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02141b6a61a956/Masterproject/Data - Sechelles Warbler Data/Analyses/"/>
    </mc:Choice>
  </mc:AlternateContent>
  <xr:revisionPtr revIDLastSave="15728" documentId="6_{5654CCC8-6013-4407-B6D3-F20800B4773B}" xr6:coauthVersionLast="47" xr6:coauthVersionMax="47" xr10:uidLastSave="{9A58B595-1326-4590-BECA-81BBF2FA845B}"/>
  <bookViews>
    <workbookView xWindow="-108" yWindow="-108" windowWidth="23256" windowHeight="12456" xr2:uid="{00000000-000D-0000-FFFF-FFFF00000000}"/>
  </bookViews>
  <sheets>
    <sheet name="FinalDataSet" sheetId="1" r:id="rId1"/>
  </sheets>
  <definedNames>
    <definedName name="_xlnm._FilterDatabase" localSheetId="0" hidden="1">FinalDataSet!$A$1:$AK$160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55" i="1" l="1"/>
  <c r="AI155" i="1" s="1"/>
  <c r="AJ155" i="1"/>
  <c r="AK150" i="1"/>
  <c r="AJ150" i="1"/>
  <c r="AI150" i="1" s="1"/>
  <c r="AK144" i="1"/>
  <c r="AJ144" i="1"/>
  <c r="AI144" i="1" s="1"/>
  <c r="AK142" i="1"/>
  <c r="AJ142" i="1"/>
  <c r="AK134" i="1"/>
  <c r="AI134" i="1" s="1"/>
  <c r="AJ134" i="1"/>
  <c r="AK126" i="1"/>
  <c r="AJ126" i="1"/>
  <c r="AK122" i="1"/>
  <c r="AJ122" i="1"/>
  <c r="AK114" i="1"/>
  <c r="AJ114" i="1"/>
  <c r="AK112" i="1"/>
  <c r="AI112" i="1" s="1"/>
  <c r="AJ112" i="1"/>
  <c r="AK105" i="1"/>
  <c r="AJ105" i="1"/>
  <c r="AK102" i="1"/>
  <c r="AJ102" i="1"/>
  <c r="AI102" i="1" s="1"/>
  <c r="AK99" i="1"/>
  <c r="AJ99" i="1"/>
  <c r="AK96" i="1"/>
  <c r="AJ96" i="1"/>
  <c r="AI96" i="1" s="1"/>
  <c r="AK90" i="1"/>
  <c r="AJ90" i="1"/>
  <c r="AK88" i="1"/>
  <c r="AJ88" i="1"/>
  <c r="AK86" i="1"/>
  <c r="AJ86" i="1"/>
  <c r="AK84" i="1"/>
  <c r="AJ84" i="1"/>
  <c r="AI84" i="1" s="1"/>
  <c r="AK81" i="1"/>
  <c r="AJ81" i="1"/>
  <c r="AK80" i="1"/>
  <c r="AJ80" i="1"/>
  <c r="AI2" i="1"/>
  <c r="AI3" i="1"/>
  <c r="AI4" i="1"/>
  <c r="AI5" i="1"/>
  <c r="AI6" i="1"/>
  <c r="AI7" i="1"/>
  <c r="AI8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9" i="1"/>
  <c r="AI40" i="1"/>
  <c r="AI41" i="1"/>
  <c r="AI42" i="1"/>
  <c r="AI43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3" i="1"/>
  <c r="AI85" i="1"/>
  <c r="AI87" i="1"/>
  <c r="AI89" i="1"/>
  <c r="AI91" i="1"/>
  <c r="AI92" i="1"/>
  <c r="AI93" i="1"/>
  <c r="AI94" i="1"/>
  <c r="AI95" i="1"/>
  <c r="AI97" i="1"/>
  <c r="AI98" i="1"/>
  <c r="AI99" i="1"/>
  <c r="AI100" i="1"/>
  <c r="AI101" i="1"/>
  <c r="AI103" i="1"/>
  <c r="AI104" i="1"/>
  <c r="AI105" i="1"/>
  <c r="AI106" i="1"/>
  <c r="AI107" i="1"/>
  <c r="AI108" i="1"/>
  <c r="AI109" i="1"/>
  <c r="AI110" i="1"/>
  <c r="AI111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5" i="1"/>
  <c r="AI136" i="1"/>
  <c r="AI137" i="1"/>
  <c r="AI138" i="1"/>
  <c r="AI139" i="1"/>
  <c r="AI140" i="1"/>
  <c r="AI141" i="1"/>
  <c r="AI143" i="1"/>
  <c r="AI145" i="1"/>
  <c r="AI146" i="1"/>
  <c r="AI147" i="1"/>
  <c r="AI148" i="1"/>
  <c r="AI149" i="1"/>
  <c r="AI151" i="1"/>
  <c r="AI152" i="1"/>
  <c r="AI153" i="1"/>
  <c r="AI154" i="1"/>
  <c r="AI156" i="1"/>
  <c r="AI157" i="1"/>
  <c r="AI158" i="1"/>
  <c r="AI159" i="1"/>
  <c r="AI160" i="1"/>
  <c r="Q36" i="1"/>
  <c r="Q21" i="1"/>
  <c r="Q15" i="1"/>
  <c r="Q96" i="1"/>
  <c r="Q37" i="1"/>
  <c r="Q38" i="1"/>
  <c r="Q68" i="1"/>
  <c r="Q93" i="1"/>
  <c r="Q102" i="1"/>
  <c r="Q99" i="1"/>
  <c r="Q125" i="1"/>
  <c r="Q77" i="1"/>
  <c r="Q139" i="1"/>
  <c r="Q27" i="1"/>
  <c r="Q40" i="1"/>
  <c r="Q51" i="1"/>
  <c r="Q97" i="1"/>
  <c r="Q17" i="1"/>
  <c r="Q25" i="1"/>
  <c r="Q59" i="1"/>
  <c r="Q117" i="1"/>
  <c r="Q42" i="1"/>
  <c r="Q24" i="1"/>
  <c r="Q35" i="1"/>
  <c r="Q49" i="1"/>
  <c r="Q92" i="1"/>
  <c r="Q149" i="1"/>
  <c r="Q43" i="1"/>
  <c r="Q90" i="1"/>
  <c r="Q104" i="1"/>
  <c r="Q137" i="1"/>
  <c r="Q150" i="1"/>
  <c r="Q91" i="1"/>
  <c r="Q9" i="1"/>
  <c r="Q47" i="1"/>
  <c r="Q53" i="1"/>
  <c r="Q54" i="1"/>
  <c r="Q60" i="1"/>
  <c r="Q100" i="1"/>
  <c r="Q124" i="1"/>
  <c r="Q147" i="1"/>
  <c r="Q45" i="1"/>
  <c r="Q145" i="1"/>
  <c r="Q65" i="1"/>
  <c r="Q84" i="1"/>
  <c r="Q157" i="1"/>
  <c r="Q26" i="1"/>
  <c r="Q57" i="1"/>
  <c r="Q107" i="1"/>
  <c r="Q128" i="1"/>
  <c r="Q154" i="1"/>
  <c r="Q5" i="1"/>
  <c r="Q82" i="1"/>
  <c r="Q106" i="1"/>
  <c r="Q73" i="1"/>
  <c r="Q116" i="1"/>
  <c r="Q140" i="1"/>
  <c r="Q148" i="1"/>
  <c r="Q14" i="1"/>
  <c r="Q28" i="1"/>
  <c r="Q120" i="1"/>
  <c r="Q58" i="1"/>
  <c r="Q123" i="1"/>
  <c r="Q132" i="1"/>
  <c r="Q110" i="1"/>
  <c r="Q32" i="1"/>
  <c r="Q56" i="1"/>
  <c r="Q72" i="1"/>
  <c r="Q87" i="1"/>
  <c r="Q152" i="1"/>
  <c r="Q10" i="1"/>
  <c r="Q34" i="1"/>
  <c r="Q63" i="1"/>
  <c r="Q22" i="1"/>
  <c r="Q33" i="1"/>
  <c r="Q39" i="1"/>
  <c r="Q76" i="1"/>
  <c r="Q119" i="1"/>
  <c r="Q159" i="1"/>
  <c r="Q98" i="1"/>
  <c r="Q41" i="1"/>
  <c r="Q64" i="1"/>
  <c r="Q80" i="1"/>
  <c r="Q83" i="1"/>
  <c r="Q88" i="1"/>
  <c r="Q130" i="1"/>
  <c r="Q155" i="1"/>
  <c r="Q66" i="1"/>
  <c r="Q89" i="1"/>
  <c r="Q67" i="1"/>
  <c r="Q74" i="1"/>
  <c r="Q94" i="1"/>
  <c r="Q103" i="1"/>
  <c r="Q126" i="1"/>
  <c r="Q115" i="1"/>
  <c r="Q48" i="1"/>
  <c r="Q61" i="1"/>
  <c r="Q112" i="1"/>
  <c r="Q118" i="1"/>
  <c r="Q70" i="1"/>
  <c r="Q146" i="1"/>
  <c r="Q62" i="1"/>
  <c r="Q135" i="1"/>
  <c r="Q20" i="1"/>
  <c r="Q79" i="1"/>
  <c r="Q158" i="1"/>
  <c r="Q71" i="1"/>
  <c r="Q105" i="1"/>
  <c r="Q134" i="1"/>
  <c r="Q3" i="1"/>
  <c r="Q44" i="1"/>
  <c r="Q50" i="1"/>
  <c r="Q133" i="1"/>
  <c r="Q138" i="1"/>
  <c r="Q156" i="1"/>
  <c r="Q69" i="1"/>
  <c r="Q144" i="1"/>
  <c r="Q6" i="1"/>
  <c r="Q8" i="1"/>
  <c r="Q13" i="1"/>
  <c r="Q31" i="1"/>
  <c r="Q52" i="1"/>
  <c r="Q95" i="1"/>
  <c r="Q7" i="1"/>
  <c r="Q16" i="1"/>
  <c r="Q23" i="1"/>
  <c r="Q30" i="1"/>
  <c r="Q153" i="1"/>
  <c r="Q160" i="1"/>
  <c r="Q108" i="1"/>
  <c r="Q121" i="1"/>
  <c r="Q131" i="1"/>
  <c r="Q19" i="1"/>
  <c r="Q55" i="1"/>
  <c r="Q85" i="1"/>
  <c r="Q141" i="1"/>
  <c r="Q143" i="1"/>
  <c r="Q11" i="1"/>
  <c r="Q29" i="1"/>
  <c r="Q46" i="1"/>
  <c r="Q78" i="1"/>
  <c r="Q86" i="1"/>
  <c r="Q109" i="1"/>
  <c r="Q111" i="1"/>
  <c r="Q2" i="1"/>
  <c r="Q4" i="1"/>
  <c r="Q127" i="1"/>
  <c r="Q129" i="1"/>
  <c r="Q136" i="1"/>
  <c r="Q101" i="1"/>
  <c r="Q151" i="1"/>
  <c r="Q12" i="1"/>
  <c r="Q113" i="1"/>
  <c r="Q81" i="1"/>
  <c r="Q114" i="1"/>
  <c r="Q75" i="1"/>
  <c r="Q122" i="1"/>
  <c r="Q142" i="1"/>
  <c r="Q18" i="1"/>
  <c r="AE59" i="1"/>
  <c r="AE117" i="1"/>
  <c r="AE42" i="1"/>
  <c r="AE24" i="1"/>
  <c r="AE35" i="1"/>
  <c r="AE49" i="1"/>
  <c r="AE92" i="1"/>
  <c r="AE149" i="1"/>
  <c r="AE43" i="1"/>
  <c r="AE90" i="1"/>
  <c r="AE104" i="1"/>
  <c r="AE137" i="1"/>
  <c r="AE150" i="1"/>
  <c r="AE91" i="1"/>
  <c r="AE9" i="1"/>
  <c r="AE47" i="1"/>
  <c r="AE53" i="1"/>
  <c r="AE54" i="1"/>
  <c r="AE60" i="1"/>
  <c r="AE100" i="1"/>
  <c r="AE124" i="1"/>
  <c r="AE147" i="1"/>
  <c r="AE45" i="1"/>
  <c r="AE145" i="1"/>
  <c r="AE65" i="1"/>
  <c r="AE84" i="1"/>
  <c r="AE157" i="1"/>
  <c r="AE26" i="1"/>
  <c r="AE57" i="1"/>
  <c r="AE107" i="1"/>
  <c r="AE128" i="1"/>
  <c r="AE154" i="1"/>
  <c r="AE5" i="1"/>
  <c r="AE82" i="1"/>
  <c r="AE106" i="1"/>
  <c r="AE73" i="1"/>
  <c r="AE116" i="1"/>
  <c r="AE140" i="1"/>
  <c r="AE148" i="1"/>
  <c r="AE14" i="1"/>
  <c r="AE28" i="1"/>
  <c r="AE120" i="1"/>
  <c r="AE58" i="1"/>
  <c r="AE123" i="1"/>
  <c r="AE132" i="1"/>
  <c r="AE110" i="1"/>
  <c r="AE32" i="1"/>
  <c r="AE56" i="1"/>
  <c r="AE72" i="1"/>
  <c r="AE87" i="1"/>
  <c r="AE152" i="1"/>
  <c r="AE10" i="1"/>
  <c r="AE34" i="1"/>
  <c r="AE63" i="1"/>
  <c r="AE22" i="1"/>
  <c r="AE33" i="1"/>
  <c r="AE39" i="1"/>
  <c r="AE76" i="1"/>
  <c r="AE119" i="1"/>
  <c r="AE159" i="1"/>
  <c r="AE98" i="1"/>
  <c r="AE41" i="1"/>
  <c r="AE64" i="1"/>
  <c r="AE80" i="1"/>
  <c r="AE83" i="1"/>
  <c r="AE88" i="1"/>
  <c r="AE130" i="1"/>
  <c r="AE155" i="1"/>
  <c r="AE66" i="1"/>
  <c r="AE89" i="1"/>
  <c r="AE67" i="1"/>
  <c r="AE74" i="1"/>
  <c r="AE94" i="1"/>
  <c r="AE103" i="1"/>
  <c r="AE126" i="1"/>
  <c r="AE115" i="1"/>
  <c r="AE48" i="1"/>
  <c r="AE61" i="1"/>
  <c r="AE112" i="1"/>
  <c r="AE118" i="1"/>
  <c r="AE70" i="1"/>
  <c r="AE146" i="1"/>
  <c r="AE62" i="1"/>
  <c r="AE135" i="1"/>
  <c r="AE20" i="1"/>
  <c r="AE79" i="1"/>
  <c r="AE158" i="1"/>
  <c r="AE71" i="1"/>
  <c r="AE105" i="1"/>
  <c r="AE134" i="1"/>
  <c r="AE3" i="1"/>
  <c r="AE44" i="1"/>
  <c r="AE50" i="1"/>
  <c r="AE133" i="1"/>
  <c r="AE138" i="1"/>
  <c r="AE156" i="1"/>
  <c r="AE69" i="1"/>
  <c r="AE144" i="1"/>
  <c r="AE6" i="1"/>
  <c r="AE8" i="1"/>
  <c r="AE13" i="1"/>
  <c r="AE31" i="1"/>
  <c r="AE52" i="1"/>
  <c r="AE95" i="1"/>
  <c r="AE7" i="1"/>
  <c r="AE16" i="1"/>
  <c r="AE23" i="1"/>
  <c r="AE30" i="1"/>
  <c r="AE153" i="1"/>
  <c r="AE160" i="1"/>
  <c r="AE108" i="1"/>
  <c r="AE121" i="1"/>
  <c r="AE131" i="1"/>
  <c r="AE19" i="1"/>
  <c r="AE55" i="1"/>
  <c r="AE85" i="1"/>
  <c r="AE141" i="1"/>
  <c r="AE143" i="1"/>
  <c r="AE11" i="1"/>
  <c r="AE29" i="1"/>
  <c r="AE46" i="1"/>
  <c r="AE78" i="1"/>
  <c r="AE86" i="1"/>
  <c r="AE109" i="1"/>
  <c r="AE111" i="1"/>
  <c r="AE2" i="1"/>
  <c r="AE4" i="1"/>
  <c r="AE127" i="1"/>
  <c r="AE129" i="1"/>
  <c r="AE136" i="1"/>
  <c r="AE101" i="1"/>
  <c r="AE151" i="1"/>
  <c r="AE12" i="1"/>
  <c r="AE113" i="1"/>
  <c r="AE81" i="1"/>
  <c r="AE114" i="1"/>
  <c r="AE75" i="1"/>
  <c r="AE122" i="1"/>
  <c r="AE142" i="1"/>
  <c r="AE36" i="1"/>
  <c r="AE21" i="1"/>
  <c r="AE15" i="1"/>
  <c r="AE96" i="1"/>
  <c r="AE37" i="1"/>
  <c r="AE38" i="1"/>
  <c r="AE68" i="1"/>
  <c r="AE93" i="1"/>
  <c r="AE102" i="1"/>
  <c r="AE99" i="1"/>
  <c r="AE125" i="1"/>
  <c r="AE77" i="1"/>
  <c r="AE139" i="1"/>
  <c r="AE27" i="1"/>
  <c r="AE40" i="1"/>
  <c r="AE51" i="1"/>
  <c r="AE97" i="1"/>
  <c r="AE17" i="1"/>
  <c r="AE25" i="1"/>
  <c r="AE18" i="1"/>
  <c r="Y72" i="1"/>
  <c r="AC72" i="1"/>
  <c r="AC154" i="1"/>
  <c r="Y153" i="1"/>
  <c r="Y154" i="1"/>
  <c r="AC102" i="1"/>
  <c r="Y102" i="1"/>
  <c r="AC139" i="1"/>
  <c r="Y139" i="1"/>
  <c r="AC124" i="1"/>
  <c r="Y124" i="1"/>
  <c r="AK87" i="1"/>
  <c r="AJ87" i="1"/>
  <c r="AK82" i="1"/>
  <c r="AJ82" i="1"/>
  <c r="AI82" i="1" s="1"/>
  <c r="AK44" i="1"/>
  <c r="AJ44" i="1"/>
  <c r="AI44" i="1" s="1"/>
  <c r="AK38" i="1"/>
  <c r="AJ38" i="1"/>
  <c r="AI38" i="1" s="1"/>
  <c r="AK9" i="1"/>
  <c r="AJ9" i="1"/>
  <c r="AI9" i="1" s="1"/>
  <c r="AI88" i="1" l="1"/>
  <c r="AI86" i="1"/>
  <c r="AI80" i="1"/>
  <c r="AI90" i="1"/>
  <c r="AI142" i="1"/>
  <c r="AI81" i="1"/>
  <c r="AF139" i="1"/>
  <c r="AF154" i="1"/>
  <c r="AF72" i="1"/>
  <c r="AF102" i="1"/>
  <c r="AF124" i="1"/>
  <c r="AH2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5" i="1"/>
  <c r="Y156" i="1"/>
  <c r="Y157" i="1"/>
  <c r="Y158" i="1"/>
  <c r="Y159" i="1"/>
  <c r="Y160" i="1"/>
  <c r="Y2" i="1"/>
  <c r="AC65" i="1"/>
  <c r="AF65" i="1" s="1"/>
  <c r="AC31" i="1"/>
  <c r="AF31" i="1" s="1"/>
  <c r="AC52" i="1"/>
  <c r="AF52" i="1" s="1"/>
  <c r="AC19" i="1"/>
  <c r="AF19" i="1" s="1"/>
  <c r="AC74" i="1"/>
  <c r="AF74" i="1" s="1"/>
  <c r="AC16" i="1"/>
  <c r="AF16" i="1" s="1"/>
  <c r="AC42" i="1"/>
  <c r="AF42" i="1" s="1"/>
  <c r="AC28" i="1"/>
  <c r="AF28" i="1" s="1"/>
  <c r="AC36" i="1"/>
  <c r="AF36" i="1" s="1"/>
  <c r="AC24" i="1"/>
  <c r="AF24" i="1" s="1"/>
  <c r="AC55" i="1"/>
  <c r="AF55" i="1" s="1"/>
  <c r="AC58" i="1"/>
  <c r="AF58" i="1" s="1"/>
  <c r="AC15" i="1"/>
  <c r="AF15" i="1" s="1"/>
  <c r="AC82" i="1"/>
  <c r="AF82" i="1" s="1"/>
  <c r="AC96" i="1"/>
  <c r="AF96" i="1" s="1"/>
  <c r="AC117" i="1"/>
  <c r="AF117" i="1" s="1"/>
  <c r="AC75" i="1"/>
  <c r="AF75" i="1" s="1"/>
  <c r="AC118" i="1"/>
  <c r="AF118" i="1" s="1"/>
  <c r="AC10" i="1"/>
  <c r="AF10" i="1" s="1"/>
  <c r="AC32" i="1"/>
  <c r="AF32" i="1" s="1"/>
  <c r="AC11" i="1"/>
  <c r="AF11" i="1" s="1"/>
  <c r="AC7" i="1"/>
  <c r="AF7" i="1" s="1"/>
  <c r="AC83" i="1"/>
  <c r="AF83" i="1" s="1"/>
  <c r="AC18" i="1"/>
  <c r="AF18" i="1" s="1"/>
  <c r="AC70" i="1"/>
  <c r="AF70" i="1" s="1"/>
  <c r="AC2" i="1"/>
  <c r="AF2" i="1" s="1"/>
  <c r="AC51" i="1"/>
  <c r="AF51" i="1" s="1"/>
  <c r="AC8" i="1"/>
  <c r="AF8" i="1" s="1"/>
  <c r="AC39" i="1"/>
  <c r="AF39" i="1" s="1"/>
  <c r="AC25" i="1"/>
  <c r="AF25" i="1" s="1"/>
  <c r="AC56" i="1"/>
  <c r="AF56" i="1" s="1"/>
  <c r="AC120" i="1"/>
  <c r="AF120" i="1" s="1"/>
  <c r="AC71" i="1"/>
  <c r="AF71" i="1" s="1"/>
  <c r="AC5" i="1"/>
  <c r="AF5" i="1" s="1"/>
  <c r="AC78" i="1"/>
  <c r="AF78" i="1" s="1"/>
  <c r="AC3" i="1"/>
  <c r="AF3" i="1" s="1"/>
  <c r="AC35" i="1"/>
  <c r="AF35" i="1" s="1"/>
  <c r="AC4" i="1"/>
  <c r="AF4" i="1" s="1"/>
  <c r="AC30" i="1"/>
  <c r="AF30" i="1" s="1"/>
  <c r="AC46" i="1"/>
  <c r="AF46" i="1" s="1"/>
  <c r="AC6" i="1"/>
  <c r="AF6" i="1" s="1"/>
  <c r="AC29" i="1"/>
  <c r="AF29" i="1" s="1"/>
  <c r="AC43" i="1"/>
  <c r="AF43" i="1" s="1"/>
  <c r="AC9" i="1"/>
  <c r="AF9" i="1" s="1"/>
  <c r="AC38" i="1"/>
  <c r="AF38" i="1" s="1"/>
  <c r="AC44" i="1"/>
  <c r="AF44" i="1" s="1"/>
  <c r="AC12" i="1"/>
  <c r="AF12" i="1" s="1"/>
  <c r="AC40" i="1"/>
  <c r="AF40" i="1" s="1"/>
  <c r="AC50" i="1"/>
  <c r="AF50" i="1" s="1"/>
  <c r="AC13" i="1"/>
  <c r="AF13" i="1" s="1"/>
  <c r="AC14" i="1"/>
  <c r="AF14" i="1" s="1"/>
  <c r="AC17" i="1"/>
  <c r="AF17" i="1" s="1"/>
  <c r="AC76" i="1"/>
  <c r="AF76" i="1" s="1"/>
  <c r="AC21" i="1"/>
  <c r="AF21" i="1" s="1"/>
  <c r="AC34" i="1"/>
  <c r="AF34" i="1" s="1"/>
  <c r="AC20" i="1"/>
  <c r="AF20" i="1" s="1"/>
  <c r="AC85" i="1"/>
  <c r="AF85" i="1" s="1"/>
  <c r="AC22" i="1"/>
  <c r="AF22" i="1" s="1"/>
  <c r="AC47" i="1"/>
  <c r="AF47" i="1" s="1"/>
  <c r="AC23" i="1"/>
  <c r="AF23" i="1" s="1"/>
  <c r="AC59" i="1"/>
  <c r="AF59" i="1" s="1"/>
  <c r="AC26" i="1"/>
  <c r="AF26" i="1" s="1"/>
  <c r="AC41" i="1"/>
  <c r="AF41" i="1" s="1"/>
  <c r="AC143" i="1"/>
  <c r="AF143" i="1" s="1"/>
  <c r="AC147" i="1"/>
  <c r="AF147" i="1" s="1"/>
  <c r="AC33" i="1"/>
  <c r="AF33" i="1" s="1"/>
  <c r="AC69" i="1"/>
  <c r="AF69" i="1" s="1"/>
  <c r="AC125" i="1"/>
  <c r="AF125" i="1" s="1"/>
  <c r="AC37" i="1"/>
  <c r="AF37" i="1" s="1"/>
  <c r="AC53" i="1"/>
  <c r="AF53" i="1" s="1"/>
  <c r="AC48" i="1"/>
  <c r="AF48" i="1" s="1"/>
  <c r="AC140" i="1"/>
  <c r="AF140" i="1" s="1"/>
  <c r="AC45" i="1"/>
  <c r="AF45" i="1" s="1"/>
  <c r="AC67" i="1"/>
  <c r="AF67" i="1" s="1"/>
  <c r="AC68" i="1"/>
  <c r="AF68" i="1" s="1"/>
  <c r="AC49" i="1"/>
  <c r="AF49" i="1" s="1"/>
  <c r="AC61" i="1"/>
  <c r="AF61" i="1" s="1"/>
  <c r="AC98" i="1"/>
  <c r="AF98" i="1" s="1"/>
  <c r="AC106" i="1"/>
  <c r="AF106" i="1" s="1"/>
  <c r="AC135" i="1"/>
  <c r="AF135" i="1" s="1"/>
  <c r="AC54" i="1"/>
  <c r="AF54" i="1" s="1"/>
  <c r="AC86" i="1"/>
  <c r="AF86" i="1" s="1"/>
  <c r="AC114" i="1"/>
  <c r="AF114" i="1" s="1"/>
  <c r="AC60" i="1"/>
  <c r="AF60" i="1" s="1"/>
  <c r="AC73" i="1"/>
  <c r="AF73" i="1" s="1"/>
  <c r="AC77" i="1"/>
  <c r="AF77" i="1" s="1"/>
  <c r="AC64" i="1"/>
  <c r="AF64" i="1" s="1"/>
  <c r="AC79" i="1"/>
  <c r="AF79" i="1" s="1"/>
  <c r="AC95" i="1"/>
  <c r="AF95" i="1" s="1"/>
  <c r="AC128" i="1"/>
  <c r="AF128" i="1" s="1"/>
  <c r="AC57" i="1"/>
  <c r="AF57" i="1" s="1"/>
  <c r="AC66" i="1"/>
  <c r="AF66" i="1" s="1"/>
  <c r="AC89" i="1"/>
  <c r="AF89" i="1" s="1"/>
  <c r="AC115" i="1"/>
  <c r="AF115" i="1" s="1"/>
  <c r="AC63" i="1"/>
  <c r="AF63" i="1" s="1"/>
  <c r="AC137" i="1"/>
  <c r="AF137" i="1" s="1"/>
  <c r="AC62" i="1"/>
  <c r="AF62" i="1" s="1"/>
  <c r="AC81" i="1"/>
  <c r="AF81" i="1" s="1"/>
  <c r="AC129" i="1"/>
  <c r="AF129" i="1" s="1"/>
  <c r="AC112" i="1"/>
  <c r="AF112" i="1" s="1"/>
  <c r="AC144" i="1"/>
  <c r="AF144" i="1" s="1"/>
  <c r="AC99" i="1"/>
  <c r="AF99" i="1" s="1"/>
  <c r="AC150" i="1"/>
  <c r="AF150" i="1" s="1"/>
  <c r="AC127" i="1"/>
  <c r="AF127" i="1" s="1"/>
  <c r="AC123" i="1"/>
  <c r="AF123" i="1" s="1"/>
  <c r="AC121" i="1"/>
  <c r="AF121" i="1" s="1"/>
  <c r="AC141" i="1"/>
  <c r="AF141" i="1" s="1"/>
  <c r="AC80" i="1"/>
  <c r="AF80" i="1" s="1"/>
  <c r="AC122" i="1"/>
  <c r="AF122" i="1" s="1"/>
  <c r="AC142" i="1"/>
  <c r="AF142" i="1" s="1"/>
  <c r="AC157" i="1"/>
  <c r="AF157" i="1" s="1"/>
  <c r="AC84" i="1"/>
  <c r="AF84" i="1" s="1"/>
  <c r="AC131" i="1"/>
  <c r="AF131" i="1" s="1"/>
  <c r="AC94" i="1"/>
  <c r="AF94" i="1" s="1"/>
  <c r="AC101" i="1"/>
  <c r="AF101" i="1" s="1"/>
  <c r="AC88" i="1"/>
  <c r="AF88" i="1" s="1"/>
  <c r="AC134" i="1"/>
  <c r="AF134" i="1" s="1"/>
  <c r="AC136" i="1"/>
  <c r="AF136" i="1" s="1"/>
  <c r="AC138" i="1"/>
  <c r="AF138" i="1" s="1"/>
  <c r="AC151" i="1"/>
  <c r="AF151" i="1" s="1"/>
  <c r="AC146" i="1"/>
  <c r="AF146" i="1" s="1"/>
  <c r="AC160" i="1"/>
  <c r="AF160" i="1" s="1"/>
  <c r="AC159" i="1"/>
  <c r="AF159" i="1" s="1"/>
  <c r="AC87" i="1"/>
  <c r="AF87" i="1" s="1"/>
  <c r="AC91" i="1"/>
  <c r="AF91" i="1" s="1"/>
  <c r="AC130" i="1"/>
  <c r="AF130" i="1" s="1"/>
  <c r="AC90" i="1"/>
  <c r="AF90" i="1" s="1"/>
  <c r="AC92" i="1"/>
  <c r="AF92" i="1" s="1"/>
  <c r="AC103" i="1"/>
  <c r="AF103" i="1" s="1"/>
  <c r="AC132" i="1"/>
  <c r="AF132" i="1" s="1"/>
  <c r="AC93" i="1"/>
  <c r="AF93" i="1" s="1"/>
  <c r="AC109" i="1"/>
  <c r="AF109" i="1" s="1"/>
  <c r="AC97" i="1"/>
  <c r="AF97" i="1" s="1"/>
  <c r="AC145" i="1"/>
  <c r="AF145" i="1" s="1"/>
  <c r="AC108" i="1"/>
  <c r="AF108" i="1" s="1"/>
  <c r="AC158" i="1"/>
  <c r="AF158" i="1" s="1"/>
  <c r="AC100" i="1"/>
  <c r="AF100" i="1" s="1"/>
  <c r="AC113" i="1"/>
  <c r="AF113" i="1" s="1"/>
  <c r="AC133" i="1"/>
  <c r="AF133" i="1" s="1"/>
  <c r="AC104" i="1"/>
  <c r="AF104" i="1" s="1"/>
  <c r="AC107" i="1"/>
  <c r="AF107" i="1" s="1"/>
  <c r="AC105" i="1"/>
  <c r="AF105" i="1" s="1"/>
  <c r="AC126" i="1"/>
  <c r="AF126" i="1" s="1"/>
  <c r="AC155" i="1"/>
  <c r="AF155" i="1" s="1"/>
  <c r="AC149" i="1"/>
  <c r="AF149" i="1" s="1"/>
  <c r="AC110" i="1"/>
  <c r="AF110" i="1" s="1"/>
  <c r="AC156" i="1"/>
  <c r="AF156" i="1" s="1"/>
  <c r="AC111" i="1"/>
  <c r="AF111" i="1" s="1"/>
  <c r="AC153" i="1"/>
  <c r="AF153" i="1" s="1"/>
  <c r="AC119" i="1"/>
  <c r="AF119" i="1" s="1"/>
  <c r="AC152" i="1"/>
  <c r="AF152" i="1" s="1"/>
  <c r="AC116" i="1"/>
  <c r="AF116" i="1" s="1"/>
  <c r="AC148" i="1"/>
  <c r="AF148" i="1" s="1"/>
  <c r="AC27" i="1"/>
  <c r="AF27" i="1" s="1"/>
  <c r="AH27" i="1"/>
  <c r="AH5" i="1"/>
  <c r="AH154" i="1"/>
  <c r="AH155" i="1"/>
  <c r="AH148" i="1" l="1"/>
  <c r="AH138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9" i="1"/>
  <c r="AH140" i="1"/>
  <c r="AH141" i="1"/>
  <c r="AH142" i="1"/>
  <c r="AH143" i="1"/>
  <c r="AH144" i="1"/>
  <c r="AH145" i="1"/>
  <c r="AH146" i="1"/>
  <c r="AH147" i="1"/>
  <c r="AH149" i="1"/>
  <c r="AH150" i="1"/>
  <c r="AH151" i="1"/>
  <c r="AH152" i="1"/>
  <c r="AH153" i="1"/>
  <c r="AH156" i="1"/>
  <c r="AH157" i="1"/>
  <c r="AH158" i="1"/>
  <c r="AH159" i="1"/>
  <c r="AH160" i="1"/>
  <c r="AH2" i="1"/>
  <c r="AH3" i="1"/>
  <c r="AH4" i="1"/>
</calcChain>
</file>

<file path=xl/sharedStrings.xml><?xml version="1.0" encoding="utf-8"?>
<sst xmlns="http://schemas.openxmlformats.org/spreadsheetml/2006/main" count="1418" uniqueCount="316">
  <si>
    <t>BirdID</t>
  </si>
  <si>
    <t>FieldRing</t>
  </si>
  <si>
    <t>TailFeather</t>
  </si>
  <si>
    <t>BirthDate</t>
  </si>
  <si>
    <t>OccasionDate</t>
  </si>
  <si>
    <t>Age</t>
  </si>
  <si>
    <t>BodyMass</t>
  </si>
  <si>
    <t>RightTarsus</t>
  </si>
  <si>
    <t>SexEstimate</t>
  </si>
  <si>
    <t>Moult</t>
  </si>
  <si>
    <t>R</t>
  </si>
  <si>
    <t>ON/KX</t>
  </si>
  <si>
    <t>N</t>
  </si>
  <si>
    <t>TB</t>
  </si>
  <si>
    <t>T</t>
  </si>
  <si>
    <t>RO/GX</t>
  </si>
  <si>
    <t>B</t>
  </si>
  <si>
    <t>OR/EX</t>
  </si>
  <si>
    <t>WB</t>
  </si>
  <si>
    <t>TW</t>
  </si>
  <si>
    <t>RY/RX</t>
  </si>
  <si>
    <t>RO/BX</t>
  </si>
  <si>
    <t>GR/X</t>
  </si>
  <si>
    <t>OG/NX</t>
  </si>
  <si>
    <t>TWB</t>
  </si>
  <si>
    <t>GN/YX</t>
  </si>
  <si>
    <t>RY/UX</t>
  </si>
  <si>
    <t>WN/BX</t>
  </si>
  <si>
    <t>RL/OX</t>
  </si>
  <si>
    <t>RB/BX</t>
  </si>
  <si>
    <t>LL/OX</t>
  </si>
  <si>
    <t>OY/UX</t>
  </si>
  <si>
    <t>WO/GX</t>
  </si>
  <si>
    <t>BR/WX</t>
  </si>
  <si>
    <t>YR/KX</t>
  </si>
  <si>
    <t>OB/XZ</t>
  </si>
  <si>
    <t>LB/OX</t>
  </si>
  <si>
    <t>BY/RX</t>
  </si>
  <si>
    <t>RN/LX</t>
  </si>
  <si>
    <t>NW/WX</t>
  </si>
  <si>
    <t>OW/BX</t>
  </si>
  <si>
    <t>LG/NX</t>
  </si>
  <si>
    <t>EN/RX</t>
  </si>
  <si>
    <t>VV/AX</t>
  </si>
  <si>
    <t>VN/AX</t>
  </si>
  <si>
    <t>W</t>
  </si>
  <si>
    <t>NL/GX</t>
  </si>
  <si>
    <t>RO/EX</t>
  </si>
  <si>
    <t>GO/EX</t>
  </si>
  <si>
    <t>LR/EX</t>
  </si>
  <si>
    <t>BO/NX</t>
  </si>
  <si>
    <t>YE/NX</t>
  </si>
  <si>
    <t>VV/SX</t>
  </si>
  <si>
    <t>LW/YX</t>
  </si>
  <si>
    <t>VV/WX</t>
  </si>
  <si>
    <t>GE/EX</t>
  </si>
  <si>
    <t>GO/WX</t>
  </si>
  <si>
    <t>NB/YX</t>
  </si>
  <si>
    <t>VY/YX</t>
  </si>
  <si>
    <t>LW/EX</t>
  </si>
  <si>
    <t>YY/NX</t>
  </si>
  <si>
    <t>NG/YX</t>
  </si>
  <si>
    <t>LG/YX</t>
  </si>
  <si>
    <t>WW/YX</t>
  </si>
  <si>
    <t>NA</t>
  </si>
  <si>
    <t>LY/WX</t>
  </si>
  <si>
    <t>EG/VX</t>
  </si>
  <si>
    <t>MA/RX</t>
  </si>
  <si>
    <t>EG/WX</t>
  </si>
  <si>
    <t>BL/KX</t>
  </si>
  <si>
    <t>GO/YX</t>
  </si>
  <si>
    <t>EW/UX</t>
  </si>
  <si>
    <t>LO/LX</t>
  </si>
  <si>
    <t>VL/YX</t>
  </si>
  <si>
    <t>GB/UX</t>
  </si>
  <si>
    <t>EY/BX</t>
  </si>
  <si>
    <t>LL/NX</t>
  </si>
  <si>
    <t>GW/MX</t>
  </si>
  <si>
    <t>LV/SX</t>
  </si>
  <si>
    <t>NY/GX</t>
  </si>
  <si>
    <t>LV/WX</t>
  </si>
  <si>
    <t>BB/MX</t>
  </si>
  <si>
    <t>EO/MX</t>
  </si>
  <si>
    <t>GE/LX</t>
  </si>
  <si>
    <t>EO/YX</t>
  </si>
  <si>
    <t>EG/MX</t>
  </si>
  <si>
    <t>YW/NX</t>
  </si>
  <si>
    <t>GO/XZ</t>
  </si>
  <si>
    <t>NB/NX</t>
  </si>
  <si>
    <t>YN/XZ</t>
  </si>
  <si>
    <t>BY/BX</t>
  </si>
  <si>
    <t>GO/OX</t>
  </si>
  <si>
    <t>OW/GX</t>
  </si>
  <si>
    <t>NB/SX</t>
  </si>
  <si>
    <t>YG/OX</t>
  </si>
  <si>
    <t>LO/UX</t>
  </si>
  <si>
    <t>GW/XZ</t>
  </si>
  <si>
    <t>VW/BX</t>
  </si>
  <si>
    <t>LY/BX</t>
  </si>
  <si>
    <t>LE/BX</t>
  </si>
  <si>
    <t>LE/XZ</t>
  </si>
  <si>
    <t>GN/XZ</t>
  </si>
  <si>
    <t>y</t>
  </si>
  <si>
    <t>OW/OX</t>
  </si>
  <si>
    <t>OE/LX</t>
  </si>
  <si>
    <t>EY/XZ</t>
  </si>
  <si>
    <t>Season feather</t>
  </si>
  <si>
    <t>Summer 2018</t>
  </si>
  <si>
    <t>Autumn 2019</t>
  </si>
  <si>
    <t>Summer 2021</t>
  </si>
  <si>
    <t>Autumn 2022</t>
  </si>
  <si>
    <t>Winter 2023</t>
  </si>
  <si>
    <t>Rachis Width (mm)</t>
  </si>
  <si>
    <t>Feather length</t>
  </si>
  <si>
    <t>Feather Vane length (mm)</t>
  </si>
  <si>
    <t>Notes</t>
  </si>
  <si>
    <t>Rachis 2</t>
  </si>
  <si>
    <t>Rachis 3</t>
  </si>
  <si>
    <t>Feather 2</t>
  </si>
  <si>
    <t>Feather 3</t>
  </si>
  <si>
    <t>R barb (4x)</t>
  </si>
  <si>
    <t>R barb (10x)</t>
  </si>
  <si>
    <t>L barb (4x)</t>
  </si>
  <si>
    <t>L barb (10x)</t>
  </si>
  <si>
    <t>quite messy/damaged</t>
  </si>
  <si>
    <t>quite damaged/messy feather</t>
  </si>
  <si>
    <t>Mass (g)</t>
  </si>
  <si>
    <t>Dirty feather (mud)</t>
  </si>
  <si>
    <t>Dirty feather (mud?)</t>
  </si>
  <si>
    <t>Middle Feather</t>
  </si>
  <si>
    <t>1_R1A</t>
  </si>
  <si>
    <t>1_R2A</t>
  </si>
  <si>
    <t>1_R1B</t>
  </si>
  <si>
    <t>1_R2B</t>
  </si>
  <si>
    <t>1_R1C</t>
  </si>
  <si>
    <t>1_R2C</t>
  </si>
  <si>
    <t>1_R1D</t>
  </si>
  <si>
    <t>1_R2D</t>
  </si>
  <si>
    <t>1_R1E</t>
  </si>
  <si>
    <t>1_R2E</t>
  </si>
  <si>
    <t>2_R2A</t>
  </si>
  <si>
    <t>2_R1B</t>
  </si>
  <si>
    <t>2_R2B</t>
  </si>
  <si>
    <t>2_R1C</t>
  </si>
  <si>
    <t>2_R2C</t>
  </si>
  <si>
    <t>2_R1D</t>
  </si>
  <si>
    <t>2_R2D</t>
  </si>
  <si>
    <t>2_R1E</t>
  </si>
  <si>
    <t>2_R2E</t>
  </si>
  <si>
    <t>3_R2A</t>
  </si>
  <si>
    <t>3_R1B</t>
  </si>
  <si>
    <t>3_R2B</t>
  </si>
  <si>
    <t>3_R1C</t>
  </si>
  <si>
    <t>3_R2C</t>
  </si>
  <si>
    <t>3_R1D</t>
  </si>
  <si>
    <t>3_R2D</t>
  </si>
  <si>
    <t>3_R1E</t>
  </si>
  <si>
    <t>3_R2E</t>
  </si>
  <si>
    <t>1_R1F</t>
  </si>
  <si>
    <t>1_R2F</t>
  </si>
  <si>
    <t>1_R1G</t>
  </si>
  <si>
    <t>1_R2G</t>
  </si>
  <si>
    <t>1_R1H</t>
  </si>
  <si>
    <t>1_R2H</t>
  </si>
  <si>
    <t>1_R1I</t>
  </si>
  <si>
    <t>1_R2I</t>
  </si>
  <si>
    <t>1_R1J</t>
  </si>
  <si>
    <t>1_R2J</t>
  </si>
  <si>
    <t>2_R1F</t>
  </si>
  <si>
    <t>2_R2F</t>
  </si>
  <si>
    <t>2_R1G</t>
  </si>
  <si>
    <t>2_R2G</t>
  </si>
  <si>
    <t>2_R1H</t>
  </si>
  <si>
    <t>2_R2H</t>
  </si>
  <si>
    <t>2_R1I</t>
  </si>
  <si>
    <t>2_R2I</t>
  </si>
  <si>
    <t>2_R1J</t>
  </si>
  <si>
    <t>2_R2J</t>
  </si>
  <si>
    <t>3_R1F</t>
  </si>
  <si>
    <t>3_R2F</t>
  </si>
  <si>
    <t>3_R1G</t>
  </si>
  <si>
    <t>3_R2G</t>
  </si>
  <si>
    <t>3_R1H</t>
  </si>
  <si>
    <t>3_R2H</t>
  </si>
  <si>
    <t>3_R1I</t>
  </si>
  <si>
    <t>3_R2I</t>
  </si>
  <si>
    <t>3_R1J</t>
  </si>
  <si>
    <t>3_R2J</t>
  </si>
  <si>
    <t>2_R1A</t>
  </si>
  <si>
    <t>3_R1A</t>
  </si>
  <si>
    <t>BTO</t>
  </si>
  <si>
    <t>X784014</t>
  </si>
  <si>
    <t>L921077</t>
  </si>
  <si>
    <t>L921500</t>
  </si>
  <si>
    <t>L921081</t>
  </si>
  <si>
    <t>L921083</t>
  </si>
  <si>
    <t>V267580</t>
  </si>
  <si>
    <t>X784033</t>
  </si>
  <si>
    <t>L921498</t>
  </si>
  <si>
    <t>V267528</t>
  </si>
  <si>
    <t>V267556</t>
  </si>
  <si>
    <t>L921092</t>
  </si>
  <si>
    <t>X784109</t>
  </si>
  <si>
    <t>L921093</t>
  </si>
  <si>
    <t>V267490</t>
  </si>
  <si>
    <t>V267145</t>
  </si>
  <si>
    <t>L921300</t>
  </si>
  <si>
    <t>V267590</t>
  </si>
  <si>
    <t>R737964</t>
  </si>
  <si>
    <t>L921294</t>
  </si>
  <si>
    <t>L921289</t>
  </si>
  <si>
    <t>L921288</t>
  </si>
  <si>
    <t>L921284</t>
  </si>
  <si>
    <t>V267424</t>
  </si>
  <si>
    <t>L921100</t>
  </si>
  <si>
    <t>L921281</t>
  </si>
  <si>
    <t>P885971</t>
  </si>
  <si>
    <t>V267352</t>
  </si>
  <si>
    <t>R737957</t>
  </si>
  <si>
    <t>L921215</t>
  </si>
  <si>
    <t>L921221</t>
  </si>
  <si>
    <t>L921241</t>
  </si>
  <si>
    <t>L921251</t>
  </si>
  <si>
    <t>L921253</t>
  </si>
  <si>
    <t>Z691129</t>
  </si>
  <si>
    <t>Z691128</t>
  </si>
  <si>
    <t>Z691143</t>
  </si>
  <si>
    <t>Z691304</t>
  </si>
  <si>
    <t>Z691313</t>
  </si>
  <si>
    <t>L921059</t>
  </si>
  <si>
    <t>Z691328</t>
  </si>
  <si>
    <t>X784190</t>
  </si>
  <si>
    <t>Z691336</t>
  </si>
  <si>
    <t>Z691344</t>
  </si>
  <si>
    <t>Z691347</t>
  </si>
  <si>
    <t>Z691348</t>
  </si>
  <si>
    <t>Z691356</t>
  </si>
  <si>
    <t>Z691357</t>
  </si>
  <si>
    <t>Z691358</t>
  </si>
  <si>
    <t>Z691404</t>
  </si>
  <si>
    <t>X784200</t>
  </si>
  <si>
    <t>Z691316</t>
  </si>
  <si>
    <t>V267500</t>
  </si>
  <si>
    <t>Z691454</t>
  </si>
  <si>
    <t>Z691353</t>
  </si>
  <si>
    <t>V267501</t>
  </si>
  <si>
    <t>Z691478</t>
  </si>
  <si>
    <t>Z691489</t>
  </si>
  <si>
    <t>Z691497</t>
  </si>
  <si>
    <t>Z691152</t>
  </si>
  <si>
    <t>Z691183</t>
  </si>
  <si>
    <t>Z691455</t>
  </si>
  <si>
    <t>Z691415</t>
  </si>
  <si>
    <t>S115472</t>
  </si>
  <si>
    <t>S115478</t>
  </si>
  <si>
    <t>S115476</t>
  </si>
  <si>
    <t>Z691149</t>
  </si>
  <si>
    <t>Z691400</t>
  </si>
  <si>
    <t>S115495</t>
  </si>
  <si>
    <t>S115002</t>
  </si>
  <si>
    <t>R737885</t>
  </si>
  <si>
    <t>S115009</t>
  </si>
  <si>
    <t>S115011</t>
  </si>
  <si>
    <t>Z691197</t>
  </si>
  <si>
    <t>S115485</t>
  </si>
  <si>
    <t>S115302</t>
  </si>
  <si>
    <t>S115028</t>
  </si>
  <si>
    <t>Z691191</t>
  </si>
  <si>
    <t>S115046</t>
  </si>
  <si>
    <t>S115049</t>
  </si>
  <si>
    <t>Z691172</t>
  </si>
  <si>
    <t>S115025</t>
  </si>
  <si>
    <t>S115471</t>
  </si>
  <si>
    <t>L921278</t>
  </si>
  <si>
    <t>Z691174</t>
  </si>
  <si>
    <t>Z691181</t>
  </si>
  <si>
    <t xml:space="preserve">y </t>
  </si>
  <si>
    <t>Lifespan</t>
  </si>
  <si>
    <t>BrF</t>
  </si>
  <si>
    <t>BrM</t>
  </si>
  <si>
    <t>H</t>
  </si>
  <si>
    <t>FLOAT</t>
  </si>
  <si>
    <t>AB</t>
  </si>
  <si>
    <t>ABX</t>
  </si>
  <si>
    <t>SEEN1</t>
  </si>
  <si>
    <t>U</t>
  </si>
  <si>
    <t>OFL</t>
  </si>
  <si>
    <t>SEEN2</t>
  </si>
  <si>
    <t>young feather?</t>
  </si>
  <si>
    <t>missing tip</t>
  </si>
  <si>
    <t>code EGUX</t>
  </si>
  <si>
    <t>code GRKX</t>
  </si>
  <si>
    <t>later in folder</t>
  </si>
  <si>
    <t>2 feathers</t>
  </si>
  <si>
    <t>code BXBY</t>
  </si>
  <si>
    <t>MassFeather (g)</t>
  </si>
  <si>
    <t>WidthRachis</t>
  </si>
  <si>
    <t>LengthFeather</t>
  </si>
  <si>
    <t>no code. fine</t>
  </si>
  <si>
    <t>L921279</t>
  </si>
  <si>
    <t>Winter 2024</t>
  </si>
  <si>
    <t>ReproductiveStatus</t>
  </si>
  <si>
    <t>BirthYear</t>
  </si>
  <si>
    <t>Rachis Width 2nd time (mm)</t>
  </si>
  <si>
    <t>Feather length (mm) 2nd time)</t>
  </si>
  <si>
    <t>Tailmoult</t>
  </si>
  <si>
    <t>MassLengthRatio</t>
  </si>
  <si>
    <t>BarbuleSUM_R1</t>
  </si>
  <si>
    <t>BarbuleSUM_R2</t>
  </si>
  <si>
    <t xml:space="preserve">For Repeats: </t>
  </si>
  <si>
    <t>y (not done because left)</t>
  </si>
  <si>
    <t>Feather Found</t>
  </si>
  <si>
    <t xml:space="preserve">InsectCounts </t>
  </si>
  <si>
    <t>MassFeather (mg)</t>
  </si>
  <si>
    <t>BodymassTarsus</t>
  </si>
  <si>
    <t>TotalBarbuleCount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</si>
</sst>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6" fillId="33" borderId="0" xfId="0" applyFont="1" applyFill="1"/>
    <xf numFmtId="14" fontId="16" fillId="33" borderId="0" xfId="0" applyNumberFormat="1" applyFont="1" applyFill="1"/>
    <xf numFmtId="0" fontId="0" fillId="34" borderId="0" xfId="0" applyFill="1"/>
    <xf numFmtId="0" fontId="16" fillId="0" borderId="0" xfId="0" applyFont="1"/>
    <xf numFmtId="0" fontId="16" fillId="36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40" borderId="0" xfId="0" applyFill="1"/>
    <xf numFmtId="0" fontId="0" fillId="41" borderId="0" xfId="0" applyFill="1"/>
    <xf numFmtId="2" fontId="0" fillId="0" borderId="0" xfId="0" applyNumberFormat="1"/>
    <xf numFmtId="166" fontId="0" fillId="0" borderId="0" xfId="0" applyNumberFormat="1"/>
    <xf numFmtId="0" fontId="0" fillId="0" borderId="10" xfId="0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0" applyNumberFormat="1"/>
    <xf numFmtId="165" fontId="0" fillId="0" borderId="0" xfId="0" applyNumberForma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161"/>
  <sheetViews>
    <sheetView tabSelected="1" zoomScale="80" zoomScaleNormal="80" workbookViewId="0">
      <pane xSplit="10" ySplit="1" topLeftCell="K145" activePane="bottomRight" state="frozen"/>
      <selection pane="topRight" activeCell="G1" sqref="G1"/>
      <selection pane="bottomLeft" activeCell="A2" sqref="A2"/>
      <selection pane="bottomRight" activeCell="A161" sqref="A161:XFD399"/>
    </sheetView>
  </sheetViews>
  <sheetFormatPr defaultRowHeight="14.4" x14ac:dyDescent="0.3"/>
  <cols>
    <col min="1" max="1" width="4.5546875" customWidth="1"/>
    <col min="2" max="2" width="8.44140625" customWidth="1"/>
    <col min="3" max="3" width="9.77734375" style="2" customWidth="1"/>
    <col min="4" max="4" width="10.88671875" style="2" customWidth="1"/>
    <col min="5" max="5" width="13.88671875" customWidth="1"/>
    <col min="6" max="6" width="3.5546875" customWidth="1"/>
    <col min="7" max="7" width="4.21875" customWidth="1"/>
    <col min="8" max="8" width="9" customWidth="1"/>
    <col min="9" max="9" width="7.44140625" customWidth="1"/>
    <col min="10" max="10" width="10" style="2" customWidth="1"/>
    <col min="11" max="11" width="6.109375" customWidth="1"/>
    <col min="12" max="12" width="9" customWidth="1"/>
    <col min="13" max="13" width="19.21875" customWidth="1"/>
    <col min="14" max="14" width="19" customWidth="1"/>
    <col min="15" max="15" width="10.21875" customWidth="1"/>
    <col min="16" max="16" width="11.21875" customWidth="1"/>
    <col min="17" max="17" width="17.6640625" customWidth="1"/>
    <col min="18" max="18" width="12.5546875" customWidth="1"/>
    <col min="19" max="19" width="8.88671875" customWidth="1"/>
    <col min="20" max="20" width="15.33203125" hidden="1" customWidth="1"/>
    <col min="21" max="21" width="10.109375" customWidth="1"/>
    <col min="22" max="22" width="9.33203125" customWidth="1"/>
    <col min="23" max="23" width="8.88671875" customWidth="1"/>
    <col min="24" max="24" width="8" customWidth="1"/>
    <col min="25" max="25" width="16.33203125" customWidth="1"/>
    <col min="26" max="26" width="13.44140625" customWidth="1"/>
    <col min="27" max="27" width="9.109375" customWidth="1"/>
    <col min="28" max="28" width="9" customWidth="1"/>
    <col min="29" max="29" width="16.33203125" customWidth="1"/>
    <col min="30" max="31" width="17.109375" customWidth="1"/>
    <col min="32" max="32" width="18.44140625" customWidth="1"/>
    <col min="33" max="35" width="18.109375" customWidth="1"/>
    <col min="36" max="36" width="15.44140625" style="19" customWidth="1"/>
    <col min="37" max="37" width="15.21875" style="19" customWidth="1"/>
    <col min="60" max="60" width="1.77734375" style="7" customWidth="1"/>
    <col min="81" max="81" width="1.6640625" style="7" customWidth="1"/>
    <col min="102" max="102" width="2.44140625" style="7" customWidth="1"/>
    <col min="103" max="103" width="14" style="12" customWidth="1"/>
    <col min="126" max="126" width="8.88671875" style="7"/>
    <col min="147" max="147" width="8.88671875" style="7"/>
    <col min="168" max="168" width="8.88671875" style="7"/>
    <col min="169" max="169" width="21.109375" customWidth="1"/>
    <col min="170" max="171" width="10" customWidth="1"/>
    <col min="172" max="172" width="24.5546875" customWidth="1"/>
    <col min="173" max="174" width="10" customWidth="1"/>
    <col min="175" max="175" width="25.5546875" customWidth="1"/>
    <col min="176" max="177" width="12.44140625" customWidth="1"/>
  </cols>
  <sheetData>
    <row r="1" spans="1:178" s="5" customFormat="1" x14ac:dyDescent="0.3">
      <c r="B1" s="5" t="s">
        <v>0</v>
      </c>
      <c r="C1" s="2" t="s">
        <v>1</v>
      </c>
      <c r="D1" s="2" t="s">
        <v>190</v>
      </c>
      <c r="E1" s="5" t="s">
        <v>311</v>
      </c>
      <c r="F1" s="5" t="s">
        <v>115</v>
      </c>
      <c r="G1" s="5" t="s">
        <v>2</v>
      </c>
      <c r="H1" s="5" t="s">
        <v>302</v>
      </c>
      <c r="I1" s="5" t="s">
        <v>3</v>
      </c>
      <c r="J1" s="2" t="s">
        <v>4</v>
      </c>
      <c r="K1" s="5" t="s">
        <v>5</v>
      </c>
      <c r="L1" s="5" t="s">
        <v>277</v>
      </c>
      <c r="M1" s="5" t="s">
        <v>312</v>
      </c>
      <c r="N1" s="5" t="s">
        <v>301</v>
      </c>
      <c r="O1" s="5" t="s">
        <v>6</v>
      </c>
      <c r="P1" s="5" t="s">
        <v>7</v>
      </c>
      <c r="Q1" s="5" t="s">
        <v>314</v>
      </c>
      <c r="R1" s="5" t="s">
        <v>8</v>
      </c>
      <c r="S1" s="5" t="s">
        <v>9</v>
      </c>
      <c r="T1" s="5" t="s">
        <v>106</v>
      </c>
      <c r="U1" s="5" t="s">
        <v>305</v>
      </c>
      <c r="V1" s="5" t="s">
        <v>112</v>
      </c>
      <c r="W1" s="5" t="s">
        <v>116</v>
      </c>
      <c r="X1" s="5" t="s">
        <v>117</v>
      </c>
      <c r="Y1" s="5" t="s">
        <v>296</v>
      </c>
      <c r="Z1" s="5" t="s">
        <v>113</v>
      </c>
      <c r="AA1" s="5" t="s">
        <v>118</v>
      </c>
      <c r="AB1" s="5" t="s">
        <v>119</v>
      </c>
      <c r="AC1" s="5" t="s">
        <v>297</v>
      </c>
      <c r="AD1" s="5" t="s">
        <v>295</v>
      </c>
      <c r="AE1" s="5" t="s">
        <v>313</v>
      </c>
      <c r="AF1" s="5" t="s">
        <v>306</v>
      </c>
      <c r="AG1" s="5" t="s">
        <v>114</v>
      </c>
      <c r="AH1" s="5" t="s">
        <v>129</v>
      </c>
      <c r="AI1" s="5" t="s">
        <v>315</v>
      </c>
      <c r="AJ1" s="18" t="s">
        <v>307</v>
      </c>
      <c r="AK1" s="18" t="s">
        <v>308</v>
      </c>
      <c r="AL1" s="5" t="s">
        <v>120</v>
      </c>
      <c r="AM1" s="5" t="s">
        <v>122</v>
      </c>
      <c r="AN1" s="5" t="s">
        <v>130</v>
      </c>
      <c r="AO1" s="5" t="s">
        <v>131</v>
      </c>
      <c r="AP1" s="5" t="s">
        <v>132</v>
      </c>
      <c r="AQ1" s="5" t="s">
        <v>133</v>
      </c>
      <c r="AR1" s="5" t="s">
        <v>134</v>
      </c>
      <c r="AS1" s="5" t="s">
        <v>135</v>
      </c>
      <c r="AT1" s="5" t="s">
        <v>136</v>
      </c>
      <c r="AU1" s="5" t="s">
        <v>137</v>
      </c>
      <c r="AV1" s="5" t="s">
        <v>138</v>
      </c>
      <c r="AW1" s="5" t="s">
        <v>139</v>
      </c>
      <c r="AX1" s="5" t="s">
        <v>158</v>
      </c>
      <c r="AY1" s="5" t="s">
        <v>159</v>
      </c>
      <c r="AZ1" s="5" t="s">
        <v>160</v>
      </c>
      <c r="BA1" s="5" t="s">
        <v>161</v>
      </c>
      <c r="BB1" s="5" t="s">
        <v>162</v>
      </c>
      <c r="BC1" s="5" t="s">
        <v>163</v>
      </c>
      <c r="BD1" s="5" t="s">
        <v>164</v>
      </c>
      <c r="BE1" s="5" t="s">
        <v>165</v>
      </c>
      <c r="BF1" s="5" t="s">
        <v>166</v>
      </c>
      <c r="BG1" s="5" t="s">
        <v>167</v>
      </c>
      <c r="BH1" s="6"/>
      <c r="BI1" s="5" t="s">
        <v>188</v>
      </c>
      <c r="BJ1" s="5" t="s">
        <v>140</v>
      </c>
      <c r="BK1" s="5" t="s">
        <v>141</v>
      </c>
      <c r="BL1" s="5" t="s">
        <v>142</v>
      </c>
      <c r="BM1" s="5" t="s">
        <v>143</v>
      </c>
      <c r="BN1" s="5" t="s">
        <v>144</v>
      </c>
      <c r="BO1" s="5" t="s">
        <v>145</v>
      </c>
      <c r="BP1" s="5" t="s">
        <v>146</v>
      </c>
      <c r="BQ1" s="5" t="s">
        <v>147</v>
      </c>
      <c r="BR1" s="5" t="s">
        <v>148</v>
      </c>
      <c r="BS1" s="5" t="s">
        <v>168</v>
      </c>
      <c r="BT1" s="5" t="s">
        <v>169</v>
      </c>
      <c r="BU1" s="5" t="s">
        <v>170</v>
      </c>
      <c r="BV1" s="5" t="s">
        <v>171</v>
      </c>
      <c r="BW1" s="5" t="s">
        <v>172</v>
      </c>
      <c r="BX1" s="5" t="s">
        <v>173</v>
      </c>
      <c r="BY1" s="5" t="s">
        <v>174</v>
      </c>
      <c r="BZ1" s="5" t="s">
        <v>175</v>
      </c>
      <c r="CA1" s="5" t="s">
        <v>176</v>
      </c>
      <c r="CB1" s="5" t="s">
        <v>177</v>
      </c>
      <c r="CC1" s="6"/>
      <c r="CD1" s="5" t="s">
        <v>189</v>
      </c>
      <c r="CE1" s="5" t="s">
        <v>149</v>
      </c>
      <c r="CF1" s="5" t="s">
        <v>150</v>
      </c>
      <c r="CG1" s="5" t="s">
        <v>151</v>
      </c>
      <c r="CH1" s="5" t="s">
        <v>152</v>
      </c>
      <c r="CI1" s="5" t="s">
        <v>153</v>
      </c>
      <c r="CJ1" s="5" t="s">
        <v>154</v>
      </c>
      <c r="CK1" s="5" t="s">
        <v>155</v>
      </c>
      <c r="CL1" s="5" t="s">
        <v>156</v>
      </c>
      <c r="CM1" s="5" t="s">
        <v>157</v>
      </c>
      <c r="CN1" s="5" t="s">
        <v>178</v>
      </c>
      <c r="CO1" s="5" t="s">
        <v>179</v>
      </c>
      <c r="CP1" s="5" t="s">
        <v>180</v>
      </c>
      <c r="CQ1" s="5" t="s">
        <v>181</v>
      </c>
      <c r="CR1" s="5" t="s">
        <v>182</v>
      </c>
      <c r="CS1" s="5" t="s">
        <v>183</v>
      </c>
      <c r="CT1" s="5" t="s">
        <v>184</v>
      </c>
      <c r="CU1" s="5" t="s">
        <v>185</v>
      </c>
      <c r="CV1" s="5" t="s">
        <v>186</v>
      </c>
      <c r="CW1" s="5" t="s">
        <v>187</v>
      </c>
      <c r="CX1" s="6"/>
      <c r="CY1" s="11" t="s">
        <v>309</v>
      </c>
      <c r="CZ1" s="5" t="s">
        <v>120</v>
      </c>
      <c r="DA1" s="5" t="s">
        <v>122</v>
      </c>
      <c r="DB1" s="5" t="s">
        <v>130</v>
      </c>
      <c r="DC1" s="5" t="s">
        <v>131</v>
      </c>
      <c r="DD1" s="5" t="s">
        <v>132</v>
      </c>
      <c r="DE1" s="5" t="s">
        <v>133</v>
      </c>
      <c r="DF1" s="5" t="s">
        <v>134</v>
      </c>
      <c r="DG1" s="5" t="s">
        <v>135</v>
      </c>
      <c r="DH1" s="5" t="s">
        <v>136</v>
      </c>
      <c r="DI1" s="5" t="s">
        <v>137</v>
      </c>
      <c r="DJ1" s="5" t="s">
        <v>138</v>
      </c>
      <c r="DK1" s="5" t="s">
        <v>139</v>
      </c>
      <c r="DL1" s="5" t="s">
        <v>158</v>
      </c>
      <c r="DM1" s="5" t="s">
        <v>159</v>
      </c>
      <c r="DN1" s="5" t="s">
        <v>160</v>
      </c>
      <c r="DO1" s="5" t="s">
        <v>161</v>
      </c>
      <c r="DP1" s="5" t="s">
        <v>162</v>
      </c>
      <c r="DQ1" s="5" t="s">
        <v>163</v>
      </c>
      <c r="DR1" s="5" t="s">
        <v>164</v>
      </c>
      <c r="DS1" s="5" t="s">
        <v>165</v>
      </c>
      <c r="DT1" s="5" t="s">
        <v>166</v>
      </c>
      <c r="DU1" s="5" t="s">
        <v>167</v>
      </c>
      <c r="DV1" s="6"/>
      <c r="DW1" s="5" t="s">
        <v>188</v>
      </c>
      <c r="DX1" s="5" t="s">
        <v>140</v>
      </c>
      <c r="DY1" s="5" t="s">
        <v>141</v>
      </c>
      <c r="DZ1" s="5" t="s">
        <v>142</v>
      </c>
      <c r="EA1" s="5" t="s">
        <v>143</v>
      </c>
      <c r="EB1" s="5" t="s">
        <v>144</v>
      </c>
      <c r="EC1" s="5" t="s">
        <v>145</v>
      </c>
      <c r="ED1" s="5" t="s">
        <v>146</v>
      </c>
      <c r="EE1" s="5" t="s">
        <v>147</v>
      </c>
      <c r="EF1" s="5" t="s">
        <v>148</v>
      </c>
      <c r="EG1" s="5" t="s">
        <v>168</v>
      </c>
      <c r="EH1" s="5" t="s">
        <v>169</v>
      </c>
      <c r="EI1" s="5" t="s">
        <v>170</v>
      </c>
      <c r="EJ1" s="5" t="s">
        <v>171</v>
      </c>
      <c r="EK1" s="5" t="s">
        <v>172</v>
      </c>
      <c r="EL1" s="5" t="s">
        <v>173</v>
      </c>
      <c r="EM1" s="5" t="s">
        <v>174</v>
      </c>
      <c r="EN1" s="5" t="s">
        <v>175</v>
      </c>
      <c r="EO1" s="5" t="s">
        <v>176</v>
      </c>
      <c r="EP1" s="5" t="s">
        <v>177</v>
      </c>
      <c r="EQ1" s="6"/>
      <c r="ER1" s="5" t="s">
        <v>189</v>
      </c>
      <c r="ES1" s="5" t="s">
        <v>149</v>
      </c>
      <c r="ET1" s="5" t="s">
        <v>150</v>
      </c>
      <c r="EU1" s="5" t="s">
        <v>151</v>
      </c>
      <c r="EV1" s="5" t="s">
        <v>152</v>
      </c>
      <c r="EW1" s="5" t="s">
        <v>153</v>
      </c>
      <c r="EX1" s="5" t="s">
        <v>154</v>
      </c>
      <c r="EY1" s="5" t="s">
        <v>155</v>
      </c>
      <c r="EZ1" s="5" t="s">
        <v>156</v>
      </c>
      <c r="FA1" s="5" t="s">
        <v>157</v>
      </c>
      <c r="FB1" s="5" t="s">
        <v>178</v>
      </c>
      <c r="FC1" s="5" t="s">
        <v>179</v>
      </c>
      <c r="FD1" s="5" t="s">
        <v>180</v>
      </c>
      <c r="FE1" s="5" t="s">
        <v>181</v>
      </c>
      <c r="FF1" s="5" t="s">
        <v>182</v>
      </c>
      <c r="FG1" s="5" t="s">
        <v>183</v>
      </c>
      <c r="FH1" s="5" t="s">
        <v>184</v>
      </c>
      <c r="FI1" s="5" t="s">
        <v>185</v>
      </c>
      <c r="FJ1" s="5" t="s">
        <v>186</v>
      </c>
      <c r="FK1" s="5" t="s">
        <v>187</v>
      </c>
      <c r="FL1" s="6"/>
      <c r="FM1" s="5" t="s">
        <v>303</v>
      </c>
      <c r="FN1" s="5" t="s">
        <v>116</v>
      </c>
      <c r="FO1" s="5" t="s">
        <v>117</v>
      </c>
      <c r="FP1" s="5" t="s">
        <v>304</v>
      </c>
      <c r="FQ1" s="5" t="s">
        <v>118</v>
      </c>
      <c r="FR1" s="5" t="s">
        <v>119</v>
      </c>
      <c r="FS1" s="5" t="s">
        <v>114</v>
      </c>
      <c r="FT1" s="5" t="s">
        <v>121</v>
      </c>
      <c r="FU1" s="5" t="s">
        <v>123</v>
      </c>
      <c r="FV1" s="5" t="s">
        <v>126</v>
      </c>
    </row>
    <row r="2" spans="1:178" x14ac:dyDescent="0.3">
      <c r="A2">
        <v>66</v>
      </c>
      <c r="B2">
        <v>5683</v>
      </c>
      <c r="C2" s="2" t="s">
        <v>11</v>
      </c>
      <c r="D2" s="2" t="s">
        <v>191</v>
      </c>
      <c r="E2" s="4" t="s">
        <v>102</v>
      </c>
      <c r="G2" t="s">
        <v>10</v>
      </c>
      <c r="H2">
        <v>2010</v>
      </c>
      <c r="I2" s="1">
        <v>40439</v>
      </c>
      <c r="J2" s="3">
        <v>41810</v>
      </c>
      <c r="K2">
        <v>4</v>
      </c>
      <c r="L2">
        <v>2719</v>
      </c>
      <c r="M2" s="23">
        <v>4.4579000282857102</v>
      </c>
      <c r="N2" t="s">
        <v>278</v>
      </c>
      <c r="O2" s="16">
        <v>13.7</v>
      </c>
      <c r="P2" s="16">
        <v>23.5</v>
      </c>
      <c r="Q2" s="15">
        <f t="shared" ref="Q2:Q65" si="0">O2/P2</f>
        <v>0.58297872340425527</v>
      </c>
      <c r="R2">
        <v>0</v>
      </c>
      <c r="S2" t="s">
        <v>12</v>
      </c>
      <c r="U2">
        <v>0</v>
      </c>
      <c r="V2" s="15">
        <v>0.61</v>
      </c>
      <c r="W2">
        <v>0.61</v>
      </c>
      <c r="X2" s="15">
        <v>0.59</v>
      </c>
      <c r="Y2" s="21">
        <f t="shared" ref="Y2:Y65" si="1">AVERAGE(V2:X2)</f>
        <v>0.60333333333333339</v>
      </c>
      <c r="Z2" s="15">
        <v>53.51</v>
      </c>
      <c r="AA2" s="15">
        <v>53.55</v>
      </c>
      <c r="AB2" s="15">
        <v>53.57</v>
      </c>
      <c r="AC2" s="15">
        <f t="shared" ref="AC2:AC65" si="2">AVERAGE(Z2:AB2)</f>
        <v>53.543333333333329</v>
      </c>
      <c r="AD2" s="22">
        <v>6.1000000000000004E-3</v>
      </c>
      <c r="AE2" s="15">
        <f t="shared" ref="AE2:AE65" si="3">AD2*1000</f>
        <v>6.1000000000000005</v>
      </c>
      <c r="AF2" s="22">
        <f t="shared" ref="AF2:AF65" si="4">AE2/AC2</f>
        <v>0.11392641474195357</v>
      </c>
      <c r="AG2" s="15">
        <v>44.8</v>
      </c>
      <c r="AH2" s="20">
        <f t="shared" ref="AH2:AH65" si="5">AG2/2</f>
        <v>22.4</v>
      </c>
      <c r="AI2" s="20" t="e">
        <f t="shared" ref="AI2:AI65" si="6">AJ2+AK2</f>
        <v>#VALUE!</v>
      </c>
      <c r="AJ2" s="19" t="s">
        <v>64</v>
      </c>
      <c r="AK2" s="19" t="s">
        <v>64</v>
      </c>
    </row>
    <row r="3" spans="1:178" x14ac:dyDescent="0.3">
      <c r="A3">
        <v>117</v>
      </c>
      <c r="B3">
        <v>6143</v>
      </c>
      <c r="C3" s="2" t="s">
        <v>15</v>
      </c>
      <c r="D3" s="2" t="s">
        <v>192</v>
      </c>
      <c r="E3" s="4" t="s">
        <v>102</v>
      </c>
      <c r="G3" t="s">
        <v>10</v>
      </c>
      <c r="H3">
        <v>2014</v>
      </c>
      <c r="I3" s="1">
        <v>41691</v>
      </c>
      <c r="J3" s="3">
        <v>41811</v>
      </c>
      <c r="K3">
        <v>0</v>
      </c>
      <c r="L3">
        <v>736</v>
      </c>
      <c r="M3" s="23">
        <v>4.4579000282857102</v>
      </c>
      <c r="N3" t="s">
        <v>280</v>
      </c>
      <c r="O3" s="16">
        <v>15.2</v>
      </c>
      <c r="P3" s="16">
        <v>24</v>
      </c>
      <c r="Q3" s="15">
        <f t="shared" si="0"/>
        <v>0.6333333333333333</v>
      </c>
      <c r="R3">
        <v>0</v>
      </c>
      <c r="S3" t="s">
        <v>16</v>
      </c>
      <c r="U3">
        <v>0</v>
      </c>
      <c r="V3" s="15">
        <v>0.57999999999999996</v>
      </c>
      <c r="W3" s="15">
        <v>0.57999999999999996</v>
      </c>
      <c r="X3" s="15">
        <v>0.56000000000000005</v>
      </c>
      <c r="Y3" s="21">
        <f t="shared" si="1"/>
        <v>0.57333333333333336</v>
      </c>
      <c r="Z3" s="15">
        <v>47.94</v>
      </c>
      <c r="AA3" s="15">
        <v>48.08</v>
      </c>
      <c r="AB3" s="15">
        <v>48.09</v>
      </c>
      <c r="AC3" s="15">
        <f t="shared" si="2"/>
        <v>48.036666666666669</v>
      </c>
      <c r="AD3" s="22">
        <v>4.4000000000000003E-3</v>
      </c>
      <c r="AE3" s="15">
        <f t="shared" si="3"/>
        <v>4.4000000000000004</v>
      </c>
      <c r="AF3" s="22">
        <f t="shared" si="4"/>
        <v>9.1596696967594204E-2</v>
      </c>
      <c r="AG3" s="15">
        <v>42.52</v>
      </c>
      <c r="AH3" s="20">
        <f t="shared" si="5"/>
        <v>21.26</v>
      </c>
      <c r="AI3" s="20" t="e">
        <f t="shared" si="6"/>
        <v>#VALUE!</v>
      </c>
      <c r="AJ3" s="19" t="s">
        <v>64</v>
      </c>
      <c r="AK3" s="19" t="s">
        <v>64</v>
      </c>
    </row>
    <row r="4" spans="1:178" x14ac:dyDescent="0.3">
      <c r="A4">
        <v>125</v>
      </c>
      <c r="B4">
        <v>6145</v>
      </c>
      <c r="C4" s="2" t="s">
        <v>17</v>
      </c>
      <c r="D4" s="2" t="s">
        <v>193</v>
      </c>
      <c r="E4" s="4" t="s">
        <v>102</v>
      </c>
      <c r="G4" t="s">
        <v>10</v>
      </c>
      <c r="H4">
        <v>2014</v>
      </c>
      <c r="I4" s="1">
        <v>41691</v>
      </c>
      <c r="J4" s="3">
        <v>41811</v>
      </c>
      <c r="K4">
        <v>0</v>
      </c>
      <c r="L4">
        <v>349</v>
      </c>
      <c r="M4" s="23">
        <v>4.4579000282857102</v>
      </c>
      <c r="N4" t="s">
        <v>282</v>
      </c>
      <c r="O4" s="16">
        <v>14.4</v>
      </c>
      <c r="P4" s="16">
        <v>24.9</v>
      </c>
      <c r="Q4" s="15">
        <f t="shared" si="0"/>
        <v>0.57831325301204828</v>
      </c>
      <c r="R4">
        <v>0</v>
      </c>
      <c r="S4" t="s">
        <v>12</v>
      </c>
      <c r="U4">
        <v>0</v>
      </c>
      <c r="V4" s="15">
        <v>0.6</v>
      </c>
      <c r="W4" s="15">
        <v>0.61</v>
      </c>
      <c r="X4" s="15">
        <v>0.6</v>
      </c>
      <c r="Y4" s="21">
        <f t="shared" si="1"/>
        <v>0.60333333333333339</v>
      </c>
      <c r="Z4" s="15">
        <v>49.85</v>
      </c>
      <c r="AA4" s="15">
        <v>49.92</v>
      </c>
      <c r="AB4" s="15">
        <v>49.91</v>
      </c>
      <c r="AC4" s="15">
        <f t="shared" si="2"/>
        <v>49.893333333333338</v>
      </c>
      <c r="AD4" s="22">
        <v>4.8999999999999998E-3</v>
      </c>
      <c r="AE4" s="15">
        <f t="shared" si="3"/>
        <v>4.8999999999999995</v>
      </c>
      <c r="AF4" s="22">
        <f t="shared" si="4"/>
        <v>9.8209513629075346E-2</v>
      </c>
      <c r="AG4" s="15">
        <v>43.73</v>
      </c>
      <c r="AH4" s="20">
        <f t="shared" si="5"/>
        <v>21.864999999999998</v>
      </c>
      <c r="AI4" s="20" t="e">
        <f t="shared" si="6"/>
        <v>#VALUE!</v>
      </c>
      <c r="AJ4" s="19" t="s">
        <v>64</v>
      </c>
      <c r="AK4" s="19" t="s">
        <v>64</v>
      </c>
    </row>
    <row r="5" spans="1:178" x14ac:dyDescent="0.3">
      <c r="A5">
        <v>111</v>
      </c>
      <c r="B5">
        <v>6139</v>
      </c>
      <c r="C5" s="2" t="s">
        <v>20</v>
      </c>
      <c r="D5" s="2" t="s">
        <v>194</v>
      </c>
      <c r="E5" s="4" t="s">
        <v>102</v>
      </c>
      <c r="G5" t="s">
        <v>10</v>
      </c>
      <c r="H5">
        <v>2014</v>
      </c>
      <c r="I5" s="1">
        <v>41693</v>
      </c>
      <c r="J5" s="3">
        <v>41813</v>
      </c>
      <c r="K5">
        <v>0</v>
      </c>
      <c r="L5">
        <v>1675</v>
      </c>
      <c r="M5" s="23">
        <v>4.4579000282857102</v>
      </c>
      <c r="N5" t="s">
        <v>280</v>
      </c>
      <c r="O5" s="16">
        <v>12.3</v>
      </c>
      <c r="P5" s="16">
        <v>23.6</v>
      </c>
      <c r="Q5" s="15">
        <f t="shared" si="0"/>
        <v>0.52118644067796605</v>
      </c>
      <c r="R5">
        <v>0</v>
      </c>
      <c r="S5" t="s">
        <v>12</v>
      </c>
      <c r="U5">
        <v>0</v>
      </c>
      <c r="V5" s="15">
        <v>0.51</v>
      </c>
      <c r="W5" s="15">
        <v>0.52</v>
      </c>
      <c r="X5" s="15">
        <v>0.54</v>
      </c>
      <c r="Y5" s="21">
        <f t="shared" si="1"/>
        <v>0.52333333333333332</v>
      </c>
      <c r="Z5" s="15">
        <v>49.36</v>
      </c>
      <c r="AA5" s="15">
        <v>49.42</v>
      </c>
      <c r="AB5" s="15">
        <v>49.38</v>
      </c>
      <c r="AC5" s="15">
        <f t="shared" si="2"/>
        <v>49.386666666666663</v>
      </c>
      <c r="AD5" s="22">
        <v>4.4999999999999997E-3</v>
      </c>
      <c r="AE5" s="15">
        <f t="shared" si="3"/>
        <v>4.5</v>
      </c>
      <c r="AF5" s="22">
        <f t="shared" si="4"/>
        <v>9.111771058315335E-2</v>
      </c>
      <c r="AG5" s="15">
        <v>43.82</v>
      </c>
      <c r="AH5" s="20">
        <f t="shared" si="5"/>
        <v>21.91</v>
      </c>
      <c r="AI5" s="20" t="e">
        <f t="shared" si="6"/>
        <v>#VALUE!</v>
      </c>
      <c r="AJ5" s="19" t="s">
        <v>64</v>
      </c>
      <c r="AK5" s="19" t="s">
        <v>64</v>
      </c>
    </row>
    <row r="6" spans="1:178" x14ac:dyDescent="0.3">
      <c r="A6">
        <v>130</v>
      </c>
      <c r="B6">
        <v>6147</v>
      </c>
      <c r="C6" s="2" t="s">
        <v>21</v>
      </c>
      <c r="D6" s="2" t="s">
        <v>195</v>
      </c>
      <c r="E6" s="4" t="s">
        <v>102</v>
      </c>
      <c r="G6" t="s">
        <v>10</v>
      </c>
      <c r="H6">
        <v>2014</v>
      </c>
      <c r="I6" s="1">
        <v>41695</v>
      </c>
      <c r="J6" s="3">
        <v>41815</v>
      </c>
      <c r="K6">
        <v>0</v>
      </c>
      <c r="L6">
        <v>211</v>
      </c>
      <c r="M6" s="23">
        <v>4.4579000282857102</v>
      </c>
      <c r="N6" t="s">
        <v>280</v>
      </c>
      <c r="O6" s="16">
        <v>14.4</v>
      </c>
      <c r="P6" s="16">
        <v>25.4</v>
      </c>
      <c r="Q6" s="15">
        <f t="shared" si="0"/>
        <v>0.56692913385826771</v>
      </c>
      <c r="R6">
        <v>0</v>
      </c>
      <c r="S6" t="s">
        <v>12</v>
      </c>
      <c r="U6">
        <v>0</v>
      </c>
      <c r="V6" s="15">
        <v>0.56999999999999995</v>
      </c>
      <c r="W6" s="15">
        <v>0.57999999999999996</v>
      </c>
      <c r="X6" s="15">
        <v>0.6</v>
      </c>
      <c r="Y6" s="21">
        <f t="shared" si="1"/>
        <v>0.58333333333333337</v>
      </c>
      <c r="Z6" s="15">
        <v>49.82</v>
      </c>
      <c r="AA6" s="15">
        <v>49.48</v>
      </c>
      <c r="AB6" s="15">
        <v>49.76</v>
      </c>
      <c r="AC6" s="15">
        <f t="shared" si="2"/>
        <v>49.686666666666667</v>
      </c>
      <c r="AD6" s="22">
        <v>4.8999999999999998E-3</v>
      </c>
      <c r="AE6" s="15">
        <f t="shared" si="3"/>
        <v>4.8999999999999995</v>
      </c>
      <c r="AF6" s="22">
        <f t="shared" si="4"/>
        <v>9.8618006172011261E-2</v>
      </c>
      <c r="AG6" s="15">
        <v>43.62</v>
      </c>
      <c r="AH6" s="20">
        <f t="shared" si="5"/>
        <v>21.81</v>
      </c>
      <c r="AI6" s="20" t="e">
        <f t="shared" si="6"/>
        <v>#VALUE!</v>
      </c>
      <c r="AJ6" s="19" t="s">
        <v>64</v>
      </c>
      <c r="AK6" s="19" t="s">
        <v>64</v>
      </c>
    </row>
    <row r="7" spans="1:178" x14ac:dyDescent="0.3">
      <c r="A7">
        <v>60</v>
      </c>
      <c r="B7">
        <v>5630</v>
      </c>
      <c r="C7" s="2" t="s">
        <v>22</v>
      </c>
      <c r="D7" s="2" t="s">
        <v>196</v>
      </c>
      <c r="E7" s="4" t="s">
        <v>102</v>
      </c>
      <c r="G7" t="s">
        <v>10</v>
      </c>
      <c r="H7">
        <v>2011</v>
      </c>
      <c r="I7" s="1">
        <v>40634</v>
      </c>
      <c r="J7" s="3">
        <v>41816</v>
      </c>
      <c r="K7">
        <v>3</v>
      </c>
      <c r="L7">
        <v>2700</v>
      </c>
      <c r="M7" s="23">
        <v>4.4579000282857102</v>
      </c>
      <c r="N7" t="s">
        <v>278</v>
      </c>
      <c r="O7" s="16">
        <v>14</v>
      </c>
      <c r="P7" s="16">
        <v>24</v>
      </c>
      <c r="Q7" s="15">
        <f t="shared" si="0"/>
        <v>0.58333333333333337</v>
      </c>
      <c r="R7">
        <v>0</v>
      </c>
      <c r="S7" t="s">
        <v>12</v>
      </c>
      <c r="U7">
        <v>0</v>
      </c>
      <c r="V7" s="15">
        <v>0.59</v>
      </c>
      <c r="W7">
        <v>0.56999999999999995</v>
      </c>
      <c r="X7" s="15">
        <v>0.6</v>
      </c>
      <c r="Y7" s="21">
        <f t="shared" si="1"/>
        <v>0.58666666666666656</v>
      </c>
      <c r="Z7" s="15">
        <v>52.32</v>
      </c>
      <c r="AA7" s="15">
        <v>52.34</v>
      </c>
      <c r="AB7" s="15">
        <v>52.26</v>
      </c>
      <c r="AC7" s="15">
        <f t="shared" si="2"/>
        <v>52.306666666666665</v>
      </c>
      <c r="AD7" s="22">
        <v>5.8999999999999999E-3</v>
      </c>
      <c r="AE7" s="15">
        <f t="shared" si="3"/>
        <v>5.8999999999999995</v>
      </c>
      <c r="AF7" s="22">
        <f t="shared" si="4"/>
        <v>0.11279632933979097</v>
      </c>
      <c r="AG7" s="15">
        <v>45.28</v>
      </c>
      <c r="AH7" s="20">
        <f t="shared" si="5"/>
        <v>22.64</v>
      </c>
      <c r="AI7" s="20" t="e">
        <f t="shared" si="6"/>
        <v>#VALUE!</v>
      </c>
      <c r="AJ7" s="19" t="s">
        <v>64</v>
      </c>
      <c r="AK7" s="19" t="s">
        <v>64</v>
      </c>
    </row>
    <row r="8" spans="1:178" x14ac:dyDescent="0.3">
      <c r="A8">
        <v>69</v>
      </c>
      <c r="B8">
        <v>5769</v>
      </c>
      <c r="C8" s="2" t="s">
        <v>23</v>
      </c>
      <c r="D8" s="2" t="s">
        <v>197</v>
      </c>
      <c r="E8" s="4" t="s">
        <v>102</v>
      </c>
      <c r="G8" t="s">
        <v>10</v>
      </c>
      <c r="H8">
        <v>2011</v>
      </c>
      <c r="I8" s="1">
        <v>40817</v>
      </c>
      <c r="J8" s="3">
        <v>41816</v>
      </c>
      <c r="K8">
        <v>3</v>
      </c>
      <c r="L8">
        <v>1084</v>
      </c>
      <c r="M8" s="23">
        <v>4.4579000282857102</v>
      </c>
      <c r="N8" t="s">
        <v>278</v>
      </c>
      <c r="O8" s="16">
        <v>15.5</v>
      </c>
      <c r="P8" s="16">
        <v>24.1</v>
      </c>
      <c r="Q8" s="15">
        <f t="shared" si="0"/>
        <v>0.64315352697095429</v>
      </c>
      <c r="R8">
        <v>0</v>
      </c>
      <c r="S8" t="s">
        <v>24</v>
      </c>
      <c r="U8">
        <v>1</v>
      </c>
      <c r="V8" s="15">
        <v>0.6</v>
      </c>
      <c r="W8">
        <v>0.56000000000000005</v>
      </c>
      <c r="X8" s="15">
        <v>0.59</v>
      </c>
      <c r="Y8" s="21">
        <f t="shared" si="1"/>
        <v>0.58333333333333337</v>
      </c>
      <c r="Z8" s="15">
        <v>53.86</v>
      </c>
      <c r="AA8" s="15">
        <v>53.72</v>
      </c>
      <c r="AB8" s="15">
        <v>53.86</v>
      </c>
      <c r="AC8" s="15">
        <f t="shared" si="2"/>
        <v>53.813333333333333</v>
      </c>
      <c r="AD8" s="22">
        <v>6.7000000000000002E-3</v>
      </c>
      <c r="AE8" s="15">
        <f t="shared" si="3"/>
        <v>6.7</v>
      </c>
      <c r="AF8" s="22">
        <f t="shared" si="4"/>
        <v>0.12450445986124876</v>
      </c>
      <c r="AG8" s="15">
        <v>42.46</v>
      </c>
      <c r="AH8" s="20">
        <f t="shared" si="5"/>
        <v>21.23</v>
      </c>
      <c r="AI8" s="20" t="e">
        <f t="shared" si="6"/>
        <v>#VALUE!</v>
      </c>
      <c r="AJ8" s="19" t="s">
        <v>64</v>
      </c>
      <c r="AK8" s="19" t="s">
        <v>64</v>
      </c>
    </row>
    <row r="9" spans="1:178" x14ac:dyDescent="0.3">
      <c r="A9">
        <v>136</v>
      </c>
      <c r="B9">
        <v>6150</v>
      </c>
      <c r="C9" s="2" t="s">
        <v>25</v>
      </c>
      <c r="D9" s="2" t="s">
        <v>198</v>
      </c>
      <c r="E9" s="14" t="s">
        <v>102</v>
      </c>
      <c r="G9" t="s">
        <v>10</v>
      </c>
      <c r="H9">
        <v>2014</v>
      </c>
      <c r="I9" s="1">
        <v>41696</v>
      </c>
      <c r="J9" s="3">
        <v>41816</v>
      </c>
      <c r="K9">
        <v>0</v>
      </c>
      <c r="L9">
        <v>339</v>
      </c>
      <c r="M9" s="23">
        <v>4.4579000282857102</v>
      </c>
      <c r="N9" t="s">
        <v>280</v>
      </c>
      <c r="O9" s="16">
        <v>13.7</v>
      </c>
      <c r="P9" s="16">
        <v>25.5</v>
      </c>
      <c r="Q9" s="15">
        <f t="shared" si="0"/>
        <v>0.53725490196078429</v>
      </c>
      <c r="R9">
        <v>0</v>
      </c>
      <c r="S9" t="s">
        <v>12</v>
      </c>
      <c r="U9">
        <v>0</v>
      </c>
      <c r="V9" s="15">
        <v>0.49</v>
      </c>
      <c r="W9" s="15">
        <v>0.53</v>
      </c>
      <c r="X9" s="15">
        <v>0.5</v>
      </c>
      <c r="Y9" s="21">
        <f t="shared" si="1"/>
        <v>0.50666666666666671</v>
      </c>
      <c r="Z9" s="15">
        <v>49.93</v>
      </c>
      <c r="AA9" s="15">
        <v>49.93</v>
      </c>
      <c r="AB9" s="15">
        <v>49.88</v>
      </c>
      <c r="AC9" s="15">
        <f t="shared" si="2"/>
        <v>49.913333333333334</v>
      </c>
      <c r="AD9" s="22">
        <v>4.8999999999999998E-3</v>
      </c>
      <c r="AE9" s="15">
        <f t="shared" si="3"/>
        <v>4.8999999999999995</v>
      </c>
      <c r="AF9" s="22">
        <f t="shared" si="4"/>
        <v>9.8170161613463328E-2</v>
      </c>
      <c r="AG9" s="15">
        <v>43.05</v>
      </c>
      <c r="AH9" s="20">
        <f t="shared" si="5"/>
        <v>21.524999999999999</v>
      </c>
      <c r="AI9" s="20">
        <f t="shared" si="6"/>
        <v>731</v>
      </c>
      <c r="AJ9" s="19">
        <f>AN9+AP9+AR9+AT9+AV9+AX9+AZ9+BB9+BD9+BD9+BF9+BI9+BK9+BM9+BO9+BQ9+BS9+BU9+BW9+BY9+CA9+CD9+CF9+CH9+CJ9+CL9+CN9+CP9+CR9+CT9+CV9</f>
        <v>365</v>
      </c>
      <c r="AK9" s="19">
        <f>AO9+AQ9+AS9+AU9+AW9+AY9+BA9+BC9+BE9+BE9+BG9+BJ9+BL9+BN9+BP9+BR9+BT9+BV9+BX9+BZ9+CB9+CE9+CG9+CI9+CK9+CM9+CO9+CQ9+CS9+CU9+CW9</f>
        <v>366</v>
      </c>
      <c r="AL9">
        <v>21</v>
      </c>
      <c r="AM9">
        <v>20</v>
      </c>
      <c r="AN9">
        <v>15</v>
      </c>
      <c r="AO9">
        <v>15</v>
      </c>
      <c r="AP9">
        <v>13</v>
      </c>
      <c r="AQ9">
        <v>14</v>
      </c>
      <c r="AR9">
        <v>12</v>
      </c>
      <c r="AS9">
        <v>12</v>
      </c>
      <c r="AT9">
        <v>12</v>
      </c>
      <c r="AU9">
        <v>12</v>
      </c>
      <c r="AV9">
        <v>11</v>
      </c>
      <c r="AW9">
        <v>12</v>
      </c>
      <c r="AX9">
        <v>12</v>
      </c>
      <c r="AY9">
        <v>11</v>
      </c>
      <c r="AZ9">
        <v>12</v>
      </c>
      <c r="BA9">
        <v>11</v>
      </c>
      <c r="BB9">
        <v>12</v>
      </c>
      <c r="BC9">
        <v>11</v>
      </c>
      <c r="BD9">
        <v>11</v>
      </c>
      <c r="BE9">
        <v>10</v>
      </c>
      <c r="BF9">
        <v>10</v>
      </c>
      <c r="BG9">
        <v>10</v>
      </c>
      <c r="BI9">
        <v>14</v>
      </c>
      <c r="BJ9">
        <v>15</v>
      </c>
      <c r="BK9">
        <v>12</v>
      </c>
      <c r="BL9">
        <v>14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12</v>
      </c>
      <c r="BT9">
        <v>12</v>
      </c>
      <c r="BU9">
        <v>11</v>
      </c>
      <c r="BV9">
        <v>11</v>
      </c>
      <c r="BW9">
        <v>11</v>
      </c>
      <c r="BX9">
        <v>11</v>
      </c>
      <c r="BY9">
        <v>11</v>
      </c>
      <c r="BZ9">
        <v>11</v>
      </c>
      <c r="CA9">
        <v>11</v>
      </c>
      <c r="CB9">
        <v>10</v>
      </c>
      <c r="CD9">
        <v>13</v>
      </c>
      <c r="CE9">
        <v>16</v>
      </c>
      <c r="CF9">
        <v>12</v>
      </c>
      <c r="CG9">
        <v>14</v>
      </c>
      <c r="CH9">
        <v>12</v>
      </c>
      <c r="CI9">
        <v>12</v>
      </c>
      <c r="CJ9">
        <v>12</v>
      </c>
      <c r="CK9">
        <v>12</v>
      </c>
      <c r="CL9">
        <v>12</v>
      </c>
      <c r="CM9">
        <v>11</v>
      </c>
      <c r="CN9">
        <v>11</v>
      </c>
      <c r="CO9">
        <v>11</v>
      </c>
      <c r="CP9">
        <v>11</v>
      </c>
      <c r="CQ9">
        <v>10</v>
      </c>
      <c r="CR9">
        <v>11</v>
      </c>
      <c r="CS9">
        <v>10</v>
      </c>
      <c r="CT9">
        <v>11</v>
      </c>
      <c r="CU9">
        <v>11</v>
      </c>
      <c r="CV9">
        <v>11</v>
      </c>
      <c r="CW9">
        <v>11</v>
      </c>
      <c r="FM9">
        <v>0.61</v>
      </c>
      <c r="FN9">
        <v>0.54</v>
      </c>
      <c r="FO9">
        <v>0.56000000000000005</v>
      </c>
      <c r="FP9">
        <v>49.47</v>
      </c>
      <c r="FQ9">
        <v>49.43</v>
      </c>
      <c r="FR9">
        <v>49.47</v>
      </c>
      <c r="FS9">
        <v>43.17</v>
      </c>
    </row>
    <row r="10" spans="1:178" x14ac:dyDescent="0.3">
      <c r="A10">
        <v>46</v>
      </c>
      <c r="B10">
        <v>5575</v>
      </c>
      <c r="C10" s="2" t="s">
        <v>26</v>
      </c>
      <c r="D10" s="2" t="s">
        <v>199</v>
      </c>
      <c r="E10" s="4" t="s">
        <v>102</v>
      </c>
      <c r="G10" t="s">
        <v>10</v>
      </c>
      <c r="H10">
        <v>2010</v>
      </c>
      <c r="I10" s="1">
        <v>40409</v>
      </c>
      <c r="J10" s="3">
        <v>41817</v>
      </c>
      <c r="K10">
        <v>4</v>
      </c>
      <c r="L10">
        <v>1481</v>
      </c>
      <c r="M10" s="23">
        <v>4.4579000282857102</v>
      </c>
      <c r="N10" t="s">
        <v>278</v>
      </c>
      <c r="O10" s="16">
        <v>14.6</v>
      </c>
      <c r="P10" s="16">
        <v>23.9</v>
      </c>
      <c r="Q10" s="15">
        <f t="shared" si="0"/>
        <v>0.61087866108786615</v>
      </c>
      <c r="R10">
        <v>0</v>
      </c>
      <c r="S10" t="s">
        <v>18</v>
      </c>
      <c r="U10">
        <v>0</v>
      </c>
      <c r="V10" s="15">
        <v>0.55000000000000004</v>
      </c>
      <c r="W10">
        <v>0.52</v>
      </c>
      <c r="X10">
        <v>0.56000000000000005</v>
      </c>
      <c r="Y10" s="21">
        <f t="shared" si="1"/>
        <v>0.54333333333333333</v>
      </c>
      <c r="Z10">
        <v>49.84</v>
      </c>
      <c r="AA10" s="15">
        <v>50.01</v>
      </c>
      <c r="AB10" s="15">
        <v>49.85</v>
      </c>
      <c r="AC10" s="15">
        <f t="shared" si="2"/>
        <v>49.9</v>
      </c>
      <c r="AD10" s="22">
        <v>5.7000000000000002E-3</v>
      </c>
      <c r="AE10" s="15">
        <f t="shared" si="3"/>
        <v>5.7</v>
      </c>
      <c r="AF10" s="22">
        <f t="shared" si="4"/>
        <v>0.11422845691382766</v>
      </c>
      <c r="AG10" s="15">
        <v>40.33</v>
      </c>
      <c r="AH10" s="20">
        <f t="shared" si="5"/>
        <v>20.164999999999999</v>
      </c>
      <c r="AI10" s="20" t="e">
        <f t="shared" si="6"/>
        <v>#VALUE!</v>
      </c>
      <c r="AJ10" s="19" t="s">
        <v>64</v>
      </c>
      <c r="AK10" s="19" t="s">
        <v>64</v>
      </c>
    </row>
    <row r="11" spans="1:178" x14ac:dyDescent="0.3">
      <c r="A11">
        <v>53</v>
      </c>
      <c r="B11">
        <v>5611</v>
      </c>
      <c r="C11" s="2" t="s">
        <v>27</v>
      </c>
      <c r="D11" s="2" t="s">
        <v>200</v>
      </c>
      <c r="E11" s="4" t="s">
        <v>102</v>
      </c>
      <c r="G11" t="s">
        <v>10</v>
      </c>
      <c r="H11">
        <v>2010</v>
      </c>
      <c r="I11" s="1">
        <v>40487</v>
      </c>
      <c r="J11" s="3">
        <v>41817</v>
      </c>
      <c r="K11">
        <v>4</v>
      </c>
      <c r="L11">
        <v>4299</v>
      </c>
      <c r="M11" s="23">
        <v>4.4579000282857102</v>
      </c>
      <c r="N11" t="s">
        <v>280</v>
      </c>
      <c r="O11" s="16">
        <v>16</v>
      </c>
      <c r="P11" s="16">
        <v>25.5</v>
      </c>
      <c r="Q11" s="15">
        <f t="shared" si="0"/>
        <v>0.62745098039215685</v>
      </c>
      <c r="R11">
        <v>0</v>
      </c>
      <c r="S11" t="s">
        <v>12</v>
      </c>
      <c r="U11">
        <v>0</v>
      </c>
      <c r="V11" s="15">
        <v>0.6</v>
      </c>
      <c r="W11">
        <v>0.59</v>
      </c>
      <c r="X11">
        <v>0.61</v>
      </c>
      <c r="Y11" s="21">
        <f t="shared" si="1"/>
        <v>0.6</v>
      </c>
      <c r="Z11">
        <v>51.99</v>
      </c>
      <c r="AA11" s="15">
        <v>51.97</v>
      </c>
      <c r="AB11" s="15">
        <v>51.94</v>
      </c>
      <c r="AC11" s="15">
        <f t="shared" si="2"/>
        <v>51.966666666666669</v>
      </c>
      <c r="AD11" s="22">
        <v>6.1000000000000004E-3</v>
      </c>
      <c r="AE11" s="15">
        <f t="shared" si="3"/>
        <v>6.1000000000000005</v>
      </c>
      <c r="AF11" s="22">
        <f t="shared" si="4"/>
        <v>0.11738293778062861</v>
      </c>
      <c r="AG11" s="15">
        <v>44.55</v>
      </c>
      <c r="AH11" s="20">
        <f t="shared" si="5"/>
        <v>22.274999999999999</v>
      </c>
      <c r="AI11" s="20" t="e">
        <f t="shared" si="6"/>
        <v>#VALUE!</v>
      </c>
      <c r="AJ11" s="19" t="s">
        <v>64</v>
      </c>
      <c r="AK11" s="19" t="s">
        <v>64</v>
      </c>
    </row>
    <row r="12" spans="1:178" x14ac:dyDescent="0.3">
      <c r="A12">
        <v>154</v>
      </c>
      <c r="B12">
        <v>6160</v>
      </c>
      <c r="C12" s="2" t="s">
        <v>28</v>
      </c>
      <c r="D12" s="2" t="s">
        <v>201</v>
      </c>
      <c r="E12" s="4" t="s">
        <v>102</v>
      </c>
      <c r="G12" t="s">
        <v>10</v>
      </c>
      <c r="H12">
        <v>2014</v>
      </c>
      <c r="I12" s="1">
        <v>41701</v>
      </c>
      <c r="J12" s="3">
        <v>41821</v>
      </c>
      <c r="K12">
        <v>0</v>
      </c>
      <c r="L12">
        <v>361</v>
      </c>
      <c r="M12" s="23">
        <v>4.4579000282857102</v>
      </c>
      <c r="N12" t="s">
        <v>280</v>
      </c>
      <c r="O12" s="16">
        <v>13.3</v>
      </c>
      <c r="P12" s="16">
        <v>25.1</v>
      </c>
      <c r="Q12" s="15">
        <f t="shared" si="0"/>
        <v>0.52988047808764938</v>
      </c>
      <c r="R12">
        <v>0</v>
      </c>
      <c r="S12" t="s">
        <v>14</v>
      </c>
      <c r="U12">
        <v>1</v>
      </c>
      <c r="V12" s="15">
        <v>0.63</v>
      </c>
      <c r="W12">
        <v>0.64</v>
      </c>
      <c r="X12">
        <v>0.61</v>
      </c>
      <c r="Y12" s="21">
        <f t="shared" si="1"/>
        <v>0.62666666666666659</v>
      </c>
      <c r="Z12">
        <v>48.05</v>
      </c>
      <c r="AA12">
        <v>48.03</v>
      </c>
      <c r="AB12" s="15">
        <v>48.1</v>
      </c>
      <c r="AC12" s="15">
        <f t="shared" si="2"/>
        <v>48.06</v>
      </c>
      <c r="AD12" s="22">
        <v>5.4000000000000003E-3</v>
      </c>
      <c r="AE12" s="15">
        <f t="shared" si="3"/>
        <v>5.4</v>
      </c>
      <c r="AF12" s="22">
        <f t="shared" si="4"/>
        <v>0.11235955056179775</v>
      </c>
      <c r="AG12">
        <v>40.74</v>
      </c>
      <c r="AH12" s="20">
        <f t="shared" si="5"/>
        <v>20.37</v>
      </c>
      <c r="AI12" s="20" t="e">
        <f t="shared" si="6"/>
        <v>#VALUE!</v>
      </c>
      <c r="AJ12" s="19" t="s">
        <v>64</v>
      </c>
      <c r="AK12" s="19" t="s">
        <v>64</v>
      </c>
    </row>
    <row r="13" spans="1:178" x14ac:dyDescent="0.3">
      <c r="A13">
        <v>157</v>
      </c>
      <c r="B13">
        <v>6161</v>
      </c>
      <c r="C13" s="2" t="s">
        <v>29</v>
      </c>
      <c r="D13" s="2" t="s">
        <v>202</v>
      </c>
      <c r="E13" s="4" t="s">
        <v>102</v>
      </c>
      <c r="G13" t="s">
        <v>10</v>
      </c>
      <c r="H13">
        <v>2014</v>
      </c>
      <c r="I13" s="1">
        <v>41702</v>
      </c>
      <c r="J13" s="3">
        <v>41822</v>
      </c>
      <c r="K13">
        <v>0</v>
      </c>
      <c r="L13">
        <v>1641</v>
      </c>
      <c r="M13" s="23">
        <v>4.4579000282857102</v>
      </c>
      <c r="N13" t="s">
        <v>285</v>
      </c>
      <c r="O13" s="16">
        <v>13.8</v>
      </c>
      <c r="P13" s="16">
        <v>25.2</v>
      </c>
      <c r="Q13" s="15">
        <f t="shared" si="0"/>
        <v>0.54761904761904767</v>
      </c>
      <c r="R13">
        <v>0</v>
      </c>
      <c r="S13" t="s">
        <v>16</v>
      </c>
      <c r="U13">
        <v>0</v>
      </c>
      <c r="V13" s="15">
        <v>0.56000000000000005</v>
      </c>
      <c r="W13" s="15">
        <v>0.6</v>
      </c>
      <c r="X13" s="15">
        <v>0.59</v>
      </c>
      <c r="Y13" s="21">
        <f t="shared" si="1"/>
        <v>0.58333333333333337</v>
      </c>
      <c r="Z13" s="15">
        <v>48.96</v>
      </c>
      <c r="AA13" s="15">
        <v>49.02</v>
      </c>
      <c r="AB13" s="15">
        <v>49.05</v>
      </c>
      <c r="AC13" s="15">
        <f t="shared" si="2"/>
        <v>49.01</v>
      </c>
      <c r="AD13" s="22">
        <v>5.8999999999999999E-3</v>
      </c>
      <c r="AE13" s="15">
        <f t="shared" si="3"/>
        <v>5.8999999999999995</v>
      </c>
      <c r="AF13" s="22">
        <f t="shared" si="4"/>
        <v>0.12038359518465619</v>
      </c>
      <c r="AG13" s="15">
        <v>42.03</v>
      </c>
      <c r="AH13" s="20">
        <f t="shared" si="5"/>
        <v>21.015000000000001</v>
      </c>
      <c r="AI13" s="20" t="e">
        <f t="shared" si="6"/>
        <v>#VALUE!</v>
      </c>
      <c r="AJ13" s="19" t="s">
        <v>64</v>
      </c>
      <c r="AK13" s="19" t="s">
        <v>64</v>
      </c>
    </row>
    <row r="14" spans="1:178" x14ac:dyDescent="0.3">
      <c r="A14">
        <v>159</v>
      </c>
      <c r="B14">
        <v>6162</v>
      </c>
      <c r="C14" s="2" t="s">
        <v>30</v>
      </c>
      <c r="D14" s="2" t="s">
        <v>203</v>
      </c>
      <c r="E14" s="4" t="s">
        <v>102</v>
      </c>
      <c r="G14" t="s">
        <v>10</v>
      </c>
      <c r="H14">
        <v>2014</v>
      </c>
      <c r="I14" s="1">
        <v>41703</v>
      </c>
      <c r="J14" s="3">
        <v>41823</v>
      </c>
      <c r="K14">
        <v>0</v>
      </c>
      <c r="L14">
        <v>2892</v>
      </c>
      <c r="M14" s="23">
        <v>4.4579000282857102</v>
      </c>
      <c r="N14" t="s">
        <v>282</v>
      </c>
      <c r="O14" s="16">
        <v>13.3</v>
      </c>
      <c r="P14" s="16">
        <v>24.6</v>
      </c>
      <c r="Q14" s="15">
        <f t="shared" si="0"/>
        <v>0.54065040650406504</v>
      </c>
      <c r="R14">
        <v>0</v>
      </c>
      <c r="S14" t="s">
        <v>12</v>
      </c>
      <c r="U14">
        <v>0</v>
      </c>
      <c r="V14" s="15">
        <v>0.54</v>
      </c>
      <c r="W14" s="15">
        <v>0.54</v>
      </c>
      <c r="X14" s="15">
        <v>0.52</v>
      </c>
      <c r="Y14" s="21">
        <f t="shared" si="1"/>
        <v>0.53333333333333333</v>
      </c>
      <c r="Z14" s="15">
        <v>49.45</v>
      </c>
      <c r="AA14" s="15">
        <v>49.4</v>
      </c>
      <c r="AB14" s="15">
        <v>49.43</v>
      </c>
      <c r="AC14" s="15">
        <f t="shared" si="2"/>
        <v>49.426666666666669</v>
      </c>
      <c r="AD14" s="22">
        <v>4.5999999999999999E-3</v>
      </c>
      <c r="AE14" s="15">
        <f t="shared" si="3"/>
        <v>4.5999999999999996</v>
      </c>
      <c r="AF14" s="22">
        <f t="shared" si="4"/>
        <v>9.3067170218505524E-2</v>
      </c>
      <c r="AG14" s="15">
        <v>42.44</v>
      </c>
      <c r="AH14" s="20">
        <f t="shared" si="5"/>
        <v>21.22</v>
      </c>
      <c r="AI14" s="20" t="e">
        <f t="shared" si="6"/>
        <v>#VALUE!</v>
      </c>
      <c r="AJ14" s="19" t="s">
        <v>64</v>
      </c>
      <c r="AK14" s="19" t="s">
        <v>64</v>
      </c>
    </row>
    <row r="15" spans="1:178" x14ac:dyDescent="0.3">
      <c r="A15">
        <v>35</v>
      </c>
      <c r="B15">
        <v>5537</v>
      </c>
      <c r="C15" s="2" t="s">
        <v>31</v>
      </c>
      <c r="D15" s="2" t="s">
        <v>204</v>
      </c>
      <c r="E15" s="4" t="s">
        <v>102</v>
      </c>
      <c r="G15" t="s">
        <v>10</v>
      </c>
      <c r="H15">
        <v>2009</v>
      </c>
      <c r="I15" s="1">
        <v>40142</v>
      </c>
      <c r="J15" s="3">
        <v>41828</v>
      </c>
      <c r="K15">
        <v>5</v>
      </c>
      <c r="L15">
        <v>3354</v>
      </c>
      <c r="M15" s="23">
        <v>4.4579000282857102</v>
      </c>
      <c r="N15" t="s">
        <v>278</v>
      </c>
      <c r="O15" s="16">
        <v>14.5</v>
      </c>
      <c r="P15" s="16">
        <v>25</v>
      </c>
      <c r="Q15" s="15">
        <f t="shared" si="0"/>
        <v>0.57999999999999996</v>
      </c>
      <c r="R15">
        <v>0</v>
      </c>
      <c r="S15" t="s">
        <v>14</v>
      </c>
      <c r="U15">
        <v>1</v>
      </c>
      <c r="V15" s="15">
        <v>0.38</v>
      </c>
      <c r="W15" s="15">
        <v>0.38</v>
      </c>
      <c r="X15" s="15">
        <v>0.39</v>
      </c>
      <c r="Y15" s="21">
        <f t="shared" si="1"/>
        <v>0.3833333333333333</v>
      </c>
      <c r="Z15">
        <v>51.49</v>
      </c>
      <c r="AA15" s="15">
        <v>51.58</v>
      </c>
      <c r="AB15" s="15">
        <v>51.48</v>
      </c>
      <c r="AC15" s="15">
        <f t="shared" si="2"/>
        <v>51.516666666666659</v>
      </c>
      <c r="AD15" s="22">
        <v>5.7999999999999996E-3</v>
      </c>
      <c r="AE15" s="15">
        <f t="shared" si="3"/>
        <v>5.8</v>
      </c>
      <c r="AF15" s="22">
        <f t="shared" si="4"/>
        <v>0.11258492397282434</v>
      </c>
      <c r="AG15" s="15">
        <v>44.99</v>
      </c>
      <c r="AH15" s="20">
        <f t="shared" si="5"/>
        <v>22.495000000000001</v>
      </c>
      <c r="AI15" s="20" t="e">
        <f t="shared" si="6"/>
        <v>#VALUE!</v>
      </c>
      <c r="AJ15" s="19" t="s">
        <v>64</v>
      </c>
      <c r="AK15" s="19" t="s">
        <v>64</v>
      </c>
    </row>
    <row r="16" spans="1:178" x14ac:dyDescent="0.3">
      <c r="A16">
        <v>20</v>
      </c>
      <c r="B16">
        <v>5128</v>
      </c>
      <c r="C16" s="2" t="s">
        <v>32</v>
      </c>
      <c r="D16" s="2" t="s">
        <v>205</v>
      </c>
      <c r="E16" s="4" t="s">
        <v>102</v>
      </c>
      <c r="G16" t="s">
        <v>10</v>
      </c>
      <c r="H16">
        <v>2007</v>
      </c>
      <c r="I16" s="1">
        <v>39318</v>
      </c>
      <c r="J16" s="3">
        <v>41829</v>
      </c>
      <c r="K16">
        <v>7</v>
      </c>
      <c r="L16">
        <v>3851</v>
      </c>
      <c r="M16" s="23">
        <v>4.4579000282857102</v>
      </c>
      <c r="N16" t="s">
        <v>278</v>
      </c>
      <c r="O16" s="16">
        <v>16</v>
      </c>
      <c r="P16" s="16">
        <v>23.9</v>
      </c>
      <c r="Q16" s="15">
        <f t="shared" si="0"/>
        <v>0.66945606694560678</v>
      </c>
      <c r="R16">
        <v>0</v>
      </c>
      <c r="S16" t="s">
        <v>13</v>
      </c>
      <c r="U16">
        <v>1</v>
      </c>
      <c r="V16" s="15">
        <v>0.57999999999999996</v>
      </c>
      <c r="W16">
        <v>0.61</v>
      </c>
      <c r="X16">
        <v>0.56999999999999995</v>
      </c>
      <c r="Y16" s="21">
        <f t="shared" si="1"/>
        <v>0.58666666666666656</v>
      </c>
      <c r="Z16">
        <v>51.51</v>
      </c>
      <c r="AA16">
        <v>51.46</v>
      </c>
      <c r="AB16">
        <v>51.53</v>
      </c>
      <c r="AC16" s="15">
        <f t="shared" si="2"/>
        <v>51.5</v>
      </c>
      <c r="AD16" s="22">
        <v>5.8999999999999999E-3</v>
      </c>
      <c r="AE16" s="15">
        <f t="shared" si="3"/>
        <v>5.8999999999999995</v>
      </c>
      <c r="AF16" s="22">
        <f t="shared" si="4"/>
        <v>0.11456310679611649</v>
      </c>
      <c r="AG16">
        <v>45.08</v>
      </c>
      <c r="AH16" s="20">
        <f t="shared" si="5"/>
        <v>22.54</v>
      </c>
      <c r="AI16" s="20" t="e">
        <f t="shared" si="6"/>
        <v>#VALUE!</v>
      </c>
      <c r="AJ16" s="19" t="s">
        <v>64</v>
      </c>
      <c r="AK16" s="19" t="s">
        <v>64</v>
      </c>
      <c r="AL16">
        <v>23</v>
      </c>
      <c r="AM16">
        <v>20</v>
      </c>
      <c r="AN16">
        <v>13</v>
      </c>
      <c r="AO16">
        <v>16</v>
      </c>
      <c r="AP16">
        <v>13</v>
      </c>
      <c r="AQ16">
        <v>14</v>
      </c>
      <c r="AR16">
        <v>12</v>
      </c>
      <c r="AS16">
        <v>14</v>
      </c>
      <c r="AT16">
        <v>12</v>
      </c>
      <c r="AU16">
        <v>13</v>
      </c>
      <c r="AV16">
        <v>12</v>
      </c>
      <c r="AW16">
        <v>12</v>
      </c>
      <c r="AX16">
        <v>11</v>
      </c>
      <c r="AY16">
        <v>10</v>
      </c>
      <c r="AZ16">
        <v>11</v>
      </c>
      <c r="BA16">
        <v>11</v>
      </c>
      <c r="BB16">
        <v>11</v>
      </c>
      <c r="BC16">
        <v>11</v>
      </c>
      <c r="BD16">
        <v>10</v>
      </c>
      <c r="BE16">
        <v>10</v>
      </c>
      <c r="BF16">
        <v>9</v>
      </c>
      <c r="BG16">
        <v>10</v>
      </c>
      <c r="BI16">
        <v>14</v>
      </c>
      <c r="BJ16">
        <v>16</v>
      </c>
      <c r="BK16">
        <v>13</v>
      </c>
      <c r="BL16">
        <v>15</v>
      </c>
      <c r="BM16">
        <v>12</v>
      </c>
      <c r="BN16">
        <v>13</v>
      </c>
      <c r="BO16">
        <v>12</v>
      </c>
      <c r="BP16">
        <v>12</v>
      </c>
      <c r="BQ16">
        <v>11</v>
      </c>
      <c r="BR16">
        <v>12</v>
      </c>
      <c r="BS16">
        <v>11</v>
      </c>
      <c r="BT16">
        <v>12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11</v>
      </c>
      <c r="CA16">
        <v>11</v>
      </c>
      <c r="CB16">
        <v>11</v>
      </c>
      <c r="CD16">
        <v>14</v>
      </c>
      <c r="CE16">
        <v>15</v>
      </c>
      <c r="CF16">
        <v>12</v>
      </c>
      <c r="CG16">
        <v>14</v>
      </c>
      <c r="CH16">
        <v>12</v>
      </c>
      <c r="CI16">
        <v>12</v>
      </c>
      <c r="CJ16">
        <v>11</v>
      </c>
      <c r="CK16">
        <v>12</v>
      </c>
      <c r="CL16">
        <v>10</v>
      </c>
      <c r="CM16">
        <v>12</v>
      </c>
      <c r="CN16">
        <v>10</v>
      </c>
      <c r="CO16">
        <v>11</v>
      </c>
      <c r="CP16">
        <v>10</v>
      </c>
      <c r="CQ16">
        <v>10</v>
      </c>
      <c r="CR16">
        <v>11</v>
      </c>
      <c r="CS16">
        <v>11</v>
      </c>
      <c r="CT16">
        <v>11</v>
      </c>
      <c r="CU16">
        <v>11</v>
      </c>
      <c r="CV16">
        <v>10</v>
      </c>
      <c r="CW16">
        <v>11</v>
      </c>
    </row>
    <row r="17" spans="1:101" x14ac:dyDescent="0.3">
      <c r="A17">
        <v>164</v>
      </c>
      <c r="B17">
        <v>6169</v>
      </c>
      <c r="C17" s="2" t="s">
        <v>33</v>
      </c>
      <c r="D17" s="2" t="s">
        <v>206</v>
      </c>
      <c r="E17" s="4" t="s">
        <v>102</v>
      </c>
      <c r="G17" t="s">
        <v>10</v>
      </c>
      <c r="H17">
        <v>2014</v>
      </c>
      <c r="I17" s="1">
        <v>41709</v>
      </c>
      <c r="J17" s="3">
        <v>41829</v>
      </c>
      <c r="K17">
        <v>0</v>
      </c>
      <c r="L17">
        <v>1452</v>
      </c>
      <c r="M17" s="23">
        <v>4.4579000282857102</v>
      </c>
      <c r="N17" t="s">
        <v>282</v>
      </c>
      <c r="O17" s="16">
        <v>14.4</v>
      </c>
      <c r="P17" s="16">
        <v>24.8</v>
      </c>
      <c r="Q17" s="15">
        <f t="shared" si="0"/>
        <v>0.58064516129032262</v>
      </c>
      <c r="R17">
        <v>0</v>
      </c>
      <c r="S17" t="s">
        <v>16</v>
      </c>
      <c r="U17">
        <v>0</v>
      </c>
      <c r="V17" s="15">
        <v>0.48</v>
      </c>
      <c r="W17" s="15">
        <v>0.49</v>
      </c>
      <c r="X17" s="15">
        <v>0.47</v>
      </c>
      <c r="Y17" s="21">
        <f t="shared" si="1"/>
        <v>0.48</v>
      </c>
      <c r="Z17" s="15">
        <v>49.72</v>
      </c>
      <c r="AA17" s="15">
        <v>49.7</v>
      </c>
      <c r="AB17" s="15">
        <v>49.8</v>
      </c>
      <c r="AC17" s="15">
        <f t="shared" si="2"/>
        <v>49.74</v>
      </c>
      <c r="AD17" s="22">
        <v>4.7999999999999996E-3</v>
      </c>
      <c r="AE17" s="15">
        <f t="shared" si="3"/>
        <v>4.8</v>
      </c>
      <c r="AF17" s="22">
        <f t="shared" si="4"/>
        <v>9.6501809408926414E-2</v>
      </c>
      <c r="AG17" s="15">
        <v>43.03</v>
      </c>
      <c r="AH17" s="20">
        <f t="shared" si="5"/>
        <v>21.515000000000001</v>
      </c>
      <c r="AI17" s="20" t="e">
        <f t="shared" si="6"/>
        <v>#VALUE!</v>
      </c>
      <c r="AJ17" s="19" t="s">
        <v>64</v>
      </c>
      <c r="AK17" s="19" t="s">
        <v>64</v>
      </c>
    </row>
    <row r="18" spans="1:101" x14ac:dyDescent="0.3">
      <c r="A18">
        <v>63</v>
      </c>
      <c r="B18">
        <v>5634</v>
      </c>
      <c r="C18" s="2" t="s">
        <v>34</v>
      </c>
      <c r="D18" s="2" t="s">
        <v>207</v>
      </c>
      <c r="E18" s="4" t="s">
        <v>102</v>
      </c>
      <c r="F18" t="s">
        <v>292</v>
      </c>
      <c r="G18" t="s">
        <v>10</v>
      </c>
      <c r="H18">
        <v>2010</v>
      </c>
      <c r="I18" s="1">
        <v>40526</v>
      </c>
      <c r="J18" s="3">
        <v>41831</v>
      </c>
      <c r="K18">
        <v>4</v>
      </c>
      <c r="L18">
        <v>2462</v>
      </c>
      <c r="M18" s="23">
        <v>4.4579000282857102</v>
      </c>
      <c r="N18" t="s">
        <v>278</v>
      </c>
      <c r="O18" s="16">
        <v>15.3</v>
      </c>
      <c r="P18" s="16">
        <v>25.1</v>
      </c>
      <c r="Q18" s="15">
        <f t="shared" si="0"/>
        <v>0.60956175298804782</v>
      </c>
      <c r="R18">
        <v>0</v>
      </c>
      <c r="S18" t="s">
        <v>24</v>
      </c>
      <c r="U18">
        <v>1</v>
      </c>
      <c r="V18" s="15">
        <v>0.37</v>
      </c>
      <c r="W18">
        <v>0.38</v>
      </c>
      <c r="X18" s="15">
        <v>0.35</v>
      </c>
      <c r="Y18" s="21">
        <f t="shared" si="1"/>
        <v>0.3666666666666667</v>
      </c>
      <c r="Z18" s="15">
        <v>52.59</v>
      </c>
      <c r="AA18" s="15">
        <v>52.69</v>
      </c>
      <c r="AB18" s="15">
        <v>52.58</v>
      </c>
      <c r="AC18" s="15">
        <f t="shared" si="2"/>
        <v>52.620000000000005</v>
      </c>
      <c r="AD18" s="22">
        <v>6.1000000000000004E-3</v>
      </c>
      <c r="AE18" s="15">
        <f t="shared" si="3"/>
        <v>6.1000000000000005</v>
      </c>
      <c r="AF18" s="22">
        <f t="shared" si="4"/>
        <v>0.11592550361079437</v>
      </c>
      <c r="AG18" s="15">
        <v>46.06</v>
      </c>
      <c r="AH18" s="20">
        <f t="shared" si="5"/>
        <v>23.03</v>
      </c>
      <c r="AI18" s="20" t="e">
        <f t="shared" si="6"/>
        <v>#VALUE!</v>
      </c>
      <c r="AJ18" s="19" t="s">
        <v>64</v>
      </c>
      <c r="AK18" s="19" t="s">
        <v>64</v>
      </c>
    </row>
    <row r="19" spans="1:101" x14ac:dyDescent="0.3">
      <c r="A19">
        <v>19</v>
      </c>
      <c r="B19">
        <v>4965</v>
      </c>
      <c r="C19" s="2" t="s">
        <v>35</v>
      </c>
      <c r="D19" s="2" t="s">
        <v>208</v>
      </c>
      <c r="E19" s="4" t="s">
        <v>102</v>
      </c>
      <c r="G19" t="s">
        <v>10</v>
      </c>
      <c r="H19">
        <v>2006</v>
      </c>
      <c r="I19" s="1">
        <v>39010</v>
      </c>
      <c r="J19" s="3">
        <v>41833</v>
      </c>
      <c r="K19">
        <v>8</v>
      </c>
      <c r="L19">
        <v>3980</v>
      </c>
      <c r="M19" s="23">
        <v>4.4579000282857102</v>
      </c>
      <c r="N19" t="s">
        <v>278</v>
      </c>
      <c r="O19" s="16">
        <v>15.2</v>
      </c>
      <c r="P19" s="16">
        <v>24.1</v>
      </c>
      <c r="Q19" s="15">
        <f t="shared" si="0"/>
        <v>0.63070539419087135</v>
      </c>
      <c r="R19">
        <v>0</v>
      </c>
      <c r="S19" t="s">
        <v>12</v>
      </c>
      <c r="U19">
        <v>0</v>
      </c>
      <c r="V19" s="15">
        <v>0.56999999999999995</v>
      </c>
      <c r="W19">
        <v>0.59</v>
      </c>
      <c r="X19">
        <v>0.62</v>
      </c>
      <c r="Y19" s="21">
        <f t="shared" si="1"/>
        <v>0.59333333333333327</v>
      </c>
      <c r="Z19">
        <v>51.59</v>
      </c>
      <c r="AA19">
        <v>51.54</v>
      </c>
      <c r="AB19">
        <v>51.56</v>
      </c>
      <c r="AC19" s="15">
        <f t="shared" si="2"/>
        <v>51.563333333333333</v>
      </c>
      <c r="AD19" s="22">
        <v>6.1999999999999998E-3</v>
      </c>
      <c r="AE19" s="15">
        <f t="shared" si="3"/>
        <v>6.2</v>
      </c>
      <c r="AF19" s="22">
        <f t="shared" si="4"/>
        <v>0.12024048096192386</v>
      </c>
      <c r="AG19">
        <v>42.76</v>
      </c>
      <c r="AH19" s="20">
        <f t="shared" si="5"/>
        <v>21.38</v>
      </c>
      <c r="AI19" s="20" t="e">
        <f t="shared" si="6"/>
        <v>#VALUE!</v>
      </c>
      <c r="AJ19" s="19" t="s">
        <v>64</v>
      </c>
      <c r="AK19" s="19" t="s">
        <v>64</v>
      </c>
    </row>
    <row r="20" spans="1:101" x14ac:dyDescent="0.3">
      <c r="A20">
        <v>182</v>
      </c>
      <c r="B20">
        <v>6181</v>
      </c>
      <c r="C20" s="2" t="s">
        <v>36</v>
      </c>
      <c r="D20" s="2" t="s">
        <v>209</v>
      </c>
      <c r="E20" s="4" t="s">
        <v>102</v>
      </c>
      <c r="G20" t="s">
        <v>10</v>
      </c>
      <c r="H20">
        <v>2013</v>
      </c>
      <c r="I20" s="1">
        <v>41473</v>
      </c>
      <c r="J20" s="3">
        <v>41838</v>
      </c>
      <c r="K20">
        <v>1</v>
      </c>
      <c r="L20">
        <v>1888</v>
      </c>
      <c r="M20" s="23">
        <v>4.4579000282857102</v>
      </c>
      <c r="N20" t="s">
        <v>278</v>
      </c>
      <c r="O20" s="16">
        <v>14.4</v>
      </c>
      <c r="P20" s="16">
        <v>25.2</v>
      </c>
      <c r="Q20" s="15">
        <f t="shared" si="0"/>
        <v>0.57142857142857151</v>
      </c>
      <c r="R20">
        <v>0</v>
      </c>
      <c r="S20" t="s">
        <v>14</v>
      </c>
      <c r="U20">
        <v>1</v>
      </c>
      <c r="V20" s="15">
        <v>0.56000000000000005</v>
      </c>
      <c r="W20" s="15">
        <v>0.57999999999999996</v>
      </c>
      <c r="X20" s="15">
        <v>0.56000000000000005</v>
      </c>
      <c r="Y20" s="21">
        <f t="shared" si="1"/>
        <v>0.56666666666666676</v>
      </c>
      <c r="Z20" s="15">
        <v>49.65</v>
      </c>
      <c r="AA20" s="15">
        <v>49.66</v>
      </c>
      <c r="AB20" s="15">
        <v>49.74</v>
      </c>
      <c r="AC20" s="15">
        <f t="shared" si="2"/>
        <v>49.683333333333337</v>
      </c>
      <c r="AD20" s="22">
        <v>5.7000000000000002E-3</v>
      </c>
      <c r="AE20" s="15">
        <f t="shared" si="3"/>
        <v>5.7</v>
      </c>
      <c r="AF20" s="22">
        <f t="shared" si="4"/>
        <v>0.11472660181147265</v>
      </c>
      <c r="AG20" s="15">
        <v>40.729999999999997</v>
      </c>
      <c r="AH20" s="20">
        <f t="shared" si="5"/>
        <v>20.364999999999998</v>
      </c>
      <c r="AI20" s="20" t="e">
        <f t="shared" si="6"/>
        <v>#VALUE!</v>
      </c>
      <c r="AJ20" s="19" t="s">
        <v>64</v>
      </c>
      <c r="AK20" s="19" t="s">
        <v>64</v>
      </c>
    </row>
    <row r="21" spans="1:101" x14ac:dyDescent="0.3">
      <c r="A21">
        <v>178</v>
      </c>
      <c r="B21">
        <v>6177</v>
      </c>
      <c r="C21" s="2" t="s">
        <v>37</v>
      </c>
      <c r="D21" s="2" t="s">
        <v>210</v>
      </c>
      <c r="E21" s="4" t="s">
        <v>102</v>
      </c>
      <c r="G21" t="s">
        <v>10</v>
      </c>
      <c r="H21">
        <v>2014</v>
      </c>
      <c r="I21" s="1">
        <v>41719</v>
      </c>
      <c r="J21" s="3">
        <v>41839</v>
      </c>
      <c r="K21">
        <v>0</v>
      </c>
      <c r="L21">
        <v>174</v>
      </c>
      <c r="M21" s="23">
        <v>4.4579000282857102</v>
      </c>
      <c r="N21" t="s">
        <v>280</v>
      </c>
      <c r="O21" s="16">
        <v>13.2</v>
      </c>
      <c r="P21" s="16">
        <v>26</v>
      </c>
      <c r="Q21" s="15">
        <f t="shared" si="0"/>
        <v>0.50769230769230766</v>
      </c>
      <c r="R21">
        <v>0</v>
      </c>
      <c r="S21" t="s">
        <v>12</v>
      </c>
      <c r="U21">
        <v>0</v>
      </c>
      <c r="V21" s="15">
        <v>0.38</v>
      </c>
      <c r="W21" s="15">
        <v>0.38</v>
      </c>
      <c r="X21" s="15">
        <v>0.38</v>
      </c>
      <c r="Y21" s="21">
        <f t="shared" si="1"/>
        <v>0.38000000000000006</v>
      </c>
      <c r="Z21" s="15">
        <v>47.59</v>
      </c>
      <c r="AA21" s="15">
        <v>47.56</v>
      </c>
      <c r="AB21" s="15">
        <v>47.61</v>
      </c>
      <c r="AC21" s="15">
        <f t="shared" si="2"/>
        <v>47.586666666666666</v>
      </c>
      <c r="AD21" s="22">
        <v>6.1999999999999998E-3</v>
      </c>
      <c r="AE21" s="15">
        <f t="shared" si="3"/>
        <v>6.2</v>
      </c>
      <c r="AF21" s="22">
        <f t="shared" si="4"/>
        <v>0.13028859624544692</v>
      </c>
      <c r="AG21" s="15">
        <v>40.4</v>
      </c>
      <c r="AH21" s="20">
        <f t="shared" si="5"/>
        <v>20.2</v>
      </c>
      <c r="AI21" s="20" t="e">
        <f t="shared" si="6"/>
        <v>#VALUE!</v>
      </c>
      <c r="AJ21" s="19" t="s">
        <v>64</v>
      </c>
      <c r="AK21" s="19" t="s">
        <v>64</v>
      </c>
    </row>
    <row r="22" spans="1:101" x14ac:dyDescent="0.3">
      <c r="A22">
        <v>184</v>
      </c>
      <c r="B22">
        <v>6185</v>
      </c>
      <c r="C22" s="2" t="s">
        <v>38</v>
      </c>
      <c r="D22" s="2" t="s">
        <v>211</v>
      </c>
      <c r="E22" s="4" t="s">
        <v>102</v>
      </c>
      <c r="G22" t="s">
        <v>10</v>
      </c>
      <c r="H22">
        <v>2014</v>
      </c>
      <c r="I22" s="1">
        <v>41723</v>
      </c>
      <c r="J22" s="3">
        <v>41843</v>
      </c>
      <c r="K22">
        <v>0</v>
      </c>
      <c r="L22">
        <v>2877</v>
      </c>
      <c r="M22" s="23">
        <v>4.4579000282857102</v>
      </c>
      <c r="N22" t="s">
        <v>282</v>
      </c>
      <c r="O22" s="16">
        <v>13.8</v>
      </c>
      <c r="P22" s="16">
        <v>24.8</v>
      </c>
      <c r="Q22" s="15">
        <f t="shared" si="0"/>
        <v>0.55645161290322587</v>
      </c>
      <c r="R22">
        <v>0</v>
      </c>
      <c r="S22" t="s">
        <v>12</v>
      </c>
      <c r="U22">
        <v>0</v>
      </c>
      <c r="V22" s="15">
        <v>0.55000000000000004</v>
      </c>
      <c r="W22" s="15">
        <v>0.54</v>
      </c>
      <c r="X22" s="15">
        <v>0.55000000000000004</v>
      </c>
      <c r="Y22" s="21">
        <f t="shared" si="1"/>
        <v>0.54666666666666675</v>
      </c>
      <c r="Z22" s="15">
        <v>51.47</v>
      </c>
      <c r="AA22" s="15">
        <v>51.53</v>
      </c>
      <c r="AB22" s="15">
        <v>51.6</v>
      </c>
      <c r="AC22" s="15">
        <f t="shared" si="2"/>
        <v>51.533333333333331</v>
      </c>
      <c r="AD22" s="22">
        <v>5.0000000000000001E-3</v>
      </c>
      <c r="AE22" s="15">
        <f t="shared" si="3"/>
        <v>5</v>
      </c>
      <c r="AF22" s="22">
        <f t="shared" si="4"/>
        <v>9.7024579560155241E-2</v>
      </c>
      <c r="AG22" s="15">
        <v>44.38</v>
      </c>
      <c r="AH22" s="20">
        <f t="shared" si="5"/>
        <v>22.19</v>
      </c>
      <c r="AI22" s="20" t="e">
        <f t="shared" si="6"/>
        <v>#VALUE!</v>
      </c>
      <c r="AJ22" s="19" t="s">
        <v>64</v>
      </c>
      <c r="AK22" s="19" t="s">
        <v>64</v>
      </c>
    </row>
    <row r="23" spans="1:101" x14ac:dyDescent="0.3">
      <c r="A23">
        <v>187</v>
      </c>
      <c r="B23">
        <v>6187</v>
      </c>
      <c r="C23" s="2" t="s">
        <v>39</v>
      </c>
      <c r="D23" s="2" t="s">
        <v>212</v>
      </c>
      <c r="E23" s="4" t="s">
        <v>102</v>
      </c>
      <c r="G23" t="s">
        <v>10</v>
      </c>
      <c r="H23">
        <v>2014</v>
      </c>
      <c r="I23" s="1">
        <v>41724</v>
      </c>
      <c r="J23" s="3">
        <v>41844</v>
      </c>
      <c r="K23">
        <v>0</v>
      </c>
      <c r="L23">
        <v>1445</v>
      </c>
      <c r="M23" s="23">
        <v>4.4579000282857102</v>
      </c>
      <c r="N23" t="s">
        <v>281</v>
      </c>
      <c r="O23" s="16">
        <v>13.1</v>
      </c>
      <c r="P23" s="16">
        <v>22.7</v>
      </c>
      <c r="Q23" s="15">
        <f t="shared" si="0"/>
        <v>0.5770925110132159</v>
      </c>
      <c r="R23">
        <v>0</v>
      </c>
      <c r="S23" t="s">
        <v>12</v>
      </c>
      <c r="U23">
        <v>0</v>
      </c>
      <c r="V23" s="15">
        <v>0.55000000000000004</v>
      </c>
      <c r="W23" s="15">
        <v>0.6</v>
      </c>
      <c r="X23" s="15">
        <v>0.61</v>
      </c>
      <c r="Y23" s="21">
        <f t="shared" si="1"/>
        <v>0.58666666666666656</v>
      </c>
      <c r="Z23" s="15">
        <v>51.32</v>
      </c>
      <c r="AA23" s="15">
        <v>51.22</v>
      </c>
      <c r="AB23" s="15">
        <v>51.19</v>
      </c>
      <c r="AC23" s="15">
        <f t="shared" si="2"/>
        <v>51.243333333333332</v>
      </c>
      <c r="AD23" s="22">
        <v>6.1000000000000004E-3</v>
      </c>
      <c r="AE23" s="15">
        <f t="shared" si="3"/>
        <v>6.1000000000000005</v>
      </c>
      <c r="AF23" s="22">
        <f t="shared" si="4"/>
        <v>0.11903987510570482</v>
      </c>
      <c r="AG23" s="15">
        <v>44.11</v>
      </c>
      <c r="AH23" s="20">
        <f t="shared" si="5"/>
        <v>22.055</v>
      </c>
      <c r="AI23" s="20" t="e">
        <f t="shared" si="6"/>
        <v>#VALUE!</v>
      </c>
      <c r="AJ23" s="19" t="s">
        <v>64</v>
      </c>
      <c r="AK23" s="19" t="s">
        <v>64</v>
      </c>
    </row>
    <row r="24" spans="1:101" x14ac:dyDescent="0.3">
      <c r="A24">
        <v>30</v>
      </c>
      <c r="B24">
        <v>5319</v>
      </c>
      <c r="C24" s="2" t="s">
        <v>40</v>
      </c>
      <c r="D24" s="2" t="s">
        <v>213</v>
      </c>
      <c r="E24" s="4" t="s">
        <v>102</v>
      </c>
      <c r="F24" t="s">
        <v>289</v>
      </c>
      <c r="G24" t="s">
        <v>10</v>
      </c>
      <c r="H24">
        <v>2009</v>
      </c>
      <c r="I24" s="1">
        <v>39897</v>
      </c>
      <c r="J24" s="3">
        <v>41850</v>
      </c>
      <c r="K24">
        <v>5</v>
      </c>
      <c r="L24">
        <v>3041</v>
      </c>
      <c r="M24" s="23">
        <v>4.4579000282857102</v>
      </c>
      <c r="N24" t="s">
        <v>280</v>
      </c>
      <c r="O24" s="16">
        <v>15.1</v>
      </c>
      <c r="P24" s="16">
        <v>24.1</v>
      </c>
      <c r="Q24" s="15">
        <f t="shared" si="0"/>
        <v>0.62655601659751037</v>
      </c>
      <c r="R24">
        <v>0</v>
      </c>
      <c r="S24" t="s">
        <v>14</v>
      </c>
      <c r="U24">
        <v>1</v>
      </c>
      <c r="V24" s="15">
        <v>0.53</v>
      </c>
      <c r="W24" s="15">
        <v>0.48</v>
      </c>
      <c r="X24" s="15">
        <v>0.48</v>
      </c>
      <c r="Y24" s="21">
        <f t="shared" si="1"/>
        <v>0.49666666666666665</v>
      </c>
      <c r="Z24" s="15">
        <v>40.89</v>
      </c>
      <c r="AA24" s="15">
        <v>40.9</v>
      </c>
      <c r="AB24" s="15">
        <v>40.99</v>
      </c>
      <c r="AC24" s="15">
        <f t="shared" si="2"/>
        <v>40.926666666666669</v>
      </c>
      <c r="AD24" s="22">
        <v>5.0000000000000001E-3</v>
      </c>
      <c r="AE24" s="15">
        <f t="shared" si="3"/>
        <v>5</v>
      </c>
      <c r="AF24" s="22">
        <f t="shared" si="4"/>
        <v>0.12216973448444371</v>
      </c>
      <c r="AG24">
        <v>31.27</v>
      </c>
      <c r="AH24" s="20">
        <f t="shared" si="5"/>
        <v>15.635</v>
      </c>
      <c r="AI24" s="20" t="e">
        <f t="shared" si="6"/>
        <v>#VALUE!</v>
      </c>
      <c r="AJ24" s="19" t="s">
        <v>64</v>
      </c>
      <c r="AK24" s="19" t="s">
        <v>64</v>
      </c>
    </row>
    <row r="25" spans="1:101" x14ac:dyDescent="0.3">
      <c r="A25">
        <v>83</v>
      </c>
      <c r="B25">
        <v>5901</v>
      </c>
      <c r="C25" s="2" t="s">
        <v>41</v>
      </c>
      <c r="D25" s="2" t="s">
        <v>214</v>
      </c>
      <c r="E25" s="4" t="s">
        <v>102</v>
      </c>
      <c r="G25" t="s">
        <v>10</v>
      </c>
      <c r="H25">
        <v>2012</v>
      </c>
      <c r="I25" s="1">
        <v>41065</v>
      </c>
      <c r="J25" s="3">
        <v>41850</v>
      </c>
      <c r="K25">
        <v>2</v>
      </c>
      <c r="L25">
        <v>3906</v>
      </c>
      <c r="M25" s="23">
        <v>4.4579000282857102</v>
      </c>
      <c r="N25" t="s">
        <v>278</v>
      </c>
      <c r="O25" s="16">
        <v>16</v>
      </c>
      <c r="P25" s="16">
        <v>24.4</v>
      </c>
      <c r="Q25" s="15">
        <f t="shared" si="0"/>
        <v>0.65573770491803285</v>
      </c>
      <c r="R25">
        <v>0</v>
      </c>
      <c r="S25" t="s">
        <v>14</v>
      </c>
      <c r="U25">
        <v>1</v>
      </c>
      <c r="V25" s="15">
        <v>0.5</v>
      </c>
      <c r="W25">
        <v>0.47</v>
      </c>
      <c r="X25" s="15">
        <v>0.47</v>
      </c>
      <c r="Y25" s="21">
        <f t="shared" si="1"/>
        <v>0.48</v>
      </c>
      <c r="Z25" s="15">
        <v>40.85</v>
      </c>
      <c r="AA25" s="15">
        <v>40.82</v>
      </c>
      <c r="AB25" s="15">
        <v>40.770000000000003</v>
      </c>
      <c r="AC25" s="15">
        <f t="shared" si="2"/>
        <v>40.813333333333333</v>
      </c>
      <c r="AD25" s="22">
        <v>4.3E-3</v>
      </c>
      <c r="AE25" s="15">
        <f t="shared" si="3"/>
        <v>4.3</v>
      </c>
      <c r="AF25" s="22">
        <f t="shared" si="4"/>
        <v>0.10535772623325711</v>
      </c>
      <c r="AG25" s="15">
        <v>33.799999999999997</v>
      </c>
      <c r="AH25" s="20">
        <f t="shared" si="5"/>
        <v>16.899999999999999</v>
      </c>
      <c r="AI25" s="20" t="e">
        <f t="shared" si="6"/>
        <v>#VALUE!</v>
      </c>
      <c r="AJ25" s="19" t="s">
        <v>64</v>
      </c>
      <c r="AK25" s="19" t="s">
        <v>64</v>
      </c>
      <c r="AL25">
        <v>20</v>
      </c>
      <c r="AM25">
        <v>19</v>
      </c>
      <c r="AN25">
        <v>13</v>
      </c>
      <c r="AO25">
        <v>15</v>
      </c>
      <c r="AP25">
        <v>11</v>
      </c>
      <c r="AQ25">
        <v>14</v>
      </c>
      <c r="AR25">
        <v>11</v>
      </c>
      <c r="AS25">
        <v>13</v>
      </c>
      <c r="AT25">
        <v>11</v>
      </c>
      <c r="AU25">
        <v>13</v>
      </c>
      <c r="AV25">
        <v>11</v>
      </c>
      <c r="AW25">
        <v>11</v>
      </c>
      <c r="AX25">
        <v>10</v>
      </c>
      <c r="AY25">
        <v>11</v>
      </c>
      <c r="AZ25">
        <v>10</v>
      </c>
      <c r="BA25">
        <v>11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I25">
        <v>12</v>
      </c>
      <c r="BJ25">
        <v>16</v>
      </c>
      <c r="BK25">
        <v>11</v>
      </c>
      <c r="BL25">
        <v>15</v>
      </c>
      <c r="BM25">
        <v>11</v>
      </c>
      <c r="BN25">
        <v>13</v>
      </c>
      <c r="BO25">
        <v>11</v>
      </c>
      <c r="BP25">
        <v>12</v>
      </c>
      <c r="BQ25">
        <v>11</v>
      </c>
      <c r="BR25">
        <v>11</v>
      </c>
      <c r="BS25">
        <v>11</v>
      </c>
      <c r="BT25">
        <v>11</v>
      </c>
      <c r="BU25">
        <v>10</v>
      </c>
      <c r="BV25">
        <v>11</v>
      </c>
      <c r="BW25">
        <v>10</v>
      </c>
      <c r="BX25">
        <v>11</v>
      </c>
      <c r="BY25">
        <v>10</v>
      </c>
      <c r="BZ25">
        <v>11</v>
      </c>
      <c r="CA25">
        <v>10</v>
      </c>
      <c r="CB25">
        <v>10</v>
      </c>
      <c r="CD25">
        <v>13</v>
      </c>
      <c r="CE25">
        <v>16</v>
      </c>
      <c r="CF25">
        <v>12</v>
      </c>
      <c r="CG25">
        <v>15</v>
      </c>
      <c r="CH25">
        <v>11</v>
      </c>
      <c r="CI25">
        <v>13</v>
      </c>
      <c r="CJ25">
        <v>11</v>
      </c>
      <c r="CK25">
        <v>12</v>
      </c>
      <c r="CL25">
        <v>11</v>
      </c>
      <c r="CM25">
        <v>12</v>
      </c>
      <c r="CN25">
        <v>11</v>
      </c>
      <c r="CO25">
        <v>11</v>
      </c>
      <c r="CP25">
        <v>11</v>
      </c>
      <c r="CQ25">
        <v>11</v>
      </c>
      <c r="CR25">
        <v>10</v>
      </c>
      <c r="CS25">
        <v>10</v>
      </c>
      <c r="CT25">
        <v>10</v>
      </c>
      <c r="CU25">
        <v>10</v>
      </c>
      <c r="CV25">
        <v>10</v>
      </c>
      <c r="CW25">
        <v>10</v>
      </c>
    </row>
    <row r="26" spans="1:101" x14ac:dyDescent="0.3">
      <c r="A26">
        <v>189</v>
      </c>
      <c r="B26">
        <v>6190</v>
      </c>
      <c r="C26" s="2" t="s">
        <v>42</v>
      </c>
      <c r="D26" s="2" t="s">
        <v>215</v>
      </c>
      <c r="E26" s="4" t="s">
        <v>102</v>
      </c>
      <c r="G26" t="s">
        <v>10</v>
      </c>
      <c r="H26">
        <v>2014</v>
      </c>
      <c r="I26" s="1">
        <v>41735</v>
      </c>
      <c r="J26" s="3">
        <v>41855</v>
      </c>
      <c r="K26">
        <v>0</v>
      </c>
      <c r="L26">
        <v>169</v>
      </c>
      <c r="M26" s="23">
        <v>4.4579000282857102</v>
      </c>
      <c r="N26" t="s">
        <v>286</v>
      </c>
      <c r="O26" s="16">
        <v>13.9</v>
      </c>
      <c r="P26" s="16">
        <v>24.4</v>
      </c>
      <c r="Q26" s="15">
        <f t="shared" si="0"/>
        <v>0.56967213114754101</v>
      </c>
      <c r="R26">
        <v>0</v>
      </c>
      <c r="S26" t="s">
        <v>12</v>
      </c>
      <c r="U26">
        <v>0</v>
      </c>
      <c r="V26" s="15">
        <v>0.55000000000000004</v>
      </c>
      <c r="W26" s="15">
        <v>0.51</v>
      </c>
      <c r="X26" s="15">
        <v>0.5</v>
      </c>
      <c r="Y26" s="21">
        <f t="shared" si="1"/>
        <v>0.52</v>
      </c>
      <c r="Z26" s="15">
        <v>48.32</v>
      </c>
      <c r="AA26" s="15">
        <v>48.41</v>
      </c>
      <c r="AB26" s="15">
        <v>48.35</v>
      </c>
      <c r="AC26" s="15">
        <f t="shared" si="2"/>
        <v>48.359999999999992</v>
      </c>
      <c r="AD26" s="22">
        <v>4.8999999999999998E-3</v>
      </c>
      <c r="AE26" s="15">
        <f t="shared" si="3"/>
        <v>4.8999999999999995</v>
      </c>
      <c r="AF26" s="22">
        <f t="shared" si="4"/>
        <v>0.10132340777502068</v>
      </c>
      <c r="AG26" s="15">
        <v>42.58</v>
      </c>
      <c r="AH26" s="20">
        <f t="shared" si="5"/>
        <v>21.29</v>
      </c>
      <c r="AI26" s="20" t="e">
        <f t="shared" si="6"/>
        <v>#VALUE!</v>
      </c>
      <c r="AJ26" s="19" t="s">
        <v>64</v>
      </c>
      <c r="AK26" s="19" t="s">
        <v>64</v>
      </c>
    </row>
    <row r="27" spans="1:101" x14ac:dyDescent="0.3">
      <c r="A27">
        <v>1</v>
      </c>
      <c r="B27">
        <v>1826</v>
      </c>
      <c r="C27" s="2" t="s">
        <v>43</v>
      </c>
      <c r="D27" s="2" t="s">
        <v>216</v>
      </c>
      <c r="E27" s="4" t="s">
        <v>102</v>
      </c>
      <c r="G27" t="s">
        <v>10</v>
      </c>
      <c r="H27">
        <v>2003</v>
      </c>
      <c r="I27" s="1">
        <v>37842</v>
      </c>
      <c r="J27" s="3">
        <v>41859</v>
      </c>
      <c r="K27">
        <v>11</v>
      </c>
      <c r="L27">
        <v>5500</v>
      </c>
      <c r="M27" s="23">
        <v>4.4579000282857102</v>
      </c>
      <c r="N27" t="s">
        <v>278</v>
      </c>
      <c r="O27" s="16">
        <v>15.5</v>
      </c>
      <c r="P27" s="16">
        <v>24.7</v>
      </c>
      <c r="Q27" s="15">
        <f t="shared" si="0"/>
        <v>0.62753036437246967</v>
      </c>
      <c r="R27">
        <v>0</v>
      </c>
      <c r="S27" t="s">
        <v>12</v>
      </c>
      <c r="U27">
        <v>0</v>
      </c>
      <c r="V27">
        <v>0.47</v>
      </c>
      <c r="W27">
        <v>0.47</v>
      </c>
      <c r="X27">
        <v>0.48</v>
      </c>
      <c r="Y27" s="21">
        <f t="shared" si="1"/>
        <v>0.47333333333333333</v>
      </c>
      <c r="Z27">
        <v>54.21</v>
      </c>
      <c r="AA27">
        <v>54.21</v>
      </c>
      <c r="AB27">
        <v>54.22</v>
      </c>
      <c r="AC27" s="15">
        <f t="shared" si="2"/>
        <v>54.213333333333331</v>
      </c>
      <c r="AD27" s="22">
        <v>6.0000000000000001E-3</v>
      </c>
      <c r="AE27" s="15">
        <f t="shared" si="3"/>
        <v>6</v>
      </c>
      <c r="AF27" s="22">
        <f t="shared" si="4"/>
        <v>0.11067388096409247</v>
      </c>
      <c r="AG27">
        <v>44.64</v>
      </c>
      <c r="AH27" s="20">
        <f t="shared" si="5"/>
        <v>22.32</v>
      </c>
      <c r="AI27" s="20" t="e">
        <f t="shared" si="6"/>
        <v>#VALUE!</v>
      </c>
      <c r="AJ27" s="19" t="s">
        <v>64</v>
      </c>
      <c r="AK27" s="19" t="s">
        <v>64</v>
      </c>
    </row>
    <row r="28" spans="1:101" x14ac:dyDescent="0.3">
      <c r="A28">
        <v>22</v>
      </c>
      <c r="B28">
        <v>5195</v>
      </c>
      <c r="C28" s="2" t="s">
        <v>44</v>
      </c>
      <c r="D28" s="2" t="s">
        <v>217</v>
      </c>
      <c r="E28" s="4" t="s">
        <v>102</v>
      </c>
      <c r="G28" t="s">
        <v>10</v>
      </c>
      <c r="H28">
        <v>2008</v>
      </c>
      <c r="I28" s="1">
        <v>39522</v>
      </c>
      <c r="J28" s="3">
        <v>41872</v>
      </c>
      <c r="K28">
        <v>6</v>
      </c>
      <c r="L28">
        <v>2377</v>
      </c>
      <c r="M28" s="23">
        <v>4.4579000282857102</v>
      </c>
      <c r="N28" t="s">
        <v>278</v>
      </c>
      <c r="O28" s="16">
        <v>14.2</v>
      </c>
      <c r="P28" s="16">
        <v>24.1</v>
      </c>
      <c r="Q28" s="15">
        <f t="shared" si="0"/>
        <v>0.58921161825726132</v>
      </c>
      <c r="R28">
        <v>0</v>
      </c>
      <c r="S28" t="s">
        <v>12</v>
      </c>
      <c r="U28">
        <v>0</v>
      </c>
      <c r="V28" s="15">
        <v>0.51</v>
      </c>
      <c r="W28">
        <v>0.54</v>
      </c>
      <c r="X28">
        <v>0.55000000000000004</v>
      </c>
      <c r="Y28" s="21">
        <f t="shared" si="1"/>
        <v>0.53333333333333333</v>
      </c>
      <c r="Z28">
        <v>47.48</v>
      </c>
      <c r="AA28">
        <v>47.44</v>
      </c>
      <c r="AB28" s="15">
        <v>47.5</v>
      </c>
      <c r="AC28" s="15">
        <f t="shared" si="2"/>
        <v>47.473333333333329</v>
      </c>
      <c r="AD28" s="22">
        <v>5.3E-3</v>
      </c>
      <c r="AE28" s="15">
        <f t="shared" si="3"/>
        <v>5.3</v>
      </c>
      <c r="AF28" s="22">
        <f t="shared" si="4"/>
        <v>0.11164162336750456</v>
      </c>
      <c r="AG28">
        <v>40.56</v>
      </c>
      <c r="AH28" s="20">
        <f t="shared" si="5"/>
        <v>20.28</v>
      </c>
      <c r="AI28" s="20" t="e">
        <f t="shared" si="6"/>
        <v>#VALUE!</v>
      </c>
      <c r="AJ28" s="19" t="s">
        <v>64</v>
      </c>
      <c r="AK28" s="19" t="s">
        <v>64</v>
      </c>
      <c r="AL28">
        <v>23</v>
      </c>
      <c r="AM28">
        <v>19</v>
      </c>
      <c r="AN28">
        <v>14</v>
      </c>
      <c r="AO28">
        <v>18</v>
      </c>
      <c r="AP28">
        <v>13</v>
      </c>
      <c r="AQ28">
        <v>16</v>
      </c>
      <c r="AR28">
        <v>12</v>
      </c>
      <c r="AS28">
        <v>14</v>
      </c>
      <c r="AT28">
        <v>12</v>
      </c>
      <c r="AU28">
        <v>12</v>
      </c>
      <c r="AV28">
        <v>11</v>
      </c>
      <c r="AW28">
        <v>11</v>
      </c>
      <c r="AX28">
        <v>10</v>
      </c>
      <c r="AY28">
        <v>11</v>
      </c>
      <c r="AZ28">
        <v>11</v>
      </c>
      <c r="BA28">
        <v>11</v>
      </c>
      <c r="BB28">
        <v>10</v>
      </c>
      <c r="BC28">
        <v>11</v>
      </c>
      <c r="BD28">
        <v>10</v>
      </c>
      <c r="BE28">
        <v>11</v>
      </c>
      <c r="BF28">
        <v>10</v>
      </c>
      <c r="BG28">
        <v>11</v>
      </c>
      <c r="BI28">
        <v>10</v>
      </c>
      <c r="BJ28">
        <v>10</v>
      </c>
      <c r="BK28">
        <v>14</v>
      </c>
      <c r="BL28">
        <v>18</v>
      </c>
      <c r="BM28">
        <v>13</v>
      </c>
      <c r="BN28">
        <v>16</v>
      </c>
      <c r="BO28">
        <v>12</v>
      </c>
      <c r="BP28">
        <v>13</v>
      </c>
      <c r="BQ28">
        <v>11</v>
      </c>
      <c r="BR28">
        <v>13</v>
      </c>
      <c r="BS28">
        <v>11</v>
      </c>
      <c r="BT28">
        <v>12</v>
      </c>
      <c r="BU28">
        <v>11</v>
      </c>
      <c r="BV28">
        <v>11</v>
      </c>
      <c r="BW28">
        <v>11</v>
      </c>
      <c r="BX28">
        <v>11</v>
      </c>
      <c r="BY28">
        <v>11</v>
      </c>
      <c r="BZ28">
        <v>11</v>
      </c>
      <c r="CA28">
        <v>10</v>
      </c>
      <c r="CB28">
        <v>11</v>
      </c>
      <c r="CD28">
        <v>14</v>
      </c>
      <c r="CE28">
        <v>17</v>
      </c>
      <c r="CF28">
        <v>12</v>
      </c>
      <c r="CG28">
        <v>16</v>
      </c>
      <c r="CH28">
        <v>12</v>
      </c>
      <c r="CI28">
        <v>12</v>
      </c>
      <c r="CJ28">
        <v>11</v>
      </c>
      <c r="CK28">
        <v>12</v>
      </c>
      <c r="CL28">
        <v>11</v>
      </c>
      <c r="CM28">
        <v>12</v>
      </c>
      <c r="CN28">
        <v>11</v>
      </c>
      <c r="CO28">
        <v>11</v>
      </c>
      <c r="CP28">
        <v>12</v>
      </c>
      <c r="CQ28">
        <v>10</v>
      </c>
      <c r="CR28">
        <v>11</v>
      </c>
      <c r="CS28">
        <v>11</v>
      </c>
      <c r="CT28">
        <v>10</v>
      </c>
      <c r="CU28">
        <v>10</v>
      </c>
      <c r="CV28">
        <v>10</v>
      </c>
      <c r="CW28">
        <v>10</v>
      </c>
    </row>
    <row r="29" spans="1:101" x14ac:dyDescent="0.3">
      <c r="A29">
        <v>131</v>
      </c>
      <c r="B29">
        <v>6147</v>
      </c>
      <c r="C29" s="2" t="s">
        <v>21</v>
      </c>
      <c r="D29" s="2" t="s">
        <v>195</v>
      </c>
      <c r="E29" s="4" t="s">
        <v>102</v>
      </c>
      <c r="G29" t="s">
        <v>10</v>
      </c>
      <c r="H29">
        <v>2014</v>
      </c>
      <c r="I29" s="1">
        <v>41695</v>
      </c>
      <c r="J29" s="3">
        <v>41879</v>
      </c>
      <c r="K29">
        <v>0</v>
      </c>
      <c r="L29">
        <v>211</v>
      </c>
      <c r="M29" s="23">
        <v>4.4579000282857102</v>
      </c>
      <c r="N29" t="s">
        <v>280</v>
      </c>
      <c r="O29" s="16">
        <v>14.5</v>
      </c>
      <c r="P29" s="16">
        <v>25.3</v>
      </c>
      <c r="Q29" s="15">
        <f t="shared" si="0"/>
        <v>0.5731225296442688</v>
      </c>
      <c r="R29">
        <v>0</v>
      </c>
      <c r="S29" t="s">
        <v>12</v>
      </c>
      <c r="U29">
        <v>0</v>
      </c>
      <c r="V29" s="15">
        <v>0.6</v>
      </c>
      <c r="W29" s="15">
        <v>0.59</v>
      </c>
      <c r="X29" s="15">
        <v>0.61</v>
      </c>
      <c r="Y29" s="21">
        <f t="shared" si="1"/>
        <v>0.6</v>
      </c>
      <c r="Z29" s="15">
        <v>49.7</v>
      </c>
      <c r="AA29" s="15">
        <v>49.65</v>
      </c>
      <c r="AB29" s="15">
        <v>49.61</v>
      </c>
      <c r="AC29" s="15">
        <f t="shared" si="2"/>
        <v>49.653333333333329</v>
      </c>
      <c r="AD29" s="22">
        <v>6.1000000000000004E-3</v>
      </c>
      <c r="AE29" s="15">
        <f t="shared" si="3"/>
        <v>6.1000000000000005</v>
      </c>
      <c r="AF29" s="22">
        <f t="shared" si="4"/>
        <v>0.12285177228786254</v>
      </c>
      <c r="AG29" s="15">
        <v>43.66</v>
      </c>
      <c r="AH29" s="20">
        <f t="shared" si="5"/>
        <v>21.83</v>
      </c>
      <c r="AI29" s="20" t="e">
        <f t="shared" si="6"/>
        <v>#VALUE!</v>
      </c>
      <c r="AJ29" s="19" t="s">
        <v>64</v>
      </c>
      <c r="AK29" s="19" t="s">
        <v>64</v>
      </c>
    </row>
    <row r="30" spans="1:101" x14ac:dyDescent="0.3">
      <c r="A30">
        <v>126</v>
      </c>
      <c r="B30">
        <v>6145</v>
      </c>
      <c r="C30" s="2" t="s">
        <v>17</v>
      </c>
      <c r="D30" s="2" t="s">
        <v>193</v>
      </c>
      <c r="E30" s="4" t="s">
        <v>102</v>
      </c>
      <c r="G30" t="s">
        <v>10</v>
      </c>
      <c r="H30">
        <v>2014</v>
      </c>
      <c r="I30" s="1">
        <v>41691</v>
      </c>
      <c r="J30" s="3">
        <v>41881</v>
      </c>
      <c r="K30">
        <v>0</v>
      </c>
      <c r="L30">
        <v>349</v>
      </c>
      <c r="M30" s="23">
        <v>4.4579000282857102</v>
      </c>
      <c r="N30" t="s">
        <v>282</v>
      </c>
      <c r="O30" s="16">
        <v>14.5</v>
      </c>
      <c r="P30" s="16">
        <v>24.1</v>
      </c>
      <c r="Q30" s="15">
        <f t="shared" si="0"/>
        <v>0.60165975103734437</v>
      </c>
      <c r="R30">
        <v>0</v>
      </c>
      <c r="S30" t="s">
        <v>12</v>
      </c>
      <c r="U30">
        <v>0</v>
      </c>
      <c r="V30" s="15">
        <v>0.6</v>
      </c>
      <c r="W30" s="15">
        <v>0.59</v>
      </c>
      <c r="X30" s="15">
        <v>0.56999999999999995</v>
      </c>
      <c r="Y30" s="21">
        <f t="shared" si="1"/>
        <v>0.58666666666666656</v>
      </c>
      <c r="Z30" s="15">
        <v>50.72</v>
      </c>
      <c r="AA30" s="15">
        <v>50.81</v>
      </c>
      <c r="AB30" s="15">
        <v>50.76</v>
      </c>
      <c r="AC30" s="15">
        <f t="shared" si="2"/>
        <v>50.763333333333328</v>
      </c>
      <c r="AD30" s="22">
        <v>5.5999999999999999E-3</v>
      </c>
      <c r="AE30" s="15">
        <f t="shared" si="3"/>
        <v>5.6</v>
      </c>
      <c r="AF30" s="22">
        <f t="shared" si="4"/>
        <v>0.110315844769847</v>
      </c>
      <c r="AG30" s="15">
        <v>43.77</v>
      </c>
      <c r="AH30" s="20">
        <f t="shared" si="5"/>
        <v>21.885000000000002</v>
      </c>
      <c r="AI30" s="20" t="e">
        <f t="shared" si="6"/>
        <v>#VALUE!</v>
      </c>
      <c r="AJ30" s="19" t="s">
        <v>64</v>
      </c>
      <c r="AK30" s="19" t="s">
        <v>64</v>
      </c>
    </row>
    <row r="31" spans="1:101" x14ac:dyDescent="0.3">
      <c r="A31">
        <v>16</v>
      </c>
      <c r="B31">
        <v>4958</v>
      </c>
      <c r="C31" s="2" t="s">
        <v>46</v>
      </c>
      <c r="D31" s="2" t="s">
        <v>218</v>
      </c>
      <c r="E31" s="4" t="s">
        <v>102</v>
      </c>
      <c r="G31" t="s">
        <v>10</v>
      </c>
      <c r="H31">
        <v>2006</v>
      </c>
      <c r="I31" s="1">
        <v>39036</v>
      </c>
      <c r="J31" s="3">
        <v>41890</v>
      </c>
      <c r="K31">
        <v>8</v>
      </c>
      <c r="L31">
        <v>4121</v>
      </c>
      <c r="M31" s="23">
        <v>4.4579000282857102</v>
      </c>
      <c r="N31" t="s">
        <v>278</v>
      </c>
      <c r="O31" s="16">
        <v>14.5</v>
      </c>
      <c r="P31" s="16">
        <v>26.1</v>
      </c>
      <c r="Q31" s="15">
        <f t="shared" si="0"/>
        <v>0.55555555555555558</v>
      </c>
      <c r="R31">
        <v>0</v>
      </c>
      <c r="S31" t="s">
        <v>16</v>
      </c>
      <c r="U31">
        <v>0</v>
      </c>
      <c r="V31" s="15">
        <v>0.6</v>
      </c>
      <c r="W31">
        <v>0.57999999999999996</v>
      </c>
      <c r="X31">
        <v>0.56999999999999995</v>
      </c>
      <c r="Y31" s="21">
        <f t="shared" si="1"/>
        <v>0.58333333333333337</v>
      </c>
      <c r="Z31">
        <v>54.92</v>
      </c>
      <c r="AA31">
        <v>54.74</v>
      </c>
      <c r="AB31">
        <v>54.86</v>
      </c>
      <c r="AC31" s="15">
        <f t="shared" si="2"/>
        <v>54.839999999999996</v>
      </c>
      <c r="AD31" s="22">
        <v>6.4999999999999997E-3</v>
      </c>
      <c r="AE31" s="15">
        <f t="shared" si="3"/>
        <v>6.5</v>
      </c>
      <c r="AF31" s="22">
        <f t="shared" si="4"/>
        <v>0.11852662290299053</v>
      </c>
      <c r="AG31">
        <v>46.88</v>
      </c>
      <c r="AH31" s="20">
        <f t="shared" si="5"/>
        <v>23.44</v>
      </c>
      <c r="AI31" s="20" t="e">
        <f t="shared" si="6"/>
        <v>#VALUE!</v>
      </c>
      <c r="AJ31" s="19" t="s">
        <v>64</v>
      </c>
      <c r="AK31" s="19" t="s">
        <v>64</v>
      </c>
    </row>
    <row r="32" spans="1:101" x14ac:dyDescent="0.3">
      <c r="A32">
        <v>45</v>
      </c>
      <c r="B32">
        <v>5575</v>
      </c>
      <c r="C32" s="2" t="s">
        <v>26</v>
      </c>
      <c r="D32" s="2" t="s">
        <v>199</v>
      </c>
      <c r="E32" s="4" t="s">
        <v>102</v>
      </c>
      <c r="G32" t="s">
        <v>10</v>
      </c>
      <c r="H32">
        <v>2010</v>
      </c>
      <c r="I32" s="1">
        <v>40409</v>
      </c>
      <c r="J32" s="3">
        <v>41890</v>
      </c>
      <c r="K32">
        <v>4</v>
      </c>
      <c r="L32">
        <v>1481</v>
      </c>
      <c r="M32" s="23">
        <v>4.4579000282857102</v>
      </c>
      <c r="N32" t="s">
        <v>278</v>
      </c>
      <c r="O32" s="16">
        <v>14.2</v>
      </c>
      <c r="P32" s="16">
        <v>23.9</v>
      </c>
      <c r="Q32" s="15">
        <f t="shared" si="0"/>
        <v>0.59414225941422594</v>
      </c>
      <c r="R32">
        <v>0</v>
      </c>
      <c r="S32" t="s">
        <v>12</v>
      </c>
      <c r="U32">
        <v>0</v>
      </c>
      <c r="V32" s="15">
        <v>0.52</v>
      </c>
      <c r="W32">
        <v>0.56000000000000005</v>
      </c>
      <c r="X32">
        <v>0.54</v>
      </c>
      <c r="Y32" s="21">
        <f t="shared" si="1"/>
        <v>0.54</v>
      </c>
      <c r="Z32">
        <v>46.52</v>
      </c>
      <c r="AA32" s="15">
        <v>46.6</v>
      </c>
      <c r="AB32" s="15">
        <v>46.68</v>
      </c>
      <c r="AC32" s="15">
        <f t="shared" si="2"/>
        <v>46.6</v>
      </c>
      <c r="AD32" s="22">
        <v>4.8999999999999998E-3</v>
      </c>
      <c r="AE32" s="15">
        <f t="shared" si="3"/>
        <v>4.8999999999999995</v>
      </c>
      <c r="AF32" s="22">
        <f t="shared" si="4"/>
        <v>0.10515021459227467</v>
      </c>
      <c r="AG32" s="15">
        <v>39.54</v>
      </c>
      <c r="AH32" s="20">
        <f t="shared" si="5"/>
        <v>19.77</v>
      </c>
      <c r="AI32" s="20" t="e">
        <f t="shared" si="6"/>
        <v>#VALUE!</v>
      </c>
      <c r="AJ32" s="19" t="s">
        <v>64</v>
      </c>
      <c r="AK32" s="19" t="s">
        <v>64</v>
      </c>
    </row>
    <row r="33" spans="1:175" x14ac:dyDescent="0.3">
      <c r="A33">
        <v>208</v>
      </c>
      <c r="B33">
        <v>6211</v>
      </c>
      <c r="C33" s="2" t="s">
        <v>47</v>
      </c>
      <c r="D33" s="2" t="s">
        <v>219</v>
      </c>
      <c r="E33" s="4" t="s">
        <v>102</v>
      </c>
      <c r="G33" t="s">
        <v>10</v>
      </c>
      <c r="H33">
        <v>2014</v>
      </c>
      <c r="I33" s="1">
        <v>41770</v>
      </c>
      <c r="J33" s="3">
        <v>41890</v>
      </c>
      <c r="K33">
        <v>0</v>
      </c>
      <c r="L33">
        <v>2981</v>
      </c>
      <c r="M33" s="23">
        <v>4.4579000282857102</v>
      </c>
      <c r="N33" t="s">
        <v>286</v>
      </c>
      <c r="O33" s="16">
        <v>14.3</v>
      </c>
      <c r="P33" s="16">
        <v>24</v>
      </c>
      <c r="Q33" s="15">
        <f t="shared" si="0"/>
        <v>0.59583333333333333</v>
      </c>
      <c r="R33">
        <v>0</v>
      </c>
      <c r="S33" t="s">
        <v>13</v>
      </c>
      <c r="U33">
        <v>1</v>
      </c>
      <c r="V33" s="15">
        <v>0.54</v>
      </c>
      <c r="W33" s="15">
        <v>0.55000000000000004</v>
      </c>
      <c r="X33" s="15">
        <v>0.55000000000000004</v>
      </c>
      <c r="Y33" s="21">
        <f t="shared" si="1"/>
        <v>0.54666666666666675</v>
      </c>
      <c r="Z33" s="15">
        <v>48.5</v>
      </c>
      <c r="AA33" s="15">
        <v>48.32</v>
      </c>
      <c r="AB33" s="15">
        <v>48.39</v>
      </c>
      <c r="AC33" s="15">
        <f t="shared" si="2"/>
        <v>48.403333333333329</v>
      </c>
      <c r="AD33" s="22">
        <v>4.5999999999999999E-3</v>
      </c>
      <c r="AE33" s="15">
        <f t="shared" si="3"/>
        <v>4.5999999999999996</v>
      </c>
      <c r="AF33" s="22">
        <f t="shared" si="4"/>
        <v>9.5034777219199784E-2</v>
      </c>
      <c r="AG33" s="15">
        <v>41.89</v>
      </c>
      <c r="AH33" s="20">
        <f t="shared" si="5"/>
        <v>20.945</v>
      </c>
      <c r="AI33" s="20" t="e">
        <f t="shared" si="6"/>
        <v>#VALUE!</v>
      </c>
      <c r="AJ33" s="19" t="s">
        <v>64</v>
      </c>
      <c r="AK33" s="19" t="s">
        <v>64</v>
      </c>
    </row>
    <row r="34" spans="1:175" x14ac:dyDescent="0.3">
      <c r="A34">
        <v>179</v>
      </c>
      <c r="B34">
        <v>6177</v>
      </c>
      <c r="C34" s="2" t="s">
        <v>37</v>
      </c>
      <c r="D34" s="2" t="s">
        <v>210</v>
      </c>
      <c r="E34" s="4" t="s">
        <v>102</v>
      </c>
      <c r="G34" t="s">
        <v>10</v>
      </c>
      <c r="H34">
        <v>2014</v>
      </c>
      <c r="I34" s="1">
        <v>41719</v>
      </c>
      <c r="J34" s="3">
        <v>41893</v>
      </c>
      <c r="K34">
        <v>0</v>
      </c>
      <c r="L34">
        <v>174</v>
      </c>
      <c r="M34" s="23">
        <v>4.4579000282857102</v>
      </c>
      <c r="N34" t="s">
        <v>280</v>
      </c>
      <c r="O34" s="16">
        <v>14.4</v>
      </c>
      <c r="P34" s="16">
        <v>25</v>
      </c>
      <c r="Q34" s="15">
        <f t="shared" si="0"/>
        <v>0.57600000000000007</v>
      </c>
      <c r="R34">
        <v>0</v>
      </c>
      <c r="S34" t="s">
        <v>12</v>
      </c>
      <c r="U34">
        <v>0</v>
      </c>
      <c r="V34" s="15">
        <v>0.54</v>
      </c>
      <c r="W34" s="15">
        <v>0.54</v>
      </c>
      <c r="X34" s="15">
        <v>0.55000000000000004</v>
      </c>
      <c r="Y34" s="21">
        <f t="shared" si="1"/>
        <v>0.54333333333333333</v>
      </c>
      <c r="Z34" s="15">
        <v>48.97</v>
      </c>
      <c r="AA34" s="15">
        <v>49.03</v>
      </c>
      <c r="AB34" s="15">
        <v>49.06</v>
      </c>
      <c r="AC34" s="15">
        <f t="shared" si="2"/>
        <v>49.02</v>
      </c>
      <c r="AD34" s="22">
        <v>5.3E-3</v>
      </c>
      <c r="AE34" s="15">
        <f t="shared" si="3"/>
        <v>5.3</v>
      </c>
      <c r="AF34" s="22">
        <f t="shared" si="4"/>
        <v>0.10811913504691961</v>
      </c>
      <c r="AG34" s="15">
        <v>43.35</v>
      </c>
      <c r="AH34" s="20">
        <f t="shared" si="5"/>
        <v>21.675000000000001</v>
      </c>
      <c r="AI34" s="20" t="e">
        <f t="shared" si="6"/>
        <v>#VALUE!</v>
      </c>
      <c r="AJ34" s="19" t="s">
        <v>64</v>
      </c>
      <c r="AK34" s="19" t="s">
        <v>64</v>
      </c>
    </row>
    <row r="35" spans="1:175" x14ac:dyDescent="0.3">
      <c r="A35">
        <v>118</v>
      </c>
      <c r="B35">
        <v>6143</v>
      </c>
      <c r="C35" s="2" t="s">
        <v>15</v>
      </c>
      <c r="D35" s="2" t="s">
        <v>192</v>
      </c>
      <c r="E35" s="4" t="s">
        <v>102</v>
      </c>
      <c r="G35" t="s">
        <v>10</v>
      </c>
      <c r="H35">
        <v>2014</v>
      </c>
      <c r="I35" s="1">
        <v>41691</v>
      </c>
      <c r="J35" s="3">
        <v>41898</v>
      </c>
      <c r="K35">
        <v>0</v>
      </c>
      <c r="L35">
        <v>736</v>
      </c>
      <c r="M35" s="23">
        <v>4.4579000282857102</v>
      </c>
      <c r="N35" t="s">
        <v>280</v>
      </c>
      <c r="O35" s="16">
        <v>14.6</v>
      </c>
      <c r="P35" s="16">
        <v>24.1</v>
      </c>
      <c r="Q35" s="15">
        <f t="shared" si="0"/>
        <v>0.60580912863070535</v>
      </c>
      <c r="R35">
        <v>0</v>
      </c>
      <c r="S35" t="s">
        <v>14</v>
      </c>
      <c r="U35">
        <v>1</v>
      </c>
      <c r="V35" s="15">
        <v>0.5</v>
      </c>
      <c r="W35" s="15">
        <v>0.49</v>
      </c>
      <c r="X35" s="15">
        <v>0.5</v>
      </c>
      <c r="Y35" s="21">
        <f t="shared" si="1"/>
        <v>0.49666666666666665</v>
      </c>
      <c r="Z35" s="15">
        <v>49.3</v>
      </c>
      <c r="AA35" s="15">
        <v>49.28</v>
      </c>
      <c r="AB35" s="15">
        <v>49.24</v>
      </c>
      <c r="AC35" s="15">
        <f t="shared" si="2"/>
        <v>49.273333333333333</v>
      </c>
      <c r="AD35" s="22">
        <v>5.3E-3</v>
      </c>
      <c r="AE35" s="15">
        <f t="shared" si="3"/>
        <v>5.3</v>
      </c>
      <c r="AF35" s="22">
        <f t="shared" si="4"/>
        <v>0.107563252604519</v>
      </c>
      <c r="AG35" s="15">
        <v>43.2</v>
      </c>
      <c r="AH35" s="20">
        <f t="shared" si="5"/>
        <v>21.6</v>
      </c>
      <c r="AI35" s="20" t="e">
        <f t="shared" si="6"/>
        <v>#VALUE!</v>
      </c>
      <c r="AJ35" s="19" t="s">
        <v>64</v>
      </c>
      <c r="AK35" s="19" t="s">
        <v>64</v>
      </c>
      <c r="AL35">
        <v>22</v>
      </c>
      <c r="AM35">
        <v>20</v>
      </c>
      <c r="AN35">
        <v>12</v>
      </c>
      <c r="AO35">
        <v>14</v>
      </c>
      <c r="AP35">
        <v>10</v>
      </c>
      <c r="AQ35">
        <v>13</v>
      </c>
      <c r="AR35">
        <v>11</v>
      </c>
      <c r="AS35">
        <v>13</v>
      </c>
      <c r="AT35">
        <v>11</v>
      </c>
      <c r="AU35">
        <v>12</v>
      </c>
      <c r="AV35">
        <v>11</v>
      </c>
      <c r="AW35">
        <v>12</v>
      </c>
      <c r="AX35">
        <v>11</v>
      </c>
      <c r="AY35">
        <v>12</v>
      </c>
      <c r="AZ35">
        <v>12</v>
      </c>
      <c r="BA35">
        <v>11</v>
      </c>
      <c r="BB35">
        <v>12</v>
      </c>
      <c r="BC35">
        <v>12</v>
      </c>
      <c r="BD35">
        <v>12</v>
      </c>
      <c r="BE35">
        <v>11</v>
      </c>
      <c r="BF35">
        <v>11</v>
      </c>
      <c r="BG35">
        <v>12</v>
      </c>
      <c r="BI35">
        <v>13</v>
      </c>
      <c r="BJ35">
        <v>15</v>
      </c>
      <c r="BK35">
        <v>11</v>
      </c>
      <c r="BL35">
        <v>15</v>
      </c>
      <c r="BM35">
        <v>11</v>
      </c>
      <c r="BN35">
        <v>14</v>
      </c>
      <c r="BO35">
        <v>10</v>
      </c>
      <c r="BP35">
        <v>13</v>
      </c>
      <c r="BQ35">
        <v>11</v>
      </c>
      <c r="BR35">
        <v>13</v>
      </c>
      <c r="BS35">
        <v>12</v>
      </c>
      <c r="BT35">
        <v>12</v>
      </c>
      <c r="BU35">
        <v>12</v>
      </c>
      <c r="BV35">
        <v>12</v>
      </c>
      <c r="BW35">
        <v>12</v>
      </c>
      <c r="BX35">
        <v>12</v>
      </c>
      <c r="BY35">
        <v>12</v>
      </c>
      <c r="BZ35">
        <v>12</v>
      </c>
      <c r="CA35">
        <v>11</v>
      </c>
      <c r="CB35">
        <v>12</v>
      </c>
      <c r="CD35">
        <v>12</v>
      </c>
      <c r="CE35">
        <v>15</v>
      </c>
      <c r="CF35">
        <v>12</v>
      </c>
      <c r="CG35">
        <v>15</v>
      </c>
      <c r="CH35">
        <v>11</v>
      </c>
      <c r="CI35">
        <v>14</v>
      </c>
      <c r="CJ35">
        <v>11</v>
      </c>
      <c r="CK35">
        <v>13</v>
      </c>
      <c r="CL35">
        <v>12</v>
      </c>
      <c r="CM35">
        <v>13</v>
      </c>
      <c r="CN35">
        <v>12</v>
      </c>
      <c r="CO35">
        <v>13</v>
      </c>
      <c r="CP35">
        <v>12</v>
      </c>
      <c r="CQ35">
        <v>12</v>
      </c>
      <c r="CR35">
        <v>12</v>
      </c>
      <c r="CS35">
        <v>12</v>
      </c>
      <c r="CT35">
        <v>12</v>
      </c>
      <c r="CU35">
        <v>12</v>
      </c>
      <c r="CV35">
        <v>11</v>
      </c>
      <c r="CW35">
        <v>11</v>
      </c>
    </row>
    <row r="36" spans="1:175" x14ac:dyDescent="0.3">
      <c r="A36">
        <v>23</v>
      </c>
      <c r="B36">
        <v>5195</v>
      </c>
      <c r="C36" s="2" t="s">
        <v>44</v>
      </c>
      <c r="D36" s="2" t="s">
        <v>217</v>
      </c>
      <c r="E36" s="4" t="s">
        <v>102</v>
      </c>
      <c r="F36" t="s">
        <v>288</v>
      </c>
      <c r="G36" t="s">
        <v>10</v>
      </c>
      <c r="H36">
        <v>2008</v>
      </c>
      <c r="I36" s="1">
        <v>39522</v>
      </c>
      <c r="J36" s="3">
        <v>41899</v>
      </c>
      <c r="K36">
        <v>6</v>
      </c>
      <c r="L36">
        <v>2377</v>
      </c>
      <c r="M36" s="23">
        <v>4.4579000282857102</v>
      </c>
      <c r="N36" t="s">
        <v>278</v>
      </c>
      <c r="O36" s="16">
        <v>14.7</v>
      </c>
      <c r="P36" s="16">
        <v>23.9</v>
      </c>
      <c r="Q36" s="15">
        <f t="shared" si="0"/>
        <v>0.61506276150627615</v>
      </c>
      <c r="R36">
        <v>0</v>
      </c>
      <c r="S36" t="s">
        <v>18</v>
      </c>
      <c r="U36">
        <v>0</v>
      </c>
      <c r="V36" s="15">
        <v>0.37</v>
      </c>
      <c r="W36">
        <v>0.36</v>
      </c>
      <c r="X36">
        <v>0.41</v>
      </c>
      <c r="Y36" s="21">
        <f t="shared" si="1"/>
        <v>0.37999999999999995</v>
      </c>
      <c r="Z36">
        <v>37.630000000000003</v>
      </c>
      <c r="AA36">
        <v>37.590000000000003</v>
      </c>
      <c r="AB36">
        <v>37.49</v>
      </c>
      <c r="AC36" s="15">
        <f t="shared" si="2"/>
        <v>37.57</v>
      </c>
      <c r="AD36" s="22">
        <v>5.1999999999999998E-3</v>
      </c>
      <c r="AE36" s="15">
        <f t="shared" si="3"/>
        <v>5.2</v>
      </c>
      <c r="AF36" s="22">
        <f t="shared" si="4"/>
        <v>0.13840830449826991</v>
      </c>
      <c r="AG36">
        <v>26.28</v>
      </c>
      <c r="AH36" s="20">
        <f t="shared" si="5"/>
        <v>13.14</v>
      </c>
      <c r="AI36" s="20" t="e">
        <f t="shared" si="6"/>
        <v>#VALUE!</v>
      </c>
      <c r="AJ36" s="19" t="s">
        <v>64</v>
      </c>
      <c r="AK36" s="19" t="s">
        <v>64</v>
      </c>
      <c r="FM36">
        <v>0.48</v>
      </c>
      <c r="FN36">
        <v>0.49</v>
      </c>
      <c r="FO36">
        <v>0.49</v>
      </c>
      <c r="FP36">
        <v>48.02</v>
      </c>
      <c r="FQ36">
        <v>48.03</v>
      </c>
      <c r="FR36">
        <v>48.14</v>
      </c>
      <c r="FS36">
        <v>39.380000000000003</v>
      </c>
    </row>
    <row r="37" spans="1:175" x14ac:dyDescent="0.3">
      <c r="A37">
        <v>209</v>
      </c>
      <c r="B37">
        <v>6214</v>
      </c>
      <c r="C37" s="2" t="s">
        <v>48</v>
      </c>
      <c r="D37" s="2" t="s">
        <v>220</v>
      </c>
      <c r="E37" s="4" t="s">
        <v>102</v>
      </c>
      <c r="G37" t="s">
        <v>10</v>
      </c>
      <c r="H37">
        <v>2014</v>
      </c>
      <c r="I37" s="1">
        <v>41779</v>
      </c>
      <c r="J37" s="3">
        <v>41899</v>
      </c>
      <c r="K37">
        <v>0</v>
      </c>
      <c r="L37">
        <v>829</v>
      </c>
      <c r="M37" s="23">
        <v>4.4579000282857102</v>
      </c>
      <c r="N37" t="s">
        <v>280</v>
      </c>
      <c r="O37" s="16">
        <v>13.1</v>
      </c>
      <c r="P37" s="16">
        <v>23.3</v>
      </c>
      <c r="Q37" s="15">
        <f t="shared" si="0"/>
        <v>0.56223175965665229</v>
      </c>
      <c r="R37">
        <v>0</v>
      </c>
      <c r="S37" t="s">
        <v>12</v>
      </c>
      <c r="U37">
        <v>0</v>
      </c>
      <c r="V37" s="15">
        <v>0.44</v>
      </c>
      <c r="W37" s="15">
        <v>0.42</v>
      </c>
      <c r="X37" s="15">
        <v>0.41</v>
      </c>
      <c r="Y37" s="21">
        <f t="shared" si="1"/>
        <v>0.42333333333333334</v>
      </c>
      <c r="Z37" s="15">
        <v>49.59</v>
      </c>
      <c r="AA37" s="15">
        <v>49.49</v>
      </c>
      <c r="AB37" s="15">
        <v>49.52</v>
      </c>
      <c r="AC37" s="15">
        <f t="shared" si="2"/>
        <v>49.533333333333339</v>
      </c>
      <c r="AD37" s="22">
        <v>5.4999999999999997E-3</v>
      </c>
      <c r="AE37" s="15">
        <f t="shared" si="3"/>
        <v>5.5</v>
      </c>
      <c r="AF37" s="22">
        <f t="shared" si="4"/>
        <v>0.11103633916554508</v>
      </c>
      <c r="AG37" s="15">
        <v>41.91</v>
      </c>
      <c r="AH37" s="20">
        <f t="shared" si="5"/>
        <v>20.954999999999998</v>
      </c>
      <c r="AI37" s="20" t="e">
        <f t="shared" si="6"/>
        <v>#VALUE!</v>
      </c>
      <c r="AJ37" s="19" t="s">
        <v>64</v>
      </c>
      <c r="AK37" s="19" t="s">
        <v>64</v>
      </c>
    </row>
    <row r="38" spans="1:175" x14ac:dyDescent="0.3">
      <c r="A38">
        <v>135</v>
      </c>
      <c r="B38">
        <v>6150</v>
      </c>
      <c r="C38" s="2" t="s">
        <v>25</v>
      </c>
      <c r="D38" s="2" t="s">
        <v>198</v>
      </c>
      <c r="E38" s="14" t="s">
        <v>102</v>
      </c>
      <c r="G38" t="s">
        <v>10</v>
      </c>
      <c r="H38">
        <v>2014</v>
      </c>
      <c r="I38" s="1">
        <v>41696</v>
      </c>
      <c r="J38" s="3">
        <v>41900</v>
      </c>
      <c r="K38">
        <v>0</v>
      </c>
      <c r="L38">
        <v>339</v>
      </c>
      <c r="M38" s="23">
        <v>4.4579000282857102</v>
      </c>
      <c r="N38" t="s">
        <v>280</v>
      </c>
      <c r="O38" s="16">
        <v>15.5</v>
      </c>
      <c r="P38" s="16">
        <v>25.2</v>
      </c>
      <c r="Q38" s="15">
        <f t="shared" si="0"/>
        <v>0.61507936507936511</v>
      </c>
      <c r="R38">
        <v>0</v>
      </c>
      <c r="S38" t="s">
        <v>16</v>
      </c>
      <c r="U38">
        <v>0</v>
      </c>
      <c r="V38" s="15">
        <v>0.41</v>
      </c>
      <c r="W38" s="15">
        <v>0.42</v>
      </c>
      <c r="X38" s="15">
        <v>0.44</v>
      </c>
      <c r="Y38" s="21">
        <f t="shared" si="1"/>
        <v>0.42333333333333334</v>
      </c>
      <c r="Z38" s="15">
        <v>48.89</v>
      </c>
      <c r="AA38" s="15">
        <v>48.85</v>
      </c>
      <c r="AB38" s="15">
        <v>48.81</v>
      </c>
      <c r="AC38" s="15">
        <f t="shared" si="2"/>
        <v>48.85</v>
      </c>
      <c r="AD38" s="22">
        <v>5.7999999999999996E-3</v>
      </c>
      <c r="AE38" s="15">
        <f t="shared" si="3"/>
        <v>5.8</v>
      </c>
      <c r="AF38" s="22">
        <f t="shared" si="4"/>
        <v>0.11873080859774821</v>
      </c>
      <c r="AG38" s="15">
        <v>42.09</v>
      </c>
      <c r="AH38" s="20">
        <f t="shared" si="5"/>
        <v>21.045000000000002</v>
      </c>
      <c r="AI38" s="20">
        <f t="shared" si="6"/>
        <v>0</v>
      </c>
      <c r="AJ38" s="19">
        <f>AN38+AP38+AR38+AT38+AV38+AX38+AZ38+BB38+BD38+BD38+BF38+BI38+BK38+BM38+BO38+BQ38+BS38+BU38+BW38+BY38+CA38+CD38+CF38+CH38+CJ38+CL38+CN38+CP38+CR38+CT38+CV38</f>
        <v>0</v>
      </c>
      <c r="AK38" s="19">
        <f>AO38+AQ38+AS38+AU38+AW38+AY38+BA38+BC38+BE38+BE38+BG38+BJ38+BL38+BN38+BP38+BR38+BT38+BV38+BX38+BZ38+CB38+CE38+CG38+CI38+CK38+CM38+CO38+CQ38+CS38+CU38+CW38</f>
        <v>0</v>
      </c>
    </row>
    <row r="39" spans="1:175" x14ac:dyDescent="0.3">
      <c r="A39">
        <v>68</v>
      </c>
      <c r="B39">
        <v>5769</v>
      </c>
      <c r="C39" s="2" t="s">
        <v>23</v>
      </c>
      <c r="D39" s="2" t="s">
        <v>197</v>
      </c>
      <c r="E39" s="4" t="s">
        <v>102</v>
      </c>
      <c r="G39" t="s">
        <v>10</v>
      </c>
      <c r="H39">
        <v>2011</v>
      </c>
      <c r="I39" s="1">
        <v>40817</v>
      </c>
      <c r="J39" s="3">
        <v>41901</v>
      </c>
      <c r="K39">
        <v>3</v>
      </c>
      <c r="L39">
        <v>1084</v>
      </c>
      <c r="M39" s="23">
        <v>4.4579000282857102</v>
      </c>
      <c r="N39" t="s">
        <v>278</v>
      </c>
      <c r="O39" s="16">
        <v>15.2</v>
      </c>
      <c r="P39" s="16">
        <v>24.4</v>
      </c>
      <c r="Q39" s="15">
        <f t="shared" si="0"/>
        <v>0.62295081967213117</v>
      </c>
      <c r="R39">
        <v>0</v>
      </c>
      <c r="S39" t="s">
        <v>12</v>
      </c>
      <c r="U39">
        <v>0</v>
      </c>
      <c r="V39" s="15">
        <v>0.56000000000000005</v>
      </c>
      <c r="W39">
        <v>0.55000000000000004</v>
      </c>
      <c r="X39" s="15">
        <v>0.53</v>
      </c>
      <c r="Y39" s="21">
        <f t="shared" si="1"/>
        <v>0.54666666666666675</v>
      </c>
      <c r="Z39" s="15">
        <v>50.05</v>
      </c>
      <c r="AA39" s="15">
        <v>50.04</v>
      </c>
      <c r="AB39" s="15">
        <v>50.01</v>
      </c>
      <c r="AC39" s="15">
        <f t="shared" si="2"/>
        <v>50.033333333333331</v>
      </c>
      <c r="AD39" s="22">
        <v>5.7000000000000002E-3</v>
      </c>
      <c r="AE39" s="15">
        <f t="shared" si="3"/>
        <v>5.7</v>
      </c>
      <c r="AF39" s="22">
        <f t="shared" si="4"/>
        <v>0.1139240506329114</v>
      </c>
      <c r="AG39" s="15">
        <v>43.07</v>
      </c>
      <c r="AH39" s="20">
        <f t="shared" si="5"/>
        <v>21.535</v>
      </c>
      <c r="AI39" s="20" t="e">
        <f t="shared" si="6"/>
        <v>#VALUE!</v>
      </c>
      <c r="AJ39" s="19" t="s">
        <v>64</v>
      </c>
      <c r="AK39" s="19" t="s">
        <v>64</v>
      </c>
    </row>
    <row r="40" spans="1:175" x14ac:dyDescent="0.3">
      <c r="A40">
        <v>155</v>
      </c>
      <c r="B40">
        <v>6160</v>
      </c>
      <c r="C40" s="2" t="s">
        <v>28</v>
      </c>
      <c r="D40" s="2" t="s">
        <v>201</v>
      </c>
      <c r="E40" s="4" t="s">
        <v>102</v>
      </c>
      <c r="G40" t="s">
        <v>10</v>
      </c>
      <c r="H40">
        <v>2014</v>
      </c>
      <c r="I40" s="1">
        <v>41701</v>
      </c>
      <c r="J40" s="3">
        <v>41901</v>
      </c>
      <c r="K40">
        <v>0</v>
      </c>
      <c r="L40">
        <v>361</v>
      </c>
      <c r="M40" s="23">
        <v>4.4579000282857102</v>
      </c>
      <c r="N40" t="s">
        <v>280</v>
      </c>
      <c r="O40" s="16">
        <v>14.5</v>
      </c>
      <c r="P40" s="16">
        <v>24.9</v>
      </c>
      <c r="Q40" s="15">
        <f t="shared" si="0"/>
        <v>0.58232931726907633</v>
      </c>
      <c r="R40">
        <v>0</v>
      </c>
      <c r="S40" t="s">
        <v>24</v>
      </c>
      <c r="U40">
        <v>1</v>
      </c>
      <c r="V40" s="15">
        <v>0.48</v>
      </c>
      <c r="W40">
        <v>0.47</v>
      </c>
      <c r="X40">
        <v>0.48</v>
      </c>
      <c r="Y40" s="21">
        <f t="shared" si="1"/>
        <v>0.47666666666666663</v>
      </c>
      <c r="Z40">
        <v>47.61</v>
      </c>
      <c r="AA40">
        <v>47.64</v>
      </c>
      <c r="AB40">
        <v>47.66</v>
      </c>
      <c r="AC40" s="15">
        <f t="shared" si="2"/>
        <v>47.636666666666663</v>
      </c>
      <c r="AD40" s="22">
        <v>5.1999999999999998E-3</v>
      </c>
      <c r="AE40" s="15">
        <f t="shared" si="3"/>
        <v>5.2</v>
      </c>
      <c r="AF40" s="22">
        <f t="shared" si="4"/>
        <v>0.10915961094395076</v>
      </c>
      <c r="AG40">
        <v>40.49</v>
      </c>
      <c r="AH40" s="20">
        <f t="shared" si="5"/>
        <v>20.245000000000001</v>
      </c>
      <c r="AI40" s="20" t="e">
        <f t="shared" si="6"/>
        <v>#VALUE!</v>
      </c>
      <c r="AJ40" s="19" t="s">
        <v>64</v>
      </c>
      <c r="AK40" s="19" t="s">
        <v>64</v>
      </c>
      <c r="AL40">
        <v>22</v>
      </c>
      <c r="AM40">
        <v>19</v>
      </c>
      <c r="AN40">
        <v>13</v>
      </c>
      <c r="AO40">
        <v>18</v>
      </c>
      <c r="AP40">
        <v>13</v>
      </c>
      <c r="AQ40">
        <v>15</v>
      </c>
      <c r="AR40">
        <v>12</v>
      </c>
      <c r="AS40">
        <v>13</v>
      </c>
      <c r="AT40">
        <v>12</v>
      </c>
      <c r="AU40">
        <v>12</v>
      </c>
      <c r="AV40">
        <v>12</v>
      </c>
      <c r="AW40">
        <v>12</v>
      </c>
      <c r="AX40">
        <v>11</v>
      </c>
      <c r="AY40">
        <v>11</v>
      </c>
      <c r="AZ40">
        <v>11</v>
      </c>
      <c r="BA40">
        <v>11</v>
      </c>
      <c r="BB40">
        <v>11</v>
      </c>
      <c r="BC40">
        <v>11</v>
      </c>
      <c r="BD40">
        <v>11</v>
      </c>
      <c r="BE40">
        <v>11</v>
      </c>
      <c r="BF40">
        <v>11</v>
      </c>
      <c r="BG40">
        <v>10</v>
      </c>
      <c r="BI40">
        <v>14</v>
      </c>
      <c r="BJ40">
        <v>17</v>
      </c>
      <c r="BK40">
        <v>12</v>
      </c>
      <c r="BL40">
        <v>16</v>
      </c>
      <c r="BM40">
        <v>12</v>
      </c>
      <c r="BN40">
        <v>14</v>
      </c>
      <c r="BO40">
        <v>11</v>
      </c>
      <c r="BP40">
        <v>13</v>
      </c>
      <c r="BQ40">
        <v>10</v>
      </c>
      <c r="BR40">
        <v>12</v>
      </c>
      <c r="BS40">
        <v>11</v>
      </c>
      <c r="BT40">
        <v>12</v>
      </c>
      <c r="BU40">
        <v>11</v>
      </c>
      <c r="BV40">
        <v>12</v>
      </c>
      <c r="BW40">
        <v>11</v>
      </c>
      <c r="BX40">
        <v>11</v>
      </c>
      <c r="BY40">
        <v>11</v>
      </c>
      <c r="BZ40">
        <v>11</v>
      </c>
      <c r="CA40">
        <v>10</v>
      </c>
      <c r="CB40">
        <v>10</v>
      </c>
      <c r="CD40">
        <v>14</v>
      </c>
      <c r="CE40">
        <v>16</v>
      </c>
      <c r="CF40">
        <v>13</v>
      </c>
      <c r="CG40">
        <v>15</v>
      </c>
      <c r="CH40">
        <v>12</v>
      </c>
      <c r="CI40">
        <v>13</v>
      </c>
      <c r="CJ40">
        <v>11</v>
      </c>
      <c r="CK40">
        <v>12</v>
      </c>
      <c r="CL40">
        <v>11</v>
      </c>
      <c r="CM40">
        <v>12</v>
      </c>
      <c r="CN40">
        <v>11</v>
      </c>
      <c r="CO40">
        <v>12</v>
      </c>
      <c r="CP40">
        <v>11</v>
      </c>
      <c r="CQ40">
        <v>12</v>
      </c>
      <c r="CR40">
        <v>11</v>
      </c>
      <c r="CS40">
        <v>11</v>
      </c>
      <c r="CT40">
        <v>11</v>
      </c>
      <c r="CU40">
        <v>11</v>
      </c>
      <c r="CV40">
        <v>10</v>
      </c>
      <c r="CW40">
        <v>11</v>
      </c>
    </row>
    <row r="41" spans="1:175" x14ac:dyDescent="0.3">
      <c r="A41">
        <v>190</v>
      </c>
      <c r="B41">
        <v>6190</v>
      </c>
      <c r="C41" s="2" t="s">
        <v>42</v>
      </c>
      <c r="D41" s="2" t="s">
        <v>215</v>
      </c>
      <c r="E41" s="4" t="s">
        <v>102</v>
      </c>
      <c r="G41" t="s">
        <v>10</v>
      </c>
      <c r="H41">
        <v>2014</v>
      </c>
      <c r="I41" s="1">
        <v>41735</v>
      </c>
      <c r="J41" s="3">
        <v>41904</v>
      </c>
      <c r="K41">
        <v>0</v>
      </c>
      <c r="L41">
        <v>169</v>
      </c>
      <c r="M41" s="23">
        <v>4.4579000282857102</v>
      </c>
      <c r="N41" t="s">
        <v>286</v>
      </c>
      <c r="O41" s="16">
        <v>14.7</v>
      </c>
      <c r="P41" s="16">
        <v>25</v>
      </c>
      <c r="Q41" s="15">
        <f t="shared" si="0"/>
        <v>0.58799999999999997</v>
      </c>
      <c r="R41">
        <v>0</v>
      </c>
      <c r="S41" t="s">
        <v>24</v>
      </c>
      <c r="U41">
        <v>1</v>
      </c>
      <c r="V41" s="15">
        <v>0.54</v>
      </c>
      <c r="W41" s="15">
        <v>0.56000000000000005</v>
      </c>
      <c r="X41" s="15">
        <v>0.55000000000000004</v>
      </c>
      <c r="Y41" s="21">
        <f t="shared" si="1"/>
        <v>0.55000000000000004</v>
      </c>
      <c r="Z41" s="15">
        <v>48.36</v>
      </c>
      <c r="AA41" s="15">
        <v>48.49</v>
      </c>
      <c r="AB41" s="15">
        <v>48.42</v>
      </c>
      <c r="AC41" s="15">
        <f t="shared" si="2"/>
        <v>48.423333333333325</v>
      </c>
      <c r="AD41" s="22">
        <v>5.4999999999999997E-3</v>
      </c>
      <c r="AE41" s="15">
        <f t="shared" si="3"/>
        <v>5.5</v>
      </c>
      <c r="AF41" s="22">
        <f t="shared" si="4"/>
        <v>0.11358160666345428</v>
      </c>
      <c r="AG41" s="15">
        <v>42.42</v>
      </c>
      <c r="AH41" s="20">
        <f t="shared" si="5"/>
        <v>21.21</v>
      </c>
      <c r="AI41" s="20" t="e">
        <f t="shared" si="6"/>
        <v>#VALUE!</v>
      </c>
      <c r="AJ41" s="19" t="s">
        <v>64</v>
      </c>
      <c r="AK41" s="19" t="s">
        <v>64</v>
      </c>
    </row>
    <row r="42" spans="1:175" x14ac:dyDescent="0.3">
      <c r="A42">
        <v>21</v>
      </c>
      <c r="B42">
        <v>5128</v>
      </c>
      <c r="C42" s="2" t="s">
        <v>32</v>
      </c>
      <c r="D42" s="2" t="s">
        <v>205</v>
      </c>
      <c r="E42" s="4" t="s">
        <v>102</v>
      </c>
      <c r="G42" t="s">
        <v>10</v>
      </c>
      <c r="H42">
        <v>2007</v>
      </c>
      <c r="I42" s="1">
        <v>39318</v>
      </c>
      <c r="J42" s="3">
        <v>41905</v>
      </c>
      <c r="K42">
        <v>7</v>
      </c>
      <c r="L42">
        <v>3851</v>
      </c>
      <c r="M42" s="23">
        <v>4.4579000282857102</v>
      </c>
      <c r="N42" t="s">
        <v>278</v>
      </c>
      <c r="O42" s="16">
        <v>15.2</v>
      </c>
      <c r="P42" s="16">
        <v>23.8</v>
      </c>
      <c r="Q42" s="15">
        <f t="shared" si="0"/>
        <v>0.6386554621848739</v>
      </c>
      <c r="R42">
        <v>0</v>
      </c>
      <c r="S42" t="s">
        <v>13</v>
      </c>
      <c r="U42">
        <v>1</v>
      </c>
      <c r="V42" s="15">
        <v>0.49</v>
      </c>
      <c r="W42">
        <v>0.52</v>
      </c>
      <c r="X42">
        <v>0.47</v>
      </c>
      <c r="Y42" s="21">
        <f t="shared" si="1"/>
        <v>0.49333333333333335</v>
      </c>
      <c r="Z42">
        <v>45.33</v>
      </c>
      <c r="AA42">
        <v>45.43</v>
      </c>
      <c r="AB42">
        <v>45.48</v>
      </c>
      <c r="AC42" s="15">
        <f t="shared" si="2"/>
        <v>45.413333333333327</v>
      </c>
      <c r="AD42" s="22">
        <v>4.5999999999999999E-3</v>
      </c>
      <c r="AE42" s="15">
        <f t="shared" si="3"/>
        <v>4.5999999999999996</v>
      </c>
      <c r="AF42" s="22">
        <f t="shared" si="4"/>
        <v>0.10129183793305932</v>
      </c>
      <c r="AG42">
        <v>39.44</v>
      </c>
      <c r="AH42" s="20">
        <f t="shared" si="5"/>
        <v>19.72</v>
      </c>
      <c r="AI42" s="20" t="e">
        <f t="shared" si="6"/>
        <v>#VALUE!</v>
      </c>
      <c r="AJ42" s="19" t="s">
        <v>64</v>
      </c>
      <c r="AK42" s="19" t="s">
        <v>64</v>
      </c>
    </row>
    <row r="43" spans="1:175" x14ac:dyDescent="0.3">
      <c r="A43">
        <v>132</v>
      </c>
      <c r="B43">
        <v>6147</v>
      </c>
      <c r="C43" s="2" t="s">
        <v>21</v>
      </c>
      <c r="D43" s="2" t="s">
        <v>195</v>
      </c>
      <c r="E43" s="4" t="s">
        <v>102</v>
      </c>
      <c r="F43" t="s">
        <v>288</v>
      </c>
      <c r="G43" t="s">
        <v>10</v>
      </c>
      <c r="H43">
        <v>2014</v>
      </c>
      <c r="I43" s="1">
        <v>41695</v>
      </c>
      <c r="J43" s="3">
        <v>41906</v>
      </c>
      <c r="K43">
        <v>0</v>
      </c>
      <c r="L43">
        <v>211</v>
      </c>
      <c r="M43" s="23">
        <v>4.4579000282857102</v>
      </c>
      <c r="N43" t="s">
        <v>280</v>
      </c>
      <c r="O43" s="16">
        <v>15.6</v>
      </c>
      <c r="P43" s="16">
        <v>25.1</v>
      </c>
      <c r="Q43" s="15">
        <f t="shared" si="0"/>
        <v>0.62151394422310757</v>
      </c>
      <c r="R43">
        <v>0</v>
      </c>
      <c r="S43" t="s">
        <v>24</v>
      </c>
      <c r="U43">
        <v>1</v>
      </c>
      <c r="V43" s="15">
        <v>0.48</v>
      </c>
      <c r="W43" s="15">
        <v>0.52</v>
      </c>
      <c r="X43" s="15">
        <v>0.5</v>
      </c>
      <c r="Y43" s="21">
        <f t="shared" si="1"/>
        <v>0.5</v>
      </c>
      <c r="Z43" s="15">
        <v>43.8</v>
      </c>
      <c r="AA43" s="15">
        <v>43.77</v>
      </c>
      <c r="AB43" s="15">
        <v>43.73</v>
      </c>
      <c r="AC43" s="15">
        <f t="shared" si="2"/>
        <v>43.766666666666659</v>
      </c>
      <c r="AD43" s="22">
        <v>6.3E-3</v>
      </c>
      <c r="AE43" s="15">
        <f t="shared" si="3"/>
        <v>6.3</v>
      </c>
      <c r="AF43" s="22">
        <f t="shared" si="4"/>
        <v>0.14394516374714397</v>
      </c>
      <c r="AG43" s="15">
        <v>33.409999999999997</v>
      </c>
      <c r="AH43" s="20">
        <f t="shared" si="5"/>
        <v>16.704999999999998</v>
      </c>
      <c r="AI43" s="20" t="e">
        <f t="shared" si="6"/>
        <v>#VALUE!</v>
      </c>
      <c r="AJ43" s="19" t="s">
        <v>64</v>
      </c>
      <c r="AK43" s="19" t="s">
        <v>64</v>
      </c>
    </row>
    <row r="44" spans="1:175" x14ac:dyDescent="0.3">
      <c r="A44">
        <v>137</v>
      </c>
      <c r="B44">
        <v>6150</v>
      </c>
      <c r="C44" s="2" t="s">
        <v>25</v>
      </c>
      <c r="D44" s="2" t="s">
        <v>198</v>
      </c>
      <c r="E44" s="14" t="s">
        <v>102</v>
      </c>
      <c r="G44" t="s">
        <v>10</v>
      </c>
      <c r="H44">
        <v>2014</v>
      </c>
      <c r="I44" s="1">
        <v>41696</v>
      </c>
      <c r="J44" s="3">
        <v>42035</v>
      </c>
      <c r="K44">
        <v>1</v>
      </c>
      <c r="L44">
        <v>339</v>
      </c>
      <c r="M44" s="23">
        <v>3.03440265878571</v>
      </c>
      <c r="N44" t="s">
        <v>283</v>
      </c>
      <c r="O44" s="16">
        <v>14.5</v>
      </c>
      <c r="P44" s="16">
        <v>24.8</v>
      </c>
      <c r="Q44" s="15">
        <f t="shared" si="0"/>
        <v>0.58467741935483875</v>
      </c>
      <c r="R44">
        <v>0</v>
      </c>
      <c r="S44" t="s">
        <v>12</v>
      </c>
      <c r="U44">
        <v>0</v>
      </c>
      <c r="V44" s="15">
        <v>0.6</v>
      </c>
      <c r="W44" s="15">
        <v>0.56999999999999995</v>
      </c>
      <c r="X44" s="15">
        <v>0.56000000000000005</v>
      </c>
      <c r="Y44" s="21">
        <f t="shared" si="1"/>
        <v>0.57666666666666666</v>
      </c>
      <c r="Z44" s="15">
        <v>51.18</v>
      </c>
      <c r="AA44" s="15">
        <v>51.21</v>
      </c>
      <c r="AB44" s="15">
        <v>51.04</v>
      </c>
      <c r="AC44" s="15">
        <f t="shared" si="2"/>
        <v>51.143333333333338</v>
      </c>
      <c r="AD44" s="22">
        <v>6.1000000000000004E-3</v>
      </c>
      <c r="AE44" s="15">
        <f t="shared" si="3"/>
        <v>6.1000000000000005</v>
      </c>
      <c r="AF44" s="22">
        <f t="shared" si="4"/>
        <v>0.1192726324708336</v>
      </c>
      <c r="AG44" s="15">
        <v>44.4</v>
      </c>
      <c r="AH44" s="20">
        <f t="shared" si="5"/>
        <v>22.2</v>
      </c>
      <c r="AI44" s="20">
        <f t="shared" si="6"/>
        <v>0</v>
      </c>
      <c r="AJ44" s="19">
        <f>AN44+AP44+AR44+AT44+AV44+AX44+AZ44+BB44+BD44+BD44+BF44+BI44+BK44+BM44+BO44+BQ44+BS44+BU44+BW44+BY44+CA44+CD44+CF44+CH44+CJ44+CL44+CN44+CP44+CR44+CT44+CV44</f>
        <v>0</v>
      </c>
      <c r="AK44" s="19">
        <f>AO44+AQ44+AS44+AU44+AW44+AY44+BA44+BC44+BE44+BE44+BG44+BJ44+BL44+BN44+BP44+BR44+BT44+BV44+BX44+BZ44+CB44+CE44+CG44+CI44+CK44+CM44+CO44+CQ44+CS44+CU44+CW44</f>
        <v>0</v>
      </c>
    </row>
    <row r="45" spans="1:175" x14ac:dyDescent="0.3">
      <c r="A45">
        <v>226</v>
      </c>
      <c r="B45">
        <v>6272</v>
      </c>
      <c r="C45" s="2" t="s">
        <v>49</v>
      </c>
      <c r="D45" s="2" t="s">
        <v>221</v>
      </c>
      <c r="E45" s="4" t="s">
        <v>102</v>
      </c>
      <c r="G45" t="s">
        <v>10</v>
      </c>
      <c r="H45">
        <v>2014</v>
      </c>
      <c r="I45" s="1">
        <v>41834</v>
      </c>
      <c r="J45" s="3">
        <v>42035</v>
      </c>
      <c r="K45">
        <v>1</v>
      </c>
      <c r="L45">
        <v>1480</v>
      </c>
      <c r="M45" s="23">
        <v>3.03440265878571</v>
      </c>
      <c r="N45" t="s">
        <v>283</v>
      </c>
      <c r="O45" s="16">
        <v>14</v>
      </c>
      <c r="P45" s="16">
        <v>24.2</v>
      </c>
      <c r="Q45" s="15">
        <f t="shared" si="0"/>
        <v>0.57851239669421495</v>
      </c>
      <c r="R45">
        <v>0</v>
      </c>
      <c r="S45" t="s">
        <v>12</v>
      </c>
      <c r="U45">
        <v>0</v>
      </c>
      <c r="V45" s="15">
        <v>0.52</v>
      </c>
      <c r="W45" s="15">
        <v>0.52</v>
      </c>
      <c r="X45" s="15">
        <v>0.5</v>
      </c>
      <c r="Y45" s="21">
        <f t="shared" si="1"/>
        <v>0.51333333333333331</v>
      </c>
      <c r="Z45" s="15">
        <v>50.84</v>
      </c>
      <c r="AA45" s="15">
        <v>51.01</v>
      </c>
      <c r="AB45" s="15">
        <v>51.01</v>
      </c>
      <c r="AC45" s="15">
        <f t="shared" si="2"/>
        <v>50.953333333333326</v>
      </c>
      <c r="AD45" s="22">
        <v>4.8999999999999998E-3</v>
      </c>
      <c r="AE45" s="15">
        <f t="shared" si="3"/>
        <v>4.8999999999999995</v>
      </c>
      <c r="AF45" s="22">
        <f t="shared" si="4"/>
        <v>9.6166426795760832E-2</v>
      </c>
      <c r="AG45" s="15">
        <v>44.1</v>
      </c>
      <c r="AH45" s="20">
        <f t="shared" si="5"/>
        <v>22.05</v>
      </c>
      <c r="AI45" s="20" t="e">
        <f t="shared" si="6"/>
        <v>#VALUE!</v>
      </c>
      <c r="AJ45" s="19" t="s">
        <v>64</v>
      </c>
      <c r="AK45" s="19" t="s">
        <v>64</v>
      </c>
    </row>
    <row r="46" spans="1:175" x14ac:dyDescent="0.3">
      <c r="A46">
        <v>127</v>
      </c>
      <c r="B46">
        <v>6145</v>
      </c>
      <c r="C46" s="2" t="s">
        <v>17</v>
      </c>
      <c r="D46" s="2" t="s">
        <v>193</v>
      </c>
      <c r="E46" s="4" t="s">
        <v>102</v>
      </c>
      <c r="F46" t="s">
        <v>289</v>
      </c>
      <c r="G46" t="s">
        <v>10</v>
      </c>
      <c r="H46">
        <v>2014</v>
      </c>
      <c r="I46" s="1">
        <v>41691</v>
      </c>
      <c r="J46" s="3">
        <v>42040</v>
      </c>
      <c r="K46">
        <v>1</v>
      </c>
      <c r="L46">
        <v>349</v>
      </c>
      <c r="M46" s="23">
        <v>3.03440265878571</v>
      </c>
      <c r="N46" t="s">
        <v>284</v>
      </c>
      <c r="O46" s="16">
        <v>14</v>
      </c>
      <c r="P46" s="16">
        <v>24</v>
      </c>
      <c r="Q46" s="15">
        <f t="shared" si="0"/>
        <v>0.58333333333333337</v>
      </c>
      <c r="R46">
        <v>0</v>
      </c>
      <c r="S46" t="s">
        <v>14</v>
      </c>
      <c r="U46">
        <v>1</v>
      </c>
      <c r="V46" s="15">
        <v>0.6</v>
      </c>
      <c r="W46" s="15">
        <v>0.61</v>
      </c>
      <c r="X46" s="15">
        <v>0.59</v>
      </c>
      <c r="Y46" s="21">
        <f t="shared" si="1"/>
        <v>0.6</v>
      </c>
      <c r="Z46" s="15">
        <v>52.63</v>
      </c>
      <c r="AA46" s="15">
        <v>52.45</v>
      </c>
      <c r="AB46" s="15">
        <v>52.54</v>
      </c>
      <c r="AC46" s="15">
        <f t="shared" si="2"/>
        <v>52.54</v>
      </c>
      <c r="AD46" s="22">
        <v>6.0000000000000001E-3</v>
      </c>
      <c r="AE46" s="15">
        <f t="shared" si="3"/>
        <v>6</v>
      </c>
      <c r="AF46" s="22">
        <f t="shared" si="4"/>
        <v>0.11419870574800152</v>
      </c>
      <c r="AG46" s="15">
        <v>45.65</v>
      </c>
      <c r="AH46" s="20">
        <f t="shared" si="5"/>
        <v>22.824999999999999</v>
      </c>
      <c r="AI46" s="20" t="e">
        <f t="shared" si="6"/>
        <v>#VALUE!</v>
      </c>
      <c r="AJ46" s="19" t="s">
        <v>64</v>
      </c>
      <c r="AK46" s="19" t="s">
        <v>64</v>
      </c>
    </row>
    <row r="47" spans="1:175" x14ac:dyDescent="0.3">
      <c r="A47">
        <v>185</v>
      </c>
      <c r="B47">
        <v>6185</v>
      </c>
      <c r="C47" s="2" t="s">
        <v>38</v>
      </c>
      <c r="D47" s="2" t="s">
        <v>211</v>
      </c>
      <c r="E47" s="4" t="s">
        <v>102</v>
      </c>
      <c r="G47" t="s">
        <v>10</v>
      </c>
      <c r="H47">
        <v>2014</v>
      </c>
      <c r="I47" s="1">
        <v>41723</v>
      </c>
      <c r="J47" s="3">
        <v>42040</v>
      </c>
      <c r="K47">
        <v>1</v>
      </c>
      <c r="L47">
        <v>2877</v>
      </c>
      <c r="M47" s="23">
        <v>3.03440265878571</v>
      </c>
      <c r="N47" t="s">
        <v>283</v>
      </c>
      <c r="O47" s="16">
        <v>13.6</v>
      </c>
      <c r="P47" s="16">
        <v>24.5</v>
      </c>
      <c r="Q47" s="15">
        <f t="shared" si="0"/>
        <v>0.55510204081632653</v>
      </c>
      <c r="R47">
        <v>0</v>
      </c>
      <c r="S47" t="s">
        <v>12</v>
      </c>
      <c r="U47">
        <v>0</v>
      </c>
      <c r="V47" s="15">
        <v>0.5</v>
      </c>
      <c r="W47" s="15">
        <v>0.49</v>
      </c>
      <c r="X47" s="15">
        <v>0.53</v>
      </c>
      <c r="Y47" s="21">
        <f t="shared" si="1"/>
        <v>0.50666666666666671</v>
      </c>
      <c r="Z47" s="15">
        <v>50.41</v>
      </c>
      <c r="AA47" s="15">
        <v>50.31</v>
      </c>
      <c r="AB47" s="15">
        <v>50.34</v>
      </c>
      <c r="AC47" s="15">
        <f t="shared" si="2"/>
        <v>50.353333333333332</v>
      </c>
      <c r="AD47" s="22">
        <v>6.1999999999999998E-3</v>
      </c>
      <c r="AE47" s="15">
        <f t="shared" si="3"/>
        <v>6.2</v>
      </c>
      <c r="AF47" s="22">
        <f t="shared" si="4"/>
        <v>0.12312988216602676</v>
      </c>
      <c r="AG47" s="15">
        <v>41.34</v>
      </c>
      <c r="AH47" s="20">
        <f t="shared" si="5"/>
        <v>20.67</v>
      </c>
      <c r="AI47" s="20" t="e">
        <f t="shared" si="6"/>
        <v>#VALUE!</v>
      </c>
      <c r="AJ47" s="19" t="s">
        <v>64</v>
      </c>
      <c r="AK47" s="19" t="s">
        <v>64</v>
      </c>
    </row>
    <row r="48" spans="1:175" x14ac:dyDescent="0.3">
      <c r="A48">
        <v>218</v>
      </c>
      <c r="B48">
        <v>6233</v>
      </c>
      <c r="C48" s="2" t="s">
        <v>50</v>
      </c>
      <c r="D48" s="2" t="s">
        <v>222</v>
      </c>
      <c r="E48" s="4" t="s">
        <v>102</v>
      </c>
      <c r="G48" t="s">
        <v>10</v>
      </c>
      <c r="H48">
        <v>2014</v>
      </c>
      <c r="I48" s="1">
        <v>41848</v>
      </c>
      <c r="J48" s="3">
        <v>42053</v>
      </c>
      <c r="K48">
        <v>1</v>
      </c>
      <c r="L48">
        <v>2944</v>
      </c>
      <c r="M48" s="23">
        <v>3.03440265878571</v>
      </c>
      <c r="N48" t="s">
        <v>283</v>
      </c>
      <c r="O48" s="16">
        <v>14</v>
      </c>
      <c r="P48" s="16">
        <v>24.2</v>
      </c>
      <c r="Q48" s="15">
        <f t="shared" si="0"/>
        <v>0.57851239669421495</v>
      </c>
      <c r="R48">
        <v>0</v>
      </c>
      <c r="S48" t="s">
        <v>24</v>
      </c>
      <c r="U48">
        <v>1</v>
      </c>
      <c r="V48" s="15">
        <v>0.56000000000000005</v>
      </c>
      <c r="W48" s="15">
        <v>0.56000000000000005</v>
      </c>
      <c r="X48" s="15">
        <v>0.56000000000000005</v>
      </c>
      <c r="Y48" s="21">
        <f t="shared" si="1"/>
        <v>0.56000000000000005</v>
      </c>
      <c r="Z48" s="15">
        <v>51.54</v>
      </c>
      <c r="AA48" s="15">
        <v>51.57</v>
      </c>
      <c r="AB48" s="15">
        <v>51.47</v>
      </c>
      <c r="AC48" s="15">
        <f t="shared" si="2"/>
        <v>51.526666666666664</v>
      </c>
      <c r="AD48" s="22">
        <v>5.7999999999999996E-3</v>
      </c>
      <c r="AE48" s="15">
        <f t="shared" si="3"/>
        <v>5.8</v>
      </c>
      <c r="AF48" s="22">
        <f t="shared" si="4"/>
        <v>0.11256307413636953</v>
      </c>
      <c r="AG48" s="15">
        <v>44.57</v>
      </c>
      <c r="AH48" s="20">
        <f t="shared" si="5"/>
        <v>22.285</v>
      </c>
      <c r="AI48" s="20" t="e">
        <f t="shared" si="6"/>
        <v>#VALUE!</v>
      </c>
      <c r="AJ48" s="19" t="s">
        <v>64</v>
      </c>
      <c r="AK48" s="19" t="s">
        <v>64</v>
      </c>
    </row>
    <row r="49" spans="1:37" x14ac:dyDescent="0.3">
      <c r="A49">
        <v>231</v>
      </c>
      <c r="B49">
        <v>6279</v>
      </c>
      <c r="C49" s="2" t="s">
        <v>51</v>
      </c>
      <c r="D49" s="2" t="s">
        <v>223</v>
      </c>
      <c r="E49" s="4" t="s">
        <v>102</v>
      </c>
      <c r="G49" t="s">
        <v>10</v>
      </c>
      <c r="H49">
        <v>2014</v>
      </c>
      <c r="I49" s="1">
        <v>41832</v>
      </c>
      <c r="J49" s="3">
        <v>42057</v>
      </c>
      <c r="K49">
        <v>1</v>
      </c>
      <c r="L49">
        <v>952</v>
      </c>
      <c r="M49" s="23">
        <v>3.03440265878571</v>
      </c>
      <c r="N49" t="s">
        <v>283</v>
      </c>
      <c r="O49" s="16">
        <v>13.1</v>
      </c>
      <c r="P49" s="16">
        <v>25.1</v>
      </c>
      <c r="Q49" s="15">
        <f t="shared" si="0"/>
        <v>0.52191235059760954</v>
      </c>
      <c r="R49">
        <v>0</v>
      </c>
      <c r="S49" t="s">
        <v>14</v>
      </c>
      <c r="U49">
        <v>1</v>
      </c>
      <c r="V49" s="15">
        <v>0.52</v>
      </c>
      <c r="W49" s="15">
        <v>0.48</v>
      </c>
      <c r="X49" s="15">
        <v>0.49</v>
      </c>
      <c r="Y49" s="21">
        <f t="shared" si="1"/>
        <v>0.49666666666666665</v>
      </c>
      <c r="Z49" s="15">
        <v>47.76</v>
      </c>
      <c r="AA49" s="15">
        <v>47.8</v>
      </c>
      <c r="AB49" s="15">
        <v>47.58</v>
      </c>
      <c r="AC49" s="15">
        <f t="shared" si="2"/>
        <v>47.713333333333331</v>
      </c>
      <c r="AD49" s="22">
        <v>4.5999999999999999E-3</v>
      </c>
      <c r="AE49" s="15">
        <f t="shared" si="3"/>
        <v>4.5999999999999996</v>
      </c>
      <c r="AF49" s="22">
        <f t="shared" si="4"/>
        <v>9.6409109962274697E-2</v>
      </c>
      <c r="AG49" s="15">
        <v>40.380000000000003</v>
      </c>
      <c r="AH49" s="20">
        <f t="shared" si="5"/>
        <v>20.190000000000001</v>
      </c>
      <c r="AI49" s="20" t="e">
        <f t="shared" si="6"/>
        <v>#VALUE!</v>
      </c>
      <c r="AJ49" s="19" t="s">
        <v>64</v>
      </c>
      <c r="AK49" s="19" t="s">
        <v>64</v>
      </c>
    </row>
    <row r="50" spans="1:37" x14ac:dyDescent="0.3">
      <c r="A50">
        <v>156</v>
      </c>
      <c r="B50">
        <v>6160</v>
      </c>
      <c r="C50" s="2" t="s">
        <v>28</v>
      </c>
      <c r="D50" s="2" t="s">
        <v>201</v>
      </c>
      <c r="E50" s="4" t="s">
        <v>102</v>
      </c>
      <c r="G50" t="s">
        <v>10</v>
      </c>
      <c r="H50">
        <v>2014</v>
      </c>
      <c r="I50" s="1">
        <v>41701</v>
      </c>
      <c r="J50" s="3">
        <v>42062</v>
      </c>
      <c r="K50">
        <v>1</v>
      </c>
      <c r="L50">
        <v>361</v>
      </c>
      <c r="M50" s="23">
        <v>3.03440265878571</v>
      </c>
      <c r="N50" t="s">
        <v>278</v>
      </c>
      <c r="O50" s="16">
        <v>15.1</v>
      </c>
      <c r="P50" s="16">
        <v>24.8</v>
      </c>
      <c r="Q50" s="15">
        <f t="shared" si="0"/>
        <v>0.6088709677419355</v>
      </c>
      <c r="R50">
        <v>0</v>
      </c>
      <c r="S50" t="s">
        <v>24</v>
      </c>
      <c r="U50">
        <v>1</v>
      </c>
      <c r="V50" s="15">
        <v>0.56999999999999995</v>
      </c>
      <c r="W50">
        <v>0.59</v>
      </c>
      <c r="X50">
        <v>0.56999999999999995</v>
      </c>
      <c r="Y50" s="21">
        <f t="shared" si="1"/>
        <v>0.57666666666666666</v>
      </c>
      <c r="Z50">
        <v>49.49</v>
      </c>
      <c r="AA50">
        <v>49.44</v>
      </c>
      <c r="AB50">
        <v>49.5</v>
      </c>
      <c r="AC50" s="15">
        <f t="shared" si="2"/>
        <v>49.476666666666667</v>
      </c>
      <c r="AD50" s="22">
        <v>5.5999999999999999E-3</v>
      </c>
      <c r="AE50" s="15">
        <f t="shared" si="3"/>
        <v>5.6</v>
      </c>
      <c r="AF50" s="22">
        <f t="shared" si="4"/>
        <v>0.11318466617260661</v>
      </c>
      <c r="AG50">
        <v>43.44</v>
      </c>
      <c r="AH50" s="20">
        <f t="shared" si="5"/>
        <v>21.72</v>
      </c>
      <c r="AI50" s="20" t="e">
        <f t="shared" si="6"/>
        <v>#VALUE!</v>
      </c>
      <c r="AJ50" s="19" t="s">
        <v>64</v>
      </c>
      <c r="AK50" s="19" t="s">
        <v>64</v>
      </c>
    </row>
    <row r="51" spans="1:37" x14ac:dyDescent="0.3">
      <c r="A51">
        <v>67</v>
      </c>
      <c r="B51">
        <v>5683</v>
      </c>
      <c r="C51" s="2" t="s">
        <v>11</v>
      </c>
      <c r="D51" s="2" t="s">
        <v>191</v>
      </c>
      <c r="E51" s="4" t="s">
        <v>102</v>
      </c>
      <c r="G51" t="s">
        <v>10</v>
      </c>
      <c r="H51">
        <v>2010</v>
      </c>
      <c r="I51" s="1">
        <v>40439</v>
      </c>
      <c r="J51" s="3">
        <v>42563</v>
      </c>
      <c r="K51">
        <v>6</v>
      </c>
      <c r="L51">
        <v>2719</v>
      </c>
      <c r="M51" s="23">
        <v>4.2142862022142902</v>
      </c>
      <c r="N51" t="s">
        <v>278</v>
      </c>
      <c r="O51" s="16">
        <v>13.5</v>
      </c>
      <c r="P51" s="16">
        <v>22.5</v>
      </c>
      <c r="Q51" s="15">
        <f t="shared" si="0"/>
        <v>0.6</v>
      </c>
      <c r="R51">
        <v>0</v>
      </c>
      <c r="S51" t="s">
        <v>12</v>
      </c>
      <c r="U51">
        <v>0</v>
      </c>
      <c r="V51" s="15">
        <v>0.47</v>
      </c>
      <c r="W51">
        <v>0.48</v>
      </c>
      <c r="X51" s="15">
        <v>0.48</v>
      </c>
      <c r="Y51" s="21">
        <f t="shared" si="1"/>
        <v>0.47666666666666663</v>
      </c>
      <c r="Z51" s="15">
        <v>51.05</v>
      </c>
      <c r="AA51" s="15">
        <v>50.87</v>
      </c>
      <c r="AB51" s="15">
        <v>50.97</v>
      </c>
      <c r="AC51" s="15">
        <f t="shared" si="2"/>
        <v>50.963333333333331</v>
      </c>
      <c r="AD51" s="22">
        <v>6.1000000000000004E-3</v>
      </c>
      <c r="AE51" s="15">
        <f t="shared" si="3"/>
        <v>6.1000000000000005</v>
      </c>
      <c r="AF51" s="22">
        <f t="shared" si="4"/>
        <v>0.11969389757341882</v>
      </c>
      <c r="AG51" s="15">
        <v>40.159999999999997</v>
      </c>
      <c r="AH51" s="20">
        <f t="shared" si="5"/>
        <v>20.079999999999998</v>
      </c>
      <c r="AI51" s="20" t="e">
        <f t="shared" si="6"/>
        <v>#VALUE!</v>
      </c>
      <c r="AJ51" s="19" t="s">
        <v>64</v>
      </c>
      <c r="AK51" s="19" t="s">
        <v>64</v>
      </c>
    </row>
    <row r="52" spans="1:37" x14ac:dyDescent="0.3">
      <c r="A52">
        <v>17</v>
      </c>
      <c r="B52">
        <v>4958</v>
      </c>
      <c r="C52" s="2" t="s">
        <v>46</v>
      </c>
      <c r="D52" s="2" t="s">
        <v>218</v>
      </c>
      <c r="E52" s="4" t="s">
        <v>102</v>
      </c>
      <c r="G52" t="s">
        <v>10</v>
      </c>
      <c r="H52">
        <v>2006</v>
      </c>
      <c r="I52" s="1">
        <v>39036</v>
      </c>
      <c r="J52" s="3">
        <v>42588</v>
      </c>
      <c r="K52">
        <v>10</v>
      </c>
      <c r="L52">
        <v>4121</v>
      </c>
      <c r="M52" s="23">
        <v>4.2142862022142902</v>
      </c>
      <c r="N52" t="s">
        <v>278</v>
      </c>
      <c r="O52" s="16">
        <v>14.8</v>
      </c>
      <c r="P52" s="16">
        <v>25.7</v>
      </c>
      <c r="Q52" s="15">
        <f t="shared" si="0"/>
        <v>0.57587548638132302</v>
      </c>
      <c r="R52">
        <v>0</v>
      </c>
      <c r="S52" t="s">
        <v>12</v>
      </c>
      <c r="U52">
        <v>0</v>
      </c>
      <c r="V52" s="15">
        <v>0.57999999999999996</v>
      </c>
      <c r="W52">
        <v>0.57999999999999996</v>
      </c>
      <c r="X52">
        <v>0.59</v>
      </c>
      <c r="Y52" s="21">
        <f t="shared" si="1"/>
        <v>0.58333333333333337</v>
      </c>
      <c r="Z52">
        <v>53.76</v>
      </c>
      <c r="AA52">
        <v>53.66</v>
      </c>
      <c r="AB52">
        <v>53.65</v>
      </c>
      <c r="AC52" s="15">
        <f t="shared" si="2"/>
        <v>53.69</v>
      </c>
      <c r="AD52" s="22">
        <v>6.8999999999999999E-3</v>
      </c>
      <c r="AE52" s="15">
        <f t="shared" si="3"/>
        <v>6.8999999999999995</v>
      </c>
      <c r="AF52" s="22">
        <f t="shared" si="4"/>
        <v>0.12851555224436581</v>
      </c>
      <c r="AG52">
        <v>46.48</v>
      </c>
      <c r="AH52" s="20">
        <f t="shared" si="5"/>
        <v>23.24</v>
      </c>
      <c r="AI52" s="20" t="e">
        <f t="shared" si="6"/>
        <v>#VALUE!</v>
      </c>
      <c r="AJ52" s="19" t="s">
        <v>64</v>
      </c>
      <c r="AK52" s="19" t="s">
        <v>64</v>
      </c>
    </row>
    <row r="53" spans="1:37" x14ac:dyDescent="0.3">
      <c r="A53">
        <v>210</v>
      </c>
      <c r="B53">
        <v>6214</v>
      </c>
      <c r="C53" s="2" t="s">
        <v>48</v>
      </c>
      <c r="D53" s="2" t="s">
        <v>220</v>
      </c>
      <c r="E53" s="4" t="s">
        <v>102</v>
      </c>
      <c r="G53" t="s">
        <v>10</v>
      </c>
      <c r="H53">
        <v>2014</v>
      </c>
      <c r="I53" s="1">
        <v>41779</v>
      </c>
      <c r="J53" s="3">
        <v>42608</v>
      </c>
      <c r="K53">
        <v>2</v>
      </c>
      <c r="L53">
        <v>829</v>
      </c>
      <c r="M53" s="23">
        <v>4.2142862022142902</v>
      </c>
      <c r="N53" t="s">
        <v>278</v>
      </c>
      <c r="O53" s="16">
        <v>13.6</v>
      </c>
      <c r="P53" s="16">
        <v>23.3</v>
      </c>
      <c r="Q53" s="15">
        <f t="shared" si="0"/>
        <v>0.58369098712446343</v>
      </c>
      <c r="R53">
        <v>0</v>
      </c>
      <c r="S53" t="s">
        <v>12</v>
      </c>
      <c r="U53">
        <v>0</v>
      </c>
      <c r="V53" s="15">
        <v>0.51</v>
      </c>
      <c r="W53" s="15">
        <v>0.5</v>
      </c>
      <c r="X53" s="15">
        <v>0.51</v>
      </c>
      <c r="Y53" s="21">
        <f t="shared" si="1"/>
        <v>0.50666666666666671</v>
      </c>
      <c r="Z53" s="15">
        <v>49.89</v>
      </c>
      <c r="AA53" s="15">
        <v>50.05</v>
      </c>
      <c r="AB53" s="15">
        <v>49.96</v>
      </c>
      <c r="AC53" s="15">
        <f t="shared" si="2"/>
        <v>49.966666666666669</v>
      </c>
      <c r="AD53" s="22">
        <v>5.7999999999999996E-3</v>
      </c>
      <c r="AE53" s="15">
        <f t="shared" si="3"/>
        <v>5.8</v>
      </c>
      <c r="AF53" s="22">
        <f t="shared" si="4"/>
        <v>0.11607738492328218</v>
      </c>
      <c r="AG53" s="15">
        <v>43.26</v>
      </c>
      <c r="AH53" s="20">
        <f t="shared" si="5"/>
        <v>21.63</v>
      </c>
      <c r="AI53" s="20" t="e">
        <f t="shared" si="6"/>
        <v>#VALUE!</v>
      </c>
      <c r="AJ53" s="19" t="s">
        <v>64</v>
      </c>
      <c r="AK53" s="19" t="s">
        <v>64</v>
      </c>
    </row>
    <row r="54" spans="1:37" x14ac:dyDescent="0.3">
      <c r="A54">
        <v>259</v>
      </c>
      <c r="B54">
        <v>6670</v>
      </c>
      <c r="C54" s="2" t="s">
        <v>53</v>
      </c>
      <c r="D54" s="2" t="s">
        <v>225</v>
      </c>
      <c r="E54" s="14" t="s">
        <v>310</v>
      </c>
      <c r="G54" t="s">
        <v>10</v>
      </c>
      <c r="H54">
        <v>2015</v>
      </c>
      <c r="I54" s="1">
        <v>42338</v>
      </c>
      <c r="J54" s="3">
        <v>42612</v>
      </c>
      <c r="K54">
        <v>1</v>
      </c>
      <c r="L54">
        <v>2105</v>
      </c>
      <c r="M54" s="23">
        <v>4.2142862022142902</v>
      </c>
      <c r="N54" t="s">
        <v>283</v>
      </c>
      <c r="O54" s="16">
        <v>15.6</v>
      </c>
      <c r="P54" s="16">
        <v>24.2</v>
      </c>
      <c r="Q54" s="15">
        <f t="shared" si="0"/>
        <v>0.64462809917355368</v>
      </c>
      <c r="R54">
        <v>0</v>
      </c>
      <c r="S54" t="s">
        <v>18</v>
      </c>
      <c r="U54">
        <v>0</v>
      </c>
      <c r="V54" s="15">
        <v>0.5</v>
      </c>
      <c r="W54" s="15">
        <v>0.5</v>
      </c>
      <c r="X54" s="15">
        <v>0.52</v>
      </c>
      <c r="Y54" s="21">
        <f t="shared" si="1"/>
        <v>0.50666666666666671</v>
      </c>
      <c r="Z54" s="15">
        <v>49.14</v>
      </c>
      <c r="AA54" s="15">
        <v>49.06</v>
      </c>
      <c r="AB54" s="15">
        <v>49.08</v>
      </c>
      <c r="AC54" s="15">
        <f t="shared" si="2"/>
        <v>49.093333333333334</v>
      </c>
      <c r="AD54" s="22">
        <v>5.5999999999999999E-3</v>
      </c>
      <c r="AE54" s="15">
        <f t="shared" si="3"/>
        <v>5.6</v>
      </c>
      <c r="AF54" s="22">
        <f t="shared" si="4"/>
        <v>0.11406844106463877</v>
      </c>
      <c r="AG54" s="15">
        <v>41.99</v>
      </c>
      <c r="AH54" s="20">
        <f t="shared" si="5"/>
        <v>20.995000000000001</v>
      </c>
      <c r="AI54" s="20" t="e">
        <f t="shared" si="6"/>
        <v>#VALUE!</v>
      </c>
      <c r="AJ54" s="19" t="s">
        <v>64</v>
      </c>
      <c r="AK54" s="19" t="s">
        <v>64</v>
      </c>
    </row>
    <row r="55" spans="1:37" x14ac:dyDescent="0.3">
      <c r="A55">
        <v>31</v>
      </c>
      <c r="B55">
        <v>5319</v>
      </c>
      <c r="C55" s="2" t="s">
        <v>40</v>
      </c>
      <c r="D55" s="2" t="s">
        <v>213</v>
      </c>
      <c r="E55" s="4" t="s">
        <v>102</v>
      </c>
      <c r="G55" t="s">
        <v>10</v>
      </c>
      <c r="H55">
        <v>2009</v>
      </c>
      <c r="I55" s="1">
        <v>39897</v>
      </c>
      <c r="J55" s="3">
        <v>42622</v>
      </c>
      <c r="K55">
        <v>7</v>
      </c>
      <c r="L55">
        <v>3041</v>
      </c>
      <c r="M55" s="23">
        <v>4.2142862022142902</v>
      </c>
      <c r="N55" t="s">
        <v>280</v>
      </c>
      <c r="O55" s="16">
        <v>14.8</v>
      </c>
      <c r="P55" s="16">
        <v>25.5</v>
      </c>
      <c r="Q55" s="15">
        <f t="shared" si="0"/>
        <v>0.58039215686274515</v>
      </c>
      <c r="R55">
        <v>0</v>
      </c>
      <c r="S55" t="s">
        <v>18</v>
      </c>
      <c r="U55">
        <v>0</v>
      </c>
      <c r="V55" s="15">
        <v>0.57999999999999996</v>
      </c>
      <c r="W55" s="15">
        <v>0.59</v>
      </c>
      <c r="X55" s="15">
        <v>0.61</v>
      </c>
      <c r="Y55" s="21">
        <f t="shared" si="1"/>
        <v>0.59333333333333327</v>
      </c>
      <c r="Z55" s="15">
        <v>51.3</v>
      </c>
      <c r="AA55" s="15">
        <v>51.25</v>
      </c>
      <c r="AB55" s="15">
        <v>51.3</v>
      </c>
      <c r="AC55" s="15">
        <f t="shared" si="2"/>
        <v>51.283333333333331</v>
      </c>
      <c r="AD55" s="22">
        <v>5.7999999999999996E-3</v>
      </c>
      <c r="AE55" s="15">
        <f t="shared" si="3"/>
        <v>5.8</v>
      </c>
      <c r="AF55" s="22">
        <f t="shared" si="4"/>
        <v>0.11309717257068573</v>
      </c>
      <c r="AG55">
        <v>43.82</v>
      </c>
      <c r="AH55" s="20">
        <f t="shared" si="5"/>
        <v>21.91</v>
      </c>
      <c r="AI55" s="20" t="e">
        <f t="shared" si="6"/>
        <v>#VALUE!</v>
      </c>
      <c r="AJ55" s="19" t="s">
        <v>64</v>
      </c>
      <c r="AK55" s="19" t="s">
        <v>64</v>
      </c>
    </row>
    <row r="56" spans="1:37" x14ac:dyDescent="0.3">
      <c r="A56">
        <v>84</v>
      </c>
      <c r="B56">
        <v>5901</v>
      </c>
      <c r="C56" s="2" t="s">
        <v>41</v>
      </c>
      <c r="D56" s="2" t="s">
        <v>214</v>
      </c>
      <c r="E56" s="4" t="s">
        <v>102</v>
      </c>
      <c r="G56" t="s">
        <v>10</v>
      </c>
      <c r="H56">
        <v>2012</v>
      </c>
      <c r="I56" s="1">
        <v>41065</v>
      </c>
      <c r="J56" s="3">
        <v>42622</v>
      </c>
      <c r="K56">
        <v>4</v>
      </c>
      <c r="L56">
        <v>3906</v>
      </c>
      <c r="M56" s="23">
        <v>4.2142862022142902</v>
      </c>
      <c r="N56" t="s">
        <v>278</v>
      </c>
      <c r="O56" s="16">
        <v>15.2</v>
      </c>
      <c r="P56" s="16">
        <v>24.4</v>
      </c>
      <c r="Q56" s="15">
        <f t="shared" si="0"/>
        <v>0.62295081967213117</v>
      </c>
      <c r="R56">
        <v>0</v>
      </c>
      <c r="S56" t="s">
        <v>24</v>
      </c>
      <c r="U56">
        <v>1</v>
      </c>
      <c r="V56" s="15">
        <v>0.53</v>
      </c>
      <c r="W56">
        <v>0.54</v>
      </c>
      <c r="X56" s="15">
        <v>0.55000000000000004</v>
      </c>
      <c r="Y56" s="21">
        <f t="shared" si="1"/>
        <v>0.54</v>
      </c>
      <c r="Z56" s="15">
        <v>49.5</v>
      </c>
      <c r="AA56" s="15">
        <v>49.62</v>
      </c>
      <c r="AB56" s="15">
        <v>49.64</v>
      </c>
      <c r="AC56" s="15">
        <f t="shared" si="2"/>
        <v>49.586666666666666</v>
      </c>
      <c r="AD56" s="22">
        <v>5.5999999999999999E-3</v>
      </c>
      <c r="AE56" s="15">
        <f t="shared" si="3"/>
        <v>5.6</v>
      </c>
      <c r="AF56" s="22">
        <f t="shared" si="4"/>
        <v>0.11293358429685399</v>
      </c>
      <c r="AG56" s="15">
        <v>43.97</v>
      </c>
      <c r="AH56" s="20">
        <f t="shared" si="5"/>
        <v>21.984999999999999</v>
      </c>
      <c r="AI56" s="20" t="e">
        <f t="shared" si="6"/>
        <v>#VALUE!</v>
      </c>
      <c r="AJ56" s="19" t="s">
        <v>64</v>
      </c>
      <c r="AK56" s="19" t="s">
        <v>64</v>
      </c>
    </row>
    <row r="57" spans="1:37" x14ac:dyDescent="0.3">
      <c r="A57">
        <v>299</v>
      </c>
      <c r="B57">
        <v>6733</v>
      </c>
      <c r="C57" s="2" t="s">
        <v>58</v>
      </c>
      <c r="D57" s="2" t="s">
        <v>230</v>
      </c>
      <c r="E57" s="4" t="s">
        <v>102</v>
      </c>
      <c r="G57" t="s">
        <v>10</v>
      </c>
      <c r="H57">
        <v>2017</v>
      </c>
      <c r="I57" s="1">
        <v>42872</v>
      </c>
      <c r="J57" s="3">
        <v>42927</v>
      </c>
      <c r="K57">
        <v>0</v>
      </c>
      <c r="L57">
        <v>1877</v>
      </c>
      <c r="M57" s="23">
        <v>11.611769628499999</v>
      </c>
      <c r="N57" t="s">
        <v>286</v>
      </c>
      <c r="O57" s="16">
        <v>13.5</v>
      </c>
      <c r="P57" s="16">
        <v>24.4</v>
      </c>
      <c r="Q57" s="15">
        <f t="shared" si="0"/>
        <v>0.55327868852459017</v>
      </c>
      <c r="R57">
        <v>0</v>
      </c>
      <c r="S57" t="s">
        <v>18</v>
      </c>
      <c r="U57">
        <v>0</v>
      </c>
      <c r="V57" s="15">
        <v>0.52</v>
      </c>
      <c r="W57" s="15">
        <v>0.53</v>
      </c>
      <c r="X57" s="15">
        <v>0.51</v>
      </c>
      <c r="Y57" s="21">
        <f t="shared" si="1"/>
        <v>0.52</v>
      </c>
      <c r="Z57" s="15">
        <v>46.82</v>
      </c>
      <c r="AA57" s="15">
        <v>46.78</v>
      </c>
      <c r="AB57" s="15">
        <v>46.86</v>
      </c>
      <c r="AC57" s="15">
        <f t="shared" si="2"/>
        <v>46.819999999999993</v>
      </c>
      <c r="AD57" s="22">
        <v>5.1999999999999998E-3</v>
      </c>
      <c r="AE57" s="15">
        <f t="shared" si="3"/>
        <v>5.2</v>
      </c>
      <c r="AF57" s="22">
        <f t="shared" si="4"/>
        <v>0.11106364801366939</v>
      </c>
      <c r="AG57" s="15">
        <v>40.26</v>
      </c>
      <c r="AH57" s="20">
        <f t="shared" si="5"/>
        <v>20.13</v>
      </c>
      <c r="AI57" s="20" t="e">
        <f t="shared" si="6"/>
        <v>#VALUE!</v>
      </c>
      <c r="AJ57" s="19" t="s">
        <v>64</v>
      </c>
      <c r="AK57" s="19" t="s">
        <v>64</v>
      </c>
    </row>
    <row r="58" spans="1:37" x14ac:dyDescent="0.3">
      <c r="A58">
        <v>29</v>
      </c>
      <c r="B58">
        <v>5319</v>
      </c>
      <c r="C58" s="2" t="s">
        <v>40</v>
      </c>
      <c r="D58" s="2" t="s">
        <v>213</v>
      </c>
      <c r="E58" s="4" t="s">
        <v>102</v>
      </c>
      <c r="G58" t="s">
        <v>10</v>
      </c>
      <c r="H58">
        <v>2009</v>
      </c>
      <c r="I58" s="1">
        <v>39897</v>
      </c>
      <c r="J58" s="3">
        <v>42938</v>
      </c>
      <c r="K58">
        <v>8</v>
      </c>
      <c r="L58">
        <v>3041</v>
      </c>
      <c r="M58" s="23">
        <v>11.611769628499999</v>
      </c>
      <c r="N58" t="s">
        <v>280</v>
      </c>
      <c r="O58" s="16">
        <v>15.9</v>
      </c>
      <c r="P58" s="16">
        <v>22.9</v>
      </c>
      <c r="Q58" s="15">
        <f t="shared" si="0"/>
        <v>0.69432314410480356</v>
      </c>
      <c r="R58">
        <v>0</v>
      </c>
      <c r="S58" t="s">
        <v>12</v>
      </c>
      <c r="U58">
        <v>0</v>
      </c>
      <c r="V58" s="15">
        <v>0.55000000000000004</v>
      </c>
      <c r="W58" s="15">
        <v>0.53</v>
      </c>
      <c r="X58" s="15">
        <v>0.53</v>
      </c>
      <c r="Y58" s="21">
        <f t="shared" si="1"/>
        <v>0.53666666666666674</v>
      </c>
      <c r="Z58" s="15">
        <v>50.45</v>
      </c>
      <c r="AA58" s="15">
        <v>50.49</v>
      </c>
      <c r="AB58" s="15">
        <v>50.51</v>
      </c>
      <c r="AC58" s="15">
        <f t="shared" si="2"/>
        <v>50.483333333333327</v>
      </c>
      <c r="AD58" s="22">
        <v>5.5999999999999999E-3</v>
      </c>
      <c r="AE58" s="15">
        <f t="shared" si="3"/>
        <v>5.6</v>
      </c>
      <c r="AF58" s="22">
        <f t="shared" si="4"/>
        <v>0.11092769891053153</v>
      </c>
      <c r="AG58">
        <v>43.93</v>
      </c>
      <c r="AH58" s="20">
        <f t="shared" si="5"/>
        <v>21.965</v>
      </c>
      <c r="AI58" s="20" t="e">
        <f t="shared" si="6"/>
        <v>#VALUE!</v>
      </c>
      <c r="AJ58" s="19" t="s">
        <v>64</v>
      </c>
      <c r="AK58" s="19" t="s">
        <v>64</v>
      </c>
    </row>
    <row r="59" spans="1:37" x14ac:dyDescent="0.3">
      <c r="A59">
        <v>188</v>
      </c>
      <c r="B59">
        <v>6187</v>
      </c>
      <c r="C59" s="2" t="s">
        <v>39</v>
      </c>
      <c r="D59" s="2" t="s">
        <v>212</v>
      </c>
      <c r="E59" s="4" t="s">
        <v>102</v>
      </c>
      <c r="G59" t="s">
        <v>10</v>
      </c>
      <c r="H59">
        <v>2014</v>
      </c>
      <c r="I59" s="1">
        <v>41724</v>
      </c>
      <c r="J59" s="3">
        <v>42938</v>
      </c>
      <c r="K59">
        <v>3</v>
      </c>
      <c r="L59">
        <v>1445</v>
      </c>
      <c r="M59" s="23">
        <v>11.611769628499999</v>
      </c>
      <c r="N59" t="s">
        <v>278</v>
      </c>
      <c r="O59" s="16">
        <v>14.8</v>
      </c>
      <c r="P59" s="16">
        <v>23.3</v>
      </c>
      <c r="Q59" s="15">
        <f t="shared" si="0"/>
        <v>0.63519313304721026</v>
      </c>
      <c r="R59">
        <v>0</v>
      </c>
      <c r="S59" t="s">
        <v>24</v>
      </c>
      <c r="U59">
        <v>1</v>
      </c>
      <c r="V59" s="15">
        <v>0.5</v>
      </c>
      <c r="W59" s="15">
        <v>0.48</v>
      </c>
      <c r="X59" s="15">
        <v>0.49</v>
      </c>
      <c r="Y59" s="21">
        <f t="shared" si="1"/>
        <v>0.49</v>
      </c>
      <c r="Z59" s="15">
        <v>49.41</v>
      </c>
      <c r="AA59" s="15">
        <v>49.47</v>
      </c>
      <c r="AB59" s="15">
        <v>49.33</v>
      </c>
      <c r="AC59" s="15">
        <f t="shared" si="2"/>
        <v>49.403333333333329</v>
      </c>
      <c r="AD59" s="22">
        <v>5.0000000000000001E-3</v>
      </c>
      <c r="AE59" s="15">
        <f t="shared" si="3"/>
        <v>5</v>
      </c>
      <c r="AF59" s="22">
        <f t="shared" si="4"/>
        <v>0.10120774576614265</v>
      </c>
      <c r="AG59" s="15">
        <v>41.4</v>
      </c>
      <c r="AH59" s="20">
        <f t="shared" si="5"/>
        <v>20.7</v>
      </c>
      <c r="AI59" s="20" t="e">
        <f t="shared" si="6"/>
        <v>#VALUE!</v>
      </c>
      <c r="AJ59" s="19" t="s">
        <v>64</v>
      </c>
      <c r="AK59" s="19" t="s">
        <v>64</v>
      </c>
    </row>
    <row r="60" spans="1:37" x14ac:dyDescent="0.3">
      <c r="A60">
        <v>266</v>
      </c>
      <c r="B60">
        <v>6675</v>
      </c>
      <c r="C60" s="2" t="s">
        <v>54</v>
      </c>
      <c r="D60" s="2" t="s">
        <v>226</v>
      </c>
      <c r="E60" s="4" t="s">
        <v>102</v>
      </c>
      <c r="G60" t="s">
        <v>10</v>
      </c>
      <c r="H60">
        <v>2016</v>
      </c>
      <c r="I60" s="1">
        <v>42565</v>
      </c>
      <c r="J60" s="3">
        <v>42938</v>
      </c>
      <c r="K60">
        <v>1</v>
      </c>
      <c r="L60">
        <v>391</v>
      </c>
      <c r="M60" s="23">
        <v>11.611769628499999</v>
      </c>
      <c r="N60" t="s">
        <v>282</v>
      </c>
      <c r="O60" s="16">
        <v>14.9</v>
      </c>
      <c r="P60" s="16">
        <v>24.1</v>
      </c>
      <c r="Q60" s="15">
        <f t="shared" si="0"/>
        <v>0.61825726141078841</v>
      </c>
      <c r="R60">
        <v>0</v>
      </c>
      <c r="S60" t="s">
        <v>18</v>
      </c>
      <c r="U60">
        <v>0</v>
      </c>
      <c r="V60" s="15">
        <v>0.52</v>
      </c>
      <c r="W60" s="15">
        <v>0.52</v>
      </c>
      <c r="X60" s="15">
        <v>0.48</v>
      </c>
      <c r="Y60" s="21">
        <f t="shared" si="1"/>
        <v>0.50666666666666671</v>
      </c>
      <c r="Z60" s="15">
        <v>48.06</v>
      </c>
      <c r="AA60" s="15">
        <v>48.15</v>
      </c>
      <c r="AB60" s="15">
        <v>48.05</v>
      </c>
      <c r="AC60" s="15">
        <f t="shared" si="2"/>
        <v>48.086666666666666</v>
      </c>
      <c r="AD60" s="22">
        <v>5.1999999999999998E-3</v>
      </c>
      <c r="AE60" s="15">
        <f t="shared" si="3"/>
        <v>5.2</v>
      </c>
      <c r="AF60" s="22">
        <f t="shared" si="4"/>
        <v>0.10813808401497298</v>
      </c>
      <c r="AG60" s="15">
        <v>41.07</v>
      </c>
      <c r="AH60" s="20">
        <f t="shared" si="5"/>
        <v>20.535</v>
      </c>
      <c r="AI60" s="20" t="e">
        <f t="shared" si="6"/>
        <v>#VALUE!</v>
      </c>
      <c r="AJ60" s="19" t="s">
        <v>64</v>
      </c>
      <c r="AK60" s="19" t="s">
        <v>64</v>
      </c>
    </row>
    <row r="61" spans="1:37" x14ac:dyDescent="0.3">
      <c r="A61">
        <v>244</v>
      </c>
      <c r="B61">
        <v>6554</v>
      </c>
      <c r="C61" s="2" t="s">
        <v>59</v>
      </c>
      <c r="D61" s="2" t="s">
        <v>231</v>
      </c>
      <c r="E61" s="4" t="s">
        <v>102</v>
      </c>
      <c r="G61" t="s">
        <v>10</v>
      </c>
      <c r="H61">
        <v>2015</v>
      </c>
      <c r="I61" s="1">
        <v>42273</v>
      </c>
      <c r="J61" s="3">
        <v>42947</v>
      </c>
      <c r="K61">
        <v>2</v>
      </c>
      <c r="L61">
        <v>2337</v>
      </c>
      <c r="M61" s="23">
        <v>11.611769628499999</v>
      </c>
      <c r="N61" t="s">
        <v>278</v>
      </c>
      <c r="O61" s="16">
        <v>15.2</v>
      </c>
      <c r="P61" s="16">
        <v>25.6</v>
      </c>
      <c r="Q61" s="15">
        <f t="shared" si="0"/>
        <v>0.59374999999999989</v>
      </c>
      <c r="R61">
        <v>0</v>
      </c>
      <c r="S61" t="s">
        <v>14</v>
      </c>
      <c r="U61">
        <v>1</v>
      </c>
      <c r="V61" s="15">
        <v>0.55000000000000004</v>
      </c>
      <c r="W61" s="15">
        <v>0.56000000000000005</v>
      </c>
      <c r="X61" s="15">
        <v>0.56999999999999995</v>
      </c>
      <c r="Y61" s="21">
        <f t="shared" si="1"/>
        <v>0.56000000000000005</v>
      </c>
      <c r="Z61" s="15">
        <v>50.04</v>
      </c>
      <c r="AA61" s="15">
        <v>50.01</v>
      </c>
      <c r="AB61" s="15">
        <v>49.93</v>
      </c>
      <c r="AC61" s="15">
        <f t="shared" si="2"/>
        <v>49.993333333333332</v>
      </c>
      <c r="AD61" s="22">
        <v>5.5999999999999999E-3</v>
      </c>
      <c r="AE61" s="15">
        <f t="shared" si="3"/>
        <v>5.6</v>
      </c>
      <c r="AF61" s="22">
        <f t="shared" si="4"/>
        <v>0.11201493532470996</v>
      </c>
      <c r="AG61" s="15">
        <v>43.81</v>
      </c>
      <c r="AH61" s="20">
        <f t="shared" si="5"/>
        <v>21.905000000000001</v>
      </c>
      <c r="AI61" s="20" t="e">
        <f t="shared" si="6"/>
        <v>#VALUE!</v>
      </c>
      <c r="AJ61" s="19" t="s">
        <v>64</v>
      </c>
      <c r="AK61" s="19" t="s">
        <v>64</v>
      </c>
    </row>
    <row r="62" spans="1:37" x14ac:dyDescent="0.3">
      <c r="A62">
        <v>320</v>
      </c>
      <c r="B62">
        <v>6752</v>
      </c>
      <c r="C62" s="2" t="s">
        <v>60</v>
      </c>
      <c r="D62" s="2" t="s">
        <v>232</v>
      </c>
      <c r="E62" s="4" t="s">
        <v>102</v>
      </c>
      <c r="G62" t="s">
        <v>10</v>
      </c>
      <c r="H62">
        <v>2017</v>
      </c>
      <c r="I62" s="1">
        <v>42818</v>
      </c>
      <c r="J62" s="3">
        <v>42955</v>
      </c>
      <c r="K62">
        <v>0</v>
      </c>
      <c r="L62">
        <v>1501</v>
      </c>
      <c r="M62" s="23">
        <v>11.611769628499999</v>
      </c>
      <c r="N62" t="s">
        <v>286</v>
      </c>
      <c r="O62" s="16">
        <v>15</v>
      </c>
      <c r="P62" s="16">
        <v>24.2</v>
      </c>
      <c r="Q62" s="15">
        <f t="shared" si="0"/>
        <v>0.6198347107438017</v>
      </c>
      <c r="R62">
        <v>0</v>
      </c>
      <c r="S62" t="s">
        <v>16</v>
      </c>
      <c r="U62">
        <v>0</v>
      </c>
      <c r="V62" s="15">
        <v>0.59</v>
      </c>
      <c r="W62" s="15">
        <v>0.56000000000000005</v>
      </c>
      <c r="X62" s="15">
        <v>0.55000000000000004</v>
      </c>
      <c r="Y62" s="21">
        <f t="shared" si="1"/>
        <v>0.56666666666666665</v>
      </c>
      <c r="Z62" s="15">
        <v>49.79</v>
      </c>
      <c r="AA62" s="15">
        <v>49.65</v>
      </c>
      <c r="AB62" s="15">
        <v>49.71</v>
      </c>
      <c r="AC62" s="15">
        <f t="shared" si="2"/>
        <v>49.716666666666669</v>
      </c>
      <c r="AD62" s="22">
        <v>5.8999999999999999E-3</v>
      </c>
      <c r="AE62" s="15">
        <f t="shared" si="3"/>
        <v>5.8999999999999995</v>
      </c>
      <c r="AF62" s="22">
        <f t="shared" si="4"/>
        <v>0.11867247737177336</v>
      </c>
      <c r="AG62" s="15">
        <v>42</v>
      </c>
      <c r="AH62" s="20">
        <f t="shared" si="5"/>
        <v>21</v>
      </c>
      <c r="AI62" s="20" t="e">
        <f t="shared" si="6"/>
        <v>#VALUE!</v>
      </c>
      <c r="AJ62" s="19" t="s">
        <v>64</v>
      </c>
      <c r="AK62" s="19" t="s">
        <v>64</v>
      </c>
    </row>
    <row r="63" spans="1:37" x14ac:dyDescent="0.3">
      <c r="A63">
        <v>312</v>
      </c>
      <c r="B63">
        <v>6743</v>
      </c>
      <c r="C63" s="2" t="s">
        <v>61</v>
      </c>
      <c r="D63" s="2" t="s">
        <v>233</v>
      </c>
      <c r="E63" s="4" t="s">
        <v>102</v>
      </c>
      <c r="G63" t="s">
        <v>10</v>
      </c>
      <c r="H63">
        <v>2017</v>
      </c>
      <c r="I63" s="1">
        <v>42905</v>
      </c>
      <c r="J63" s="3">
        <v>42960</v>
      </c>
      <c r="K63">
        <v>0</v>
      </c>
      <c r="L63">
        <v>1879</v>
      </c>
      <c r="M63" s="23">
        <v>11.611769628499999</v>
      </c>
      <c r="N63" t="s">
        <v>286</v>
      </c>
      <c r="O63" s="16">
        <v>14.2</v>
      </c>
      <c r="P63" s="16">
        <v>24.5</v>
      </c>
      <c r="Q63" s="15">
        <f t="shared" si="0"/>
        <v>0.57959183673469383</v>
      </c>
      <c r="R63">
        <v>0</v>
      </c>
      <c r="S63" t="s">
        <v>24</v>
      </c>
      <c r="U63">
        <v>1</v>
      </c>
      <c r="V63" s="15">
        <v>0.54</v>
      </c>
      <c r="W63" s="15">
        <v>0.54</v>
      </c>
      <c r="X63" s="15">
        <v>0.55000000000000004</v>
      </c>
      <c r="Y63" s="21">
        <f t="shared" si="1"/>
        <v>0.54333333333333333</v>
      </c>
      <c r="Z63" s="15">
        <v>50.06</v>
      </c>
      <c r="AA63" s="15">
        <v>50.1</v>
      </c>
      <c r="AB63" s="15">
        <v>49.93</v>
      </c>
      <c r="AC63" s="15">
        <f t="shared" si="2"/>
        <v>50.03</v>
      </c>
      <c r="AD63" s="22">
        <v>5.4000000000000003E-3</v>
      </c>
      <c r="AE63" s="15">
        <f t="shared" si="3"/>
        <v>5.4</v>
      </c>
      <c r="AF63" s="22">
        <f t="shared" si="4"/>
        <v>0.10793523885668599</v>
      </c>
      <c r="AG63" s="15">
        <v>43.55</v>
      </c>
      <c r="AH63" s="20">
        <f t="shared" si="5"/>
        <v>21.774999999999999</v>
      </c>
      <c r="AI63" s="20" t="e">
        <f t="shared" si="6"/>
        <v>#VALUE!</v>
      </c>
      <c r="AJ63" s="19" t="s">
        <v>64</v>
      </c>
      <c r="AK63" s="19" t="s">
        <v>64</v>
      </c>
    </row>
    <row r="64" spans="1:37" x14ac:dyDescent="0.3">
      <c r="A64">
        <v>276</v>
      </c>
      <c r="B64">
        <v>6693</v>
      </c>
      <c r="C64" s="2" t="s">
        <v>55</v>
      </c>
      <c r="D64" s="2" t="s">
        <v>227</v>
      </c>
      <c r="E64" s="4" t="s">
        <v>102</v>
      </c>
      <c r="G64" t="s">
        <v>10</v>
      </c>
      <c r="H64">
        <v>2016</v>
      </c>
      <c r="I64" s="1">
        <v>42641</v>
      </c>
      <c r="J64" s="3">
        <v>42963</v>
      </c>
      <c r="K64">
        <v>1</v>
      </c>
      <c r="L64">
        <v>1251</v>
      </c>
      <c r="M64" s="23">
        <v>11.611769628499999</v>
      </c>
      <c r="N64" t="s">
        <v>280</v>
      </c>
      <c r="O64" s="16">
        <v>15.1</v>
      </c>
      <c r="P64" s="16">
        <v>25.9</v>
      </c>
      <c r="Q64" s="15">
        <f t="shared" si="0"/>
        <v>0.58301158301158307</v>
      </c>
      <c r="R64">
        <v>0</v>
      </c>
      <c r="S64" t="s">
        <v>12</v>
      </c>
      <c r="U64">
        <v>0</v>
      </c>
      <c r="V64" s="15">
        <v>0.55000000000000004</v>
      </c>
      <c r="W64" s="15">
        <v>0.54</v>
      </c>
      <c r="X64" s="15">
        <v>0.56000000000000005</v>
      </c>
      <c r="Y64" s="21">
        <f t="shared" si="1"/>
        <v>0.55000000000000004</v>
      </c>
      <c r="Z64" s="15">
        <v>44.93</v>
      </c>
      <c r="AA64" s="15">
        <v>44.8</v>
      </c>
      <c r="AB64" s="15">
        <v>44.9</v>
      </c>
      <c r="AC64" s="15">
        <f t="shared" si="2"/>
        <v>44.876666666666665</v>
      </c>
      <c r="AD64" s="22">
        <v>4.7999999999999996E-3</v>
      </c>
      <c r="AE64" s="15">
        <f t="shared" si="3"/>
        <v>4.8</v>
      </c>
      <c r="AF64" s="22">
        <f t="shared" si="4"/>
        <v>0.10695981579142835</v>
      </c>
      <c r="AG64" s="15">
        <v>39.35</v>
      </c>
      <c r="AH64" s="20">
        <f t="shared" si="5"/>
        <v>19.675000000000001</v>
      </c>
      <c r="AI64" s="20" t="e">
        <f t="shared" si="6"/>
        <v>#VALUE!</v>
      </c>
      <c r="AJ64" s="19" t="s">
        <v>64</v>
      </c>
      <c r="AK64" s="19" t="s">
        <v>64</v>
      </c>
    </row>
    <row r="65" spans="1:101" x14ac:dyDescent="0.3">
      <c r="A65">
        <v>2</v>
      </c>
      <c r="B65">
        <v>1826</v>
      </c>
      <c r="C65" s="2" t="s">
        <v>43</v>
      </c>
      <c r="D65" s="2" t="s">
        <v>216</v>
      </c>
      <c r="E65" s="4" t="s">
        <v>102</v>
      </c>
      <c r="G65" t="s">
        <v>10</v>
      </c>
      <c r="H65">
        <v>2003</v>
      </c>
      <c r="I65" s="1">
        <v>37842</v>
      </c>
      <c r="J65" s="3">
        <v>42964</v>
      </c>
      <c r="K65">
        <v>14</v>
      </c>
      <c r="L65">
        <v>5500</v>
      </c>
      <c r="M65" s="23">
        <v>11.611769628499999</v>
      </c>
      <c r="N65" t="s">
        <v>278</v>
      </c>
      <c r="O65" s="16">
        <v>16.8</v>
      </c>
      <c r="P65" s="16">
        <v>23.9</v>
      </c>
      <c r="Q65" s="15">
        <f t="shared" si="0"/>
        <v>0.70292887029288709</v>
      </c>
      <c r="R65">
        <v>0</v>
      </c>
      <c r="S65" t="s">
        <v>12</v>
      </c>
      <c r="U65">
        <v>0</v>
      </c>
      <c r="V65">
        <v>0.52</v>
      </c>
      <c r="W65">
        <v>0.53</v>
      </c>
      <c r="X65" s="15">
        <v>0.5</v>
      </c>
      <c r="Y65" s="21">
        <f t="shared" si="1"/>
        <v>0.51666666666666672</v>
      </c>
      <c r="Z65">
        <v>48.45</v>
      </c>
      <c r="AA65">
        <v>48.42</v>
      </c>
      <c r="AB65" s="15">
        <v>48.3</v>
      </c>
      <c r="AC65" s="15">
        <f t="shared" si="2"/>
        <v>48.390000000000008</v>
      </c>
      <c r="AD65" s="22">
        <v>5.7000000000000002E-3</v>
      </c>
      <c r="AE65" s="15">
        <f t="shared" si="3"/>
        <v>5.7</v>
      </c>
      <c r="AF65" s="22">
        <f t="shared" si="4"/>
        <v>0.11779293242405454</v>
      </c>
      <c r="AG65">
        <v>43.21</v>
      </c>
      <c r="AH65" s="20">
        <f t="shared" si="5"/>
        <v>21.605</v>
      </c>
      <c r="AI65" s="20" t="e">
        <f t="shared" si="6"/>
        <v>#VALUE!</v>
      </c>
      <c r="AJ65" s="19" t="s">
        <v>64</v>
      </c>
      <c r="AK65" s="19" t="s">
        <v>64</v>
      </c>
    </row>
    <row r="66" spans="1:101" x14ac:dyDescent="0.3">
      <c r="A66">
        <v>303</v>
      </c>
      <c r="B66">
        <v>6737</v>
      </c>
      <c r="C66" s="2" t="s">
        <v>62</v>
      </c>
      <c r="D66" s="2" t="s">
        <v>234</v>
      </c>
      <c r="E66" s="4" t="s">
        <v>102</v>
      </c>
      <c r="G66" t="s">
        <v>10</v>
      </c>
      <c r="H66">
        <v>2016</v>
      </c>
      <c r="I66" s="1">
        <v>42598</v>
      </c>
      <c r="J66" s="3">
        <v>42964</v>
      </c>
      <c r="K66">
        <v>1</v>
      </c>
      <c r="L66">
        <v>1838</v>
      </c>
      <c r="M66" s="23">
        <v>11.611769628499999</v>
      </c>
      <c r="N66" t="s">
        <v>280</v>
      </c>
      <c r="O66" s="16">
        <v>18.8</v>
      </c>
      <c r="P66" s="16">
        <v>24.5</v>
      </c>
      <c r="Q66" s="15">
        <f t="shared" ref="Q66:Q129" si="7">O66/P66</f>
        <v>0.76734693877551019</v>
      </c>
      <c r="R66">
        <v>0</v>
      </c>
      <c r="S66" t="s">
        <v>12</v>
      </c>
      <c r="U66">
        <v>0</v>
      </c>
      <c r="V66" s="15">
        <v>0.56999999999999995</v>
      </c>
      <c r="W66" s="15">
        <v>0.55000000000000004</v>
      </c>
      <c r="X66" s="15">
        <v>0.54</v>
      </c>
      <c r="Y66" s="21">
        <f t="shared" ref="Y66:Y129" si="8">AVERAGE(V66:X66)</f>
        <v>0.55333333333333334</v>
      </c>
      <c r="Z66" s="15">
        <v>48.43</v>
      </c>
      <c r="AA66" s="15">
        <v>48.51</v>
      </c>
      <c r="AB66" s="15">
        <v>48.31</v>
      </c>
      <c r="AC66" s="15">
        <f t="shared" ref="AC66:AC129" si="9">AVERAGE(Z66:AB66)</f>
        <v>48.416666666666664</v>
      </c>
      <c r="AD66" s="22">
        <v>5.4000000000000003E-3</v>
      </c>
      <c r="AE66" s="15">
        <f t="shared" ref="AE66:AE129" si="10">AD66*1000</f>
        <v>5.4</v>
      </c>
      <c r="AF66" s="22">
        <f t="shared" ref="AF66:AF129" si="11">AE66/AC66</f>
        <v>0.11153184165232359</v>
      </c>
      <c r="AG66" s="15">
        <v>42.69</v>
      </c>
      <c r="AH66" s="20">
        <f t="shared" ref="AH66:AH129" si="12">AG66/2</f>
        <v>21.344999999999999</v>
      </c>
      <c r="AI66" s="20" t="e">
        <f t="shared" ref="AI66:AI129" si="13">AJ66+AK66</f>
        <v>#VALUE!</v>
      </c>
      <c r="AJ66" s="19" t="s">
        <v>64</v>
      </c>
      <c r="AK66" s="19" t="s">
        <v>64</v>
      </c>
    </row>
    <row r="67" spans="1:101" x14ac:dyDescent="0.3">
      <c r="A67">
        <v>227</v>
      </c>
      <c r="B67">
        <v>6272</v>
      </c>
      <c r="C67" s="2" t="s">
        <v>49</v>
      </c>
      <c r="D67" s="2" t="s">
        <v>221</v>
      </c>
      <c r="E67" s="4" t="s">
        <v>102</v>
      </c>
      <c r="G67" t="s">
        <v>10</v>
      </c>
      <c r="H67">
        <v>2014</v>
      </c>
      <c r="I67" s="1">
        <v>41834</v>
      </c>
      <c r="J67" s="3">
        <v>42975</v>
      </c>
      <c r="K67">
        <v>3</v>
      </c>
      <c r="L67">
        <v>1480</v>
      </c>
      <c r="M67" s="23">
        <v>11.611769628499999</v>
      </c>
      <c r="N67" t="s">
        <v>278</v>
      </c>
      <c r="O67" s="16">
        <v>14.9</v>
      </c>
      <c r="P67" s="16">
        <v>25</v>
      </c>
      <c r="Q67" s="15">
        <f t="shared" si="7"/>
        <v>0.59599999999999997</v>
      </c>
      <c r="R67">
        <v>0</v>
      </c>
      <c r="S67" t="s">
        <v>12</v>
      </c>
      <c r="U67">
        <v>0</v>
      </c>
      <c r="V67" s="15">
        <v>0.56999999999999995</v>
      </c>
      <c r="W67" s="15">
        <v>0.56000000000000005</v>
      </c>
      <c r="X67" s="15">
        <v>0.54</v>
      </c>
      <c r="Y67" s="21">
        <f t="shared" si="8"/>
        <v>0.55666666666666664</v>
      </c>
      <c r="Z67" s="15">
        <v>49.35</v>
      </c>
      <c r="AA67" s="15">
        <v>49.38</v>
      </c>
      <c r="AB67" s="15">
        <v>49.3</v>
      </c>
      <c r="AC67" s="15">
        <f t="shared" si="9"/>
        <v>49.343333333333334</v>
      </c>
      <c r="AD67" s="22">
        <v>5.5999999999999999E-3</v>
      </c>
      <c r="AE67" s="15">
        <f t="shared" si="10"/>
        <v>5.6</v>
      </c>
      <c r="AF67" s="22">
        <f t="shared" si="11"/>
        <v>0.11349050868067283</v>
      </c>
      <c r="AG67" s="15">
        <v>44.04</v>
      </c>
      <c r="AH67" s="20">
        <f t="shared" si="12"/>
        <v>22.02</v>
      </c>
      <c r="AI67" s="20" t="e">
        <f t="shared" si="13"/>
        <v>#VALUE!</v>
      </c>
      <c r="AJ67" s="19" t="s">
        <v>64</v>
      </c>
      <c r="AK67" s="19" t="s">
        <v>64</v>
      </c>
    </row>
    <row r="68" spans="1:101" x14ac:dyDescent="0.3">
      <c r="A68">
        <v>228</v>
      </c>
      <c r="B68">
        <v>6272</v>
      </c>
      <c r="C68" s="2" t="s">
        <v>49</v>
      </c>
      <c r="D68" s="2" t="s">
        <v>221</v>
      </c>
      <c r="E68" s="4" t="s">
        <v>102</v>
      </c>
      <c r="G68" t="s">
        <v>10</v>
      </c>
      <c r="H68">
        <v>2014</v>
      </c>
      <c r="I68" s="1">
        <v>41834</v>
      </c>
      <c r="J68" s="3">
        <v>42979</v>
      </c>
      <c r="K68">
        <v>3</v>
      </c>
      <c r="L68">
        <v>1480</v>
      </c>
      <c r="M68" s="23">
        <v>11.611769628499999</v>
      </c>
      <c r="N68" t="s">
        <v>278</v>
      </c>
      <c r="O68" s="16">
        <v>15.3</v>
      </c>
      <c r="P68" s="16">
        <v>24.9</v>
      </c>
      <c r="Q68" s="15">
        <f t="shared" si="7"/>
        <v>0.6144578313253013</v>
      </c>
      <c r="R68">
        <v>0</v>
      </c>
      <c r="S68" t="s">
        <v>12</v>
      </c>
      <c r="U68">
        <v>0</v>
      </c>
      <c r="V68" s="15">
        <v>0.41</v>
      </c>
      <c r="W68" s="15">
        <v>0.41</v>
      </c>
      <c r="X68" s="15">
        <v>0.48</v>
      </c>
      <c r="Y68" s="21">
        <f t="shared" si="8"/>
        <v>0.43333333333333329</v>
      </c>
      <c r="Z68" s="15">
        <v>54.61</v>
      </c>
      <c r="AA68" s="15">
        <v>54.6</v>
      </c>
      <c r="AB68" s="15">
        <v>54.65</v>
      </c>
      <c r="AC68" s="15">
        <f t="shared" si="9"/>
        <v>54.620000000000005</v>
      </c>
      <c r="AD68" s="22">
        <v>6.0000000000000001E-3</v>
      </c>
      <c r="AE68" s="15">
        <f t="shared" si="10"/>
        <v>6</v>
      </c>
      <c r="AF68" s="22">
        <f t="shared" si="11"/>
        <v>0.10984987184181617</v>
      </c>
      <c r="AG68" s="15">
        <v>45.95</v>
      </c>
      <c r="AH68" s="20">
        <f t="shared" si="12"/>
        <v>22.975000000000001</v>
      </c>
      <c r="AI68" s="20" t="e">
        <f t="shared" si="13"/>
        <v>#VALUE!</v>
      </c>
      <c r="AJ68" s="19" t="s">
        <v>64</v>
      </c>
      <c r="AK68" s="19" t="s">
        <v>64</v>
      </c>
    </row>
    <row r="69" spans="1:101" x14ac:dyDescent="0.3">
      <c r="A69">
        <v>206</v>
      </c>
      <c r="B69">
        <v>6211</v>
      </c>
      <c r="C69" s="2" t="s">
        <v>47</v>
      </c>
      <c r="D69" s="2" t="s">
        <v>219</v>
      </c>
      <c r="E69" s="4" t="s">
        <v>102</v>
      </c>
      <c r="G69" t="s">
        <v>10</v>
      </c>
      <c r="H69">
        <v>2014</v>
      </c>
      <c r="I69" s="1">
        <v>41770</v>
      </c>
      <c r="J69" s="3">
        <v>42980</v>
      </c>
      <c r="K69">
        <v>3</v>
      </c>
      <c r="L69">
        <v>2981</v>
      </c>
      <c r="M69" s="23">
        <v>11.611769628499999</v>
      </c>
      <c r="N69" t="s">
        <v>278</v>
      </c>
      <c r="O69" s="16">
        <v>15</v>
      </c>
      <c r="P69" s="16">
        <v>24.2</v>
      </c>
      <c r="Q69" s="15">
        <f t="shared" si="7"/>
        <v>0.6198347107438017</v>
      </c>
      <c r="R69">
        <v>0</v>
      </c>
      <c r="S69" t="s">
        <v>12</v>
      </c>
      <c r="U69">
        <v>0</v>
      </c>
      <c r="V69" s="15">
        <v>0.6</v>
      </c>
      <c r="W69" s="15">
        <v>0.57999999999999996</v>
      </c>
      <c r="X69" s="15">
        <v>0.56000000000000005</v>
      </c>
      <c r="Y69" s="21">
        <f t="shared" si="8"/>
        <v>0.57999999999999996</v>
      </c>
      <c r="Z69" s="15">
        <v>50.05</v>
      </c>
      <c r="AA69" s="15">
        <v>50.02</v>
      </c>
      <c r="AB69" s="15">
        <v>50.02</v>
      </c>
      <c r="AC69" s="15">
        <f t="shared" si="9"/>
        <v>50.03</v>
      </c>
      <c r="AD69" s="22">
        <v>5.4999999999999997E-3</v>
      </c>
      <c r="AE69" s="15">
        <f t="shared" si="10"/>
        <v>5.5</v>
      </c>
      <c r="AF69" s="22">
        <f t="shared" si="11"/>
        <v>0.10993403957625425</v>
      </c>
      <c r="AG69" s="15">
        <v>43.07</v>
      </c>
      <c r="AH69" s="20">
        <f t="shared" si="12"/>
        <v>21.535</v>
      </c>
      <c r="AI69" s="20" t="e">
        <f t="shared" si="13"/>
        <v>#VALUE!</v>
      </c>
      <c r="AJ69" s="19" t="s">
        <v>64</v>
      </c>
      <c r="AK69" s="19" t="s">
        <v>64</v>
      </c>
    </row>
    <row r="70" spans="1:101" x14ac:dyDescent="0.3">
      <c r="A70">
        <v>62</v>
      </c>
      <c r="B70">
        <v>5634</v>
      </c>
      <c r="C70" s="2" t="s">
        <v>34</v>
      </c>
      <c r="D70" s="2" t="s">
        <v>207</v>
      </c>
      <c r="E70" s="4" t="s">
        <v>102</v>
      </c>
      <c r="G70" t="s">
        <v>10</v>
      </c>
      <c r="H70">
        <v>2010</v>
      </c>
      <c r="I70" s="1">
        <v>40526</v>
      </c>
      <c r="J70" s="3">
        <v>42988</v>
      </c>
      <c r="K70">
        <v>7</v>
      </c>
      <c r="L70">
        <v>2462</v>
      </c>
      <c r="M70" s="23">
        <v>11.611769628499999</v>
      </c>
      <c r="N70" t="s">
        <v>278</v>
      </c>
      <c r="O70" s="16">
        <v>14.2</v>
      </c>
      <c r="P70" s="16">
        <v>24.8</v>
      </c>
      <c r="Q70" s="15">
        <f t="shared" si="7"/>
        <v>0.57258064516129026</v>
      </c>
      <c r="R70">
        <v>0</v>
      </c>
      <c r="S70" t="s">
        <v>12</v>
      </c>
      <c r="U70">
        <v>0</v>
      </c>
      <c r="V70" s="15">
        <v>0.56999999999999995</v>
      </c>
      <c r="W70">
        <v>0.56000000000000005</v>
      </c>
      <c r="X70" s="15">
        <v>0.56999999999999995</v>
      </c>
      <c r="Y70" s="21">
        <f t="shared" si="8"/>
        <v>0.56666666666666654</v>
      </c>
      <c r="Z70" s="15">
        <v>53.1</v>
      </c>
      <c r="AA70" s="15">
        <v>53.25</v>
      </c>
      <c r="AB70" s="15">
        <v>53.12</v>
      </c>
      <c r="AC70" s="15">
        <f t="shared" si="9"/>
        <v>53.156666666666666</v>
      </c>
      <c r="AD70" s="22">
        <v>6.1999999999999998E-3</v>
      </c>
      <c r="AE70" s="15">
        <f t="shared" si="10"/>
        <v>6.2</v>
      </c>
      <c r="AF70" s="22">
        <f t="shared" si="11"/>
        <v>0.11663635793566188</v>
      </c>
      <c r="AG70" s="15">
        <v>46.51</v>
      </c>
      <c r="AH70" s="20">
        <f t="shared" si="12"/>
        <v>23.254999999999999</v>
      </c>
      <c r="AI70" s="20" t="e">
        <f t="shared" si="13"/>
        <v>#VALUE!</v>
      </c>
      <c r="AJ70" s="19" t="s">
        <v>64</v>
      </c>
      <c r="AK70" s="19" t="s">
        <v>64</v>
      </c>
    </row>
    <row r="71" spans="1:101" x14ac:dyDescent="0.3">
      <c r="A71">
        <v>106</v>
      </c>
      <c r="B71">
        <v>6061</v>
      </c>
      <c r="C71" s="2" t="s">
        <v>69</v>
      </c>
      <c r="D71" s="2" t="s">
        <v>240</v>
      </c>
      <c r="E71" s="4" t="s">
        <v>102</v>
      </c>
      <c r="G71" t="s">
        <v>10</v>
      </c>
      <c r="H71">
        <v>2013</v>
      </c>
      <c r="I71" s="1">
        <v>41304</v>
      </c>
      <c r="J71" s="3">
        <v>42988</v>
      </c>
      <c r="K71">
        <v>4</v>
      </c>
      <c r="L71">
        <v>2037</v>
      </c>
      <c r="M71" s="23">
        <v>11.611769628499999</v>
      </c>
      <c r="N71" t="s">
        <v>278</v>
      </c>
      <c r="O71" s="16">
        <v>15.2</v>
      </c>
      <c r="P71" s="16">
        <v>24.6</v>
      </c>
      <c r="Q71" s="15">
        <f t="shared" si="7"/>
        <v>0.61788617886178854</v>
      </c>
      <c r="R71">
        <v>0</v>
      </c>
      <c r="S71" t="s">
        <v>12</v>
      </c>
      <c r="U71">
        <v>0</v>
      </c>
      <c r="V71" s="15">
        <v>0.56000000000000005</v>
      </c>
      <c r="W71" s="15">
        <v>0.57999999999999996</v>
      </c>
      <c r="X71" s="15">
        <v>0.56999999999999995</v>
      </c>
      <c r="Y71" s="21">
        <f t="shared" si="8"/>
        <v>0.56999999999999995</v>
      </c>
      <c r="Z71" s="15">
        <v>50.27</v>
      </c>
      <c r="AA71" s="15">
        <v>50.22</v>
      </c>
      <c r="AB71" s="15">
        <v>50.34</v>
      </c>
      <c r="AC71" s="15">
        <f t="shared" si="9"/>
        <v>50.276666666666671</v>
      </c>
      <c r="AD71" s="22">
        <v>5.7000000000000002E-3</v>
      </c>
      <c r="AE71" s="15">
        <f t="shared" si="10"/>
        <v>5.7</v>
      </c>
      <c r="AF71" s="22">
        <f t="shared" si="11"/>
        <v>0.11337267121925346</v>
      </c>
      <c r="AG71" s="15">
        <v>44.97</v>
      </c>
      <c r="AH71" s="20">
        <f t="shared" si="12"/>
        <v>22.484999999999999</v>
      </c>
      <c r="AI71" s="20" t="e">
        <f t="shared" si="13"/>
        <v>#VALUE!</v>
      </c>
      <c r="AJ71" s="19" t="s">
        <v>64</v>
      </c>
      <c r="AK71" s="19" t="s">
        <v>64</v>
      </c>
      <c r="AL71">
        <v>24</v>
      </c>
      <c r="AM71">
        <v>20</v>
      </c>
      <c r="AN71">
        <v>15</v>
      </c>
      <c r="AO71">
        <v>19</v>
      </c>
      <c r="AP71">
        <v>13</v>
      </c>
      <c r="AQ71">
        <v>18</v>
      </c>
      <c r="AR71">
        <v>12</v>
      </c>
      <c r="AS71">
        <v>15</v>
      </c>
      <c r="AT71">
        <v>12</v>
      </c>
      <c r="AU71">
        <v>13</v>
      </c>
      <c r="AV71">
        <v>11</v>
      </c>
      <c r="AW71">
        <v>12</v>
      </c>
      <c r="AX71">
        <v>11</v>
      </c>
      <c r="AY71">
        <v>11</v>
      </c>
      <c r="AZ71">
        <v>11</v>
      </c>
      <c r="BA71">
        <v>11</v>
      </c>
      <c r="BB71">
        <v>11</v>
      </c>
      <c r="BC71">
        <v>12</v>
      </c>
      <c r="BD71">
        <v>11</v>
      </c>
      <c r="BE71">
        <v>12</v>
      </c>
      <c r="BF71">
        <v>10</v>
      </c>
      <c r="BG71">
        <v>11</v>
      </c>
      <c r="BI71">
        <v>15</v>
      </c>
      <c r="BJ71">
        <v>18</v>
      </c>
      <c r="BK71">
        <v>14</v>
      </c>
      <c r="BL71">
        <v>18</v>
      </c>
      <c r="BM71">
        <v>13</v>
      </c>
      <c r="BN71">
        <v>15</v>
      </c>
      <c r="BO71">
        <v>12</v>
      </c>
      <c r="BP71">
        <v>14</v>
      </c>
      <c r="BQ71">
        <v>11</v>
      </c>
      <c r="BR71">
        <v>11</v>
      </c>
      <c r="BS71">
        <v>10</v>
      </c>
      <c r="BT71">
        <v>12</v>
      </c>
      <c r="BU71">
        <v>11</v>
      </c>
      <c r="BV71">
        <v>12</v>
      </c>
      <c r="BW71">
        <v>10</v>
      </c>
      <c r="BX71">
        <v>11</v>
      </c>
      <c r="BY71">
        <v>10</v>
      </c>
      <c r="BZ71">
        <v>10</v>
      </c>
      <c r="CA71">
        <v>10</v>
      </c>
      <c r="CB71">
        <v>10</v>
      </c>
      <c r="CD71">
        <v>16</v>
      </c>
      <c r="CE71">
        <v>20</v>
      </c>
      <c r="CF71">
        <v>13</v>
      </c>
      <c r="CG71">
        <v>19</v>
      </c>
      <c r="CH71">
        <v>12</v>
      </c>
      <c r="CI71">
        <v>15</v>
      </c>
      <c r="CJ71">
        <v>12</v>
      </c>
      <c r="CK71">
        <v>13</v>
      </c>
      <c r="CL71">
        <v>11</v>
      </c>
      <c r="CM71">
        <v>12</v>
      </c>
      <c r="CN71">
        <v>11</v>
      </c>
      <c r="CO71">
        <v>13</v>
      </c>
      <c r="CP71">
        <v>11</v>
      </c>
      <c r="CQ71">
        <v>12</v>
      </c>
      <c r="CR71">
        <v>11</v>
      </c>
      <c r="CS71">
        <v>11</v>
      </c>
      <c r="CT71">
        <v>10</v>
      </c>
      <c r="CU71">
        <v>11</v>
      </c>
      <c r="CV71">
        <v>10</v>
      </c>
      <c r="CW71">
        <v>10</v>
      </c>
    </row>
    <row r="72" spans="1:101" x14ac:dyDescent="0.3">
      <c r="A72">
        <v>284</v>
      </c>
      <c r="B72">
        <v>6704</v>
      </c>
      <c r="C72" s="2" t="s">
        <v>70</v>
      </c>
      <c r="D72" s="2" t="s">
        <v>241</v>
      </c>
      <c r="E72" s="4" t="s">
        <v>102</v>
      </c>
      <c r="G72" t="s">
        <v>10</v>
      </c>
      <c r="H72">
        <v>2016</v>
      </c>
      <c r="I72" s="1">
        <v>42512</v>
      </c>
      <c r="J72" s="3">
        <v>42988</v>
      </c>
      <c r="K72">
        <v>1</v>
      </c>
      <c r="L72">
        <v>2091</v>
      </c>
      <c r="M72" s="23">
        <v>11.611769628499999</v>
      </c>
      <c r="N72" t="s">
        <v>280</v>
      </c>
      <c r="O72" s="16">
        <v>14.1</v>
      </c>
      <c r="P72" s="16">
        <v>25.1</v>
      </c>
      <c r="Q72" s="15">
        <f t="shared" si="7"/>
        <v>0.56175298804780871</v>
      </c>
      <c r="R72">
        <v>0</v>
      </c>
      <c r="S72" t="s">
        <v>12</v>
      </c>
      <c r="U72">
        <v>0</v>
      </c>
      <c r="V72">
        <v>0.55000000000000004</v>
      </c>
      <c r="W72">
        <v>0.55000000000000004</v>
      </c>
      <c r="X72">
        <v>0.52</v>
      </c>
      <c r="Y72" s="21">
        <f t="shared" si="8"/>
        <v>0.54</v>
      </c>
      <c r="Z72">
        <v>52.75</v>
      </c>
      <c r="AA72">
        <v>52.73</v>
      </c>
      <c r="AB72">
        <v>52.85</v>
      </c>
      <c r="AC72" s="15">
        <f t="shared" si="9"/>
        <v>52.776666666666664</v>
      </c>
      <c r="AD72" s="22">
        <v>6.0000000000000001E-3</v>
      </c>
      <c r="AE72" s="15">
        <f t="shared" si="10"/>
        <v>6</v>
      </c>
      <c r="AF72" s="22">
        <f t="shared" si="11"/>
        <v>0.11368660392850377</v>
      </c>
      <c r="AG72" s="15">
        <v>46.61</v>
      </c>
      <c r="AH72" s="20">
        <f t="shared" si="12"/>
        <v>23.305</v>
      </c>
      <c r="AI72" s="20" t="e">
        <f t="shared" si="13"/>
        <v>#VALUE!</v>
      </c>
      <c r="AJ72" s="19" t="s">
        <v>64</v>
      </c>
      <c r="AK72" s="19" t="s">
        <v>64</v>
      </c>
    </row>
    <row r="73" spans="1:101" x14ac:dyDescent="0.3">
      <c r="A73">
        <v>273</v>
      </c>
      <c r="B73">
        <v>6690</v>
      </c>
      <c r="C73" s="2" t="s">
        <v>56</v>
      </c>
      <c r="D73" s="2" t="s">
        <v>228</v>
      </c>
      <c r="E73" s="4" t="s">
        <v>102</v>
      </c>
      <c r="G73" t="s">
        <v>10</v>
      </c>
      <c r="H73">
        <v>2016</v>
      </c>
      <c r="I73" s="1">
        <v>42509</v>
      </c>
      <c r="J73" s="3">
        <v>42989</v>
      </c>
      <c r="K73">
        <v>1</v>
      </c>
      <c r="L73">
        <v>1142</v>
      </c>
      <c r="M73" s="23">
        <v>11.611769628499999</v>
      </c>
      <c r="N73" t="s">
        <v>278</v>
      </c>
      <c r="O73" s="16">
        <v>16.600000000000001</v>
      </c>
      <c r="P73" s="16">
        <v>24.3</v>
      </c>
      <c r="Q73" s="15">
        <f t="shared" si="7"/>
        <v>0.6831275720164609</v>
      </c>
      <c r="R73">
        <v>0</v>
      </c>
      <c r="S73" t="s">
        <v>13</v>
      </c>
      <c r="U73">
        <v>1</v>
      </c>
      <c r="V73" s="15">
        <v>0.54</v>
      </c>
      <c r="W73" s="15">
        <v>0.52</v>
      </c>
      <c r="X73" s="15">
        <v>0.52</v>
      </c>
      <c r="Y73" s="21">
        <f t="shared" si="8"/>
        <v>0.52666666666666673</v>
      </c>
      <c r="Z73" s="15">
        <v>45.85</v>
      </c>
      <c r="AA73" s="15">
        <v>45.71</v>
      </c>
      <c r="AB73" s="15">
        <v>45.8</v>
      </c>
      <c r="AC73" s="15">
        <f t="shared" si="9"/>
        <v>45.786666666666669</v>
      </c>
      <c r="AD73" s="22">
        <v>4.5999999999999999E-3</v>
      </c>
      <c r="AE73" s="15">
        <f t="shared" si="10"/>
        <v>4.5999999999999996</v>
      </c>
      <c r="AF73" s="22">
        <f t="shared" si="11"/>
        <v>0.10046592894583575</v>
      </c>
      <c r="AG73" s="15">
        <v>38.33</v>
      </c>
      <c r="AH73" s="20">
        <f t="shared" si="12"/>
        <v>19.164999999999999</v>
      </c>
      <c r="AI73" s="20" t="e">
        <f t="shared" si="13"/>
        <v>#VALUE!</v>
      </c>
      <c r="AJ73" s="19" t="s">
        <v>64</v>
      </c>
      <c r="AK73" s="19" t="s">
        <v>64</v>
      </c>
    </row>
    <row r="74" spans="1:101" x14ac:dyDescent="0.3">
      <c r="A74">
        <v>18</v>
      </c>
      <c r="B74">
        <v>4965</v>
      </c>
      <c r="C74" s="2" t="s">
        <v>35</v>
      </c>
      <c r="D74" s="2" t="s">
        <v>208</v>
      </c>
      <c r="E74" s="4" t="s">
        <v>102</v>
      </c>
      <c r="G74" t="s">
        <v>10</v>
      </c>
      <c r="H74">
        <v>2006</v>
      </c>
      <c r="I74" s="1">
        <v>39010</v>
      </c>
      <c r="J74" s="3">
        <v>42990</v>
      </c>
      <c r="K74">
        <v>11</v>
      </c>
      <c r="L74">
        <v>3980</v>
      </c>
      <c r="M74" s="23">
        <v>11.611769628499999</v>
      </c>
      <c r="N74" t="s">
        <v>278</v>
      </c>
      <c r="O74" s="16">
        <v>14.4</v>
      </c>
      <c r="P74" s="16">
        <v>25.2</v>
      </c>
      <c r="Q74" s="15">
        <f t="shared" si="7"/>
        <v>0.57142857142857151</v>
      </c>
      <c r="R74">
        <v>0</v>
      </c>
      <c r="S74" t="s">
        <v>64</v>
      </c>
      <c r="U74">
        <v>0</v>
      </c>
      <c r="V74" s="15">
        <v>0.56000000000000005</v>
      </c>
      <c r="W74">
        <v>0.56000000000000005</v>
      </c>
      <c r="X74">
        <v>0.55000000000000004</v>
      </c>
      <c r="Y74" s="21">
        <f t="shared" si="8"/>
        <v>0.55666666666666675</v>
      </c>
      <c r="Z74">
        <v>52.61</v>
      </c>
      <c r="AA74">
        <v>52.55</v>
      </c>
      <c r="AB74">
        <v>52.63</v>
      </c>
      <c r="AC74" s="15">
        <f t="shared" si="9"/>
        <v>52.596666666666664</v>
      </c>
      <c r="AD74" s="22">
        <v>6.1999999999999998E-3</v>
      </c>
      <c r="AE74" s="15">
        <f t="shared" si="10"/>
        <v>6.2</v>
      </c>
      <c r="AF74" s="22">
        <f t="shared" si="11"/>
        <v>0.11787819253438114</v>
      </c>
      <c r="AG74">
        <v>43.72</v>
      </c>
      <c r="AH74" s="20">
        <f t="shared" si="12"/>
        <v>21.86</v>
      </c>
      <c r="AI74" s="20" t="e">
        <f t="shared" si="13"/>
        <v>#VALUE!</v>
      </c>
      <c r="AJ74" s="19" t="s">
        <v>64</v>
      </c>
      <c r="AK74" s="19" t="s">
        <v>64</v>
      </c>
    </row>
    <row r="75" spans="1:101" x14ac:dyDescent="0.3">
      <c r="A75">
        <v>39</v>
      </c>
      <c r="B75">
        <v>5545</v>
      </c>
      <c r="C75" s="2" t="s">
        <v>71</v>
      </c>
      <c r="D75" s="2" t="s">
        <v>242</v>
      </c>
      <c r="E75" s="4" t="s">
        <v>102</v>
      </c>
      <c r="G75" t="s">
        <v>10</v>
      </c>
      <c r="H75">
        <v>2010</v>
      </c>
      <c r="I75" s="1">
        <v>40393</v>
      </c>
      <c r="J75" s="3">
        <v>42991</v>
      </c>
      <c r="K75">
        <v>7</v>
      </c>
      <c r="L75">
        <v>4053</v>
      </c>
      <c r="M75" s="23">
        <v>11.611769628499999</v>
      </c>
      <c r="N75" t="s">
        <v>278</v>
      </c>
      <c r="O75" s="16">
        <v>16.7</v>
      </c>
      <c r="P75" s="16">
        <v>24.8</v>
      </c>
      <c r="Q75" s="15">
        <f t="shared" si="7"/>
        <v>0.67338709677419351</v>
      </c>
      <c r="R75">
        <v>0</v>
      </c>
      <c r="S75" t="s">
        <v>12</v>
      </c>
      <c r="U75">
        <v>0</v>
      </c>
      <c r="V75" s="15">
        <v>0.64</v>
      </c>
      <c r="W75" s="15">
        <v>0.64</v>
      </c>
      <c r="X75" s="15">
        <v>0.66</v>
      </c>
      <c r="Y75" s="21">
        <f t="shared" si="8"/>
        <v>0.64666666666666661</v>
      </c>
      <c r="Z75">
        <v>54.03</v>
      </c>
      <c r="AA75" s="15">
        <v>53.97</v>
      </c>
      <c r="AB75" s="15">
        <v>54.09</v>
      </c>
      <c r="AC75" s="15">
        <f t="shared" si="9"/>
        <v>54.03</v>
      </c>
      <c r="AD75" s="22">
        <v>7.1999999999999998E-3</v>
      </c>
      <c r="AE75" s="15">
        <f t="shared" si="10"/>
        <v>7.2</v>
      </c>
      <c r="AF75" s="22">
        <f t="shared" si="11"/>
        <v>0.13325930038867295</v>
      </c>
      <c r="AG75" s="15">
        <v>47.69</v>
      </c>
      <c r="AH75" s="20">
        <f t="shared" si="12"/>
        <v>23.844999999999999</v>
      </c>
      <c r="AI75" s="20" t="e">
        <f t="shared" si="13"/>
        <v>#VALUE!</v>
      </c>
      <c r="AJ75" s="19" t="s">
        <v>64</v>
      </c>
      <c r="AK75" s="19" t="s">
        <v>64</v>
      </c>
    </row>
    <row r="76" spans="1:101" x14ac:dyDescent="0.3">
      <c r="A76">
        <v>163</v>
      </c>
      <c r="B76">
        <v>6169</v>
      </c>
      <c r="C76" s="2" t="s">
        <v>33</v>
      </c>
      <c r="D76" s="2" t="s">
        <v>206</v>
      </c>
      <c r="E76" s="4" t="s">
        <v>102</v>
      </c>
      <c r="G76" t="s">
        <v>10</v>
      </c>
      <c r="H76">
        <v>2014</v>
      </c>
      <c r="I76" s="1">
        <v>41709</v>
      </c>
      <c r="J76" s="3">
        <v>42991</v>
      </c>
      <c r="K76">
        <v>3</v>
      </c>
      <c r="L76">
        <v>1452</v>
      </c>
      <c r="M76" s="23">
        <v>11.611769628499999</v>
      </c>
      <c r="N76" t="s">
        <v>278</v>
      </c>
      <c r="O76" s="16">
        <v>14.3</v>
      </c>
      <c r="P76" s="16">
        <v>24.4</v>
      </c>
      <c r="Q76" s="15">
        <f t="shared" si="7"/>
        <v>0.58606557377049184</v>
      </c>
      <c r="R76">
        <v>0</v>
      </c>
      <c r="S76" t="s">
        <v>64</v>
      </c>
      <c r="U76">
        <v>0</v>
      </c>
      <c r="V76" s="15">
        <v>0.56000000000000005</v>
      </c>
      <c r="W76" s="15">
        <v>0.54</v>
      </c>
      <c r="X76" s="15">
        <v>0.54</v>
      </c>
      <c r="Y76" s="21">
        <f t="shared" si="8"/>
        <v>0.54666666666666675</v>
      </c>
      <c r="Z76" s="15">
        <v>50.96</v>
      </c>
      <c r="AA76" s="15">
        <v>50.98</v>
      </c>
      <c r="AB76" s="15">
        <v>51.1</v>
      </c>
      <c r="AC76" s="15">
        <f t="shared" si="9"/>
        <v>51.013333333333328</v>
      </c>
      <c r="AD76" s="22">
        <v>5.8999999999999999E-3</v>
      </c>
      <c r="AE76" s="15">
        <f t="shared" si="10"/>
        <v>5.8999999999999995</v>
      </c>
      <c r="AF76" s="22">
        <f t="shared" si="11"/>
        <v>0.11565603763721903</v>
      </c>
      <c r="AG76" s="15">
        <v>43.57</v>
      </c>
      <c r="AH76" s="20">
        <f t="shared" si="12"/>
        <v>21.785</v>
      </c>
      <c r="AI76" s="20" t="e">
        <f t="shared" si="13"/>
        <v>#VALUE!</v>
      </c>
      <c r="AJ76" s="19" t="s">
        <v>64</v>
      </c>
      <c r="AK76" s="19" t="s">
        <v>64</v>
      </c>
    </row>
    <row r="77" spans="1:101" x14ac:dyDescent="0.3">
      <c r="A77">
        <v>274</v>
      </c>
      <c r="B77">
        <v>6690</v>
      </c>
      <c r="C77" s="2" t="s">
        <v>56</v>
      </c>
      <c r="D77" s="2" t="s">
        <v>228</v>
      </c>
      <c r="E77" s="4" t="s">
        <v>102</v>
      </c>
      <c r="F77" t="s">
        <v>298</v>
      </c>
      <c r="G77" t="s">
        <v>10</v>
      </c>
      <c r="H77">
        <v>2016</v>
      </c>
      <c r="I77" s="1">
        <v>42509</v>
      </c>
      <c r="J77" s="3">
        <v>43275</v>
      </c>
      <c r="K77">
        <v>2</v>
      </c>
      <c r="L77">
        <v>1142</v>
      </c>
      <c r="M77" s="23">
        <v>3.4286236476428602</v>
      </c>
      <c r="N77" t="s">
        <v>278</v>
      </c>
      <c r="O77" s="16">
        <v>14.8</v>
      </c>
      <c r="P77" s="16">
        <v>24.7</v>
      </c>
      <c r="Q77" s="15">
        <f t="shared" si="7"/>
        <v>0.59919028340080971</v>
      </c>
      <c r="R77">
        <v>0</v>
      </c>
      <c r="S77" t="s">
        <v>24</v>
      </c>
      <c r="T77" s="4" t="s">
        <v>107</v>
      </c>
      <c r="U77">
        <v>1</v>
      </c>
      <c r="V77" s="15">
        <v>0.44</v>
      </c>
      <c r="W77" s="15">
        <v>0.46</v>
      </c>
      <c r="X77" s="15">
        <v>0.47</v>
      </c>
      <c r="Y77" s="21">
        <f t="shared" si="8"/>
        <v>0.45666666666666672</v>
      </c>
      <c r="Z77" s="15">
        <v>43.64</v>
      </c>
      <c r="AA77" s="15">
        <v>43.73</v>
      </c>
      <c r="AB77" s="15">
        <v>43.62</v>
      </c>
      <c r="AC77" s="15">
        <f t="shared" si="9"/>
        <v>43.663333333333334</v>
      </c>
      <c r="AD77" s="22">
        <v>5.8999999999999999E-3</v>
      </c>
      <c r="AE77" s="15">
        <f t="shared" si="10"/>
        <v>5.8999999999999995</v>
      </c>
      <c r="AF77" s="22">
        <f t="shared" si="11"/>
        <v>0.1351248186884495</v>
      </c>
      <c r="AG77" s="15">
        <v>34.54</v>
      </c>
      <c r="AH77" s="20">
        <f t="shared" si="12"/>
        <v>17.27</v>
      </c>
      <c r="AI77" s="20" t="e">
        <f t="shared" si="13"/>
        <v>#VALUE!</v>
      </c>
      <c r="AJ77" s="19" t="s">
        <v>64</v>
      </c>
      <c r="AK77" s="19" t="s">
        <v>64</v>
      </c>
    </row>
    <row r="78" spans="1:101" x14ac:dyDescent="0.3">
      <c r="A78">
        <v>112</v>
      </c>
      <c r="B78">
        <v>6139</v>
      </c>
      <c r="C78" s="2" t="s">
        <v>20</v>
      </c>
      <c r="D78" s="2" t="s">
        <v>194</v>
      </c>
      <c r="E78" s="4" t="s">
        <v>102</v>
      </c>
      <c r="G78" t="s">
        <v>10</v>
      </c>
      <c r="H78">
        <v>2014</v>
      </c>
      <c r="I78" s="1">
        <v>41693</v>
      </c>
      <c r="J78" s="3">
        <v>43298</v>
      </c>
      <c r="K78">
        <v>4</v>
      </c>
      <c r="L78">
        <v>1675</v>
      </c>
      <c r="M78" s="23">
        <v>3.4286236476428602</v>
      </c>
      <c r="N78" s="17" t="s">
        <v>278</v>
      </c>
      <c r="O78" s="16">
        <v>14.6</v>
      </c>
      <c r="P78" s="16">
        <v>23.7</v>
      </c>
      <c r="Q78" s="15">
        <f t="shared" si="7"/>
        <v>0.61603375527426163</v>
      </c>
      <c r="R78">
        <v>0</v>
      </c>
      <c r="S78" t="s">
        <v>12</v>
      </c>
      <c r="T78" s="4"/>
      <c r="U78">
        <v>0</v>
      </c>
      <c r="V78" s="15">
        <v>0.64</v>
      </c>
      <c r="W78" s="15">
        <v>0.57999999999999996</v>
      </c>
      <c r="X78" s="15">
        <v>0.57999999999999996</v>
      </c>
      <c r="Y78" s="21">
        <f t="shared" si="8"/>
        <v>0.6</v>
      </c>
      <c r="Z78" s="15">
        <v>50.51</v>
      </c>
      <c r="AA78" s="15">
        <v>50.67</v>
      </c>
      <c r="AB78" s="15">
        <v>50.67</v>
      </c>
      <c r="AC78" s="15">
        <f t="shared" si="9"/>
        <v>50.616666666666674</v>
      </c>
      <c r="AD78" s="22">
        <v>5.8999999999999999E-3</v>
      </c>
      <c r="AE78" s="15">
        <f t="shared" si="10"/>
        <v>5.8999999999999995</v>
      </c>
      <c r="AF78" s="22">
        <f t="shared" si="11"/>
        <v>0.11656239710240365</v>
      </c>
      <c r="AG78" s="15">
        <v>43.79</v>
      </c>
      <c r="AH78" s="20">
        <f t="shared" si="12"/>
        <v>21.895</v>
      </c>
      <c r="AI78" s="20" t="e">
        <f t="shared" si="13"/>
        <v>#VALUE!</v>
      </c>
      <c r="AJ78" s="19" t="s">
        <v>64</v>
      </c>
      <c r="AK78" s="19" t="s">
        <v>64</v>
      </c>
    </row>
    <row r="79" spans="1:101" x14ac:dyDescent="0.3">
      <c r="A79">
        <v>277</v>
      </c>
      <c r="B79">
        <v>6693</v>
      </c>
      <c r="C79" s="2" t="s">
        <v>55</v>
      </c>
      <c r="D79" s="2" t="s">
        <v>227</v>
      </c>
      <c r="E79" s="4" t="s">
        <v>102</v>
      </c>
      <c r="G79" t="s">
        <v>10</v>
      </c>
      <c r="H79">
        <v>2016</v>
      </c>
      <c r="I79" s="1">
        <v>42641</v>
      </c>
      <c r="J79" s="3">
        <v>43298</v>
      </c>
      <c r="K79">
        <v>2</v>
      </c>
      <c r="L79">
        <v>1251</v>
      </c>
      <c r="M79" s="23">
        <v>3.4286236476428602</v>
      </c>
      <c r="N79" s="17" t="s">
        <v>278</v>
      </c>
      <c r="O79" s="16">
        <v>15.1</v>
      </c>
      <c r="P79" s="16">
        <v>25.5</v>
      </c>
      <c r="Q79" s="15">
        <f t="shared" si="7"/>
        <v>0.59215686274509804</v>
      </c>
      <c r="R79">
        <v>0</v>
      </c>
      <c r="S79" t="s">
        <v>12</v>
      </c>
      <c r="T79" s="4"/>
      <c r="U79">
        <v>0</v>
      </c>
      <c r="V79" s="15">
        <v>0.55000000000000004</v>
      </c>
      <c r="W79" s="15">
        <v>0.56000000000000005</v>
      </c>
      <c r="X79" s="15">
        <v>0.59</v>
      </c>
      <c r="Y79" s="21">
        <f t="shared" si="8"/>
        <v>0.56666666666666676</v>
      </c>
      <c r="Z79" s="15">
        <v>46.93</v>
      </c>
      <c r="AA79" s="15">
        <v>46.81</v>
      </c>
      <c r="AB79" s="15">
        <v>46.83</v>
      </c>
      <c r="AC79" s="15">
        <f t="shared" si="9"/>
        <v>46.856666666666662</v>
      </c>
      <c r="AD79" s="22">
        <v>5.3E-3</v>
      </c>
      <c r="AE79" s="15">
        <f t="shared" si="10"/>
        <v>5.3</v>
      </c>
      <c r="AF79" s="22">
        <f t="shared" si="11"/>
        <v>0.11311090559863414</v>
      </c>
      <c r="AG79" s="15">
        <v>40.76</v>
      </c>
      <c r="AH79" s="20">
        <f t="shared" si="12"/>
        <v>20.38</v>
      </c>
      <c r="AI79" s="20" t="e">
        <f t="shared" si="13"/>
        <v>#VALUE!</v>
      </c>
      <c r="AJ79" s="19" t="s">
        <v>64</v>
      </c>
      <c r="AK79" s="19" t="s">
        <v>64</v>
      </c>
    </row>
    <row r="80" spans="1:101" x14ac:dyDescent="0.3">
      <c r="A80">
        <v>396</v>
      </c>
      <c r="B80">
        <v>6881</v>
      </c>
      <c r="C80" s="2" t="s">
        <v>72</v>
      </c>
      <c r="D80" s="2" t="s">
        <v>243</v>
      </c>
      <c r="E80" s="14" t="s">
        <v>102</v>
      </c>
      <c r="G80" t="s">
        <v>10</v>
      </c>
      <c r="H80">
        <v>2018</v>
      </c>
      <c r="I80" s="1">
        <v>43174</v>
      </c>
      <c r="J80" s="3">
        <v>43311</v>
      </c>
      <c r="K80">
        <v>0</v>
      </c>
      <c r="L80">
        <v>1622</v>
      </c>
      <c r="M80" s="23">
        <v>3.4286236476428602</v>
      </c>
      <c r="N80" t="s">
        <v>280</v>
      </c>
      <c r="O80" s="16">
        <v>14.8</v>
      </c>
      <c r="P80" s="16">
        <v>24.8</v>
      </c>
      <c r="Q80" s="15">
        <f t="shared" si="7"/>
        <v>0.59677419354838712</v>
      </c>
      <c r="R80">
        <v>0</v>
      </c>
      <c r="S80" t="s">
        <v>14</v>
      </c>
      <c r="T80" s="4"/>
      <c r="U80">
        <v>1</v>
      </c>
      <c r="V80" s="15">
        <v>0.56000000000000005</v>
      </c>
      <c r="W80" s="15">
        <v>0.56000000000000005</v>
      </c>
      <c r="X80" s="15">
        <v>0.53</v>
      </c>
      <c r="Y80" s="21">
        <f t="shared" si="8"/>
        <v>0.55000000000000004</v>
      </c>
      <c r="Z80" s="15">
        <v>49.35</v>
      </c>
      <c r="AA80" s="15">
        <v>49.45</v>
      </c>
      <c r="AB80" s="15">
        <v>49.44</v>
      </c>
      <c r="AC80" s="15">
        <f t="shared" si="9"/>
        <v>49.413333333333334</v>
      </c>
      <c r="AD80" s="22">
        <v>4.5999999999999999E-3</v>
      </c>
      <c r="AE80" s="15">
        <f t="shared" si="10"/>
        <v>4.5999999999999996</v>
      </c>
      <c r="AF80" s="22">
        <f t="shared" si="11"/>
        <v>9.3092282784673491E-2</v>
      </c>
      <c r="AG80" s="15">
        <v>44.9</v>
      </c>
      <c r="AH80" s="20">
        <f t="shared" si="12"/>
        <v>22.45</v>
      </c>
      <c r="AI80" s="20">
        <f t="shared" si="13"/>
        <v>0</v>
      </c>
      <c r="AJ80" s="19">
        <f>AN80+AP80+AR80+AT80+AV80+AX80+AZ80+BB80+BD80+BD80+BF80+BI80+BK80+BM80+BO80+BQ80+BS80+BU80+BW80+BY80+CA80+CD80+CF80+CH80+CJ80+CL80+CN80+CP80+CR80+CT80+CV80</f>
        <v>0</v>
      </c>
      <c r="AK80" s="19">
        <f>AO80+AQ80+AS80+AU80+AW80+AY80+BA80+BC80+BE80+BE80+BG80+BJ80+BL80+BN80+BP80+BR80+BT80+BV80+BX80+BZ80+CB80+CE80+CG80+CI80+CK80+CM80+CO80+CQ80+CS80+CU80+CW80</f>
        <v>0</v>
      </c>
    </row>
    <row r="81" spans="1:101" x14ac:dyDescent="0.3">
      <c r="A81">
        <v>323</v>
      </c>
      <c r="B81">
        <v>6754</v>
      </c>
      <c r="C81" s="2" t="s">
        <v>73</v>
      </c>
      <c r="D81" s="2" t="s">
        <v>244</v>
      </c>
      <c r="E81" s="4" t="s">
        <v>102</v>
      </c>
      <c r="G81" t="s">
        <v>10</v>
      </c>
      <c r="H81">
        <v>2017</v>
      </c>
      <c r="I81" s="1">
        <v>42913</v>
      </c>
      <c r="J81" s="3">
        <v>43314</v>
      </c>
      <c r="K81">
        <v>1</v>
      </c>
      <c r="L81">
        <v>1890</v>
      </c>
      <c r="M81" s="23">
        <v>3.4286236476428602</v>
      </c>
      <c r="N81" t="s">
        <v>284</v>
      </c>
      <c r="O81" s="16">
        <v>15.3</v>
      </c>
      <c r="P81" s="16">
        <v>24</v>
      </c>
      <c r="Q81" s="15">
        <f t="shared" si="7"/>
        <v>0.63750000000000007</v>
      </c>
      <c r="R81">
        <v>0</v>
      </c>
      <c r="S81" t="s">
        <v>13</v>
      </c>
      <c r="T81" s="4"/>
      <c r="U81">
        <v>1</v>
      </c>
      <c r="V81" s="15">
        <v>0.65</v>
      </c>
      <c r="W81" s="15">
        <v>0.63</v>
      </c>
      <c r="X81" s="15">
        <v>0.63</v>
      </c>
      <c r="Y81" s="21">
        <f t="shared" si="8"/>
        <v>0.63666666666666671</v>
      </c>
      <c r="Z81" s="15">
        <v>51.85</v>
      </c>
      <c r="AA81" s="15">
        <v>52</v>
      </c>
      <c r="AB81" s="15">
        <v>51.96</v>
      </c>
      <c r="AC81" s="15">
        <f t="shared" si="9"/>
        <v>51.936666666666667</v>
      </c>
      <c r="AD81" s="22">
        <v>6.1999999999999998E-3</v>
      </c>
      <c r="AE81" s="15">
        <f t="shared" si="10"/>
        <v>6.2</v>
      </c>
      <c r="AF81" s="22">
        <f t="shared" si="11"/>
        <v>0.11937616327578461</v>
      </c>
      <c r="AG81" s="15">
        <v>45.6</v>
      </c>
      <c r="AH81" s="20">
        <f t="shared" si="12"/>
        <v>22.8</v>
      </c>
      <c r="AI81" s="20">
        <f t="shared" si="13"/>
        <v>0</v>
      </c>
      <c r="AJ81" s="19">
        <f>AN81+AP81+AR81+AT81+AV81+AX81+AZ81+BB81+BD81+BD81+BF81+BI81+BK81+BM81+BO81+BQ81+BS81+BU81+BW81+BY81+CA81+CD81+CF81+CH81+CJ81+CL81+CN81+CP81+CR81+CT81+CV81</f>
        <v>0</v>
      </c>
      <c r="AK81" s="19">
        <f>AO81+AQ81+AS81+AU81+AW81+AY81+BA81+BC81+BE81+BE81+BG81+BJ81+BL81+BN81+BP81+BR81+BT81+BV81+BX81+BZ81+CB81+CE81+CG81+CI81+CK81+CM81+CO81+CQ81+CS81+CU81+CW81</f>
        <v>0</v>
      </c>
    </row>
    <row r="82" spans="1:101" x14ac:dyDescent="0.3">
      <c r="A82">
        <v>36</v>
      </c>
      <c r="B82">
        <v>5543</v>
      </c>
      <c r="C82" s="2" t="s">
        <v>74</v>
      </c>
      <c r="D82" s="2" t="s">
        <v>245</v>
      </c>
      <c r="E82" s="14" t="s">
        <v>102</v>
      </c>
      <c r="G82" t="s">
        <v>10</v>
      </c>
      <c r="H82">
        <v>2010</v>
      </c>
      <c r="I82" s="1">
        <v>40395</v>
      </c>
      <c r="J82" s="3">
        <v>43316</v>
      </c>
      <c r="K82">
        <v>8</v>
      </c>
      <c r="L82">
        <v>4049</v>
      </c>
      <c r="M82" s="23">
        <v>3.4286236476428602</v>
      </c>
      <c r="N82" t="s">
        <v>278</v>
      </c>
      <c r="O82" s="16">
        <v>14.7</v>
      </c>
      <c r="P82" s="16">
        <v>25.1</v>
      </c>
      <c r="Q82" s="15">
        <f t="shared" si="7"/>
        <v>0.58565737051792821</v>
      </c>
      <c r="R82">
        <v>0</v>
      </c>
      <c r="S82" t="s">
        <v>12</v>
      </c>
      <c r="T82" s="4"/>
      <c r="U82">
        <v>0</v>
      </c>
      <c r="V82" s="15">
        <v>0.5</v>
      </c>
      <c r="W82" s="15">
        <v>0.54</v>
      </c>
      <c r="X82" s="15">
        <v>0.53</v>
      </c>
      <c r="Y82" s="21">
        <f t="shared" si="8"/>
        <v>0.52333333333333332</v>
      </c>
      <c r="Z82">
        <v>48.12</v>
      </c>
      <c r="AA82" s="15">
        <v>48.17</v>
      </c>
      <c r="AB82" s="15">
        <v>48.06</v>
      </c>
      <c r="AC82" s="15">
        <f t="shared" si="9"/>
        <v>48.116666666666667</v>
      </c>
      <c r="AD82" s="22">
        <v>5.3E-3</v>
      </c>
      <c r="AE82" s="15">
        <f t="shared" si="10"/>
        <v>5.3</v>
      </c>
      <c r="AF82" s="22">
        <f t="shared" si="11"/>
        <v>0.11014894354000693</v>
      </c>
      <c r="AG82" s="15">
        <v>42.3</v>
      </c>
      <c r="AH82" s="20">
        <f t="shared" si="12"/>
        <v>21.15</v>
      </c>
      <c r="AI82" s="20" t="e">
        <f t="shared" si="13"/>
        <v>#REF!</v>
      </c>
      <c r="AJ82" s="19" t="e">
        <f>#REF!+#REF!+#REF!+#REF!+#REF!+#REF!+#REF!+#REF!+#REF!+#REF!+#REF!+#REF!+#REF!+#REF!+#REF!+#REF!+#REF!+#REF!+#REF!+#REF!+#REF!+#REF!+#REF!+#REF!+#REF!+#REF!+#REF!+#REF!+#REF!+#REF!+#REF!</f>
        <v>#REF!</v>
      </c>
      <c r="AK82" s="19" t="e">
        <f>#REF!+#REF!+#REF!+#REF!+#REF!+#REF!+#REF!+#REF!+#REF!+#REF!+#REF!+#REF!+#REF!+#REF!+#REF!+#REF!+#REF!+#REF!+#REF!+#REF!+#REF!+#REF!+#REF!+#REF!+#REF!+#REF!+#REF!+#REF!+#REF!+#REF!+#REF!</f>
        <v>#REF!</v>
      </c>
    </row>
    <row r="83" spans="1:101" x14ac:dyDescent="0.3">
      <c r="A83">
        <v>61</v>
      </c>
      <c r="B83">
        <v>5630</v>
      </c>
      <c r="C83" s="2" t="s">
        <v>22</v>
      </c>
      <c r="D83" s="2" t="s">
        <v>196</v>
      </c>
      <c r="E83" s="4" t="s">
        <v>102</v>
      </c>
      <c r="F83" t="s">
        <v>291</v>
      </c>
      <c r="G83" t="s">
        <v>10</v>
      </c>
      <c r="H83">
        <v>2011</v>
      </c>
      <c r="I83" s="1">
        <v>40634</v>
      </c>
      <c r="J83" s="3">
        <v>43334</v>
      </c>
      <c r="K83">
        <v>7</v>
      </c>
      <c r="L83">
        <v>2700</v>
      </c>
      <c r="M83" s="23">
        <v>3.4286236476428602</v>
      </c>
      <c r="N83" t="s">
        <v>278</v>
      </c>
      <c r="O83" s="16">
        <v>14.1</v>
      </c>
      <c r="P83" s="16">
        <v>24.5</v>
      </c>
      <c r="Q83" s="15">
        <f t="shared" si="7"/>
        <v>0.57551020408163267</v>
      </c>
      <c r="R83">
        <v>0</v>
      </c>
      <c r="S83" t="s">
        <v>12</v>
      </c>
      <c r="T83" s="4"/>
      <c r="U83">
        <v>0</v>
      </c>
      <c r="V83" s="15">
        <v>0.55000000000000004</v>
      </c>
      <c r="W83">
        <v>0.56000000000000005</v>
      </c>
      <c r="X83" s="15">
        <v>0.54</v>
      </c>
      <c r="Y83" s="21">
        <f t="shared" si="8"/>
        <v>0.55000000000000004</v>
      </c>
      <c r="Z83" s="15">
        <v>52.14</v>
      </c>
      <c r="AA83" s="15">
        <v>52.06</v>
      </c>
      <c r="AB83" s="15">
        <v>52.16</v>
      </c>
      <c r="AC83" s="15">
        <f t="shared" si="9"/>
        <v>52.120000000000005</v>
      </c>
      <c r="AD83" s="22">
        <v>6.1999999999999998E-3</v>
      </c>
      <c r="AE83" s="15">
        <f t="shared" si="10"/>
        <v>6.2</v>
      </c>
      <c r="AF83" s="22">
        <f t="shared" si="11"/>
        <v>0.11895625479662317</v>
      </c>
      <c r="AG83" s="15">
        <v>45.83</v>
      </c>
      <c r="AH83" s="20">
        <f t="shared" si="12"/>
        <v>22.914999999999999</v>
      </c>
      <c r="AI83" s="20" t="e">
        <f t="shared" si="13"/>
        <v>#VALUE!</v>
      </c>
      <c r="AJ83" s="19" t="s">
        <v>64</v>
      </c>
      <c r="AK83" s="19" t="s">
        <v>64</v>
      </c>
    </row>
    <row r="84" spans="1:101" x14ac:dyDescent="0.3">
      <c r="A84">
        <v>413</v>
      </c>
      <c r="B84">
        <v>6909</v>
      </c>
      <c r="C84" s="2" t="s">
        <v>76</v>
      </c>
      <c r="D84" s="2" t="s">
        <v>247</v>
      </c>
      <c r="E84" s="4" t="s">
        <v>102</v>
      </c>
      <c r="G84" t="s">
        <v>10</v>
      </c>
      <c r="H84">
        <v>2017</v>
      </c>
      <c r="I84" s="1">
        <v>43081</v>
      </c>
      <c r="J84" s="3">
        <v>43355</v>
      </c>
      <c r="K84">
        <v>1</v>
      </c>
      <c r="L84">
        <v>1691</v>
      </c>
      <c r="M84" s="23">
        <v>3.4286236476428602</v>
      </c>
      <c r="N84" t="s">
        <v>283</v>
      </c>
      <c r="O84" s="16">
        <v>14.2</v>
      </c>
      <c r="P84" s="16">
        <v>24.4</v>
      </c>
      <c r="Q84" s="15">
        <f t="shared" si="7"/>
        <v>0.58196721311475408</v>
      </c>
      <c r="R84">
        <v>0</v>
      </c>
      <c r="S84" t="s">
        <v>12</v>
      </c>
      <c r="T84" s="4"/>
      <c r="U84">
        <v>0</v>
      </c>
      <c r="V84" s="15">
        <v>0.5</v>
      </c>
      <c r="W84" s="15">
        <v>0.51</v>
      </c>
      <c r="X84" s="15">
        <v>0.54</v>
      </c>
      <c r="Y84" s="21">
        <f t="shared" si="8"/>
        <v>0.51666666666666672</v>
      </c>
      <c r="Z84" s="15">
        <v>47.7</v>
      </c>
      <c r="AA84" s="15">
        <v>47.85</v>
      </c>
      <c r="AB84" s="15">
        <v>47.77</v>
      </c>
      <c r="AC84" s="15">
        <f t="shared" si="9"/>
        <v>47.773333333333341</v>
      </c>
      <c r="AD84" s="22">
        <v>4.4999999999999997E-3</v>
      </c>
      <c r="AE84" s="15">
        <f t="shared" si="10"/>
        <v>4.5</v>
      </c>
      <c r="AF84" s="22">
        <f t="shared" si="11"/>
        <v>9.4194808819425047E-2</v>
      </c>
      <c r="AG84" s="15">
        <v>38.1</v>
      </c>
      <c r="AH84" s="20">
        <f t="shared" si="12"/>
        <v>19.05</v>
      </c>
      <c r="AI84" s="20">
        <f t="shared" si="13"/>
        <v>0</v>
      </c>
      <c r="AJ84" s="19">
        <f>AN84+AP84+AR84+AT84+AV84+AX84+AZ84+BB84+BD84+BD84+BF84+BI84+BK84+BM84+BO84+BQ84+BS84+BU84+BW84+BY84+CA84+CD84+CF84+CH84+CJ84+CL84+CN84+CP84+CR84+CT84+CV84</f>
        <v>0</v>
      </c>
      <c r="AK84" s="19">
        <f>AO84+AQ84+AS84+AU84+AW84+AY84+BA84+BC84+BE84+BE84+BG84+BJ84+BL84+BN84+BP84+BR84+BT84+BV84+BX84+BZ84+CB84+CE84+CG84+CI84+CK84+CM84+CO84+CQ84+CS84+CU84+CW84</f>
        <v>0</v>
      </c>
    </row>
    <row r="85" spans="1:101" x14ac:dyDescent="0.3">
      <c r="A85">
        <v>183</v>
      </c>
      <c r="B85">
        <v>6181</v>
      </c>
      <c r="C85" s="2" t="s">
        <v>36</v>
      </c>
      <c r="D85" s="2" t="s">
        <v>209</v>
      </c>
      <c r="E85" s="4" t="s">
        <v>102</v>
      </c>
      <c r="G85" t="s">
        <v>10</v>
      </c>
      <c r="H85">
        <v>2013</v>
      </c>
      <c r="I85" s="1">
        <v>41473</v>
      </c>
      <c r="J85" s="3">
        <v>43361</v>
      </c>
      <c r="K85">
        <v>5</v>
      </c>
      <c r="L85">
        <v>1888</v>
      </c>
      <c r="M85" s="23">
        <v>3.4286236476428602</v>
      </c>
      <c r="N85" t="s">
        <v>278</v>
      </c>
      <c r="O85" s="16">
        <v>15.1</v>
      </c>
      <c r="P85" s="16">
        <v>24.4</v>
      </c>
      <c r="Q85" s="15">
        <f t="shared" si="7"/>
        <v>0.61885245901639352</v>
      </c>
      <c r="R85">
        <v>0</v>
      </c>
      <c r="S85" t="s">
        <v>18</v>
      </c>
      <c r="T85" s="4"/>
      <c r="U85">
        <v>0</v>
      </c>
      <c r="V85" s="15">
        <v>0.6</v>
      </c>
      <c r="W85" s="15">
        <v>0.61</v>
      </c>
      <c r="X85" s="15">
        <v>0.57999999999999996</v>
      </c>
      <c r="Y85" s="21">
        <f t="shared" si="8"/>
        <v>0.59666666666666668</v>
      </c>
      <c r="Z85" s="15">
        <v>51.87</v>
      </c>
      <c r="AA85" s="15">
        <v>51.81</v>
      </c>
      <c r="AB85" s="15">
        <v>51.88</v>
      </c>
      <c r="AC85" s="15">
        <f t="shared" si="9"/>
        <v>51.853333333333332</v>
      </c>
      <c r="AD85" s="22">
        <v>6.0000000000000001E-3</v>
      </c>
      <c r="AE85" s="15">
        <f t="shared" si="10"/>
        <v>6</v>
      </c>
      <c r="AF85" s="22">
        <f t="shared" si="11"/>
        <v>0.11571097968629468</v>
      </c>
      <c r="AG85" s="15">
        <v>45.51</v>
      </c>
      <c r="AH85" s="20">
        <f t="shared" si="12"/>
        <v>22.754999999999999</v>
      </c>
      <c r="AI85" s="20" t="e">
        <f t="shared" si="13"/>
        <v>#VALUE!</v>
      </c>
      <c r="AJ85" s="19" t="s">
        <v>64</v>
      </c>
      <c r="AK85" s="19" t="s">
        <v>64</v>
      </c>
    </row>
    <row r="86" spans="1:101" x14ac:dyDescent="0.3">
      <c r="A86">
        <v>260</v>
      </c>
      <c r="B86">
        <v>6670</v>
      </c>
      <c r="C86" s="2" t="s">
        <v>53</v>
      </c>
      <c r="D86" s="2" t="s">
        <v>225</v>
      </c>
      <c r="E86" s="14" t="s">
        <v>102</v>
      </c>
      <c r="G86" t="s">
        <v>10</v>
      </c>
      <c r="H86">
        <v>2015</v>
      </c>
      <c r="I86" s="1">
        <v>42338</v>
      </c>
      <c r="J86" s="3">
        <v>43362</v>
      </c>
      <c r="K86">
        <v>3</v>
      </c>
      <c r="L86">
        <v>2105</v>
      </c>
      <c r="M86" s="23">
        <v>3.4286236476428602</v>
      </c>
      <c r="N86" t="s">
        <v>278</v>
      </c>
      <c r="O86" s="16">
        <v>16.399999999999999</v>
      </c>
      <c r="P86" s="16">
        <v>24.4</v>
      </c>
      <c r="Q86" s="15">
        <f t="shared" si="7"/>
        <v>0.67213114754098358</v>
      </c>
      <c r="R86">
        <v>0</v>
      </c>
      <c r="S86" t="s">
        <v>18</v>
      </c>
      <c r="T86" s="4"/>
      <c r="U86">
        <v>0</v>
      </c>
      <c r="V86" s="15">
        <v>0.6</v>
      </c>
      <c r="W86" s="15">
        <v>0.57999999999999996</v>
      </c>
      <c r="X86" s="15">
        <v>0.62</v>
      </c>
      <c r="Y86" s="21">
        <f t="shared" si="8"/>
        <v>0.6</v>
      </c>
      <c r="Z86" s="15">
        <v>50.64</v>
      </c>
      <c r="AA86" s="15">
        <v>50.58</v>
      </c>
      <c r="AB86" s="15">
        <v>50.59</v>
      </c>
      <c r="AC86" s="15">
        <f t="shared" si="9"/>
        <v>50.603333333333332</v>
      </c>
      <c r="AD86" s="22">
        <v>6.4999999999999997E-3</v>
      </c>
      <c r="AE86" s="15">
        <f t="shared" si="10"/>
        <v>6.5</v>
      </c>
      <c r="AF86" s="22">
        <f t="shared" si="11"/>
        <v>0.12845003622949741</v>
      </c>
      <c r="AG86" s="15">
        <v>43.2</v>
      </c>
      <c r="AH86" s="20">
        <f t="shared" si="12"/>
        <v>21.6</v>
      </c>
      <c r="AI86" s="20">
        <f t="shared" si="13"/>
        <v>0</v>
      </c>
      <c r="AJ86" s="19">
        <f>AN86+AP86+AR86+AT86+AV86+AX86+AZ86+BB86+BD86+BD86+BF86+BI86+BK86+BM86+BO86+BQ86+BS86+BU86+BW86+BY86+CA86+CD86+CF86+CH86+CJ86+CL86+CN86+CP86+CR86+CT86+CV86</f>
        <v>0</v>
      </c>
      <c r="AK86" s="19">
        <f>AO86+AQ86+AS86+AU86+AW86+AY86+BA86+BC86+BE86+BE86+BG86+BJ86+BL86+BN86+BP86+BR86+BT86+BV86+BX86+BZ86+CB86+CE86+CG86+CI86+CK86+CM86+CO86+CQ86+CS86+CU86+CW86</f>
        <v>0</v>
      </c>
    </row>
    <row r="87" spans="1:101" x14ac:dyDescent="0.3">
      <c r="A87">
        <v>457</v>
      </c>
      <c r="B87">
        <v>7099</v>
      </c>
      <c r="C87" s="2" t="s">
        <v>79</v>
      </c>
      <c r="D87" s="2" t="s">
        <v>250</v>
      </c>
      <c r="E87" s="4" t="s">
        <v>102</v>
      </c>
      <c r="G87" t="s">
        <v>10</v>
      </c>
      <c r="H87">
        <v>2018</v>
      </c>
      <c r="I87" s="1">
        <v>43369</v>
      </c>
      <c r="J87" s="3">
        <v>43643</v>
      </c>
      <c r="K87">
        <v>1</v>
      </c>
      <c r="L87">
        <v>1086</v>
      </c>
      <c r="M87" s="23">
        <v>4.9175401809999997</v>
      </c>
      <c r="N87" t="s">
        <v>284</v>
      </c>
      <c r="O87" s="16">
        <v>14.6</v>
      </c>
      <c r="P87" s="16">
        <v>24</v>
      </c>
      <c r="Q87" s="15">
        <f t="shared" si="7"/>
        <v>0.60833333333333328</v>
      </c>
      <c r="R87">
        <v>0</v>
      </c>
      <c r="S87" t="s">
        <v>18</v>
      </c>
      <c r="T87" s="4" t="s">
        <v>108</v>
      </c>
      <c r="U87">
        <v>0</v>
      </c>
      <c r="V87" s="15">
        <v>0.56000000000000005</v>
      </c>
      <c r="W87" s="15">
        <v>0.53</v>
      </c>
      <c r="X87" s="15">
        <v>0.53</v>
      </c>
      <c r="Y87" s="21">
        <f t="shared" si="8"/>
        <v>0.54</v>
      </c>
      <c r="Z87" s="15">
        <v>50.92</v>
      </c>
      <c r="AA87" s="15">
        <v>50.26</v>
      </c>
      <c r="AB87" s="15">
        <v>50.55</v>
      </c>
      <c r="AC87" s="15">
        <f t="shared" si="9"/>
        <v>50.576666666666675</v>
      </c>
      <c r="AD87" s="22">
        <v>4.8999999999999998E-3</v>
      </c>
      <c r="AE87" s="15">
        <f t="shared" si="10"/>
        <v>4.8999999999999995</v>
      </c>
      <c r="AF87" s="22">
        <f t="shared" si="11"/>
        <v>9.6882620444210088E-2</v>
      </c>
      <c r="AG87" s="15">
        <v>42.15</v>
      </c>
      <c r="AH87" s="20">
        <f t="shared" si="12"/>
        <v>21.074999999999999</v>
      </c>
      <c r="AI87" s="20">
        <f t="shared" si="13"/>
        <v>0</v>
      </c>
      <c r="AJ87" s="19">
        <f>AN88+AP88+AR88+AT88+AV88+AX88+AZ88+BB88+BD88+BD88+BF88+BI88+BK88+BM88+BO88+BQ88+BS88+BU88+BW88+BY88+CA88+CD88+CF88+CH88+CJ88+CL88+CN88+CP88+CR88+CT88+CV88</f>
        <v>0</v>
      </c>
      <c r="AK87" s="19">
        <f>AO88+AQ88+AS88+AU88+AW88+AY88+BA88+BC88+BE88+BE88+BG88+BJ88+BL88+BN88+BP88+BR88+BT88+BV88+BX88+BZ88+CB88+CE88+CG88+CI88+CK88+CM88+CO88+CQ88+CS88+CU88+CW88</f>
        <v>0</v>
      </c>
    </row>
    <row r="88" spans="1:101" x14ac:dyDescent="0.3">
      <c r="A88">
        <v>428</v>
      </c>
      <c r="B88">
        <v>6919</v>
      </c>
      <c r="C88" s="2" t="s">
        <v>78</v>
      </c>
      <c r="D88" s="2" t="s">
        <v>249</v>
      </c>
      <c r="E88" s="14" t="s">
        <v>102</v>
      </c>
      <c r="G88" t="s">
        <v>10</v>
      </c>
      <c r="H88">
        <v>2018</v>
      </c>
      <c r="I88" s="1">
        <v>43298</v>
      </c>
      <c r="J88" s="3">
        <v>43725</v>
      </c>
      <c r="K88">
        <v>1</v>
      </c>
      <c r="L88">
        <v>1481</v>
      </c>
      <c r="M88" s="23">
        <v>4.9175401809999997</v>
      </c>
      <c r="N88" t="s">
        <v>283</v>
      </c>
      <c r="O88" s="16">
        <v>15.6</v>
      </c>
      <c r="P88" s="16">
        <v>25.7</v>
      </c>
      <c r="Q88" s="15">
        <f t="shared" si="7"/>
        <v>0.60700389105058361</v>
      </c>
      <c r="R88">
        <v>0</v>
      </c>
      <c r="S88" t="s">
        <v>12</v>
      </c>
      <c r="T88" s="4" t="s">
        <v>108</v>
      </c>
      <c r="U88">
        <v>0</v>
      </c>
      <c r="V88" s="15">
        <v>0.55000000000000004</v>
      </c>
      <c r="W88" s="15">
        <v>0.56000000000000005</v>
      </c>
      <c r="X88" s="15">
        <v>0.54</v>
      </c>
      <c r="Y88" s="21">
        <f t="shared" si="8"/>
        <v>0.55000000000000004</v>
      </c>
      <c r="Z88" s="15">
        <v>51.97</v>
      </c>
      <c r="AA88" s="15">
        <v>52.09</v>
      </c>
      <c r="AB88" s="15">
        <v>52.01</v>
      </c>
      <c r="AC88" s="15">
        <f t="shared" si="9"/>
        <v>52.023333333333333</v>
      </c>
      <c r="AD88" s="22">
        <v>6.4000000000000003E-3</v>
      </c>
      <c r="AE88" s="15">
        <f t="shared" si="10"/>
        <v>6.4</v>
      </c>
      <c r="AF88" s="22">
        <f t="shared" si="11"/>
        <v>0.12302172102261806</v>
      </c>
      <c r="AG88" s="15">
        <v>44.23</v>
      </c>
      <c r="AH88" s="20">
        <f t="shared" si="12"/>
        <v>22.114999999999998</v>
      </c>
      <c r="AI88" s="20">
        <f t="shared" si="13"/>
        <v>0</v>
      </c>
      <c r="AJ88" s="19">
        <f>AN88+AP88+AR88+AT88+AV88+AX88+AZ88+BB88+BD88+BD88+BF88+BI88+BK88+BM88+BO88+BQ88+BS88+BU88+BW88+BY88+CA88+CD88+CF88+CH88+CJ88+CL88+CN88+CP88+CR88+CT88+CV88</f>
        <v>0</v>
      </c>
      <c r="AK88" s="19">
        <f>AO88+AQ88+AS88+AU88+AW88+AY88+BA88+BC88+BE88+BE88+BG88+BJ88+BL88+BN88+BP88+BR88+BT88+BV88+BX88+BZ88+CB88+CE88+CG88+CI88+CK88+CM88+CO88+CQ88+CS88+CU88+CW88</f>
        <v>0</v>
      </c>
    </row>
    <row r="89" spans="1:101" x14ac:dyDescent="0.3">
      <c r="A89">
        <v>304</v>
      </c>
      <c r="B89">
        <v>6737</v>
      </c>
      <c r="C89" s="2" t="s">
        <v>62</v>
      </c>
      <c r="D89" s="2" t="s">
        <v>234</v>
      </c>
      <c r="E89" s="4" t="s">
        <v>102</v>
      </c>
      <c r="F89" t="s">
        <v>124</v>
      </c>
      <c r="G89" t="s">
        <v>10</v>
      </c>
      <c r="H89">
        <v>2016</v>
      </c>
      <c r="I89" s="1">
        <v>42598</v>
      </c>
      <c r="J89" s="3">
        <v>43872</v>
      </c>
      <c r="K89">
        <v>4</v>
      </c>
      <c r="L89">
        <v>1838</v>
      </c>
      <c r="M89" s="23">
        <v>2.5876704024285702</v>
      </c>
      <c r="N89" t="s">
        <v>278</v>
      </c>
      <c r="O89" s="16">
        <v>14</v>
      </c>
      <c r="P89" s="16">
        <v>24.2</v>
      </c>
      <c r="Q89" s="15">
        <f t="shared" si="7"/>
        <v>0.57851239669421495</v>
      </c>
      <c r="R89">
        <v>0</v>
      </c>
      <c r="S89" t="s">
        <v>12</v>
      </c>
      <c r="T89" s="4"/>
      <c r="U89">
        <v>0</v>
      </c>
      <c r="V89" s="15">
        <v>0.55000000000000004</v>
      </c>
      <c r="W89" s="15">
        <v>0.56999999999999995</v>
      </c>
      <c r="X89" s="15">
        <v>0.54</v>
      </c>
      <c r="Y89" s="21">
        <f t="shared" si="8"/>
        <v>0.55333333333333334</v>
      </c>
      <c r="Z89" s="15">
        <v>49.54</v>
      </c>
      <c r="AA89" s="15">
        <v>49.32</v>
      </c>
      <c r="AB89" s="15">
        <v>49.44</v>
      </c>
      <c r="AC89" s="15">
        <f t="shared" si="9"/>
        <v>49.433333333333337</v>
      </c>
      <c r="AD89" s="22">
        <v>5.4000000000000003E-3</v>
      </c>
      <c r="AE89" s="15">
        <f t="shared" si="10"/>
        <v>5.4</v>
      </c>
      <c r="AF89" s="22">
        <f t="shared" si="11"/>
        <v>0.10923803101820634</v>
      </c>
      <c r="AG89" s="15">
        <v>41.3</v>
      </c>
      <c r="AH89" s="20">
        <f t="shared" si="12"/>
        <v>20.65</v>
      </c>
      <c r="AI89" s="20" t="e">
        <f t="shared" si="13"/>
        <v>#VALUE!</v>
      </c>
      <c r="AJ89" s="19" t="s">
        <v>64</v>
      </c>
      <c r="AK89" s="19" t="s">
        <v>64</v>
      </c>
      <c r="AL89">
        <v>22</v>
      </c>
      <c r="AM89">
        <v>20</v>
      </c>
      <c r="AN89">
        <v>14</v>
      </c>
      <c r="AO89">
        <v>17</v>
      </c>
      <c r="AP89">
        <v>14</v>
      </c>
      <c r="AQ89">
        <v>15</v>
      </c>
      <c r="AR89">
        <v>12</v>
      </c>
      <c r="AS89">
        <v>14</v>
      </c>
      <c r="AT89">
        <v>12</v>
      </c>
      <c r="AU89">
        <v>12</v>
      </c>
      <c r="AV89">
        <v>11</v>
      </c>
      <c r="AW89">
        <v>12</v>
      </c>
      <c r="AX89">
        <v>11</v>
      </c>
      <c r="AY89">
        <v>12</v>
      </c>
      <c r="AZ89">
        <v>11</v>
      </c>
      <c r="BA89">
        <v>11</v>
      </c>
      <c r="BB89">
        <v>11</v>
      </c>
      <c r="BC89">
        <v>10</v>
      </c>
      <c r="BD89">
        <v>11</v>
      </c>
      <c r="BE89">
        <v>10</v>
      </c>
      <c r="BF89">
        <v>11</v>
      </c>
      <c r="BG89">
        <v>10</v>
      </c>
      <c r="BI89">
        <v>14</v>
      </c>
      <c r="BJ89">
        <v>18</v>
      </c>
      <c r="BK89">
        <v>13</v>
      </c>
      <c r="BL89">
        <v>16</v>
      </c>
      <c r="BM89">
        <v>12</v>
      </c>
      <c r="BN89">
        <v>14</v>
      </c>
      <c r="BO89">
        <v>11</v>
      </c>
      <c r="BP89">
        <v>12</v>
      </c>
      <c r="BQ89">
        <v>11</v>
      </c>
      <c r="BR89">
        <v>11</v>
      </c>
      <c r="BS89">
        <v>11</v>
      </c>
      <c r="BT89">
        <v>12</v>
      </c>
      <c r="BU89">
        <v>11</v>
      </c>
      <c r="BV89">
        <v>11</v>
      </c>
      <c r="BW89">
        <v>10</v>
      </c>
      <c r="BX89">
        <v>10</v>
      </c>
      <c r="BY89">
        <v>11</v>
      </c>
      <c r="BZ89">
        <v>11</v>
      </c>
      <c r="CA89">
        <v>10</v>
      </c>
      <c r="CB89">
        <v>11</v>
      </c>
      <c r="CD89">
        <v>14</v>
      </c>
      <c r="CE89">
        <v>16</v>
      </c>
      <c r="CF89">
        <v>12</v>
      </c>
      <c r="CG89">
        <v>14</v>
      </c>
      <c r="CH89">
        <v>11</v>
      </c>
      <c r="CI89">
        <v>13</v>
      </c>
      <c r="CJ89">
        <v>12</v>
      </c>
      <c r="CK89">
        <v>12</v>
      </c>
      <c r="CL89">
        <v>11</v>
      </c>
      <c r="CM89">
        <v>11</v>
      </c>
      <c r="CN89">
        <v>10</v>
      </c>
      <c r="CO89">
        <v>10</v>
      </c>
      <c r="CP89">
        <v>11</v>
      </c>
      <c r="CQ89">
        <v>10</v>
      </c>
      <c r="CR89">
        <v>11</v>
      </c>
      <c r="CS89">
        <v>11</v>
      </c>
      <c r="CT89">
        <v>11</v>
      </c>
      <c r="CU89">
        <v>11</v>
      </c>
      <c r="CV89">
        <v>10</v>
      </c>
      <c r="CW89">
        <v>11</v>
      </c>
    </row>
    <row r="90" spans="1:101" x14ac:dyDescent="0.3">
      <c r="A90">
        <v>467</v>
      </c>
      <c r="B90">
        <v>7118</v>
      </c>
      <c r="C90" s="2" t="s">
        <v>82</v>
      </c>
      <c r="D90" s="2" t="s">
        <v>253</v>
      </c>
      <c r="E90" s="4" t="s">
        <v>102</v>
      </c>
      <c r="G90" t="s">
        <v>10</v>
      </c>
      <c r="H90">
        <v>2019</v>
      </c>
      <c r="I90" s="1">
        <v>43600</v>
      </c>
      <c r="J90" s="3">
        <v>43874</v>
      </c>
      <c r="K90">
        <v>1</v>
      </c>
      <c r="L90">
        <v>1358</v>
      </c>
      <c r="M90" s="23">
        <v>2.5876704024285702</v>
      </c>
      <c r="N90" t="s">
        <v>283</v>
      </c>
      <c r="O90" s="16">
        <v>13.6</v>
      </c>
      <c r="P90" s="16">
        <v>23.9</v>
      </c>
      <c r="Q90" s="15">
        <f t="shared" si="7"/>
        <v>0.56903765690376573</v>
      </c>
      <c r="R90">
        <v>0</v>
      </c>
      <c r="S90" t="s">
        <v>16</v>
      </c>
      <c r="T90" s="4"/>
      <c r="U90">
        <v>0</v>
      </c>
      <c r="V90" s="15">
        <v>0.48</v>
      </c>
      <c r="W90" s="15">
        <v>0.52</v>
      </c>
      <c r="X90" s="15">
        <v>0.5</v>
      </c>
      <c r="Y90" s="21">
        <f t="shared" si="8"/>
        <v>0.5</v>
      </c>
      <c r="Z90" s="15">
        <v>52.94</v>
      </c>
      <c r="AA90" s="15">
        <v>52.89</v>
      </c>
      <c r="AB90" s="15">
        <v>52.97</v>
      </c>
      <c r="AC90" s="15">
        <f t="shared" si="9"/>
        <v>52.933333333333337</v>
      </c>
      <c r="AD90" s="22">
        <v>5.0000000000000001E-3</v>
      </c>
      <c r="AE90" s="15">
        <f t="shared" si="10"/>
        <v>5</v>
      </c>
      <c r="AF90" s="22">
        <f t="shared" si="11"/>
        <v>9.445843828715364E-2</v>
      </c>
      <c r="AG90" s="15">
        <v>45.23</v>
      </c>
      <c r="AH90" s="20">
        <f t="shared" si="12"/>
        <v>22.614999999999998</v>
      </c>
      <c r="AI90" s="20">
        <f t="shared" si="13"/>
        <v>0</v>
      </c>
      <c r="AJ90" s="19">
        <f>AN90+AP90+AR90+AT90+AV90+AX90+AZ90+BB90+BD90+BD90+BF90+BI90+BK90+BM90+BO90+BQ90+BS90+BU90+BW90+BY90+CA90+CD90+CF90+CH90+CJ90+CL90+CN90+CP90+CR90+CT90+CV90</f>
        <v>0</v>
      </c>
      <c r="AK90" s="19">
        <f>AO90+AQ90+AS90+AU90+AW90+AY90+BA90+BC90+BE90+BE90+BG90+BJ90+BL90+BN90+BP90+BR90+BT90+BV90+BX90+BZ90+CB90+CE90+CG90+CI90+CK90+CM90+CO90+CQ90+CS90+CU90+CW90</f>
        <v>0</v>
      </c>
    </row>
    <row r="91" spans="1:101" x14ac:dyDescent="0.3">
      <c r="A91">
        <v>456</v>
      </c>
      <c r="B91">
        <v>7099</v>
      </c>
      <c r="C91" s="2" t="s">
        <v>79</v>
      </c>
      <c r="D91" s="2" t="s">
        <v>250</v>
      </c>
      <c r="E91" s="4" t="s">
        <v>102</v>
      </c>
      <c r="G91" t="s">
        <v>10</v>
      </c>
      <c r="H91">
        <v>2018</v>
      </c>
      <c r="I91" s="1">
        <v>43369</v>
      </c>
      <c r="J91" s="3">
        <v>43875</v>
      </c>
      <c r="K91">
        <v>2</v>
      </c>
      <c r="L91">
        <v>1086</v>
      </c>
      <c r="M91" s="23">
        <v>2.5876704024285702</v>
      </c>
      <c r="N91" t="s">
        <v>283</v>
      </c>
      <c r="O91" s="16">
        <v>13.7</v>
      </c>
      <c r="P91" s="16">
        <v>24.9</v>
      </c>
      <c r="Q91" s="15">
        <f t="shared" si="7"/>
        <v>0.55020080321285136</v>
      </c>
      <c r="R91">
        <v>0</v>
      </c>
      <c r="S91" t="s">
        <v>12</v>
      </c>
      <c r="T91" s="4"/>
      <c r="U91">
        <v>0</v>
      </c>
      <c r="V91" s="15">
        <v>0.49</v>
      </c>
      <c r="W91" s="15">
        <v>0.52</v>
      </c>
      <c r="X91" s="15">
        <v>0.5</v>
      </c>
      <c r="Y91" s="21">
        <f t="shared" si="8"/>
        <v>0.5033333333333333</v>
      </c>
      <c r="Z91" s="15">
        <v>51.11</v>
      </c>
      <c r="AA91" s="15">
        <v>51.1</v>
      </c>
      <c r="AB91" s="15">
        <v>51.2</v>
      </c>
      <c r="AC91" s="15">
        <f t="shared" si="9"/>
        <v>51.136666666666677</v>
      </c>
      <c r="AD91" s="22">
        <v>6.1000000000000004E-3</v>
      </c>
      <c r="AE91" s="15">
        <f t="shared" si="10"/>
        <v>6.1000000000000005</v>
      </c>
      <c r="AF91" s="22">
        <f t="shared" si="11"/>
        <v>0.11928818199595853</v>
      </c>
      <c r="AG91" s="15">
        <v>41.57</v>
      </c>
      <c r="AH91" s="20">
        <f t="shared" si="12"/>
        <v>20.785</v>
      </c>
      <c r="AI91" s="20" t="e">
        <f t="shared" si="13"/>
        <v>#VALUE!</v>
      </c>
      <c r="AJ91" s="19" t="s">
        <v>64</v>
      </c>
      <c r="AK91" s="19" t="s">
        <v>64</v>
      </c>
    </row>
    <row r="92" spans="1:101" x14ac:dyDescent="0.3">
      <c r="A92">
        <v>472</v>
      </c>
      <c r="B92">
        <v>7123</v>
      </c>
      <c r="C92" s="2" t="s">
        <v>83</v>
      </c>
      <c r="D92" s="2" t="s">
        <v>254</v>
      </c>
      <c r="E92" s="4" t="s">
        <v>102</v>
      </c>
      <c r="G92" t="s">
        <v>10</v>
      </c>
      <c r="H92">
        <v>2019</v>
      </c>
      <c r="I92" s="1">
        <v>43601</v>
      </c>
      <c r="J92" s="3">
        <v>43875</v>
      </c>
      <c r="K92">
        <v>1</v>
      </c>
      <c r="L92">
        <v>1023</v>
      </c>
      <c r="M92" s="23">
        <v>2.5876704024285702</v>
      </c>
      <c r="N92" t="s">
        <v>283</v>
      </c>
      <c r="O92" s="16">
        <v>13.8</v>
      </c>
      <c r="P92" s="16">
        <v>24</v>
      </c>
      <c r="Q92" s="15">
        <f t="shared" si="7"/>
        <v>0.57500000000000007</v>
      </c>
      <c r="R92">
        <v>0</v>
      </c>
      <c r="S92" t="s">
        <v>16</v>
      </c>
      <c r="T92" s="4"/>
      <c r="U92">
        <v>0</v>
      </c>
      <c r="V92" s="15">
        <v>0.53</v>
      </c>
      <c r="W92" s="15">
        <v>0.48</v>
      </c>
      <c r="X92" s="15">
        <v>0.48</v>
      </c>
      <c r="Y92" s="21">
        <f t="shared" si="8"/>
        <v>0.49666666666666665</v>
      </c>
      <c r="Z92" s="15">
        <v>50.59</v>
      </c>
      <c r="AA92" s="15">
        <v>50.51</v>
      </c>
      <c r="AB92" s="15">
        <v>50.47</v>
      </c>
      <c r="AC92" s="15">
        <f t="shared" si="9"/>
        <v>50.523333333333333</v>
      </c>
      <c r="AD92" s="22">
        <v>5.0000000000000001E-3</v>
      </c>
      <c r="AE92" s="15">
        <f t="shared" si="10"/>
        <v>5</v>
      </c>
      <c r="AF92" s="22">
        <f t="shared" si="11"/>
        <v>9.8964174968661348E-2</v>
      </c>
      <c r="AG92" s="15">
        <v>43.19</v>
      </c>
      <c r="AH92" s="20">
        <f t="shared" si="12"/>
        <v>21.594999999999999</v>
      </c>
      <c r="AI92" s="20" t="e">
        <f t="shared" si="13"/>
        <v>#VALUE!</v>
      </c>
      <c r="AJ92" s="19" t="s">
        <v>64</v>
      </c>
      <c r="AK92" s="19" t="s">
        <v>64</v>
      </c>
    </row>
    <row r="93" spans="1:101" x14ac:dyDescent="0.3">
      <c r="A93">
        <v>482</v>
      </c>
      <c r="B93">
        <v>7136</v>
      </c>
      <c r="C93" s="2" t="s">
        <v>84</v>
      </c>
      <c r="D93" s="2" t="s">
        <v>255</v>
      </c>
      <c r="E93" s="4" t="s">
        <v>102</v>
      </c>
      <c r="G93" t="s">
        <v>10</v>
      </c>
      <c r="H93">
        <v>2019</v>
      </c>
      <c r="I93" s="1">
        <v>43601</v>
      </c>
      <c r="J93" s="3">
        <v>43875</v>
      </c>
      <c r="K93">
        <v>1</v>
      </c>
      <c r="L93">
        <v>994</v>
      </c>
      <c r="M93" s="23">
        <v>2.5876704024285702</v>
      </c>
      <c r="N93" t="s">
        <v>283</v>
      </c>
      <c r="O93" s="16">
        <v>13.4</v>
      </c>
      <c r="P93" s="16">
        <v>25.4</v>
      </c>
      <c r="Q93" s="15">
        <f t="shared" si="7"/>
        <v>0.5275590551181103</v>
      </c>
      <c r="R93">
        <v>0</v>
      </c>
      <c r="S93" t="s">
        <v>16</v>
      </c>
      <c r="T93" s="4"/>
      <c r="U93">
        <v>0</v>
      </c>
      <c r="V93" s="15">
        <v>0.42</v>
      </c>
      <c r="W93" s="15">
        <v>0.43</v>
      </c>
      <c r="X93" s="15">
        <v>0.47</v>
      </c>
      <c r="Y93" s="21">
        <f t="shared" si="8"/>
        <v>0.43999999999999995</v>
      </c>
      <c r="Z93" s="15">
        <v>46.22</v>
      </c>
      <c r="AA93" s="15">
        <v>46.32</v>
      </c>
      <c r="AB93" s="15">
        <v>45.91</v>
      </c>
      <c r="AC93" s="15">
        <f t="shared" si="9"/>
        <v>46.15</v>
      </c>
      <c r="AD93" s="22">
        <v>4.4000000000000003E-3</v>
      </c>
      <c r="AE93" s="15">
        <f t="shared" si="10"/>
        <v>4.4000000000000004</v>
      </c>
      <c r="AF93" s="22">
        <f t="shared" si="11"/>
        <v>9.5341278439870003E-2</v>
      </c>
      <c r="AG93" s="15">
        <v>40.229999999999997</v>
      </c>
      <c r="AH93" s="20">
        <f t="shared" si="12"/>
        <v>20.114999999999998</v>
      </c>
      <c r="AI93" s="20" t="e">
        <f t="shared" si="13"/>
        <v>#VALUE!</v>
      </c>
      <c r="AJ93" s="19" t="s">
        <v>64</v>
      </c>
      <c r="AK93" s="19" t="s">
        <v>64</v>
      </c>
    </row>
    <row r="94" spans="1:101" x14ac:dyDescent="0.3">
      <c r="A94">
        <v>423</v>
      </c>
      <c r="B94">
        <v>6917</v>
      </c>
      <c r="C94" s="2" t="s">
        <v>85</v>
      </c>
      <c r="D94" s="2" t="s">
        <v>256</v>
      </c>
      <c r="E94" s="4" t="s">
        <v>102</v>
      </c>
      <c r="G94" t="s">
        <v>10</v>
      </c>
      <c r="H94">
        <v>2017</v>
      </c>
      <c r="I94" s="1">
        <v>42997</v>
      </c>
      <c r="J94" s="3">
        <v>43879</v>
      </c>
      <c r="K94">
        <v>3</v>
      </c>
      <c r="L94">
        <v>1624</v>
      </c>
      <c r="M94" s="23">
        <v>2.5876704024285702</v>
      </c>
      <c r="N94" t="s">
        <v>284</v>
      </c>
      <c r="O94" s="16">
        <v>13.9</v>
      </c>
      <c r="P94" s="16">
        <v>24.4</v>
      </c>
      <c r="Q94" s="15">
        <f t="shared" si="7"/>
        <v>0.56967213114754101</v>
      </c>
      <c r="R94">
        <v>0</v>
      </c>
      <c r="S94" t="s">
        <v>12</v>
      </c>
      <c r="T94" s="4"/>
      <c r="U94">
        <v>0</v>
      </c>
      <c r="V94" s="15">
        <v>0.56000000000000005</v>
      </c>
      <c r="W94" s="15">
        <v>0.56000000000000005</v>
      </c>
      <c r="X94" s="15">
        <v>0.55000000000000004</v>
      </c>
      <c r="Y94" s="21">
        <f t="shared" si="8"/>
        <v>0.55666666666666675</v>
      </c>
      <c r="Z94" s="15">
        <v>49.09</v>
      </c>
      <c r="AA94" s="15">
        <v>48.95</v>
      </c>
      <c r="AB94" s="15">
        <v>48.86</v>
      </c>
      <c r="AC94" s="15">
        <f t="shared" si="9"/>
        <v>48.966666666666669</v>
      </c>
      <c r="AD94" s="22">
        <v>5.7000000000000002E-3</v>
      </c>
      <c r="AE94" s="15">
        <f t="shared" si="10"/>
        <v>5.7</v>
      </c>
      <c r="AF94" s="22">
        <f t="shared" si="11"/>
        <v>0.11640571817562968</v>
      </c>
      <c r="AG94" s="15">
        <v>39.01</v>
      </c>
      <c r="AH94" s="20">
        <f t="shared" si="12"/>
        <v>19.504999999999999</v>
      </c>
      <c r="AI94" s="20" t="e">
        <f t="shared" si="13"/>
        <v>#VALUE!</v>
      </c>
      <c r="AJ94" s="19" t="s">
        <v>64</v>
      </c>
      <c r="AK94" s="19" t="s">
        <v>64</v>
      </c>
    </row>
    <row r="95" spans="1:101" x14ac:dyDescent="0.3">
      <c r="A95">
        <v>282</v>
      </c>
      <c r="B95">
        <v>6699</v>
      </c>
      <c r="C95" s="2" t="s">
        <v>86</v>
      </c>
      <c r="D95" s="2" t="s">
        <v>257</v>
      </c>
      <c r="E95" s="4" t="s">
        <v>102</v>
      </c>
      <c r="G95" t="s">
        <v>10</v>
      </c>
      <c r="H95">
        <v>2017</v>
      </c>
      <c r="I95" s="1">
        <v>42762</v>
      </c>
      <c r="J95" s="3">
        <v>43883</v>
      </c>
      <c r="K95">
        <v>3</v>
      </c>
      <c r="L95">
        <v>2000</v>
      </c>
      <c r="M95" s="23">
        <v>2.5876704024285702</v>
      </c>
      <c r="N95" t="s">
        <v>283</v>
      </c>
      <c r="O95" s="16">
        <v>13.2</v>
      </c>
      <c r="P95" s="16">
        <v>23.8</v>
      </c>
      <c r="Q95" s="15">
        <f t="shared" si="7"/>
        <v>0.55462184873949572</v>
      </c>
      <c r="R95">
        <v>0</v>
      </c>
      <c r="S95" t="s">
        <v>16</v>
      </c>
      <c r="T95" s="4"/>
      <c r="U95">
        <v>0</v>
      </c>
      <c r="V95" s="15">
        <v>0.61</v>
      </c>
      <c r="W95" s="15">
        <v>0.57999999999999996</v>
      </c>
      <c r="X95" s="15">
        <v>0.56000000000000005</v>
      </c>
      <c r="Y95" s="21">
        <f t="shared" si="8"/>
        <v>0.58333333333333337</v>
      </c>
      <c r="Z95" s="15">
        <v>50.76</v>
      </c>
      <c r="AA95" s="15">
        <v>50.6</v>
      </c>
      <c r="AB95" s="15">
        <v>50.75</v>
      </c>
      <c r="AC95" s="15">
        <f t="shared" si="9"/>
        <v>50.70333333333334</v>
      </c>
      <c r="AD95" s="22">
        <v>5.8999999999999999E-3</v>
      </c>
      <c r="AE95" s="15">
        <f t="shared" si="10"/>
        <v>5.8999999999999995</v>
      </c>
      <c r="AF95" s="22">
        <f t="shared" si="11"/>
        <v>0.11636315824074681</v>
      </c>
      <c r="AG95" s="15">
        <v>43.13</v>
      </c>
      <c r="AH95" s="20">
        <f t="shared" si="12"/>
        <v>21.565000000000001</v>
      </c>
      <c r="AI95" s="20" t="e">
        <f t="shared" si="13"/>
        <v>#VALUE!</v>
      </c>
      <c r="AJ95" s="19" t="s">
        <v>64</v>
      </c>
      <c r="AK95" s="19" t="s">
        <v>64</v>
      </c>
    </row>
    <row r="96" spans="1:101" x14ac:dyDescent="0.3">
      <c r="A96" s="8">
        <v>37</v>
      </c>
      <c r="B96" s="8">
        <v>5543</v>
      </c>
      <c r="C96" s="2" t="s">
        <v>74</v>
      </c>
      <c r="D96" s="2" t="s">
        <v>245</v>
      </c>
      <c r="E96" s="14" t="s">
        <v>102</v>
      </c>
      <c r="G96" t="s">
        <v>10</v>
      </c>
      <c r="H96">
        <v>2010</v>
      </c>
      <c r="I96" s="1">
        <v>40395</v>
      </c>
      <c r="J96" s="3">
        <v>43896</v>
      </c>
      <c r="K96">
        <v>10</v>
      </c>
      <c r="L96">
        <v>4049</v>
      </c>
      <c r="M96" s="23">
        <v>2.5876704024285702</v>
      </c>
      <c r="N96" t="s">
        <v>278</v>
      </c>
      <c r="O96" s="16">
        <v>14.1</v>
      </c>
      <c r="P96" s="16">
        <v>24.6</v>
      </c>
      <c r="Q96" s="15">
        <f t="shared" si="7"/>
        <v>0.57317073170731703</v>
      </c>
      <c r="R96">
        <v>0</v>
      </c>
      <c r="S96" t="s">
        <v>12</v>
      </c>
      <c r="T96" s="4"/>
      <c r="U96">
        <v>0</v>
      </c>
      <c r="V96" s="15">
        <v>0.42</v>
      </c>
      <c r="W96" s="15">
        <v>0.45</v>
      </c>
      <c r="X96" s="15">
        <v>0.39</v>
      </c>
      <c r="Y96" s="21">
        <f t="shared" si="8"/>
        <v>0.42</v>
      </c>
      <c r="Z96">
        <v>56.68</v>
      </c>
      <c r="AA96" s="15">
        <v>56.55</v>
      </c>
      <c r="AB96" s="15">
        <v>56.68</v>
      </c>
      <c r="AC96" s="15">
        <f t="shared" si="9"/>
        <v>56.636666666666663</v>
      </c>
      <c r="AD96" s="22">
        <v>6.4999999999999997E-3</v>
      </c>
      <c r="AE96" s="15">
        <f t="shared" si="10"/>
        <v>6.5</v>
      </c>
      <c r="AF96" s="22">
        <f t="shared" si="11"/>
        <v>0.11476664116296864</v>
      </c>
      <c r="AG96" s="15">
        <v>45.09</v>
      </c>
      <c r="AH96" s="20">
        <f t="shared" si="12"/>
        <v>22.545000000000002</v>
      </c>
      <c r="AI96" s="20">
        <f t="shared" si="13"/>
        <v>741</v>
      </c>
      <c r="AJ96" s="19">
        <f>AN96+AP96+AR96+AT96+AV96+AX96+AZ96+BB96+BD96+BD96+BF96+BI96+BK96+BM96+BO96+BQ96+BS96+BU96+BW96+BY96+CA96+CD96+CF96+CH96+CJ96+CL96+CN96+CP96+CR96+CT96+CV96</f>
        <v>356</v>
      </c>
      <c r="AK96" s="19">
        <f>AO96+AQ96+AS96+AU96+AW96+AY96+BA96+BC96+BE96+BE96+BG96+BJ96+BL96+BN96+BP96+BR96+BT96+BV96+BX96+BZ96+CB96+CE96+CG96+CI96+CK96+CM96+CO96+CQ96+CS96+CU96+CW96</f>
        <v>385</v>
      </c>
      <c r="AL96">
        <v>23</v>
      </c>
      <c r="AM96">
        <v>19</v>
      </c>
      <c r="AN96">
        <v>14</v>
      </c>
      <c r="AO96">
        <v>17</v>
      </c>
      <c r="AP96">
        <v>13</v>
      </c>
      <c r="AQ96">
        <v>15</v>
      </c>
      <c r="AR96">
        <v>12</v>
      </c>
      <c r="AS96">
        <v>14</v>
      </c>
      <c r="AT96">
        <v>11</v>
      </c>
      <c r="AU96">
        <v>12</v>
      </c>
      <c r="AV96">
        <v>12</v>
      </c>
      <c r="AW96">
        <v>11</v>
      </c>
      <c r="AX96">
        <v>11</v>
      </c>
      <c r="AY96">
        <v>11</v>
      </c>
      <c r="AZ96">
        <v>11</v>
      </c>
      <c r="BA96">
        <v>11</v>
      </c>
      <c r="BB96">
        <v>11</v>
      </c>
      <c r="BC96">
        <v>11</v>
      </c>
      <c r="BD96">
        <v>10</v>
      </c>
      <c r="BE96">
        <v>11</v>
      </c>
      <c r="BF96">
        <v>11</v>
      </c>
      <c r="BG96">
        <v>10</v>
      </c>
      <c r="BI96">
        <v>14</v>
      </c>
      <c r="BJ96">
        <v>17</v>
      </c>
      <c r="BK96">
        <v>12</v>
      </c>
      <c r="BL96">
        <v>15</v>
      </c>
      <c r="BM96">
        <v>12</v>
      </c>
      <c r="BN96">
        <v>13</v>
      </c>
      <c r="BO96">
        <v>11</v>
      </c>
      <c r="BP96">
        <v>12</v>
      </c>
      <c r="BQ96">
        <v>11</v>
      </c>
      <c r="BR96">
        <v>12</v>
      </c>
      <c r="BS96">
        <v>11</v>
      </c>
      <c r="BT96">
        <v>12</v>
      </c>
      <c r="BU96">
        <v>11</v>
      </c>
      <c r="BV96">
        <v>11</v>
      </c>
      <c r="BW96">
        <v>11</v>
      </c>
      <c r="BX96">
        <v>11</v>
      </c>
      <c r="BY96">
        <v>10</v>
      </c>
      <c r="BZ96">
        <v>11</v>
      </c>
      <c r="CA96">
        <v>10</v>
      </c>
      <c r="CB96">
        <v>11</v>
      </c>
      <c r="CD96">
        <v>13</v>
      </c>
      <c r="CE96">
        <v>17</v>
      </c>
      <c r="CF96">
        <v>13</v>
      </c>
      <c r="CG96">
        <v>15</v>
      </c>
      <c r="CH96">
        <v>12</v>
      </c>
      <c r="CI96">
        <v>14</v>
      </c>
      <c r="CJ96">
        <v>11</v>
      </c>
      <c r="CK96">
        <v>13</v>
      </c>
      <c r="CL96">
        <v>12</v>
      </c>
      <c r="CM96">
        <v>12</v>
      </c>
      <c r="CN96">
        <v>12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</row>
    <row r="97" spans="1:101" x14ac:dyDescent="0.3">
      <c r="A97">
        <v>485</v>
      </c>
      <c r="B97">
        <v>7137</v>
      </c>
      <c r="C97" s="2" t="s">
        <v>87</v>
      </c>
      <c r="D97" s="2" t="s">
        <v>258</v>
      </c>
      <c r="E97" s="4" t="s">
        <v>102</v>
      </c>
      <c r="F97" t="s">
        <v>125</v>
      </c>
      <c r="G97" t="s">
        <v>10</v>
      </c>
      <c r="H97">
        <v>2019</v>
      </c>
      <c r="I97" s="1">
        <v>43622</v>
      </c>
      <c r="J97" s="3">
        <v>43896</v>
      </c>
      <c r="K97">
        <v>1</v>
      </c>
      <c r="L97">
        <v>789</v>
      </c>
      <c r="M97" s="23">
        <v>2.5876704024285702</v>
      </c>
      <c r="N97" t="s">
        <v>284</v>
      </c>
      <c r="O97" s="16">
        <v>13.7</v>
      </c>
      <c r="P97" s="16">
        <v>24.3</v>
      </c>
      <c r="Q97" s="15">
        <f t="shared" si="7"/>
        <v>0.56378600823045266</v>
      </c>
      <c r="R97">
        <v>0</v>
      </c>
      <c r="S97" t="s">
        <v>16</v>
      </c>
      <c r="T97" s="4"/>
      <c r="U97">
        <v>0</v>
      </c>
      <c r="V97" s="15">
        <v>0.5</v>
      </c>
      <c r="W97" s="15">
        <v>0.46</v>
      </c>
      <c r="X97" s="15">
        <v>0.47</v>
      </c>
      <c r="Y97" s="21">
        <f t="shared" si="8"/>
        <v>0.47666666666666663</v>
      </c>
      <c r="Z97" s="15">
        <v>50.45</v>
      </c>
      <c r="AA97" s="15">
        <v>50.42</v>
      </c>
      <c r="AB97" s="15">
        <v>50.51</v>
      </c>
      <c r="AC97" s="15">
        <f t="shared" si="9"/>
        <v>50.46</v>
      </c>
      <c r="AD97" s="22">
        <v>4.8999999999999998E-3</v>
      </c>
      <c r="AE97" s="15">
        <f t="shared" si="10"/>
        <v>4.8999999999999995</v>
      </c>
      <c r="AF97" s="22">
        <f t="shared" si="11"/>
        <v>9.7106619104240968E-2</v>
      </c>
      <c r="AG97" s="15">
        <v>42.38</v>
      </c>
      <c r="AH97" s="20">
        <f t="shared" si="12"/>
        <v>21.19</v>
      </c>
      <c r="AI97" s="20" t="e">
        <f t="shared" si="13"/>
        <v>#VALUE!</v>
      </c>
      <c r="AJ97" s="19" t="s">
        <v>64</v>
      </c>
      <c r="AK97" s="19" t="s">
        <v>64</v>
      </c>
    </row>
    <row r="98" spans="1:101" x14ac:dyDescent="0.3">
      <c r="A98">
        <v>245</v>
      </c>
      <c r="B98">
        <v>6554</v>
      </c>
      <c r="C98" s="2" t="s">
        <v>59</v>
      </c>
      <c r="D98" s="2" t="s">
        <v>231</v>
      </c>
      <c r="E98" s="4" t="s">
        <v>102</v>
      </c>
      <c r="G98" t="s">
        <v>10</v>
      </c>
      <c r="H98">
        <v>2015</v>
      </c>
      <c r="I98" s="1">
        <v>42273</v>
      </c>
      <c r="J98" s="3">
        <v>44330</v>
      </c>
      <c r="K98">
        <v>6</v>
      </c>
      <c r="L98">
        <v>2337</v>
      </c>
      <c r="M98" s="23">
        <v>5.3266450123571403</v>
      </c>
      <c r="N98" t="s">
        <v>278</v>
      </c>
      <c r="O98" s="16">
        <v>15.5</v>
      </c>
      <c r="P98" s="16">
        <v>25.2</v>
      </c>
      <c r="Q98" s="15">
        <f t="shared" si="7"/>
        <v>0.61507936507936511</v>
      </c>
      <c r="R98">
        <v>0</v>
      </c>
      <c r="S98" t="s">
        <v>24</v>
      </c>
      <c r="T98" s="4"/>
      <c r="U98">
        <v>1</v>
      </c>
      <c r="V98" s="15">
        <v>0.55000000000000004</v>
      </c>
      <c r="W98" s="15">
        <v>0.53</v>
      </c>
      <c r="X98" s="15">
        <v>0.56999999999999995</v>
      </c>
      <c r="Y98" s="21">
        <f t="shared" si="8"/>
        <v>0.54999999999999993</v>
      </c>
      <c r="Z98" s="15">
        <v>52.81</v>
      </c>
      <c r="AA98" s="15">
        <v>52.73</v>
      </c>
      <c r="AB98" s="15">
        <v>52.75</v>
      </c>
      <c r="AC98" s="15">
        <f t="shared" si="9"/>
        <v>52.763333333333328</v>
      </c>
      <c r="AD98" s="22">
        <v>6.6E-3</v>
      </c>
      <c r="AE98" s="15">
        <f t="shared" si="10"/>
        <v>6.6</v>
      </c>
      <c r="AF98" s="22">
        <f t="shared" si="11"/>
        <v>0.12508686587908271</v>
      </c>
      <c r="AG98" s="15">
        <v>43.86</v>
      </c>
      <c r="AH98" s="20">
        <f t="shared" si="12"/>
        <v>21.93</v>
      </c>
      <c r="AI98" s="20" t="e">
        <f t="shared" si="13"/>
        <v>#VALUE!</v>
      </c>
      <c r="AJ98" s="19" t="s">
        <v>64</v>
      </c>
      <c r="AK98" s="19" t="s">
        <v>64</v>
      </c>
    </row>
    <row r="99" spans="1:101" x14ac:dyDescent="0.3">
      <c r="A99">
        <v>333</v>
      </c>
      <c r="B99">
        <v>6766</v>
      </c>
      <c r="C99" s="2" t="s">
        <v>65</v>
      </c>
      <c r="D99" s="2" t="s">
        <v>236</v>
      </c>
      <c r="E99" s="14" t="s">
        <v>102</v>
      </c>
      <c r="G99" t="s">
        <v>10</v>
      </c>
      <c r="H99">
        <v>2017</v>
      </c>
      <c r="I99" s="1">
        <v>42918</v>
      </c>
      <c r="J99" s="3">
        <v>44331</v>
      </c>
      <c r="K99">
        <v>4</v>
      </c>
      <c r="L99">
        <v>2070</v>
      </c>
      <c r="M99" s="23">
        <v>5.3266450123571403</v>
      </c>
      <c r="N99" t="s">
        <v>278</v>
      </c>
      <c r="O99" s="16">
        <v>14.4</v>
      </c>
      <c r="P99" s="16">
        <v>24.1</v>
      </c>
      <c r="Q99" s="15">
        <f t="shared" si="7"/>
        <v>0.59751037344398339</v>
      </c>
      <c r="R99">
        <v>0</v>
      </c>
      <c r="S99" t="s">
        <v>12</v>
      </c>
      <c r="T99" s="4"/>
      <c r="U99">
        <v>0</v>
      </c>
      <c r="V99" s="15">
        <v>0.44</v>
      </c>
      <c r="W99" s="15">
        <v>0.45</v>
      </c>
      <c r="X99" s="15">
        <v>0.43</v>
      </c>
      <c r="Y99" s="21">
        <f t="shared" si="8"/>
        <v>0.44</v>
      </c>
      <c r="Z99" s="15">
        <v>50.11</v>
      </c>
      <c r="AA99" s="15">
        <v>50.17</v>
      </c>
      <c r="AB99" s="15">
        <v>50.11</v>
      </c>
      <c r="AC99" s="15">
        <f t="shared" si="9"/>
        <v>50.129999999999995</v>
      </c>
      <c r="AD99" s="22">
        <v>5.7999999999999996E-3</v>
      </c>
      <c r="AE99" s="15">
        <f t="shared" si="10"/>
        <v>5.8</v>
      </c>
      <c r="AF99" s="22">
        <f t="shared" si="11"/>
        <v>0.11569918212647118</v>
      </c>
      <c r="AG99" s="15">
        <v>37.93</v>
      </c>
      <c r="AH99" s="20">
        <f t="shared" si="12"/>
        <v>18.965</v>
      </c>
      <c r="AI99" s="20">
        <f t="shared" si="13"/>
        <v>0</v>
      </c>
      <c r="AJ99" s="19">
        <f>AN99+AP99+AR99+AT99+AV99+AX99+AZ99+BB99+BD99+BD99+BF99+BI99+BK99+BM99+BO99+BQ99+BS99+BU99+BW99+BY99+CA99+CD99+CF99+CH99+CJ99+CL99+CN99+CP99+CR99+CT99+CV99</f>
        <v>0</v>
      </c>
      <c r="AK99" s="19">
        <f>AO99+AQ99+AS99+AU99+AW99+AY99+BA99+BC99+BE99+BE99+BG99+BJ99+BL99+BN99+BP99+BR99+BT99+BV99+BX99+BZ99+CB99+CE99+CG99+CI99+CK99+CM99+CO99+CQ99+CS99+CU99+CW99</f>
        <v>0</v>
      </c>
    </row>
    <row r="100" spans="1:101" x14ac:dyDescent="0.3">
      <c r="A100">
        <v>499</v>
      </c>
      <c r="B100">
        <v>7153</v>
      </c>
      <c r="C100" s="2" t="s">
        <v>88</v>
      </c>
      <c r="D100" s="2" t="s">
        <v>259</v>
      </c>
      <c r="E100" s="4" t="s">
        <v>102</v>
      </c>
      <c r="G100" t="s">
        <v>10</v>
      </c>
      <c r="H100">
        <v>2021</v>
      </c>
      <c r="I100" s="1">
        <v>44278</v>
      </c>
      <c r="J100" s="3">
        <v>44333</v>
      </c>
      <c r="K100">
        <v>0</v>
      </c>
      <c r="L100">
        <v>500</v>
      </c>
      <c r="M100" s="23">
        <v>5.3266450123571403</v>
      </c>
      <c r="N100" t="s">
        <v>284</v>
      </c>
      <c r="O100" s="16">
        <v>13.1</v>
      </c>
      <c r="P100" s="16">
        <v>24.5</v>
      </c>
      <c r="Q100" s="15">
        <f t="shared" si="7"/>
        <v>0.53469387755102038</v>
      </c>
      <c r="R100">
        <v>0</v>
      </c>
      <c r="S100" t="s">
        <v>16</v>
      </c>
      <c r="T100" s="4"/>
      <c r="U100">
        <v>0</v>
      </c>
      <c r="V100" s="15">
        <v>0.5</v>
      </c>
      <c r="W100" s="15">
        <v>0.52</v>
      </c>
      <c r="X100" s="15">
        <v>0.51</v>
      </c>
      <c r="Y100" s="21">
        <f t="shared" si="8"/>
        <v>0.51</v>
      </c>
      <c r="Z100" s="15">
        <v>47.83</v>
      </c>
      <c r="AA100" s="15">
        <v>47.93</v>
      </c>
      <c r="AB100" s="15">
        <v>47.91</v>
      </c>
      <c r="AC100" s="15">
        <f t="shared" si="9"/>
        <v>47.889999999999993</v>
      </c>
      <c r="AD100" s="22">
        <v>4.7999999999999996E-3</v>
      </c>
      <c r="AE100" s="15">
        <f t="shared" si="10"/>
        <v>4.8</v>
      </c>
      <c r="AF100" s="22">
        <f t="shared" si="11"/>
        <v>0.10022969304656505</v>
      </c>
      <c r="AG100" s="15">
        <v>38.479999999999997</v>
      </c>
      <c r="AH100" s="20">
        <f t="shared" si="12"/>
        <v>19.239999999999998</v>
      </c>
      <c r="AI100" s="20" t="e">
        <f t="shared" si="13"/>
        <v>#VALUE!</v>
      </c>
      <c r="AJ100" s="19" t="s">
        <v>64</v>
      </c>
      <c r="AK100" s="19" t="s">
        <v>64</v>
      </c>
    </row>
    <row r="101" spans="1:101" x14ac:dyDescent="0.3">
      <c r="A101">
        <v>422</v>
      </c>
      <c r="B101">
        <v>6917</v>
      </c>
      <c r="C101" s="2" t="s">
        <v>85</v>
      </c>
      <c r="D101" s="2" t="s">
        <v>256</v>
      </c>
      <c r="E101" s="4" t="s">
        <v>102</v>
      </c>
      <c r="G101" t="s">
        <v>10</v>
      </c>
      <c r="H101">
        <v>2017</v>
      </c>
      <c r="I101" s="1">
        <v>42997</v>
      </c>
      <c r="J101" s="3">
        <v>44335</v>
      </c>
      <c r="K101">
        <v>4</v>
      </c>
      <c r="L101">
        <v>1624</v>
      </c>
      <c r="M101" s="23">
        <v>5.3266450123571403</v>
      </c>
      <c r="N101" t="s">
        <v>278</v>
      </c>
      <c r="O101" s="16">
        <v>15.8</v>
      </c>
      <c r="P101" s="16">
        <v>24.2</v>
      </c>
      <c r="Q101" s="15">
        <f t="shared" si="7"/>
        <v>0.65289256198347112</v>
      </c>
      <c r="R101">
        <v>0</v>
      </c>
      <c r="S101" t="s">
        <v>16</v>
      </c>
      <c r="T101" s="4"/>
      <c r="U101">
        <v>0</v>
      </c>
      <c r="V101" s="15">
        <v>0.61</v>
      </c>
      <c r="W101" s="15">
        <v>0.57999999999999996</v>
      </c>
      <c r="X101" s="15">
        <v>0.64</v>
      </c>
      <c r="Y101" s="21">
        <f t="shared" si="8"/>
        <v>0.61</v>
      </c>
      <c r="Z101" s="15">
        <v>50.97</v>
      </c>
      <c r="AA101" s="15">
        <v>50.82</v>
      </c>
      <c r="AB101" s="15">
        <v>50.89</v>
      </c>
      <c r="AC101" s="15">
        <f t="shared" si="9"/>
        <v>50.893333333333338</v>
      </c>
      <c r="AD101" s="22">
        <v>6.0000000000000001E-3</v>
      </c>
      <c r="AE101" s="15">
        <f t="shared" si="10"/>
        <v>6</v>
      </c>
      <c r="AF101" s="22">
        <f t="shared" si="11"/>
        <v>0.11789363374377783</v>
      </c>
      <c r="AG101" s="15">
        <v>44.62</v>
      </c>
      <c r="AH101" s="20">
        <f t="shared" si="12"/>
        <v>22.31</v>
      </c>
      <c r="AI101" s="20" t="e">
        <f t="shared" si="13"/>
        <v>#VALUE!</v>
      </c>
      <c r="AJ101" s="19" t="s">
        <v>64</v>
      </c>
      <c r="AK101" s="19" t="s">
        <v>64</v>
      </c>
    </row>
    <row r="102" spans="1:101" x14ac:dyDescent="0.3">
      <c r="A102" s="10">
        <v>14</v>
      </c>
      <c r="B102" s="10">
        <v>4885</v>
      </c>
      <c r="C102" s="2" t="s">
        <v>89</v>
      </c>
      <c r="D102" s="2" t="s">
        <v>260</v>
      </c>
      <c r="E102" s="13" t="s">
        <v>102</v>
      </c>
      <c r="G102" t="s">
        <v>10</v>
      </c>
      <c r="H102">
        <v>2006</v>
      </c>
      <c r="I102" s="1">
        <v>38934</v>
      </c>
      <c r="J102" s="3">
        <v>44343</v>
      </c>
      <c r="K102">
        <v>15</v>
      </c>
      <c r="L102">
        <v>5697</v>
      </c>
      <c r="M102" s="23">
        <v>5.3266450123571403</v>
      </c>
      <c r="N102" t="s">
        <v>278</v>
      </c>
      <c r="O102" s="16">
        <v>13.8</v>
      </c>
      <c r="P102" s="16">
        <v>25</v>
      </c>
      <c r="Q102" s="15">
        <f t="shared" si="7"/>
        <v>0.55200000000000005</v>
      </c>
      <c r="R102">
        <v>0</v>
      </c>
      <c r="S102" t="s">
        <v>13</v>
      </c>
      <c r="T102" s="4"/>
      <c r="U102">
        <v>1</v>
      </c>
      <c r="V102">
        <v>0.47</v>
      </c>
      <c r="W102">
        <v>0.43</v>
      </c>
      <c r="X102">
        <v>0.42</v>
      </c>
      <c r="Y102" s="21">
        <f t="shared" si="8"/>
        <v>0.43999999999999995</v>
      </c>
      <c r="Z102">
        <v>50.37</v>
      </c>
      <c r="AA102">
        <v>50.23</v>
      </c>
      <c r="AB102">
        <v>50.22</v>
      </c>
      <c r="AC102" s="15">
        <f t="shared" si="9"/>
        <v>50.273333333333333</v>
      </c>
      <c r="AD102" s="22">
        <v>6.0000000000000001E-3</v>
      </c>
      <c r="AE102" s="15">
        <f t="shared" si="10"/>
        <v>6</v>
      </c>
      <c r="AF102" s="22">
        <f t="shared" si="11"/>
        <v>0.11934756663572471</v>
      </c>
      <c r="AG102" s="15">
        <v>43.31</v>
      </c>
      <c r="AH102" s="20">
        <f t="shared" si="12"/>
        <v>21.655000000000001</v>
      </c>
      <c r="AI102" s="20">
        <f t="shared" si="13"/>
        <v>758</v>
      </c>
      <c r="AJ102" s="19">
        <f>AN102+AP102+AR102+AT102+AV102+AX102+AZ102+BB102+BD102+BD102+BF102+BI102+BK102+BM102+BO102+BQ102+BS102+BU102+BW102+BY102+CA102+CD102+CF102+CH102+CJ102+CL102+CN102+CP102+CR102+CT102+CV102</f>
        <v>355</v>
      </c>
      <c r="AK102" s="19">
        <f>AO102+AQ102+AS102+AU102+AW102+AY102+BA102+BC102+BE102+BE102+BG102+BJ102+BL102+BN102+BP102+BR102+BT102+BV102+BX102+BZ102+CB102+CE102+CG102+CI102+CK102+CM102+CO102+CQ102+CS102+CU102+CW102</f>
        <v>403</v>
      </c>
      <c r="AL102">
        <v>22</v>
      </c>
      <c r="AM102">
        <v>21</v>
      </c>
      <c r="AN102">
        <v>14</v>
      </c>
      <c r="AO102">
        <v>18</v>
      </c>
      <c r="AP102">
        <v>13</v>
      </c>
      <c r="AQ102">
        <v>18</v>
      </c>
      <c r="AR102">
        <v>13</v>
      </c>
      <c r="AS102">
        <v>15</v>
      </c>
      <c r="AT102">
        <v>12</v>
      </c>
      <c r="AU102">
        <v>13</v>
      </c>
      <c r="AV102">
        <v>11</v>
      </c>
      <c r="AW102">
        <v>12</v>
      </c>
      <c r="AX102">
        <v>11</v>
      </c>
      <c r="AY102">
        <v>12</v>
      </c>
      <c r="AZ102">
        <v>11</v>
      </c>
      <c r="BA102">
        <v>12</v>
      </c>
      <c r="BB102">
        <v>10</v>
      </c>
      <c r="BC102">
        <v>12</v>
      </c>
      <c r="BD102">
        <v>10</v>
      </c>
      <c r="BE102">
        <v>11</v>
      </c>
      <c r="BF102">
        <v>10</v>
      </c>
      <c r="BG102">
        <v>10</v>
      </c>
      <c r="BI102">
        <v>15</v>
      </c>
      <c r="BJ102">
        <v>18</v>
      </c>
      <c r="BK102">
        <v>13</v>
      </c>
      <c r="BL102">
        <v>17</v>
      </c>
      <c r="BM102">
        <v>12</v>
      </c>
      <c r="BN102">
        <v>14</v>
      </c>
      <c r="BO102">
        <v>12</v>
      </c>
      <c r="BP102">
        <v>12</v>
      </c>
      <c r="BQ102">
        <v>11</v>
      </c>
      <c r="BR102">
        <v>13</v>
      </c>
      <c r="BS102">
        <v>11</v>
      </c>
      <c r="BT102">
        <v>12</v>
      </c>
      <c r="BU102">
        <v>11</v>
      </c>
      <c r="BV102">
        <v>11</v>
      </c>
      <c r="BW102">
        <v>10</v>
      </c>
      <c r="BX102">
        <v>10</v>
      </c>
      <c r="BY102">
        <v>10</v>
      </c>
      <c r="BZ102">
        <v>11</v>
      </c>
      <c r="CA102">
        <v>10</v>
      </c>
      <c r="CB102">
        <v>11</v>
      </c>
      <c r="CD102">
        <v>14</v>
      </c>
      <c r="CE102">
        <v>18</v>
      </c>
      <c r="CF102">
        <v>13</v>
      </c>
      <c r="CG102">
        <v>16</v>
      </c>
      <c r="CH102">
        <v>12</v>
      </c>
      <c r="CI102">
        <v>14</v>
      </c>
      <c r="CJ102">
        <v>12</v>
      </c>
      <c r="CK102">
        <v>13</v>
      </c>
      <c r="CL102">
        <v>12</v>
      </c>
      <c r="CM102">
        <v>13</v>
      </c>
      <c r="CN102">
        <v>11</v>
      </c>
      <c r="CO102">
        <v>12</v>
      </c>
      <c r="CP102">
        <v>11</v>
      </c>
      <c r="CQ102">
        <v>11</v>
      </c>
      <c r="CR102">
        <v>10</v>
      </c>
      <c r="CS102">
        <v>11</v>
      </c>
      <c r="CT102">
        <v>10</v>
      </c>
      <c r="CU102">
        <v>11</v>
      </c>
      <c r="CV102">
        <v>10</v>
      </c>
      <c r="CW102">
        <v>11</v>
      </c>
    </row>
    <row r="103" spans="1:101" x14ac:dyDescent="0.3">
      <c r="A103">
        <v>473</v>
      </c>
      <c r="B103">
        <v>7123</v>
      </c>
      <c r="C103" s="2" t="s">
        <v>83</v>
      </c>
      <c r="D103" s="2" t="s">
        <v>254</v>
      </c>
      <c r="E103" s="4" t="s">
        <v>102</v>
      </c>
      <c r="G103" t="s">
        <v>10</v>
      </c>
      <c r="H103">
        <v>2019</v>
      </c>
      <c r="I103" s="1">
        <v>43601</v>
      </c>
      <c r="J103" s="3">
        <v>44347</v>
      </c>
      <c r="K103">
        <v>2</v>
      </c>
      <c r="L103">
        <v>1023</v>
      </c>
      <c r="M103" s="23">
        <v>5.3266450123571403</v>
      </c>
      <c r="N103" t="s">
        <v>278</v>
      </c>
      <c r="O103" s="16">
        <v>14</v>
      </c>
      <c r="P103" s="16">
        <v>24.3</v>
      </c>
      <c r="Q103" s="15">
        <f t="shared" si="7"/>
        <v>0.57613168724279828</v>
      </c>
      <c r="R103">
        <v>0</v>
      </c>
      <c r="S103" t="s">
        <v>12</v>
      </c>
      <c r="T103" s="4"/>
      <c r="U103">
        <v>0</v>
      </c>
      <c r="V103" s="15">
        <v>0.56999999999999995</v>
      </c>
      <c r="W103" s="15">
        <v>0.55000000000000004</v>
      </c>
      <c r="X103" s="15">
        <v>0.55000000000000004</v>
      </c>
      <c r="Y103" s="21">
        <f t="shared" si="8"/>
        <v>0.55666666666666675</v>
      </c>
      <c r="Z103" s="15">
        <v>52.24</v>
      </c>
      <c r="AA103" s="15">
        <v>52.17</v>
      </c>
      <c r="AB103" s="15">
        <v>52.21</v>
      </c>
      <c r="AC103" s="15">
        <f t="shared" si="9"/>
        <v>52.206666666666671</v>
      </c>
      <c r="AD103" s="22">
        <v>5.7999999999999996E-3</v>
      </c>
      <c r="AE103" s="15">
        <f t="shared" si="10"/>
        <v>5.8</v>
      </c>
      <c r="AF103" s="22">
        <f t="shared" si="11"/>
        <v>0.11109692248754947</v>
      </c>
      <c r="AG103" s="15">
        <v>44.12</v>
      </c>
      <c r="AH103" s="20">
        <f t="shared" si="12"/>
        <v>22.06</v>
      </c>
      <c r="AI103" s="20" t="e">
        <f t="shared" si="13"/>
        <v>#VALUE!</v>
      </c>
      <c r="AJ103" s="19" t="s">
        <v>64</v>
      </c>
      <c r="AK103" s="19" t="s">
        <v>64</v>
      </c>
    </row>
    <row r="104" spans="1:101" x14ac:dyDescent="0.3">
      <c r="A104">
        <v>513</v>
      </c>
      <c r="B104">
        <v>7163</v>
      </c>
      <c r="C104" s="2" t="s">
        <v>90</v>
      </c>
      <c r="D104" s="2" t="s">
        <v>261</v>
      </c>
      <c r="E104" s="4" t="s">
        <v>102</v>
      </c>
      <c r="F104" t="s">
        <v>294</v>
      </c>
      <c r="G104" t="s">
        <v>10</v>
      </c>
      <c r="H104">
        <v>2020</v>
      </c>
      <c r="I104" s="1">
        <v>44095</v>
      </c>
      <c r="J104" s="3">
        <v>44369</v>
      </c>
      <c r="K104">
        <v>1</v>
      </c>
      <c r="L104">
        <v>294</v>
      </c>
      <c r="M104" s="23">
        <v>4.4678857922142896</v>
      </c>
      <c r="N104" t="s">
        <v>281</v>
      </c>
      <c r="O104" s="16">
        <v>13.6</v>
      </c>
      <c r="P104" s="16">
        <v>24.2</v>
      </c>
      <c r="Q104" s="15">
        <f t="shared" si="7"/>
        <v>0.56198347107438018</v>
      </c>
      <c r="R104">
        <v>0</v>
      </c>
      <c r="S104" t="s">
        <v>12</v>
      </c>
      <c r="T104" s="4"/>
      <c r="U104">
        <v>0</v>
      </c>
      <c r="V104" s="15">
        <v>0.5</v>
      </c>
      <c r="W104" s="15">
        <v>0.52</v>
      </c>
      <c r="X104" s="15">
        <v>0.48</v>
      </c>
      <c r="Y104" s="21">
        <f t="shared" si="8"/>
        <v>0.5</v>
      </c>
      <c r="Z104" s="15">
        <v>50.3</v>
      </c>
      <c r="AA104" s="15">
        <v>50.4</v>
      </c>
      <c r="AB104" s="15">
        <v>50.43</v>
      </c>
      <c r="AC104" s="15">
        <f t="shared" si="9"/>
        <v>50.376666666666665</v>
      </c>
      <c r="AD104" s="22">
        <v>5.7000000000000002E-3</v>
      </c>
      <c r="AE104" s="15">
        <f t="shared" si="10"/>
        <v>5.7</v>
      </c>
      <c r="AF104" s="22">
        <f t="shared" si="11"/>
        <v>0.11314762125322571</v>
      </c>
      <c r="AG104" s="15">
        <v>43.73</v>
      </c>
      <c r="AH104" s="20">
        <f t="shared" si="12"/>
        <v>21.864999999999998</v>
      </c>
      <c r="AI104" s="20" t="e">
        <f t="shared" si="13"/>
        <v>#VALUE!</v>
      </c>
      <c r="AJ104" s="19" t="s">
        <v>64</v>
      </c>
      <c r="AK104" s="19" t="s">
        <v>64</v>
      </c>
    </row>
    <row r="105" spans="1:101" x14ac:dyDescent="0.3">
      <c r="A105">
        <v>518</v>
      </c>
      <c r="B105">
        <v>7165</v>
      </c>
      <c r="C105" s="2" t="s">
        <v>91</v>
      </c>
      <c r="D105" s="2" t="s">
        <v>262</v>
      </c>
      <c r="E105" s="14" t="s">
        <v>102</v>
      </c>
      <c r="G105" t="s">
        <v>10</v>
      </c>
      <c r="H105">
        <v>2020</v>
      </c>
      <c r="I105" s="1">
        <v>44097</v>
      </c>
      <c r="J105" s="3">
        <v>44371</v>
      </c>
      <c r="K105">
        <v>1</v>
      </c>
      <c r="L105">
        <v>875</v>
      </c>
      <c r="M105" s="23">
        <v>4.4678857922142896</v>
      </c>
      <c r="N105" t="s">
        <v>287</v>
      </c>
      <c r="O105" s="16">
        <v>14.2</v>
      </c>
      <c r="P105" s="16">
        <v>24</v>
      </c>
      <c r="Q105" s="15">
        <f t="shared" si="7"/>
        <v>0.59166666666666667</v>
      </c>
      <c r="R105">
        <v>0</v>
      </c>
      <c r="S105" t="s">
        <v>16</v>
      </c>
      <c r="T105" s="4"/>
      <c r="U105">
        <v>0</v>
      </c>
      <c r="V105" s="15">
        <v>0.59</v>
      </c>
      <c r="W105" s="15">
        <v>0.56000000000000005</v>
      </c>
      <c r="X105" s="15">
        <v>0.56000000000000005</v>
      </c>
      <c r="Y105" s="21">
        <f t="shared" si="8"/>
        <v>0.56999999999999995</v>
      </c>
      <c r="Z105" s="15">
        <v>46.34</v>
      </c>
      <c r="AA105" s="15">
        <v>46.27</v>
      </c>
      <c r="AB105" s="15">
        <v>46.27</v>
      </c>
      <c r="AC105" s="15">
        <f t="shared" si="9"/>
        <v>46.293333333333344</v>
      </c>
      <c r="AD105" s="22">
        <v>6.1000000000000004E-3</v>
      </c>
      <c r="AE105" s="15">
        <f t="shared" si="10"/>
        <v>6.1000000000000005</v>
      </c>
      <c r="AF105" s="22">
        <f t="shared" si="11"/>
        <v>0.13176843317972348</v>
      </c>
      <c r="AG105" s="15">
        <v>36.32</v>
      </c>
      <c r="AH105" s="20">
        <f t="shared" si="12"/>
        <v>18.16</v>
      </c>
      <c r="AI105" s="20">
        <f t="shared" si="13"/>
        <v>0</v>
      </c>
      <c r="AJ105" s="19">
        <f>AN105+AP105+AR105+AT105+AV105+AX105+AZ105+BB105+BD105+BD105+BF105+BI105+BK105+BM105+BO105+BQ105+BS105+BU105+BW105+BY105+CA105+CD105+CF105+CH105+CJ105+CL105+CN105+CP105+CR105+CT105+CV105</f>
        <v>0</v>
      </c>
      <c r="AK105" s="19">
        <f>AO105+AQ105+AS105+AU105+AW105+AY105+BA105+BC105+BE105+BE105+BG105+BJ105+BL105+BN105+BP105+BR105+BT105+BV105+BX105+BZ105+CB105+CE105+CG105+CI105+CK105+CM105+CO105+CQ105+CS105+CU105+CW105</f>
        <v>0</v>
      </c>
    </row>
    <row r="106" spans="1:101" x14ac:dyDescent="0.3">
      <c r="A106">
        <v>256</v>
      </c>
      <c r="B106">
        <v>6659</v>
      </c>
      <c r="C106" s="2" t="s">
        <v>52</v>
      </c>
      <c r="D106" s="2" t="s">
        <v>224</v>
      </c>
      <c r="E106" s="4" t="s">
        <v>102</v>
      </c>
      <c r="G106" t="s">
        <v>10</v>
      </c>
      <c r="H106">
        <v>2015</v>
      </c>
      <c r="I106" s="1">
        <v>42246</v>
      </c>
      <c r="J106" s="3">
        <v>44382</v>
      </c>
      <c r="K106">
        <v>6</v>
      </c>
      <c r="L106">
        <v>2759</v>
      </c>
      <c r="M106" s="23">
        <v>4.4678857922142896</v>
      </c>
      <c r="N106" t="s">
        <v>278</v>
      </c>
      <c r="O106" s="16">
        <v>14.7</v>
      </c>
      <c r="P106" s="16">
        <v>24.3</v>
      </c>
      <c r="Q106" s="15">
        <f t="shared" si="7"/>
        <v>0.60493827160493818</v>
      </c>
      <c r="R106">
        <v>0</v>
      </c>
      <c r="S106" t="s">
        <v>12</v>
      </c>
      <c r="T106" s="4" t="s">
        <v>109</v>
      </c>
      <c r="U106">
        <v>0</v>
      </c>
      <c r="V106" s="15">
        <v>0.54</v>
      </c>
      <c r="W106" s="15">
        <v>0.52</v>
      </c>
      <c r="X106" s="15">
        <v>0.51</v>
      </c>
      <c r="Y106" s="21">
        <f t="shared" si="8"/>
        <v>0.52333333333333332</v>
      </c>
      <c r="Z106" s="15">
        <v>51.31</v>
      </c>
      <c r="AA106" s="15">
        <v>51.37</v>
      </c>
      <c r="AB106" s="15">
        <v>51.3</v>
      </c>
      <c r="AC106" s="15">
        <f t="shared" si="9"/>
        <v>51.326666666666675</v>
      </c>
      <c r="AD106" s="22">
        <v>5.7999999999999996E-3</v>
      </c>
      <c r="AE106" s="15">
        <f t="shared" si="10"/>
        <v>5.8</v>
      </c>
      <c r="AF106" s="22">
        <f t="shared" si="11"/>
        <v>0.11300168853097803</v>
      </c>
      <c r="AG106" s="15">
        <v>41.88</v>
      </c>
      <c r="AH106" s="20">
        <f t="shared" si="12"/>
        <v>20.94</v>
      </c>
      <c r="AI106" s="20" t="e">
        <f t="shared" si="13"/>
        <v>#VALUE!</v>
      </c>
      <c r="AJ106" s="19" t="s">
        <v>64</v>
      </c>
      <c r="AK106" s="19" t="s">
        <v>64</v>
      </c>
    </row>
    <row r="107" spans="1:101" x14ac:dyDescent="0.3">
      <c r="A107">
        <v>514</v>
      </c>
      <c r="B107">
        <v>7163</v>
      </c>
      <c r="C107" s="2" t="s">
        <v>90</v>
      </c>
      <c r="D107" s="2" t="s">
        <v>261</v>
      </c>
      <c r="E107" s="4" t="s">
        <v>102</v>
      </c>
      <c r="F107" t="s">
        <v>294</v>
      </c>
      <c r="G107" t="s">
        <v>10</v>
      </c>
      <c r="H107">
        <v>2020</v>
      </c>
      <c r="I107" s="1">
        <v>44095</v>
      </c>
      <c r="J107" s="3">
        <v>44389</v>
      </c>
      <c r="K107">
        <v>1</v>
      </c>
      <c r="L107">
        <v>294</v>
      </c>
      <c r="M107" s="23">
        <v>4.4678857922142896</v>
      </c>
      <c r="N107" t="s">
        <v>281</v>
      </c>
      <c r="O107" s="16">
        <v>13.4</v>
      </c>
      <c r="P107" s="16">
        <v>24.6</v>
      </c>
      <c r="Q107" s="15">
        <f t="shared" si="7"/>
        <v>0.54471544715447151</v>
      </c>
      <c r="R107">
        <v>0</v>
      </c>
      <c r="S107" t="s">
        <v>14</v>
      </c>
      <c r="T107" s="4"/>
      <c r="U107">
        <v>1</v>
      </c>
      <c r="V107" s="15">
        <v>0.53</v>
      </c>
      <c r="W107" s="15">
        <v>0.51</v>
      </c>
      <c r="X107" s="15">
        <v>0.52</v>
      </c>
      <c r="Y107" s="21">
        <f t="shared" si="8"/>
        <v>0.52</v>
      </c>
      <c r="Z107" s="15">
        <v>56.75</v>
      </c>
      <c r="AA107" s="15">
        <v>56.88</v>
      </c>
      <c r="AB107" s="15">
        <v>56.84</v>
      </c>
      <c r="AC107" s="15">
        <f t="shared" si="9"/>
        <v>56.823333333333331</v>
      </c>
      <c r="AD107" s="22">
        <v>6.3E-3</v>
      </c>
      <c r="AE107" s="15">
        <f t="shared" si="10"/>
        <v>6.3</v>
      </c>
      <c r="AF107" s="22">
        <f t="shared" si="11"/>
        <v>0.11086994779140025</v>
      </c>
      <c r="AG107" s="15">
        <v>48.86</v>
      </c>
      <c r="AH107" s="20">
        <f t="shared" si="12"/>
        <v>24.43</v>
      </c>
      <c r="AI107" s="20" t="e">
        <f t="shared" si="13"/>
        <v>#VALUE!</v>
      </c>
      <c r="AJ107" s="19" t="s">
        <v>64</v>
      </c>
      <c r="AK107" s="19" t="s">
        <v>64</v>
      </c>
      <c r="AL107">
        <v>24</v>
      </c>
      <c r="AM107">
        <v>20</v>
      </c>
      <c r="AN107">
        <v>14</v>
      </c>
      <c r="AO107">
        <v>17</v>
      </c>
      <c r="AP107">
        <v>13</v>
      </c>
      <c r="AQ107">
        <v>15</v>
      </c>
      <c r="AR107">
        <v>12</v>
      </c>
      <c r="AS107">
        <v>14</v>
      </c>
      <c r="AT107">
        <v>12</v>
      </c>
      <c r="AU107">
        <v>12</v>
      </c>
      <c r="AV107">
        <v>11</v>
      </c>
      <c r="AW107">
        <v>11</v>
      </c>
      <c r="AX107">
        <v>11</v>
      </c>
      <c r="AY107">
        <v>11</v>
      </c>
      <c r="AZ107">
        <v>11</v>
      </c>
      <c r="BA107">
        <v>11</v>
      </c>
      <c r="BB107">
        <v>11</v>
      </c>
      <c r="BC107">
        <v>11</v>
      </c>
      <c r="BD107">
        <v>11</v>
      </c>
      <c r="BE107">
        <v>11</v>
      </c>
      <c r="BF107">
        <v>10</v>
      </c>
      <c r="BG107">
        <v>10</v>
      </c>
      <c r="BI107">
        <v>15</v>
      </c>
      <c r="BJ107">
        <v>18</v>
      </c>
      <c r="BK107">
        <v>13</v>
      </c>
      <c r="BL107">
        <v>16</v>
      </c>
      <c r="BM107">
        <v>12</v>
      </c>
      <c r="BN107">
        <v>13</v>
      </c>
      <c r="BO107">
        <v>11</v>
      </c>
      <c r="BP107">
        <v>12</v>
      </c>
      <c r="BQ107">
        <v>10</v>
      </c>
      <c r="BR107">
        <v>11</v>
      </c>
      <c r="BS107">
        <v>11</v>
      </c>
      <c r="BT107">
        <v>11</v>
      </c>
      <c r="BU107">
        <v>11</v>
      </c>
      <c r="BV107">
        <v>11</v>
      </c>
      <c r="BW107">
        <v>11</v>
      </c>
      <c r="BX107">
        <v>11</v>
      </c>
      <c r="BY107">
        <v>10</v>
      </c>
      <c r="BZ107">
        <v>11</v>
      </c>
      <c r="CA107">
        <v>10</v>
      </c>
      <c r="CB107">
        <v>10</v>
      </c>
      <c r="CD107">
        <v>14</v>
      </c>
      <c r="CE107">
        <v>18</v>
      </c>
      <c r="CF107">
        <v>12</v>
      </c>
      <c r="CG107">
        <v>15</v>
      </c>
      <c r="CH107">
        <v>11</v>
      </c>
      <c r="CI107">
        <v>13</v>
      </c>
      <c r="CJ107">
        <v>11</v>
      </c>
      <c r="CK107">
        <v>12</v>
      </c>
      <c r="CL107">
        <v>11</v>
      </c>
      <c r="CM107">
        <v>12</v>
      </c>
      <c r="CN107">
        <v>11</v>
      </c>
      <c r="CO107">
        <v>11</v>
      </c>
      <c r="CP107">
        <v>11</v>
      </c>
      <c r="CQ107">
        <v>11</v>
      </c>
      <c r="CR107">
        <v>10</v>
      </c>
      <c r="CS107">
        <v>10</v>
      </c>
      <c r="CT107">
        <v>10</v>
      </c>
      <c r="CU107">
        <v>10</v>
      </c>
      <c r="CV107">
        <v>10</v>
      </c>
      <c r="CW107">
        <v>10</v>
      </c>
    </row>
    <row r="108" spans="1:101" x14ac:dyDescent="0.3">
      <c r="A108">
        <v>498</v>
      </c>
      <c r="B108">
        <v>7151</v>
      </c>
      <c r="C108" s="2" t="s">
        <v>92</v>
      </c>
      <c r="D108" s="2" t="s">
        <v>263</v>
      </c>
      <c r="E108" s="4" t="s">
        <v>102</v>
      </c>
      <c r="G108" t="s">
        <v>10</v>
      </c>
      <c r="H108">
        <v>2020</v>
      </c>
      <c r="I108" s="1">
        <v>44049</v>
      </c>
      <c r="J108" s="3">
        <v>44390</v>
      </c>
      <c r="K108">
        <v>1</v>
      </c>
      <c r="L108">
        <v>929</v>
      </c>
      <c r="M108" s="23">
        <v>4.4678857922142896</v>
      </c>
      <c r="N108" t="s">
        <v>283</v>
      </c>
      <c r="O108" s="16">
        <v>14.1</v>
      </c>
      <c r="P108" s="16">
        <v>24.8</v>
      </c>
      <c r="Q108" s="15">
        <f t="shared" si="7"/>
        <v>0.56854838709677413</v>
      </c>
      <c r="R108">
        <v>0</v>
      </c>
      <c r="S108" t="s">
        <v>18</v>
      </c>
      <c r="T108" s="4"/>
      <c r="U108">
        <v>0</v>
      </c>
      <c r="V108" s="15">
        <v>0.57999999999999996</v>
      </c>
      <c r="W108" s="15">
        <v>0.6</v>
      </c>
      <c r="X108" s="15">
        <v>0.59</v>
      </c>
      <c r="Y108" s="21">
        <f t="shared" si="8"/>
        <v>0.59</v>
      </c>
      <c r="Z108" s="15">
        <v>47.27</v>
      </c>
      <c r="AA108" s="15">
        <v>47.34</v>
      </c>
      <c r="AB108" s="15">
        <v>47.31</v>
      </c>
      <c r="AC108" s="15">
        <f t="shared" si="9"/>
        <v>47.306666666666672</v>
      </c>
      <c r="AD108" s="22">
        <v>5.1000000000000004E-3</v>
      </c>
      <c r="AE108" s="15">
        <f t="shared" si="10"/>
        <v>5.1000000000000005</v>
      </c>
      <c r="AF108" s="22">
        <f t="shared" si="11"/>
        <v>0.10780721533258174</v>
      </c>
      <c r="AG108" s="15">
        <v>40.659999999999997</v>
      </c>
      <c r="AH108" s="20">
        <f t="shared" si="12"/>
        <v>20.329999999999998</v>
      </c>
      <c r="AI108" s="20" t="e">
        <f t="shared" si="13"/>
        <v>#VALUE!</v>
      </c>
      <c r="AJ108" s="19" t="s">
        <v>64</v>
      </c>
      <c r="AK108" s="19" t="s">
        <v>64</v>
      </c>
    </row>
    <row r="109" spans="1:101" x14ac:dyDescent="0.3">
      <c r="A109">
        <v>484</v>
      </c>
      <c r="B109">
        <v>7136</v>
      </c>
      <c r="C109" s="2" t="s">
        <v>84</v>
      </c>
      <c r="D109" s="2" t="s">
        <v>255</v>
      </c>
      <c r="E109" s="4" t="s">
        <v>102</v>
      </c>
      <c r="G109" t="s">
        <v>10</v>
      </c>
      <c r="H109">
        <v>2019</v>
      </c>
      <c r="I109" s="1">
        <v>43601</v>
      </c>
      <c r="J109" s="3">
        <v>44394</v>
      </c>
      <c r="K109">
        <v>2</v>
      </c>
      <c r="L109">
        <v>994</v>
      </c>
      <c r="M109" s="23">
        <v>4.4678857922142896</v>
      </c>
      <c r="N109" t="s">
        <v>278</v>
      </c>
      <c r="O109" s="16">
        <v>15</v>
      </c>
      <c r="P109" s="16">
        <v>25.5</v>
      </c>
      <c r="Q109" s="15">
        <f t="shared" si="7"/>
        <v>0.58823529411764708</v>
      </c>
      <c r="R109">
        <v>0</v>
      </c>
      <c r="S109" t="s">
        <v>18</v>
      </c>
      <c r="T109" s="4"/>
      <c r="U109">
        <v>0</v>
      </c>
      <c r="V109" s="15">
        <v>0.63</v>
      </c>
      <c r="W109" s="15">
        <v>0.59</v>
      </c>
      <c r="X109" s="15">
        <v>0.57999999999999996</v>
      </c>
      <c r="Y109" s="21">
        <f t="shared" si="8"/>
        <v>0.6</v>
      </c>
      <c r="Z109" s="15">
        <v>48.46</v>
      </c>
      <c r="AA109" s="15">
        <v>48.52</v>
      </c>
      <c r="AB109" s="15">
        <v>48.48</v>
      </c>
      <c r="AC109" s="15">
        <f t="shared" si="9"/>
        <v>48.486666666666672</v>
      </c>
      <c r="AD109" s="22">
        <v>5.4999999999999997E-3</v>
      </c>
      <c r="AE109" s="15">
        <f t="shared" si="10"/>
        <v>5.5</v>
      </c>
      <c r="AF109" s="22">
        <f t="shared" si="11"/>
        <v>0.11343324625326549</v>
      </c>
      <c r="AG109" s="15">
        <v>42.08</v>
      </c>
      <c r="AH109" s="20">
        <f t="shared" si="12"/>
        <v>21.04</v>
      </c>
      <c r="AI109" s="20" t="e">
        <f t="shared" si="13"/>
        <v>#VALUE!</v>
      </c>
      <c r="AJ109" s="19" t="s">
        <v>64</v>
      </c>
      <c r="AK109" s="19" t="s">
        <v>64</v>
      </c>
      <c r="AL109">
        <v>21</v>
      </c>
      <c r="AM109">
        <v>19</v>
      </c>
      <c r="AN109">
        <v>15</v>
      </c>
      <c r="AO109">
        <v>18</v>
      </c>
      <c r="AP109">
        <v>14</v>
      </c>
      <c r="AQ109">
        <v>16</v>
      </c>
      <c r="AR109">
        <v>14</v>
      </c>
      <c r="AS109">
        <v>15</v>
      </c>
      <c r="AT109">
        <v>12</v>
      </c>
      <c r="AU109">
        <v>13</v>
      </c>
      <c r="AV109">
        <v>11</v>
      </c>
      <c r="AW109">
        <v>12</v>
      </c>
      <c r="AX109">
        <v>11</v>
      </c>
      <c r="AY109">
        <v>12</v>
      </c>
      <c r="AZ109">
        <v>11</v>
      </c>
      <c r="BA109">
        <v>11</v>
      </c>
      <c r="BB109">
        <v>11</v>
      </c>
      <c r="BC109">
        <v>11</v>
      </c>
      <c r="BD109">
        <v>11</v>
      </c>
      <c r="BE109">
        <v>11</v>
      </c>
      <c r="BF109">
        <v>11</v>
      </c>
      <c r="BG109">
        <v>11</v>
      </c>
      <c r="BI109">
        <v>14</v>
      </c>
      <c r="BJ109">
        <v>19</v>
      </c>
      <c r="BK109">
        <v>14</v>
      </c>
      <c r="BL109">
        <v>17</v>
      </c>
      <c r="BM109">
        <v>12</v>
      </c>
      <c r="BN109">
        <v>14</v>
      </c>
      <c r="BO109">
        <v>11</v>
      </c>
      <c r="BP109">
        <v>12</v>
      </c>
      <c r="BQ109">
        <v>11</v>
      </c>
      <c r="BR109">
        <v>12</v>
      </c>
      <c r="BS109">
        <v>11</v>
      </c>
      <c r="BT109">
        <v>11</v>
      </c>
      <c r="BU109">
        <v>11</v>
      </c>
      <c r="BV109">
        <v>11</v>
      </c>
      <c r="BW109">
        <v>11</v>
      </c>
      <c r="BX109">
        <v>11</v>
      </c>
      <c r="BY109">
        <v>10</v>
      </c>
      <c r="BZ109">
        <v>10</v>
      </c>
      <c r="CA109">
        <v>10</v>
      </c>
      <c r="CB109">
        <v>10</v>
      </c>
      <c r="CD109">
        <v>14</v>
      </c>
      <c r="CE109">
        <v>19</v>
      </c>
      <c r="CF109">
        <v>13</v>
      </c>
      <c r="CG109">
        <v>16</v>
      </c>
      <c r="CH109">
        <v>12</v>
      </c>
      <c r="CI109">
        <v>14</v>
      </c>
      <c r="CJ109">
        <v>12</v>
      </c>
      <c r="CK109">
        <v>13</v>
      </c>
      <c r="CL109">
        <v>12</v>
      </c>
      <c r="CM109">
        <v>12</v>
      </c>
      <c r="CN109">
        <v>10</v>
      </c>
      <c r="CO109">
        <v>11</v>
      </c>
      <c r="CP109">
        <v>10</v>
      </c>
      <c r="CQ109">
        <v>11</v>
      </c>
      <c r="CR109">
        <v>11</v>
      </c>
      <c r="CS109">
        <v>11</v>
      </c>
      <c r="CT109">
        <v>11</v>
      </c>
      <c r="CU109">
        <v>11</v>
      </c>
      <c r="CV109">
        <v>10</v>
      </c>
      <c r="CW109">
        <v>10</v>
      </c>
    </row>
    <row r="110" spans="1:101" x14ac:dyDescent="0.3">
      <c r="A110">
        <v>530</v>
      </c>
      <c r="B110">
        <v>7182</v>
      </c>
      <c r="C110" s="2" t="s">
        <v>94</v>
      </c>
      <c r="D110" s="2" t="s">
        <v>265</v>
      </c>
      <c r="E110" s="4" t="s">
        <v>102</v>
      </c>
      <c r="G110" t="s">
        <v>10</v>
      </c>
      <c r="H110">
        <v>2020</v>
      </c>
      <c r="I110" s="1">
        <v>44035</v>
      </c>
      <c r="J110" s="3">
        <v>44401</v>
      </c>
      <c r="K110">
        <v>1</v>
      </c>
      <c r="L110">
        <v>938</v>
      </c>
      <c r="M110" s="23">
        <v>4.4678857922142896</v>
      </c>
      <c r="N110" t="s">
        <v>278</v>
      </c>
      <c r="O110" s="16">
        <v>14.9</v>
      </c>
      <c r="P110" s="16">
        <v>25.5</v>
      </c>
      <c r="Q110" s="15">
        <f t="shared" si="7"/>
        <v>0.58431372549019611</v>
      </c>
      <c r="R110">
        <v>0</v>
      </c>
      <c r="S110" t="s">
        <v>16</v>
      </c>
      <c r="T110" s="4"/>
      <c r="U110">
        <v>0</v>
      </c>
      <c r="V110" s="15">
        <v>0.56999999999999995</v>
      </c>
      <c r="W110" s="15">
        <v>0.54</v>
      </c>
      <c r="X110" s="15">
        <v>0.51</v>
      </c>
      <c r="Y110" s="21">
        <f t="shared" si="8"/>
        <v>0.53999999999999992</v>
      </c>
      <c r="Z110" s="15">
        <v>51.23</v>
      </c>
      <c r="AA110" s="15">
        <v>51.21</v>
      </c>
      <c r="AB110" s="15">
        <v>51.29</v>
      </c>
      <c r="AC110" s="15">
        <f t="shared" si="9"/>
        <v>51.243333333333332</v>
      </c>
      <c r="AD110" s="22">
        <v>5.8999999999999999E-3</v>
      </c>
      <c r="AE110" s="15">
        <f t="shared" si="10"/>
        <v>5.8999999999999995</v>
      </c>
      <c r="AF110" s="22">
        <f t="shared" si="11"/>
        <v>0.11513692838092759</v>
      </c>
      <c r="AG110" s="15">
        <v>42.6</v>
      </c>
      <c r="AH110" s="20">
        <f t="shared" si="12"/>
        <v>21.3</v>
      </c>
      <c r="AI110" s="20" t="e">
        <f t="shared" si="13"/>
        <v>#VALUE!</v>
      </c>
      <c r="AJ110" s="19" t="s">
        <v>64</v>
      </c>
      <c r="AK110" s="19" t="s">
        <v>64</v>
      </c>
    </row>
    <row r="111" spans="1:101" x14ac:dyDescent="0.3">
      <c r="A111">
        <v>533</v>
      </c>
      <c r="B111">
        <v>7184</v>
      </c>
      <c r="C111" s="2" t="s">
        <v>95</v>
      </c>
      <c r="D111" s="2" t="s">
        <v>266</v>
      </c>
      <c r="E111" s="4" t="s">
        <v>102</v>
      </c>
      <c r="G111" t="s">
        <v>10</v>
      </c>
      <c r="H111">
        <v>2020</v>
      </c>
      <c r="I111" s="1">
        <v>44050</v>
      </c>
      <c r="J111" s="3">
        <v>44416</v>
      </c>
      <c r="K111">
        <v>1</v>
      </c>
      <c r="L111">
        <v>920</v>
      </c>
      <c r="M111" s="23">
        <v>4.4678857922142896</v>
      </c>
      <c r="N111" t="s">
        <v>278</v>
      </c>
      <c r="O111" s="16">
        <v>15.9</v>
      </c>
      <c r="P111" s="16">
        <v>24.1</v>
      </c>
      <c r="Q111" s="15">
        <f t="shared" si="7"/>
        <v>0.65975103734439833</v>
      </c>
      <c r="R111">
        <v>0</v>
      </c>
      <c r="S111" t="s">
        <v>12</v>
      </c>
      <c r="T111" s="4"/>
      <c r="U111">
        <v>0</v>
      </c>
      <c r="V111" s="15">
        <v>0.6</v>
      </c>
      <c r="W111" s="15">
        <v>0.6</v>
      </c>
      <c r="X111" s="15">
        <v>0.6</v>
      </c>
      <c r="Y111" s="21">
        <f t="shared" si="8"/>
        <v>0.6</v>
      </c>
      <c r="Z111" s="15">
        <v>51.39</v>
      </c>
      <c r="AA111" s="15">
        <v>51.37</v>
      </c>
      <c r="AB111" s="15">
        <v>51.33</v>
      </c>
      <c r="AC111" s="15">
        <f t="shared" si="9"/>
        <v>51.363333333333323</v>
      </c>
      <c r="AD111" s="22">
        <v>6.4999999999999997E-3</v>
      </c>
      <c r="AE111" s="15">
        <f t="shared" si="10"/>
        <v>6.5</v>
      </c>
      <c r="AF111" s="22">
        <f t="shared" si="11"/>
        <v>0.1265494191706146</v>
      </c>
      <c r="AG111" s="15">
        <v>42.98</v>
      </c>
      <c r="AH111" s="20">
        <f t="shared" si="12"/>
        <v>21.49</v>
      </c>
      <c r="AI111" s="20" t="e">
        <f t="shared" si="13"/>
        <v>#VALUE!</v>
      </c>
      <c r="AJ111" s="19" t="s">
        <v>64</v>
      </c>
      <c r="AK111" s="19" t="s">
        <v>64</v>
      </c>
    </row>
    <row r="112" spans="1:101" x14ac:dyDescent="0.3">
      <c r="A112">
        <v>328</v>
      </c>
      <c r="B112">
        <v>6765</v>
      </c>
      <c r="C112" s="2" t="s">
        <v>66</v>
      </c>
      <c r="D112" s="2" t="s">
        <v>237</v>
      </c>
      <c r="E112" s="14" t="s">
        <v>102</v>
      </c>
      <c r="G112" t="s">
        <v>10</v>
      </c>
      <c r="H112">
        <v>2017</v>
      </c>
      <c r="I112" s="1">
        <v>42921</v>
      </c>
      <c r="J112" s="3">
        <v>44439</v>
      </c>
      <c r="K112">
        <v>4</v>
      </c>
      <c r="L112">
        <v>1884</v>
      </c>
      <c r="M112" s="23">
        <v>4.4678857922142896</v>
      </c>
      <c r="N112" t="s">
        <v>278</v>
      </c>
      <c r="O112" s="16">
        <v>14.9</v>
      </c>
      <c r="P112" s="16">
        <v>24.4</v>
      </c>
      <c r="Q112" s="15">
        <f t="shared" si="7"/>
        <v>0.6106557377049181</v>
      </c>
      <c r="R112">
        <v>0</v>
      </c>
      <c r="S112" t="s">
        <v>16</v>
      </c>
      <c r="T112" s="4"/>
      <c r="U112">
        <v>0</v>
      </c>
      <c r="V112" s="15">
        <v>0.55000000000000004</v>
      </c>
      <c r="W112" s="15">
        <v>0.55000000000000004</v>
      </c>
      <c r="X112" s="15">
        <v>0.57999999999999996</v>
      </c>
      <c r="Y112" s="21">
        <f t="shared" si="8"/>
        <v>0.56000000000000005</v>
      </c>
      <c r="Z112" s="15">
        <v>51.1</v>
      </c>
      <c r="AA112" s="15">
        <v>51.17</v>
      </c>
      <c r="AB112" s="15">
        <v>51.12</v>
      </c>
      <c r="AC112" s="15">
        <f t="shared" si="9"/>
        <v>51.13</v>
      </c>
      <c r="AD112" s="22">
        <v>6.7000000000000002E-3</v>
      </c>
      <c r="AE112" s="15">
        <f t="shared" si="10"/>
        <v>6.7</v>
      </c>
      <c r="AF112" s="22">
        <f t="shared" si="11"/>
        <v>0.13103852923919421</v>
      </c>
      <c r="AG112" s="15">
        <v>43.17</v>
      </c>
      <c r="AH112" s="20">
        <f t="shared" si="12"/>
        <v>21.585000000000001</v>
      </c>
      <c r="AI112" s="20">
        <f t="shared" si="13"/>
        <v>731</v>
      </c>
      <c r="AJ112" s="19">
        <f>AN112+AP112+AR112+AT112+AV112+AX112+AZ112+BB112+BD112+BD112+BF112+BI112+BK112+BM112+BO112+BQ112+BS112+BU112+BW112+BY112+CA112+CD112+CF112+CH112+CJ112+CL112+CN112+CP112+CR112+CT112+CV112</f>
        <v>355</v>
      </c>
      <c r="AK112" s="19">
        <f>AO112+AQ112+AS112+AU112+AW112+AY112+BA112+BC112+BE112+BE112+BG112+BJ112+BL112+BN112+BP112+BR112+BT112+BV112+BX112+BZ112+CB112+CE112+CG112+CI112+CK112+CM112+CO112+CQ112+CS112+CU112+CW112</f>
        <v>376</v>
      </c>
      <c r="AL112">
        <v>22</v>
      </c>
      <c r="AM112">
        <v>18</v>
      </c>
      <c r="AN112">
        <v>14</v>
      </c>
      <c r="AO112">
        <v>18</v>
      </c>
      <c r="AP112">
        <v>13</v>
      </c>
      <c r="AQ112">
        <v>16</v>
      </c>
      <c r="AR112">
        <v>12</v>
      </c>
      <c r="AS112">
        <v>14</v>
      </c>
      <c r="AT112">
        <v>11</v>
      </c>
      <c r="AU112">
        <v>13</v>
      </c>
      <c r="AV112">
        <v>11</v>
      </c>
      <c r="AW112">
        <v>11</v>
      </c>
      <c r="AX112">
        <v>12</v>
      </c>
      <c r="AY112">
        <v>12</v>
      </c>
      <c r="AZ112">
        <v>11</v>
      </c>
      <c r="BA112">
        <v>11</v>
      </c>
      <c r="BB112">
        <v>11</v>
      </c>
      <c r="BC112">
        <v>10</v>
      </c>
      <c r="BD112">
        <v>10</v>
      </c>
      <c r="BE112">
        <v>10</v>
      </c>
      <c r="BF112">
        <v>10</v>
      </c>
      <c r="BG112">
        <v>10</v>
      </c>
      <c r="BI112">
        <v>14</v>
      </c>
      <c r="BJ112">
        <v>17</v>
      </c>
      <c r="BK112">
        <v>13</v>
      </c>
      <c r="BL112">
        <v>15</v>
      </c>
      <c r="BM112">
        <v>12</v>
      </c>
      <c r="BN112">
        <v>13</v>
      </c>
      <c r="BO112">
        <v>12</v>
      </c>
      <c r="BP112">
        <v>11</v>
      </c>
      <c r="BQ112">
        <v>11</v>
      </c>
      <c r="BR112">
        <v>11</v>
      </c>
      <c r="BS112">
        <v>11</v>
      </c>
      <c r="BT112">
        <v>11</v>
      </c>
      <c r="BU112">
        <v>11</v>
      </c>
      <c r="BV112">
        <v>11</v>
      </c>
      <c r="BW112">
        <v>11</v>
      </c>
      <c r="BX112">
        <v>10</v>
      </c>
      <c r="BY112">
        <v>10</v>
      </c>
      <c r="BZ112">
        <v>10</v>
      </c>
      <c r="CA112">
        <v>10</v>
      </c>
      <c r="CB112">
        <v>10</v>
      </c>
      <c r="CD112">
        <v>13</v>
      </c>
      <c r="CE112">
        <v>16</v>
      </c>
      <c r="CF112">
        <v>13</v>
      </c>
      <c r="CG112">
        <v>16</v>
      </c>
      <c r="CH112">
        <v>13</v>
      </c>
      <c r="CI112">
        <v>14</v>
      </c>
      <c r="CJ112">
        <v>12</v>
      </c>
      <c r="CK112">
        <v>13</v>
      </c>
      <c r="CL112">
        <v>12</v>
      </c>
      <c r="CM112">
        <v>12</v>
      </c>
      <c r="CN112">
        <v>11</v>
      </c>
      <c r="CO112">
        <v>11</v>
      </c>
      <c r="CP112">
        <v>11</v>
      </c>
      <c r="CQ112">
        <v>10</v>
      </c>
      <c r="CR112">
        <v>10</v>
      </c>
      <c r="CS112">
        <v>10</v>
      </c>
      <c r="CT112">
        <v>10</v>
      </c>
      <c r="CU112">
        <v>10</v>
      </c>
      <c r="CV112">
        <v>10</v>
      </c>
      <c r="CW112">
        <v>10</v>
      </c>
    </row>
    <row r="113" spans="1:101" x14ac:dyDescent="0.3">
      <c r="A113">
        <v>500</v>
      </c>
      <c r="B113">
        <v>7153</v>
      </c>
      <c r="C113" s="2" t="s">
        <v>88</v>
      </c>
      <c r="D113" s="2" t="s">
        <v>259</v>
      </c>
      <c r="E113" s="4" t="s">
        <v>102</v>
      </c>
      <c r="F113" t="s">
        <v>127</v>
      </c>
      <c r="G113" t="s">
        <v>10</v>
      </c>
      <c r="H113">
        <v>2021</v>
      </c>
      <c r="I113" s="1">
        <v>44278</v>
      </c>
      <c r="J113" s="3">
        <v>44439</v>
      </c>
      <c r="K113">
        <v>0</v>
      </c>
      <c r="L113">
        <v>500</v>
      </c>
      <c r="M113" s="23">
        <v>4.4678857922142896</v>
      </c>
      <c r="N113" t="s">
        <v>280</v>
      </c>
      <c r="O113" s="16">
        <v>13.8</v>
      </c>
      <c r="P113" s="16">
        <v>24.9</v>
      </c>
      <c r="Q113" s="15">
        <f t="shared" si="7"/>
        <v>0.55421686746987953</v>
      </c>
      <c r="R113">
        <v>0</v>
      </c>
      <c r="S113" t="s">
        <v>12</v>
      </c>
      <c r="T113" s="4"/>
      <c r="U113">
        <v>0</v>
      </c>
      <c r="V113" s="15">
        <v>0.66</v>
      </c>
      <c r="W113" s="15">
        <v>0.57999999999999996</v>
      </c>
      <c r="X113" s="15">
        <v>0.65</v>
      </c>
      <c r="Y113" s="21">
        <f t="shared" si="8"/>
        <v>0.63</v>
      </c>
      <c r="Z113" s="15">
        <v>46.98</v>
      </c>
      <c r="AA113" s="15">
        <v>46.93</v>
      </c>
      <c r="AB113" s="15">
        <v>46.97</v>
      </c>
      <c r="AC113" s="15">
        <f t="shared" si="9"/>
        <v>46.96</v>
      </c>
      <c r="AD113" s="22">
        <v>5.7999999999999996E-3</v>
      </c>
      <c r="AE113" s="15">
        <f t="shared" si="10"/>
        <v>5.8</v>
      </c>
      <c r="AF113" s="22">
        <f t="shared" si="11"/>
        <v>0.12350936967632027</v>
      </c>
      <c r="AG113" s="15">
        <v>41.02</v>
      </c>
      <c r="AH113" s="20">
        <f t="shared" si="12"/>
        <v>20.51</v>
      </c>
      <c r="AI113" s="20" t="e">
        <f t="shared" si="13"/>
        <v>#VALUE!</v>
      </c>
      <c r="AJ113" s="19" t="s">
        <v>64</v>
      </c>
      <c r="AK113" s="19" t="s">
        <v>64</v>
      </c>
    </row>
    <row r="114" spans="1:101" x14ac:dyDescent="0.3">
      <c r="A114">
        <v>261</v>
      </c>
      <c r="B114">
        <v>6670</v>
      </c>
      <c r="C114" s="2" t="s">
        <v>53</v>
      </c>
      <c r="D114" s="2" t="s">
        <v>225</v>
      </c>
      <c r="E114" s="14" t="s">
        <v>102</v>
      </c>
      <c r="G114" t="s">
        <v>10</v>
      </c>
      <c r="H114">
        <v>2015</v>
      </c>
      <c r="I114" s="1">
        <v>42338</v>
      </c>
      <c r="J114" s="3">
        <v>44443</v>
      </c>
      <c r="K114">
        <v>6</v>
      </c>
      <c r="L114">
        <v>2105</v>
      </c>
      <c r="M114" s="23">
        <v>4.4678857922142896</v>
      </c>
      <c r="N114" t="s">
        <v>278</v>
      </c>
      <c r="O114" s="16">
        <v>15.8</v>
      </c>
      <c r="P114" s="16">
        <v>24.2</v>
      </c>
      <c r="Q114" s="15">
        <f t="shared" si="7"/>
        <v>0.65289256198347112</v>
      </c>
      <c r="R114">
        <v>0</v>
      </c>
      <c r="S114" t="s">
        <v>18</v>
      </c>
      <c r="T114" s="4"/>
      <c r="U114">
        <v>0</v>
      </c>
      <c r="V114" s="15">
        <v>0.66</v>
      </c>
      <c r="W114" s="15">
        <v>0.65</v>
      </c>
      <c r="X114" s="15">
        <v>0.61</v>
      </c>
      <c r="Y114" s="21">
        <f t="shared" si="8"/>
        <v>0.64</v>
      </c>
      <c r="Z114" s="15">
        <v>51.7</v>
      </c>
      <c r="AA114" s="15">
        <v>51.72</v>
      </c>
      <c r="AB114" s="15">
        <v>51.81</v>
      </c>
      <c r="AC114" s="15">
        <f t="shared" si="9"/>
        <v>51.743333333333339</v>
      </c>
      <c r="AD114" s="22">
        <v>6.7000000000000002E-3</v>
      </c>
      <c r="AE114" s="15">
        <f t="shared" si="10"/>
        <v>6.7</v>
      </c>
      <c r="AF114" s="22">
        <f t="shared" si="11"/>
        <v>0.12948527990723441</v>
      </c>
      <c r="AG114" s="15">
        <v>44.94</v>
      </c>
      <c r="AH114" s="20">
        <f t="shared" si="12"/>
        <v>22.47</v>
      </c>
      <c r="AI114" s="20">
        <f t="shared" si="13"/>
        <v>0</v>
      </c>
      <c r="AJ114" s="19">
        <f>AN114+AP114+AR114+AT114+AV114+AX114+AZ114+BB114+BD114+BD114+BF114+BI114+BK114+BM114+BO114+BQ114+BS114+BU114+BW114+BY114+CA114+CD114+CF114+CH114+CJ114+CL114+CN114+CP114+CR114+CT114+CV114</f>
        <v>0</v>
      </c>
      <c r="AK114" s="19">
        <f>AO114+AQ114+AS114+AU114+AW114+AY114+BA114+BC114+BE114+BE114+BG114+BJ114+BL114+BN114+BP114+BR114+BT114+BV114+BX114+BZ114+CB114+CE114+CG114+CI114+CK114+CM114+CO114+CQ114+CS114+CU114+CW114</f>
        <v>0</v>
      </c>
    </row>
    <row r="115" spans="1:101" x14ac:dyDescent="0.3">
      <c r="A115">
        <v>306</v>
      </c>
      <c r="B115">
        <v>6738</v>
      </c>
      <c r="C115" s="2" t="s">
        <v>63</v>
      </c>
      <c r="D115" s="2" t="s">
        <v>235</v>
      </c>
      <c r="E115" s="4" t="s">
        <v>102</v>
      </c>
      <c r="G115" t="s">
        <v>10</v>
      </c>
      <c r="H115">
        <v>2017</v>
      </c>
      <c r="I115" s="1">
        <v>42909</v>
      </c>
      <c r="J115" s="3">
        <v>44443</v>
      </c>
      <c r="K115">
        <v>4</v>
      </c>
      <c r="L115">
        <v>1865</v>
      </c>
      <c r="M115" s="23">
        <v>4.4678857922142896</v>
      </c>
      <c r="N115" t="s">
        <v>278</v>
      </c>
      <c r="O115" s="16">
        <v>14.3</v>
      </c>
      <c r="P115" s="16">
        <v>23.9</v>
      </c>
      <c r="Q115" s="15">
        <f t="shared" si="7"/>
        <v>0.59832635983263605</v>
      </c>
      <c r="R115">
        <v>0</v>
      </c>
      <c r="S115" t="s">
        <v>16</v>
      </c>
      <c r="T115" s="4"/>
      <c r="U115">
        <v>0</v>
      </c>
      <c r="V115" s="15">
        <v>0.56999999999999995</v>
      </c>
      <c r="W115" s="15">
        <v>0.56999999999999995</v>
      </c>
      <c r="X115" s="15">
        <v>0.54</v>
      </c>
      <c r="Y115" s="21">
        <f t="shared" si="8"/>
        <v>0.55999999999999994</v>
      </c>
      <c r="Z115" s="15">
        <v>51.79</v>
      </c>
      <c r="AA115" s="15">
        <v>51.86</v>
      </c>
      <c r="AB115" s="15">
        <v>51.84</v>
      </c>
      <c r="AC115" s="15">
        <f t="shared" si="9"/>
        <v>51.830000000000005</v>
      </c>
      <c r="AD115" s="22">
        <v>6.1000000000000004E-3</v>
      </c>
      <c r="AE115" s="15">
        <f t="shared" si="10"/>
        <v>6.1000000000000005</v>
      </c>
      <c r="AF115" s="22">
        <f t="shared" si="11"/>
        <v>0.11769245610650203</v>
      </c>
      <c r="AG115" s="15">
        <v>44.48</v>
      </c>
      <c r="AH115" s="20">
        <f t="shared" si="12"/>
        <v>22.24</v>
      </c>
      <c r="AI115" s="20" t="e">
        <f t="shared" si="13"/>
        <v>#VALUE!</v>
      </c>
      <c r="AJ115" s="19" t="s">
        <v>64</v>
      </c>
      <c r="AK115" s="19" t="s">
        <v>64</v>
      </c>
    </row>
    <row r="116" spans="1:101" x14ac:dyDescent="0.3">
      <c r="A116">
        <v>543</v>
      </c>
      <c r="B116">
        <v>7206</v>
      </c>
      <c r="C116" s="2" t="s">
        <v>97</v>
      </c>
      <c r="D116" s="2" t="s">
        <v>268</v>
      </c>
      <c r="E116" s="4" t="s">
        <v>102</v>
      </c>
      <c r="G116" t="s">
        <v>10</v>
      </c>
      <c r="H116">
        <v>2020</v>
      </c>
      <c r="I116" s="1">
        <v>44169</v>
      </c>
      <c r="J116" s="3">
        <v>44443</v>
      </c>
      <c r="K116">
        <v>1</v>
      </c>
      <c r="L116">
        <v>417</v>
      </c>
      <c r="M116" s="23">
        <v>4.4678857922142896</v>
      </c>
      <c r="N116" t="s">
        <v>284</v>
      </c>
      <c r="O116" s="16">
        <v>15</v>
      </c>
      <c r="P116" s="16">
        <v>23.1</v>
      </c>
      <c r="Q116" s="15">
        <f t="shared" si="7"/>
        <v>0.64935064935064934</v>
      </c>
      <c r="R116">
        <v>0</v>
      </c>
      <c r="S116" t="s">
        <v>12</v>
      </c>
      <c r="T116" s="4"/>
      <c r="U116">
        <v>0</v>
      </c>
      <c r="V116" s="15">
        <v>0.54</v>
      </c>
      <c r="W116" s="15">
        <v>0.51</v>
      </c>
      <c r="X116" s="15">
        <v>0.54</v>
      </c>
      <c r="Y116" s="21">
        <f t="shared" si="8"/>
        <v>0.53</v>
      </c>
      <c r="Z116" s="15">
        <v>51.73</v>
      </c>
      <c r="AA116" s="15">
        <v>51.78</v>
      </c>
      <c r="AB116" s="15">
        <v>51.84</v>
      </c>
      <c r="AC116" s="15">
        <f t="shared" si="9"/>
        <v>51.783333333333331</v>
      </c>
      <c r="AD116" s="22">
        <v>5.7999999999999996E-3</v>
      </c>
      <c r="AE116" s="15">
        <f t="shared" si="10"/>
        <v>5.8</v>
      </c>
      <c r="AF116" s="22">
        <f t="shared" si="11"/>
        <v>0.11200514966205342</v>
      </c>
      <c r="AG116" s="15">
        <v>43.86</v>
      </c>
      <c r="AH116" s="20">
        <f t="shared" si="12"/>
        <v>21.93</v>
      </c>
      <c r="AI116" s="20" t="e">
        <f t="shared" si="13"/>
        <v>#VALUE!</v>
      </c>
      <c r="AJ116" s="19" t="s">
        <v>64</v>
      </c>
      <c r="AK116" s="19" t="s">
        <v>64</v>
      </c>
    </row>
    <row r="117" spans="1:101" x14ac:dyDescent="0.3">
      <c r="A117" s="10">
        <v>38</v>
      </c>
      <c r="B117" s="10">
        <v>5543</v>
      </c>
      <c r="C117" s="2" t="s">
        <v>74</v>
      </c>
      <c r="D117" s="2" t="s">
        <v>245</v>
      </c>
      <c r="E117" s="14" t="s">
        <v>102</v>
      </c>
      <c r="G117" t="s">
        <v>10</v>
      </c>
      <c r="H117">
        <v>2010</v>
      </c>
      <c r="I117" s="1">
        <v>40395</v>
      </c>
      <c r="J117" s="3">
        <v>44444</v>
      </c>
      <c r="K117">
        <v>11</v>
      </c>
      <c r="L117">
        <v>4049</v>
      </c>
      <c r="M117" s="23">
        <v>4.4678857922142896</v>
      </c>
      <c r="N117" t="s">
        <v>278</v>
      </c>
      <c r="O117" s="16">
        <v>14.4</v>
      </c>
      <c r="P117" s="16">
        <v>25.2</v>
      </c>
      <c r="Q117" s="15">
        <f t="shared" si="7"/>
        <v>0.57142857142857151</v>
      </c>
      <c r="R117">
        <v>0</v>
      </c>
      <c r="S117" t="s">
        <v>12</v>
      </c>
      <c r="T117" s="4"/>
      <c r="U117">
        <v>0</v>
      </c>
      <c r="V117" s="15">
        <v>0.49</v>
      </c>
      <c r="W117" s="15">
        <v>0.5</v>
      </c>
      <c r="X117" s="15">
        <v>0.48</v>
      </c>
      <c r="Y117" s="21">
        <f t="shared" si="8"/>
        <v>0.49</v>
      </c>
      <c r="Z117">
        <v>47.87</v>
      </c>
      <c r="AA117" s="15">
        <v>47.89</v>
      </c>
      <c r="AB117" s="15">
        <v>47.92</v>
      </c>
      <c r="AC117" s="15">
        <f t="shared" si="9"/>
        <v>47.893333333333338</v>
      </c>
      <c r="AD117" s="22">
        <v>4.8999999999999998E-3</v>
      </c>
      <c r="AE117" s="15">
        <f t="shared" si="10"/>
        <v>4.8999999999999995</v>
      </c>
      <c r="AF117" s="22">
        <f t="shared" si="11"/>
        <v>0.10231069042316256</v>
      </c>
      <c r="AG117" s="15">
        <v>41.49</v>
      </c>
      <c r="AH117" s="20">
        <f t="shared" si="12"/>
        <v>20.745000000000001</v>
      </c>
      <c r="AI117" s="20" t="e">
        <f t="shared" si="13"/>
        <v>#VALUE!</v>
      </c>
      <c r="AJ117" s="19" t="s">
        <v>64</v>
      </c>
      <c r="AK117" s="19" t="s">
        <v>64</v>
      </c>
    </row>
    <row r="118" spans="1:101" x14ac:dyDescent="0.3">
      <c r="A118">
        <v>40</v>
      </c>
      <c r="B118">
        <v>5545</v>
      </c>
      <c r="C118" s="2" t="s">
        <v>71</v>
      </c>
      <c r="D118" s="2" t="s">
        <v>242</v>
      </c>
      <c r="E118" s="4" t="s">
        <v>102</v>
      </c>
      <c r="F118" t="s">
        <v>290</v>
      </c>
      <c r="G118" t="s">
        <v>10</v>
      </c>
      <c r="H118">
        <v>2010</v>
      </c>
      <c r="I118" s="1">
        <v>40393</v>
      </c>
      <c r="J118" s="3">
        <v>44446</v>
      </c>
      <c r="K118">
        <v>11</v>
      </c>
      <c r="L118">
        <v>4053</v>
      </c>
      <c r="M118" s="23">
        <v>4.4678857922142896</v>
      </c>
      <c r="N118" t="s">
        <v>278</v>
      </c>
      <c r="O118" s="16">
        <v>13.9</v>
      </c>
      <c r="P118" s="16">
        <v>24.5</v>
      </c>
      <c r="Q118" s="15">
        <f t="shared" si="7"/>
        <v>0.56734693877551023</v>
      </c>
      <c r="R118">
        <v>0</v>
      </c>
      <c r="S118" t="s">
        <v>12</v>
      </c>
      <c r="T118" s="4"/>
      <c r="U118">
        <v>0</v>
      </c>
      <c r="V118" s="15">
        <v>0.56000000000000005</v>
      </c>
      <c r="W118">
        <v>0.56000000000000005</v>
      </c>
      <c r="X118">
        <v>0.56000000000000005</v>
      </c>
      <c r="Y118" s="21">
        <f t="shared" si="8"/>
        <v>0.56000000000000005</v>
      </c>
      <c r="Z118">
        <v>52.75</v>
      </c>
      <c r="AA118" s="15">
        <v>52.82</v>
      </c>
      <c r="AB118" s="15">
        <v>52.76</v>
      </c>
      <c r="AC118" s="15">
        <f t="shared" si="9"/>
        <v>52.776666666666664</v>
      </c>
      <c r="AD118" s="22">
        <v>6.3E-3</v>
      </c>
      <c r="AE118" s="15">
        <f t="shared" si="10"/>
        <v>6.3</v>
      </c>
      <c r="AF118" s="22">
        <f t="shared" si="11"/>
        <v>0.11937093412492895</v>
      </c>
      <c r="AG118" s="15">
        <v>45.6</v>
      </c>
      <c r="AH118" s="20">
        <f t="shared" si="12"/>
        <v>22.8</v>
      </c>
      <c r="AI118" s="20" t="e">
        <f t="shared" si="13"/>
        <v>#VALUE!</v>
      </c>
      <c r="AJ118" s="19" t="s">
        <v>64</v>
      </c>
      <c r="AK118" s="19" t="s">
        <v>64</v>
      </c>
    </row>
    <row r="119" spans="1:101" x14ac:dyDescent="0.3">
      <c r="A119">
        <v>539</v>
      </c>
      <c r="B119">
        <v>7200</v>
      </c>
      <c r="C119" s="2" t="s">
        <v>98</v>
      </c>
      <c r="D119" s="2" t="s">
        <v>269</v>
      </c>
      <c r="E119" s="4" t="s">
        <v>102</v>
      </c>
      <c r="F119" t="s">
        <v>128</v>
      </c>
      <c r="G119" t="s">
        <v>10</v>
      </c>
      <c r="H119">
        <v>2020</v>
      </c>
      <c r="I119" s="1">
        <v>44176</v>
      </c>
      <c r="J119" s="3">
        <v>44450</v>
      </c>
      <c r="K119">
        <v>1</v>
      </c>
      <c r="L119">
        <v>785</v>
      </c>
      <c r="M119" s="23">
        <v>4.4678857922142896</v>
      </c>
      <c r="N119" t="s">
        <v>278</v>
      </c>
      <c r="O119" s="16">
        <v>14.5</v>
      </c>
      <c r="P119" s="16">
        <v>24.5</v>
      </c>
      <c r="Q119" s="15">
        <f t="shared" si="7"/>
        <v>0.59183673469387754</v>
      </c>
      <c r="R119">
        <v>0</v>
      </c>
      <c r="S119" t="s">
        <v>16</v>
      </c>
      <c r="T119" s="4"/>
      <c r="U119">
        <v>0</v>
      </c>
      <c r="V119" s="15">
        <v>0.55000000000000004</v>
      </c>
      <c r="W119" s="15">
        <v>0.54</v>
      </c>
      <c r="X119" s="15">
        <v>0.55000000000000004</v>
      </c>
      <c r="Y119" s="21">
        <f t="shared" si="8"/>
        <v>0.54666666666666675</v>
      </c>
      <c r="Z119" s="15">
        <v>48.29</v>
      </c>
      <c r="AA119" s="15">
        <v>48.29</v>
      </c>
      <c r="AB119" s="15">
        <v>48.24</v>
      </c>
      <c r="AC119" s="15">
        <f t="shared" si="9"/>
        <v>48.273333333333333</v>
      </c>
      <c r="AD119" s="22">
        <v>5.5999999999999999E-3</v>
      </c>
      <c r="AE119" s="15">
        <f t="shared" si="10"/>
        <v>5.6</v>
      </c>
      <c r="AF119" s="22">
        <f t="shared" si="11"/>
        <v>0.1160060765087695</v>
      </c>
      <c r="AG119" s="15">
        <v>41.06</v>
      </c>
      <c r="AH119" s="20">
        <f t="shared" si="12"/>
        <v>20.53</v>
      </c>
      <c r="AI119" s="20" t="e">
        <f t="shared" si="13"/>
        <v>#VALUE!</v>
      </c>
      <c r="AJ119" s="19" t="s">
        <v>64</v>
      </c>
      <c r="AK119" s="19" t="s">
        <v>64</v>
      </c>
    </row>
    <row r="120" spans="1:101" x14ac:dyDescent="0.3">
      <c r="A120" s="9">
        <v>101</v>
      </c>
      <c r="B120" s="9">
        <v>6036</v>
      </c>
      <c r="C120" s="2" t="s">
        <v>57</v>
      </c>
      <c r="D120" s="2" t="s">
        <v>229</v>
      </c>
      <c r="E120" s="4" t="s">
        <v>102</v>
      </c>
      <c r="G120" t="s">
        <v>10</v>
      </c>
      <c r="H120">
        <v>2012</v>
      </c>
      <c r="I120" s="1">
        <v>41270</v>
      </c>
      <c r="J120" s="3">
        <v>44451</v>
      </c>
      <c r="K120">
        <v>9</v>
      </c>
      <c r="L120">
        <v>3181</v>
      </c>
      <c r="M120" s="23">
        <v>4.4678857922142896</v>
      </c>
      <c r="N120" t="s">
        <v>278</v>
      </c>
      <c r="O120" s="16">
        <v>14.4</v>
      </c>
      <c r="P120" s="16">
        <v>23.9</v>
      </c>
      <c r="Q120" s="15">
        <f t="shared" si="7"/>
        <v>0.60251046025104604</v>
      </c>
      <c r="R120">
        <v>0</v>
      </c>
      <c r="S120" t="s">
        <v>45</v>
      </c>
      <c r="T120" s="4"/>
      <c r="U120">
        <v>0</v>
      </c>
      <c r="V120" s="15">
        <v>0.53</v>
      </c>
      <c r="W120" s="15">
        <v>0.54</v>
      </c>
      <c r="X120" s="15">
        <v>0.53</v>
      </c>
      <c r="Y120" s="21">
        <f t="shared" si="8"/>
        <v>0.53333333333333333</v>
      </c>
      <c r="Z120" s="15">
        <v>50.16</v>
      </c>
      <c r="AA120" s="15">
        <v>50.05</v>
      </c>
      <c r="AB120" s="15">
        <v>50.18</v>
      </c>
      <c r="AC120" s="15">
        <f t="shared" si="9"/>
        <v>50.129999999999995</v>
      </c>
      <c r="AD120" s="22">
        <v>5.8999999999999999E-3</v>
      </c>
      <c r="AE120" s="15">
        <f t="shared" si="10"/>
        <v>5.8999999999999995</v>
      </c>
      <c r="AF120" s="22">
        <f t="shared" si="11"/>
        <v>0.11769399561141033</v>
      </c>
      <c r="AG120" s="15">
        <v>40.4</v>
      </c>
      <c r="AH120" s="20">
        <f t="shared" si="12"/>
        <v>20.2</v>
      </c>
      <c r="AI120" s="20" t="e">
        <f t="shared" si="13"/>
        <v>#VALUE!</v>
      </c>
      <c r="AJ120" s="19" t="s">
        <v>64</v>
      </c>
      <c r="AK120" s="19" t="s">
        <v>64</v>
      </c>
    </row>
    <row r="121" spans="1:101" x14ac:dyDescent="0.3">
      <c r="A121">
        <v>366</v>
      </c>
      <c r="B121">
        <v>6838</v>
      </c>
      <c r="C121" s="2" t="s">
        <v>81</v>
      </c>
      <c r="D121" s="2" t="s">
        <v>252</v>
      </c>
      <c r="E121" s="4" t="s">
        <v>102</v>
      </c>
      <c r="G121" t="s">
        <v>10</v>
      </c>
      <c r="H121">
        <v>2017</v>
      </c>
      <c r="I121" s="1">
        <v>43013</v>
      </c>
      <c r="J121" s="3">
        <v>44461</v>
      </c>
      <c r="K121">
        <v>4</v>
      </c>
      <c r="L121">
        <v>1987</v>
      </c>
      <c r="M121" s="23">
        <v>4.4678857922142896</v>
      </c>
      <c r="N121" t="s">
        <v>278</v>
      </c>
      <c r="O121" s="16">
        <v>15.4</v>
      </c>
      <c r="P121" s="16">
        <v>24.4</v>
      </c>
      <c r="Q121" s="15">
        <f t="shared" si="7"/>
        <v>0.63114754098360659</v>
      </c>
      <c r="R121">
        <v>0</v>
      </c>
      <c r="S121" t="s">
        <v>12</v>
      </c>
      <c r="T121" s="4"/>
      <c r="U121">
        <v>0</v>
      </c>
      <c r="V121" s="15">
        <v>0.61</v>
      </c>
      <c r="W121" s="15">
        <v>0.56999999999999995</v>
      </c>
      <c r="X121" s="15">
        <v>0.59</v>
      </c>
      <c r="Y121" s="21">
        <f t="shared" si="8"/>
        <v>0.59</v>
      </c>
      <c r="Z121" s="15">
        <v>48.26</v>
      </c>
      <c r="AA121" s="15">
        <v>48.25</v>
      </c>
      <c r="AB121" s="15">
        <v>48.28</v>
      </c>
      <c r="AC121" s="15">
        <f t="shared" si="9"/>
        <v>48.263333333333328</v>
      </c>
      <c r="AD121" s="22">
        <v>5.4999999999999997E-3</v>
      </c>
      <c r="AE121" s="15">
        <f t="shared" si="10"/>
        <v>5.5</v>
      </c>
      <c r="AF121" s="22">
        <f t="shared" si="11"/>
        <v>0.11395814628082052</v>
      </c>
      <c r="AG121" s="15">
        <v>40.75</v>
      </c>
      <c r="AH121" s="20">
        <f t="shared" si="12"/>
        <v>20.375</v>
      </c>
      <c r="AI121" s="20" t="e">
        <f t="shared" si="13"/>
        <v>#VALUE!</v>
      </c>
      <c r="AJ121" s="19" t="s">
        <v>64</v>
      </c>
      <c r="AK121" s="19" t="s">
        <v>64</v>
      </c>
    </row>
    <row r="122" spans="1:101" x14ac:dyDescent="0.3">
      <c r="A122">
        <v>394</v>
      </c>
      <c r="B122">
        <v>6881</v>
      </c>
      <c r="C122" s="2" t="s">
        <v>72</v>
      </c>
      <c r="D122" s="2" t="s">
        <v>243</v>
      </c>
      <c r="E122" s="14" t="s">
        <v>102</v>
      </c>
      <c r="G122" t="s">
        <v>10</v>
      </c>
      <c r="H122">
        <v>2018</v>
      </c>
      <c r="I122" s="1">
        <v>43174</v>
      </c>
      <c r="J122" s="3">
        <v>44461</v>
      </c>
      <c r="K122">
        <v>3</v>
      </c>
      <c r="L122">
        <v>1622</v>
      </c>
      <c r="M122" s="23">
        <v>4.4678857922142896</v>
      </c>
      <c r="N122" t="s">
        <v>278</v>
      </c>
      <c r="O122" s="16">
        <v>13.9</v>
      </c>
      <c r="P122" s="16">
        <v>23.7</v>
      </c>
      <c r="Q122" s="15">
        <f t="shared" si="7"/>
        <v>0.5864978902953587</v>
      </c>
      <c r="R122">
        <v>0</v>
      </c>
      <c r="S122" t="s">
        <v>12</v>
      </c>
      <c r="T122" s="4" t="s">
        <v>109</v>
      </c>
      <c r="U122">
        <v>0</v>
      </c>
      <c r="V122" s="15">
        <v>0.66</v>
      </c>
      <c r="W122" s="15">
        <v>0.64</v>
      </c>
      <c r="X122" s="15">
        <v>0.65</v>
      </c>
      <c r="Y122" s="21">
        <f t="shared" si="8"/>
        <v>0.65</v>
      </c>
      <c r="Z122" s="15">
        <v>52</v>
      </c>
      <c r="AA122" s="15">
        <v>51.99</v>
      </c>
      <c r="AB122" s="15">
        <v>52.02</v>
      </c>
      <c r="AC122" s="15">
        <f t="shared" si="9"/>
        <v>52.003333333333337</v>
      </c>
      <c r="AD122" s="22">
        <v>6.1000000000000004E-3</v>
      </c>
      <c r="AE122" s="15">
        <f t="shared" si="10"/>
        <v>6.1000000000000005</v>
      </c>
      <c r="AF122" s="22">
        <f t="shared" si="11"/>
        <v>0.11730017306582911</v>
      </c>
      <c r="AG122" s="15">
        <v>45.35</v>
      </c>
      <c r="AH122" s="20">
        <f t="shared" si="12"/>
        <v>22.675000000000001</v>
      </c>
      <c r="AI122" s="20">
        <f t="shared" si="13"/>
        <v>0</v>
      </c>
      <c r="AJ122" s="19">
        <f>AN122+AP122+AR122+AT122+AV122+AX122+AZ122+BB122+BD122+BD122+BF122+BI122+BK122+BM122+BO122+BQ122+BS122+BU122+BW122+BY122+CA122+CD122+CF122+CH122+CJ122+CL122+CN122+CP122+CR122+CT122+CV122</f>
        <v>0</v>
      </c>
      <c r="AK122" s="19">
        <f>AO122+AQ122+AS122+AU122+AW122+AY122+BA122+BC122+BE122+BE122+BG122+BJ122+BL122+BN122+BP122+BR122+BT122+BV122+BX122+BZ122+CB122+CE122+CG122+CI122+CK122+CM122+CO122+CQ122+CS122+CU122+CW122</f>
        <v>0</v>
      </c>
    </row>
    <row r="123" spans="1:101" x14ac:dyDescent="0.3">
      <c r="A123">
        <v>355</v>
      </c>
      <c r="B123">
        <v>6780</v>
      </c>
      <c r="C123" s="2" t="s">
        <v>68</v>
      </c>
      <c r="D123" s="2" t="s">
        <v>239</v>
      </c>
      <c r="E123" s="4" t="s">
        <v>102</v>
      </c>
      <c r="G123" t="s">
        <v>10</v>
      </c>
      <c r="H123">
        <v>2017</v>
      </c>
      <c r="I123" s="1">
        <v>42932</v>
      </c>
      <c r="J123" s="3">
        <v>44743</v>
      </c>
      <c r="K123">
        <v>5</v>
      </c>
      <c r="L123">
        <v>1811</v>
      </c>
      <c r="M123" s="23">
        <v>3.1593320765000001</v>
      </c>
      <c r="N123" t="s">
        <v>287</v>
      </c>
      <c r="O123" s="16">
        <v>15.4</v>
      </c>
      <c r="P123" s="16">
        <v>23.6</v>
      </c>
      <c r="Q123" s="15">
        <f t="shared" si="7"/>
        <v>0.65254237288135586</v>
      </c>
      <c r="R123">
        <v>0</v>
      </c>
      <c r="S123" t="s">
        <v>12</v>
      </c>
      <c r="T123" s="4"/>
      <c r="U123">
        <v>0</v>
      </c>
      <c r="V123" s="15">
        <v>0.53</v>
      </c>
      <c r="W123" s="15">
        <v>0.53</v>
      </c>
      <c r="X123" s="15">
        <v>0.55000000000000004</v>
      </c>
      <c r="Y123" s="21">
        <f t="shared" si="8"/>
        <v>0.53666666666666674</v>
      </c>
      <c r="Z123" s="15">
        <v>48.06</v>
      </c>
      <c r="AA123" s="15">
        <v>48.1</v>
      </c>
      <c r="AB123" s="15">
        <v>48.06</v>
      </c>
      <c r="AC123" s="15">
        <f t="shared" si="9"/>
        <v>48.073333333333331</v>
      </c>
      <c r="AD123" s="22">
        <v>5.5999999999999999E-3</v>
      </c>
      <c r="AE123" s="15">
        <f t="shared" si="10"/>
        <v>5.6</v>
      </c>
      <c r="AF123" s="22">
        <f t="shared" si="11"/>
        <v>0.11648869782277077</v>
      </c>
      <c r="AG123" s="15">
        <v>41.33</v>
      </c>
      <c r="AH123" s="20">
        <f t="shared" si="12"/>
        <v>20.664999999999999</v>
      </c>
      <c r="AI123" s="20" t="e">
        <f t="shared" si="13"/>
        <v>#VALUE!</v>
      </c>
      <c r="AJ123" s="19" t="s">
        <v>64</v>
      </c>
      <c r="AK123" s="19" t="s">
        <v>64</v>
      </c>
    </row>
    <row r="124" spans="1:101" x14ac:dyDescent="0.3">
      <c r="A124">
        <v>298</v>
      </c>
      <c r="B124">
        <v>6733</v>
      </c>
      <c r="C124" s="2" t="s">
        <v>58</v>
      </c>
      <c r="D124" s="2" t="s">
        <v>230</v>
      </c>
      <c r="E124" s="4" t="s">
        <v>102</v>
      </c>
      <c r="F124" t="s">
        <v>293</v>
      </c>
      <c r="G124" t="s">
        <v>10</v>
      </c>
      <c r="H124">
        <v>2017</v>
      </c>
      <c r="I124" s="1">
        <v>42872</v>
      </c>
      <c r="J124" s="3">
        <v>44749</v>
      </c>
      <c r="K124">
        <v>5</v>
      </c>
      <c r="L124">
        <v>1877</v>
      </c>
      <c r="M124" s="23">
        <v>3.1593320765000001</v>
      </c>
      <c r="N124" t="s">
        <v>278</v>
      </c>
      <c r="O124" s="16">
        <v>14.3</v>
      </c>
      <c r="P124" s="16">
        <v>19.399999999999999</v>
      </c>
      <c r="Q124" s="15">
        <f t="shared" si="7"/>
        <v>0.73711340206185572</v>
      </c>
      <c r="R124">
        <v>0</v>
      </c>
      <c r="S124" t="s">
        <v>12</v>
      </c>
      <c r="T124" s="4"/>
      <c r="U124">
        <v>0</v>
      </c>
      <c r="V124">
        <v>0.51</v>
      </c>
      <c r="W124">
        <v>0.51</v>
      </c>
      <c r="X124">
        <v>0.51</v>
      </c>
      <c r="Y124" s="21">
        <f t="shared" si="8"/>
        <v>0.51</v>
      </c>
      <c r="Z124">
        <v>48.97</v>
      </c>
      <c r="AA124">
        <v>48.96</v>
      </c>
      <c r="AB124">
        <v>49.03</v>
      </c>
      <c r="AC124" s="15">
        <f t="shared" si="9"/>
        <v>48.986666666666672</v>
      </c>
      <c r="AD124" s="22">
        <v>5.5999999999999999E-3</v>
      </c>
      <c r="AE124" s="15">
        <f t="shared" si="10"/>
        <v>5.6</v>
      </c>
      <c r="AF124" s="22">
        <f t="shared" si="11"/>
        <v>0.11431682090364723</v>
      </c>
      <c r="AG124" s="15">
        <v>41.36</v>
      </c>
      <c r="AH124" s="20">
        <f t="shared" si="12"/>
        <v>20.68</v>
      </c>
      <c r="AI124" s="20" t="e">
        <f t="shared" si="13"/>
        <v>#VALUE!</v>
      </c>
      <c r="AJ124" s="19" t="s">
        <v>64</v>
      </c>
      <c r="AK124" s="19" t="s">
        <v>64</v>
      </c>
      <c r="AL124">
        <v>22</v>
      </c>
      <c r="AM124">
        <v>19</v>
      </c>
      <c r="AN124">
        <v>15</v>
      </c>
      <c r="AO124">
        <v>17</v>
      </c>
      <c r="AP124">
        <v>13</v>
      </c>
      <c r="AQ124">
        <v>15</v>
      </c>
      <c r="AR124">
        <v>13</v>
      </c>
      <c r="AS124">
        <v>14</v>
      </c>
      <c r="AT124">
        <v>12</v>
      </c>
      <c r="AU124">
        <v>13</v>
      </c>
      <c r="AV124">
        <v>12</v>
      </c>
      <c r="AW124">
        <v>12</v>
      </c>
      <c r="AX124">
        <v>12</v>
      </c>
      <c r="AY124">
        <v>12</v>
      </c>
      <c r="AZ124">
        <v>11</v>
      </c>
      <c r="BA124">
        <v>11</v>
      </c>
      <c r="BB124">
        <v>11</v>
      </c>
      <c r="BC124">
        <v>11</v>
      </c>
      <c r="BD124">
        <v>10</v>
      </c>
      <c r="BE124">
        <v>11</v>
      </c>
      <c r="BF124">
        <v>11</v>
      </c>
      <c r="BG124">
        <v>10</v>
      </c>
      <c r="BI124">
        <v>14</v>
      </c>
      <c r="BJ124">
        <v>18</v>
      </c>
      <c r="BK124">
        <v>13</v>
      </c>
      <c r="BL124">
        <v>16</v>
      </c>
      <c r="BM124">
        <v>12</v>
      </c>
      <c r="BN124">
        <v>14</v>
      </c>
      <c r="BO124">
        <v>12</v>
      </c>
      <c r="BP124">
        <v>13</v>
      </c>
      <c r="BQ124">
        <v>12</v>
      </c>
      <c r="BR124">
        <v>12</v>
      </c>
      <c r="BS124">
        <v>11</v>
      </c>
      <c r="BT124">
        <v>12</v>
      </c>
      <c r="BU124">
        <v>11</v>
      </c>
      <c r="BV124">
        <v>11</v>
      </c>
      <c r="BW124">
        <v>11</v>
      </c>
      <c r="BX124">
        <v>11</v>
      </c>
      <c r="BY124">
        <v>10</v>
      </c>
      <c r="BZ124">
        <v>10</v>
      </c>
      <c r="CA124">
        <v>10</v>
      </c>
      <c r="CB124">
        <v>10</v>
      </c>
      <c r="CD124">
        <v>14</v>
      </c>
      <c r="CE124">
        <v>18</v>
      </c>
      <c r="CF124">
        <v>13</v>
      </c>
      <c r="CG124">
        <v>16</v>
      </c>
      <c r="CH124">
        <v>13</v>
      </c>
      <c r="CI124">
        <v>13</v>
      </c>
      <c r="CJ124">
        <v>12</v>
      </c>
      <c r="CK124">
        <v>13</v>
      </c>
      <c r="CL124">
        <v>11</v>
      </c>
      <c r="CM124">
        <v>12</v>
      </c>
      <c r="CN124">
        <v>11</v>
      </c>
      <c r="CO124">
        <v>11</v>
      </c>
      <c r="CP124">
        <v>11</v>
      </c>
      <c r="CQ124">
        <v>11</v>
      </c>
      <c r="CR124">
        <v>11</v>
      </c>
      <c r="CS124">
        <v>11</v>
      </c>
      <c r="CT124">
        <v>10</v>
      </c>
      <c r="CU124">
        <v>11</v>
      </c>
      <c r="CV124">
        <v>10</v>
      </c>
      <c r="CW124">
        <v>11</v>
      </c>
    </row>
    <row r="125" spans="1:101" x14ac:dyDescent="0.3">
      <c r="A125">
        <v>207</v>
      </c>
      <c r="B125">
        <v>6211</v>
      </c>
      <c r="C125" s="2" t="s">
        <v>47</v>
      </c>
      <c r="D125" s="2" t="s">
        <v>219</v>
      </c>
      <c r="E125" s="4" t="s">
        <v>102</v>
      </c>
      <c r="G125" t="s">
        <v>10</v>
      </c>
      <c r="H125">
        <v>2014</v>
      </c>
      <c r="I125" s="1">
        <v>41770</v>
      </c>
      <c r="J125" s="3">
        <v>44751</v>
      </c>
      <c r="K125">
        <v>8</v>
      </c>
      <c r="L125">
        <v>2981</v>
      </c>
      <c r="M125" s="23">
        <v>3.1593320765000001</v>
      </c>
      <c r="N125" t="s">
        <v>278</v>
      </c>
      <c r="O125" s="16">
        <v>14.3</v>
      </c>
      <c r="P125" s="16">
        <v>23.7</v>
      </c>
      <c r="Q125" s="15">
        <f t="shared" si="7"/>
        <v>0.60337552742616041</v>
      </c>
      <c r="R125">
        <v>0</v>
      </c>
      <c r="S125" t="s">
        <v>12</v>
      </c>
      <c r="T125" s="4"/>
      <c r="U125">
        <v>0</v>
      </c>
      <c r="V125" s="15">
        <v>0.44</v>
      </c>
      <c r="W125" s="15">
        <v>0.46</v>
      </c>
      <c r="X125" s="15">
        <v>0.46</v>
      </c>
      <c r="Y125" s="21">
        <f t="shared" si="8"/>
        <v>0.45333333333333337</v>
      </c>
      <c r="Z125" s="15">
        <v>48.96</v>
      </c>
      <c r="AA125" s="15">
        <v>48.81</v>
      </c>
      <c r="AB125" s="15">
        <v>48.89</v>
      </c>
      <c r="AC125" s="15">
        <f t="shared" si="9"/>
        <v>48.886666666666677</v>
      </c>
      <c r="AD125" s="22">
        <v>5.3E-3</v>
      </c>
      <c r="AE125" s="15">
        <f t="shared" si="10"/>
        <v>5.3</v>
      </c>
      <c r="AF125" s="22">
        <f t="shared" si="11"/>
        <v>0.1084140188190372</v>
      </c>
      <c r="AG125" s="15">
        <v>37.9</v>
      </c>
      <c r="AH125" s="20">
        <f t="shared" si="12"/>
        <v>18.95</v>
      </c>
      <c r="AI125" s="20" t="e">
        <f t="shared" si="13"/>
        <v>#VALUE!</v>
      </c>
      <c r="AJ125" s="19" t="s">
        <v>64</v>
      </c>
      <c r="AK125" s="19" t="s">
        <v>64</v>
      </c>
    </row>
    <row r="126" spans="1:101" x14ac:dyDescent="0.3">
      <c r="A126">
        <v>519</v>
      </c>
      <c r="B126">
        <v>7165</v>
      </c>
      <c r="C126" s="2" t="s">
        <v>91</v>
      </c>
      <c r="D126" s="2" t="s">
        <v>262</v>
      </c>
      <c r="E126" s="14" t="s">
        <v>102</v>
      </c>
      <c r="G126" t="s">
        <v>10</v>
      </c>
      <c r="H126">
        <v>2020</v>
      </c>
      <c r="I126" s="1">
        <v>44097</v>
      </c>
      <c r="J126" s="3">
        <v>44751</v>
      </c>
      <c r="K126">
        <v>2</v>
      </c>
      <c r="L126">
        <v>875</v>
      </c>
      <c r="M126" s="23">
        <v>3.1593320765000001</v>
      </c>
      <c r="N126" t="s">
        <v>278</v>
      </c>
      <c r="O126" s="16">
        <v>14.4</v>
      </c>
      <c r="P126" s="16">
        <v>23.3</v>
      </c>
      <c r="Q126" s="15">
        <f t="shared" si="7"/>
        <v>0.61802575107296132</v>
      </c>
      <c r="R126">
        <v>0</v>
      </c>
      <c r="S126" t="s">
        <v>24</v>
      </c>
      <c r="T126" s="4"/>
      <c r="U126">
        <v>1</v>
      </c>
      <c r="V126" s="15">
        <v>0.56000000000000005</v>
      </c>
      <c r="W126" s="15">
        <v>0.57999999999999996</v>
      </c>
      <c r="X126" s="15">
        <v>0.53</v>
      </c>
      <c r="Y126" s="21">
        <f t="shared" si="8"/>
        <v>0.55666666666666675</v>
      </c>
      <c r="Z126" s="15">
        <v>59.16</v>
      </c>
      <c r="AA126" s="15">
        <v>59.25</v>
      </c>
      <c r="AB126" s="15">
        <v>59.22</v>
      </c>
      <c r="AC126" s="15">
        <f t="shared" si="9"/>
        <v>59.21</v>
      </c>
      <c r="AD126" s="22">
        <v>6.7999999999999996E-3</v>
      </c>
      <c r="AE126" s="15">
        <f t="shared" si="10"/>
        <v>6.8</v>
      </c>
      <c r="AF126" s="22">
        <f t="shared" si="11"/>
        <v>0.11484546529302482</v>
      </c>
      <c r="AG126" s="15">
        <v>50.78</v>
      </c>
      <c r="AH126" s="20">
        <f t="shared" si="12"/>
        <v>25.39</v>
      </c>
      <c r="AI126" s="20">
        <f t="shared" si="13"/>
        <v>0</v>
      </c>
      <c r="AJ126" s="19">
        <f>AN126+AP126+AR126+AT126+AV126+AX126+AZ126+BB126+BD126+BD126+BF126+BI126+BK126+BM126+BO126+BQ126+BS126+BU126+BW126+BY126+CA126+CD126+CF126+CH126+CJ126+CL126+CN126+CP126+CR126+CT126+CV126</f>
        <v>0</v>
      </c>
      <c r="AK126" s="19">
        <f>AO126+AQ126+AS126+AU126+AW126+AY126+BA126+BC126+BE126+BE126+BG126+BJ126+BL126+BN126+BP126+BR126+BT126+BV126+BX126+BZ126+CB126+CE126+CG126+CI126+CK126+CM126+CO126+CQ126+CS126+CU126+CW126</f>
        <v>0</v>
      </c>
    </row>
    <row r="127" spans="1:101" x14ac:dyDescent="0.3">
      <c r="A127">
        <v>339</v>
      </c>
      <c r="B127">
        <v>6769</v>
      </c>
      <c r="C127" s="2" t="s">
        <v>67</v>
      </c>
      <c r="D127" s="2" t="s">
        <v>238</v>
      </c>
      <c r="E127" s="4" t="s">
        <v>102</v>
      </c>
      <c r="G127" t="s">
        <v>10</v>
      </c>
      <c r="H127">
        <v>2017</v>
      </c>
      <c r="I127" s="1">
        <v>42922</v>
      </c>
      <c r="J127" s="3">
        <v>44760</v>
      </c>
      <c r="K127">
        <v>5</v>
      </c>
      <c r="L127">
        <v>1838</v>
      </c>
      <c r="M127" s="23">
        <v>3.1593320765000001</v>
      </c>
      <c r="N127" t="s">
        <v>278</v>
      </c>
      <c r="O127" s="16">
        <v>14.8</v>
      </c>
      <c r="P127" s="16">
        <v>24.8</v>
      </c>
      <c r="Q127" s="15">
        <f t="shared" si="7"/>
        <v>0.59677419354838712</v>
      </c>
      <c r="R127">
        <v>0</v>
      </c>
      <c r="S127" t="s">
        <v>12</v>
      </c>
      <c r="T127" s="4"/>
      <c r="U127">
        <v>0</v>
      </c>
      <c r="V127" s="15">
        <v>0.63</v>
      </c>
      <c r="W127" s="15">
        <v>0.6</v>
      </c>
      <c r="X127" s="15">
        <v>0.57999999999999996</v>
      </c>
      <c r="Y127" s="21">
        <f t="shared" si="8"/>
        <v>0.60333333333333339</v>
      </c>
      <c r="Z127" s="15">
        <v>54.32</v>
      </c>
      <c r="AA127" s="15">
        <v>54.18</v>
      </c>
      <c r="AB127" s="15">
        <v>54.21</v>
      </c>
      <c r="AC127" s="15">
        <f t="shared" si="9"/>
        <v>54.236666666666672</v>
      </c>
      <c r="AD127" s="22">
        <v>6.3E-3</v>
      </c>
      <c r="AE127" s="15">
        <f t="shared" si="10"/>
        <v>6.3</v>
      </c>
      <c r="AF127" s="22">
        <f t="shared" si="11"/>
        <v>0.11615758097228196</v>
      </c>
      <c r="AG127" s="15">
        <v>47.29</v>
      </c>
      <c r="AH127" s="20">
        <f t="shared" si="12"/>
        <v>23.645</v>
      </c>
      <c r="AI127" s="20" t="e">
        <f t="shared" si="13"/>
        <v>#VALUE!</v>
      </c>
      <c r="AJ127" s="19" t="s">
        <v>64</v>
      </c>
      <c r="AK127" s="19" t="s">
        <v>64</v>
      </c>
    </row>
    <row r="128" spans="1:101" x14ac:dyDescent="0.3">
      <c r="A128">
        <v>283</v>
      </c>
      <c r="B128">
        <v>6699</v>
      </c>
      <c r="C128" s="2" t="s">
        <v>86</v>
      </c>
      <c r="D128" s="2" t="s">
        <v>257</v>
      </c>
      <c r="E128" s="4" t="s">
        <v>102</v>
      </c>
      <c r="G128" t="s">
        <v>10</v>
      </c>
      <c r="H128">
        <v>2017</v>
      </c>
      <c r="I128" s="1">
        <v>42762</v>
      </c>
      <c r="J128" s="3">
        <v>44762</v>
      </c>
      <c r="K128">
        <v>5</v>
      </c>
      <c r="L128">
        <v>2000</v>
      </c>
      <c r="M128" s="23">
        <v>3.1593320765000001</v>
      </c>
      <c r="N128" t="s">
        <v>278</v>
      </c>
      <c r="O128" s="16">
        <v>12.7</v>
      </c>
      <c r="P128" s="16">
        <v>23.5</v>
      </c>
      <c r="Q128" s="15">
        <f t="shared" si="7"/>
        <v>0.54042553191489362</v>
      </c>
      <c r="R128">
        <v>0</v>
      </c>
      <c r="S128" t="s">
        <v>12</v>
      </c>
      <c r="T128" s="4"/>
      <c r="U128">
        <v>0</v>
      </c>
      <c r="V128" s="15">
        <v>0.51</v>
      </c>
      <c r="W128" s="15">
        <v>0.53</v>
      </c>
      <c r="X128" s="15">
        <v>0.52</v>
      </c>
      <c r="Y128" s="21">
        <f t="shared" si="8"/>
        <v>0.52</v>
      </c>
      <c r="Z128" s="15">
        <v>48.68</v>
      </c>
      <c r="AA128" s="15">
        <v>48.66</v>
      </c>
      <c r="AB128" s="15">
        <v>48.69</v>
      </c>
      <c r="AC128" s="15">
        <f t="shared" si="9"/>
        <v>48.676666666666669</v>
      </c>
      <c r="AD128" s="22">
        <v>5.5999999999999999E-3</v>
      </c>
      <c r="AE128" s="15">
        <f t="shared" si="10"/>
        <v>5.6</v>
      </c>
      <c r="AF128" s="22">
        <f t="shared" si="11"/>
        <v>0.11504485379716495</v>
      </c>
      <c r="AG128" s="15">
        <v>39.46</v>
      </c>
      <c r="AH128" s="20">
        <f t="shared" si="12"/>
        <v>19.73</v>
      </c>
      <c r="AI128" s="20" t="e">
        <f t="shared" si="13"/>
        <v>#VALUE!</v>
      </c>
      <c r="AJ128" s="19" t="s">
        <v>64</v>
      </c>
      <c r="AK128" s="19" t="s">
        <v>64</v>
      </c>
    </row>
    <row r="129" spans="1:101" x14ac:dyDescent="0.3">
      <c r="A129">
        <v>322</v>
      </c>
      <c r="B129">
        <v>6754</v>
      </c>
      <c r="C129" s="2" t="s">
        <v>73</v>
      </c>
      <c r="D129" s="2" t="s">
        <v>244</v>
      </c>
      <c r="E129" s="4" t="s">
        <v>102</v>
      </c>
      <c r="G129" t="s">
        <v>10</v>
      </c>
      <c r="H129">
        <v>2017</v>
      </c>
      <c r="I129" s="1">
        <v>42913</v>
      </c>
      <c r="J129" s="3">
        <v>44767</v>
      </c>
      <c r="K129">
        <v>5</v>
      </c>
      <c r="L129">
        <v>1890</v>
      </c>
      <c r="M129" s="23">
        <v>3.1593320765000001</v>
      </c>
      <c r="N129" t="s">
        <v>283</v>
      </c>
      <c r="O129" s="16">
        <v>14.8</v>
      </c>
      <c r="P129" s="16">
        <v>24.3</v>
      </c>
      <c r="Q129" s="15">
        <f t="shared" si="7"/>
        <v>0.60905349794238683</v>
      </c>
      <c r="R129">
        <v>0</v>
      </c>
      <c r="S129" t="s">
        <v>12</v>
      </c>
      <c r="T129" s="4"/>
      <c r="U129">
        <v>0</v>
      </c>
      <c r="V129" s="15">
        <v>0.62</v>
      </c>
      <c r="W129" s="15">
        <v>0.59</v>
      </c>
      <c r="X129" s="15">
        <v>0.61</v>
      </c>
      <c r="Y129" s="21">
        <f t="shared" si="8"/>
        <v>0.60666666666666658</v>
      </c>
      <c r="Z129" s="15">
        <v>52.73</v>
      </c>
      <c r="AA129" s="15">
        <v>52.74</v>
      </c>
      <c r="AB129" s="15">
        <v>52.6</v>
      </c>
      <c r="AC129" s="15">
        <f t="shared" si="9"/>
        <v>52.69</v>
      </c>
      <c r="AD129" s="22">
        <v>6.4000000000000003E-3</v>
      </c>
      <c r="AE129" s="15">
        <f t="shared" si="10"/>
        <v>6.4</v>
      </c>
      <c r="AF129" s="22">
        <f t="shared" si="11"/>
        <v>0.12146517365724048</v>
      </c>
      <c r="AG129" s="15">
        <v>44.47</v>
      </c>
      <c r="AH129" s="20">
        <f t="shared" si="12"/>
        <v>22.234999999999999</v>
      </c>
      <c r="AI129" s="20" t="e">
        <f t="shared" si="13"/>
        <v>#VALUE!</v>
      </c>
      <c r="AJ129" s="19" t="s">
        <v>64</v>
      </c>
      <c r="AK129" s="19" t="s">
        <v>64</v>
      </c>
    </row>
    <row r="130" spans="1:101" x14ac:dyDescent="0.3">
      <c r="A130">
        <v>466</v>
      </c>
      <c r="B130">
        <v>7113</v>
      </c>
      <c r="C130" s="2" t="s">
        <v>101</v>
      </c>
      <c r="D130" s="2" t="s">
        <v>272</v>
      </c>
      <c r="E130" s="4" t="s">
        <v>102</v>
      </c>
      <c r="G130" t="s">
        <v>10</v>
      </c>
      <c r="H130">
        <v>2019</v>
      </c>
      <c r="I130" s="1">
        <v>43599</v>
      </c>
      <c r="J130" s="3">
        <v>44769</v>
      </c>
      <c r="K130">
        <v>3</v>
      </c>
      <c r="L130">
        <v>1396</v>
      </c>
      <c r="M130" s="23">
        <v>3.1593320765000001</v>
      </c>
      <c r="N130" t="s">
        <v>280</v>
      </c>
      <c r="O130" s="16">
        <v>15.6</v>
      </c>
      <c r="P130" s="16">
        <v>23.9</v>
      </c>
      <c r="Q130" s="15">
        <f t="shared" ref="Q130:Q160" si="14">O130/P130</f>
        <v>0.65271966527196656</v>
      </c>
      <c r="R130">
        <v>0</v>
      </c>
      <c r="S130" t="s">
        <v>18</v>
      </c>
      <c r="T130" s="4"/>
      <c r="U130">
        <v>0</v>
      </c>
      <c r="V130" s="15">
        <v>0.55000000000000004</v>
      </c>
      <c r="W130" s="15">
        <v>0.56000000000000005</v>
      </c>
      <c r="X130" s="15">
        <v>0.54</v>
      </c>
      <c r="Y130" s="21">
        <f t="shared" ref="Y130:Y160" si="15">AVERAGE(V130:X130)</f>
        <v>0.55000000000000004</v>
      </c>
      <c r="Z130" s="15">
        <v>51.66</v>
      </c>
      <c r="AA130" s="15">
        <v>51.47</v>
      </c>
      <c r="AB130" s="15">
        <v>51.44</v>
      </c>
      <c r="AC130" s="15">
        <f t="shared" ref="AC130:AC160" si="16">AVERAGE(Z130:AB130)</f>
        <v>51.523333333333333</v>
      </c>
      <c r="AD130" s="22">
        <v>6.1000000000000004E-3</v>
      </c>
      <c r="AE130" s="15">
        <f t="shared" ref="AE130:AE160" si="17">AD130*1000</f>
        <v>6.1000000000000005</v>
      </c>
      <c r="AF130" s="22">
        <f t="shared" ref="AF130:AF160" si="18">AE130/AC130</f>
        <v>0.11839296111794011</v>
      </c>
      <c r="AG130" s="15">
        <v>44.8</v>
      </c>
      <c r="AH130" s="20">
        <f t="shared" ref="AH130:AH160" si="19">AG130/2</f>
        <v>22.4</v>
      </c>
      <c r="AI130" s="20" t="e">
        <f t="shared" ref="AI130:AI160" si="20">AJ130+AK130</f>
        <v>#VALUE!</v>
      </c>
      <c r="AJ130" s="19" t="s">
        <v>64</v>
      </c>
      <c r="AK130" s="19" t="s">
        <v>64</v>
      </c>
    </row>
    <row r="131" spans="1:101" x14ac:dyDescent="0.3">
      <c r="A131" s="8">
        <v>414</v>
      </c>
      <c r="B131" s="8">
        <v>6909</v>
      </c>
      <c r="C131" s="2" t="s">
        <v>76</v>
      </c>
      <c r="D131" s="2" t="s">
        <v>247</v>
      </c>
      <c r="E131" s="4" t="s">
        <v>102</v>
      </c>
      <c r="G131" t="s">
        <v>10</v>
      </c>
      <c r="H131">
        <v>2017</v>
      </c>
      <c r="I131" s="1">
        <v>43081</v>
      </c>
      <c r="J131" s="3">
        <v>44772</v>
      </c>
      <c r="K131">
        <v>5</v>
      </c>
      <c r="L131">
        <v>1691</v>
      </c>
      <c r="M131" s="23">
        <v>3.1593320765000001</v>
      </c>
      <c r="N131" t="s">
        <v>278</v>
      </c>
      <c r="O131" s="16">
        <v>15.1</v>
      </c>
      <c r="P131" s="16">
        <v>24.4</v>
      </c>
      <c r="Q131" s="15">
        <f t="shared" si="14"/>
        <v>0.61885245901639352</v>
      </c>
      <c r="R131">
        <v>0</v>
      </c>
      <c r="S131" t="s">
        <v>12</v>
      </c>
      <c r="T131" s="4"/>
      <c r="U131">
        <v>0</v>
      </c>
      <c r="V131" s="15">
        <v>0.57999999999999996</v>
      </c>
      <c r="W131" s="15">
        <v>0.62</v>
      </c>
      <c r="X131" s="15">
        <v>0.56999999999999995</v>
      </c>
      <c r="Y131" s="21">
        <f t="shared" si="15"/>
        <v>0.59</v>
      </c>
      <c r="Z131" s="15">
        <v>49.69</v>
      </c>
      <c r="AA131" s="15">
        <v>49.65</v>
      </c>
      <c r="AB131" s="15">
        <v>49.6</v>
      </c>
      <c r="AC131" s="15">
        <f t="shared" si="16"/>
        <v>49.646666666666668</v>
      </c>
      <c r="AD131" s="22">
        <v>5.8999999999999999E-3</v>
      </c>
      <c r="AE131" s="15">
        <f t="shared" si="17"/>
        <v>5.8999999999999995</v>
      </c>
      <c r="AF131" s="22">
        <f t="shared" si="18"/>
        <v>0.11883980126225324</v>
      </c>
      <c r="AG131" s="15">
        <v>41.6</v>
      </c>
      <c r="AH131" s="20">
        <f t="shared" si="19"/>
        <v>20.8</v>
      </c>
      <c r="AI131" s="20" t="e">
        <f t="shared" si="20"/>
        <v>#VALUE!</v>
      </c>
      <c r="AJ131" s="19" t="s">
        <v>64</v>
      </c>
      <c r="AK131" s="19" t="s">
        <v>64</v>
      </c>
    </row>
    <row r="132" spans="1:101" x14ac:dyDescent="0.3">
      <c r="A132">
        <v>475</v>
      </c>
      <c r="B132">
        <v>7127</v>
      </c>
      <c r="C132" s="2" t="s">
        <v>93</v>
      </c>
      <c r="D132" s="2" t="s">
        <v>264</v>
      </c>
      <c r="E132" s="4" t="s">
        <v>102</v>
      </c>
      <c r="G132" t="s">
        <v>10</v>
      </c>
      <c r="H132">
        <v>2019</v>
      </c>
      <c r="I132" s="1">
        <v>43611</v>
      </c>
      <c r="J132" s="3">
        <v>44778</v>
      </c>
      <c r="K132">
        <v>3</v>
      </c>
      <c r="L132">
        <v>1167</v>
      </c>
      <c r="M132" s="23">
        <v>3.1593320765000001</v>
      </c>
      <c r="N132" t="s">
        <v>278</v>
      </c>
      <c r="O132" s="16">
        <v>14.7</v>
      </c>
      <c r="P132" s="16">
        <v>25.4</v>
      </c>
      <c r="Q132" s="15">
        <f t="shared" si="14"/>
        <v>0.57874015748031493</v>
      </c>
      <c r="R132">
        <v>0</v>
      </c>
      <c r="S132" t="s">
        <v>16</v>
      </c>
      <c r="T132" s="4"/>
      <c r="U132">
        <v>0</v>
      </c>
      <c r="V132" s="15">
        <v>0.53</v>
      </c>
      <c r="W132" s="15">
        <v>0.55000000000000004</v>
      </c>
      <c r="X132" s="15">
        <v>0.53</v>
      </c>
      <c r="Y132" s="21">
        <f t="shared" si="15"/>
        <v>0.53666666666666674</v>
      </c>
      <c r="Z132" s="15">
        <v>48.19</v>
      </c>
      <c r="AA132" s="15">
        <v>48.28</v>
      </c>
      <c r="AB132" s="15">
        <v>48.26</v>
      </c>
      <c r="AC132" s="15">
        <f t="shared" si="16"/>
        <v>48.243333333333332</v>
      </c>
      <c r="AD132" s="22">
        <v>6.0000000000000001E-3</v>
      </c>
      <c r="AE132" s="15">
        <f t="shared" si="17"/>
        <v>6</v>
      </c>
      <c r="AF132" s="22">
        <f t="shared" si="18"/>
        <v>0.12436951564983072</v>
      </c>
      <c r="AG132" s="15">
        <v>41.55</v>
      </c>
      <c r="AH132" s="20">
        <f t="shared" si="19"/>
        <v>20.774999999999999</v>
      </c>
      <c r="AI132" s="20" t="e">
        <f t="shared" si="20"/>
        <v>#VALUE!</v>
      </c>
      <c r="AJ132" s="19" t="s">
        <v>64</v>
      </c>
      <c r="AK132" s="19" t="s">
        <v>64</v>
      </c>
      <c r="AL132">
        <v>21</v>
      </c>
      <c r="AM132">
        <v>19</v>
      </c>
      <c r="AN132">
        <v>13</v>
      </c>
      <c r="AO132">
        <v>16</v>
      </c>
      <c r="AP132">
        <v>12</v>
      </c>
      <c r="AQ132">
        <v>16</v>
      </c>
      <c r="AR132">
        <v>12</v>
      </c>
      <c r="AS132">
        <v>14</v>
      </c>
      <c r="AT132">
        <v>12</v>
      </c>
      <c r="AU132">
        <v>13</v>
      </c>
      <c r="AV132">
        <v>11</v>
      </c>
      <c r="AW132">
        <v>11</v>
      </c>
      <c r="AX132">
        <v>11</v>
      </c>
      <c r="AY132">
        <v>11</v>
      </c>
      <c r="AZ132">
        <v>11</v>
      </c>
      <c r="BA132">
        <v>11</v>
      </c>
      <c r="BB132">
        <v>11</v>
      </c>
      <c r="BC132">
        <v>11</v>
      </c>
      <c r="BD132">
        <v>10</v>
      </c>
      <c r="BE132">
        <v>11</v>
      </c>
      <c r="BF132">
        <v>11</v>
      </c>
      <c r="BG132">
        <v>10</v>
      </c>
      <c r="BI132">
        <v>13</v>
      </c>
      <c r="BJ132">
        <v>16</v>
      </c>
      <c r="BK132">
        <v>13</v>
      </c>
      <c r="BL132">
        <v>16</v>
      </c>
      <c r="BM132">
        <v>12</v>
      </c>
      <c r="BN132">
        <v>13</v>
      </c>
      <c r="BO132">
        <v>12</v>
      </c>
      <c r="BP132">
        <v>12</v>
      </c>
      <c r="BQ132">
        <v>11</v>
      </c>
      <c r="BR132">
        <v>11</v>
      </c>
      <c r="BS132">
        <v>10</v>
      </c>
      <c r="BT132">
        <v>11</v>
      </c>
      <c r="BU132">
        <v>10</v>
      </c>
      <c r="BV132">
        <v>11</v>
      </c>
      <c r="BW132">
        <v>11</v>
      </c>
      <c r="BX132">
        <v>10</v>
      </c>
      <c r="BY132">
        <v>11</v>
      </c>
      <c r="BZ132">
        <v>10</v>
      </c>
      <c r="CA132">
        <v>11</v>
      </c>
      <c r="CB132">
        <v>10</v>
      </c>
      <c r="CD132">
        <v>14</v>
      </c>
      <c r="CE132">
        <v>16</v>
      </c>
      <c r="CF132">
        <v>12</v>
      </c>
      <c r="CG132">
        <v>16</v>
      </c>
      <c r="CH132">
        <v>12</v>
      </c>
      <c r="CI132">
        <v>14</v>
      </c>
      <c r="CJ132">
        <v>12</v>
      </c>
      <c r="CK132">
        <v>12</v>
      </c>
      <c r="CL132">
        <v>11</v>
      </c>
      <c r="CM132">
        <v>12</v>
      </c>
      <c r="CN132">
        <v>10</v>
      </c>
      <c r="CO132">
        <v>12</v>
      </c>
      <c r="CP132">
        <v>11</v>
      </c>
      <c r="CQ132">
        <v>11</v>
      </c>
      <c r="CR132">
        <v>11</v>
      </c>
      <c r="CS132">
        <v>11</v>
      </c>
      <c r="CT132">
        <v>10</v>
      </c>
      <c r="CU132">
        <v>10</v>
      </c>
      <c r="CV132">
        <v>10</v>
      </c>
      <c r="CW132">
        <v>11</v>
      </c>
    </row>
    <row r="133" spans="1:101" x14ac:dyDescent="0.3">
      <c r="A133">
        <v>501</v>
      </c>
      <c r="B133">
        <v>7153</v>
      </c>
      <c r="C133" s="2" t="s">
        <v>88</v>
      </c>
      <c r="D133" s="2" t="s">
        <v>259</v>
      </c>
      <c r="E133" s="4" t="s">
        <v>102</v>
      </c>
      <c r="G133" t="s">
        <v>10</v>
      </c>
      <c r="H133">
        <v>2021</v>
      </c>
      <c r="I133" s="1">
        <v>44278</v>
      </c>
      <c r="J133" s="3">
        <v>44778</v>
      </c>
      <c r="K133">
        <v>1</v>
      </c>
      <c r="L133">
        <v>500</v>
      </c>
      <c r="M133" s="23">
        <v>3.1593320765000001</v>
      </c>
      <c r="N133" t="s">
        <v>278</v>
      </c>
      <c r="O133" s="16">
        <v>14.5</v>
      </c>
      <c r="P133" s="16">
        <v>24.4</v>
      </c>
      <c r="Q133" s="15">
        <f t="shared" si="14"/>
        <v>0.59426229508196726</v>
      </c>
      <c r="R133">
        <v>0</v>
      </c>
      <c r="S133" t="s">
        <v>12</v>
      </c>
      <c r="T133" s="4"/>
      <c r="U133">
        <v>0</v>
      </c>
      <c r="V133" s="15">
        <v>0.56999999999999995</v>
      </c>
      <c r="W133" s="15">
        <v>0.56999999999999995</v>
      </c>
      <c r="X133" s="15">
        <v>0.59</v>
      </c>
      <c r="Y133" s="21">
        <f t="shared" si="15"/>
        <v>0.57666666666666666</v>
      </c>
      <c r="Z133" s="15">
        <v>48.53</v>
      </c>
      <c r="AA133" s="15">
        <v>48.46</v>
      </c>
      <c r="AB133" s="15">
        <v>48.55</v>
      </c>
      <c r="AC133" s="15">
        <f t="shared" si="16"/>
        <v>48.513333333333343</v>
      </c>
      <c r="AD133" s="22">
        <v>6.3E-3</v>
      </c>
      <c r="AE133" s="15">
        <f t="shared" si="17"/>
        <v>6.3</v>
      </c>
      <c r="AF133" s="22">
        <f t="shared" si="18"/>
        <v>0.12986120654115704</v>
      </c>
      <c r="AG133" s="15">
        <v>40.96</v>
      </c>
      <c r="AH133" s="20">
        <f t="shared" si="19"/>
        <v>20.48</v>
      </c>
      <c r="AI133" s="20" t="e">
        <f t="shared" si="20"/>
        <v>#VALUE!</v>
      </c>
      <c r="AJ133" s="19" t="s">
        <v>64</v>
      </c>
      <c r="AK133" s="19" t="s">
        <v>64</v>
      </c>
    </row>
    <row r="134" spans="1:101" x14ac:dyDescent="0.3">
      <c r="A134">
        <v>429</v>
      </c>
      <c r="B134">
        <v>6919</v>
      </c>
      <c r="C134" s="2" t="s">
        <v>78</v>
      </c>
      <c r="D134" s="2" t="s">
        <v>249</v>
      </c>
      <c r="E134" s="14" t="s">
        <v>102</v>
      </c>
      <c r="G134" t="s">
        <v>10</v>
      </c>
      <c r="H134">
        <v>2018</v>
      </c>
      <c r="I134" s="1">
        <v>43298</v>
      </c>
      <c r="J134" s="3">
        <v>44779</v>
      </c>
      <c r="K134">
        <v>4</v>
      </c>
      <c r="L134">
        <v>1481</v>
      </c>
      <c r="M134" s="23">
        <v>3.1593320765000001</v>
      </c>
      <c r="N134" t="s">
        <v>278</v>
      </c>
      <c r="O134" s="16">
        <v>15.3</v>
      </c>
      <c r="P134" s="16">
        <v>25.2</v>
      </c>
      <c r="Q134" s="15">
        <f t="shared" si="14"/>
        <v>0.60714285714285721</v>
      </c>
      <c r="R134">
        <v>0</v>
      </c>
      <c r="S134" t="s">
        <v>12</v>
      </c>
      <c r="T134" s="4"/>
      <c r="U134">
        <v>0</v>
      </c>
      <c r="V134" s="15">
        <v>0.59</v>
      </c>
      <c r="W134" s="15">
        <v>0.56000000000000005</v>
      </c>
      <c r="X134" s="15">
        <v>0.56999999999999995</v>
      </c>
      <c r="Y134" s="21">
        <f t="shared" si="15"/>
        <v>0.57333333333333325</v>
      </c>
      <c r="Z134" s="15">
        <v>51.7</v>
      </c>
      <c r="AA134" s="15">
        <v>51.75</v>
      </c>
      <c r="AB134" s="15">
        <v>51.79</v>
      </c>
      <c r="AC134" s="15">
        <f t="shared" si="16"/>
        <v>51.74666666666667</v>
      </c>
      <c r="AD134" s="22">
        <v>6.4999999999999997E-3</v>
      </c>
      <c r="AE134" s="15">
        <f t="shared" si="17"/>
        <v>6.5</v>
      </c>
      <c r="AF134" s="22">
        <f t="shared" si="18"/>
        <v>0.12561195568152536</v>
      </c>
      <c r="AG134" s="15">
        <v>44.28</v>
      </c>
      <c r="AH134" s="20">
        <f t="shared" si="19"/>
        <v>22.14</v>
      </c>
      <c r="AI134" s="20">
        <f t="shared" si="20"/>
        <v>761</v>
      </c>
      <c r="AJ134" s="19">
        <f>AN134+AP134+AR134+AT134+AV134+AX134+AZ134+BB134+BD134+BD134+BF134+BI134+BK134+BM134+BO134+BQ134+BS134+BU134+BW134+BY134+CA134+CD134+CF134+CH134+CJ134+CL134+CN134+CP134+CR134+CT134+CV134</f>
        <v>354</v>
      </c>
      <c r="AK134" s="19">
        <f>AO134+AQ134+AS134+AU134+AW134+AY134+BA134+BC134+BE134+BE134+BG134+BJ134+BL134+BN134+BP134+BR134+BT134+BV134+BX134+BZ134+CB134+CE134+CG134+CI134+CK134+CM134+CO134+CQ134+CS134+CU134+CW134</f>
        <v>407</v>
      </c>
      <c r="AL134">
        <v>24</v>
      </c>
      <c r="AM134">
        <v>21</v>
      </c>
      <c r="AN134">
        <v>15</v>
      </c>
      <c r="AO134">
        <v>20</v>
      </c>
      <c r="AP134">
        <v>13</v>
      </c>
      <c r="AQ134">
        <v>17</v>
      </c>
      <c r="AR134">
        <v>12</v>
      </c>
      <c r="AS134">
        <v>14</v>
      </c>
      <c r="AT134">
        <v>11</v>
      </c>
      <c r="AU134">
        <v>13</v>
      </c>
      <c r="AV134">
        <v>11</v>
      </c>
      <c r="AW134">
        <v>13</v>
      </c>
      <c r="AX134">
        <v>11</v>
      </c>
      <c r="AY134">
        <v>12</v>
      </c>
      <c r="AZ134">
        <v>11</v>
      </c>
      <c r="BA134">
        <v>11</v>
      </c>
      <c r="BB134">
        <v>10</v>
      </c>
      <c r="BC134">
        <v>11</v>
      </c>
      <c r="BD134">
        <v>11</v>
      </c>
      <c r="BE134">
        <v>12</v>
      </c>
      <c r="BF134">
        <v>11</v>
      </c>
      <c r="BG134">
        <v>11</v>
      </c>
      <c r="BI134">
        <v>14</v>
      </c>
      <c r="BJ134">
        <v>18</v>
      </c>
      <c r="BK134">
        <v>13</v>
      </c>
      <c r="BL134">
        <v>16</v>
      </c>
      <c r="BM134">
        <v>11</v>
      </c>
      <c r="BN134">
        <v>15</v>
      </c>
      <c r="BO134">
        <v>12</v>
      </c>
      <c r="BP134">
        <v>14</v>
      </c>
      <c r="BQ134">
        <v>11</v>
      </c>
      <c r="BR134">
        <v>13</v>
      </c>
      <c r="BS134">
        <v>10</v>
      </c>
      <c r="BT134">
        <v>12</v>
      </c>
      <c r="BU134">
        <v>10</v>
      </c>
      <c r="BV134">
        <v>11</v>
      </c>
      <c r="BW134">
        <v>10</v>
      </c>
      <c r="BX134">
        <v>12</v>
      </c>
      <c r="BY134">
        <v>10</v>
      </c>
      <c r="BZ134">
        <v>11</v>
      </c>
      <c r="CA134">
        <v>11</v>
      </c>
      <c r="CB134">
        <v>11</v>
      </c>
      <c r="CD134">
        <v>14</v>
      </c>
      <c r="CE134">
        <v>19</v>
      </c>
      <c r="CF134">
        <v>13</v>
      </c>
      <c r="CG134">
        <v>16</v>
      </c>
      <c r="CH134">
        <v>12</v>
      </c>
      <c r="CI134">
        <v>14</v>
      </c>
      <c r="CJ134">
        <v>11</v>
      </c>
      <c r="CK134">
        <v>13</v>
      </c>
      <c r="CL134">
        <v>11</v>
      </c>
      <c r="CM134">
        <v>12</v>
      </c>
      <c r="CN134">
        <v>11</v>
      </c>
      <c r="CO134">
        <v>12</v>
      </c>
      <c r="CP134">
        <v>11</v>
      </c>
      <c r="CQ134">
        <v>12</v>
      </c>
      <c r="CR134">
        <v>10</v>
      </c>
      <c r="CS134">
        <v>10</v>
      </c>
      <c r="CT134">
        <v>11</v>
      </c>
      <c r="CU134">
        <v>10</v>
      </c>
      <c r="CV134">
        <v>11</v>
      </c>
      <c r="CW134">
        <v>10</v>
      </c>
    </row>
    <row r="135" spans="1:101" x14ac:dyDescent="0.3">
      <c r="A135">
        <v>257</v>
      </c>
      <c r="B135">
        <v>6659</v>
      </c>
      <c r="C135" s="2" t="s">
        <v>52</v>
      </c>
      <c r="D135" s="2" t="s">
        <v>224</v>
      </c>
      <c r="E135" s="4" t="s">
        <v>102</v>
      </c>
      <c r="G135" t="s">
        <v>10</v>
      </c>
      <c r="H135">
        <v>2015</v>
      </c>
      <c r="I135" s="1">
        <v>42246</v>
      </c>
      <c r="J135" s="3">
        <v>44782</v>
      </c>
      <c r="K135">
        <v>7</v>
      </c>
      <c r="L135">
        <v>2759</v>
      </c>
      <c r="M135" s="23">
        <v>3.1593320765000001</v>
      </c>
      <c r="N135" t="s">
        <v>278</v>
      </c>
      <c r="O135" s="16">
        <v>15.3</v>
      </c>
      <c r="P135" s="16">
        <v>25.3</v>
      </c>
      <c r="Q135" s="15">
        <f t="shared" si="14"/>
        <v>0.60474308300395263</v>
      </c>
      <c r="R135">
        <v>0</v>
      </c>
      <c r="S135" t="s">
        <v>12</v>
      </c>
      <c r="T135" s="4"/>
      <c r="U135">
        <v>0</v>
      </c>
      <c r="V135" s="15">
        <v>0.57999999999999996</v>
      </c>
      <c r="W135" s="15">
        <v>0.56999999999999995</v>
      </c>
      <c r="X135" s="15">
        <v>0.55000000000000004</v>
      </c>
      <c r="Y135" s="21">
        <f t="shared" si="15"/>
        <v>0.56666666666666665</v>
      </c>
      <c r="Z135" s="15">
        <v>51.28</v>
      </c>
      <c r="AA135" s="15">
        <v>51.36</v>
      </c>
      <c r="AB135" s="15">
        <v>51.38</v>
      </c>
      <c r="AC135" s="15">
        <f t="shared" si="16"/>
        <v>51.34</v>
      </c>
      <c r="AD135" s="22">
        <v>6.1000000000000004E-3</v>
      </c>
      <c r="AE135" s="15">
        <f t="shared" si="17"/>
        <v>6.1000000000000005</v>
      </c>
      <c r="AF135" s="22">
        <f t="shared" si="18"/>
        <v>0.11881573821581613</v>
      </c>
      <c r="AG135" s="15">
        <v>42.28</v>
      </c>
      <c r="AH135" s="20">
        <f t="shared" si="19"/>
        <v>21.14</v>
      </c>
      <c r="AI135" s="20" t="e">
        <f t="shared" si="20"/>
        <v>#VALUE!</v>
      </c>
      <c r="AJ135" s="19" t="s">
        <v>64</v>
      </c>
      <c r="AK135" s="19" t="s">
        <v>64</v>
      </c>
    </row>
    <row r="136" spans="1:101" x14ac:dyDescent="0.3">
      <c r="A136">
        <v>431</v>
      </c>
      <c r="B136">
        <v>6920</v>
      </c>
      <c r="C136" s="2" t="s">
        <v>77</v>
      </c>
      <c r="D136" s="2" t="s">
        <v>248</v>
      </c>
      <c r="E136" s="4" t="s">
        <v>102</v>
      </c>
      <c r="G136" t="s">
        <v>10</v>
      </c>
      <c r="H136">
        <v>2018</v>
      </c>
      <c r="I136" s="1">
        <v>43299</v>
      </c>
      <c r="J136" s="3">
        <v>44782</v>
      </c>
      <c r="K136">
        <v>4</v>
      </c>
      <c r="L136">
        <v>1483</v>
      </c>
      <c r="M136" s="23">
        <v>3.1593320765000001</v>
      </c>
      <c r="N136" t="s">
        <v>278</v>
      </c>
      <c r="O136" s="16">
        <v>15.6</v>
      </c>
      <c r="P136" s="16">
        <v>25.2</v>
      </c>
      <c r="Q136" s="15">
        <f t="shared" si="14"/>
        <v>0.61904761904761907</v>
      </c>
      <c r="R136">
        <v>0</v>
      </c>
      <c r="S136" t="s">
        <v>12</v>
      </c>
      <c r="T136" s="4"/>
      <c r="U136">
        <v>0</v>
      </c>
      <c r="V136" s="15">
        <v>0.57999999999999996</v>
      </c>
      <c r="W136" s="15">
        <v>0.6</v>
      </c>
      <c r="X136" s="15">
        <v>0.64</v>
      </c>
      <c r="Y136" s="21">
        <f t="shared" si="15"/>
        <v>0.60666666666666658</v>
      </c>
      <c r="Z136" s="15">
        <v>47.44</v>
      </c>
      <c r="AA136" s="15">
        <v>47.51</v>
      </c>
      <c r="AB136" s="15">
        <v>47.52</v>
      </c>
      <c r="AC136" s="15">
        <f t="shared" si="16"/>
        <v>47.49</v>
      </c>
      <c r="AD136" s="22">
        <v>5.7000000000000002E-3</v>
      </c>
      <c r="AE136" s="15">
        <f t="shared" si="17"/>
        <v>5.7</v>
      </c>
      <c r="AF136" s="22">
        <f t="shared" si="18"/>
        <v>0.12002526847757422</v>
      </c>
      <c r="AG136" s="15">
        <v>40.67</v>
      </c>
      <c r="AH136" s="20">
        <f t="shared" si="19"/>
        <v>20.335000000000001</v>
      </c>
      <c r="AI136" s="20" t="e">
        <f t="shared" si="20"/>
        <v>#VALUE!</v>
      </c>
      <c r="AJ136" s="19" t="s">
        <v>64</v>
      </c>
      <c r="AK136" s="19" t="s">
        <v>64</v>
      </c>
    </row>
    <row r="137" spans="1:101" x14ac:dyDescent="0.3">
      <c r="A137">
        <v>311</v>
      </c>
      <c r="B137">
        <v>6743</v>
      </c>
      <c r="C137" s="2" t="s">
        <v>61</v>
      </c>
      <c r="D137" s="2" t="s">
        <v>233</v>
      </c>
      <c r="E137" s="4" t="s">
        <v>102</v>
      </c>
      <c r="G137" t="s">
        <v>10</v>
      </c>
      <c r="H137">
        <v>2017</v>
      </c>
      <c r="I137" s="1">
        <v>42905</v>
      </c>
      <c r="J137" s="3">
        <v>44784</v>
      </c>
      <c r="K137">
        <v>5</v>
      </c>
      <c r="L137">
        <v>1879</v>
      </c>
      <c r="M137" s="23">
        <v>3.1593320765000001</v>
      </c>
      <c r="N137" t="s">
        <v>278</v>
      </c>
      <c r="O137" s="16">
        <v>14.8</v>
      </c>
      <c r="P137" s="16">
        <v>25.2</v>
      </c>
      <c r="Q137" s="15">
        <f t="shared" si="14"/>
        <v>0.58730158730158732</v>
      </c>
      <c r="R137">
        <v>0</v>
      </c>
      <c r="S137" t="s">
        <v>12</v>
      </c>
      <c r="T137" s="4"/>
      <c r="U137">
        <v>0</v>
      </c>
      <c r="V137" s="15">
        <v>0.5</v>
      </c>
      <c r="W137" s="15">
        <v>0.51</v>
      </c>
      <c r="X137" s="15">
        <v>0.49</v>
      </c>
      <c r="Y137" s="21">
        <f t="shared" si="15"/>
        <v>0.5</v>
      </c>
      <c r="Z137" s="15">
        <v>49.86</v>
      </c>
      <c r="AA137" s="15">
        <v>49.93</v>
      </c>
      <c r="AB137" s="15">
        <v>49.86</v>
      </c>
      <c r="AC137" s="15">
        <f t="shared" si="16"/>
        <v>49.883333333333326</v>
      </c>
      <c r="AD137" s="22">
        <v>6.3E-3</v>
      </c>
      <c r="AE137" s="15">
        <f t="shared" si="17"/>
        <v>6.3</v>
      </c>
      <c r="AF137" s="22">
        <f t="shared" si="18"/>
        <v>0.12629468760441032</v>
      </c>
      <c r="AG137" s="15">
        <v>40.46</v>
      </c>
      <c r="AH137" s="20">
        <f t="shared" si="19"/>
        <v>20.23</v>
      </c>
      <c r="AI137" s="20" t="e">
        <f t="shared" si="20"/>
        <v>#VALUE!</v>
      </c>
      <c r="AJ137" s="19" t="s">
        <v>64</v>
      </c>
      <c r="AK137" s="19" t="s">
        <v>64</v>
      </c>
    </row>
    <row r="138" spans="1:101" x14ac:dyDescent="0.3">
      <c r="A138">
        <v>437</v>
      </c>
      <c r="B138">
        <v>6924</v>
      </c>
      <c r="C138" s="2" t="s">
        <v>75</v>
      </c>
      <c r="D138" s="2" t="s">
        <v>246</v>
      </c>
      <c r="E138" s="4" t="s">
        <v>102</v>
      </c>
      <c r="G138" t="s">
        <v>10</v>
      </c>
      <c r="H138">
        <v>2018</v>
      </c>
      <c r="I138" s="1">
        <v>43289</v>
      </c>
      <c r="J138" s="3">
        <v>44785</v>
      </c>
      <c r="K138">
        <v>4</v>
      </c>
      <c r="L138">
        <v>1496</v>
      </c>
      <c r="M138" s="23">
        <v>3.1593320765000001</v>
      </c>
      <c r="N138" t="s">
        <v>278</v>
      </c>
      <c r="O138" s="16">
        <v>15.2</v>
      </c>
      <c r="P138" s="16">
        <v>24.9</v>
      </c>
      <c r="Q138" s="15">
        <f t="shared" si="14"/>
        <v>0.61044176706827313</v>
      </c>
      <c r="R138">
        <v>0</v>
      </c>
      <c r="S138" t="s">
        <v>16</v>
      </c>
      <c r="T138" s="4"/>
      <c r="U138">
        <v>0</v>
      </c>
      <c r="V138" s="15">
        <v>0.56000000000000005</v>
      </c>
      <c r="W138" s="15">
        <v>0.57999999999999996</v>
      </c>
      <c r="X138" s="15">
        <v>0.59</v>
      </c>
      <c r="Y138" s="21">
        <f t="shared" si="15"/>
        <v>0.57666666666666666</v>
      </c>
      <c r="Z138" s="15">
        <v>49.01</v>
      </c>
      <c r="AA138" s="15">
        <v>49.04</v>
      </c>
      <c r="AB138" s="15">
        <v>49.03</v>
      </c>
      <c r="AC138" s="15">
        <f t="shared" si="16"/>
        <v>49.026666666666664</v>
      </c>
      <c r="AD138" s="22">
        <v>5.3E-3</v>
      </c>
      <c r="AE138" s="15">
        <f t="shared" si="17"/>
        <v>5.3</v>
      </c>
      <c r="AF138" s="22">
        <f t="shared" si="18"/>
        <v>0.10810443296165352</v>
      </c>
      <c r="AG138" s="15">
        <v>42.04</v>
      </c>
      <c r="AH138" s="20">
        <f t="shared" si="19"/>
        <v>21.02</v>
      </c>
      <c r="AI138" s="20" t="e">
        <f t="shared" si="20"/>
        <v>#VALUE!</v>
      </c>
      <c r="AJ138" s="19" t="s">
        <v>64</v>
      </c>
      <c r="AK138" s="19" t="s">
        <v>64</v>
      </c>
    </row>
    <row r="139" spans="1:101" x14ac:dyDescent="0.3">
      <c r="A139" s="10">
        <v>54</v>
      </c>
      <c r="B139" s="10">
        <v>5611</v>
      </c>
      <c r="C139" s="2" t="s">
        <v>27</v>
      </c>
      <c r="D139" s="2" t="s">
        <v>200</v>
      </c>
      <c r="E139" s="13" t="s">
        <v>102</v>
      </c>
      <c r="G139" t="s">
        <v>10</v>
      </c>
      <c r="H139">
        <v>2010</v>
      </c>
      <c r="I139" s="1">
        <v>40487</v>
      </c>
      <c r="J139" s="3">
        <v>44786</v>
      </c>
      <c r="K139">
        <v>12</v>
      </c>
      <c r="L139">
        <v>4299</v>
      </c>
      <c r="M139" s="23">
        <v>3.1593320765000001</v>
      </c>
      <c r="N139" t="s">
        <v>278</v>
      </c>
      <c r="O139" s="16">
        <v>14.9</v>
      </c>
      <c r="P139" s="16">
        <v>25.9</v>
      </c>
      <c r="Q139" s="15">
        <f t="shared" si="14"/>
        <v>0.57528957528957536</v>
      </c>
      <c r="R139">
        <v>0</v>
      </c>
      <c r="S139" t="s">
        <v>45</v>
      </c>
      <c r="T139" s="4"/>
      <c r="U139">
        <v>0</v>
      </c>
      <c r="V139">
        <v>0.45</v>
      </c>
      <c r="W139" s="15">
        <v>0.5</v>
      </c>
      <c r="X139">
        <v>0.46</v>
      </c>
      <c r="Y139" s="21">
        <f t="shared" si="15"/>
        <v>0.47</v>
      </c>
      <c r="Z139">
        <v>50.29</v>
      </c>
      <c r="AA139">
        <v>50.28</v>
      </c>
      <c r="AB139">
        <v>50.17</v>
      </c>
      <c r="AC139" s="15">
        <f t="shared" si="16"/>
        <v>50.24666666666667</v>
      </c>
      <c r="AD139" s="22">
        <v>5.4000000000000003E-3</v>
      </c>
      <c r="AE139" s="15">
        <f t="shared" si="17"/>
        <v>5.4</v>
      </c>
      <c r="AF139" s="22">
        <f t="shared" si="18"/>
        <v>0.10746981557648932</v>
      </c>
      <c r="AG139" s="15">
        <v>41.71</v>
      </c>
      <c r="AH139" s="20">
        <f t="shared" si="19"/>
        <v>20.855</v>
      </c>
      <c r="AI139" s="20" t="e">
        <f t="shared" si="20"/>
        <v>#VALUE!</v>
      </c>
      <c r="AJ139" s="19" t="s">
        <v>64</v>
      </c>
      <c r="AK139" s="19" t="s">
        <v>64</v>
      </c>
    </row>
    <row r="140" spans="1:101" x14ac:dyDescent="0.3">
      <c r="A140">
        <v>217</v>
      </c>
      <c r="B140">
        <v>6233</v>
      </c>
      <c r="C140" s="2" t="s">
        <v>50</v>
      </c>
      <c r="D140" s="2" t="s">
        <v>222</v>
      </c>
      <c r="E140" s="4" t="s">
        <v>102</v>
      </c>
      <c r="G140" t="s">
        <v>10</v>
      </c>
      <c r="H140">
        <v>2014</v>
      </c>
      <c r="I140" s="1">
        <v>41848</v>
      </c>
      <c r="J140" s="3">
        <v>44792</v>
      </c>
      <c r="K140">
        <v>8</v>
      </c>
      <c r="L140">
        <v>2944</v>
      </c>
      <c r="M140" s="23">
        <v>3.1593320765000001</v>
      </c>
      <c r="N140" t="s">
        <v>278</v>
      </c>
      <c r="O140" s="16">
        <v>16.600000000000001</v>
      </c>
      <c r="P140" s="16">
        <v>24.2</v>
      </c>
      <c r="Q140" s="15">
        <f t="shared" si="14"/>
        <v>0.68595041322314054</v>
      </c>
      <c r="R140">
        <v>0</v>
      </c>
      <c r="S140" t="s">
        <v>13</v>
      </c>
      <c r="T140" s="4"/>
      <c r="U140">
        <v>1</v>
      </c>
      <c r="V140" s="15">
        <v>0.53</v>
      </c>
      <c r="W140" s="15">
        <v>0.53</v>
      </c>
      <c r="X140" s="15">
        <v>0.53</v>
      </c>
      <c r="Y140" s="21">
        <f t="shared" si="15"/>
        <v>0.53</v>
      </c>
      <c r="Z140" s="15">
        <v>52.49</v>
      </c>
      <c r="AA140" s="15">
        <v>52.39</v>
      </c>
      <c r="AB140" s="15">
        <v>52.47</v>
      </c>
      <c r="AC140" s="15">
        <f t="shared" si="16"/>
        <v>52.449999999999996</v>
      </c>
      <c r="AD140" s="22">
        <v>6.1999999999999998E-3</v>
      </c>
      <c r="AE140" s="15">
        <f t="shared" si="17"/>
        <v>6.2</v>
      </c>
      <c r="AF140" s="22">
        <f t="shared" si="18"/>
        <v>0.11820781696854148</v>
      </c>
      <c r="AG140" s="15">
        <v>43.47</v>
      </c>
      <c r="AH140" s="20">
        <f t="shared" si="19"/>
        <v>21.734999999999999</v>
      </c>
      <c r="AI140" s="20" t="e">
        <f t="shared" si="20"/>
        <v>#VALUE!</v>
      </c>
      <c r="AJ140" s="19" t="s">
        <v>64</v>
      </c>
      <c r="AK140" s="19" t="s">
        <v>64</v>
      </c>
      <c r="AL140">
        <v>23</v>
      </c>
      <c r="AM140">
        <v>19</v>
      </c>
      <c r="AN140">
        <v>15</v>
      </c>
      <c r="AO140">
        <v>18</v>
      </c>
      <c r="AP140">
        <v>14</v>
      </c>
      <c r="AQ140">
        <v>16</v>
      </c>
      <c r="AR140">
        <v>13</v>
      </c>
      <c r="AS140">
        <v>15</v>
      </c>
      <c r="AT140">
        <v>13</v>
      </c>
      <c r="AU140">
        <v>13</v>
      </c>
      <c r="AV140">
        <v>12</v>
      </c>
      <c r="AW140">
        <v>12</v>
      </c>
      <c r="AX140">
        <v>12</v>
      </c>
      <c r="AY140">
        <v>12</v>
      </c>
      <c r="AZ140">
        <v>12</v>
      </c>
      <c r="BA140">
        <v>12</v>
      </c>
      <c r="BB140">
        <v>11</v>
      </c>
      <c r="BC140">
        <v>11</v>
      </c>
      <c r="BD140">
        <v>11</v>
      </c>
      <c r="BE140">
        <v>11</v>
      </c>
      <c r="BF140">
        <v>10</v>
      </c>
      <c r="BG140">
        <v>10</v>
      </c>
      <c r="BI140">
        <v>15</v>
      </c>
      <c r="BJ140">
        <v>18</v>
      </c>
      <c r="BK140">
        <v>13</v>
      </c>
      <c r="BL140">
        <v>17</v>
      </c>
      <c r="BM140">
        <v>12</v>
      </c>
      <c r="BN140">
        <v>14</v>
      </c>
      <c r="BO140">
        <v>12</v>
      </c>
      <c r="BP140">
        <v>14</v>
      </c>
      <c r="BQ140">
        <v>12</v>
      </c>
      <c r="BR140">
        <v>12</v>
      </c>
      <c r="BS140">
        <v>12</v>
      </c>
      <c r="BT140">
        <v>13</v>
      </c>
      <c r="BU140">
        <v>11</v>
      </c>
      <c r="BV140">
        <v>11</v>
      </c>
      <c r="BW140">
        <v>10</v>
      </c>
      <c r="BX140">
        <v>11</v>
      </c>
      <c r="BY140">
        <v>10</v>
      </c>
      <c r="BZ140">
        <v>11</v>
      </c>
      <c r="CA140">
        <v>11</v>
      </c>
      <c r="CB140">
        <v>11</v>
      </c>
      <c r="CD140">
        <v>15</v>
      </c>
      <c r="CE140">
        <v>18</v>
      </c>
      <c r="CF140">
        <v>13</v>
      </c>
      <c r="CG140">
        <v>14</v>
      </c>
      <c r="CH140">
        <v>12</v>
      </c>
      <c r="CI140">
        <v>14</v>
      </c>
      <c r="CJ140">
        <v>12</v>
      </c>
      <c r="CK140">
        <v>14</v>
      </c>
      <c r="CL140">
        <v>12</v>
      </c>
      <c r="CM140">
        <v>14</v>
      </c>
      <c r="CN140">
        <v>12</v>
      </c>
      <c r="CO140">
        <v>12</v>
      </c>
      <c r="CP140">
        <v>11</v>
      </c>
      <c r="CQ140">
        <v>13</v>
      </c>
      <c r="CR140">
        <v>11</v>
      </c>
      <c r="CS140">
        <v>12</v>
      </c>
      <c r="CT140">
        <v>11</v>
      </c>
      <c r="CU140">
        <v>11</v>
      </c>
      <c r="CV140">
        <v>10</v>
      </c>
      <c r="CW140">
        <v>10</v>
      </c>
    </row>
    <row r="141" spans="1:101" x14ac:dyDescent="0.3">
      <c r="A141">
        <v>369</v>
      </c>
      <c r="B141">
        <v>6838</v>
      </c>
      <c r="C141" s="2" t="s">
        <v>81</v>
      </c>
      <c r="D141" s="2" t="s">
        <v>252</v>
      </c>
      <c r="E141" s="4" t="s">
        <v>102</v>
      </c>
      <c r="G141" t="s">
        <v>10</v>
      </c>
      <c r="H141">
        <v>2017</v>
      </c>
      <c r="I141" s="1">
        <v>43013</v>
      </c>
      <c r="J141" s="3">
        <v>44796</v>
      </c>
      <c r="K141">
        <v>5</v>
      </c>
      <c r="L141">
        <v>1987</v>
      </c>
      <c r="M141" s="23">
        <v>3.1593320765000001</v>
      </c>
      <c r="N141" t="s">
        <v>278</v>
      </c>
      <c r="O141" s="16">
        <v>17</v>
      </c>
      <c r="P141" s="16">
        <v>25.1</v>
      </c>
      <c r="Q141" s="15">
        <f t="shared" si="14"/>
        <v>0.67729083665338641</v>
      </c>
      <c r="R141">
        <v>0</v>
      </c>
      <c r="S141" t="s">
        <v>13</v>
      </c>
      <c r="T141" s="4"/>
      <c r="U141">
        <v>1</v>
      </c>
      <c r="V141" s="15">
        <v>0.6</v>
      </c>
      <c r="W141" s="15">
        <v>0.6</v>
      </c>
      <c r="X141" s="15">
        <v>0.59</v>
      </c>
      <c r="Y141" s="21">
        <f t="shared" si="15"/>
        <v>0.59666666666666668</v>
      </c>
      <c r="Z141" s="15">
        <v>57.02</v>
      </c>
      <c r="AA141" s="15">
        <v>57.2</v>
      </c>
      <c r="AB141" s="15">
        <v>57.16</v>
      </c>
      <c r="AC141" s="15">
        <f t="shared" si="16"/>
        <v>57.126666666666665</v>
      </c>
      <c r="AD141" s="22">
        <v>6.4999999999999997E-3</v>
      </c>
      <c r="AE141" s="15">
        <f t="shared" si="17"/>
        <v>6.5</v>
      </c>
      <c r="AF141" s="22">
        <f t="shared" si="18"/>
        <v>0.11378223830085191</v>
      </c>
      <c r="AG141" s="15">
        <v>48.55</v>
      </c>
      <c r="AH141" s="20">
        <f t="shared" si="19"/>
        <v>24.274999999999999</v>
      </c>
      <c r="AI141" s="20" t="e">
        <f t="shared" si="20"/>
        <v>#VALUE!</v>
      </c>
      <c r="AJ141" s="19" t="s">
        <v>64</v>
      </c>
      <c r="AK141" s="19" t="s">
        <v>64</v>
      </c>
    </row>
    <row r="142" spans="1:101" x14ac:dyDescent="0.3">
      <c r="A142">
        <v>395</v>
      </c>
      <c r="B142">
        <v>6881</v>
      </c>
      <c r="C142" s="2" t="s">
        <v>72</v>
      </c>
      <c r="D142" s="2" t="s">
        <v>243</v>
      </c>
      <c r="E142" s="14" t="s">
        <v>102</v>
      </c>
      <c r="G142" t="s">
        <v>10</v>
      </c>
      <c r="H142">
        <v>2018</v>
      </c>
      <c r="I142" s="1">
        <v>43174</v>
      </c>
      <c r="J142" s="3">
        <v>44796</v>
      </c>
      <c r="K142">
        <v>4</v>
      </c>
      <c r="L142">
        <v>1622</v>
      </c>
      <c r="M142" s="23">
        <v>3.1593320765000001</v>
      </c>
      <c r="N142" t="s">
        <v>278</v>
      </c>
      <c r="O142" s="16">
        <v>14.7</v>
      </c>
      <c r="P142" s="16">
        <v>24.1</v>
      </c>
      <c r="Q142" s="15">
        <f t="shared" si="14"/>
        <v>0.60995850622406633</v>
      </c>
      <c r="R142">
        <v>0</v>
      </c>
      <c r="S142" t="s">
        <v>12</v>
      </c>
      <c r="T142" s="4"/>
      <c r="U142">
        <v>0</v>
      </c>
      <c r="V142" s="15">
        <v>0.64</v>
      </c>
      <c r="W142" s="15">
        <v>0.68</v>
      </c>
      <c r="X142" s="15">
        <v>0.64</v>
      </c>
      <c r="Y142" s="21">
        <f t="shared" si="15"/>
        <v>0.65333333333333332</v>
      </c>
      <c r="Z142" s="15">
        <v>52.3</v>
      </c>
      <c r="AA142" s="15">
        <v>52.45</v>
      </c>
      <c r="AB142" s="15">
        <v>52.35</v>
      </c>
      <c r="AC142" s="15">
        <f t="shared" si="16"/>
        <v>52.366666666666667</v>
      </c>
      <c r="AD142" s="22">
        <v>6.0000000000000001E-3</v>
      </c>
      <c r="AE142" s="15">
        <f t="shared" si="17"/>
        <v>6</v>
      </c>
      <c r="AF142" s="22">
        <f t="shared" si="18"/>
        <v>0.11457670273711013</v>
      </c>
      <c r="AG142" s="15">
        <v>46.16</v>
      </c>
      <c r="AH142" s="20">
        <f t="shared" si="19"/>
        <v>23.08</v>
      </c>
      <c r="AI142" s="20">
        <f t="shared" si="20"/>
        <v>0</v>
      </c>
      <c r="AJ142" s="19">
        <f>AN142+AP142+AR142+AT142+AV142+AX142+AZ142+BB142+BD142+BD142+BF142+BI142+BK142+BM142+BO142+BQ142+BS142+BU142+BW142+BY142+CA142+CD142+CF142+CH142+CJ142+CL142+CN142+CP142+CR142+CT142+CV142</f>
        <v>0</v>
      </c>
      <c r="AK142" s="19">
        <f>AO142+AQ142+AS142+AU142+AW142+AY142+BA142+BC142+BE142+BE142+BG142+BJ142+BL142+BN142+BP142+BR142+BT142+BV142+BX142+BZ142+CB142+CE142+CG142+CI142+CK142+CM142+CO142+CQ142+CS142+CU142+CW142</f>
        <v>0</v>
      </c>
    </row>
    <row r="143" spans="1:101" x14ac:dyDescent="0.3">
      <c r="A143" s="8">
        <v>192</v>
      </c>
      <c r="B143" s="8">
        <v>6191</v>
      </c>
      <c r="C143" s="2" t="s">
        <v>103</v>
      </c>
      <c r="D143" s="2" t="s">
        <v>273</v>
      </c>
      <c r="E143" s="4" t="s">
        <v>102</v>
      </c>
      <c r="G143" t="s">
        <v>10</v>
      </c>
      <c r="H143">
        <v>2014</v>
      </c>
      <c r="I143" s="1">
        <v>41843</v>
      </c>
      <c r="J143" s="3">
        <v>44798</v>
      </c>
      <c r="K143">
        <v>8</v>
      </c>
      <c r="L143">
        <v>3110</v>
      </c>
      <c r="M143" s="23">
        <v>3.1593320765000001</v>
      </c>
      <c r="N143" t="s">
        <v>278</v>
      </c>
      <c r="O143" s="16">
        <v>15.4</v>
      </c>
      <c r="P143" s="16">
        <v>25.1</v>
      </c>
      <c r="Q143" s="15">
        <f t="shared" si="14"/>
        <v>0.61354581673306774</v>
      </c>
      <c r="R143">
        <v>0</v>
      </c>
      <c r="S143" t="s">
        <v>12</v>
      </c>
      <c r="T143" s="4"/>
      <c r="U143">
        <v>0</v>
      </c>
      <c r="V143" s="15">
        <v>0.6</v>
      </c>
      <c r="W143" s="15">
        <v>0.57999999999999996</v>
      </c>
      <c r="X143" s="15">
        <v>0.61</v>
      </c>
      <c r="Y143" s="21">
        <f t="shared" si="15"/>
        <v>0.59666666666666668</v>
      </c>
      <c r="Z143" s="15">
        <v>49.6</v>
      </c>
      <c r="AA143" s="15">
        <v>49.54</v>
      </c>
      <c r="AB143" s="15">
        <v>49.59</v>
      </c>
      <c r="AC143" s="15">
        <f t="shared" si="16"/>
        <v>49.576666666666675</v>
      </c>
      <c r="AD143" s="22">
        <v>5.7999999999999996E-3</v>
      </c>
      <c r="AE143" s="15">
        <f t="shared" si="17"/>
        <v>5.8</v>
      </c>
      <c r="AF143" s="22">
        <f t="shared" si="18"/>
        <v>0.11699051973374569</v>
      </c>
      <c r="AG143" s="15">
        <v>41.56</v>
      </c>
      <c r="AH143" s="20">
        <f t="shared" si="19"/>
        <v>20.78</v>
      </c>
      <c r="AI143" s="20" t="e">
        <f t="shared" si="20"/>
        <v>#VALUE!</v>
      </c>
      <c r="AJ143" s="19" t="s">
        <v>64</v>
      </c>
      <c r="AK143" s="19" t="s">
        <v>64</v>
      </c>
      <c r="AL143">
        <v>23</v>
      </c>
      <c r="AM143">
        <v>18</v>
      </c>
      <c r="AN143">
        <v>13</v>
      </c>
      <c r="AO143">
        <v>17</v>
      </c>
      <c r="AP143">
        <v>13</v>
      </c>
      <c r="AQ143">
        <v>15</v>
      </c>
      <c r="AR143">
        <v>12</v>
      </c>
      <c r="AS143">
        <v>13</v>
      </c>
      <c r="AT143">
        <v>12</v>
      </c>
      <c r="AU143">
        <v>12</v>
      </c>
      <c r="AV143">
        <v>11</v>
      </c>
      <c r="AW143">
        <v>12</v>
      </c>
      <c r="AX143">
        <v>11</v>
      </c>
      <c r="AY143">
        <v>11</v>
      </c>
      <c r="AZ143">
        <v>11</v>
      </c>
      <c r="BA143">
        <v>11</v>
      </c>
      <c r="BB143">
        <v>11</v>
      </c>
      <c r="BC143">
        <v>11</v>
      </c>
      <c r="BD143">
        <v>10</v>
      </c>
      <c r="BE143">
        <v>11</v>
      </c>
      <c r="BF143">
        <v>10</v>
      </c>
      <c r="BG143">
        <v>11</v>
      </c>
      <c r="BI143">
        <v>15</v>
      </c>
      <c r="BJ143">
        <v>16</v>
      </c>
      <c r="BK143">
        <v>13</v>
      </c>
      <c r="BL143">
        <v>15</v>
      </c>
      <c r="BM143">
        <v>12</v>
      </c>
      <c r="BN143">
        <v>14</v>
      </c>
      <c r="BO143">
        <v>11</v>
      </c>
      <c r="BP143">
        <v>12</v>
      </c>
      <c r="BQ143">
        <v>12</v>
      </c>
      <c r="BR143">
        <v>12</v>
      </c>
      <c r="BS143">
        <v>11</v>
      </c>
      <c r="BT143">
        <v>11</v>
      </c>
      <c r="BU143">
        <v>11</v>
      </c>
      <c r="BV143">
        <v>11</v>
      </c>
      <c r="BW143">
        <v>10</v>
      </c>
      <c r="BX143">
        <v>11</v>
      </c>
      <c r="BY143">
        <v>10</v>
      </c>
      <c r="BZ143">
        <v>11</v>
      </c>
      <c r="CA143">
        <v>10</v>
      </c>
      <c r="CB143">
        <v>10</v>
      </c>
      <c r="CD143">
        <v>14</v>
      </c>
      <c r="CE143">
        <v>17</v>
      </c>
      <c r="CF143">
        <v>12</v>
      </c>
      <c r="CG143">
        <v>16</v>
      </c>
      <c r="CH143">
        <v>12</v>
      </c>
      <c r="CI143">
        <v>13</v>
      </c>
      <c r="CJ143">
        <v>11</v>
      </c>
      <c r="CK143">
        <v>12</v>
      </c>
      <c r="CL143">
        <v>11</v>
      </c>
      <c r="CM143">
        <v>11</v>
      </c>
      <c r="CN143">
        <v>11</v>
      </c>
      <c r="CO143">
        <v>11</v>
      </c>
      <c r="CP143">
        <v>11</v>
      </c>
      <c r="CQ143">
        <v>11</v>
      </c>
      <c r="CR143">
        <v>11</v>
      </c>
      <c r="CS143">
        <v>11</v>
      </c>
      <c r="CT143">
        <v>11</v>
      </c>
      <c r="CU143">
        <v>11</v>
      </c>
      <c r="CV143">
        <v>10</v>
      </c>
      <c r="CW143">
        <v>11</v>
      </c>
    </row>
    <row r="144" spans="1:101" x14ac:dyDescent="0.3">
      <c r="A144">
        <v>329</v>
      </c>
      <c r="B144">
        <v>6765</v>
      </c>
      <c r="C144" s="2" t="s">
        <v>66</v>
      </c>
      <c r="D144" s="2" t="s">
        <v>237</v>
      </c>
      <c r="E144" s="14" t="s">
        <v>102</v>
      </c>
      <c r="G144" t="s">
        <v>10</v>
      </c>
      <c r="H144">
        <v>2017</v>
      </c>
      <c r="I144" s="1">
        <v>42921</v>
      </c>
      <c r="J144" s="3">
        <v>44805</v>
      </c>
      <c r="K144">
        <v>5</v>
      </c>
      <c r="L144">
        <v>1884</v>
      </c>
      <c r="M144" s="23">
        <v>3.1593320765000001</v>
      </c>
      <c r="N144" t="s">
        <v>278</v>
      </c>
      <c r="O144" s="16">
        <v>15.1</v>
      </c>
      <c r="P144" s="16">
        <v>24.3</v>
      </c>
      <c r="Q144" s="15">
        <f t="shared" si="14"/>
        <v>0.62139917695473246</v>
      </c>
      <c r="R144">
        <v>0</v>
      </c>
      <c r="S144" t="s">
        <v>16</v>
      </c>
      <c r="T144" s="4"/>
      <c r="U144">
        <v>0</v>
      </c>
      <c r="V144" s="15">
        <v>0.57999999999999996</v>
      </c>
      <c r="W144" s="15">
        <v>0.57999999999999996</v>
      </c>
      <c r="X144" s="15">
        <v>0.57999999999999996</v>
      </c>
      <c r="Y144" s="21">
        <f t="shared" si="15"/>
        <v>0.57999999999999996</v>
      </c>
      <c r="Z144" s="15">
        <v>51.03</v>
      </c>
      <c r="AA144" s="15">
        <v>50.99</v>
      </c>
      <c r="AB144" s="15">
        <v>50.95</v>
      </c>
      <c r="AC144" s="15">
        <f t="shared" si="16"/>
        <v>50.990000000000009</v>
      </c>
      <c r="AD144" s="22">
        <v>6.4999999999999997E-3</v>
      </c>
      <c r="AE144" s="15">
        <f t="shared" si="17"/>
        <v>6.5</v>
      </c>
      <c r="AF144" s="22">
        <f t="shared" si="18"/>
        <v>0.12747597568150615</v>
      </c>
      <c r="AG144" s="15">
        <v>42.73</v>
      </c>
      <c r="AH144" s="20">
        <f t="shared" si="19"/>
        <v>21.364999999999998</v>
      </c>
      <c r="AI144" s="20">
        <f t="shared" si="20"/>
        <v>0</v>
      </c>
      <c r="AJ144" s="19">
        <f>AN144+AP144+AR144+AT144+AV144+AX144+AZ144+BB144+BD144+BD144+BF144+BI144+BK144+BM144+BO144+BQ144+BS144+BU144+BW144+BY144+CA144+CD144+CF144+CH144+CJ144+CL144+CN144+CP144+CR144+CT144+CV144</f>
        <v>0</v>
      </c>
      <c r="AK144" s="19">
        <f>AO144+AQ144+AS144+AU144+AW144+AY144+BA144+BC144+BE144+BE144+BG144+BJ144+BL144+BN144+BP144+BR144+BT144+BV144+BX144+BZ144+CB144+CE144+CG144+CI144+CK144+CM144+CO144+CQ144+CS144+CU144+CW144</f>
        <v>0</v>
      </c>
    </row>
    <row r="145" spans="1:101" x14ac:dyDescent="0.3">
      <c r="A145">
        <v>495</v>
      </c>
      <c r="B145">
        <v>7148</v>
      </c>
      <c r="C145" s="2" t="s">
        <v>96</v>
      </c>
      <c r="D145" s="2" t="s">
        <v>267</v>
      </c>
      <c r="E145" s="4" t="s">
        <v>102</v>
      </c>
      <c r="G145" t="s">
        <v>10</v>
      </c>
      <c r="H145">
        <v>2020</v>
      </c>
      <c r="I145" s="1">
        <v>44040</v>
      </c>
      <c r="J145" s="3">
        <v>44805</v>
      </c>
      <c r="K145">
        <v>2</v>
      </c>
      <c r="L145">
        <v>765</v>
      </c>
      <c r="M145" s="23">
        <v>3.1593320765000001</v>
      </c>
      <c r="N145" t="s">
        <v>278</v>
      </c>
      <c r="O145" s="16">
        <v>15.9</v>
      </c>
      <c r="P145" s="16">
        <v>24.3</v>
      </c>
      <c r="Q145" s="15">
        <f t="shared" si="14"/>
        <v>0.65432098765432101</v>
      </c>
      <c r="R145">
        <v>0</v>
      </c>
      <c r="S145" t="s">
        <v>19</v>
      </c>
      <c r="T145" s="4"/>
      <c r="U145">
        <v>1</v>
      </c>
      <c r="V145" s="15">
        <v>0.51</v>
      </c>
      <c r="W145" s="15">
        <v>0.51</v>
      </c>
      <c r="X145" s="15">
        <v>0.52</v>
      </c>
      <c r="Y145" s="21">
        <f t="shared" si="15"/>
        <v>0.51333333333333331</v>
      </c>
      <c r="Z145" s="15">
        <v>48.48</v>
      </c>
      <c r="AA145" s="15">
        <v>48.45</v>
      </c>
      <c r="AB145" s="15">
        <v>48.59</v>
      </c>
      <c r="AC145" s="15">
        <f t="shared" si="16"/>
        <v>48.506666666666668</v>
      </c>
      <c r="AD145" s="22">
        <v>5.5999999999999999E-3</v>
      </c>
      <c r="AE145" s="15">
        <f t="shared" si="17"/>
        <v>5.6</v>
      </c>
      <c r="AF145" s="22">
        <f t="shared" si="18"/>
        <v>0.11544804837822979</v>
      </c>
      <c r="AG145" s="15">
        <v>40.200000000000003</v>
      </c>
      <c r="AH145" s="20">
        <f t="shared" si="19"/>
        <v>20.100000000000001</v>
      </c>
      <c r="AI145" s="20" t="e">
        <f t="shared" si="20"/>
        <v>#VALUE!</v>
      </c>
      <c r="AJ145" s="19" t="s">
        <v>64</v>
      </c>
      <c r="AK145" s="19" t="s">
        <v>64</v>
      </c>
    </row>
    <row r="146" spans="1:101" x14ac:dyDescent="0.3">
      <c r="A146">
        <v>452</v>
      </c>
      <c r="B146">
        <v>7091</v>
      </c>
      <c r="C146" s="2" t="s">
        <v>104</v>
      </c>
      <c r="D146" s="2" t="s">
        <v>274</v>
      </c>
      <c r="E146" s="4" t="s">
        <v>102</v>
      </c>
      <c r="G146" t="s">
        <v>10</v>
      </c>
      <c r="H146">
        <v>2018</v>
      </c>
      <c r="I146" s="1">
        <v>43376</v>
      </c>
      <c r="J146" s="3">
        <v>44811</v>
      </c>
      <c r="K146">
        <v>4</v>
      </c>
      <c r="L146">
        <v>1630</v>
      </c>
      <c r="M146" s="23">
        <v>3.1593320765000001</v>
      </c>
      <c r="N146" t="s">
        <v>278</v>
      </c>
      <c r="O146" s="16">
        <v>15.3</v>
      </c>
      <c r="P146" s="16">
        <v>25.9</v>
      </c>
      <c r="Q146" s="15">
        <f t="shared" si="14"/>
        <v>0.59073359073359077</v>
      </c>
      <c r="R146">
        <v>0</v>
      </c>
      <c r="S146" t="s">
        <v>12</v>
      </c>
      <c r="T146" s="4" t="s">
        <v>110</v>
      </c>
      <c r="U146">
        <v>0</v>
      </c>
      <c r="V146" s="15">
        <v>0.56999999999999995</v>
      </c>
      <c r="W146" s="15">
        <v>0.56000000000000005</v>
      </c>
      <c r="X146" s="15">
        <v>0.56999999999999995</v>
      </c>
      <c r="Y146" s="21">
        <f t="shared" si="15"/>
        <v>0.56666666666666654</v>
      </c>
      <c r="Z146" s="15">
        <v>50.76</v>
      </c>
      <c r="AA146" s="15">
        <v>50.86</v>
      </c>
      <c r="AB146" s="15">
        <v>50.84</v>
      </c>
      <c r="AC146" s="15">
        <f t="shared" si="16"/>
        <v>50.82</v>
      </c>
      <c r="AD146" s="22">
        <v>6.1999999999999998E-3</v>
      </c>
      <c r="AE146" s="15">
        <f t="shared" si="17"/>
        <v>6.2</v>
      </c>
      <c r="AF146" s="22">
        <f t="shared" si="18"/>
        <v>0.12199921290830382</v>
      </c>
      <c r="AG146" s="15">
        <v>41.22</v>
      </c>
      <c r="AH146" s="20">
        <f t="shared" si="19"/>
        <v>20.61</v>
      </c>
      <c r="AI146" s="20" t="e">
        <f t="shared" si="20"/>
        <v>#VALUE!</v>
      </c>
      <c r="AJ146" s="19" t="s">
        <v>64</v>
      </c>
      <c r="AK146" s="19" t="s">
        <v>64</v>
      </c>
      <c r="AL146">
        <v>21</v>
      </c>
      <c r="AM146">
        <v>18</v>
      </c>
      <c r="AN146">
        <v>12</v>
      </c>
      <c r="AO146">
        <v>17</v>
      </c>
      <c r="AP146">
        <v>12</v>
      </c>
      <c r="AQ146">
        <v>15</v>
      </c>
      <c r="AR146">
        <v>12</v>
      </c>
      <c r="AS146">
        <v>13</v>
      </c>
      <c r="AT146">
        <v>11</v>
      </c>
      <c r="AU146">
        <v>12</v>
      </c>
      <c r="AV146">
        <v>11</v>
      </c>
      <c r="AW146">
        <v>11</v>
      </c>
      <c r="AX146">
        <v>10</v>
      </c>
      <c r="AY146">
        <v>11</v>
      </c>
      <c r="AZ146">
        <v>11</v>
      </c>
      <c r="BA146">
        <v>10</v>
      </c>
      <c r="BB146">
        <v>10</v>
      </c>
      <c r="BC146">
        <v>10</v>
      </c>
      <c r="BD146">
        <v>10</v>
      </c>
      <c r="BE146">
        <v>10</v>
      </c>
      <c r="BF146">
        <v>11</v>
      </c>
      <c r="BG146">
        <v>10</v>
      </c>
      <c r="BI146">
        <v>13</v>
      </c>
      <c r="BJ146">
        <v>17</v>
      </c>
      <c r="BK146">
        <v>12</v>
      </c>
      <c r="BL146">
        <v>15</v>
      </c>
      <c r="BM146">
        <v>12</v>
      </c>
      <c r="BN146">
        <v>13</v>
      </c>
      <c r="BO146">
        <v>11</v>
      </c>
      <c r="BP146">
        <v>12</v>
      </c>
      <c r="BQ146">
        <v>11</v>
      </c>
      <c r="BR146">
        <v>11</v>
      </c>
      <c r="BS146">
        <v>11</v>
      </c>
      <c r="BT146">
        <v>11</v>
      </c>
      <c r="BU146">
        <v>11</v>
      </c>
      <c r="BV146">
        <v>11</v>
      </c>
      <c r="BW146">
        <v>10</v>
      </c>
      <c r="BX146">
        <v>11</v>
      </c>
      <c r="BY146">
        <v>10</v>
      </c>
      <c r="BZ146">
        <v>10</v>
      </c>
      <c r="CA146">
        <v>10</v>
      </c>
      <c r="CB146">
        <v>10</v>
      </c>
      <c r="CD146">
        <v>14</v>
      </c>
      <c r="CE146">
        <v>17</v>
      </c>
      <c r="CF146">
        <v>12</v>
      </c>
      <c r="CG146">
        <v>15</v>
      </c>
      <c r="CH146">
        <v>12</v>
      </c>
      <c r="CI146">
        <v>13</v>
      </c>
      <c r="CJ146">
        <v>11</v>
      </c>
      <c r="CK146">
        <v>12</v>
      </c>
      <c r="CL146">
        <v>11</v>
      </c>
      <c r="CM146">
        <v>11</v>
      </c>
      <c r="CN146">
        <v>10</v>
      </c>
      <c r="CO146">
        <v>11</v>
      </c>
      <c r="CP146">
        <v>10</v>
      </c>
      <c r="CQ146">
        <v>10</v>
      </c>
      <c r="CR146">
        <v>10</v>
      </c>
      <c r="CS146">
        <v>10</v>
      </c>
      <c r="CT146">
        <v>10</v>
      </c>
      <c r="CU146">
        <v>10</v>
      </c>
      <c r="CV146">
        <v>10</v>
      </c>
      <c r="CW146">
        <v>10</v>
      </c>
    </row>
    <row r="147" spans="1:101" x14ac:dyDescent="0.3">
      <c r="A147">
        <v>191</v>
      </c>
      <c r="B147">
        <v>6191</v>
      </c>
      <c r="C147" s="2" t="s">
        <v>103</v>
      </c>
      <c r="D147" s="2" t="s">
        <v>273</v>
      </c>
      <c r="E147" s="4" t="s">
        <v>102</v>
      </c>
      <c r="G147" t="s">
        <v>10</v>
      </c>
      <c r="H147">
        <v>2014</v>
      </c>
      <c r="I147" s="1">
        <v>41843</v>
      </c>
      <c r="J147" s="3">
        <v>44953</v>
      </c>
      <c r="K147">
        <v>9</v>
      </c>
      <c r="L147">
        <v>3110</v>
      </c>
      <c r="M147" s="23">
        <v>4.4348564615384598</v>
      </c>
      <c r="N147" t="s">
        <v>278</v>
      </c>
      <c r="O147" s="16">
        <v>14.2</v>
      </c>
      <c r="P147" s="16">
        <v>25.2</v>
      </c>
      <c r="Q147" s="15">
        <f t="shared" si="14"/>
        <v>0.56349206349206349</v>
      </c>
      <c r="R147">
        <v>0</v>
      </c>
      <c r="S147" t="s">
        <v>64</v>
      </c>
      <c r="T147" s="4" t="s">
        <v>111</v>
      </c>
      <c r="U147">
        <v>0</v>
      </c>
      <c r="V147" s="15">
        <v>0.5</v>
      </c>
      <c r="W147" s="15">
        <v>0.5</v>
      </c>
      <c r="X147" s="15">
        <v>0.53</v>
      </c>
      <c r="Y147" s="21">
        <f t="shared" si="15"/>
        <v>0.51</v>
      </c>
      <c r="Z147" s="15">
        <v>57.4</v>
      </c>
      <c r="AA147" s="15">
        <v>57.37</v>
      </c>
      <c r="AB147" s="15">
        <v>57.32</v>
      </c>
      <c r="AC147" s="15">
        <f t="shared" si="16"/>
        <v>57.363333333333337</v>
      </c>
      <c r="AD147" s="22">
        <v>6.4999999999999997E-3</v>
      </c>
      <c r="AE147" s="15">
        <f t="shared" si="17"/>
        <v>6.5</v>
      </c>
      <c r="AF147" s="22">
        <f t="shared" si="18"/>
        <v>0.11331280144110639</v>
      </c>
      <c r="AG147" s="15">
        <v>47.6</v>
      </c>
      <c r="AH147" s="20">
        <f t="shared" si="19"/>
        <v>23.8</v>
      </c>
      <c r="AI147" s="20" t="e">
        <f t="shared" si="20"/>
        <v>#VALUE!</v>
      </c>
      <c r="AJ147" s="19" t="s">
        <v>64</v>
      </c>
      <c r="AK147" s="19" t="s">
        <v>64</v>
      </c>
      <c r="AL147">
        <v>20</v>
      </c>
      <c r="AM147">
        <v>16</v>
      </c>
      <c r="AN147">
        <v>14</v>
      </c>
      <c r="AO147">
        <v>17</v>
      </c>
      <c r="AP147">
        <v>13</v>
      </c>
      <c r="AQ147">
        <v>16</v>
      </c>
      <c r="AR147">
        <v>12</v>
      </c>
      <c r="AS147">
        <v>14</v>
      </c>
      <c r="AT147">
        <v>11</v>
      </c>
      <c r="AU147">
        <v>12</v>
      </c>
      <c r="AV147">
        <v>11</v>
      </c>
      <c r="AW147">
        <v>12</v>
      </c>
      <c r="AX147">
        <v>11</v>
      </c>
      <c r="AY147">
        <v>11</v>
      </c>
      <c r="AZ147">
        <v>11</v>
      </c>
      <c r="BA147">
        <v>11</v>
      </c>
      <c r="BB147">
        <v>11</v>
      </c>
      <c r="BC147">
        <v>11</v>
      </c>
      <c r="BD147">
        <v>11</v>
      </c>
      <c r="BE147">
        <v>11</v>
      </c>
      <c r="BF147">
        <v>10</v>
      </c>
      <c r="BG147">
        <v>11</v>
      </c>
      <c r="BI147">
        <v>14</v>
      </c>
      <c r="BJ147">
        <v>18</v>
      </c>
      <c r="BK147">
        <v>13</v>
      </c>
      <c r="BL147">
        <v>15</v>
      </c>
      <c r="BM147">
        <v>13</v>
      </c>
      <c r="BN147">
        <v>14</v>
      </c>
      <c r="BO147">
        <v>12</v>
      </c>
      <c r="BP147">
        <v>13</v>
      </c>
      <c r="BQ147">
        <v>12</v>
      </c>
      <c r="BR147">
        <v>12</v>
      </c>
      <c r="BS147">
        <v>11</v>
      </c>
      <c r="BT147">
        <v>12</v>
      </c>
      <c r="BU147">
        <v>11</v>
      </c>
      <c r="BV147">
        <v>11</v>
      </c>
      <c r="BW147">
        <v>11</v>
      </c>
      <c r="BX147">
        <v>11</v>
      </c>
      <c r="BY147">
        <v>11</v>
      </c>
      <c r="BZ147">
        <v>11</v>
      </c>
      <c r="CA147">
        <v>11</v>
      </c>
      <c r="CB147">
        <v>11</v>
      </c>
      <c r="CD147">
        <v>14</v>
      </c>
      <c r="CE147">
        <v>17</v>
      </c>
      <c r="CF147">
        <v>13</v>
      </c>
      <c r="CG147">
        <v>16</v>
      </c>
      <c r="CH147">
        <v>13</v>
      </c>
      <c r="CI147">
        <v>14</v>
      </c>
      <c r="CJ147">
        <v>12</v>
      </c>
      <c r="CK147">
        <v>13</v>
      </c>
      <c r="CL147">
        <v>11</v>
      </c>
      <c r="CM147">
        <v>12</v>
      </c>
      <c r="CN147">
        <v>11</v>
      </c>
      <c r="CO147">
        <v>11</v>
      </c>
      <c r="CP147">
        <v>11</v>
      </c>
      <c r="CQ147">
        <v>11</v>
      </c>
      <c r="CR147">
        <v>11</v>
      </c>
      <c r="CS147">
        <v>10</v>
      </c>
      <c r="CT147">
        <v>11</v>
      </c>
      <c r="CU147">
        <v>12</v>
      </c>
      <c r="CV147">
        <v>10</v>
      </c>
      <c r="CW147">
        <v>10</v>
      </c>
    </row>
    <row r="148" spans="1:101" x14ac:dyDescent="0.3">
      <c r="A148">
        <v>191</v>
      </c>
      <c r="B148">
        <v>6191</v>
      </c>
      <c r="C148" s="2" t="s">
        <v>103</v>
      </c>
      <c r="D148" s="2" t="s">
        <v>299</v>
      </c>
      <c r="E148" s="4" t="s">
        <v>102</v>
      </c>
      <c r="G148" t="s">
        <v>10</v>
      </c>
      <c r="H148">
        <v>2014</v>
      </c>
      <c r="I148" s="1">
        <v>41843</v>
      </c>
      <c r="J148" s="3">
        <v>44953</v>
      </c>
      <c r="K148">
        <v>9</v>
      </c>
      <c r="L148">
        <v>3110</v>
      </c>
      <c r="M148" s="23">
        <v>4.4348564615384598</v>
      </c>
      <c r="N148" t="s">
        <v>278</v>
      </c>
      <c r="O148" s="16">
        <v>14.2</v>
      </c>
      <c r="P148" s="16">
        <v>25.2</v>
      </c>
      <c r="Q148" s="15">
        <f t="shared" si="14"/>
        <v>0.56349206349206349</v>
      </c>
      <c r="R148">
        <v>0</v>
      </c>
      <c r="S148" t="s">
        <v>64</v>
      </c>
      <c r="T148" s="4" t="s">
        <v>300</v>
      </c>
      <c r="U148">
        <v>0</v>
      </c>
      <c r="V148" s="15">
        <v>0.55000000000000004</v>
      </c>
      <c r="W148" s="15">
        <v>0.52</v>
      </c>
      <c r="X148" s="15">
        <v>0.52</v>
      </c>
      <c r="Y148" s="21">
        <f t="shared" si="15"/>
        <v>0.53</v>
      </c>
      <c r="Z148" s="15">
        <v>60.81</v>
      </c>
      <c r="AA148" s="15">
        <v>60.76</v>
      </c>
      <c r="AB148" s="15">
        <v>60.85</v>
      </c>
      <c r="AC148" s="15">
        <f t="shared" si="16"/>
        <v>60.806666666666665</v>
      </c>
      <c r="AD148" s="22">
        <v>7.1000000000000004E-3</v>
      </c>
      <c r="AE148" s="15">
        <f t="shared" si="17"/>
        <v>7.1000000000000005</v>
      </c>
      <c r="AF148" s="22">
        <f t="shared" si="18"/>
        <v>0.1167635127727223</v>
      </c>
      <c r="AG148" s="15">
        <v>50.85</v>
      </c>
      <c r="AH148" s="20">
        <f t="shared" si="19"/>
        <v>25.425000000000001</v>
      </c>
      <c r="AI148" s="20" t="e">
        <f t="shared" si="20"/>
        <v>#VALUE!</v>
      </c>
      <c r="AJ148" s="19" t="s">
        <v>64</v>
      </c>
      <c r="AK148" s="19" t="s">
        <v>64</v>
      </c>
    </row>
    <row r="149" spans="1:101" x14ac:dyDescent="0.3">
      <c r="A149">
        <v>527</v>
      </c>
      <c r="B149">
        <v>7178</v>
      </c>
      <c r="C149" s="2" t="s">
        <v>100</v>
      </c>
      <c r="D149" s="2" t="s">
        <v>271</v>
      </c>
      <c r="E149" s="4" t="s">
        <v>102</v>
      </c>
      <c r="G149" t="s">
        <v>10</v>
      </c>
      <c r="H149">
        <v>2021</v>
      </c>
      <c r="I149" s="1">
        <v>44396</v>
      </c>
      <c r="J149" s="3">
        <v>44958</v>
      </c>
      <c r="K149">
        <v>2</v>
      </c>
      <c r="L149">
        <v>562</v>
      </c>
      <c r="M149" s="23">
        <v>4.4348564615384598</v>
      </c>
      <c r="N149" t="s">
        <v>279</v>
      </c>
      <c r="O149" s="16">
        <v>14.2</v>
      </c>
      <c r="P149" s="16">
        <v>24.3</v>
      </c>
      <c r="Q149" s="15">
        <f t="shared" si="14"/>
        <v>0.58436213991769548</v>
      </c>
      <c r="R149">
        <v>0</v>
      </c>
      <c r="S149" t="s">
        <v>12</v>
      </c>
      <c r="T149" s="4"/>
      <c r="U149">
        <v>0</v>
      </c>
      <c r="V149" s="15">
        <v>0.48</v>
      </c>
      <c r="W149" s="15">
        <v>0.5</v>
      </c>
      <c r="X149" s="15">
        <v>0.51</v>
      </c>
      <c r="Y149" s="21">
        <f t="shared" si="15"/>
        <v>0.49666666666666665</v>
      </c>
      <c r="Z149" s="15">
        <v>50.68</v>
      </c>
      <c r="AA149" s="15">
        <v>50.71</v>
      </c>
      <c r="AB149" s="15">
        <v>50.71</v>
      </c>
      <c r="AC149" s="15">
        <f t="shared" si="16"/>
        <v>50.699999999999996</v>
      </c>
      <c r="AD149" s="22">
        <v>5.7000000000000002E-3</v>
      </c>
      <c r="AE149" s="15">
        <f t="shared" si="17"/>
        <v>5.7</v>
      </c>
      <c r="AF149" s="22">
        <f t="shared" si="18"/>
        <v>0.1124260355029586</v>
      </c>
      <c r="AG149" s="15">
        <v>41.61</v>
      </c>
      <c r="AH149" s="20">
        <f t="shared" si="19"/>
        <v>20.805</v>
      </c>
      <c r="AI149" s="20" t="e">
        <f t="shared" si="20"/>
        <v>#VALUE!</v>
      </c>
      <c r="AJ149" s="19" t="s">
        <v>64</v>
      </c>
      <c r="AK149" s="19" t="s">
        <v>64</v>
      </c>
    </row>
    <row r="150" spans="1:101" x14ac:dyDescent="0.3">
      <c r="A150" s="9">
        <v>334</v>
      </c>
      <c r="B150" s="9">
        <v>6766</v>
      </c>
      <c r="C150" s="2" t="s">
        <v>65</v>
      </c>
      <c r="D150" s="2" t="s">
        <v>236</v>
      </c>
      <c r="E150" s="14" t="s">
        <v>102</v>
      </c>
      <c r="G150" t="s">
        <v>10</v>
      </c>
      <c r="H150">
        <v>2017</v>
      </c>
      <c r="I150" s="1">
        <v>42918</v>
      </c>
      <c r="J150" s="3">
        <v>44960</v>
      </c>
      <c r="K150">
        <v>6</v>
      </c>
      <c r="L150">
        <v>2070</v>
      </c>
      <c r="M150" s="23">
        <v>4.4348564615384598</v>
      </c>
      <c r="N150" t="s">
        <v>278</v>
      </c>
      <c r="O150" s="16">
        <v>16.100000000000001</v>
      </c>
      <c r="P150" s="16">
        <v>24.5</v>
      </c>
      <c r="Q150" s="15">
        <f t="shared" si="14"/>
        <v>0.65714285714285725</v>
      </c>
      <c r="R150">
        <v>0</v>
      </c>
      <c r="S150" t="s">
        <v>12</v>
      </c>
      <c r="T150" s="4"/>
      <c r="U150">
        <v>0</v>
      </c>
      <c r="V150" s="15">
        <v>0.52</v>
      </c>
      <c r="W150" s="15">
        <v>0.48</v>
      </c>
      <c r="X150" s="15">
        <v>0.5</v>
      </c>
      <c r="Y150" s="21">
        <f t="shared" si="15"/>
        <v>0.5</v>
      </c>
      <c r="Z150" s="15">
        <v>48.69</v>
      </c>
      <c r="AA150" s="15">
        <v>48.63</v>
      </c>
      <c r="AB150" s="15">
        <v>48.71</v>
      </c>
      <c r="AC150" s="15">
        <f t="shared" si="16"/>
        <v>48.676666666666669</v>
      </c>
      <c r="AD150" s="22">
        <v>5.1999999999999998E-3</v>
      </c>
      <c r="AE150" s="15">
        <f t="shared" si="17"/>
        <v>5.2</v>
      </c>
      <c r="AF150" s="22">
        <f t="shared" si="18"/>
        <v>0.10682736424022461</v>
      </c>
      <c r="AG150" s="15">
        <v>39.21</v>
      </c>
      <c r="AH150" s="20">
        <f t="shared" si="19"/>
        <v>19.605</v>
      </c>
      <c r="AI150" s="20">
        <f t="shared" si="20"/>
        <v>0</v>
      </c>
      <c r="AJ150" s="19">
        <f>AN150+AP150+AR150+AT150+AV150+AX150+AZ150+BB150+BD150+BD150+BF150+BI150+BK150+BM150+BO150+BQ150+BS150+BU150+BW150+BY150+CA150+CD150+CF150+CH150+CJ150+CL150+CN150+CP150+CR150+CT150+CV150</f>
        <v>0</v>
      </c>
      <c r="AK150" s="19">
        <f>AO150+AQ150+AS150+AU150+AW150+AY150+BA150+BC150+BE150+BE150+BG150+BJ150+BL150+BN150+BP150+BR150+BT150+BV150+BX150+BZ150+CB150+CE150+CG150+CI150+CK150+CM150+CO150+CQ150+CS150+CU150+CW150</f>
        <v>0</v>
      </c>
    </row>
    <row r="151" spans="1:101" x14ac:dyDescent="0.3">
      <c r="A151">
        <v>448</v>
      </c>
      <c r="B151">
        <v>7079</v>
      </c>
      <c r="C151" s="2" t="s">
        <v>99</v>
      </c>
      <c r="D151" s="2" t="s">
        <v>270</v>
      </c>
      <c r="E151" s="4" t="s">
        <v>102</v>
      </c>
      <c r="G151" t="s">
        <v>10</v>
      </c>
      <c r="H151">
        <v>2018</v>
      </c>
      <c r="I151" s="1">
        <v>43373</v>
      </c>
      <c r="J151" s="3">
        <v>44960</v>
      </c>
      <c r="K151">
        <v>5</v>
      </c>
      <c r="L151">
        <v>1587</v>
      </c>
      <c r="M151" s="23">
        <v>4.4348564615384598</v>
      </c>
      <c r="N151" t="s">
        <v>278</v>
      </c>
      <c r="O151" s="16">
        <v>14</v>
      </c>
      <c r="P151" s="16">
        <v>24.5</v>
      </c>
      <c r="Q151" s="15">
        <f t="shared" si="14"/>
        <v>0.5714285714285714</v>
      </c>
      <c r="R151">
        <v>0</v>
      </c>
      <c r="S151" t="s">
        <v>12</v>
      </c>
      <c r="T151" s="4"/>
      <c r="U151">
        <v>0</v>
      </c>
      <c r="V151" s="15">
        <v>0.62</v>
      </c>
      <c r="W151" s="15">
        <v>0.63</v>
      </c>
      <c r="X151" s="15">
        <v>0.59</v>
      </c>
      <c r="Y151" s="21">
        <f t="shared" si="15"/>
        <v>0.61333333333333329</v>
      </c>
      <c r="Z151" s="15">
        <v>50.62</v>
      </c>
      <c r="AA151" s="15">
        <v>50.59</v>
      </c>
      <c r="AB151" s="15">
        <v>50.53</v>
      </c>
      <c r="AC151" s="15">
        <f t="shared" si="16"/>
        <v>50.580000000000005</v>
      </c>
      <c r="AD151" s="22">
        <v>5.7000000000000002E-3</v>
      </c>
      <c r="AE151" s="15">
        <f t="shared" si="17"/>
        <v>5.7</v>
      </c>
      <c r="AF151" s="22">
        <f t="shared" si="18"/>
        <v>0.11269276393831554</v>
      </c>
      <c r="AG151" s="15">
        <v>43.06</v>
      </c>
      <c r="AH151" s="20">
        <f t="shared" si="19"/>
        <v>21.53</v>
      </c>
      <c r="AI151" s="20" t="e">
        <f t="shared" si="20"/>
        <v>#VALUE!</v>
      </c>
      <c r="AJ151" s="19" t="s">
        <v>64</v>
      </c>
      <c r="AK151" s="19" t="s">
        <v>64</v>
      </c>
    </row>
    <row r="152" spans="1:101" x14ac:dyDescent="0.3">
      <c r="A152">
        <v>540</v>
      </c>
      <c r="B152">
        <v>7200</v>
      </c>
      <c r="C152" s="2" t="s">
        <v>98</v>
      </c>
      <c r="D152" s="2" t="s">
        <v>269</v>
      </c>
      <c r="E152" s="4" t="s">
        <v>102</v>
      </c>
      <c r="G152" t="s">
        <v>10</v>
      </c>
      <c r="H152">
        <v>2020</v>
      </c>
      <c r="I152" s="1">
        <v>44176</v>
      </c>
      <c r="J152" s="3">
        <v>44961</v>
      </c>
      <c r="K152">
        <v>3</v>
      </c>
      <c r="L152">
        <v>785</v>
      </c>
      <c r="M152" s="23">
        <v>4.4348564615384598</v>
      </c>
      <c r="N152" t="s">
        <v>278</v>
      </c>
      <c r="O152" s="16">
        <v>15.1</v>
      </c>
      <c r="P152" s="16">
        <v>25</v>
      </c>
      <c r="Q152" s="15">
        <f t="shared" si="14"/>
        <v>0.60399999999999998</v>
      </c>
      <c r="R152">
        <v>0</v>
      </c>
      <c r="S152" t="s">
        <v>24</v>
      </c>
      <c r="T152" s="4"/>
      <c r="U152">
        <v>1</v>
      </c>
      <c r="V152" s="15">
        <v>0.53</v>
      </c>
      <c r="W152" s="15">
        <v>0.54</v>
      </c>
      <c r="X152" s="15">
        <v>0.55000000000000004</v>
      </c>
      <c r="Y152" s="21">
        <f t="shared" si="15"/>
        <v>0.54</v>
      </c>
      <c r="Z152" s="15">
        <v>47.52</v>
      </c>
      <c r="AA152" s="15">
        <v>47.55</v>
      </c>
      <c r="AB152" s="15">
        <v>47.53</v>
      </c>
      <c r="AC152" s="15">
        <f t="shared" si="16"/>
        <v>47.533333333333331</v>
      </c>
      <c r="AD152" s="22">
        <v>5.5999999999999999E-3</v>
      </c>
      <c r="AE152" s="15">
        <f t="shared" si="17"/>
        <v>5.6</v>
      </c>
      <c r="AF152" s="22">
        <f t="shared" si="18"/>
        <v>0.11781206171107994</v>
      </c>
      <c r="AG152" s="15">
        <v>39.03</v>
      </c>
      <c r="AH152" s="20">
        <f t="shared" si="19"/>
        <v>19.515000000000001</v>
      </c>
      <c r="AI152" s="20" t="e">
        <f t="shared" si="20"/>
        <v>#VALUE!</v>
      </c>
      <c r="AJ152" s="19" t="s">
        <v>64</v>
      </c>
      <c r="AK152" s="19" t="s">
        <v>64</v>
      </c>
    </row>
    <row r="153" spans="1:101" x14ac:dyDescent="0.3">
      <c r="A153">
        <v>534</v>
      </c>
      <c r="B153">
        <v>7184</v>
      </c>
      <c r="C153" s="2" t="s">
        <v>95</v>
      </c>
      <c r="D153" s="2" t="s">
        <v>266</v>
      </c>
      <c r="E153" s="4" t="s">
        <v>102</v>
      </c>
      <c r="G153" t="s">
        <v>10</v>
      </c>
      <c r="H153">
        <v>2020</v>
      </c>
      <c r="I153" s="1">
        <v>44050</v>
      </c>
      <c r="J153" s="3">
        <v>44970</v>
      </c>
      <c r="K153">
        <v>3</v>
      </c>
      <c r="L153">
        <v>920</v>
      </c>
      <c r="M153" s="23">
        <v>4.4348564615384598</v>
      </c>
      <c r="N153" t="s">
        <v>278</v>
      </c>
      <c r="O153" s="16">
        <v>15.7</v>
      </c>
      <c r="P153" s="16">
        <v>15.1</v>
      </c>
      <c r="Q153" s="15">
        <f t="shared" si="14"/>
        <v>1.0397350993377483</v>
      </c>
      <c r="R153">
        <v>0</v>
      </c>
      <c r="S153" t="s">
        <v>12</v>
      </c>
      <c r="T153" s="4"/>
      <c r="U153">
        <v>0</v>
      </c>
      <c r="V153" s="15">
        <v>0.56999999999999995</v>
      </c>
      <c r="W153" s="15">
        <v>0.57999999999999996</v>
      </c>
      <c r="X153" s="15">
        <v>0.61</v>
      </c>
      <c r="Y153" s="21">
        <f t="shared" si="15"/>
        <v>0.58666666666666656</v>
      </c>
      <c r="Z153" s="15">
        <v>53.06</v>
      </c>
      <c r="AA153" s="15">
        <v>53.03</v>
      </c>
      <c r="AB153" s="15">
        <v>53.04</v>
      </c>
      <c r="AC153" s="15">
        <f t="shared" si="16"/>
        <v>53.043333333333329</v>
      </c>
      <c r="AD153" s="22">
        <v>6.4000000000000003E-3</v>
      </c>
      <c r="AE153" s="15">
        <f t="shared" si="17"/>
        <v>6.4</v>
      </c>
      <c r="AF153" s="22">
        <f t="shared" si="18"/>
        <v>0.1206560673663043</v>
      </c>
      <c r="AG153" s="15">
        <v>43.24</v>
      </c>
      <c r="AH153" s="20">
        <f t="shared" si="19"/>
        <v>21.62</v>
      </c>
      <c r="AI153" s="20" t="e">
        <f t="shared" si="20"/>
        <v>#VALUE!</v>
      </c>
      <c r="AJ153" s="19" t="s">
        <v>64</v>
      </c>
      <c r="AK153" s="19" t="s">
        <v>64</v>
      </c>
    </row>
    <row r="154" spans="1:101" x14ac:dyDescent="0.3">
      <c r="A154" s="10">
        <v>82</v>
      </c>
      <c r="B154" s="10">
        <v>5901</v>
      </c>
      <c r="C154" s="2" t="s">
        <v>41</v>
      </c>
      <c r="D154" s="2" t="s">
        <v>214</v>
      </c>
      <c r="E154" s="9" t="s">
        <v>102</v>
      </c>
      <c r="G154" t="s">
        <v>10</v>
      </c>
      <c r="H154">
        <v>2012</v>
      </c>
      <c r="I154" s="1">
        <v>41065</v>
      </c>
      <c r="J154" s="3">
        <v>44971</v>
      </c>
      <c r="K154">
        <v>11</v>
      </c>
      <c r="L154">
        <v>3906</v>
      </c>
      <c r="M154" s="23">
        <v>4.4348564615384598</v>
      </c>
      <c r="N154" t="s">
        <v>278</v>
      </c>
      <c r="O154" s="16">
        <v>14.2</v>
      </c>
      <c r="P154" s="16">
        <v>24.2</v>
      </c>
      <c r="Q154" s="15">
        <f t="shared" si="14"/>
        <v>0.58677685950413216</v>
      </c>
      <c r="R154">
        <v>0</v>
      </c>
      <c r="S154" t="s">
        <v>12</v>
      </c>
      <c r="T154" s="4"/>
      <c r="U154">
        <v>0</v>
      </c>
      <c r="V154">
        <v>0.53</v>
      </c>
      <c r="W154">
        <v>0.51</v>
      </c>
      <c r="X154">
        <v>0.52</v>
      </c>
      <c r="Y154" s="21">
        <f t="shared" si="15"/>
        <v>0.52</v>
      </c>
      <c r="Z154">
        <v>61.03</v>
      </c>
      <c r="AA154">
        <v>61.13</v>
      </c>
      <c r="AB154">
        <v>61.07</v>
      </c>
      <c r="AC154" s="15">
        <f t="shared" si="16"/>
        <v>61.076666666666661</v>
      </c>
      <c r="AD154" s="22">
        <v>6.7000000000000002E-3</v>
      </c>
      <c r="AE154" s="15">
        <f t="shared" si="17"/>
        <v>6.7</v>
      </c>
      <c r="AF154" s="22">
        <f t="shared" si="18"/>
        <v>0.10969819352726083</v>
      </c>
      <c r="AG154" s="15">
        <v>47.01</v>
      </c>
      <c r="AH154" s="20">
        <f t="shared" si="19"/>
        <v>23.504999999999999</v>
      </c>
      <c r="AI154" s="20" t="e">
        <f t="shared" si="20"/>
        <v>#VALUE!</v>
      </c>
      <c r="AJ154" s="19" t="s">
        <v>64</v>
      </c>
      <c r="AK154" s="19" t="s">
        <v>64</v>
      </c>
    </row>
    <row r="155" spans="1:101" x14ac:dyDescent="0.3">
      <c r="A155">
        <v>517</v>
      </c>
      <c r="B155">
        <v>7165</v>
      </c>
      <c r="C155" s="2" t="s">
        <v>91</v>
      </c>
      <c r="D155" s="2" t="s">
        <v>262</v>
      </c>
      <c r="E155" s="14" t="s">
        <v>276</v>
      </c>
      <c r="G155" t="s">
        <v>10</v>
      </c>
      <c r="H155">
        <v>2020</v>
      </c>
      <c r="I155" s="1">
        <v>44097</v>
      </c>
      <c r="J155" s="3">
        <v>44972</v>
      </c>
      <c r="K155">
        <v>3</v>
      </c>
      <c r="L155">
        <v>875</v>
      </c>
      <c r="M155" s="23">
        <v>4.4348564615384598</v>
      </c>
      <c r="N155" t="s">
        <v>278</v>
      </c>
      <c r="O155" s="16">
        <v>15</v>
      </c>
      <c r="P155" s="16">
        <v>23.7</v>
      </c>
      <c r="Q155" s="15">
        <f t="shared" si="14"/>
        <v>0.63291139240506333</v>
      </c>
      <c r="R155">
        <v>0</v>
      </c>
      <c r="S155" t="s">
        <v>64</v>
      </c>
      <c r="T155" s="4"/>
      <c r="U155">
        <v>0</v>
      </c>
      <c r="V155" s="15">
        <v>0.55000000000000004</v>
      </c>
      <c r="W155" s="15">
        <v>0.56000000000000005</v>
      </c>
      <c r="X155" s="15">
        <v>0.54</v>
      </c>
      <c r="Y155" s="21">
        <f t="shared" si="15"/>
        <v>0.55000000000000004</v>
      </c>
      <c r="Z155" s="15">
        <v>56.17</v>
      </c>
      <c r="AA155" s="15">
        <v>56.27</v>
      </c>
      <c r="AB155" s="15">
        <v>56.19</v>
      </c>
      <c r="AC155" s="15">
        <f t="shared" si="16"/>
        <v>56.21</v>
      </c>
      <c r="AD155" s="22">
        <v>6.6E-3</v>
      </c>
      <c r="AE155" s="15">
        <f t="shared" si="17"/>
        <v>6.6</v>
      </c>
      <c r="AF155" s="22">
        <f t="shared" si="18"/>
        <v>0.11741682974559686</v>
      </c>
      <c r="AG155" s="15">
        <v>45.33</v>
      </c>
      <c r="AH155" s="20">
        <f t="shared" si="19"/>
        <v>22.664999999999999</v>
      </c>
      <c r="AI155" s="20">
        <f t="shared" si="20"/>
        <v>0</v>
      </c>
      <c r="AJ155" s="19">
        <f>AN155+AP155+AR155+AT155+AV155+AX155+AZ155+BB155+BD155+BD155+BF155+BI155+BK155+BM155+BO155+BQ155+BS155+BU155+BW155+BY155+CA155+CD155+CF155+CH155+CJ155+CL155+CN155+CP155+CR155+CT155+CV155</f>
        <v>0</v>
      </c>
      <c r="AK155" s="19">
        <f>AO155+AQ155+AS155+AU155+AW155+AY155+BA155+BC155+BE155+BE155+BG155+BJ155+BL155+BN155+BP155+BR155+BT155+BV155+BX155+BZ155+CB155+CE155+CG155+CI155+CK155+CM155+CO155+CQ155+CS155+CU155+CW155</f>
        <v>0</v>
      </c>
    </row>
    <row r="156" spans="1:101" x14ac:dyDescent="0.3">
      <c r="A156">
        <v>531</v>
      </c>
      <c r="B156">
        <v>7182</v>
      </c>
      <c r="C156" s="2" t="s">
        <v>94</v>
      </c>
      <c r="D156" s="2" t="s">
        <v>265</v>
      </c>
      <c r="E156" s="4" t="s">
        <v>102</v>
      </c>
      <c r="G156" t="s">
        <v>10</v>
      </c>
      <c r="H156">
        <v>2020</v>
      </c>
      <c r="I156" s="1">
        <v>44035</v>
      </c>
      <c r="J156" s="3">
        <v>44973</v>
      </c>
      <c r="K156">
        <v>3</v>
      </c>
      <c r="L156">
        <v>938</v>
      </c>
      <c r="M156" s="23">
        <v>4.4348564615384598</v>
      </c>
      <c r="N156" t="s">
        <v>278</v>
      </c>
      <c r="O156" s="16">
        <v>14.2</v>
      </c>
      <c r="P156" s="16">
        <v>24.7</v>
      </c>
      <c r="Q156" s="15">
        <f t="shared" si="14"/>
        <v>0.5748987854251012</v>
      </c>
      <c r="R156">
        <v>0</v>
      </c>
      <c r="S156" t="s">
        <v>12</v>
      </c>
      <c r="T156" s="4"/>
      <c r="U156">
        <v>0</v>
      </c>
      <c r="V156" s="15">
        <v>0.59</v>
      </c>
      <c r="W156" s="15">
        <v>0.56999999999999995</v>
      </c>
      <c r="X156" s="15">
        <v>0.56999999999999995</v>
      </c>
      <c r="Y156" s="21">
        <f t="shared" si="15"/>
        <v>0.57666666666666666</v>
      </c>
      <c r="Z156" s="15">
        <v>51.53</v>
      </c>
      <c r="AA156" s="15">
        <v>51.5</v>
      </c>
      <c r="AB156" s="15">
        <v>51.53</v>
      </c>
      <c r="AC156" s="15">
        <f t="shared" si="16"/>
        <v>51.52</v>
      </c>
      <c r="AD156" s="22">
        <v>6.1000000000000004E-3</v>
      </c>
      <c r="AE156" s="15">
        <f t="shared" si="17"/>
        <v>6.1000000000000005</v>
      </c>
      <c r="AF156" s="22">
        <f t="shared" si="18"/>
        <v>0.11840062111801243</v>
      </c>
      <c r="AG156" s="15">
        <v>44.04</v>
      </c>
      <c r="AH156" s="20">
        <f t="shared" si="19"/>
        <v>22.02</v>
      </c>
      <c r="AI156" s="20" t="e">
        <f t="shared" si="20"/>
        <v>#VALUE!</v>
      </c>
      <c r="AJ156" s="19" t="s">
        <v>64</v>
      </c>
      <c r="AK156" s="19" t="s">
        <v>64</v>
      </c>
    </row>
    <row r="157" spans="1:101" x14ac:dyDescent="0.3">
      <c r="A157">
        <v>398</v>
      </c>
      <c r="B157">
        <v>6882</v>
      </c>
      <c r="C157" s="2" t="s">
        <v>80</v>
      </c>
      <c r="D157" s="2" t="s">
        <v>251</v>
      </c>
      <c r="E157" s="4" t="s">
        <v>102</v>
      </c>
      <c r="G157" t="s">
        <v>10</v>
      </c>
      <c r="H157">
        <v>2018</v>
      </c>
      <c r="I157" s="1">
        <v>43259</v>
      </c>
      <c r="J157" s="3">
        <v>44977</v>
      </c>
      <c r="K157">
        <v>5</v>
      </c>
      <c r="L157">
        <v>1718</v>
      </c>
      <c r="M157" s="23">
        <v>4.4348564615384598</v>
      </c>
      <c r="N157" t="s">
        <v>283</v>
      </c>
      <c r="O157" s="16">
        <v>14.2</v>
      </c>
      <c r="P157" s="16">
        <v>24.4</v>
      </c>
      <c r="Q157" s="15">
        <f t="shared" si="14"/>
        <v>0.58196721311475408</v>
      </c>
      <c r="R157">
        <v>0</v>
      </c>
      <c r="S157" t="s">
        <v>14</v>
      </c>
      <c r="T157" s="4"/>
      <c r="U157">
        <v>1</v>
      </c>
      <c r="V157" s="15">
        <v>0.53</v>
      </c>
      <c r="W157" s="15">
        <v>0.51</v>
      </c>
      <c r="X157" s="15">
        <v>0.51</v>
      </c>
      <c r="Y157" s="21">
        <f t="shared" si="15"/>
        <v>0.51666666666666672</v>
      </c>
      <c r="Z157" s="15">
        <v>53.22</v>
      </c>
      <c r="AA157" s="15">
        <v>53.23</v>
      </c>
      <c r="AB157" s="15">
        <v>53.25</v>
      </c>
      <c r="AC157" s="15">
        <f t="shared" si="16"/>
        <v>53.233333333333327</v>
      </c>
      <c r="AD157" s="22">
        <v>6.0000000000000001E-3</v>
      </c>
      <c r="AE157" s="15">
        <f t="shared" si="17"/>
        <v>6</v>
      </c>
      <c r="AF157" s="22">
        <f t="shared" si="18"/>
        <v>0.11271133375078272</v>
      </c>
      <c r="AG157" s="15">
        <v>45.01</v>
      </c>
      <c r="AH157" s="20">
        <f t="shared" si="19"/>
        <v>22.504999999999999</v>
      </c>
      <c r="AI157" s="20" t="e">
        <f t="shared" si="20"/>
        <v>#VALUE!</v>
      </c>
      <c r="AJ157" s="19" t="s">
        <v>64</v>
      </c>
      <c r="AK157" s="19" t="s">
        <v>64</v>
      </c>
    </row>
    <row r="158" spans="1:101" x14ac:dyDescent="0.3">
      <c r="A158">
        <v>497</v>
      </c>
      <c r="B158">
        <v>7151</v>
      </c>
      <c r="C158" s="2" t="s">
        <v>92</v>
      </c>
      <c r="D158" s="2" t="s">
        <v>263</v>
      </c>
      <c r="E158" s="4" t="s">
        <v>102</v>
      </c>
      <c r="G158" t="s">
        <v>10</v>
      </c>
      <c r="H158">
        <v>2020</v>
      </c>
      <c r="I158" s="1">
        <v>44049</v>
      </c>
      <c r="J158" s="3">
        <v>44978</v>
      </c>
      <c r="K158">
        <v>3</v>
      </c>
      <c r="L158">
        <v>929</v>
      </c>
      <c r="M158" s="23">
        <v>4.4348564615384598</v>
      </c>
      <c r="N158" t="s">
        <v>278</v>
      </c>
      <c r="O158" s="16">
        <v>15.5</v>
      </c>
      <c r="P158" s="16">
        <v>24.3</v>
      </c>
      <c r="Q158" s="15">
        <f t="shared" si="14"/>
        <v>0.63786008230452673</v>
      </c>
      <c r="R158">
        <v>0</v>
      </c>
      <c r="S158" t="s">
        <v>64</v>
      </c>
      <c r="T158" s="4"/>
      <c r="U158">
        <v>0</v>
      </c>
      <c r="V158" s="15">
        <v>0.57999999999999996</v>
      </c>
      <c r="W158" s="15">
        <v>0.56000000000000005</v>
      </c>
      <c r="X158" s="15">
        <v>0.56000000000000005</v>
      </c>
      <c r="Y158" s="21">
        <f t="shared" si="15"/>
        <v>0.56666666666666676</v>
      </c>
      <c r="Z158" s="15">
        <v>49.12</v>
      </c>
      <c r="AA158" s="15">
        <v>49.11</v>
      </c>
      <c r="AB158" s="15">
        <v>49.19</v>
      </c>
      <c r="AC158" s="15">
        <f t="shared" si="16"/>
        <v>49.139999999999993</v>
      </c>
      <c r="AD158" s="22">
        <v>5.1999999999999998E-3</v>
      </c>
      <c r="AE158" s="15">
        <f t="shared" si="17"/>
        <v>5.2</v>
      </c>
      <c r="AF158" s="22">
        <f t="shared" si="18"/>
        <v>0.10582010582010584</v>
      </c>
      <c r="AG158" s="15">
        <v>42.03</v>
      </c>
      <c r="AH158" s="20">
        <f t="shared" si="19"/>
        <v>21.015000000000001</v>
      </c>
      <c r="AI158" s="20" t="e">
        <f t="shared" si="20"/>
        <v>#VALUE!</v>
      </c>
      <c r="AJ158" s="19" t="s">
        <v>64</v>
      </c>
      <c r="AK158" s="19" t="s">
        <v>64</v>
      </c>
    </row>
    <row r="159" spans="1:101" x14ac:dyDescent="0.3">
      <c r="A159">
        <v>455</v>
      </c>
      <c r="B159">
        <v>7096</v>
      </c>
      <c r="C159" s="2" t="s">
        <v>105</v>
      </c>
      <c r="D159" s="2" t="s">
        <v>275</v>
      </c>
      <c r="E159" s="4" t="s">
        <v>102</v>
      </c>
      <c r="G159" t="s">
        <v>10</v>
      </c>
      <c r="H159">
        <v>2018</v>
      </c>
      <c r="I159" s="1">
        <v>43389</v>
      </c>
      <c r="J159" s="3">
        <v>44983</v>
      </c>
      <c r="K159">
        <v>5</v>
      </c>
      <c r="L159">
        <v>1621</v>
      </c>
      <c r="M159" s="23">
        <v>4.4348564615384598</v>
      </c>
      <c r="N159" t="s">
        <v>284</v>
      </c>
      <c r="O159" s="16">
        <v>14.7</v>
      </c>
      <c r="P159" s="16">
        <v>24.3</v>
      </c>
      <c r="Q159" s="15">
        <f t="shared" si="14"/>
        <v>0.60493827160493818</v>
      </c>
      <c r="R159">
        <v>0</v>
      </c>
      <c r="S159" t="s">
        <v>24</v>
      </c>
      <c r="T159" s="4"/>
      <c r="U159">
        <v>1</v>
      </c>
      <c r="V159" s="15">
        <v>0.54</v>
      </c>
      <c r="W159" s="15">
        <v>0.54</v>
      </c>
      <c r="X159" s="15">
        <v>0.56000000000000005</v>
      </c>
      <c r="Y159" s="21">
        <f t="shared" si="15"/>
        <v>0.54666666666666675</v>
      </c>
      <c r="Z159" s="15">
        <v>58.14</v>
      </c>
      <c r="AA159" s="15">
        <v>58.11</v>
      </c>
      <c r="AB159" s="15">
        <v>58.12</v>
      </c>
      <c r="AC159" s="15">
        <f t="shared" si="16"/>
        <v>58.123333333333335</v>
      </c>
      <c r="AD159" s="22">
        <v>6.4999999999999997E-3</v>
      </c>
      <c r="AE159" s="15">
        <f t="shared" si="17"/>
        <v>6.5</v>
      </c>
      <c r="AF159" s="22">
        <f t="shared" si="18"/>
        <v>0.11183116361759476</v>
      </c>
      <c r="AG159" s="15">
        <v>49.23</v>
      </c>
      <c r="AH159" s="20">
        <f t="shared" si="19"/>
        <v>24.614999999999998</v>
      </c>
      <c r="AI159" s="20" t="e">
        <f t="shared" si="20"/>
        <v>#VALUE!</v>
      </c>
      <c r="AJ159" s="19" t="s">
        <v>64</v>
      </c>
      <c r="AK159" s="19" t="s">
        <v>64</v>
      </c>
    </row>
    <row r="160" spans="1:101" x14ac:dyDescent="0.3">
      <c r="A160">
        <v>453</v>
      </c>
      <c r="B160">
        <v>7091</v>
      </c>
      <c r="C160" s="2" t="s">
        <v>104</v>
      </c>
      <c r="D160" s="2" t="s">
        <v>274</v>
      </c>
      <c r="E160" s="4" t="s">
        <v>102</v>
      </c>
      <c r="G160" t="s">
        <v>10</v>
      </c>
      <c r="H160">
        <v>2018</v>
      </c>
      <c r="I160" s="1">
        <v>43376</v>
      </c>
      <c r="J160" s="3">
        <v>45006</v>
      </c>
      <c r="K160">
        <v>5</v>
      </c>
      <c r="L160">
        <v>1630</v>
      </c>
      <c r="M160" s="23">
        <v>4.4348564615384598</v>
      </c>
      <c r="N160" t="s">
        <v>278</v>
      </c>
      <c r="O160" s="16">
        <v>14.7</v>
      </c>
      <c r="P160" s="16">
        <v>25.6</v>
      </c>
      <c r="Q160" s="15">
        <f t="shared" si="14"/>
        <v>0.57421874999999989</v>
      </c>
      <c r="R160">
        <v>0</v>
      </c>
      <c r="S160" t="s">
        <v>12</v>
      </c>
      <c r="T160" s="4"/>
      <c r="U160">
        <v>0</v>
      </c>
      <c r="V160" s="15">
        <v>0.59</v>
      </c>
      <c r="W160" s="15">
        <v>0.57999999999999996</v>
      </c>
      <c r="X160" s="15">
        <v>0.59</v>
      </c>
      <c r="Y160" s="21">
        <f t="shared" si="15"/>
        <v>0.58666666666666656</v>
      </c>
      <c r="Z160" s="15">
        <v>52.42</v>
      </c>
      <c r="AA160" s="15">
        <v>52.43</v>
      </c>
      <c r="AB160" s="15">
        <v>52.47</v>
      </c>
      <c r="AC160" s="15">
        <f t="shared" si="16"/>
        <v>52.44</v>
      </c>
      <c r="AD160" s="22">
        <v>5.7999999999999996E-3</v>
      </c>
      <c r="AE160" s="15">
        <f t="shared" si="17"/>
        <v>5.8</v>
      </c>
      <c r="AF160" s="22">
        <f t="shared" si="18"/>
        <v>0.11060259344012205</v>
      </c>
      <c r="AG160" s="15">
        <v>39.49</v>
      </c>
      <c r="AH160" s="20">
        <f t="shared" si="19"/>
        <v>19.745000000000001</v>
      </c>
      <c r="AI160" s="20" t="e">
        <f t="shared" si="20"/>
        <v>#VALUE!</v>
      </c>
      <c r="AJ160" s="19" t="s">
        <v>64</v>
      </c>
      <c r="AK160" s="19" t="s">
        <v>64</v>
      </c>
    </row>
    <row r="161" spans="20:21" x14ac:dyDescent="0.3">
      <c r="T161" s="5"/>
      <c r="U161" s="5"/>
    </row>
  </sheetData>
  <autoFilter ref="A1:AK160" xr:uid="{00000000-0001-0000-0000-000000000000}">
    <sortState xmlns:xlrd2="http://schemas.microsoft.com/office/spreadsheetml/2017/richdata2" ref="A2:AK160">
      <sortCondition ref="R1:R160"/>
    </sortState>
  </autoFilter>
  <sortState xmlns:xlrd2="http://schemas.microsoft.com/office/spreadsheetml/2017/richdata2" ref="A2:AH160">
    <sortCondition ref="J2:J160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FinalDataSet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.</dc:creator>
  <cp:lastModifiedBy>Elizabeth .</cp:lastModifiedBy>
  <dcterms:created xsi:type="dcterms:W3CDTF">2023-11-03T12:27:57Z</dcterms:created>
  <dcterms:modified xsi:type="dcterms:W3CDTF">2024-01-25T09:04:53Z</dcterms:modified>
</cp:coreProperties>
</file>