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apperalva\Downloads\CLAISA\"/>
    </mc:Choice>
  </mc:AlternateContent>
  <bookViews>
    <workbookView xWindow="0" yWindow="0" windowWidth="16815" windowHeight="7650" firstSheet="3" activeTab="3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_xlnm._FilterDatabase" localSheetId="0" hidden="1">Data!$A$1:$H$1</definedName>
    <definedName name="SegmentaçãodeDados_Mês">#N/A</definedName>
  </definedNames>
  <calcPr calcId="162913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<sst xmlns="http://schemas.openxmlformats.org/spreadsheetml/2006/main" count="267" uniqueCount="85">
  <si>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</si>
  <si>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</si>
  <si>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</si>
  <si>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</si>
  <si>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</si>
  <si>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</si>
  <si>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</si>
  <si>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</si>
  <si>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</si>
  <si>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</si>
  <si>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</si>
  <si>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</si>
  <si>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</si>
  <si>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</si>
  <si>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</si>
  <si>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</si>
  <si>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</si>
  <si>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</si>
  <si>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</si>
  <si>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</si>
  <si>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</si>
  <si>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</si>
  <si>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</si>
  <si>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</si>
  <si>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</si>
  <si>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</si>
  <si>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</si>
  <si>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</si>
  <si>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</si>
  <si>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</si>
  <si>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</si>
  <si>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</si>
  <si>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</si>
  <si>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</si>
  <si>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</si>
  <si>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</si>
  <si>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</si>
  <si>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</si>
  <si>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</si>
  <si>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</si>
  <si>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</si>
  <si>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</si>
  <si>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</si>
  <si>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</si>
  <si>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</si>
  <si>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</si>
  <si>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</si>
  <si>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</si>
  <si>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</si>
  <si>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</si>
  <si>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</si>
  <si>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</si>
  <si>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</si>
  <si>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</si>
  <si>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</si>
  <si>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</si>
  <si>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</si>
  <si>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</si>
  <si>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</si>
  <si>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</si>
  <si>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</si>
  <si>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</si>
  <si>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</si>
  <si>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</si>
  <si>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</si>
  <si>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</si>
  <si>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</si>
  <si>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</si>
  <si>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</si>
  <si>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</si>
  <si>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 Bancária</t>
  </si>
  <si>
    <t>Status</t>
  </si>
  <si>
    <t>Rótulos de Linha</t>
  </si>
  <si>
    <t>Total Geral</t>
  </si>
  <si>
    <t>Soma de Valor</t>
  </si>
  <si>
    <r>
      <t xml:space="preserve">Valor total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</si>
  <si>
    <r>
      <t xml:space="preserve">Valor total de </t>
    </r>
    <r>
      <rPr>
        <b/>
        <sz val="11"/>
        <color theme="1"/>
        <rFont val="Calibri"/>
        <family val="2"/>
        <scheme val="minor"/>
      </rPr>
      <t>entrada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</si>
  <si>
    <t>Mês</t>
  </si>
  <si>
    <t>Agosto</t>
  </si>
  <si>
    <t>Setembro</t>
  </si>
  <si>
    <t>Outubro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</si>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</sst>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Fill="1"/>
    <xf numFmtId="1" fontId="2" fillId="0" borderId="0" xfId="0" applyNumberFormat="1" applyFont="1" applyAlignment="1">
      <alignment horizontal="center" wrapText="1"/>
    </xf>
    <xf numFmtId="1" fontId="0" fillId="0" borderId="0" xfId="0" applyNumberFormat="1"/>
    <xf numFmtId="1" fontId="0" fillId="0" borderId="1" xfId="0" applyNumberFormat="1" applyFill="1" applyBorder="1"/>
    <xf numFmtId="0" fontId="0" fillId="0" borderId="1" xfId="0" applyBorder="1"/>
    <xf numFmtId="1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1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dinâmica2</c:name>
    <c:fmtId val="4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Controller!$D$6:$D$10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Controller!$E$6:$E$10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750-99D6-B3886D297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8234792"/>
        <c:axId val="278231840"/>
      </c:barChart>
      <c:catAx>
        <c:axId val="27823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78231840"/>
        <c:crosses val="autoZero"/>
        <c:auto val="1"/>
        <c:lblAlgn val="ctr"/>
        <c:lblOffset val="100"/>
        <c:noMultiLvlLbl val="0"/>
      </c:catAx>
      <c:valAx>
        <c:axId val="27823184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7823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dinâmica1</c:name>
    <c:fmtId val="2"/>
  </c:pivotSource>
  <c:chart>
    <c:autoTitleDeleted val="1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Controller!$A$6:$A$21</c:f>
              <c:strCache>
                <c:ptCount val="15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Controller!$B$6:$B$21</c:f>
              <c:numCache>
                <c:formatCode>"R$"\ #,##0.00</c:formatCode>
                <c:ptCount val="15"/>
                <c:pt idx="0">
                  <c:v>1600</c:v>
                </c:pt>
                <c:pt idx="1">
                  <c:v>800</c:v>
                </c:pt>
                <c:pt idx="2">
                  <c:v>500</c:v>
                </c:pt>
                <c:pt idx="3">
                  <c:v>970</c:v>
                </c:pt>
                <c:pt idx="4">
                  <c:v>1100</c:v>
                </c:pt>
                <c:pt idx="5">
                  <c:v>1500</c:v>
                </c:pt>
                <c:pt idx="6">
                  <c:v>1400</c:v>
                </c:pt>
                <c:pt idx="7">
                  <c:v>3000</c:v>
                </c:pt>
                <c:pt idx="8">
                  <c:v>1250</c:v>
                </c:pt>
                <c:pt idx="9">
                  <c:v>830</c:v>
                </c:pt>
                <c:pt idx="10">
                  <c:v>330</c:v>
                </c:pt>
                <c:pt idx="11">
                  <c:v>350</c:v>
                </c:pt>
                <c:pt idx="12">
                  <c:v>1250</c:v>
                </c:pt>
                <c:pt idx="13">
                  <c:v>570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4F75-A143-906FA6B37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8266080"/>
        <c:axId val="328268704"/>
      </c:barChart>
      <c:catAx>
        <c:axId val="328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8268704"/>
        <c:crosses val="autoZero"/>
        <c:auto val="1"/>
        <c:lblAlgn val="ctr"/>
        <c:lblOffset val="100"/>
        <c:noMultiLvlLbl val="0"/>
      </c:catAx>
      <c:valAx>
        <c:axId val="32826870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282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75000"/>
                  </a:schemeClr>
                </a:gs>
                <a:gs pos="29000">
                  <a:schemeClr val="accent4">
                    <a:lumMod val="75000"/>
                  </a:schemeClr>
                </a:gs>
                <a:gs pos="69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706-9945-76B5E484B1F8}"/>
            </c:ext>
          </c:extLst>
        </c:ser>
        <c:ser>
          <c:idx val="1"/>
          <c:order val="1"/>
          <c:tx>
            <c:strRef>
              <c:f>Caixinha!$C$3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B-4706-9945-76B5E484B1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7361272"/>
        <c:axId val="417357992"/>
      </c:barChart>
      <c:catAx>
        <c:axId val="417361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357992"/>
        <c:crosses val="autoZero"/>
        <c:auto val="1"/>
        <c:lblAlgn val="ctr"/>
        <c:lblOffset val="100"/>
        <c:noMultiLvlLbl val="0"/>
      </c:catAx>
      <c:valAx>
        <c:axId val="4173579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173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Data!A1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40822</xdr:colOff>
      <xdr:row>5</xdr:row>
      <xdr:rowOff>166688</xdr:rowOff>
    </xdr:from>
    <xdr:to>
      <xdr:col>10</xdr:col>
      <xdr:colOff>103169</xdr:colOff>
      <xdr:row>16</xdr:row>
      <xdr:rowOff>71438</xdr:rowOff>
    </xdr:to>
    <xdr:grpSp>
      <xdr:nvGrpSpPr>
        <xdr:cNvPr id="16" name="Agrupar 15"/>
        <xdr:cNvGrpSpPr/>
      </xdr:nvGrpSpPr>
      <xdr:grpSpPr>
        <a:xfrm>
          <a:off x="2017260" y="1119188"/>
          <a:ext cx="4920097" cy="2000250"/>
          <a:chOff x="2017260" y="345281"/>
          <a:chExt cx="4920097" cy="2000250"/>
        </a:xfrm>
      </xdr:grpSpPr>
      <xdr:grpSp>
        <xdr:nvGrpSpPr>
          <xdr:cNvPr id="13" name="Agrupar 12"/>
          <xdr:cNvGrpSpPr/>
        </xdr:nvGrpSpPr>
        <xdr:grpSpPr>
          <a:xfrm>
            <a:off x="2017260" y="345281"/>
            <a:ext cx="4920097" cy="2000250"/>
            <a:chOff x="2164122" y="345281"/>
            <a:chExt cx="4460740" cy="2000250"/>
          </a:xfrm>
        </xdr:grpSpPr>
        <xdr:grpSp>
          <xdr:nvGrpSpPr>
            <xdr:cNvPr id="6" name="Agrupar 5"/>
            <xdr:cNvGrpSpPr/>
          </xdr:nvGrpSpPr>
          <xdr:grpSpPr>
            <a:xfrm>
              <a:off x="2164122" y="345281"/>
              <a:ext cx="4460740" cy="2000250"/>
              <a:chOff x="2060027" y="345281"/>
              <a:chExt cx="4477409" cy="2000250"/>
            </a:xfrm>
          </xdr:grpSpPr>
          <xdr:sp macro="" textlink="">
            <xdr:nvSpPr>
              <xdr:cNvPr id="4" name="Retângulo Arredondado 3"/>
              <xdr:cNvSpPr/>
            </xdr:nvSpPr>
            <xdr:spPr>
              <a:xfrm>
                <a:off x="2076449" y="381000"/>
                <a:ext cx="4445794" cy="1964531"/>
              </a:xfrm>
              <a:prstGeom prst="roundRect">
                <a:avLst>
                  <a:gd name="adj" fmla="val 7871"/>
                </a:avLst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" name="Arredondar Retângulo no Mesmo Canto Lateral 4"/>
              <xdr:cNvSpPr/>
            </xdr:nvSpPr>
            <xdr:spPr>
              <a:xfrm>
                <a:off x="2060027" y="345281"/>
                <a:ext cx="4477409" cy="511969"/>
              </a:xfrm>
              <a:prstGeom prst="round2SameRect">
                <a:avLst>
                  <a:gd name="adj1" fmla="val 37597"/>
                  <a:gd name="adj2" fmla="val 0"/>
                </a:avLst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377446" y="1035844"/>
            <a:ext cx="4017510" cy="12263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/>
            <xdr:cNvSpPr txBox="1"/>
          </xdr:nvSpPr>
          <xdr:spPr>
            <a:xfrm>
              <a:off x="2783991" y="376238"/>
              <a:ext cx="3536156" cy="4167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Entradas</a:t>
              </a:r>
            </a:p>
          </xdr:txBody>
        </xdr:sp>
      </xdr:grpSp>
      <xdr:pic>
        <xdr:nvPicPr>
          <xdr:cNvPr id="17" name="Imagem 16" descr="Icon Money #302210 - Free Icons Library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02657" y="428623"/>
            <a:ext cx="381000" cy="3503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40822</xdr:colOff>
      <xdr:row>17</xdr:row>
      <xdr:rowOff>104775</xdr:rowOff>
    </xdr:from>
    <xdr:to>
      <xdr:col>19</xdr:col>
      <xdr:colOff>605614</xdr:colOff>
      <xdr:row>28</xdr:row>
      <xdr:rowOff>95251</xdr:rowOff>
    </xdr:to>
    <xdr:grpSp>
      <xdr:nvGrpSpPr>
        <xdr:cNvPr id="15" name="Agrupar 14"/>
        <xdr:cNvGrpSpPr/>
      </xdr:nvGrpSpPr>
      <xdr:grpSpPr>
        <a:xfrm>
          <a:off x="2017260" y="3343275"/>
          <a:ext cx="10887510" cy="2085976"/>
          <a:chOff x="2017260" y="3343275"/>
          <a:chExt cx="10887510" cy="2085976"/>
        </a:xfrm>
      </xdr:grpSpPr>
      <xdr:grpSp>
        <xdr:nvGrpSpPr>
          <xdr:cNvPr id="14" name="Agrupar 13"/>
          <xdr:cNvGrpSpPr/>
        </xdr:nvGrpSpPr>
        <xdr:grpSpPr>
          <a:xfrm>
            <a:off x="2017260" y="3343275"/>
            <a:ext cx="10887510" cy="2085976"/>
            <a:chOff x="2173646" y="3343275"/>
            <a:chExt cx="10887510" cy="2085976"/>
          </a:xfrm>
        </xdr:grpSpPr>
        <xdr:grpSp>
          <xdr:nvGrpSpPr>
            <xdr:cNvPr id="7" name="Agrupar 6"/>
            <xdr:cNvGrpSpPr/>
          </xdr:nvGrpSpPr>
          <xdr:grpSpPr>
            <a:xfrm>
              <a:off x="2173646" y="3343275"/>
              <a:ext cx="10887510" cy="2085976"/>
              <a:chOff x="2060027" y="345281"/>
              <a:chExt cx="4477409" cy="2085976"/>
            </a:xfrm>
          </xdr:grpSpPr>
          <xdr:sp macro="" textlink="">
            <xdr:nvSpPr>
              <xdr:cNvPr id="8" name="Retângulo Arredondado 7"/>
              <xdr:cNvSpPr/>
            </xdr:nvSpPr>
            <xdr:spPr>
              <a:xfrm>
                <a:off x="2076449" y="381001"/>
                <a:ext cx="4445794" cy="2050256"/>
              </a:xfrm>
              <a:prstGeom prst="roundRect">
                <a:avLst>
                  <a:gd name="adj" fmla="val 7871"/>
                </a:avLst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2060027" y="345281"/>
                <a:ext cx="4477409" cy="511969"/>
              </a:xfrm>
              <a:prstGeom prst="round2SameRect">
                <a:avLst>
                  <a:gd name="adj1" fmla="val 37597"/>
                  <a:gd name="adj2" fmla="val 0"/>
                </a:avLst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2452687" y="3857625"/>
            <a:ext cx="10513219" cy="1524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1" name="CaixaDeTexto 10"/>
            <xdr:cNvSpPr txBox="1"/>
          </xdr:nvSpPr>
          <xdr:spPr>
            <a:xfrm>
              <a:off x="2938462" y="3355182"/>
              <a:ext cx="3536156" cy="4167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Imagem 17" descr="Money with wings flat icons 18921846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401" y="3405187"/>
            <a:ext cx="615893" cy="3452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52727</xdr:colOff>
      <xdr:row>6</xdr:row>
      <xdr:rowOff>154780</xdr:rowOff>
    </xdr:from>
    <xdr:to>
      <xdr:col>0</xdr:col>
      <xdr:colOff>1309686</xdr:colOff>
      <xdr:row>12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7" y="1297780"/>
              <a:ext cx="1256959" cy="1154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262279</xdr:colOff>
      <xdr:row>2</xdr:row>
      <xdr:rowOff>7145</xdr:rowOff>
    </xdr:from>
    <xdr:to>
      <xdr:col>19</xdr:col>
      <xdr:colOff>309563</xdr:colOff>
      <xdr:row>3</xdr:row>
      <xdr:rowOff>154781</xdr:rowOff>
    </xdr:to>
    <xdr:grpSp>
      <xdr:nvGrpSpPr>
        <xdr:cNvPr id="20" name="Agrupar 19">
          <a:hlinkClick xmlns:r="http://schemas.openxmlformats.org/officeDocument/2006/relationships" r:id="rId5"/>
        </xdr:cNvPr>
        <xdr:cNvGrpSpPr/>
      </xdr:nvGrpSpPr>
      <xdr:grpSpPr>
        <a:xfrm>
          <a:off x="8918123" y="388145"/>
          <a:ext cx="3690596" cy="338136"/>
          <a:chOff x="8918123" y="388145"/>
          <a:chExt cx="3690596" cy="338136"/>
        </a:xfrm>
      </xdr:grpSpPr>
      <xdr:sp macro="" textlink="">
        <xdr:nvSpPr>
          <xdr:cNvPr id="26" name="Retângulo Arredondado 25"/>
          <xdr:cNvSpPr/>
        </xdr:nvSpPr>
        <xdr:spPr>
          <a:xfrm>
            <a:off x="8918123" y="388145"/>
            <a:ext cx="3690596" cy="338136"/>
          </a:xfrm>
          <a:prstGeom prst="roundRect">
            <a:avLst>
              <a:gd name="adj" fmla="val 7871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/>
          <xdr:cNvSpPr txBox="1"/>
        </xdr:nvSpPr>
        <xdr:spPr>
          <a:xfrm>
            <a:off x="9024937" y="464344"/>
            <a:ext cx="229790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e incluir dados...</a:t>
            </a:r>
          </a:p>
        </xdr:txBody>
      </xdr:sp>
      <xdr:pic>
        <xdr:nvPicPr>
          <xdr:cNvPr id="28" name="Imagem 27" descr="Lupa - ícones de ferramentas e utensílio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15814" y="440531"/>
            <a:ext cx="274590" cy="2619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76541</xdr:colOff>
      <xdr:row>0</xdr:row>
      <xdr:rowOff>154782</xdr:rowOff>
    </xdr:from>
    <xdr:to>
      <xdr:col>19</xdr:col>
      <xdr:colOff>564456</xdr:colOff>
      <xdr:row>4</xdr:row>
      <xdr:rowOff>178590</xdr:rowOff>
    </xdr:to>
    <xdr:grpSp>
      <xdr:nvGrpSpPr>
        <xdr:cNvPr id="30" name="Agrupar 29"/>
        <xdr:cNvGrpSpPr/>
      </xdr:nvGrpSpPr>
      <xdr:grpSpPr>
        <a:xfrm>
          <a:off x="2052979" y="154782"/>
          <a:ext cx="10810633" cy="785808"/>
          <a:chOff x="2052979" y="154782"/>
          <a:chExt cx="10810633" cy="785808"/>
        </a:xfrm>
      </xdr:grpSpPr>
      <xdr:grpSp>
        <xdr:nvGrpSpPr>
          <xdr:cNvPr id="29" name="Agrupar 28"/>
          <xdr:cNvGrpSpPr/>
        </xdr:nvGrpSpPr>
        <xdr:grpSpPr>
          <a:xfrm>
            <a:off x="2052979" y="154782"/>
            <a:ext cx="10810633" cy="785808"/>
            <a:chOff x="2052979" y="154782"/>
            <a:chExt cx="10810633" cy="785808"/>
          </a:xfrm>
        </xdr:grpSpPr>
        <xdr:sp macro="" textlink="">
          <xdr:nvSpPr>
            <xdr:cNvPr id="22" name="Retângulo Arredondado 21"/>
            <xdr:cNvSpPr/>
          </xdr:nvSpPr>
          <xdr:spPr>
            <a:xfrm>
              <a:off x="2052979" y="154782"/>
              <a:ext cx="10810633" cy="785808"/>
            </a:xfrm>
            <a:prstGeom prst="roundRect">
              <a:avLst>
                <a:gd name="adj" fmla="val 7871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" name="Retângulo Arredondado 22"/>
            <xdr:cNvSpPr/>
          </xdr:nvSpPr>
          <xdr:spPr>
            <a:xfrm>
              <a:off x="2205379" y="307182"/>
              <a:ext cx="485433" cy="478630"/>
            </a:xfrm>
            <a:prstGeom prst="roundRect">
              <a:avLst>
                <a:gd name="adj" fmla="val 7871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CaixaDeTexto 23"/>
            <xdr:cNvSpPr txBox="1"/>
          </xdr:nvSpPr>
          <xdr:spPr>
            <a:xfrm>
              <a:off x="2814979" y="202406"/>
              <a:ext cx="3900301" cy="4167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accent4">
                      <a:lumMod val="75000"/>
                    </a:schemeClr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Olá, você!</a:t>
              </a:r>
            </a:p>
          </xdr:txBody>
        </xdr:sp>
        <xdr:sp macro="" textlink="">
          <xdr:nvSpPr>
            <xdr:cNvPr id="25" name="CaixaDeTexto 24"/>
            <xdr:cNvSpPr txBox="1"/>
          </xdr:nvSpPr>
          <xdr:spPr>
            <a:xfrm>
              <a:off x="2812597" y="509586"/>
              <a:ext cx="3900301" cy="4167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400">
                  <a:solidFill>
                    <a:schemeClr val="bg1">
                      <a:lumMod val="50000"/>
                    </a:schemeClr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Acompanhamento Financeiro</a:t>
              </a:r>
            </a:p>
          </xdr:txBody>
        </xdr:sp>
      </xdr:grpSp>
      <xdr:pic>
        <xdr:nvPicPr>
          <xdr:cNvPr id="27" name="Imagem 26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112510" y="226557"/>
            <a:ext cx="554491" cy="55449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107156</xdr:colOff>
      <xdr:row>1</xdr:row>
      <xdr:rowOff>83344</xdr:rowOff>
    </xdr:from>
    <xdr:to>
      <xdr:col>0</xdr:col>
      <xdr:colOff>1238250</xdr:colOff>
      <xdr:row>4</xdr:row>
      <xdr:rowOff>23812</xdr:rowOff>
    </xdr:to>
    <xdr:sp macro="" textlink="">
      <xdr:nvSpPr>
        <xdr:cNvPr id="31" name="Retângulo Arredondado 30"/>
        <xdr:cNvSpPr/>
      </xdr:nvSpPr>
      <xdr:spPr>
        <a:xfrm>
          <a:off x="107156" y="273844"/>
          <a:ext cx="1131094" cy="511968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107157</xdr:colOff>
      <xdr:row>2</xdr:row>
      <xdr:rowOff>154781</xdr:rowOff>
    </xdr:from>
    <xdr:to>
      <xdr:col>0</xdr:col>
      <xdr:colOff>1083469</xdr:colOff>
      <xdr:row>3</xdr:row>
      <xdr:rowOff>142875</xdr:rowOff>
    </xdr:to>
    <xdr:sp macro="" textlink="">
      <xdr:nvSpPr>
        <xdr:cNvPr id="3072" name="CaixaDeTexto 3071"/>
        <xdr:cNvSpPr txBox="1"/>
      </xdr:nvSpPr>
      <xdr:spPr>
        <a:xfrm>
          <a:off x="107157" y="535781"/>
          <a:ext cx="976312" cy="178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892968</xdr:colOff>
      <xdr:row>1</xdr:row>
      <xdr:rowOff>119062</xdr:rowOff>
    </xdr:from>
    <xdr:to>
      <xdr:col>0</xdr:col>
      <xdr:colOff>1154905</xdr:colOff>
      <xdr:row>3</xdr:row>
      <xdr:rowOff>38592</xdr:rowOff>
    </xdr:to>
    <xdr:pic>
      <xdr:nvPicPr>
        <xdr:cNvPr id="35" name="Imagem 34" descr="Money - Free business icons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8" y="309562"/>
          <a:ext cx="261937" cy="30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538504</xdr:colOff>
      <xdr:row>5</xdr:row>
      <xdr:rowOff>188119</xdr:rowOff>
    </xdr:from>
    <xdr:to>
      <xdr:col>19</xdr:col>
      <xdr:colOff>600851</xdr:colOff>
      <xdr:row>16</xdr:row>
      <xdr:rowOff>92869</xdr:rowOff>
    </xdr:to>
    <xdr:grpSp>
      <xdr:nvGrpSpPr>
        <xdr:cNvPr id="37" name="Agrupar 36"/>
        <xdr:cNvGrpSpPr/>
      </xdr:nvGrpSpPr>
      <xdr:grpSpPr>
        <a:xfrm>
          <a:off x="7979910" y="1140619"/>
          <a:ext cx="4920097" cy="2000250"/>
          <a:chOff x="2164122" y="345281"/>
          <a:chExt cx="4460740" cy="2000250"/>
        </a:xfrm>
      </xdr:grpSpPr>
      <xdr:grpSp>
        <xdr:nvGrpSpPr>
          <xdr:cNvPr id="39" name="Agrupar 38"/>
          <xdr:cNvGrpSpPr/>
        </xdr:nvGrpSpPr>
        <xdr:grpSpPr>
          <a:xfrm>
            <a:off x="2164122" y="345281"/>
            <a:ext cx="4460740" cy="2000250"/>
            <a:chOff x="2060027" y="345281"/>
            <a:chExt cx="4477409" cy="2000250"/>
          </a:xfrm>
        </xdr:grpSpPr>
        <xdr:sp macro="" textlink="">
          <xdr:nvSpPr>
            <xdr:cNvPr id="42" name="Retângulo Arredondado 41"/>
            <xdr:cNvSpPr/>
          </xdr:nvSpPr>
          <xdr:spPr>
            <a:xfrm>
              <a:off x="2076449" y="381000"/>
              <a:ext cx="4445794" cy="1964531"/>
            </a:xfrm>
            <a:prstGeom prst="roundRect">
              <a:avLst>
                <a:gd name="adj" fmla="val 7871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3" name="Arredondar Retângulo no Mesmo Canto Lateral 42"/>
            <xdr:cNvSpPr/>
          </xdr:nvSpPr>
          <xdr:spPr>
            <a:xfrm>
              <a:off x="2060027" y="345281"/>
              <a:ext cx="4477409" cy="511969"/>
            </a:xfrm>
            <a:prstGeom prst="round2SameRect">
              <a:avLst>
                <a:gd name="adj1" fmla="val 37597"/>
                <a:gd name="adj2" fmla="val 0"/>
              </a:avLst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1" name="CaixaDeTexto 40"/>
          <xdr:cNvSpPr txBox="1"/>
        </xdr:nvSpPr>
        <xdr:spPr>
          <a:xfrm>
            <a:off x="2783991" y="376238"/>
            <a:ext cx="3536156" cy="416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12</xdr:col>
      <xdr:colOff>91554</xdr:colOff>
      <xdr:row>6</xdr:row>
      <xdr:rowOff>0</xdr:rowOff>
    </xdr:from>
    <xdr:to>
      <xdr:col>13</xdr:col>
      <xdr:colOff>56657</xdr:colOff>
      <xdr:row>8</xdr:row>
      <xdr:rowOff>107156</xdr:rowOff>
    </xdr:to>
    <xdr:pic>
      <xdr:nvPicPr>
        <xdr:cNvPr id="44" name="Imagem 43" descr="Cost saving - Free business and finance icons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179" y="1143000"/>
          <a:ext cx="572322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488157</xdr:colOff>
      <xdr:row>8</xdr:row>
      <xdr:rowOff>130967</xdr:rowOff>
    </xdr:from>
    <xdr:to>
      <xdr:col>19</xdr:col>
      <xdr:colOff>95251</xdr:colOff>
      <xdr:row>15</xdr:row>
      <xdr:rowOff>178592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p Peralva" refreshedDate="45672.485287731484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unt="3">
        <s v="Agosto"/>
        <s v="Setembro"/>
        <s v="Outubro"/>
      </sharedItems>
    </cacheField>
    <cacheField name="Tipo" numFmtId="0">
      <sharedItems count="2">
        <s v="ENTRADA"/>
        <s v="SAÍDA"/>
      </sharedItems>
    </cacheField>
    <cacheField name="Categoria" numFmtId="0">
      <sharedItems count="5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s v="Aniversário da mãe" u="1"/>
        <s v="Compra de roupas" u="1"/>
        <s v="Manutenção do computador" u="1"/>
        <s v="Plano de saúde" u="1"/>
        <s v="Remédios de farmácia" u="1"/>
        <s v="Consulta odontológica" u="1"/>
        <s v="Jantar em restaurante francês" u="1"/>
        <s v="Compra de roupas de inverno" u="1"/>
        <s v="Jantar em restaurante italiano" u="1"/>
        <s v="Recarga de cartão de transporte" u="1"/>
        <s v="Reserva de hotel para fim de semana" u="1"/>
        <s v="Cinema e jantar" u="1"/>
        <s v="Cursos online" u="1"/>
        <s v="Salário mensal" u="1"/>
        <s v="Veterinário para o pet" u="1"/>
        <s v="Manutenção do veículo" u="1"/>
        <s v="Reparos domésticos" u="1"/>
        <s v="Gasolina" u="1"/>
        <s v="Conta de energia elétrica" u="1"/>
        <s v="Venda de equipamentos eletrônicos" u="1"/>
        <s v="Limpeza do apartamento" u="1"/>
        <s v="Cinema" u="1"/>
        <s v="Corte de cabelo e barba" u="1"/>
        <s v="Reserva de pousada" u="1"/>
        <s v="Compras no supermercado" u="1"/>
        <s v="Dividendos de ações" u="1"/>
        <s v="Roupas de primavera" u="1"/>
        <s v="Compra de novo smartphone" u="1"/>
        <s v="Pagamento por projeto freelancer" u="1"/>
        <s v="Presente de aniversário" u="1"/>
        <s v="Presentes para casamento" u="1"/>
        <s v="Ingressos para teatro" u="1"/>
        <s v="Material escolar" u="1"/>
        <s v="Manutenção da casa" u="1"/>
        <s v="Compra de novo celular" u="1"/>
        <s v="Salão de beleza" u="1"/>
        <s v="Troca de móveis da cozinha" u="1"/>
        <s v="Ração e petiscos para o cachorro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D5:E10" firstHeaderRow="1" firstDataRow="1" firstDataCol="1" rowPageCount="1" colPageCount="1"/>
  <pivotFields count="8">
    <pivotField numFmtId="14" showAll="0"/>
    <pivotField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x="1"/>
        <item m="1" x="19"/>
        <item x="12"/>
        <item m="1" x="40"/>
        <item m="1" x="30"/>
        <item m="1" x="53"/>
        <item m="1" x="46"/>
        <item m="1" x="20"/>
        <item m="1" x="26"/>
        <item m="1" x="43"/>
        <item m="1" x="24"/>
        <item m="1" x="37"/>
        <item m="1" x="41"/>
        <item m="1" x="31"/>
        <item m="1" x="44"/>
        <item x="5"/>
        <item x="9"/>
        <item x="16"/>
        <item m="1" x="36"/>
        <item x="15"/>
        <item m="1" x="50"/>
        <item x="7"/>
        <item m="1" x="25"/>
        <item m="1" x="27"/>
        <item x="3"/>
        <item m="1" x="39"/>
        <item m="1" x="52"/>
        <item m="1" x="21"/>
        <item m="1" x="34"/>
        <item m="1" x="51"/>
        <item m="1" x="47"/>
        <item x="13"/>
        <item m="1" x="22"/>
        <item m="1" x="48"/>
        <item x="11"/>
        <item m="1" x="49"/>
        <item m="1" x="56"/>
        <item m="1" x="28"/>
        <item m="1" x="23"/>
        <item x="0"/>
        <item m="1" x="35"/>
        <item m="1" x="29"/>
        <item m="1" x="42"/>
        <item m="1" x="45"/>
        <item m="1" x="54"/>
        <item m="1" x="32"/>
        <item x="4"/>
        <item x="8"/>
        <item x="2"/>
        <item m="1" x="55"/>
        <item x="17"/>
        <item x="10"/>
        <item x="18"/>
        <item m="1" x="38"/>
        <item x="6"/>
        <item m="1" x="33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17"/>
    </i>
    <i>
      <x v="21"/>
    </i>
    <i>
      <x v="39"/>
    </i>
    <i>
      <x v="5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7" numFmtId="168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5:B21" firstHeaderRow="1" firstDataRow="1" firstDataCol="1" rowPageCount="1" colPageCount="1"/>
  <pivotFields count="8">
    <pivotField numFmtId="14" showAll="0"/>
    <pivotField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58">
        <item m="1" x="19"/>
        <item m="1" x="40"/>
        <item m="1" x="30"/>
        <item m="1" x="53"/>
        <item m="1" x="46"/>
        <item m="1" x="20"/>
        <item m="1" x="26"/>
        <item m="1" x="43"/>
        <item m="1" x="24"/>
        <item m="1" x="37"/>
        <item m="1" x="41"/>
        <item m="1" x="31"/>
        <item m="1" x="44"/>
        <item m="1" x="36"/>
        <item m="1" x="50"/>
        <item m="1" x="25"/>
        <item m="1" x="27"/>
        <item m="1" x="39"/>
        <item m="1" x="52"/>
        <item m="1" x="21"/>
        <item m="1" x="34"/>
        <item m="1" x="51"/>
        <item m="1" x="47"/>
        <item m="1" x="22"/>
        <item m="1" x="48"/>
        <item m="1" x="49"/>
        <item m="1" x="56"/>
        <item m="1" x="28"/>
        <item m="1" x="23"/>
        <item m="1" x="35"/>
        <item m="1" x="29"/>
        <item m="1" x="42"/>
        <item m="1" x="45"/>
        <item m="1" x="54"/>
        <item m="1" x="32"/>
        <item m="1" x="55"/>
        <item m="1" x="38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8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4" rowHeight="241300"/>
</slicers>
</file>

<file path=xl/tables/table1.xml><?xml version="1.0" encoding="utf-8"?>
<table xmlns="http://schemas.openxmlformats.org/spreadsheetml/2006/main" id="1" name="Tbl_operations" displayName="Tbl_operations" ref="A1:H45" totalsRowShown="0" headerRowDxfId="2" dataDxfId="3">
  <autoFilter ref="A1:H45"/>
  <tableColumns count="8">
    <tableColumn id="1" name="Data" dataDxfId="10"/>
    <tableColumn id="8" name="Mês" dataDxfId="1">
      <calculatedColumnFormula>VLOOKUP(MONTH(Tbl_operations[[#This Row],[Data]]),Controller!$H$2:$I$4,2,0)</calculatedColumnFormula>
    </tableColumn>
    <tableColumn id="2" name="Tipo" dataDxfId="9"/>
    <tableColumn id="3" name="Categoria" dataDxfId="8"/>
    <tableColumn id="4" name="Descrição" dataDxfId="7"/>
    <tableColumn id="5" name="Valor" dataDxfId="6"/>
    <tableColumn id="6" name="Operação Bancária" dataDxfId="5"/>
    <tableColumn id="7" name="Status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5:D17" totalsRowShown="0">
  <autoFilter ref="C5:D17"/>
  <tableColumns count="2">
    <tableColumn id="1" name="Data de Lançamento" dataDxfId="0"/>
    <tableColumn id="2" name="Depósito Reservado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5"/>
  <sheetViews>
    <sheetView workbookViewId="0">
      <selection activeCell="B3" sqref="B3"/>
    </sheetView>
  </sheetViews>
  <sheetFormatPr defaultColWidth="14" defaultRowHeight="15" x14ac:dyDescent="0.25"/>
  <cols>
    <col min="1" max="1" width="10.7109375" bestFit="1" customWidth="1"/>
    <col min="2" max="2" width="7.140625" style="13" bestFit="1" customWidth="1"/>
    <col min="3" max="3" width="9.42578125" bestFit="1" customWidth="1"/>
    <col min="4" max="4" width="20.85546875" bestFit="1" customWidth="1"/>
    <col min="5" max="5" width="34.42578125" bestFit="1" customWidth="1"/>
    <col min="6" max="6" width="10.7109375" bestFit="1" customWidth="1"/>
    <col min="7" max="7" width="19.85546875" bestFit="1" customWidth="1"/>
    <col min="8" max="8" width="9.7109375" bestFit="1" customWidth="1"/>
  </cols>
  <sheetData>
    <row r="1" spans="1:8" x14ac:dyDescent="0.25">
      <c r="A1" s="5" t="s">
        <v>65</v>
      </c>
      <c r="B1" s="11" t="s">
        <v>77</v>
      </c>
      <c r="C1" s="5" t="s">
        <v>66</v>
      </c>
      <c r="D1" s="5" t="s">
        <v>69</v>
      </c>
      <c r="E1" s="5" t="s">
        <v>67</v>
      </c>
      <c r="F1" s="5" t="s">
        <v>68</v>
      </c>
      <c r="G1" s="5" t="s">
        <v>70</v>
      </c>
      <c r="H1" s="5" t="s">
        <v>71</v>
      </c>
    </row>
    <row r="2" spans="1:8" x14ac:dyDescent="0.25">
      <c r="A2" s="2">
        <v>45505</v>
      </c>
      <c r="B2" s="12" t="str">
        <f>VLOOKUP(MONTH(Tbl_operations[[#This Row],[Data]]),Controller!$H$2:$I$4,2,0)</f>
        <v>Agosto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x14ac:dyDescent="0.25">
      <c r="A3" s="2">
        <v>45505</v>
      </c>
      <c r="B3" s="12" t="str">
        <f>VLOOKUP(MONTH(Tbl_operations[[#This Row],[Data]]),Controller!$H$2:$I$4,2,0)</f>
        <v>Agosto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x14ac:dyDescent="0.25">
      <c r="A4" s="2">
        <v>45507</v>
      </c>
      <c r="B4" s="12" t="str">
        <f>VLOOKUP(MONTH(Tbl_operations[[#This Row],[Data]]),Controller!$H$2:$I$4,2,0)</f>
        <v>Agosto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x14ac:dyDescent="0.25">
      <c r="A5" s="2">
        <v>45509</v>
      </c>
      <c r="B5" s="12" t="str">
        <f>VLOOKUP(MONTH(Tbl_operations[[#This Row],[Data]]),Controller!$H$2:$I$4,2,0)</f>
        <v>Agosto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x14ac:dyDescent="0.25">
      <c r="A6" s="2">
        <v>45511</v>
      </c>
      <c r="B6" s="12" t="str">
        <f>VLOOKUP(MONTH(Tbl_operations[[#This Row],[Data]]),Controller!$H$2:$I$4,2,0)</f>
        <v>Agosto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x14ac:dyDescent="0.25">
      <c r="A7" s="2">
        <v>45514</v>
      </c>
      <c r="B7" s="12" t="str">
        <f>VLOOKUP(MONTH(Tbl_operations[[#This Row],[Data]]),Controller!$H$2:$I$4,2,0)</f>
        <v>Agosto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x14ac:dyDescent="0.25">
      <c r="A8" s="2">
        <v>45516</v>
      </c>
      <c r="B8" s="12" t="str">
        <f>VLOOKUP(MONTH(Tbl_operations[[#This Row],[Data]]),Controller!$H$2:$I$4,2,0)</f>
        <v>Agosto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x14ac:dyDescent="0.25">
      <c r="A9" s="2">
        <v>45519</v>
      </c>
      <c r="B9" s="12" t="str">
        <f>VLOOKUP(MONTH(Tbl_operations[[#This Row],[Data]]),Controller!$H$2:$I$4,2,0)</f>
        <v>Agosto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x14ac:dyDescent="0.25">
      <c r="A10" s="2">
        <v>45519</v>
      </c>
      <c r="B10" s="12" t="str">
        <f>VLOOKUP(MONTH(Tbl_operations[[#This Row],[Data]]),Controller!$H$2:$I$4,2,0)</f>
        <v>Agosto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x14ac:dyDescent="0.25">
      <c r="A11" s="2">
        <v>45522</v>
      </c>
      <c r="B11" s="12" t="str">
        <f>VLOOKUP(MONTH(Tbl_operations[[#This Row],[Data]]),Controller!$H$2:$I$4,2,0)</f>
        <v>Agosto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x14ac:dyDescent="0.25">
      <c r="A12" s="2">
        <v>45524</v>
      </c>
      <c r="B12" s="12" t="str">
        <f>VLOOKUP(MONTH(Tbl_operations[[#This Row],[Data]]),Controller!$H$2:$I$4,2,0)</f>
        <v>Agosto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x14ac:dyDescent="0.25">
      <c r="A13" s="2">
        <v>45526</v>
      </c>
      <c r="B13" s="12" t="str">
        <f>VLOOKUP(MONTH(Tbl_operations[[#This Row],[Data]]),Controller!$H$2:$I$4,2,0)</f>
        <v>Agosto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x14ac:dyDescent="0.25">
      <c r="A14" s="2">
        <v>45528</v>
      </c>
      <c r="B14" s="12" t="str">
        <f>VLOOKUP(MONTH(Tbl_operations[[#This Row],[Data]]),Controller!$H$2:$I$4,2,0)</f>
        <v>Agosto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x14ac:dyDescent="0.25">
      <c r="A15" s="2">
        <v>45532</v>
      </c>
      <c r="B15" s="12" t="str">
        <f>VLOOKUP(MONTH(Tbl_operations[[#This Row],[Data]]),Controller!$H$2:$I$4,2,0)</f>
        <v>Agosto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x14ac:dyDescent="0.25">
      <c r="A16" s="2">
        <v>45534</v>
      </c>
      <c r="B16" s="12" t="str">
        <f>VLOOKUP(MONTH(Tbl_operations[[#This Row],[Data]]),Controller!$H$2:$I$4,2,0)</f>
        <v>Agosto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x14ac:dyDescent="0.25">
      <c r="A17" s="2">
        <v>45535</v>
      </c>
      <c r="B17" s="12" t="str">
        <f>VLOOKUP(MONTH(Tbl_operations[[#This Row],[Data]]),Controller!$H$2:$I$4,2,0)</f>
        <v>Agosto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x14ac:dyDescent="0.25">
      <c r="A18" s="2">
        <v>45536</v>
      </c>
      <c r="B18" s="12" t="str">
        <f>VLOOKUP(MONTH(Tbl_operations[[#This Row],[Data]]),Controller!$H$2:$I$4,2,0)</f>
        <v>Setembro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x14ac:dyDescent="0.25">
      <c r="A19" s="2">
        <v>45537</v>
      </c>
      <c r="B19" s="12" t="str">
        <f>VLOOKUP(MONTH(Tbl_operations[[#This Row],[Data]]),Controller!$H$2:$I$4,2,0)</f>
        <v>Setembro</v>
      </c>
      <c r="C19" s="3" t="s">
        <v>5</v>
      </c>
      <c r="D19" s="3" t="s">
        <v>6</v>
      </c>
      <c r="E19" s="3" t="s">
        <v>7</v>
      </c>
      <c r="F19" s="4">
        <v>450</v>
      </c>
      <c r="G19" s="3" t="s">
        <v>8</v>
      </c>
      <c r="H19" s="3" t="s">
        <v>9</v>
      </c>
    </row>
    <row r="20" spans="1:8" x14ac:dyDescent="0.25">
      <c r="A20" s="2">
        <v>45540</v>
      </c>
      <c r="B20" s="12" t="str">
        <f>VLOOKUP(MONTH(Tbl_operations[[#This Row],[Data]]),Controller!$H$2:$I$4,2,0)</f>
        <v>Setembro</v>
      </c>
      <c r="C20" s="3" t="s">
        <v>5</v>
      </c>
      <c r="D20" s="3" t="s">
        <v>10</v>
      </c>
      <c r="E20" s="3" t="s">
        <v>11</v>
      </c>
      <c r="F20" s="4">
        <v>300</v>
      </c>
      <c r="G20" s="3" t="s">
        <v>8</v>
      </c>
      <c r="H20" s="3" t="s">
        <v>13</v>
      </c>
    </row>
    <row r="21" spans="1:8" x14ac:dyDescent="0.25">
      <c r="A21" s="2">
        <v>45543</v>
      </c>
      <c r="B21" s="12" t="str">
        <f>VLOOKUP(MONTH(Tbl_operations[[#This Row],[Data]]),Controller!$H$2:$I$4,2,0)</f>
        <v>Setembro</v>
      </c>
      <c r="C21" s="3" t="s">
        <v>5</v>
      </c>
      <c r="D21" s="3" t="s">
        <v>14</v>
      </c>
      <c r="E21" s="3" t="s">
        <v>40</v>
      </c>
      <c r="F21" s="4">
        <v>200</v>
      </c>
      <c r="G21" s="3" t="s">
        <v>3</v>
      </c>
      <c r="H21" s="3" t="s">
        <v>13</v>
      </c>
    </row>
    <row r="22" spans="1:8" x14ac:dyDescent="0.25">
      <c r="A22" s="2">
        <v>45546</v>
      </c>
      <c r="B22" s="12" t="str">
        <f>VLOOKUP(MONTH(Tbl_operations[[#This Row],[Data]]),Controller!$H$2:$I$4,2,0)</f>
        <v>Setembro</v>
      </c>
      <c r="C22" s="3" t="s">
        <v>5</v>
      </c>
      <c r="D22" s="3" t="s">
        <v>16</v>
      </c>
      <c r="E22" s="3" t="s">
        <v>41</v>
      </c>
      <c r="F22" s="4">
        <v>600</v>
      </c>
      <c r="G22" s="3" t="s">
        <v>8</v>
      </c>
      <c r="H22" s="3" t="s">
        <v>9</v>
      </c>
    </row>
    <row r="23" spans="1:8" x14ac:dyDescent="0.25">
      <c r="A23" s="2">
        <v>45549</v>
      </c>
      <c r="B23" s="12" t="str">
        <f>VLOOKUP(MONTH(Tbl_operations[[#This Row],[Data]]),Controller!$H$2:$I$4,2,0)</f>
        <v>Setembro</v>
      </c>
      <c r="C23" s="3" t="s">
        <v>5</v>
      </c>
      <c r="D23" s="3" t="s">
        <v>18</v>
      </c>
      <c r="E23" s="3" t="s">
        <v>19</v>
      </c>
      <c r="F23" s="4">
        <v>350</v>
      </c>
      <c r="G23" s="3" t="s">
        <v>3</v>
      </c>
      <c r="H23" s="3" t="s">
        <v>13</v>
      </c>
    </row>
    <row r="24" spans="1:8" x14ac:dyDescent="0.25">
      <c r="A24" s="2">
        <v>45552</v>
      </c>
      <c r="B24" s="12" t="str">
        <f>VLOOKUP(MONTH(Tbl_operations[[#This Row],[Data]]),Controller!$H$2:$I$4,2,0)</f>
        <v>Setembro</v>
      </c>
      <c r="C24" s="3" t="s">
        <v>5</v>
      </c>
      <c r="D24" s="3" t="s">
        <v>20</v>
      </c>
      <c r="E24" s="3" t="s">
        <v>42</v>
      </c>
      <c r="F24" s="4">
        <v>500</v>
      </c>
      <c r="G24" s="3" t="s">
        <v>12</v>
      </c>
      <c r="H24" s="3" t="s">
        <v>9</v>
      </c>
    </row>
    <row r="25" spans="1:8" x14ac:dyDescent="0.25">
      <c r="A25" s="2">
        <v>45555</v>
      </c>
      <c r="B25" s="12" t="str">
        <f>VLOOKUP(MONTH(Tbl_operations[[#This Row],[Data]]),Controller!$H$2:$I$4,2,0)</f>
        <v>Setembro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x14ac:dyDescent="0.25">
      <c r="A26" s="2">
        <v>45555</v>
      </c>
      <c r="B26" s="12" t="str">
        <f>VLOOKUP(MONTH(Tbl_operations[[#This Row],[Data]]),Controller!$H$2:$I$4,2,0)</f>
        <v>Setembro</v>
      </c>
      <c r="C26" s="3" t="s">
        <v>5</v>
      </c>
      <c r="D26" s="3" t="s">
        <v>24</v>
      </c>
      <c r="E26" s="3" t="s">
        <v>45</v>
      </c>
      <c r="F26" s="4">
        <v>800</v>
      </c>
      <c r="G26" s="3" t="s">
        <v>3</v>
      </c>
      <c r="H26" s="3" t="s">
        <v>13</v>
      </c>
    </row>
    <row r="27" spans="1:8" x14ac:dyDescent="0.25">
      <c r="A27" s="2">
        <v>45558</v>
      </c>
      <c r="B27" s="12" t="str">
        <f>VLOOKUP(MONTH(Tbl_operations[[#This Row],[Data]]),Controller!$H$2:$I$4,2,0)</f>
        <v>Setembro</v>
      </c>
      <c r="C27" s="3" t="s">
        <v>5</v>
      </c>
      <c r="D27" s="3" t="s">
        <v>26</v>
      </c>
      <c r="E27" s="3" t="s">
        <v>46</v>
      </c>
      <c r="F27" s="4">
        <v>1500</v>
      </c>
      <c r="G27" s="3" t="s">
        <v>12</v>
      </c>
      <c r="H27" s="3" t="s">
        <v>9</v>
      </c>
    </row>
    <row r="28" spans="1:8" x14ac:dyDescent="0.25">
      <c r="A28" s="2">
        <v>45561</v>
      </c>
      <c r="B28" s="12" t="str">
        <f>VLOOKUP(MONTH(Tbl_operations[[#This Row],[Data]]),Controller!$H$2:$I$4,2,0)</f>
        <v>Setembro</v>
      </c>
      <c r="C28" s="3" t="s">
        <v>5</v>
      </c>
      <c r="D28" s="3" t="s">
        <v>47</v>
      </c>
      <c r="E28" s="3" t="s">
        <v>48</v>
      </c>
      <c r="F28" s="4">
        <v>250</v>
      </c>
      <c r="G28" s="3" t="s">
        <v>8</v>
      </c>
      <c r="H28" s="3" t="s">
        <v>13</v>
      </c>
    </row>
    <row r="29" spans="1:8" x14ac:dyDescent="0.25">
      <c r="A29" s="2">
        <v>45564</v>
      </c>
      <c r="B29" s="12" t="str">
        <f>VLOOKUP(MONTH(Tbl_operations[[#This Row],[Data]]),Controller!$H$2:$I$4,2,0)</f>
        <v>Setembro</v>
      </c>
      <c r="C29" s="3" t="s">
        <v>5</v>
      </c>
      <c r="D29" s="3" t="s">
        <v>30</v>
      </c>
      <c r="E29" s="3" t="s">
        <v>49</v>
      </c>
      <c r="F29" s="4">
        <v>400</v>
      </c>
      <c r="G29" s="3" t="s">
        <v>12</v>
      </c>
      <c r="H29" s="3" t="s">
        <v>9</v>
      </c>
    </row>
    <row r="30" spans="1:8" x14ac:dyDescent="0.25">
      <c r="A30" s="2">
        <v>45566</v>
      </c>
      <c r="B30" s="12" t="str">
        <f>VLOOKUP(MONTH(Tbl_operations[[#This Row],[Data]]),Controller!$H$2:$I$4,2,0)</f>
        <v>Outubro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x14ac:dyDescent="0.25">
      <c r="A31" s="2">
        <v>45566</v>
      </c>
      <c r="B31" s="12" t="str">
        <f>VLOOKUP(MONTH(Tbl_operations[[#This Row],[Data]]),Controller!$H$2:$I$4,2,0)</f>
        <v>Outubro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x14ac:dyDescent="0.25">
      <c r="A32" s="2">
        <v>45568</v>
      </c>
      <c r="B32" s="12" t="str">
        <f>VLOOKUP(MONTH(Tbl_operations[[#This Row],[Data]]),Controller!$H$2:$I$4,2,0)</f>
        <v>Outubro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x14ac:dyDescent="0.25">
      <c r="A33" s="2">
        <v>45570</v>
      </c>
      <c r="B33" s="12" t="str">
        <f>VLOOKUP(MONTH(Tbl_operations[[#This Row],[Data]]),Controller!$H$2:$I$4,2,0)</f>
        <v>Outubro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x14ac:dyDescent="0.25">
      <c r="A34" s="2">
        <v>45573</v>
      </c>
      <c r="B34" s="12" t="str">
        <f>VLOOKUP(MONTH(Tbl_operations[[#This Row],[Data]]),Controller!$H$2:$I$4,2,0)</f>
        <v>Outubro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x14ac:dyDescent="0.25">
      <c r="A35" s="2">
        <v>45575</v>
      </c>
      <c r="B35" s="12" t="str">
        <f>VLOOKUP(MONTH(Tbl_operations[[#This Row],[Data]]),Controller!$H$2:$I$4,2,0)</f>
        <v>Outubro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x14ac:dyDescent="0.25">
      <c r="A36" s="2">
        <v>45578</v>
      </c>
      <c r="B36" s="12" t="str">
        <f>VLOOKUP(MONTH(Tbl_operations[[#This Row],[Data]]),Controller!$H$2:$I$4,2,0)</f>
        <v>Outubro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x14ac:dyDescent="0.25">
      <c r="A37" s="2">
        <v>45580</v>
      </c>
      <c r="B37" s="12" t="str">
        <f>VLOOKUP(MONTH(Tbl_operations[[#This Row],[Data]]),Controller!$H$2:$I$4,2,0)</f>
        <v>Outubro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x14ac:dyDescent="0.25">
      <c r="A38" s="2">
        <v>45583</v>
      </c>
      <c r="B38" s="12" t="str">
        <f>VLOOKUP(MONTH(Tbl_operations[[#This Row],[Data]]),Controller!$H$2:$I$4,2,0)</f>
        <v>Outubro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x14ac:dyDescent="0.25">
      <c r="A39" s="2">
        <v>45583</v>
      </c>
      <c r="B39" s="12" t="str">
        <f>VLOOKUP(MONTH(Tbl_operations[[#This Row],[Data]]),Controller!$H$2:$I$4,2,0)</f>
        <v>Outubro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x14ac:dyDescent="0.25">
      <c r="A40" s="2">
        <v>45585</v>
      </c>
      <c r="B40" s="12" t="str">
        <f>VLOOKUP(MONTH(Tbl_operations[[#This Row],[Data]]),Controller!$H$2:$I$4,2,0)</f>
        <v>Outubro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x14ac:dyDescent="0.25">
      <c r="A41" s="2">
        <v>45587</v>
      </c>
      <c r="B41" s="12" t="str">
        <f>VLOOKUP(MONTH(Tbl_operations[[#This Row],[Data]]),Controller!$H$2:$I$4,2,0)</f>
        <v>Outubro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x14ac:dyDescent="0.25">
      <c r="A42" s="2">
        <v>45589</v>
      </c>
      <c r="B42" s="12" t="str">
        <f>VLOOKUP(MONTH(Tbl_operations[[#This Row],[Data]]),Controller!$H$2:$I$4,2,0)</f>
        <v>Outubro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x14ac:dyDescent="0.25">
      <c r="A43" s="2">
        <v>45591</v>
      </c>
      <c r="B43" s="12" t="str">
        <f>VLOOKUP(MONTH(Tbl_operations[[#This Row],[Data]]),Controller!$H$2:$I$4,2,0)</f>
        <v>Outubro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x14ac:dyDescent="0.25">
      <c r="A44" s="2">
        <v>45595</v>
      </c>
      <c r="B44" s="12" t="str">
        <f>VLOOKUP(MONTH(Tbl_operations[[#This Row],[Data]]),Controller!$H$2:$I$4,2,0)</f>
        <v>Outubro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x14ac:dyDescent="0.25">
      <c r="A45" s="2">
        <v>45596</v>
      </c>
      <c r="B45" s="12" t="str">
        <f>VLOOKUP(MONTH(Tbl_operations[[#This Row],[Data]]),Controller!$H$2:$I$4,2,0)</f>
        <v>Outubro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C2:D17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85546875" customWidth="1"/>
  </cols>
  <sheetData>
    <row r="2" spans="3:4" x14ac:dyDescent="0.25">
      <c r="C2" t="s">
        <v>83</v>
      </c>
      <c r="D2" s="8">
        <f>SUM(Tabela2[Depósito Reservado])</f>
        <v>6167</v>
      </c>
    </row>
    <row r="3" spans="3:4" x14ac:dyDescent="0.25">
      <c r="C3" t="s">
        <v>84</v>
      </c>
      <c r="D3" s="8">
        <v>10000</v>
      </c>
    </row>
    <row r="5" spans="3:4" x14ac:dyDescent="0.25">
      <c r="C5" t="s">
        <v>81</v>
      </c>
      <c r="D5" t="s">
        <v>82</v>
      </c>
    </row>
    <row r="6" spans="3:4" x14ac:dyDescent="0.25">
      <c r="C6" s="1">
        <v>45603</v>
      </c>
      <c r="D6">
        <v>253</v>
      </c>
    </row>
    <row r="7" spans="3:4" x14ac:dyDescent="0.25">
      <c r="C7" s="1">
        <v>45515</v>
      </c>
      <c r="D7">
        <v>449</v>
      </c>
    </row>
    <row r="8" spans="3:4" x14ac:dyDescent="0.25">
      <c r="C8" s="1">
        <v>45595</v>
      </c>
      <c r="D8">
        <v>500</v>
      </c>
    </row>
    <row r="9" spans="3:4" x14ac:dyDescent="0.25">
      <c r="C9" s="1">
        <v>45603</v>
      </c>
      <c r="D9">
        <v>170</v>
      </c>
    </row>
    <row r="10" spans="3:4" x14ac:dyDescent="0.25">
      <c r="C10" s="1">
        <v>45515</v>
      </c>
      <c r="D10">
        <v>422</v>
      </c>
    </row>
    <row r="11" spans="3:4" x14ac:dyDescent="0.25">
      <c r="C11" s="1">
        <v>45595</v>
      </c>
      <c r="D11">
        <v>595</v>
      </c>
    </row>
    <row r="12" spans="3:4" x14ac:dyDescent="0.25">
      <c r="C12" s="1">
        <v>45603</v>
      </c>
      <c r="D12">
        <v>327</v>
      </c>
    </row>
    <row r="13" spans="3:4" x14ac:dyDescent="0.25">
      <c r="C13" s="1">
        <v>45515</v>
      </c>
      <c r="D13">
        <v>381</v>
      </c>
    </row>
    <row r="14" spans="3:4" x14ac:dyDescent="0.25">
      <c r="C14" s="1">
        <v>45595</v>
      </c>
      <c r="D14">
        <v>714</v>
      </c>
    </row>
    <row r="15" spans="3:4" x14ac:dyDescent="0.25">
      <c r="C15" s="1">
        <v>45603</v>
      </c>
      <c r="D15">
        <v>901</v>
      </c>
    </row>
    <row r="16" spans="3:4" x14ac:dyDescent="0.25">
      <c r="C16" s="1">
        <v>45515</v>
      </c>
      <c r="D16">
        <v>526</v>
      </c>
    </row>
    <row r="17" spans="3:4" x14ac:dyDescent="0.25">
      <c r="C17" s="1">
        <v>45595</v>
      </c>
      <c r="D17">
        <v>929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45"/>
  <sheetViews>
    <sheetView workbookViewId="0">
      <selection activeCell="A6" sqref="A6"/>
    </sheetView>
  </sheetViews>
  <sheetFormatPr defaultRowHeight="15" x14ac:dyDescent="0.25"/>
  <cols>
    <col min="1" max="1" width="20.85546875" customWidth="1"/>
    <col min="2" max="2" width="13.85546875" bestFit="1" customWidth="1"/>
    <col min="4" max="4" width="18" customWidth="1"/>
    <col min="5" max="5" width="13.85546875" bestFit="1" customWidth="1"/>
    <col min="8" max="8" width="7.140625" style="13" bestFit="1" customWidth="1"/>
    <col min="9" max="9" width="9.7109375" bestFit="1" customWidth="1"/>
  </cols>
  <sheetData>
    <row r="1" spans="1:9" x14ac:dyDescent="0.25">
      <c r="A1" t="s">
        <v>75</v>
      </c>
      <c r="D1" t="s">
        <v>76</v>
      </c>
      <c r="H1" s="14" t="s">
        <v>77</v>
      </c>
      <c r="I1" s="15"/>
    </row>
    <row r="2" spans="1:9" x14ac:dyDescent="0.25">
      <c r="H2" s="16">
        <v>8</v>
      </c>
      <c r="I2" s="15" t="s">
        <v>78</v>
      </c>
    </row>
    <row r="3" spans="1:9" x14ac:dyDescent="0.25">
      <c r="A3" s="6" t="s">
        <v>66</v>
      </c>
      <c r="B3" t="s">
        <v>5</v>
      </c>
      <c r="D3" s="6" t="s">
        <v>66</v>
      </c>
      <c r="E3" t="s">
        <v>0</v>
      </c>
      <c r="H3" s="16">
        <v>9</v>
      </c>
      <c r="I3" s="15" t="s">
        <v>79</v>
      </c>
    </row>
    <row r="4" spans="1:9" x14ac:dyDescent="0.25">
      <c r="H4" s="16">
        <v>10</v>
      </c>
      <c r="I4" s="15" t="s">
        <v>80</v>
      </c>
    </row>
    <row r="5" spans="1:9" x14ac:dyDescent="0.25">
      <c r="A5" s="6" t="s">
        <v>72</v>
      </c>
      <c r="B5" t="s">
        <v>74</v>
      </c>
      <c r="D5" s="6" t="s">
        <v>72</v>
      </c>
      <c r="E5" t="s">
        <v>74</v>
      </c>
      <c r="H5"/>
    </row>
    <row r="6" spans="1:9" x14ac:dyDescent="0.25">
      <c r="A6" s="7" t="s">
        <v>6</v>
      </c>
      <c r="B6" s="8">
        <v>1600</v>
      </c>
      <c r="D6" s="7" t="s">
        <v>43</v>
      </c>
      <c r="E6" s="8">
        <v>1200</v>
      </c>
      <c r="H6"/>
    </row>
    <row r="7" spans="1:9" x14ac:dyDescent="0.25">
      <c r="A7" s="7" t="s">
        <v>10</v>
      </c>
      <c r="B7" s="8">
        <v>800</v>
      </c>
      <c r="D7" s="7" t="s">
        <v>22</v>
      </c>
      <c r="E7" s="8">
        <v>800</v>
      </c>
      <c r="H7"/>
    </row>
    <row r="8" spans="1:9" x14ac:dyDescent="0.25">
      <c r="A8" s="7" t="s">
        <v>14</v>
      </c>
      <c r="B8" s="8">
        <v>500</v>
      </c>
      <c r="D8" s="7" t="s">
        <v>1</v>
      </c>
      <c r="E8" s="8">
        <v>15000</v>
      </c>
      <c r="H8"/>
    </row>
    <row r="9" spans="1:9" x14ac:dyDescent="0.25">
      <c r="A9" s="7" t="s">
        <v>16</v>
      </c>
      <c r="B9" s="8">
        <v>970</v>
      </c>
      <c r="D9" s="7" t="s">
        <v>56</v>
      </c>
      <c r="E9" s="8">
        <v>1500</v>
      </c>
      <c r="H9"/>
    </row>
    <row r="10" spans="1:9" x14ac:dyDescent="0.25">
      <c r="A10" s="7" t="s">
        <v>18</v>
      </c>
      <c r="B10" s="8">
        <v>1100</v>
      </c>
      <c r="D10" s="7" t="s">
        <v>73</v>
      </c>
      <c r="E10" s="8">
        <v>18500</v>
      </c>
      <c r="H10"/>
    </row>
    <row r="11" spans="1:9" x14ac:dyDescent="0.25">
      <c r="A11" s="7" t="s">
        <v>20</v>
      </c>
      <c r="B11" s="8">
        <v>1500</v>
      </c>
      <c r="H11"/>
    </row>
    <row r="12" spans="1:9" x14ac:dyDescent="0.25">
      <c r="A12" s="7" t="s">
        <v>24</v>
      </c>
      <c r="B12" s="8">
        <v>1400</v>
      </c>
      <c r="H12"/>
    </row>
    <row r="13" spans="1:9" x14ac:dyDescent="0.25">
      <c r="A13" s="7" t="s">
        <v>26</v>
      </c>
      <c r="B13" s="8">
        <v>3000</v>
      </c>
      <c r="H13"/>
    </row>
    <row r="14" spans="1:9" x14ac:dyDescent="0.25">
      <c r="A14" s="7" t="s">
        <v>28</v>
      </c>
      <c r="B14" s="8">
        <v>1250</v>
      </c>
      <c r="H14"/>
    </row>
    <row r="15" spans="1:9" x14ac:dyDescent="0.25">
      <c r="A15" s="7" t="s">
        <v>30</v>
      </c>
      <c r="B15" s="8">
        <v>830</v>
      </c>
      <c r="H15"/>
    </row>
    <row r="16" spans="1:9" x14ac:dyDescent="0.25">
      <c r="A16" s="7" t="s">
        <v>32</v>
      </c>
      <c r="B16" s="8">
        <v>330</v>
      </c>
      <c r="H16"/>
    </row>
    <row r="17" spans="1:8" x14ac:dyDescent="0.25">
      <c r="A17" s="7" t="s">
        <v>34</v>
      </c>
      <c r="B17" s="8">
        <v>350</v>
      </c>
      <c r="H17"/>
    </row>
    <row r="18" spans="1:8" x14ac:dyDescent="0.25">
      <c r="A18" s="7" t="s">
        <v>36</v>
      </c>
      <c r="B18" s="8">
        <v>1250</v>
      </c>
      <c r="H18"/>
    </row>
    <row r="19" spans="1:8" x14ac:dyDescent="0.25">
      <c r="A19" s="7" t="s">
        <v>38</v>
      </c>
      <c r="B19" s="8">
        <v>570</v>
      </c>
      <c r="H19"/>
    </row>
    <row r="20" spans="1:8" x14ac:dyDescent="0.25">
      <c r="A20" s="7" t="s">
        <v>47</v>
      </c>
      <c r="B20" s="8">
        <v>250</v>
      </c>
      <c r="H20"/>
    </row>
    <row r="21" spans="1:8" x14ac:dyDescent="0.25">
      <c r="A21" s="7" t="s">
        <v>73</v>
      </c>
      <c r="B21" s="8">
        <v>15700</v>
      </c>
      <c r="H21"/>
    </row>
    <row r="22" spans="1:8" x14ac:dyDescent="0.25">
      <c r="H22"/>
    </row>
    <row r="23" spans="1:8" x14ac:dyDescent="0.25">
      <c r="H23"/>
    </row>
    <row r="24" spans="1:8" x14ac:dyDescent="0.25">
      <c r="H24"/>
    </row>
    <row r="25" spans="1:8" x14ac:dyDescent="0.25">
      <c r="H25"/>
    </row>
    <row r="26" spans="1:8" x14ac:dyDescent="0.25">
      <c r="H26"/>
    </row>
    <row r="27" spans="1:8" x14ac:dyDescent="0.25">
      <c r="H27"/>
    </row>
    <row r="28" spans="1:8" x14ac:dyDescent="0.25">
      <c r="H28"/>
    </row>
    <row r="29" spans="1:8" x14ac:dyDescent="0.25">
      <c r="H29"/>
    </row>
    <row r="30" spans="1:8" x14ac:dyDescent="0.25">
      <c r="H30"/>
    </row>
    <row r="31" spans="1:8" x14ac:dyDescent="0.25">
      <c r="H31"/>
    </row>
    <row r="32" spans="1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9"/>
  <sheetViews>
    <sheetView tabSelected="1" zoomScale="80" zoomScaleNormal="80" workbookViewId="0">
      <selection activeCell="U16" sqref="U16"/>
    </sheetView>
  </sheetViews>
  <sheetFormatPr defaultColWidth="0" defaultRowHeight="15" x14ac:dyDescent="0.25"/>
  <cols>
    <col min="1" max="1" width="20.5703125" style="10" customWidth="1"/>
    <col min="2" max="21" width="9.140625" style="9" customWidth="1"/>
    <col min="22" max="16384" width="9.140625" hidden="1"/>
  </cols>
  <sheetData>
    <row r="9" spans="20:20" x14ac:dyDescent="0.25">
      <c r="T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 Peralva</dc:creator>
  <cp:lastModifiedBy>Cap Peralva</cp:lastModifiedBy>
  <dcterms:created xsi:type="dcterms:W3CDTF">2025-01-15T13:27:35Z</dcterms:created>
  <dcterms:modified xsi:type="dcterms:W3CDTF">2025-01-15T15:16:15Z</dcterms:modified>
</cp:coreProperties>
</file>