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/>
  <mc:AlternateContent xmlns:mc="http://schemas.openxmlformats.org/markup-compatibility/2006">
    <mc:Choice Requires="x15">
      <x15ac:absPath xmlns:x15ac="http://schemas.microsoft.com/office/spreadsheetml/2010/11/ac" url="/Users/arnaldo/Desktop/new_summary_tables/"/>
    </mc:Choice>
  </mc:AlternateContent>
  <xr:revisionPtr revIDLastSave="0" documentId="13_ncr:1_{1A5E34AD-9587-A24E-B11F-5DCBB6A661C0}" xr6:coauthVersionLast="47" xr6:coauthVersionMax="47" xr10:uidLastSave="{00000000-0000-0000-0000-000000000000}"/>
  <bookViews>
    <workbookView xWindow="0" yWindow="460" windowWidth="28800" windowHeight="175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8" roundtripDataSignature="AMtx7mhb91Xmf2mEBoRYa3PFgIJ6GV107Q=="/>
    </ext>
  </extLst>
</workbook>
</file>

<file path=xl/calcChain.xml><?xml version="1.0" encoding="utf-8"?>
<calcChain xmlns="http://schemas.openxmlformats.org/spreadsheetml/2006/main">
  <c r="K38" i="1" l="1"/>
  <c r="M38" i="1" s="1"/>
  <c r="J38" i="1"/>
  <c r="L38" i="1" s="1"/>
  <c r="F38" i="1"/>
  <c r="E38" i="1"/>
  <c r="K37" i="1"/>
  <c r="J37" i="1"/>
  <c r="L37" i="1" s="1"/>
  <c r="F37" i="1"/>
  <c r="M37" i="1" s="1"/>
  <c r="E37" i="1"/>
  <c r="M36" i="1"/>
  <c r="K36" i="1"/>
  <c r="F36" i="1"/>
  <c r="E36" i="1"/>
  <c r="K35" i="1"/>
  <c r="M35" i="1" s="1"/>
  <c r="J35" i="1"/>
  <c r="L35" i="1" s="1"/>
  <c r="F35" i="1"/>
  <c r="E35" i="1"/>
  <c r="K34" i="1"/>
  <c r="J34" i="1"/>
  <c r="L34" i="1" s="1"/>
  <c r="F34" i="1"/>
  <c r="M34" i="1" s="1"/>
  <c r="E34" i="1"/>
  <c r="M33" i="1"/>
  <c r="L33" i="1"/>
  <c r="K33" i="1"/>
  <c r="J33" i="1"/>
  <c r="F33" i="1"/>
  <c r="E33" i="1"/>
  <c r="F32" i="1"/>
  <c r="E32" i="1"/>
  <c r="M31" i="1"/>
  <c r="K31" i="1"/>
  <c r="F31" i="1"/>
  <c r="E31" i="1"/>
  <c r="K30" i="1"/>
  <c r="M30" i="1" s="1"/>
  <c r="J30" i="1"/>
  <c r="L30" i="1" s="1"/>
  <c r="F30" i="1"/>
  <c r="E30" i="1"/>
  <c r="K29" i="1"/>
  <c r="J29" i="1"/>
  <c r="L29" i="1" s="1"/>
  <c r="F29" i="1"/>
  <c r="M29" i="1" s="1"/>
  <c r="E29" i="1"/>
  <c r="M28" i="1"/>
  <c r="L28" i="1"/>
  <c r="K28" i="1"/>
  <c r="J28" i="1"/>
  <c r="F28" i="1"/>
  <c r="E28" i="1"/>
  <c r="K27" i="1"/>
  <c r="M27" i="1" s="1"/>
  <c r="J27" i="1"/>
  <c r="L27" i="1" s="1"/>
  <c r="F27" i="1"/>
  <c r="E27" i="1"/>
  <c r="K26" i="1"/>
  <c r="M26" i="1" s="1"/>
  <c r="J26" i="1"/>
  <c r="L26" i="1" s="1"/>
  <c r="F26" i="1"/>
  <c r="E26" i="1"/>
  <c r="F25" i="1"/>
  <c r="E25" i="1"/>
  <c r="K24" i="1"/>
  <c r="M24" i="1" s="1"/>
  <c r="J24" i="1"/>
  <c r="L24" i="1" s="1"/>
  <c r="F24" i="1"/>
  <c r="E24" i="1"/>
  <c r="K23" i="1"/>
  <c r="J23" i="1"/>
  <c r="L23" i="1" s="1"/>
  <c r="F23" i="1"/>
  <c r="M23" i="1" s="1"/>
  <c r="E23" i="1"/>
  <c r="F22" i="1"/>
  <c r="E22" i="1"/>
  <c r="K21" i="1"/>
  <c r="J21" i="1"/>
  <c r="L21" i="1" s="1"/>
  <c r="F21" i="1"/>
  <c r="M21" i="1" s="1"/>
  <c r="E21" i="1"/>
  <c r="M20" i="1"/>
  <c r="L20" i="1"/>
  <c r="K20" i="1"/>
  <c r="J20" i="1"/>
  <c r="F20" i="1"/>
  <c r="E20" i="1"/>
  <c r="K19" i="1"/>
  <c r="M19" i="1" s="1"/>
  <c r="J19" i="1"/>
  <c r="L19" i="1" s="1"/>
  <c r="F19" i="1"/>
  <c r="E19" i="1"/>
  <c r="K18" i="1"/>
  <c r="M18" i="1" s="1"/>
  <c r="J18" i="1"/>
  <c r="L18" i="1" s="1"/>
  <c r="F18" i="1"/>
  <c r="E18" i="1"/>
  <c r="K17" i="1"/>
  <c r="J17" i="1"/>
  <c r="L17" i="1" s="1"/>
  <c r="F17" i="1"/>
  <c r="M17" i="1" s="1"/>
  <c r="E17" i="1"/>
  <c r="M16" i="1"/>
  <c r="L16" i="1"/>
  <c r="K16" i="1"/>
  <c r="J16" i="1"/>
  <c r="F16" i="1"/>
  <c r="E16" i="1"/>
  <c r="K15" i="1"/>
  <c r="M15" i="1" s="1"/>
  <c r="J15" i="1"/>
  <c r="L15" i="1" s="1"/>
  <c r="F15" i="1"/>
  <c r="E15" i="1"/>
  <c r="K14" i="1"/>
  <c r="M14" i="1" s="1"/>
  <c r="J14" i="1"/>
  <c r="L14" i="1" s="1"/>
  <c r="F14" i="1"/>
  <c r="E14" i="1"/>
  <c r="K13" i="1"/>
  <c r="J13" i="1"/>
  <c r="L13" i="1" s="1"/>
  <c r="F13" i="1"/>
  <c r="M13" i="1" s="1"/>
  <c r="E13" i="1"/>
  <c r="M12" i="1"/>
  <c r="L12" i="1"/>
  <c r="K12" i="1"/>
  <c r="J12" i="1"/>
  <c r="F12" i="1"/>
  <c r="E12" i="1"/>
  <c r="K11" i="1"/>
  <c r="M11" i="1" s="1"/>
  <c r="J11" i="1"/>
  <c r="L11" i="1" s="1"/>
  <c r="F11" i="1"/>
  <c r="E11" i="1"/>
  <c r="K10" i="1"/>
  <c r="M10" i="1" s="1"/>
  <c r="J10" i="1"/>
  <c r="L10" i="1" s="1"/>
  <c r="F10" i="1"/>
  <c r="E10" i="1"/>
  <c r="K9" i="1"/>
  <c r="J9" i="1"/>
  <c r="L9" i="1" s="1"/>
  <c r="F9" i="1"/>
  <c r="M9" i="1" s="1"/>
  <c r="E9" i="1"/>
  <c r="M8" i="1"/>
  <c r="L8" i="1"/>
  <c r="K8" i="1"/>
  <c r="J8" i="1"/>
  <c r="F8" i="1"/>
  <c r="E8" i="1"/>
  <c r="K7" i="1"/>
  <c r="M7" i="1" s="1"/>
  <c r="J7" i="1"/>
  <c r="L7" i="1" s="1"/>
  <c r="F7" i="1"/>
  <c r="E7" i="1"/>
  <c r="K6" i="1"/>
  <c r="M6" i="1" s="1"/>
  <c r="J6" i="1"/>
  <c r="L6" i="1" s="1"/>
  <c r="F6" i="1"/>
  <c r="E6" i="1"/>
  <c r="K5" i="1"/>
  <c r="J5" i="1"/>
  <c r="L5" i="1" s="1"/>
  <c r="F5" i="1"/>
  <c r="M5" i="1" s="1"/>
  <c r="E5" i="1"/>
  <c r="M4" i="1"/>
  <c r="L4" i="1"/>
  <c r="K4" i="1"/>
  <c r="J4" i="1"/>
  <c r="F4" i="1"/>
  <c r="E4" i="1"/>
  <c r="K3" i="1"/>
  <c r="F3" i="1"/>
  <c r="M3" i="1" s="1"/>
  <c r="E3" i="1"/>
</calcChain>
</file>

<file path=xl/sharedStrings.xml><?xml version="1.0" encoding="utf-8"?>
<sst xmlns="http://schemas.openxmlformats.org/spreadsheetml/2006/main" count="67" uniqueCount="55">
  <si>
    <t>Onset</t>
  </si>
  <si>
    <t>Hatching</t>
  </si>
  <si>
    <t>Embryo (um)</t>
  </si>
  <si>
    <t>VNC (um)</t>
  </si>
  <si>
    <t>time (frame)</t>
  </si>
  <si>
    <t>Embryo:VNC</t>
  </si>
  <si>
    <t>time (minutes)</t>
  </si>
  <si>
    <t>VNC</t>
  </si>
  <si>
    <t>20210307_B_1</t>
  </si>
  <si>
    <t>can't tell</t>
  </si>
  <si>
    <t>20210307_B_2</t>
  </si>
  <si>
    <t>20210307_B_3</t>
  </si>
  <si>
    <t>20210307_B_4</t>
  </si>
  <si>
    <t>20210307_B_5</t>
  </si>
  <si>
    <t>20210307_B_6</t>
  </si>
  <si>
    <t>20210307_B_7</t>
  </si>
  <si>
    <t>20210307_B_8</t>
  </si>
  <si>
    <t>20210307_B_9</t>
  </si>
  <si>
    <t>20210307_B_10</t>
  </si>
  <si>
    <t>20210307_B_11</t>
  </si>
  <si>
    <t>20210307_B_12</t>
  </si>
  <si>
    <t>20210307_B_13</t>
  </si>
  <si>
    <t>20210307_B_14</t>
  </si>
  <si>
    <t>20210307_B_15</t>
  </si>
  <si>
    <t>20210307_B_16</t>
  </si>
  <si>
    <t>20210307_B_17</t>
  </si>
  <si>
    <t>20210307_B_18</t>
  </si>
  <si>
    <t>20210307_B_19</t>
  </si>
  <si>
    <t>20210307_B_20</t>
  </si>
  <si>
    <t>no</t>
  </si>
  <si>
    <t>N/A</t>
  </si>
  <si>
    <t>20210307_B_21</t>
  </si>
  <si>
    <t>20210307_A_1</t>
  </si>
  <si>
    <t>20210307_A_2</t>
  </si>
  <si>
    <t>20210307_A_3</t>
  </si>
  <si>
    <t>20210307_A_4</t>
  </si>
  <si>
    <t>20210307_A_5</t>
  </si>
  <si>
    <t>20210307_A_6</t>
  </si>
  <si>
    <t>20210307_A_7</t>
  </si>
  <si>
    <t>mini episode earlier</t>
  </si>
  <si>
    <t>20210307_A_8</t>
  </si>
  <si>
    <t>20210307_A_9</t>
  </si>
  <si>
    <t>20210307_A_10</t>
  </si>
  <si>
    <t>20210307_A_11</t>
  </si>
  <si>
    <t>20210307_A_12</t>
  </si>
  <si>
    <t>20210307_A_13</t>
  </si>
  <si>
    <t>20210307_A_14</t>
  </si>
  <si>
    <t>20210307_A_15</t>
  </si>
  <si>
    <t>Bad ROI</t>
  </si>
  <si>
    <t>didn't hatch</t>
  </si>
  <si>
    <t>Embryo_ID</t>
  </si>
  <si>
    <t>Delta (Embryo:VNC)</t>
  </si>
  <si>
    <t>Delta  (min)</t>
  </si>
  <si>
    <t>Total # of episodes</t>
  </si>
  <si>
    <t>Comments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</si>
</sst>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rial"/>
    </font>
    <font>
      <sz val="12"/>
      <color theme="1"/>
      <name val="Calibri"/>
      <family val="2"/>
    </font>
    <font>
      <sz val="12"/>
      <color theme="1"/>
      <name val="Calibri"/>
      <family val="2"/>
    </font>
    <font>
      <b/>
      <sz val="12"/>
      <color theme="1"/>
      <name val="Calibri"/>
      <family val="2"/>
      <scheme val="minor"/>
    </font>
    <font>
      <b/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1" fillId="0" borderId="0" xfId="0" applyFont="1"/>
    <xf numFmtId="0" fontId="1" fillId="0" borderId="0" xfId="0" applyFont="1" applyFill="1"/>
    <xf numFmtId="0" fontId="4" fillId="0" borderId="0" xfId="0" applyFont="1" applyFill="1"/>
    <xf numFmtId="0" fontId="0" fillId="0" borderId="0" xfId="0" applyFill="1"/>
    <xf numFmtId="0" fontId="3" fillId="0" borderId="0" xfId="0" applyFont="1" applyFill="1"/>
    <xf numFmtId="0" fontId="0" fillId="0" borderId="0" xfId="0" applyFont="1" applyFill="1" applyAlignment="1"/>
    <xf numFmtId="0" fontId="2" fillId="0" borderId="0" xfId="0" applyFont="1" applyFill="1"/>
    <xf numFmtId="0" fontId="1" fillId="0" borderId="1" xfId="0" applyFont="1" applyFill="1" applyBorder="1"/>
    <xf numFmtId="0" fontId="0" fillId="0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zoomScale="75" workbookViewId="0">
      <selection activeCell="D10" sqref="D10"/>
    </sheetView>
  </sheetViews>
  <sheetFormatPr baseColWidth="10" defaultColWidth="11.28515625" defaultRowHeight="15" customHeight="1" x14ac:dyDescent="0.2"/>
  <cols>
    <col min="1" max="2" width="13.42578125" customWidth="1"/>
    <col min="3" max="4" width="10.5703125" customWidth="1"/>
    <col min="5" max="7" width="15" customWidth="1"/>
    <col min="8" max="12" width="10.5703125" customWidth="1"/>
    <col min="13" max="13" width="24.7109375" customWidth="1"/>
    <col min="14" max="14" width="17.140625" customWidth="1"/>
    <col min="15" max="26" width="10.5703125" customWidth="1"/>
  </cols>
  <sheetData>
    <row r="1" spans="1:15" s="6" customFormat="1" ht="15.75" customHeight="1" x14ac:dyDescent="0.2">
      <c r="A1" s="2"/>
      <c r="B1" s="3" t="s">
        <v>0</v>
      </c>
      <c r="C1" s="4"/>
      <c r="D1" s="4"/>
      <c r="E1" s="5"/>
      <c r="F1" s="4"/>
      <c r="G1" s="4"/>
      <c r="H1" s="3" t="s">
        <v>1</v>
      </c>
      <c r="I1" s="4"/>
      <c r="J1" s="4"/>
      <c r="K1" s="4"/>
      <c r="L1" s="4"/>
      <c r="M1" s="4"/>
      <c r="N1" s="4"/>
      <c r="O1" s="4"/>
    </row>
    <row r="2" spans="1:15" s="6" customFormat="1" ht="15.75" customHeight="1" x14ac:dyDescent="0.2">
      <c r="A2" s="2" t="s">
        <v>50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4"/>
      <c r="H2" s="2" t="s">
        <v>7</v>
      </c>
      <c r="I2" s="2" t="s">
        <v>4</v>
      </c>
      <c r="J2" s="2" t="s">
        <v>5</v>
      </c>
      <c r="K2" s="2" t="s">
        <v>6</v>
      </c>
      <c r="L2" s="2" t="s">
        <v>51</v>
      </c>
      <c r="M2" s="2" t="s">
        <v>52</v>
      </c>
      <c r="N2" s="2" t="s">
        <v>53</v>
      </c>
      <c r="O2" s="2" t="s">
        <v>54</v>
      </c>
    </row>
    <row r="3" spans="1:15" s="6" customFormat="1" ht="15.75" customHeight="1" x14ac:dyDescent="0.2">
      <c r="A3" s="2" t="s">
        <v>8</v>
      </c>
      <c r="B3" s="2">
        <v>508.76</v>
      </c>
      <c r="C3" s="2">
        <v>223.27</v>
      </c>
      <c r="D3" s="2">
        <v>943</v>
      </c>
      <c r="E3" s="2">
        <f t="shared" ref="E3:E38" si="0">B3/C3</f>
        <v>2.2786760424598018</v>
      </c>
      <c r="F3" s="2">
        <f t="shared" ref="F3:F38" si="1">(D3*7)/60</f>
        <v>110.01666666666667</v>
      </c>
      <c r="H3" s="2" t="s">
        <v>9</v>
      </c>
      <c r="I3" s="2">
        <v>3242</v>
      </c>
      <c r="K3" s="2">
        <f t="shared" ref="K3:K21" si="2">(I3*7)/60</f>
        <v>378.23333333333335</v>
      </c>
      <c r="M3" s="2">
        <f>K3-F3</f>
        <v>268.2166666666667</v>
      </c>
      <c r="N3" s="7">
        <v>15</v>
      </c>
    </row>
    <row r="4" spans="1:15" s="6" customFormat="1" ht="15.75" customHeight="1" x14ac:dyDescent="0.2">
      <c r="A4" s="2" t="s">
        <v>10</v>
      </c>
      <c r="B4" s="2">
        <v>503.56</v>
      </c>
      <c r="C4" s="2">
        <v>243.93</v>
      </c>
      <c r="D4" s="2">
        <v>806</v>
      </c>
      <c r="E4" s="2">
        <f t="shared" si="0"/>
        <v>2.0643627270118476</v>
      </c>
      <c r="F4" s="2">
        <f t="shared" si="1"/>
        <v>94.033333333333331</v>
      </c>
      <c r="H4" s="2">
        <v>203.6</v>
      </c>
      <c r="I4" s="2">
        <v>4365</v>
      </c>
      <c r="J4" s="2">
        <f t="shared" ref="J4:J21" si="3">B4/H4</f>
        <v>2.4732809430255402</v>
      </c>
      <c r="K4" s="2">
        <f t="shared" si="2"/>
        <v>509.25</v>
      </c>
      <c r="L4" s="2">
        <f t="shared" ref="L4:M4" si="4">J4-E4</f>
        <v>0.4089182160136926</v>
      </c>
      <c r="M4" s="2">
        <f t="shared" si="4"/>
        <v>415.2166666666667</v>
      </c>
      <c r="N4" s="7">
        <v>22</v>
      </c>
    </row>
    <row r="5" spans="1:15" s="6" customFormat="1" ht="15.75" customHeight="1" x14ac:dyDescent="0.2">
      <c r="A5" s="2" t="s">
        <v>11</v>
      </c>
      <c r="B5" s="2">
        <v>507.57</v>
      </c>
      <c r="C5" s="2">
        <v>239.72</v>
      </c>
      <c r="D5" s="2">
        <v>1177</v>
      </c>
      <c r="E5" s="2">
        <f t="shared" si="0"/>
        <v>2.1173452361087937</v>
      </c>
      <c r="F5" s="2">
        <f t="shared" si="1"/>
        <v>137.31666666666666</v>
      </c>
      <c r="H5" s="2">
        <v>184.7</v>
      </c>
      <c r="I5" s="2">
        <v>3840</v>
      </c>
      <c r="J5" s="2">
        <f t="shared" si="3"/>
        <v>2.7480779642663782</v>
      </c>
      <c r="K5" s="2">
        <f t="shared" si="2"/>
        <v>448</v>
      </c>
      <c r="L5" s="2">
        <f t="shared" ref="L5:M5" si="5">J5-E5</f>
        <v>0.63073272815758452</v>
      </c>
      <c r="M5" s="2">
        <f t="shared" si="5"/>
        <v>310.68333333333334</v>
      </c>
      <c r="N5" s="7">
        <v>19</v>
      </c>
    </row>
    <row r="6" spans="1:15" s="6" customFormat="1" ht="15.75" customHeight="1" x14ac:dyDescent="0.2">
      <c r="A6" s="2" t="s">
        <v>12</v>
      </c>
      <c r="B6" s="2">
        <v>470.14</v>
      </c>
      <c r="C6" s="2">
        <v>238.98</v>
      </c>
      <c r="D6" s="2">
        <v>1281</v>
      </c>
      <c r="E6" s="2">
        <f t="shared" si="0"/>
        <v>1.9672775964515858</v>
      </c>
      <c r="F6" s="2">
        <f t="shared" si="1"/>
        <v>149.44999999999999</v>
      </c>
      <c r="H6" s="2">
        <v>185.52</v>
      </c>
      <c r="I6" s="2">
        <v>3385</v>
      </c>
      <c r="J6" s="2">
        <f t="shared" si="3"/>
        <v>2.5341742130228546</v>
      </c>
      <c r="K6" s="2">
        <f t="shared" si="2"/>
        <v>394.91666666666669</v>
      </c>
      <c r="L6" s="2">
        <f t="shared" ref="L6:M6" si="6">J6-E6</f>
        <v>0.56689661657126877</v>
      </c>
      <c r="M6" s="2">
        <f t="shared" si="6"/>
        <v>245.4666666666667</v>
      </c>
      <c r="N6" s="7">
        <v>13</v>
      </c>
      <c r="O6" s="2"/>
    </row>
    <row r="7" spans="1:15" s="6" customFormat="1" ht="15.75" customHeight="1" x14ac:dyDescent="0.2">
      <c r="A7" s="2" t="s">
        <v>13</v>
      </c>
      <c r="B7" s="2">
        <v>502.96</v>
      </c>
      <c r="C7" s="2">
        <v>248</v>
      </c>
      <c r="D7" s="2">
        <v>1425</v>
      </c>
      <c r="E7" s="2">
        <f t="shared" si="0"/>
        <v>2.028064516129032</v>
      </c>
      <c r="F7" s="2">
        <f t="shared" si="1"/>
        <v>166.25</v>
      </c>
      <c r="H7" s="2">
        <v>201.42</v>
      </c>
      <c r="I7" s="2">
        <v>4114</v>
      </c>
      <c r="J7" s="2">
        <f t="shared" si="3"/>
        <v>2.4970707973388939</v>
      </c>
      <c r="K7" s="2">
        <f t="shared" si="2"/>
        <v>479.96666666666664</v>
      </c>
      <c r="L7" s="2">
        <f t="shared" ref="L7:M7" si="7">J7-E7</f>
        <v>0.46900628120986187</v>
      </c>
      <c r="M7" s="2">
        <f t="shared" si="7"/>
        <v>313.71666666666664</v>
      </c>
      <c r="N7" s="7">
        <v>17</v>
      </c>
    </row>
    <row r="8" spans="1:15" s="6" customFormat="1" ht="15.75" customHeight="1" x14ac:dyDescent="0.2">
      <c r="A8" s="2" t="s">
        <v>14</v>
      </c>
      <c r="B8" s="2">
        <v>505.14</v>
      </c>
      <c r="C8" s="2">
        <v>216.34</v>
      </c>
      <c r="D8" s="2">
        <v>663</v>
      </c>
      <c r="E8" s="2">
        <f t="shared" si="0"/>
        <v>2.334935749283535</v>
      </c>
      <c r="F8" s="2">
        <f t="shared" si="1"/>
        <v>77.349999999999994</v>
      </c>
      <c r="H8" s="2">
        <v>184.5</v>
      </c>
      <c r="I8" s="2">
        <v>3063</v>
      </c>
      <c r="J8" s="2">
        <f t="shared" si="3"/>
        <v>2.7378861788617885</v>
      </c>
      <c r="K8" s="2">
        <f t="shared" si="2"/>
        <v>357.35</v>
      </c>
      <c r="L8" s="2">
        <f t="shared" ref="L8:M8" si="8">J8-E8</f>
        <v>0.40295042957825356</v>
      </c>
      <c r="M8" s="2">
        <f t="shared" si="8"/>
        <v>280</v>
      </c>
      <c r="N8" s="7">
        <v>19</v>
      </c>
    </row>
    <row r="9" spans="1:15" s="6" customFormat="1" ht="15.75" customHeight="1" x14ac:dyDescent="0.2">
      <c r="A9" s="2" t="s">
        <v>15</v>
      </c>
      <c r="B9" s="2">
        <v>503.07</v>
      </c>
      <c r="C9" s="2">
        <v>230.07</v>
      </c>
      <c r="D9" s="2">
        <v>1103</v>
      </c>
      <c r="E9" s="2">
        <f t="shared" si="0"/>
        <v>2.186595384013561</v>
      </c>
      <c r="F9" s="2">
        <f t="shared" si="1"/>
        <v>128.68333333333334</v>
      </c>
      <c r="H9" s="2">
        <v>182.6</v>
      </c>
      <c r="I9" s="2">
        <v>3310</v>
      </c>
      <c r="J9" s="2">
        <f t="shared" si="3"/>
        <v>2.755038335158817</v>
      </c>
      <c r="K9" s="2">
        <f t="shared" si="2"/>
        <v>386.16666666666669</v>
      </c>
      <c r="L9" s="2">
        <f t="shared" ref="L9:M9" si="9">J9-E9</f>
        <v>0.568442951145256</v>
      </c>
      <c r="M9" s="2">
        <f t="shared" si="9"/>
        <v>257.48333333333335</v>
      </c>
      <c r="N9" s="7">
        <v>14</v>
      </c>
      <c r="O9" s="2" t="s">
        <v>48</v>
      </c>
    </row>
    <row r="10" spans="1:15" s="6" customFormat="1" ht="15.75" customHeight="1" x14ac:dyDescent="0.2">
      <c r="A10" s="2" t="s">
        <v>16</v>
      </c>
      <c r="B10" s="2">
        <v>513.82000000000005</v>
      </c>
      <c r="C10" s="2">
        <v>229.19</v>
      </c>
      <c r="D10" s="2">
        <v>1007</v>
      </c>
      <c r="E10" s="2">
        <f t="shared" si="0"/>
        <v>2.2418953706531699</v>
      </c>
      <c r="F10" s="2">
        <f t="shared" si="1"/>
        <v>117.48333333333333</v>
      </c>
      <c r="H10" s="2">
        <v>188</v>
      </c>
      <c r="I10" s="2">
        <v>3091</v>
      </c>
      <c r="J10" s="2">
        <f t="shared" si="3"/>
        <v>2.7330851063829789</v>
      </c>
      <c r="K10" s="2">
        <f t="shared" si="2"/>
        <v>360.61666666666667</v>
      </c>
      <c r="L10" s="2">
        <f t="shared" ref="L10:M10" si="10">J10-E10</f>
        <v>0.49118973572980895</v>
      </c>
      <c r="M10" s="2">
        <f t="shared" si="10"/>
        <v>243.13333333333333</v>
      </c>
      <c r="N10" s="7">
        <v>18</v>
      </c>
    </row>
    <row r="11" spans="1:15" s="6" customFormat="1" ht="15.75" customHeight="1" x14ac:dyDescent="0.2">
      <c r="A11" s="2" t="s">
        <v>17</v>
      </c>
      <c r="B11" s="2">
        <v>481.59</v>
      </c>
      <c r="C11" s="2">
        <v>229.8</v>
      </c>
      <c r="D11" s="2">
        <v>1200</v>
      </c>
      <c r="E11" s="2">
        <f t="shared" si="0"/>
        <v>2.0956919060052219</v>
      </c>
      <c r="F11" s="2">
        <f t="shared" si="1"/>
        <v>140</v>
      </c>
      <c r="H11" s="2">
        <v>182.9</v>
      </c>
      <c r="I11" s="2">
        <v>3682</v>
      </c>
      <c r="J11" s="2">
        <f t="shared" si="3"/>
        <v>2.633078184800437</v>
      </c>
      <c r="K11" s="2">
        <f t="shared" si="2"/>
        <v>429.56666666666666</v>
      </c>
      <c r="L11" s="2">
        <f t="shared" ref="L11:M11" si="11">J11-E11</f>
        <v>0.53738627879521506</v>
      </c>
      <c r="M11" s="2">
        <f t="shared" si="11"/>
        <v>289.56666666666666</v>
      </c>
      <c r="N11" s="7">
        <v>19</v>
      </c>
    </row>
    <row r="12" spans="1:15" s="6" customFormat="1" ht="15.75" customHeight="1" x14ac:dyDescent="0.2">
      <c r="A12" s="2" t="s">
        <v>18</v>
      </c>
      <c r="B12" s="2">
        <v>515.6</v>
      </c>
      <c r="C12" s="2">
        <v>230.5</v>
      </c>
      <c r="D12" s="2">
        <v>973</v>
      </c>
      <c r="E12" s="2">
        <f t="shared" si="0"/>
        <v>2.2368763557483731</v>
      </c>
      <c r="F12" s="2">
        <f t="shared" si="1"/>
        <v>113.51666666666667</v>
      </c>
      <c r="H12" s="2">
        <v>186.4</v>
      </c>
      <c r="I12" s="2">
        <v>3274</v>
      </c>
      <c r="J12" s="2">
        <f t="shared" si="3"/>
        <v>2.7660944206008584</v>
      </c>
      <c r="K12" s="2">
        <f t="shared" si="2"/>
        <v>381.96666666666664</v>
      </c>
      <c r="L12" s="2">
        <f t="shared" ref="L12:M12" si="12">J12-E12</f>
        <v>0.52921806485248535</v>
      </c>
      <c r="M12" s="2">
        <f t="shared" si="12"/>
        <v>268.45</v>
      </c>
      <c r="N12" s="7">
        <v>16</v>
      </c>
    </row>
    <row r="13" spans="1:15" s="6" customFormat="1" ht="15.75" customHeight="1" x14ac:dyDescent="0.2">
      <c r="A13" s="2" t="s">
        <v>19</v>
      </c>
      <c r="B13" s="2">
        <v>506.78</v>
      </c>
      <c r="C13" s="2">
        <v>220.52</v>
      </c>
      <c r="D13" s="2">
        <v>1007</v>
      </c>
      <c r="E13" s="2">
        <f t="shared" si="0"/>
        <v>2.298113549791402</v>
      </c>
      <c r="F13" s="2">
        <f t="shared" si="1"/>
        <v>117.48333333333333</v>
      </c>
      <c r="H13" s="2">
        <v>188.5</v>
      </c>
      <c r="I13" s="2">
        <v>3295</v>
      </c>
      <c r="J13" s="2">
        <f t="shared" si="3"/>
        <v>2.6884880636604773</v>
      </c>
      <c r="K13" s="2">
        <f t="shared" si="2"/>
        <v>384.41666666666669</v>
      </c>
      <c r="L13" s="2">
        <f t="shared" ref="L13:M13" si="13">J13-E13</f>
        <v>0.39037451386907529</v>
      </c>
      <c r="M13" s="2">
        <f t="shared" si="13"/>
        <v>266.93333333333334</v>
      </c>
      <c r="N13" s="7">
        <v>17</v>
      </c>
    </row>
    <row r="14" spans="1:15" s="6" customFormat="1" ht="15.75" customHeight="1" x14ac:dyDescent="0.2">
      <c r="A14" s="2" t="s">
        <v>20</v>
      </c>
      <c r="B14" s="2">
        <v>511.74</v>
      </c>
      <c r="C14" s="2">
        <v>233.8</v>
      </c>
      <c r="D14" s="2">
        <v>911</v>
      </c>
      <c r="E14" s="2">
        <f t="shared" si="0"/>
        <v>2.188793840889649</v>
      </c>
      <c r="F14" s="2">
        <f t="shared" si="1"/>
        <v>106.28333333333333</v>
      </c>
      <c r="H14" s="2">
        <v>186</v>
      </c>
      <c r="I14" s="2">
        <v>3418</v>
      </c>
      <c r="J14" s="2">
        <f t="shared" si="3"/>
        <v>2.7512903225806453</v>
      </c>
      <c r="K14" s="2">
        <f t="shared" si="2"/>
        <v>398.76666666666665</v>
      </c>
      <c r="L14" s="2">
        <f t="shared" ref="L14:M14" si="14">J14-E14</f>
        <v>0.56249648169099631</v>
      </c>
      <c r="M14" s="2">
        <f t="shared" si="14"/>
        <v>292.48333333333335</v>
      </c>
      <c r="N14" s="7">
        <v>17</v>
      </c>
    </row>
    <row r="15" spans="1:15" s="6" customFormat="1" ht="15.75" customHeight="1" x14ac:dyDescent="0.2">
      <c r="A15" s="2" t="s">
        <v>21</v>
      </c>
      <c r="B15" s="2">
        <v>512.6</v>
      </c>
      <c r="C15" s="2">
        <v>229.2</v>
      </c>
      <c r="D15" s="2">
        <v>396</v>
      </c>
      <c r="E15" s="2">
        <f t="shared" si="0"/>
        <v>2.2364746945898779</v>
      </c>
      <c r="F15" s="2">
        <f t="shared" si="1"/>
        <v>46.2</v>
      </c>
      <c r="H15" s="2">
        <v>187.5</v>
      </c>
      <c r="I15" s="2">
        <v>3317</v>
      </c>
      <c r="J15" s="2">
        <f t="shared" si="3"/>
        <v>2.7338666666666667</v>
      </c>
      <c r="K15" s="2">
        <f t="shared" si="2"/>
        <v>386.98333333333335</v>
      </c>
      <c r="L15" s="2">
        <f t="shared" ref="L15:M15" si="15">J15-E15</f>
        <v>0.49739197207678876</v>
      </c>
      <c r="M15" s="2">
        <f t="shared" si="15"/>
        <v>340.78333333333336</v>
      </c>
      <c r="N15" s="7">
        <v>16</v>
      </c>
    </row>
    <row r="16" spans="1:15" s="6" customFormat="1" ht="15.75" customHeight="1" x14ac:dyDescent="0.2">
      <c r="A16" s="2" t="s">
        <v>22</v>
      </c>
      <c r="B16" s="2">
        <v>500</v>
      </c>
      <c r="C16" s="2">
        <v>231.31</v>
      </c>
      <c r="D16" s="2">
        <v>1229</v>
      </c>
      <c r="E16" s="2">
        <f t="shared" si="0"/>
        <v>2.1616013142535992</v>
      </c>
      <c r="F16" s="2">
        <f t="shared" si="1"/>
        <v>143.38333333333333</v>
      </c>
      <c r="H16" s="2">
        <v>196.29</v>
      </c>
      <c r="I16" s="2">
        <v>3854</v>
      </c>
      <c r="J16" s="2">
        <f t="shared" si="3"/>
        <v>2.547251515614652</v>
      </c>
      <c r="K16" s="2">
        <f t="shared" si="2"/>
        <v>449.63333333333333</v>
      </c>
      <c r="L16" s="2">
        <f t="shared" ref="L16:M16" si="16">J16-E16</f>
        <v>0.38565020136105277</v>
      </c>
      <c r="M16" s="2">
        <f t="shared" si="16"/>
        <v>306.25</v>
      </c>
      <c r="N16" s="7">
        <v>19</v>
      </c>
    </row>
    <row r="17" spans="1:26" s="6" customFormat="1" ht="15.75" customHeight="1" x14ac:dyDescent="0.2">
      <c r="A17" s="2" t="s">
        <v>23</v>
      </c>
      <c r="B17" s="2">
        <v>513.6</v>
      </c>
      <c r="C17" s="2">
        <v>215.3</v>
      </c>
      <c r="D17" s="2">
        <v>1058</v>
      </c>
      <c r="E17" s="2">
        <f t="shared" si="0"/>
        <v>2.3855085926614028</v>
      </c>
      <c r="F17" s="2">
        <f t="shared" si="1"/>
        <v>123.43333333333334</v>
      </c>
      <c r="H17" s="2">
        <v>183.6</v>
      </c>
      <c r="I17" s="2">
        <v>3159</v>
      </c>
      <c r="J17" s="2">
        <f t="shared" si="3"/>
        <v>2.797385620915033</v>
      </c>
      <c r="K17" s="2">
        <f t="shared" si="2"/>
        <v>368.55</v>
      </c>
      <c r="L17" s="2">
        <f t="shared" ref="L17:M17" si="17">J17-E17</f>
        <v>0.41187702825363015</v>
      </c>
      <c r="M17" s="2">
        <f t="shared" si="17"/>
        <v>245.11666666666667</v>
      </c>
      <c r="N17" s="7">
        <v>16</v>
      </c>
      <c r="O17" s="2"/>
    </row>
    <row r="18" spans="1:26" s="6" customFormat="1" ht="15.75" customHeight="1" x14ac:dyDescent="0.2">
      <c r="A18" s="2" t="s">
        <v>24</v>
      </c>
      <c r="B18" s="2">
        <v>529.4</v>
      </c>
      <c r="C18" s="2">
        <v>226.5</v>
      </c>
      <c r="D18" s="2">
        <v>890</v>
      </c>
      <c r="E18" s="2">
        <f t="shared" si="0"/>
        <v>2.337306843267108</v>
      </c>
      <c r="F18" s="2">
        <f t="shared" si="1"/>
        <v>103.83333333333333</v>
      </c>
      <c r="H18" s="2">
        <v>194.6</v>
      </c>
      <c r="I18" s="2">
        <v>2695</v>
      </c>
      <c r="J18" s="2">
        <f t="shared" si="3"/>
        <v>2.7204522096608428</v>
      </c>
      <c r="K18" s="2">
        <f t="shared" si="2"/>
        <v>314.41666666666669</v>
      </c>
      <c r="L18" s="2">
        <f t="shared" ref="L18:M18" si="18">J18-E18</f>
        <v>0.38314536639373475</v>
      </c>
      <c r="M18" s="2">
        <f t="shared" si="18"/>
        <v>210.58333333333337</v>
      </c>
      <c r="N18" s="7">
        <v>15</v>
      </c>
    </row>
    <row r="19" spans="1:26" s="6" customFormat="1" ht="15.75" customHeight="1" x14ac:dyDescent="0.2">
      <c r="A19" s="2" t="s">
        <v>25</v>
      </c>
      <c r="B19" s="2">
        <v>510</v>
      </c>
      <c r="C19" s="2">
        <v>236.6</v>
      </c>
      <c r="D19" s="2">
        <v>623</v>
      </c>
      <c r="E19" s="2">
        <f t="shared" si="0"/>
        <v>2.1555367709213864</v>
      </c>
      <c r="F19" s="2">
        <f t="shared" si="1"/>
        <v>72.683333333333337</v>
      </c>
      <c r="H19" s="2">
        <v>206.17</v>
      </c>
      <c r="I19" s="2">
        <v>2670</v>
      </c>
      <c r="J19" s="2">
        <f t="shared" si="3"/>
        <v>2.4736867633506332</v>
      </c>
      <c r="K19" s="2">
        <f t="shared" si="2"/>
        <v>311.5</v>
      </c>
      <c r="L19" s="2">
        <f t="shared" ref="L19:M19" si="19">J19-E19</f>
        <v>0.3181499924292468</v>
      </c>
      <c r="M19" s="2">
        <f t="shared" si="19"/>
        <v>238.81666666666666</v>
      </c>
      <c r="N19" s="7">
        <v>14</v>
      </c>
    </row>
    <row r="20" spans="1:26" s="6" customFormat="1" ht="15.75" customHeight="1" x14ac:dyDescent="0.2">
      <c r="A20" s="2" t="s">
        <v>26</v>
      </c>
      <c r="B20" s="2">
        <v>502.6</v>
      </c>
      <c r="C20" s="2">
        <v>215.28</v>
      </c>
      <c r="D20" s="2">
        <v>751</v>
      </c>
      <c r="E20" s="2">
        <f t="shared" si="0"/>
        <v>2.3346339650687478</v>
      </c>
      <c r="F20" s="2">
        <f t="shared" si="1"/>
        <v>87.61666666666666</v>
      </c>
      <c r="H20" s="2">
        <v>181.6</v>
      </c>
      <c r="I20" s="2">
        <v>3019</v>
      </c>
      <c r="J20" s="2">
        <f t="shared" si="3"/>
        <v>2.7676211453744495</v>
      </c>
      <c r="K20" s="2">
        <f t="shared" si="2"/>
        <v>352.21666666666664</v>
      </c>
      <c r="L20" s="2">
        <f t="shared" ref="L20:M20" si="20">J20-E20</f>
        <v>0.43298718030570171</v>
      </c>
      <c r="M20" s="2">
        <f t="shared" si="20"/>
        <v>264.59999999999997</v>
      </c>
      <c r="N20" s="7">
        <v>16</v>
      </c>
    </row>
    <row r="21" spans="1:26" s="6" customFormat="1" ht="15.75" customHeight="1" x14ac:dyDescent="0.2">
      <c r="A21" s="2" t="s">
        <v>27</v>
      </c>
      <c r="B21" s="2">
        <v>503.9</v>
      </c>
      <c r="C21" s="2">
        <v>210.8</v>
      </c>
      <c r="D21" s="2">
        <v>995</v>
      </c>
      <c r="E21" s="2">
        <f t="shared" si="0"/>
        <v>2.3904174573055026</v>
      </c>
      <c r="F21" s="2">
        <f t="shared" si="1"/>
        <v>116.08333333333333</v>
      </c>
      <c r="H21" s="2">
        <v>182.7</v>
      </c>
      <c r="I21" s="2">
        <v>3315</v>
      </c>
      <c r="J21" s="2">
        <f t="shared" si="3"/>
        <v>2.7580733442802408</v>
      </c>
      <c r="K21" s="2">
        <f t="shared" si="2"/>
        <v>386.75</v>
      </c>
      <c r="L21" s="2">
        <f t="shared" ref="L21:M21" si="21">J21-E21</f>
        <v>0.36765588697473817</v>
      </c>
      <c r="M21" s="2">
        <f t="shared" si="21"/>
        <v>270.66666666666669</v>
      </c>
      <c r="N21" s="7">
        <v>15</v>
      </c>
      <c r="O21" s="2"/>
    </row>
    <row r="22" spans="1:26" s="6" customFormat="1" ht="15.75" customHeight="1" x14ac:dyDescent="0.2">
      <c r="A22" s="8" t="s">
        <v>28</v>
      </c>
      <c r="B22" s="8">
        <v>514.5</v>
      </c>
      <c r="C22" s="8">
        <v>257.22000000000003</v>
      </c>
      <c r="D22" s="8">
        <v>690</v>
      </c>
      <c r="E22" s="8">
        <f t="shared" si="0"/>
        <v>2.0002332633543269</v>
      </c>
      <c r="F22" s="8">
        <f t="shared" si="1"/>
        <v>80.5</v>
      </c>
      <c r="G22" s="9"/>
      <c r="H22" s="8" t="s">
        <v>29</v>
      </c>
      <c r="I22" s="8" t="s">
        <v>29</v>
      </c>
      <c r="J22" s="9"/>
      <c r="K22" s="9"/>
      <c r="L22" s="9"/>
      <c r="M22" s="8" t="s">
        <v>30</v>
      </c>
      <c r="N22" s="9"/>
      <c r="O22" s="8" t="s">
        <v>49</v>
      </c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spans="1:26" s="6" customFormat="1" ht="15.75" customHeight="1" x14ac:dyDescent="0.2">
      <c r="A23" s="2" t="s">
        <v>31</v>
      </c>
      <c r="B23" s="2">
        <v>543.20000000000005</v>
      </c>
      <c r="C23" s="2">
        <v>250.5</v>
      </c>
      <c r="D23" s="2">
        <v>981</v>
      </c>
      <c r="E23" s="2">
        <f t="shared" si="0"/>
        <v>2.1684630738522954</v>
      </c>
      <c r="F23" s="2">
        <f t="shared" si="1"/>
        <v>114.45</v>
      </c>
      <c r="H23" s="2">
        <v>195</v>
      </c>
      <c r="I23" s="2">
        <v>3662</v>
      </c>
      <c r="J23" s="2">
        <f t="shared" ref="J23:J24" si="22">B23/H23</f>
        <v>2.7856410256410258</v>
      </c>
      <c r="K23" s="2">
        <f t="shared" ref="K23:K24" si="23">(I23*7)/60</f>
        <v>427.23333333333335</v>
      </c>
      <c r="L23" s="2">
        <f t="shared" ref="L23:M23" si="24">J23-E23</f>
        <v>0.61717795178873036</v>
      </c>
      <c r="M23" s="2">
        <f t="shared" si="24"/>
        <v>312.78333333333336</v>
      </c>
      <c r="N23" s="7">
        <v>17</v>
      </c>
    </row>
    <row r="24" spans="1:26" s="6" customFormat="1" ht="15.75" customHeight="1" x14ac:dyDescent="0.2">
      <c r="A24" s="2" t="s">
        <v>32</v>
      </c>
      <c r="B24" s="2">
        <v>508.4</v>
      </c>
      <c r="C24" s="2">
        <v>231.5</v>
      </c>
      <c r="D24" s="2">
        <v>374</v>
      </c>
      <c r="E24" s="2">
        <f t="shared" si="0"/>
        <v>2.1961123110151188</v>
      </c>
      <c r="F24" s="2">
        <f t="shared" si="1"/>
        <v>43.633333333333333</v>
      </c>
      <c r="H24" s="2">
        <v>201</v>
      </c>
      <c r="I24" s="2">
        <v>2929</v>
      </c>
      <c r="J24" s="2">
        <f t="shared" si="22"/>
        <v>2.5293532338308458</v>
      </c>
      <c r="K24" s="2">
        <f t="shared" si="23"/>
        <v>341.71666666666664</v>
      </c>
      <c r="L24" s="2">
        <f t="shared" ref="L24:M24" si="25">J24-E24</f>
        <v>0.33324092281572693</v>
      </c>
      <c r="M24" s="2">
        <f t="shared" si="25"/>
        <v>298.08333333333331</v>
      </c>
      <c r="N24" s="7">
        <v>16</v>
      </c>
      <c r="O24" s="2"/>
    </row>
    <row r="25" spans="1:26" s="6" customFormat="1" ht="15.75" customHeight="1" x14ac:dyDescent="0.2">
      <c r="A25" s="8" t="s">
        <v>33</v>
      </c>
      <c r="B25" s="8">
        <v>509.1</v>
      </c>
      <c r="C25" s="8">
        <v>234.7</v>
      </c>
      <c r="D25" s="8">
        <v>1288</v>
      </c>
      <c r="E25" s="8">
        <f t="shared" si="0"/>
        <v>2.1691521090754158</v>
      </c>
      <c r="F25" s="8">
        <f t="shared" si="1"/>
        <v>150.26666666666668</v>
      </c>
      <c r="G25" s="9"/>
      <c r="H25" s="8" t="s">
        <v>29</v>
      </c>
      <c r="I25" s="8" t="s">
        <v>29</v>
      </c>
      <c r="J25" s="9"/>
      <c r="K25" s="9"/>
      <c r="L25" s="9"/>
      <c r="M25" s="9"/>
      <c r="N25" s="9"/>
      <c r="O25" s="8" t="s">
        <v>49</v>
      </c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spans="1:26" s="6" customFormat="1" ht="15.75" customHeight="1" x14ac:dyDescent="0.2">
      <c r="A26" s="2" t="s">
        <v>34</v>
      </c>
      <c r="B26" s="2">
        <v>518.1</v>
      </c>
      <c r="C26" s="2">
        <v>240.73</v>
      </c>
      <c r="D26" s="2">
        <v>379</v>
      </c>
      <c r="E26" s="2">
        <f t="shared" si="0"/>
        <v>2.1522037137041501</v>
      </c>
      <c r="F26" s="2">
        <f t="shared" si="1"/>
        <v>44.216666666666669</v>
      </c>
      <c r="H26" s="2">
        <v>193.2</v>
      </c>
      <c r="I26" s="2">
        <v>2717</v>
      </c>
      <c r="J26" s="2">
        <f t="shared" ref="J26:J30" si="26">B26/H26</f>
        <v>2.6816770186335406</v>
      </c>
      <c r="K26" s="2">
        <f t="shared" ref="K26:K31" si="27">(I26*7)/60</f>
        <v>316.98333333333335</v>
      </c>
      <c r="L26" s="2">
        <f t="shared" ref="L26:M26" si="28">J26-E26</f>
        <v>0.52947330492939049</v>
      </c>
      <c r="M26" s="2">
        <f t="shared" si="28"/>
        <v>272.76666666666665</v>
      </c>
      <c r="N26" s="7">
        <v>19</v>
      </c>
    </row>
    <row r="27" spans="1:26" s="6" customFormat="1" ht="15.75" customHeight="1" x14ac:dyDescent="0.2">
      <c r="A27" s="2" t="s">
        <v>35</v>
      </c>
      <c r="B27" s="2">
        <v>511</v>
      </c>
      <c r="C27" s="2">
        <v>245.3</v>
      </c>
      <c r="D27" s="2">
        <v>998</v>
      </c>
      <c r="E27" s="2">
        <f t="shared" si="0"/>
        <v>2.0831634732980024</v>
      </c>
      <c r="F27" s="2">
        <f t="shared" si="1"/>
        <v>116.43333333333334</v>
      </c>
      <c r="H27" s="2">
        <v>202.9</v>
      </c>
      <c r="I27" s="2">
        <v>3243</v>
      </c>
      <c r="J27" s="2">
        <f t="shared" si="26"/>
        <v>2.5184820108427797</v>
      </c>
      <c r="K27" s="2">
        <f t="shared" si="27"/>
        <v>378.35</v>
      </c>
      <c r="L27" s="2">
        <f t="shared" ref="L27:M27" si="29">J27-E27</f>
        <v>0.43531853754477723</v>
      </c>
      <c r="M27" s="2">
        <f t="shared" si="29"/>
        <v>261.91666666666669</v>
      </c>
      <c r="N27" s="7">
        <v>19</v>
      </c>
    </row>
    <row r="28" spans="1:26" s="6" customFormat="1" ht="15.75" customHeight="1" x14ac:dyDescent="0.2">
      <c r="A28" s="2" t="s">
        <v>36</v>
      </c>
      <c r="B28" s="2">
        <v>488</v>
      </c>
      <c r="C28" s="2">
        <v>236.7</v>
      </c>
      <c r="D28" s="2">
        <v>234</v>
      </c>
      <c r="E28" s="2">
        <f t="shared" si="0"/>
        <v>2.0616814533164343</v>
      </c>
      <c r="F28" s="2">
        <f t="shared" si="1"/>
        <v>27.3</v>
      </c>
      <c r="H28" s="2">
        <v>196.07</v>
      </c>
      <c r="I28" s="2">
        <v>2610</v>
      </c>
      <c r="J28" s="2">
        <f t="shared" si="26"/>
        <v>2.488907023001989</v>
      </c>
      <c r="K28" s="2">
        <f t="shared" si="27"/>
        <v>304.5</v>
      </c>
      <c r="L28" s="2">
        <f t="shared" ref="L28:M28" si="30">J28-E28</f>
        <v>0.4272255696855547</v>
      </c>
      <c r="M28" s="2">
        <f t="shared" si="30"/>
        <v>277.2</v>
      </c>
      <c r="N28" s="7">
        <v>17</v>
      </c>
    </row>
    <row r="29" spans="1:26" s="6" customFormat="1" ht="15.75" customHeight="1" x14ac:dyDescent="0.2">
      <c r="A29" s="2" t="s">
        <v>37</v>
      </c>
      <c r="B29" s="2">
        <v>505.77</v>
      </c>
      <c r="C29" s="2">
        <v>224.5</v>
      </c>
      <c r="D29" s="2">
        <v>600</v>
      </c>
      <c r="E29" s="2">
        <f t="shared" si="0"/>
        <v>2.2528730512249444</v>
      </c>
      <c r="F29" s="2">
        <f t="shared" si="1"/>
        <v>70</v>
      </c>
      <c r="H29" s="2">
        <v>184.2</v>
      </c>
      <c r="I29" s="2">
        <v>2759</v>
      </c>
      <c r="J29" s="2">
        <f t="shared" si="26"/>
        <v>2.7457654723127036</v>
      </c>
      <c r="K29" s="2">
        <f t="shared" si="27"/>
        <v>321.88333333333333</v>
      </c>
      <c r="L29" s="2">
        <f t="shared" ref="L29:M29" si="31">J29-E29</f>
        <v>0.49289242108775921</v>
      </c>
      <c r="M29" s="2">
        <f t="shared" si="31"/>
        <v>251.88333333333333</v>
      </c>
      <c r="N29" s="7">
        <v>16</v>
      </c>
    </row>
    <row r="30" spans="1:26" s="6" customFormat="1" ht="15.75" customHeight="1" x14ac:dyDescent="0.2">
      <c r="A30" s="2" t="s">
        <v>38</v>
      </c>
      <c r="B30" s="2">
        <v>515.47</v>
      </c>
      <c r="C30" s="2">
        <v>229.73</v>
      </c>
      <c r="D30" s="2">
        <v>1513</v>
      </c>
      <c r="E30" s="2">
        <f t="shared" si="0"/>
        <v>2.2438079484612374</v>
      </c>
      <c r="F30" s="2">
        <f t="shared" si="1"/>
        <v>176.51666666666668</v>
      </c>
      <c r="H30" s="2">
        <v>198.8</v>
      </c>
      <c r="I30" s="2">
        <v>3638</v>
      </c>
      <c r="J30" s="2">
        <f t="shared" si="26"/>
        <v>2.592907444668008</v>
      </c>
      <c r="K30" s="2">
        <f t="shared" si="27"/>
        <v>424.43333333333334</v>
      </c>
      <c r="L30" s="2">
        <f t="shared" ref="L30:M30" si="32">J30-E30</f>
        <v>0.34909949620677061</v>
      </c>
      <c r="M30" s="2">
        <f t="shared" si="32"/>
        <v>247.91666666666666</v>
      </c>
      <c r="N30" s="7">
        <v>18</v>
      </c>
      <c r="O30" s="2" t="s">
        <v>39</v>
      </c>
    </row>
    <row r="31" spans="1:26" s="6" customFormat="1" ht="15.75" customHeight="1" x14ac:dyDescent="0.2">
      <c r="A31" s="2" t="s">
        <v>40</v>
      </c>
      <c r="B31" s="2">
        <v>452.6</v>
      </c>
      <c r="C31" s="2">
        <v>221.1</v>
      </c>
      <c r="D31" s="2">
        <v>785</v>
      </c>
      <c r="E31" s="2">
        <f t="shared" si="0"/>
        <v>2.0470375395748532</v>
      </c>
      <c r="F31" s="2">
        <f t="shared" si="1"/>
        <v>91.583333333333329</v>
      </c>
      <c r="H31" s="2" t="s">
        <v>9</v>
      </c>
      <c r="I31" s="2">
        <v>3053</v>
      </c>
      <c r="K31" s="2">
        <f t="shared" si="27"/>
        <v>356.18333333333334</v>
      </c>
      <c r="M31" s="2">
        <f>K31-F31</f>
        <v>264.60000000000002</v>
      </c>
      <c r="N31" s="7">
        <v>17</v>
      </c>
    </row>
    <row r="32" spans="1:26" s="6" customFormat="1" ht="15.75" customHeight="1" x14ac:dyDescent="0.2">
      <c r="A32" s="8" t="s">
        <v>41</v>
      </c>
      <c r="B32" s="8">
        <v>488</v>
      </c>
      <c r="C32" s="8">
        <v>218.8</v>
      </c>
      <c r="D32" s="8">
        <v>1547</v>
      </c>
      <c r="E32" s="8">
        <f t="shared" si="0"/>
        <v>2.2303473491773307</v>
      </c>
      <c r="F32" s="8">
        <f t="shared" si="1"/>
        <v>180.48333333333332</v>
      </c>
      <c r="G32" s="9"/>
      <c r="H32" s="8" t="s">
        <v>29</v>
      </c>
      <c r="I32" s="8" t="s">
        <v>29</v>
      </c>
      <c r="J32" s="9"/>
      <c r="K32" s="9"/>
      <c r="L32" s="9"/>
      <c r="M32" s="9"/>
      <c r="N32" s="9"/>
      <c r="O32" s="8" t="s">
        <v>49</v>
      </c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spans="1:15" s="6" customFormat="1" ht="15.75" customHeight="1" x14ac:dyDescent="0.2">
      <c r="A33" s="2" t="s">
        <v>42</v>
      </c>
      <c r="B33" s="2">
        <v>509</v>
      </c>
      <c r="C33" s="2">
        <v>202.2</v>
      </c>
      <c r="D33" s="2">
        <v>690</v>
      </c>
      <c r="E33" s="2">
        <f t="shared" si="0"/>
        <v>2.5173095944609298</v>
      </c>
      <c r="F33" s="2">
        <f t="shared" si="1"/>
        <v>80.5</v>
      </c>
      <c r="H33" s="2">
        <v>181.75</v>
      </c>
      <c r="I33" s="2">
        <v>3186</v>
      </c>
      <c r="J33" s="2">
        <f t="shared" ref="J33:J35" si="33">B33/H33</f>
        <v>2.8005502063273728</v>
      </c>
      <c r="K33" s="2">
        <f t="shared" ref="K33:K38" si="34">(I33*7)/60</f>
        <v>371.7</v>
      </c>
      <c r="L33" s="2">
        <f t="shared" ref="L33:M33" si="35">J33-E33</f>
        <v>0.283240611866443</v>
      </c>
      <c r="M33" s="2">
        <f t="shared" si="35"/>
        <v>291.2</v>
      </c>
      <c r="N33" s="7">
        <v>21</v>
      </c>
    </row>
    <row r="34" spans="1:15" s="6" customFormat="1" ht="15.75" customHeight="1" x14ac:dyDescent="0.2">
      <c r="A34" s="2" t="s">
        <v>43</v>
      </c>
      <c r="B34" s="2">
        <v>501</v>
      </c>
      <c r="C34" s="2">
        <v>242.1</v>
      </c>
      <c r="D34" s="2">
        <v>652</v>
      </c>
      <c r="E34" s="2">
        <f t="shared" si="0"/>
        <v>2.0693928128872368</v>
      </c>
      <c r="F34" s="2">
        <f t="shared" si="1"/>
        <v>76.066666666666663</v>
      </c>
      <c r="H34" s="2">
        <v>209.8</v>
      </c>
      <c r="I34" s="2">
        <v>2948</v>
      </c>
      <c r="J34" s="2">
        <f t="shared" si="33"/>
        <v>2.3879885605338416</v>
      </c>
      <c r="K34" s="2">
        <f t="shared" si="34"/>
        <v>343.93333333333334</v>
      </c>
      <c r="L34" s="2">
        <f t="shared" ref="L34:M34" si="36">J34-E34</f>
        <v>0.31859574764660481</v>
      </c>
      <c r="M34" s="2">
        <f t="shared" si="36"/>
        <v>267.86666666666667</v>
      </c>
      <c r="N34" s="7">
        <v>16</v>
      </c>
    </row>
    <row r="35" spans="1:15" s="6" customFormat="1" ht="15.75" customHeight="1" x14ac:dyDescent="0.2">
      <c r="A35" s="2" t="s">
        <v>44</v>
      </c>
      <c r="B35" s="2">
        <v>516.1</v>
      </c>
      <c r="C35" s="2">
        <v>237.3</v>
      </c>
      <c r="D35" s="2">
        <v>1343</v>
      </c>
      <c r="E35" s="2">
        <f t="shared" si="0"/>
        <v>2.1748841129372103</v>
      </c>
      <c r="F35" s="2">
        <f t="shared" si="1"/>
        <v>156.68333333333334</v>
      </c>
      <c r="H35" s="2">
        <v>205</v>
      </c>
      <c r="I35" s="2">
        <v>3519</v>
      </c>
      <c r="J35" s="2">
        <f t="shared" si="33"/>
        <v>2.5175609756097561</v>
      </c>
      <c r="K35" s="2">
        <f t="shared" si="34"/>
        <v>410.55</v>
      </c>
      <c r="L35" s="2">
        <f t="shared" ref="L35:M35" si="37">J35-E35</f>
        <v>0.34267686267254582</v>
      </c>
      <c r="M35" s="2">
        <f t="shared" si="37"/>
        <v>253.86666666666667</v>
      </c>
      <c r="N35" s="7">
        <v>19</v>
      </c>
    </row>
    <row r="36" spans="1:15" s="6" customFormat="1" ht="15.75" customHeight="1" x14ac:dyDescent="0.2">
      <c r="A36" s="2" t="s">
        <v>45</v>
      </c>
      <c r="B36" s="2">
        <v>505.64</v>
      </c>
      <c r="C36" s="2">
        <v>231.3</v>
      </c>
      <c r="D36" s="2">
        <v>1054</v>
      </c>
      <c r="E36" s="2">
        <f t="shared" si="0"/>
        <v>2.1860786856895804</v>
      </c>
      <c r="F36" s="2">
        <f t="shared" si="1"/>
        <v>122.96666666666667</v>
      </c>
      <c r="H36" s="2" t="s">
        <v>9</v>
      </c>
      <c r="I36" s="2">
        <v>2985</v>
      </c>
      <c r="K36" s="2">
        <f t="shared" si="34"/>
        <v>348.25</v>
      </c>
      <c r="M36" s="2">
        <f>K36-F36</f>
        <v>225.28333333333333</v>
      </c>
      <c r="N36" s="7">
        <v>15</v>
      </c>
    </row>
    <row r="37" spans="1:15" s="6" customFormat="1" ht="15.75" customHeight="1" x14ac:dyDescent="0.2">
      <c r="A37" s="2" t="s">
        <v>46</v>
      </c>
      <c r="B37" s="2">
        <v>491.2</v>
      </c>
      <c r="C37" s="2">
        <v>218.8</v>
      </c>
      <c r="D37" s="2">
        <v>1182</v>
      </c>
      <c r="E37" s="2">
        <f t="shared" si="0"/>
        <v>2.2449725776965264</v>
      </c>
      <c r="F37" s="2">
        <f t="shared" si="1"/>
        <v>137.9</v>
      </c>
      <c r="H37" s="2">
        <v>187.8</v>
      </c>
      <c r="I37" s="2">
        <v>3437</v>
      </c>
      <c r="J37" s="2">
        <f t="shared" ref="J37:J38" si="38">B37/H37</f>
        <v>2.6155484558040465</v>
      </c>
      <c r="K37" s="2">
        <f t="shared" si="34"/>
        <v>400.98333333333335</v>
      </c>
      <c r="L37" s="2">
        <f t="shared" ref="L37:M37" si="39">J37-E37</f>
        <v>0.37057587810752013</v>
      </c>
      <c r="M37" s="2">
        <f t="shared" si="39"/>
        <v>263.08333333333337</v>
      </c>
      <c r="N37" s="7">
        <v>17</v>
      </c>
      <c r="O37" s="2"/>
    </row>
    <row r="38" spans="1:15" s="6" customFormat="1" ht="15.75" customHeight="1" x14ac:dyDescent="0.2">
      <c r="A38" s="2" t="s">
        <v>47</v>
      </c>
      <c r="B38" s="2">
        <v>517.29999999999995</v>
      </c>
      <c r="C38" s="2">
        <v>230</v>
      </c>
      <c r="D38" s="2">
        <v>1390</v>
      </c>
      <c r="E38" s="2">
        <f t="shared" si="0"/>
        <v>2.2491304347826087</v>
      </c>
      <c r="F38" s="2">
        <f t="shared" si="1"/>
        <v>162.16666666666666</v>
      </c>
      <c r="H38" s="2">
        <v>196.5</v>
      </c>
      <c r="I38" s="2">
        <v>3591</v>
      </c>
      <c r="J38" s="2">
        <f t="shared" si="38"/>
        <v>2.6325699745547073</v>
      </c>
      <c r="K38" s="2">
        <f t="shared" si="34"/>
        <v>418.95</v>
      </c>
      <c r="L38" s="2">
        <f t="shared" ref="L38:M38" si="40">J38-E38</f>
        <v>0.38343953977209866</v>
      </c>
      <c r="M38" s="2">
        <f t="shared" si="40"/>
        <v>256.7833333333333</v>
      </c>
      <c r="N38" s="7">
        <v>18</v>
      </c>
      <c r="O38" s="2"/>
    </row>
    <row r="39" spans="1:15" ht="15.75" customHeight="1" x14ac:dyDescent="0.2"/>
    <row r="40" spans="1:15" ht="15.75" customHeight="1" x14ac:dyDescent="0.2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</row>
    <row r="41" spans="1:15" ht="15.75" customHeight="1" x14ac:dyDescent="0.2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5" ht="15.75" customHeight="1" x14ac:dyDescent="0.2"/>
    <row r="43" spans="1:15" ht="15.75" customHeight="1" x14ac:dyDescent="0.2"/>
    <row r="44" spans="1:15" ht="15.75" customHeight="1" x14ac:dyDescent="0.2"/>
    <row r="45" spans="1:15" ht="15.75" customHeight="1" x14ac:dyDescent="0.2"/>
    <row r="46" spans="1:15" ht="15.75" customHeight="1" x14ac:dyDescent="0.2"/>
    <row r="47" spans="1:15" ht="15.75" customHeight="1" x14ac:dyDescent="0.2"/>
    <row r="48" spans="1:15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Arnaldo Carreira-Rosario</dc:creator>
  <cp:lastModifiedBy>Arnaldo Carreira-Rosario</cp:lastModifiedBy>
  <dcterms:created xsi:type="dcterms:W3CDTF">2021-03-08T21:26:28Z</dcterms:created>
  <dcterms:modified xsi:type="dcterms:W3CDTF">2021-08-04T06:04:02Z</dcterms:modified>
</cp:coreProperties>
</file>