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goteborgonline-my.sharepoint.com/personal/carl_odhnoff_socialcentrum_goteborg_se/Documents/Mina dokument/Projekt/"/>
    </mc:Choice>
  </mc:AlternateContent>
  <xr:revisionPtr revIDLastSave="107" documentId="8_{A56745F4-3EFB-42B6-B199-4E23B6430123}" xr6:coauthVersionLast="47" xr6:coauthVersionMax="47" xr10:uidLastSave="{3FF2A1DB-2D10-4F3A-99A2-E2F5AAEB8375}"/>
  <bookViews>
    <workbookView xWindow="-120" yWindow="-120" windowWidth="29040" windowHeight="17520" firstSheet="3" activeTab="3" xr2:uid="{00000000-000D-0000-FFFF-FFFF00000000}"/>
  </bookViews>
  <sheets>
    <sheet name="Data tom 230630" sheetId="1" state="hidden" r:id="rId1"/>
    <sheet name="Diagram tom 230630" sheetId="2" state="hidden" r:id="rId2"/>
    <sheet name="Data 230701-231004" sheetId="6" state="hidden" r:id="rId3"/>
    <sheet name="Instruktion" sheetId="11" r:id="rId4"/>
    <sheet name="Data" sheetId="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2" i="8" l="1"/>
  <c r="AP2" i="8"/>
  <c r="AO3" i="8"/>
  <c r="AP3" i="8"/>
  <c r="AO4" i="8"/>
  <c r="AP4" i="8"/>
  <c r="AO5" i="8"/>
  <c r="AP5" i="8"/>
  <c r="AO6" i="8"/>
  <c r="AP6" i="8"/>
  <c r="AO7" i="8"/>
  <c r="AP7" i="8"/>
  <c r="BJ103" i="8" l="1"/>
  <c r="BI103" i="8"/>
  <c r="BL103" i="8" s="1"/>
  <c r="BM103" i="8" s="1"/>
  <c r="BG103" i="8"/>
  <c r="BH103" i="8" s="1"/>
  <c r="BD103" i="8"/>
  <c r="BC103" i="8"/>
  <c r="AZ103" i="8"/>
  <c r="AY103" i="8"/>
  <c r="AU103" i="8"/>
  <c r="AT103" i="8"/>
  <c r="BE103" i="8" s="1"/>
  <c r="AS103" i="8"/>
  <c r="BA103" i="8" s="1"/>
  <c r="AR103" i="8"/>
  <c r="AW103" i="8" s="1"/>
  <c r="AQ103" i="8"/>
  <c r="AP103" i="8"/>
  <c r="AO103" i="8"/>
  <c r="AV103" i="8" s="1"/>
  <c r="BL101" i="8"/>
  <c r="BM101" i="8" s="1"/>
  <c r="BJ101" i="8"/>
  <c r="BI101" i="8"/>
  <c r="BK101" i="8" s="1"/>
  <c r="BG101" i="8"/>
  <c r="BH101" i="8" s="1"/>
  <c r="BC101" i="8"/>
  <c r="AZ101" i="8"/>
  <c r="AY101" i="8"/>
  <c r="AV101" i="8"/>
  <c r="AT101" i="8"/>
  <c r="BE101" i="8" s="1"/>
  <c r="AS101" i="8"/>
  <c r="BA101" i="8" s="1"/>
  <c r="AR101" i="8"/>
  <c r="AW101" i="8" s="1"/>
  <c r="AQ101" i="8"/>
  <c r="BD101" i="8" s="1"/>
  <c r="AP101" i="8"/>
  <c r="AO101" i="8"/>
  <c r="AU101" i="8" s="1"/>
  <c r="BK99" i="8"/>
  <c r="BJ99" i="8"/>
  <c r="BI99" i="8"/>
  <c r="BL99" i="8" s="1"/>
  <c r="BM99" i="8" s="1"/>
  <c r="BG99" i="8"/>
  <c r="BH99" i="8" s="1"/>
  <c r="BD99" i="8"/>
  <c r="BC99" i="8"/>
  <c r="AZ99" i="8"/>
  <c r="AY99" i="8"/>
  <c r="AU99" i="8"/>
  <c r="AT99" i="8"/>
  <c r="BE99" i="8" s="1"/>
  <c r="AS99" i="8"/>
  <c r="BA99" i="8" s="1"/>
  <c r="AR99" i="8"/>
  <c r="AW99" i="8" s="1"/>
  <c r="AQ99" i="8"/>
  <c r="AP99" i="8"/>
  <c r="AO99" i="8"/>
  <c r="AV99" i="8" s="1"/>
  <c r="AY518" i="8"/>
  <c r="AZ518" i="8"/>
  <c r="BA518" i="8"/>
  <c r="BC518" i="8"/>
  <c r="BD518" i="8"/>
  <c r="BE518" i="8"/>
  <c r="AY532" i="8"/>
  <c r="AZ532" i="8"/>
  <c r="BA532" i="8"/>
  <c r="BC532" i="8"/>
  <c r="BD532" i="8"/>
  <c r="BE532" i="8"/>
  <c r="AY494" i="8"/>
  <c r="AZ494" i="8"/>
  <c r="BA494" i="8"/>
  <c r="BC494" i="8"/>
  <c r="BD494" i="8"/>
  <c r="BE494" i="8"/>
  <c r="AY504" i="8"/>
  <c r="AZ504" i="8"/>
  <c r="BA504" i="8"/>
  <c r="BC504" i="8"/>
  <c r="BD504" i="8"/>
  <c r="BE504" i="8"/>
  <c r="AY334" i="8"/>
  <c r="AZ334" i="8"/>
  <c r="BA334" i="8"/>
  <c r="BC334" i="8"/>
  <c r="BD334" i="8"/>
  <c r="BE334" i="8"/>
  <c r="AW532" i="8"/>
  <c r="AU532" i="8"/>
  <c r="AW518" i="8"/>
  <c r="AU518" i="8"/>
  <c r="AW494" i="8"/>
  <c r="AW504" i="8"/>
  <c r="AU504" i="8"/>
  <c r="AU494" i="8"/>
  <c r="AU334" i="8"/>
  <c r="AW334" i="8"/>
  <c r="BL15" i="8"/>
  <c r="BM15" i="8" s="1"/>
  <c r="BL576" i="8"/>
  <c r="BM576" i="8" s="1"/>
  <c r="BL589" i="8"/>
  <c r="BM589" i="8" s="1"/>
  <c r="BL590" i="8"/>
  <c r="BM590" i="8" s="1"/>
  <c r="BL591" i="8"/>
  <c r="BM591" i="8" s="1"/>
  <c r="BL634" i="8"/>
  <c r="BM634" i="8" s="1"/>
  <c r="BL637" i="8"/>
  <c r="BM637" i="8" s="1"/>
  <c r="BL638" i="8"/>
  <c r="BM638" i="8" s="1"/>
  <c r="BL639" i="8"/>
  <c r="BM639" i="8" s="1"/>
  <c r="BK204" i="8"/>
  <c r="BK449" i="8"/>
  <c r="BK572" i="8"/>
  <c r="BK573" i="8"/>
  <c r="BK585" i="8"/>
  <c r="BK587" i="8"/>
  <c r="BK588" i="8"/>
  <c r="BK589" i="8"/>
  <c r="BK601" i="8"/>
  <c r="BK603" i="8"/>
  <c r="BK604" i="8"/>
  <c r="BK605" i="8"/>
  <c r="BK617" i="8"/>
  <c r="BK619" i="8"/>
  <c r="BK620" i="8"/>
  <c r="BK621" i="8"/>
  <c r="BK633" i="8"/>
  <c r="BK635" i="8"/>
  <c r="BK636" i="8"/>
  <c r="BK637" i="8"/>
  <c r="BK649" i="8"/>
  <c r="BK651" i="8"/>
  <c r="BK652" i="8"/>
  <c r="BK653"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98" i="8"/>
  <c r="BJ100" i="8"/>
  <c r="BJ102" i="8"/>
  <c r="BJ104" i="8"/>
  <c r="BJ105" i="8"/>
  <c r="BJ106" i="8"/>
  <c r="BJ107" i="8"/>
  <c r="BJ108" i="8"/>
  <c r="BJ109" i="8"/>
  <c r="BJ110" i="8"/>
  <c r="BJ111" i="8"/>
  <c r="BJ112" i="8"/>
  <c r="BJ113" i="8"/>
  <c r="BJ114" i="8"/>
  <c r="BJ115" i="8"/>
  <c r="BJ116" i="8"/>
  <c r="BJ117" i="8"/>
  <c r="BJ118" i="8"/>
  <c r="BJ119" i="8"/>
  <c r="BJ120" i="8"/>
  <c r="BJ121" i="8"/>
  <c r="BJ122" i="8"/>
  <c r="BJ123" i="8"/>
  <c r="BJ124" i="8"/>
  <c r="BJ125" i="8"/>
  <c r="BJ126" i="8"/>
  <c r="BJ127" i="8"/>
  <c r="BJ128" i="8"/>
  <c r="BJ129" i="8"/>
  <c r="BJ130" i="8"/>
  <c r="BJ131" i="8"/>
  <c r="BJ132" i="8"/>
  <c r="BJ133" i="8"/>
  <c r="BJ134" i="8"/>
  <c r="BJ135" i="8"/>
  <c r="BJ136" i="8"/>
  <c r="BJ137" i="8"/>
  <c r="BJ138" i="8"/>
  <c r="BJ139" i="8"/>
  <c r="BJ140" i="8"/>
  <c r="BJ141" i="8"/>
  <c r="BJ142" i="8"/>
  <c r="BJ143" i="8"/>
  <c r="BJ144" i="8"/>
  <c r="BJ145" i="8"/>
  <c r="BJ146" i="8"/>
  <c r="BJ147" i="8"/>
  <c r="BJ148" i="8"/>
  <c r="BJ149" i="8"/>
  <c r="BJ150" i="8"/>
  <c r="BJ151" i="8"/>
  <c r="BJ152" i="8"/>
  <c r="BJ153" i="8"/>
  <c r="BJ154" i="8"/>
  <c r="BJ155" i="8"/>
  <c r="BJ156" i="8"/>
  <c r="BJ157" i="8"/>
  <c r="BJ158" i="8"/>
  <c r="BJ159" i="8"/>
  <c r="BJ160" i="8"/>
  <c r="BJ161" i="8"/>
  <c r="BJ162" i="8"/>
  <c r="BJ163" i="8"/>
  <c r="BJ164" i="8"/>
  <c r="BJ165" i="8"/>
  <c r="BJ166" i="8"/>
  <c r="BJ167" i="8"/>
  <c r="BJ168" i="8"/>
  <c r="BJ169" i="8"/>
  <c r="BJ170" i="8"/>
  <c r="BJ171" i="8"/>
  <c r="BJ172" i="8"/>
  <c r="BJ173" i="8"/>
  <c r="BJ174" i="8"/>
  <c r="BJ175" i="8"/>
  <c r="BJ176" i="8"/>
  <c r="BJ177" i="8"/>
  <c r="BJ178" i="8"/>
  <c r="BJ179" i="8"/>
  <c r="BJ180" i="8"/>
  <c r="BJ181" i="8"/>
  <c r="BJ182" i="8"/>
  <c r="BJ183" i="8"/>
  <c r="BJ184" i="8"/>
  <c r="BJ185" i="8"/>
  <c r="BJ186" i="8"/>
  <c r="BJ187" i="8"/>
  <c r="BJ188" i="8"/>
  <c r="BJ189" i="8"/>
  <c r="BJ190" i="8"/>
  <c r="BJ191" i="8"/>
  <c r="BJ192" i="8"/>
  <c r="BJ193" i="8"/>
  <c r="BJ194" i="8"/>
  <c r="BJ195" i="8"/>
  <c r="BJ196" i="8"/>
  <c r="BJ197" i="8"/>
  <c r="BJ198" i="8"/>
  <c r="BJ199" i="8"/>
  <c r="BJ200" i="8"/>
  <c r="BJ201" i="8"/>
  <c r="BJ202" i="8"/>
  <c r="BJ203" i="8"/>
  <c r="BJ204" i="8"/>
  <c r="BJ205" i="8"/>
  <c r="BJ206" i="8"/>
  <c r="BJ207" i="8"/>
  <c r="BJ208" i="8"/>
  <c r="BJ209" i="8"/>
  <c r="BJ210" i="8"/>
  <c r="BJ211" i="8"/>
  <c r="BJ212" i="8"/>
  <c r="BJ213" i="8"/>
  <c r="BJ214" i="8"/>
  <c r="BJ215" i="8"/>
  <c r="BJ216" i="8"/>
  <c r="BJ217" i="8"/>
  <c r="BJ218" i="8"/>
  <c r="BJ219" i="8"/>
  <c r="BJ220" i="8"/>
  <c r="BJ221" i="8"/>
  <c r="BJ222" i="8"/>
  <c r="BJ223" i="8"/>
  <c r="BJ224" i="8"/>
  <c r="BJ225" i="8"/>
  <c r="BJ226" i="8"/>
  <c r="BJ227" i="8"/>
  <c r="BJ228" i="8"/>
  <c r="BJ229" i="8"/>
  <c r="BJ230" i="8"/>
  <c r="BJ231" i="8"/>
  <c r="BJ232" i="8"/>
  <c r="BJ233" i="8"/>
  <c r="BJ234" i="8"/>
  <c r="BJ235" i="8"/>
  <c r="BJ236" i="8"/>
  <c r="BJ237" i="8"/>
  <c r="BJ238" i="8"/>
  <c r="BJ239" i="8"/>
  <c r="BJ240" i="8"/>
  <c r="BJ241" i="8"/>
  <c r="BJ242" i="8"/>
  <c r="BJ243" i="8"/>
  <c r="BJ244" i="8"/>
  <c r="BJ245" i="8"/>
  <c r="BJ246" i="8"/>
  <c r="BJ247" i="8"/>
  <c r="BJ248" i="8"/>
  <c r="BJ249" i="8"/>
  <c r="BJ250" i="8"/>
  <c r="BJ251" i="8"/>
  <c r="BJ252" i="8"/>
  <c r="BJ253" i="8"/>
  <c r="BJ254" i="8"/>
  <c r="BJ255" i="8"/>
  <c r="BJ256" i="8"/>
  <c r="BJ257" i="8"/>
  <c r="BJ258" i="8"/>
  <c r="BJ259" i="8"/>
  <c r="BJ260" i="8"/>
  <c r="BJ261" i="8"/>
  <c r="BJ262" i="8"/>
  <c r="BJ263" i="8"/>
  <c r="BJ264" i="8"/>
  <c r="BJ265" i="8"/>
  <c r="BJ266" i="8"/>
  <c r="BJ267" i="8"/>
  <c r="BJ268" i="8"/>
  <c r="BJ269" i="8"/>
  <c r="BJ270" i="8"/>
  <c r="BJ271" i="8"/>
  <c r="BJ272" i="8"/>
  <c r="BJ273" i="8"/>
  <c r="BJ274" i="8"/>
  <c r="BJ275" i="8"/>
  <c r="BJ276" i="8"/>
  <c r="BJ277" i="8"/>
  <c r="BJ278" i="8"/>
  <c r="BJ279" i="8"/>
  <c r="BJ280" i="8"/>
  <c r="BJ281" i="8"/>
  <c r="BJ282" i="8"/>
  <c r="BJ283" i="8"/>
  <c r="BJ284" i="8"/>
  <c r="BJ285" i="8"/>
  <c r="BJ286" i="8"/>
  <c r="BJ287" i="8"/>
  <c r="BJ288" i="8"/>
  <c r="BJ289" i="8"/>
  <c r="BJ290" i="8"/>
  <c r="BJ291" i="8"/>
  <c r="BJ292" i="8"/>
  <c r="BJ293" i="8"/>
  <c r="BJ294" i="8"/>
  <c r="BJ295" i="8"/>
  <c r="BJ296" i="8"/>
  <c r="BJ297" i="8"/>
  <c r="BJ298" i="8"/>
  <c r="BJ299" i="8"/>
  <c r="BJ300" i="8"/>
  <c r="BJ301" i="8"/>
  <c r="BJ302" i="8"/>
  <c r="BJ303" i="8"/>
  <c r="BJ304" i="8"/>
  <c r="BJ305" i="8"/>
  <c r="BJ306" i="8"/>
  <c r="BJ307" i="8"/>
  <c r="BJ308" i="8"/>
  <c r="BJ309" i="8"/>
  <c r="BJ310" i="8"/>
  <c r="BJ311" i="8"/>
  <c r="BJ312" i="8"/>
  <c r="BJ313" i="8"/>
  <c r="BJ314" i="8"/>
  <c r="BJ315" i="8"/>
  <c r="BJ316" i="8"/>
  <c r="BJ317" i="8"/>
  <c r="BJ318" i="8"/>
  <c r="BJ319" i="8"/>
  <c r="BJ320" i="8"/>
  <c r="BJ321" i="8"/>
  <c r="BJ322" i="8"/>
  <c r="BJ323" i="8"/>
  <c r="BJ324" i="8"/>
  <c r="BJ325" i="8"/>
  <c r="BJ326" i="8"/>
  <c r="BJ327" i="8"/>
  <c r="BJ328" i="8"/>
  <c r="BJ329" i="8"/>
  <c r="BJ330" i="8"/>
  <c r="BJ331" i="8"/>
  <c r="BJ332" i="8"/>
  <c r="BJ333" i="8"/>
  <c r="BJ335" i="8"/>
  <c r="BJ336" i="8"/>
  <c r="BJ337" i="8"/>
  <c r="BJ338" i="8"/>
  <c r="BJ339" i="8"/>
  <c r="BJ340" i="8"/>
  <c r="BJ341" i="8"/>
  <c r="BJ342" i="8"/>
  <c r="BJ343" i="8"/>
  <c r="BJ344" i="8"/>
  <c r="BJ345" i="8"/>
  <c r="BJ346" i="8"/>
  <c r="BJ347" i="8"/>
  <c r="BJ348" i="8"/>
  <c r="BJ349" i="8"/>
  <c r="BJ350" i="8"/>
  <c r="BJ351" i="8"/>
  <c r="BJ352" i="8"/>
  <c r="BJ353" i="8"/>
  <c r="BJ354" i="8"/>
  <c r="BJ355" i="8"/>
  <c r="BJ356" i="8"/>
  <c r="BJ357" i="8"/>
  <c r="BJ358" i="8"/>
  <c r="BJ359" i="8"/>
  <c r="BJ360" i="8"/>
  <c r="BJ361" i="8"/>
  <c r="BJ362" i="8"/>
  <c r="BJ363" i="8"/>
  <c r="BJ364" i="8"/>
  <c r="BJ365" i="8"/>
  <c r="BJ366" i="8"/>
  <c r="BJ367" i="8"/>
  <c r="BJ368" i="8"/>
  <c r="BJ369" i="8"/>
  <c r="BJ370" i="8"/>
  <c r="BJ371" i="8"/>
  <c r="BJ372" i="8"/>
  <c r="BJ373" i="8"/>
  <c r="BJ374" i="8"/>
  <c r="BJ375" i="8"/>
  <c r="BJ376" i="8"/>
  <c r="BJ377" i="8"/>
  <c r="BJ378" i="8"/>
  <c r="BJ379" i="8"/>
  <c r="BJ380" i="8"/>
  <c r="BJ381" i="8"/>
  <c r="BJ382" i="8"/>
  <c r="BJ383" i="8"/>
  <c r="BJ384" i="8"/>
  <c r="BJ385" i="8"/>
  <c r="BJ386" i="8"/>
  <c r="BJ387" i="8"/>
  <c r="BJ388" i="8"/>
  <c r="BJ389" i="8"/>
  <c r="BJ390" i="8"/>
  <c r="BJ391" i="8"/>
  <c r="BJ392" i="8"/>
  <c r="BJ393" i="8"/>
  <c r="BJ394" i="8"/>
  <c r="BJ395" i="8"/>
  <c r="BJ396" i="8"/>
  <c r="BJ397" i="8"/>
  <c r="BJ398" i="8"/>
  <c r="BJ399" i="8"/>
  <c r="BJ400" i="8"/>
  <c r="BJ401" i="8"/>
  <c r="BJ402" i="8"/>
  <c r="BJ403" i="8"/>
  <c r="BJ404" i="8"/>
  <c r="BJ405" i="8"/>
  <c r="BJ406" i="8"/>
  <c r="BJ407" i="8"/>
  <c r="BJ408" i="8"/>
  <c r="BJ409" i="8"/>
  <c r="BJ410" i="8"/>
  <c r="BJ411" i="8"/>
  <c r="BJ412" i="8"/>
  <c r="BJ413" i="8"/>
  <c r="BJ414" i="8"/>
  <c r="BJ415" i="8"/>
  <c r="BJ416" i="8"/>
  <c r="BJ417" i="8"/>
  <c r="BJ418" i="8"/>
  <c r="BJ419" i="8"/>
  <c r="BJ420" i="8"/>
  <c r="BJ421" i="8"/>
  <c r="BJ422" i="8"/>
  <c r="BJ423" i="8"/>
  <c r="BJ424" i="8"/>
  <c r="BJ425" i="8"/>
  <c r="BJ426" i="8"/>
  <c r="BJ427" i="8"/>
  <c r="BJ428" i="8"/>
  <c r="BJ429" i="8"/>
  <c r="BJ430" i="8"/>
  <c r="BJ431" i="8"/>
  <c r="BJ432" i="8"/>
  <c r="BJ433" i="8"/>
  <c r="BJ434" i="8"/>
  <c r="BJ435" i="8"/>
  <c r="BJ436" i="8"/>
  <c r="BJ437" i="8"/>
  <c r="BJ438" i="8"/>
  <c r="BJ439" i="8"/>
  <c r="BJ440" i="8"/>
  <c r="BJ441" i="8"/>
  <c r="BJ442" i="8"/>
  <c r="BJ443" i="8"/>
  <c r="BJ444" i="8"/>
  <c r="BJ445" i="8"/>
  <c r="BJ446" i="8"/>
  <c r="BJ447" i="8"/>
  <c r="BJ448" i="8"/>
  <c r="BJ449" i="8"/>
  <c r="BJ450" i="8"/>
  <c r="BJ451" i="8"/>
  <c r="BJ452" i="8"/>
  <c r="BJ453" i="8"/>
  <c r="BJ454" i="8"/>
  <c r="BJ455" i="8"/>
  <c r="BJ456" i="8"/>
  <c r="BJ457" i="8"/>
  <c r="BJ458" i="8"/>
  <c r="BJ459" i="8"/>
  <c r="BJ460" i="8"/>
  <c r="BJ461" i="8"/>
  <c r="BJ462" i="8"/>
  <c r="BJ463" i="8"/>
  <c r="BJ464" i="8"/>
  <c r="BJ465" i="8"/>
  <c r="BJ466" i="8"/>
  <c r="BJ467" i="8"/>
  <c r="BJ468" i="8"/>
  <c r="BJ469" i="8"/>
  <c r="BJ470" i="8"/>
  <c r="BJ471" i="8"/>
  <c r="BJ472" i="8"/>
  <c r="BJ473" i="8"/>
  <c r="BJ474" i="8"/>
  <c r="BJ475" i="8"/>
  <c r="BJ476" i="8"/>
  <c r="BJ477" i="8"/>
  <c r="BJ478" i="8"/>
  <c r="BJ479" i="8"/>
  <c r="BJ480" i="8"/>
  <c r="BJ481" i="8"/>
  <c r="BJ482" i="8"/>
  <c r="BJ483" i="8"/>
  <c r="BJ484" i="8"/>
  <c r="BJ485" i="8"/>
  <c r="BJ486" i="8"/>
  <c r="BJ487" i="8"/>
  <c r="BJ488" i="8"/>
  <c r="BJ489" i="8"/>
  <c r="BJ490" i="8"/>
  <c r="BJ491" i="8"/>
  <c r="BJ492" i="8"/>
  <c r="BJ493" i="8"/>
  <c r="BJ495" i="8"/>
  <c r="BJ496" i="8"/>
  <c r="BJ497" i="8"/>
  <c r="BJ498" i="8"/>
  <c r="BJ499" i="8"/>
  <c r="BJ500" i="8"/>
  <c r="BJ501" i="8"/>
  <c r="BJ502" i="8"/>
  <c r="BJ503" i="8"/>
  <c r="BJ505" i="8"/>
  <c r="BJ506" i="8"/>
  <c r="BJ507" i="8"/>
  <c r="BJ508" i="8"/>
  <c r="BJ509" i="8"/>
  <c r="BJ510" i="8"/>
  <c r="BJ511" i="8"/>
  <c r="BJ512" i="8"/>
  <c r="BJ513" i="8"/>
  <c r="BJ514" i="8"/>
  <c r="BJ515" i="8"/>
  <c r="BJ516" i="8"/>
  <c r="BJ517" i="8"/>
  <c r="BJ519" i="8"/>
  <c r="BJ520" i="8"/>
  <c r="BJ521" i="8"/>
  <c r="BJ522" i="8"/>
  <c r="BJ523" i="8"/>
  <c r="BJ524" i="8"/>
  <c r="BJ525" i="8"/>
  <c r="BJ526" i="8"/>
  <c r="BJ527" i="8"/>
  <c r="BJ528" i="8"/>
  <c r="BJ529" i="8"/>
  <c r="BJ530" i="8"/>
  <c r="BJ531" i="8"/>
  <c r="BJ533" i="8"/>
  <c r="BJ534" i="8"/>
  <c r="BJ535" i="8"/>
  <c r="BJ536" i="8"/>
  <c r="BJ537" i="8"/>
  <c r="BJ538" i="8"/>
  <c r="BJ539" i="8"/>
  <c r="BJ540" i="8"/>
  <c r="BJ541" i="8"/>
  <c r="BJ542" i="8"/>
  <c r="BJ543" i="8"/>
  <c r="BJ544" i="8"/>
  <c r="BJ545" i="8"/>
  <c r="BJ546" i="8"/>
  <c r="BJ547" i="8"/>
  <c r="BJ548" i="8"/>
  <c r="BJ549" i="8"/>
  <c r="BJ550" i="8"/>
  <c r="BJ551" i="8"/>
  <c r="BJ552" i="8"/>
  <c r="BJ553" i="8"/>
  <c r="BJ554" i="8"/>
  <c r="BJ555" i="8"/>
  <c r="BJ556" i="8"/>
  <c r="BJ557" i="8"/>
  <c r="BJ558" i="8"/>
  <c r="BJ559" i="8"/>
  <c r="BJ560" i="8"/>
  <c r="BJ561" i="8"/>
  <c r="BJ562" i="8"/>
  <c r="BJ563" i="8"/>
  <c r="BJ564" i="8"/>
  <c r="BJ565" i="8"/>
  <c r="BJ566" i="8"/>
  <c r="BJ567" i="8"/>
  <c r="BJ568" i="8"/>
  <c r="BJ569" i="8"/>
  <c r="BJ570" i="8"/>
  <c r="BJ571" i="8"/>
  <c r="BJ572" i="8"/>
  <c r="BJ573" i="8"/>
  <c r="BJ574" i="8"/>
  <c r="BJ575" i="8"/>
  <c r="BJ576" i="8"/>
  <c r="BJ577" i="8"/>
  <c r="BJ578" i="8"/>
  <c r="BJ579" i="8"/>
  <c r="BJ580" i="8"/>
  <c r="BJ581" i="8"/>
  <c r="BJ582" i="8"/>
  <c r="BJ583" i="8"/>
  <c r="BJ584" i="8"/>
  <c r="BJ585" i="8"/>
  <c r="BJ586" i="8"/>
  <c r="BJ587" i="8"/>
  <c r="BJ588" i="8"/>
  <c r="BJ589" i="8"/>
  <c r="BJ590" i="8"/>
  <c r="BJ591" i="8"/>
  <c r="BJ592" i="8"/>
  <c r="BJ593" i="8"/>
  <c r="BJ594" i="8"/>
  <c r="BJ595" i="8"/>
  <c r="BJ596" i="8"/>
  <c r="BJ597" i="8"/>
  <c r="BJ598" i="8"/>
  <c r="BJ599" i="8"/>
  <c r="BJ600" i="8"/>
  <c r="BJ601" i="8"/>
  <c r="BJ602" i="8"/>
  <c r="BJ603" i="8"/>
  <c r="BJ604" i="8"/>
  <c r="BJ605" i="8"/>
  <c r="BJ606" i="8"/>
  <c r="BJ607" i="8"/>
  <c r="BJ608" i="8"/>
  <c r="BJ609" i="8"/>
  <c r="BJ610" i="8"/>
  <c r="BJ611" i="8"/>
  <c r="BJ612" i="8"/>
  <c r="BJ613" i="8"/>
  <c r="BJ614" i="8"/>
  <c r="BJ615" i="8"/>
  <c r="BJ616" i="8"/>
  <c r="BJ617" i="8"/>
  <c r="BJ618" i="8"/>
  <c r="BJ619" i="8"/>
  <c r="BJ620" i="8"/>
  <c r="BJ621" i="8"/>
  <c r="BJ622" i="8"/>
  <c r="BJ623" i="8"/>
  <c r="BJ624" i="8"/>
  <c r="BJ625" i="8"/>
  <c r="BJ626" i="8"/>
  <c r="BJ627" i="8"/>
  <c r="BJ628" i="8"/>
  <c r="BJ629" i="8"/>
  <c r="BJ630" i="8"/>
  <c r="BJ631" i="8"/>
  <c r="BJ632" i="8"/>
  <c r="BJ633" i="8"/>
  <c r="BJ634" i="8"/>
  <c r="BJ635" i="8"/>
  <c r="BJ636" i="8"/>
  <c r="BJ637" i="8"/>
  <c r="BJ638" i="8"/>
  <c r="BJ639" i="8"/>
  <c r="BJ640" i="8"/>
  <c r="BJ641" i="8"/>
  <c r="BJ642" i="8"/>
  <c r="BJ643" i="8"/>
  <c r="BJ644" i="8"/>
  <c r="BJ645" i="8"/>
  <c r="BJ646" i="8"/>
  <c r="BJ647" i="8"/>
  <c r="BJ648" i="8"/>
  <c r="BJ649" i="8"/>
  <c r="BJ650" i="8"/>
  <c r="BJ651" i="8"/>
  <c r="BJ652" i="8"/>
  <c r="BJ653" i="8"/>
  <c r="BJ654" i="8"/>
  <c r="BJ655" i="8"/>
  <c r="BJ656" i="8"/>
  <c r="BJ657" i="8"/>
  <c r="BJ658" i="8"/>
  <c r="BJ659" i="8"/>
  <c r="BJ660" i="8"/>
  <c r="BJ661" i="8"/>
  <c r="BJ662" i="8"/>
  <c r="BJ663" i="8"/>
  <c r="BJ664" i="8"/>
  <c r="BJ2" i="8"/>
  <c r="BI3" i="8"/>
  <c r="BI4" i="8"/>
  <c r="BL4" i="8" s="1"/>
  <c r="BI5" i="8"/>
  <c r="BL5" i="8" s="1"/>
  <c r="BI6" i="8"/>
  <c r="BI7" i="8"/>
  <c r="BL7" i="8" s="1"/>
  <c r="BI8" i="8"/>
  <c r="BL8" i="8" s="1"/>
  <c r="BI9" i="8"/>
  <c r="BL9" i="8" s="1"/>
  <c r="BI10" i="8"/>
  <c r="BL10" i="8" s="1"/>
  <c r="BI11" i="8"/>
  <c r="BL11" i="8" s="1"/>
  <c r="BI12" i="8"/>
  <c r="BL12" i="8" s="1"/>
  <c r="BI13" i="8"/>
  <c r="BI14" i="8"/>
  <c r="BI15" i="8"/>
  <c r="BK15" i="8" s="1"/>
  <c r="BI16" i="8"/>
  <c r="BK16" i="8" s="1"/>
  <c r="BI17" i="8"/>
  <c r="BK17" i="8" s="1"/>
  <c r="BI18" i="8"/>
  <c r="BI19" i="8"/>
  <c r="BI20" i="8"/>
  <c r="BL20" i="8" s="1"/>
  <c r="BI21" i="8"/>
  <c r="BL21" i="8" s="1"/>
  <c r="BI22" i="8"/>
  <c r="BI23" i="8"/>
  <c r="BL23" i="8" s="1"/>
  <c r="BI24" i="8"/>
  <c r="BL24" i="8" s="1"/>
  <c r="BI25" i="8"/>
  <c r="BL25" i="8" s="1"/>
  <c r="BI26" i="8"/>
  <c r="BL26" i="8" s="1"/>
  <c r="BI27" i="8"/>
  <c r="BL27" i="8" s="1"/>
  <c r="BI28" i="8"/>
  <c r="BL28" i="8" s="1"/>
  <c r="BI29" i="8"/>
  <c r="BI30" i="8"/>
  <c r="BI31" i="8"/>
  <c r="BK31" i="8" s="1"/>
  <c r="BI32" i="8"/>
  <c r="BI33" i="8"/>
  <c r="BI34" i="8"/>
  <c r="BI35" i="8"/>
  <c r="BI36" i="8"/>
  <c r="BL36" i="8" s="1"/>
  <c r="BI37" i="8"/>
  <c r="BL37" i="8" s="1"/>
  <c r="BI38" i="8"/>
  <c r="BI39" i="8"/>
  <c r="BL39" i="8" s="1"/>
  <c r="BI40" i="8"/>
  <c r="BL40" i="8" s="1"/>
  <c r="BI41" i="8"/>
  <c r="BL41" i="8" s="1"/>
  <c r="BI42" i="8"/>
  <c r="BL42" i="8" s="1"/>
  <c r="BI43" i="8"/>
  <c r="BL43" i="8" s="1"/>
  <c r="BI44" i="8"/>
  <c r="BL44" i="8" s="1"/>
  <c r="BI45" i="8"/>
  <c r="BI46" i="8"/>
  <c r="BI47" i="8"/>
  <c r="BK47" i="8" s="1"/>
  <c r="BI48" i="8"/>
  <c r="BI49" i="8"/>
  <c r="BI50" i="8"/>
  <c r="BI51" i="8"/>
  <c r="BI52" i="8"/>
  <c r="BL52" i="8" s="1"/>
  <c r="BI53" i="8"/>
  <c r="BL53" i="8" s="1"/>
  <c r="BI54" i="8"/>
  <c r="BI55" i="8"/>
  <c r="BL55" i="8" s="1"/>
  <c r="BI56" i="8"/>
  <c r="BL56" i="8" s="1"/>
  <c r="BI57" i="8"/>
  <c r="BL57" i="8" s="1"/>
  <c r="BI58" i="8"/>
  <c r="BL58" i="8" s="1"/>
  <c r="BI59" i="8"/>
  <c r="BL59" i="8" s="1"/>
  <c r="BI60" i="8"/>
  <c r="BL60" i="8" s="1"/>
  <c r="BI61" i="8"/>
  <c r="BI62" i="8"/>
  <c r="BL62" i="8" s="1"/>
  <c r="BI63" i="8"/>
  <c r="BK63" i="8" s="1"/>
  <c r="BI64" i="8"/>
  <c r="BI65" i="8"/>
  <c r="BI66" i="8"/>
  <c r="BI67" i="8"/>
  <c r="BI68" i="8"/>
  <c r="BL68" i="8" s="1"/>
  <c r="BI69" i="8"/>
  <c r="BL69" i="8" s="1"/>
  <c r="BI70" i="8"/>
  <c r="BI71" i="8"/>
  <c r="BL71" i="8" s="1"/>
  <c r="BI72" i="8"/>
  <c r="BL72" i="8" s="1"/>
  <c r="BI73" i="8"/>
  <c r="BL73" i="8" s="1"/>
  <c r="BI74" i="8"/>
  <c r="BL74" i="8" s="1"/>
  <c r="BI75" i="8"/>
  <c r="BL75" i="8" s="1"/>
  <c r="BI76" i="8"/>
  <c r="BL76" i="8" s="1"/>
  <c r="BI77" i="8"/>
  <c r="BI78" i="8"/>
  <c r="BI79" i="8"/>
  <c r="BK79" i="8" s="1"/>
  <c r="BI80" i="8"/>
  <c r="BI81" i="8"/>
  <c r="BK81" i="8" s="1"/>
  <c r="BI82" i="8"/>
  <c r="BI83" i="8"/>
  <c r="BI84" i="8"/>
  <c r="BL84" i="8" s="1"/>
  <c r="BI85" i="8"/>
  <c r="BL85" i="8" s="1"/>
  <c r="BI86" i="8"/>
  <c r="BI87" i="8"/>
  <c r="BL87" i="8" s="1"/>
  <c r="BI88" i="8"/>
  <c r="BL88" i="8" s="1"/>
  <c r="BI89" i="8"/>
  <c r="BL89" i="8" s="1"/>
  <c r="BI90" i="8"/>
  <c r="BL90" i="8" s="1"/>
  <c r="BI91" i="8"/>
  <c r="BL91" i="8" s="1"/>
  <c r="BI92" i="8"/>
  <c r="BL92" i="8" s="1"/>
  <c r="BI93" i="8"/>
  <c r="BI94" i="8"/>
  <c r="BL94" i="8" s="1"/>
  <c r="BI95" i="8"/>
  <c r="BK95" i="8" s="1"/>
  <c r="BI96" i="8"/>
  <c r="BK96" i="8" s="1"/>
  <c r="BI97" i="8"/>
  <c r="BK97" i="8" s="1"/>
  <c r="BI98" i="8"/>
  <c r="BI100" i="8"/>
  <c r="BL100" i="8" s="1"/>
  <c r="BI102" i="8"/>
  <c r="BI104" i="8"/>
  <c r="BL104" i="8" s="1"/>
  <c r="BM104" i="8" s="1"/>
  <c r="BI105" i="8"/>
  <c r="BL105" i="8" s="1"/>
  <c r="BI106" i="8"/>
  <c r="BL106" i="8" s="1"/>
  <c r="BI107" i="8"/>
  <c r="BL107" i="8" s="1"/>
  <c r="BI108" i="8"/>
  <c r="BL108" i="8" s="1"/>
  <c r="BI109" i="8"/>
  <c r="BI110" i="8"/>
  <c r="BI111" i="8"/>
  <c r="BK111" i="8" s="1"/>
  <c r="BI112" i="8"/>
  <c r="BI113" i="8"/>
  <c r="BI114" i="8"/>
  <c r="BI115" i="8"/>
  <c r="BI116" i="8"/>
  <c r="BL116" i="8" s="1"/>
  <c r="BI117" i="8"/>
  <c r="BL117" i="8" s="1"/>
  <c r="BI118" i="8"/>
  <c r="BI119" i="8"/>
  <c r="BL119" i="8" s="1"/>
  <c r="BM119" i="8" s="1"/>
  <c r="BI120" i="8"/>
  <c r="BL120" i="8" s="1"/>
  <c r="BI121" i="8"/>
  <c r="BL121" i="8" s="1"/>
  <c r="BI122" i="8"/>
  <c r="BL122" i="8" s="1"/>
  <c r="BI123" i="8"/>
  <c r="BL123" i="8" s="1"/>
  <c r="BI124" i="8"/>
  <c r="BL124" i="8" s="1"/>
  <c r="BI125" i="8"/>
  <c r="BI126" i="8"/>
  <c r="BL126" i="8" s="1"/>
  <c r="BI127" i="8"/>
  <c r="BK127" i="8" s="1"/>
  <c r="BI128" i="8"/>
  <c r="BI129" i="8"/>
  <c r="BI130" i="8"/>
  <c r="BI131" i="8"/>
  <c r="BI132" i="8"/>
  <c r="BL132" i="8" s="1"/>
  <c r="BI133" i="8"/>
  <c r="BL133" i="8" s="1"/>
  <c r="BI134" i="8"/>
  <c r="BI135" i="8"/>
  <c r="BL135" i="8" s="1"/>
  <c r="BI136" i="8"/>
  <c r="BL136" i="8" s="1"/>
  <c r="BI137" i="8"/>
  <c r="BL137" i="8" s="1"/>
  <c r="BI138" i="8"/>
  <c r="BL138" i="8" s="1"/>
  <c r="BI139" i="8"/>
  <c r="BL139" i="8" s="1"/>
  <c r="BI140" i="8"/>
  <c r="BL140" i="8" s="1"/>
  <c r="BI141" i="8"/>
  <c r="BI142" i="8"/>
  <c r="BI143" i="8"/>
  <c r="BK143" i="8" s="1"/>
  <c r="BI144" i="8"/>
  <c r="BI145" i="8"/>
  <c r="BI146" i="8"/>
  <c r="BI147" i="8"/>
  <c r="BI148" i="8"/>
  <c r="BL148" i="8" s="1"/>
  <c r="BI149" i="8"/>
  <c r="BL149" i="8" s="1"/>
  <c r="BI150" i="8"/>
  <c r="BI151" i="8"/>
  <c r="BL151" i="8" s="1"/>
  <c r="BI152" i="8"/>
  <c r="BL152" i="8" s="1"/>
  <c r="BI153" i="8"/>
  <c r="BL153" i="8" s="1"/>
  <c r="BI154" i="8"/>
  <c r="BL154" i="8" s="1"/>
  <c r="BI155" i="8"/>
  <c r="BL155" i="8" s="1"/>
  <c r="BI156" i="8"/>
  <c r="BL156" i="8" s="1"/>
  <c r="BI157" i="8"/>
  <c r="BI158" i="8"/>
  <c r="BI159" i="8"/>
  <c r="BK159" i="8" s="1"/>
  <c r="BI160" i="8"/>
  <c r="BI161" i="8"/>
  <c r="BI162" i="8"/>
  <c r="BI163" i="8"/>
  <c r="BI164" i="8"/>
  <c r="BL164" i="8" s="1"/>
  <c r="BI165" i="8"/>
  <c r="BL165" i="8" s="1"/>
  <c r="BI166" i="8"/>
  <c r="BI167" i="8"/>
  <c r="BL167" i="8" s="1"/>
  <c r="BI168" i="8"/>
  <c r="BL168" i="8" s="1"/>
  <c r="BI169" i="8"/>
  <c r="BL169" i="8" s="1"/>
  <c r="BI170" i="8"/>
  <c r="BL170" i="8" s="1"/>
  <c r="BI171" i="8"/>
  <c r="BL171" i="8" s="1"/>
  <c r="BI172" i="8"/>
  <c r="BL172" i="8" s="1"/>
  <c r="BI173" i="8"/>
  <c r="BI174" i="8"/>
  <c r="BI175" i="8"/>
  <c r="BK175" i="8" s="1"/>
  <c r="BI176" i="8"/>
  <c r="BI177" i="8"/>
  <c r="BK177" i="8" s="1"/>
  <c r="BI178" i="8"/>
  <c r="BI179" i="8"/>
  <c r="BI180" i="8"/>
  <c r="BL180" i="8" s="1"/>
  <c r="BI181" i="8"/>
  <c r="BL181" i="8" s="1"/>
  <c r="BI182" i="8"/>
  <c r="BI183" i="8"/>
  <c r="BL183" i="8" s="1"/>
  <c r="BI184" i="8"/>
  <c r="BL184" i="8" s="1"/>
  <c r="BI185" i="8"/>
  <c r="BL185" i="8" s="1"/>
  <c r="BI186" i="8"/>
  <c r="BL186" i="8" s="1"/>
  <c r="BI187" i="8"/>
  <c r="BL187" i="8" s="1"/>
  <c r="BI188" i="8"/>
  <c r="BL188" i="8" s="1"/>
  <c r="BI189" i="8"/>
  <c r="BI190" i="8"/>
  <c r="BI191" i="8"/>
  <c r="BK191" i="8" s="1"/>
  <c r="BI192" i="8"/>
  <c r="BK192" i="8" s="1"/>
  <c r="BI193" i="8"/>
  <c r="BI194" i="8"/>
  <c r="BI195" i="8"/>
  <c r="BI196" i="8"/>
  <c r="BL196" i="8" s="1"/>
  <c r="BI197" i="8"/>
  <c r="BL197" i="8" s="1"/>
  <c r="BI198" i="8"/>
  <c r="BI199" i="8"/>
  <c r="BL199" i="8" s="1"/>
  <c r="BI200" i="8"/>
  <c r="BL200" i="8" s="1"/>
  <c r="BI201" i="8"/>
  <c r="BL201" i="8" s="1"/>
  <c r="BM201" i="8" s="1"/>
  <c r="BI202" i="8"/>
  <c r="BL202" i="8" s="1"/>
  <c r="BI203" i="8"/>
  <c r="BL203" i="8" s="1"/>
  <c r="BI204" i="8"/>
  <c r="BL204" i="8" s="1"/>
  <c r="BI205" i="8"/>
  <c r="BI206" i="8"/>
  <c r="BI207" i="8"/>
  <c r="BK207" i="8" s="1"/>
  <c r="BI208" i="8"/>
  <c r="BI209" i="8"/>
  <c r="BI210" i="8"/>
  <c r="BI211" i="8"/>
  <c r="BI212" i="8"/>
  <c r="BL212" i="8" s="1"/>
  <c r="BI213" i="8"/>
  <c r="BL213" i="8" s="1"/>
  <c r="BI214" i="8"/>
  <c r="BI215" i="8"/>
  <c r="BL215" i="8" s="1"/>
  <c r="BI216" i="8"/>
  <c r="BL216" i="8" s="1"/>
  <c r="BI217" i="8"/>
  <c r="BL217" i="8" s="1"/>
  <c r="BI218" i="8"/>
  <c r="BL218" i="8" s="1"/>
  <c r="BI219" i="8"/>
  <c r="BL219" i="8" s="1"/>
  <c r="BI220" i="8"/>
  <c r="BL220" i="8" s="1"/>
  <c r="BI221" i="8"/>
  <c r="BI222" i="8"/>
  <c r="BI223" i="8"/>
  <c r="BK223" i="8" s="1"/>
  <c r="BI224" i="8"/>
  <c r="BI225" i="8"/>
  <c r="BI226" i="8"/>
  <c r="BI227" i="8"/>
  <c r="BI228" i="8"/>
  <c r="BL228" i="8" s="1"/>
  <c r="BI229" i="8"/>
  <c r="BL229" i="8" s="1"/>
  <c r="BI230" i="8"/>
  <c r="BI231" i="8"/>
  <c r="BL231" i="8" s="1"/>
  <c r="BI232" i="8"/>
  <c r="BL232" i="8" s="1"/>
  <c r="BI233" i="8"/>
  <c r="BL233" i="8" s="1"/>
  <c r="BI234" i="8"/>
  <c r="BL234" i="8" s="1"/>
  <c r="BI235" i="8"/>
  <c r="BL235" i="8" s="1"/>
  <c r="BI236" i="8"/>
  <c r="BL236" i="8" s="1"/>
  <c r="BI237" i="8"/>
  <c r="BI238" i="8"/>
  <c r="BL238" i="8" s="1"/>
  <c r="BI239" i="8"/>
  <c r="BK239" i="8" s="1"/>
  <c r="BI240" i="8"/>
  <c r="BI241" i="8"/>
  <c r="BI242" i="8"/>
  <c r="BI243" i="8"/>
  <c r="BI244" i="8"/>
  <c r="BL244" i="8" s="1"/>
  <c r="BI245" i="8"/>
  <c r="BL245" i="8" s="1"/>
  <c r="BI246" i="8"/>
  <c r="BI247" i="8"/>
  <c r="BL247" i="8" s="1"/>
  <c r="BI248" i="8"/>
  <c r="BL248" i="8" s="1"/>
  <c r="BI249" i="8"/>
  <c r="BL249" i="8" s="1"/>
  <c r="BI250" i="8"/>
  <c r="BL250" i="8" s="1"/>
  <c r="BI251" i="8"/>
  <c r="BL251" i="8" s="1"/>
  <c r="BI252" i="8"/>
  <c r="BL252" i="8" s="1"/>
  <c r="BI253" i="8"/>
  <c r="BI254" i="8"/>
  <c r="BI255" i="8"/>
  <c r="BK255" i="8" s="1"/>
  <c r="BI256" i="8"/>
  <c r="BK256" i="8" s="1"/>
  <c r="BI257" i="8"/>
  <c r="BI258" i="8"/>
  <c r="BI259" i="8"/>
  <c r="BI260" i="8"/>
  <c r="BL260" i="8" s="1"/>
  <c r="BI261" i="8"/>
  <c r="BL261" i="8" s="1"/>
  <c r="BI262" i="8"/>
  <c r="BI263" i="8"/>
  <c r="BL263" i="8" s="1"/>
  <c r="BI264" i="8"/>
  <c r="BL264" i="8" s="1"/>
  <c r="BI265" i="8"/>
  <c r="BL265" i="8" s="1"/>
  <c r="BI266" i="8"/>
  <c r="BL266" i="8" s="1"/>
  <c r="BI267" i="8"/>
  <c r="BL267" i="8" s="1"/>
  <c r="BI268" i="8"/>
  <c r="BL268" i="8" s="1"/>
  <c r="BI269" i="8"/>
  <c r="BI270" i="8"/>
  <c r="BI271" i="8"/>
  <c r="BK271" i="8" s="1"/>
  <c r="BI272" i="8"/>
  <c r="BK272" i="8" s="1"/>
  <c r="BI273" i="8"/>
  <c r="BK273" i="8" s="1"/>
  <c r="BI274" i="8"/>
  <c r="BI275" i="8"/>
  <c r="BI276" i="8"/>
  <c r="BL276" i="8" s="1"/>
  <c r="BI277" i="8"/>
  <c r="BL277" i="8" s="1"/>
  <c r="BI278" i="8"/>
  <c r="BI279" i="8"/>
  <c r="BL279" i="8" s="1"/>
  <c r="BI280" i="8"/>
  <c r="BL280" i="8" s="1"/>
  <c r="BI281" i="8"/>
  <c r="BL281" i="8" s="1"/>
  <c r="BI282" i="8"/>
  <c r="BL282" i="8" s="1"/>
  <c r="BI283" i="8"/>
  <c r="BL283" i="8" s="1"/>
  <c r="BI284" i="8"/>
  <c r="BL284" i="8" s="1"/>
  <c r="BI285" i="8"/>
  <c r="BL285" i="8" s="1"/>
  <c r="BI286" i="8"/>
  <c r="BL286" i="8" s="1"/>
  <c r="BI287" i="8"/>
  <c r="BL287" i="8" s="1"/>
  <c r="BI288" i="8"/>
  <c r="BL288" i="8" s="1"/>
  <c r="BI289" i="8"/>
  <c r="BL289" i="8" s="1"/>
  <c r="BI290" i="8"/>
  <c r="BL290" i="8" s="1"/>
  <c r="BI291" i="8"/>
  <c r="BL291" i="8" s="1"/>
  <c r="BI292" i="8"/>
  <c r="BL292" i="8" s="1"/>
  <c r="BI293" i="8"/>
  <c r="BL293" i="8" s="1"/>
  <c r="BI294" i="8"/>
  <c r="BL294" i="8" s="1"/>
  <c r="BI295" i="8"/>
  <c r="BL295" i="8" s="1"/>
  <c r="BI296" i="8"/>
  <c r="BL296" i="8" s="1"/>
  <c r="BI297" i="8"/>
  <c r="BL297" i="8" s="1"/>
  <c r="BI298" i="8"/>
  <c r="BL298" i="8" s="1"/>
  <c r="BI299" i="8"/>
  <c r="BL299" i="8" s="1"/>
  <c r="BI300" i="8"/>
  <c r="BL300" i="8" s="1"/>
  <c r="BI301" i="8"/>
  <c r="BL301" i="8" s="1"/>
  <c r="BI302" i="8"/>
  <c r="BL302" i="8" s="1"/>
  <c r="BI303" i="8"/>
  <c r="BL303" i="8" s="1"/>
  <c r="BI304" i="8"/>
  <c r="BL304" i="8" s="1"/>
  <c r="BI305" i="8"/>
  <c r="BL305" i="8" s="1"/>
  <c r="BM305" i="8" s="1"/>
  <c r="BI306" i="8"/>
  <c r="BL306" i="8" s="1"/>
  <c r="BI307" i="8"/>
  <c r="BL307" i="8" s="1"/>
  <c r="BI308" i="8"/>
  <c r="BL308" i="8" s="1"/>
  <c r="BM308" i="8" s="1"/>
  <c r="BI309" i="8"/>
  <c r="BL309" i="8" s="1"/>
  <c r="BI310" i="8"/>
  <c r="BL310" i="8" s="1"/>
  <c r="BI311" i="8"/>
  <c r="BL311" i="8" s="1"/>
  <c r="BI312" i="8"/>
  <c r="BL312" i="8" s="1"/>
  <c r="BI313" i="8"/>
  <c r="BL313" i="8" s="1"/>
  <c r="BI314" i="8"/>
  <c r="BL314" i="8" s="1"/>
  <c r="BI315" i="8"/>
  <c r="BL315" i="8" s="1"/>
  <c r="BI316" i="8"/>
  <c r="BK316" i="8" s="1"/>
  <c r="BI317" i="8"/>
  <c r="BL317" i="8" s="1"/>
  <c r="BI318" i="8"/>
  <c r="BL318" i="8" s="1"/>
  <c r="BI319" i="8"/>
  <c r="BK319" i="8" s="1"/>
  <c r="BI320" i="8"/>
  <c r="BL320" i="8" s="1"/>
  <c r="BI321" i="8"/>
  <c r="BK321" i="8" s="1"/>
  <c r="BI322" i="8"/>
  <c r="BK322" i="8" s="1"/>
  <c r="BI323" i="8"/>
  <c r="BL323" i="8" s="1"/>
  <c r="BI324" i="8"/>
  <c r="BL324" i="8" s="1"/>
  <c r="BI325" i="8"/>
  <c r="BL325" i="8" s="1"/>
  <c r="BI326" i="8"/>
  <c r="BL326" i="8" s="1"/>
  <c r="BI327" i="8"/>
  <c r="BL327" i="8" s="1"/>
  <c r="BI328" i="8"/>
  <c r="BL328" i="8" s="1"/>
  <c r="BI329" i="8"/>
  <c r="BL329" i="8" s="1"/>
  <c r="BI330" i="8"/>
  <c r="BL330" i="8" s="1"/>
  <c r="BI331" i="8"/>
  <c r="BL331" i="8" s="1"/>
  <c r="BI332" i="8"/>
  <c r="BK332" i="8" s="1"/>
  <c r="BI333" i="8"/>
  <c r="BL333" i="8" s="1"/>
  <c r="BI335" i="8"/>
  <c r="BL335" i="8" s="1"/>
  <c r="BI336" i="8"/>
  <c r="BL336" i="8" s="1"/>
  <c r="BI337" i="8"/>
  <c r="BL337" i="8" s="1"/>
  <c r="BI338" i="8"/>
  <c r="BL338" i="8" s="1"/>
  <c r="BI339" i="8"/>
  <c r="BL339" i="8" s="1"/>
  <c r="BI340" i="8"/>
  <c r="BL340" i="8" s="1"/>
  <c r="BI341" i="8"/>
  <c r="BL341" i="8" s="1"/>
  <c r="BI342" i="8"/>
  <c r="BL342" i="8" s="1"/>
  <c r="BI343" i="8"/>
  <c r="BL343" i="8" s="1"/>
  <c r="BI344" i="8"/>
  <c r="BL344" i="8" s="1"/>
  <c r="BI345" i="8"/>
  <c r="BL345" i="8" s="1"/>
  <c r="BI346" i="8"/>
  <c r="BL346" i="8" s="1"/>
  <c r="BI347" i="8"/>
  <c r="BL347" i="8" s="1"/>
  <c r="BI348" i="8"/>
  <c r="BL348" i="8" s="1"/>
  <c r="BI349" i="8"/>
  <c r="BL349" i="8" s="1"/>
  <c r="BI350" i="8"/>
  <c r="BL350" i="8" s="1"/>
  <c r="BI351" i="8"/>
  <c r="BL351" i="8" s="1"/>
  <c r="BI352" i="8"/>
  <c r="BL352" i="8" s="1"/>
  <c r="BI353" i="8"/>
  <c r="BL353" i="8" s="1"/>
  <c r="BI354" i="8"/>
  <c r="BL354" i="8" s="1"/>
  <c r="BI355" i="8"/>
  <c r="BL355" i="8" s="1"/>
  <c r="BI356" i="8"/>
  <c r="BL356" i="8" s="1"/>
  <c r="BI357" i="8"/>
  <c r="BL357" i="8" s="1"/>
  <c r="BI358" i="8"/>
  <c r="BL358" i="8" s="1"/>
  <c r="BI359" i="8"/>
  <c r="BL359" i="8" s="1"/>
  <c r="BI360" i="8"/>
  <c r="BL360" i="8" s="1"/>
  <c r="BI361" i="8"/>
  <c r="BL361" i="8" s="1"/>
  <c r="BI362" i="8"/>
  <c r="BL362" i="8" s="1"/>
  <c r="BI363" i="8"/>
  <c r="BL363" i="8" s="1"/>
  <c r="BI364" i="8"/>
  <c r="BL364" i="8" s="1"/>
  <c r="BI365" i="8"/>
  <c r="BL365" i="8" s="1"/>
  <c r="BI366" i="8"/>
  <c r="BL366" i="8" s="1"/>
  <c r="BI367" i="8"/>
  <c r="BL367" i="8" s="1"/>
  <c r="BI368" i="8"/>
  <c r="BL368" i="8" s="1"/>
  <c r="BI369" i="8"/>
  <c r="BK369" i="8" s="1"/>
  <c r="BI370" i="8"/>
  <c r="BL370" i="8" s="1"/>
  <c r="BI371" i="8"/>
  <c r="BK371" i="8" s="1"/>
  <c r="BI372" i="8"/>
  <c r="BL372" i="8" s="1"/>
  <c r="BI373" i="8"/>
  <c r="BL373" i="8" s="1"/>
  <c r="BI374" i="8"/>
  <c r="BL374" i="8" s="1"/>
  <c r="BI375" i="8"/>
  <c r="BL375" i="8" s="1"/>
  <c r="BI376" i="8"/>
  <c r="BL376" i="8" s="1"/>
  <c r="BI377" i="8"/>
  <c r="BL377" i="8" s="1"/>
  <c r="BI378" i="8"/>
  <c r="BL378" i="8" s="1"/>
  <c r="BI379" i="8"/>
  <c r="BL379" i="8" s="1"/>
  <c r="BI380" i="8"/>
  <c r="BL380" i="8" s="1"/>
  <c r="BI381" i="8"/>
  <c r="BK381" i="8" s="1"/>
  <c r="BI382" i="8"/>
  <c r="BL382" i="8" s="1"/>
  <c r="BI383" i="8"/>
  <c r="BL383" i="8" s="1"/>
  <c r="BI384" i="8"/>
  <c r="BK384" i="8" s="1"/>
  <c r="BI385" i="8"/>
  <c r="BL385" i="8" s="1"/>
  <c r="BI386" i="8"/>
  <c r="BL386" i="8" s="1"/>
  <c r="BI387" i="8"/>
  <c r="BL387" i="8" s="1"/>
  <c r="BI388" i="8"/>
  <c r="BL388" i="8" s="1"/>
  <c r="BI389" i="8"/>
  <c r="BL389" i="8" s="1"/>
  <c r="BM389" i="8" s="1"/>
  <c r="BI390" i="8"/>
  <c r="BL390" i="8" s="1"/>
  <c r="BM390" i="8" s="1"/>
  <c r="BI391" i="8"/>
  <c r="BL391" i="8" s="1"/>
  <c r="BI392" i="8"/>
  <c r="BL392" i="8" s="1"/>
  <c r="BI393" i="8"/>
  <c r="BL393" i="8" s="1"/>
  <c r="BI394" i="8"/>
  <c r="BL394" i="8" s="1"/>
  <c r="BI395" i="8"/>
  <c r="BL395" i="8" s="1"/>
  <c r="BI396" i="8"/>
  <c r="BL396" i="8" s="1"/>
  <c r="BI397" i="8"/>
  <c r="BL397" i="8" s="1"/>
  <c r="BI398" i="8"/>
  <c r="BL398" i="8" s="1"/>
  <c r="BI399" i="8"/>
  <c r="BL399" i="8" s="1"/>
  <c r="BI400" i="8"/>
  <c r="BL400" i="8" s="1"/>
  <c r="BI401" i="8"/>
  <c r="BL401" i="8" s="1"/>
  <c r="BI402" i="8"/>
  <c r="BL402" i="8" s="1"/>
  <c r="BI403" i="8"/>
  <c r="BL403" i="8" s="1"/>
  <c r="BI404" i="8"/>
  <c r="BL404" i="8" s="1"/>
  <c r="BI405" i="8"/>
  <c r="BL405" i="8" s="1"/>
  <c r="BI406" i="8"/>
  <c r="BL406" i="8" s="1"/>
  <c r="BI407" i="8"/>
  <c r="BL407" i="8" s="1"/>
  <c r="BI408" i="8"/>
  <c r="BL408" i="8" s="1"/>
  <c r="BM408" i="8" s="1"/>
  <c r="BI409" i="8"/>
  <c r="BL409" i="8" s="1"/>
  <c r="BI410" i="8"/>
  <c r="BL410" i="8" s="1"/>
  <c r="BI411" i="8"/>
  <c r="BL411" i="8" s="1"/>
  <c r="BI412" i="8"/>
  <c r="BL412" i="8" s="1"/>
  <c r="BI413" i="8"/>
  <c r="BL413" i="8" s="1"/>
  <c r="BI414" i="8"/>
  <c r="BL414" i="8" s="1"/>
  <c r="BI415" i="8"/>
  <c r="BL415" i="8" s="1"/>
  <c r="BI416" i="8"/>
  <c r="BL416" i="8" s="1"/>
  <c r="BI417" i="8"/>
  <c r="BL417" i="8" s="1"/>
  <c r="BI418" i="8"/>
  <c r="BL418" i="8" s="1"/>
  <c r="BI419" i="8"/>
  <c r="BL419" i="8" s="1"/>
  <c r="BI420" i="8"/>
  <c r="BL420" i="8" s="1"/>
  <c r="BI421" i="8"/>
  <c r="BL421" i="8" s="1"/>
  <c r="BI422" i="8"/>
  <c r="BL422" i="8" s="1"/>
  <c r="BI423" i="8"/>
  <c r="BL423" i="8" s="1"/>
  <c r="BI424" i="8"/>
  <c r="BL424" i="8" s="1"/>
  <c r="BI425" i="8"/>
  <c r="BL425" i="8" s="1"/>
  <c r="BI426" i="8"/>
  <c r="BL426" i="8" s="1"/>
  <c r="BI427" i="8"/>
  <c r="BL427" i="8" s="1"/>
  <c r="BI428" i="8"/>
  <c r="BL428" i="8" s="1"/>
  <c r="BI429" i="8"/>
  <c r="BK429" i="8" s="1"/>
  <c r="BI430" i="8"/>
  <c r="BL430" i="8" s="1"/>
  <c r="BI431" i="8"/>
  <c r="BL431" i="8" s="1"/>
  <c r="BI432" i="8"/>
  <c r="BK432" i="8" s="1"/>
  <c r="BI433" i="8"/>
  <c r="BL433" i="8" s="1"/>
  <c r="BI434" i="8"/>
  <c r="BL434" i="8" s="1"/>
  <c r="BI435" i="8"/>
  <c r="BL435" i="8" s="1"/>
  <c r="BI436" i="8"/>
  <c r="BL436" i="8" s="1"/>
  <c r="BI437" i="8"/>
  <c r="BL437" i="8" s="1"/>
  <c r="BI438" i="8"/>
  <c r="BL438" i="8" s="1"/>
  <c r="BI439" i="8"/>
  <c r="BL439" i="8" s="1"/>
  <c r="BI440" i="8"/>
  <c r="BL440" i="8" s="1"/>
  <c r="BI441" i="8"/>
  <c r="BL441" i="8" s="1"/>
  <c r="BI442" i="8"/>
  <c r="BL442" i="8" s="1"/>
  <c r="BI443" i="8"/>
  <c r="BL443" i="8" s="1"/>
  <c r="BI444" i="8"/>
  <c r="BL444" i="8" s="1"/>
  <c r="BI445" i="8"/>
  <c r="BL445" i="8" s="1"/>
  <c r="BI446" i="8"/>
  <c r="BL446" i="8" s="1"/>
  <c r="BI447" i="8"/>
  <c r="BL447" i="8" s="1"/>
  <c r="BI448" i="8"/>
  <c r="BL448" i="8" s="1"/>
  <c r="BI449" i="8"/>
  <c r="BL449" i="8" s="1"/>
  <c r="BI450" i="8"/>
  <c r="BL450" i="8" s="1"/>
  <c r="BI451" i="8"/>
  <c r="BL451" i="8" s="1"/>
  <c r="BI452" i="8"/>
  <c r="BL452" i="8" s="1"/>
  <c r="BI453" i="8"/>
  <c r="BL453" i="8" s="1"/>
  <c r="BI454" i="8"/>
  <c r="BL454" i="8" s="1"/>
  <c r="BI455" i="8"/>
  <c r="BL455" i="8" s="1"/>
  <c r="BI456" i="8"/>
  <c r="BL456" i="8" s="1"/>
  <c r="BI457" i="8"/>
  <c r="BL457" i="8" s="1"/>
  <c r="BI458" i="8"/>
  <c r="BL458" i="8" s="1"/>
  <c r="BI459" i="8"/>
  <c r="BL459" i="8" s="1"/>
  <c r="BI460" i="8"/>
  <c r="BK460" i="8" s="1"/>
  <c r="BI461" i="8"/>
  <c r="BL461" i="8" s="1"/>
  <c r="BI462" i="8"/>
  <c r="BL462" i="8" s="1"/>
  <c r="BI463" i="8"/>
  <c r="BL463" i="8" s="1"/>
  <c r="BI464" i="8"/>
  <c r="BL464" i="8" s="1"/>
  <c r="BI465" i="8"/>
  <c r="BL465" i="8" s="1"/>
  <c r="BI466" i="8"/>
  <c r="BL466" i="8" s="1"/>
  <c r="BI467" i="8"/>
  <c r="BL467" i="8" s="1"/>
  <c r="BI468" i="8"/>
  <c r="BL468" i="8" s="1"/>
  <c r="BI469" i="8"/>
  <c r="BL469" i="8" s="1"/>
  <c r="BI470" i="8"/>
  <c r="BL470" i="8" s="1"/>
  <c r="BI471" i="8"/>
  <c r="BL471" i="8" s="1"/>
  <c r="BI472" i="8"/>
  <c r="BL472" i="8" s="1"/>
  <c r="BI473" i="8"/>
  <c r="BL473" i="8" s="1"/>
  <c r="BI474" i="8"/>
  <c r="BL474" i="8" s="1"/>
  <c r="BI475" i="8"/>
  <c r="BK475" i="8" s="1"/>
  <c r="BI476" i="8"/>
  <c r="BK476" i="8" s="1"/>
  <c r="BI477" i="8"/>
  <c r="BK477" i="8" s="1"/>
  <c r="BI478" i="8"/>
  <c r="BK478" i="8" s="1"/>
  <c r="BI479" i="8"/>
  <c r="BK479" i="8" s="1"/>
  <c r="BI480" i="8"/>
  <c r="BK480" i="8" s="1"/>
  <c r="BI481" i="8"/>
  <c r="BK481" i="8" s="1"/>
  <c r="BI482" i="8"/>
  <c r="BL482" i="8" s="1"/>
  <c r="BI483" i="8"/>
  <c r="BL483" i="8" s="1"/>
  <c r="BI484" i="8"/>
  <c r="BL484" i="8" s="1"/>
  <c r="BI485" i="8"/>
  <c r="BL485" i="8" s="1"/>
  <c r="BI486" i="8"/>
  <c r="BL486" i="8" s="1"/>
  <c r="BI487" i="8"/>
  <c r="BL487" i="8" s="1"/>
  <c r="BI488" i="8"/>
  <c r="BK488" i="8" s="1"/>
  <c r="BI489" i="8"/>
  <c r="BK489" i="8" s="1"/>
  <c r="BI490" i="8"/>
  <c r="BK490" i="8" s="1"/>
  <c r="BI491" i="8"/>
  <c r="BK491" i="8" s="1"/>
  <c r="BI492" i="8"/>
  <c r="BK492" i="8" s="1"/>
  <c r="BI493" i="8"/>
  <c r="BK493" i="8" s="1"/>
  <c r="BI495" i="8"/>
  <c r="BK495" i="8" s="1"/>
  <c r="BI496" i="8"/>
  <c r="BK496" i="8" s="1"/>
  <c r="BI497" i="8"/>
  <c r="BK497" i="8" s="1"/>
  <c r="BI498" i="8"/>
  <c r="BK498" i="8" s="1"/>
  <c r="BI499" i="8"/>
  <c r="BL499" i="8" s="1"/>
  <c r="BI500" i="8"/>
  <c r="BK500" i="8" s="1"/>
  <c r="BI501" i="8"/>
  <c r="BK501" i="8" s="1"/>
  <c r="BI502" i="8"/>
  <c r="BK502" i="8" s="1"/>
  <c r="BI503" i="8"/>
  <c r="BK503" i="8" s="1"/>
  <c r="BI505" i="8"/>
  <c r="BK505" i="8" s="1"/>
  <c r="BI506" i="8"/>
  <c r="BK506" i="8" s="1"/>
  <c r="BI507" i="8"/>
  <c r="BK507" i="8" s="1"/>
  <c r="BI508" i="8"/>
  <c r="BK508" i="8" s="1"/>
  <c r="BI509" i="8"/>
  <c r="BK509" i="8" s="1"/>
  <c r="BI510" i="8"/>
  <c r="BL510" i="8" s="1"/>
  <c r="BI511" i="8"/>
  <c r="BK511" i="8" s="1"/>
  <c r="BI512" i="8"/>
  <c r="BL512" i="8" s="1"/>
  <c r="BI513" i="8"/>
  <c r="BI514" i="8"/>
  <c r="BL514" i="8" s="1"/>
  <c r="BI515" i="8"/>
  <c r="BL515" i="8" s="1"/>
  <c r="BI516" i="8"/>
  <c r="BL516" i="8" s="1"/>
  <c r="BI517" i="8"/>
  <c r="BL517" i="8" s="1"/>
  <c r="BI519" i="8"/>
  <c r="BK519" i="8" s="1"/>
  <c r="BI520" i="8"/>
  <c r="BL520" i="8" s="1"/>
  <c r="BI521" i="8"/>
  <c r="BL521" i="8" s="1"/>
  <c r="BI522" i="8"/>
  <c r="BL522" i="8" s="1"/>
  <c r="BI523" i="8"/>
  <c r="BL523" i="8" s="1"/>
  <c r="BI524" i="8"/>
  <c r="BK524" i="8" s="1"/>
  <c r="BI525" i="8"/>
  <c r="BK525" i="8" s="1"/>
  <c r="BI526" i="8"/>
  <c r="BK526" i="8" s="1"/>
  <c r="BI527" i="8"/>
  <c r="BK527" i="8" s="1"/>
  <c r="BI528" i="8"/>
  <c r="BK528" i="8" s="1"/>
  <c r="BI529" i="8"/>
  <c r="BL529" i="8" s="1"/>
  <c r="BI530" i="8"/>
  <c r="BL530" i="8" s="1"/>
  <c r="BI531" i="8"/>
  <c r="BL531" i="8" s="1"/>
  <c r="BI533" i="8"/>
  <c r="BK533" i="8" s="1"/>
  <c r="BI534" i="8"/>
  <c r="BL534" i="8" s="1"/>
  <c r="BI535" i="8"/>
  <c r="BL535" i="8" s="1"/>
  <c r="BI536" i="8"/>
  <c r="BL536" i="8" s="1"/>
  <c r="BI537" i="8"/>
  <c r="BL537" i="8" s="1"/>
  <c r="BI538" i="8"/>
  <c r="BL538" i="8" s="1"/>
  <c r="BI539" i="8"/>
  <c r="BL539" i="8" s="1"/>
  <c r="BI540" i="8"/>
  <c r="BK540" i="8" s="1"/>
  <c r="BI541" i="8"/>
  <c r="BK541" i="8" s="1"/>
  <c r="BI542" i="8"/>
  <c r="BK542" i="8" s="1"/>
  <c r="BI543" i="8"/>
  <c r="BK543" i="8" s="1"/>
  <c r="BI544" i="8"/>
  <c r="BK544" i="8" s="1"/>
  <c r="BI545" i="8"/>
  <c r="BK545" i="8" s="1"/>
  <c r="BI546" i="8"/>
  <c r="BK546" i="8" s="1"/>
  <c r="BI547" i="8"/>
  <c r="BK547" i="8" s="1"/>
  <c r="BI548" i="8"/>
  <c r="BK548" i="8" s="1"/>
  <c r="BI549" i="8"/>
  <c r="BK549" i="8" s="1"/>
  <c r="BI550" i="8"/>
  <c r="BL550" i="8" s="1"/>
  <c r="BI551" i="8"/>
  <c r="BL551" i="8" s="1"/>
  <c r="BI552" i="8"/>
  <c r="BL552" i="8" s="1"/>
  <c r="BI553" i="8"/>
  <c r="BL553" i="8" s="1"/>
  <c r="BI554" i="8"/>
  <c r="BL554" i="8" s="1"/>
  <c r="BI555" i="8"/>
  <c r="BL555" i="8" s="1"/>
  <c r="BI556" i="8"/>
  <c r="BL556" i="8" s="1"/>
  <c r="BI557" i="8"/>
  <c r="BL557" i="8" s="1"/>
  <c r="BI558" i="8"/>
  <c r="BL558" i="8" s="1"/>
  <c r="BI559" i="8"/>
  <c r="BL559" i="8" s="1"/>
  <c r="BI560" i="8"/>
  <c r="BL560" i="8" s="1"/>
  <c r="BI561" i="8"/>
  <c r="BL561" i="8" s="1"/>
  <c r="BI562" i="8"/>
  <c r="BL562" i="8" s="1"/>
  <c r="BI563" i="8"/>
  <c r="BL563" i="8" s="1"/>
  <c r="BI564" i="8"/>
  <c r="BL564" i="8" s="1"/>
  <c r="BI565" i="8"/>
  <c r="BL565" i="8" s="1"/>
  <c r="BI566" i="8"/>
  <c r="BK566" i="8" s="1"/>
  <c r="BI567" i="8"/>
  <c r="BK567" i="8" s="1"/>
  <c r="BI568" i="8"/>
  <c r="BK568" i="8" s="1"/>
  <c r="BI569" i="8"/>
  <c r="BK569" i="8" s="1"/>
  <c r="BI570" i="8"/>
  <c r="BL570" i="8" s="1"/>
  <c r="BI571" i="8"/>
  <c r="BL571" i="8" s="1"/>
  <c r="BI572" i="8"/>
  <c r="BL572" i="8" s="1"/>
  <c r="BM572" i="8" s="1"/>
  <c r="BI573" i="8"/>
  <c r="BL573" i="8" s="1"/>
  <c r="BM573" i="8" s="1"/>
  <c r="BI574" i="8"/>
  <c r="BK574" i="8" s="1"/>
  <c r="BI575" i="8"/>
  <c r="BK575" i="8" s="1"/>
  <c r="BI576" i="8"/>
  <c r="BK576" i="8" s="1"/>
  <c r="BI577" i="8"/>
  <c r="BL577" i="8" s="1"/>
  <c r="BM577" i="8" s="1"/>
  <c r="BI578" i="8"/>
  <c r="BL578" i="8" s="1"/>
  <c r="BM578" i="8" s="1"/>
  <c r="BI579" i="8"/>
  <c r="BI580" i="8"/>
  <c r="BL580" i="8" s="1"/>
  <c r="BM580" i="8" s="1"/>
  <c r="BI581" i="8"/>
  <c r="BI582" i="8"/>
  <c r="BI583" i="8"/>
  <c r="BI584" i="8"/>
  <c r="BL584" i="8" s="1"/>
  <c r="BM584" i="8" s="1"/>
  <c r="BI585" i="8"/>
  <c r="BL585" i="8" s="1"/>
  <c r="BM585" i="8" s="1"/>
  <c r="BI586" i="8"/>
  <c r="BL586" i="8" s="1"/>
  <c r="BM586" i="8" s="1"/>
  <c r="BI587" i="8"/>
  <c r="BL587" i="8" s="1"/>
  <c r="BM587" i="8" s="1"/>
  <c r="BI588" i="8"/>
  <c r="BL588" i="8" s="1"/>
  <c r="BM588" i="8" s="1"/>
  <c r="BI589" i="8"/>
  <c r="BI590" i="8"/>
  <c r="BK590" i="8" s="1"/>
  <c r="BI591" i="8"/>
  <c r="BK591" i="8" s="1"/>
  <c r="BI592" i="8"/>
  <c r="BL592" i="8" s="1"/>
  <c r="BM592" i="8" s="1"/>
  <c r="BI593" i="8"/>
  <c r="BL593" i="8" s="1"/>
  <c r="BM593" i="8" s="1"/>
  <c r="BI594" i="8"/>
  <c r="BL594" i="8" s="1"/>
  <c r="BM594" i="8" s="1"/>
  <c r="BI595" i="8"/>
  <c r="BI596" i="8"/>
  <c r="BL596" i="8" s="1"/>
  <c r="BM596" i="8" s="1"/>
  <c r="BI597" i="8"/>
  <c r="BI598" i="8"/>
  <c r="BI599" i="8"/>
  <c r="BI600" i="8"/>
  <c r="BL600" i="8" s="1"/>
  <c r="BM600" i="8" s="1"/>
  <c r="BI601" i="8"/>
  <c r="BL601" i="8" s="1"/>
  <c r="BM601" i="8" s="1"/>
  <c r="BI602" i="8"/>
  <c r="BL602" i="8" s="1"/>
  <c r="BM602" i="8" s="1"/>
  <c r="BI603" i="8"/>
  <c r="BL603" i="8" s="1"/>
  <c r="BM603" i="8" s="1"/>
  <c r="BI604" i="8"/>
  <c r="BL604" i="8" s="1"/>
  <c r="BM604" i="8" s="1"/>
  <c r="BI605" i="8"/>
  <c r="BL605" i="8" s="1"/>
  <c r="BM605" i="8" s="1"/>
  <c r="BI606" i="8"/>
  <c r="BK606" i="8" s="1"/>
  <c r="BI607" i="8"/>
  <c r="BK607" i="8" s="1"/>
  <c r="BI608" i="8"/>
  <c r="BK608" i="8" s="1"/>
  <c r="BI609" i="8"/>
  <c r="BL609" i="8" s="1"/>
  <c r="BM609" i="8" s="1"/>
  <c r="BI610" i="8"/>
  <c r="BL610" i="8" s="1"/>
  <c r="BM610" i="8" s="1"/>
  <c r="BI611" i="8"/>
  <c r="BI612" i="8"/>
  <c r="BL612" i="8" s="1"/>
  <c r="BM612" i="8" s="1"/>
  <c r="BI613" i="8"/>
  <c r="BI614" i="8"/>
  <c r="BI615" i="8"/>
  <c r="BI616" i="8"/>
  <c r="BL616" i="8" s="1"/>
  <c r="BM616" i="8" s="1"/>
  <c r="BI617" i="8"/>
  <c r="BL617" i="8" s="1"/>
  <c r="BM617" i="8" s="1"/>
  <c r="BI618" i="8"/>
  <c r="BL618" i="8" s="1"/>
  <c r="BM618" i="8" s="1"/>
  <c r="BI619" i="8"/>
  <c r="BL619" i="8" s="1"/>
  <c r="BM619" i="8" s="1"/>
  <c r="BI620" i="8"/>
  <c r="BL620" i="8" s="1"/>
  <c r="BM620" i="8" s="1"/>
  <c r="BI621" i="8"/>
  <c r="BL621" i="8" s="1"/>
  <c r="BM621" i="8" s="1"/>
  <c r="BI622" i="8"/>
  <c r="BK622" i="8" s="1"/>
  <c r="BI623" i="8"/>
  <c r="BK623" i="8" s="1"/>
  <c r="BI624" i="8"/>
  <c r="BK624" i="8" s="1"/>
  <c r="BI625" i="8"/>
  <c r="BL625" i="8" s="1"/>
  <c r="BM625" i="8" s="1"/>
  <c r="BI626" i="8"/>
  <c r="BL626" i="8" s="1"/>
  <c r="BM626" i="8" s="1"/>
  <c r="BI627" i="8"/>
  <c r="BI628" i="8"/>
  <c r="BL628" i="8" s="1"/>
  <c r="BM628" i="8" s="1"/>
  <c r="BI629" i="8"/>
  <c r="BI630" i="8"/>
  <c r="BI631" i="8"/>
  <c r="BI632" i="8"/>
  <c r="BL632" i="8" s="1"/>
  <c r="BM632" i="8" s="1"/>
  <c r="BI633" i="8"/>
  <c r="BL633" i="8" s="1"/>
  <c r="BM633" i="8" s="1"/>
  <c r="BI634" i="8"/>
  <c r="BK634" i="8" s="1"/>
  <c r="BI635" i="8"/>
  <c r="BL635" i="8" s="1"/>
  <c r="BM635" i="8" s="1"/>
  <c r="BI636" i="8"/>
  <c r="BL636" i="8" s="1"/>
  <c r="BM636" i="8" s="1"/>
  <c r="BI637" i="8"/>
  <c r="BI638" i="8"/>
  <c r="BK638" i="8" s="1"/>
  <c r="BI639" i="8"/>
  <c r="BK639" i="8" s="1"/>
  <c r="BI640" i="8"/>
  <c r="BL640" i="8" s="1"/>
  <c r="BM640" i="8" s="1"/>
  <c r="BI641" i="8"/>
  <c r="BL641" i="8" s="1"/>
  <c r="BM641" i="8" s="1"/>
  <c r="BI642" i="8"/>
  <c r="BL642" i="8" s="1"/>
  <c r="BM642" i="8" s="1"/>
  <c r="BI643" i="8"/>
  <c r="BI644" i="8"/>
  <c r="BL644" i="8" s="1"/>
  <c r="BM644" i="8" s="1"/>
  <c r="BI645" i="8"/>
  <c r="BI646" i="8"/>
  <c r="BI647" i="8"/>
  <c r="BI648" i="8"/>
  <c r="BL648" i="8" s="1"/>
  <c r="BM648" i="8" s="1"/>
  <c r="BI649" i="8"/>
  <c r="BL649" i="8" s="1"/>
  <c r="BM649" i="8" s="1"/>
  <c r="BI650" i="8"/>
  <c r="BL650" i="8" s="1"/>
  <c r="BM650" i="8" s="1"/>
  <c r="BI651" i="8"/>
  <c r="BL651" i="8" s="1"/>
  <c r="BM651" i="8" s="1"/>
  <c r="BI652" i="8"/>
  <c r="BL652" i="8" s="1"/>
  <c r="BM652" i="8" s="1"/>
  <c r="BI653" i="8"/>
  <c r="BL653" i="8" s="1"/>
  <c r="BM653" i="8" s="1"/>
  <c r="BI654" i="8"/>
  <c r="BK654" i="8" s="1"/>
  <c r="BI655" i="8"/>
  <c r="BK655" i="8" s="1"/>
  <c r="BI656" i="8"/>
  <c r="BK656" i="8" s="1"/>
  <c r="BI657" i="8"/>
  <c r="BK657" i="8" s="1"/>
  <c r="BI658" i="8"/>
  <c r="BL658" i="8" s="1"/>
  <c r="BM658" i="8" s="1"/>
  <c r="BI659" i="8"/>
  <c r="BI660" i="8"/>
  <c r="BL660" i="8" s="1"/>
  <c r="BM660" i="8" s="1"/>
  <c r="BI661" i="8"/>
  <c r="BI662" i="8"/>
  <c r="BI663" i="8"/>
  <c r="BI664" i="8"/>
  <c r="BL664" i="8" s="1"/>
  <c r="BM664" i="8" s="1"/>
  <c r="BI2" i="8"/>
  <c r="BL2" i="8" s="1"/>
  <c r="BG17" i="8"/>
  <c r="BH17" i="8" s="1"/>
  <c r="BG22" i="8"/>
  <c r="BH22" i="8" s="1"/>
  <c r="BG27" i="8"/>
  <c r="BH27" i="8" s="1"/>
  <c r="BG34" i="8"/>
  <c r="BH34" i="8" s="1"/>
  <c r="BG47" i="8"/>
  <c r="BH47" i="8" s="1"/>
  <c r="BG55" i="8"/>
  <c r="BH55" i="8" s="1"/>
  <c r="BG56" i="8"/>
  <c r="BH56" i="8" s="1"/>
  <c r="BG57" i="8"/>
  <c r="BH57" i="8" s="1"/>
  <c r="BG59" i="8"/>
  <c r="BH59" i="8" s="1"/>
  <c r="BG62" i="8"/>
  <c r="BH62" i="8" s="1"/>
  <c r="BG65" i="8"/>
  <c r="BH65" i="8" s="1"/>
  <c r="BG67" i="8"/>
  <c r="BH67" i="8" s="1"/>
  <c r="BG83" i="8"/>
  <c r="BH83" i="8" s="1"/>
  <c r="BG84" i="8"/>
  <c r="BH84" i="8" s="1"/>
  <c r="BG85" i="8"/>
  <c r="BH85" i="8" s="1"/>
  <c r="BG91" i="8"/>
  <c r="BH91" i="8" s="1"/>
  <c r="BG92" i="8"/>
  <c r="BH92" i="8" s="1"/>
  <c r="BG93" i="8"/>
  <c r="BH93" i="8" s="1"/>
  <c r="BG94" i="8"/>
  <c r="BH94" i="8" s="1"/>
  <c r="BG95" i="8"/>
  <c r="BH95" i="8" s="1"/>
  <c r="BG96" i="8"/>
  <c r="BH96" i="8" s="1"/>
  <c r="BG97" i="8"/>
  <c r="BH97" i="8" s="1"/>
  <c r="BG98" i="8"/>
  <c r="BH98" i="8" s="1"/>
  <c r="BG104" i="8"/>
  <c r="BH104" i="8" s="1"/>
  <c r="BG105" i="8"/>
  <c r="BH105" i="8" s="1"/>
  <c r="BG106" i="8"/>
  <c r="BH106" i="8" s="1"/>
  <c r="BG109" i="8"/>
  <c r="BH109" i="8" s="1"/>
  <c r="BG110" i="8"/>
  <c r="BH110" i="8" s="1"/>
  <c r="BG112" i="8"/>
  <c r="BH112" i="8" s="1"/>
  <c r="BG115" i="8"/>
  <c r="BH115" i="8" s="1"/>
  <c r="BG119" i="8"/>
  <c r="BH119" i="8" s="1"/>
  <c r="BG120" i="8"/>
  <c r="BH120" i="8" s="1"/>
  <c r="BG128" i="8"/>
  <c r="BH128" i="8" s="1"/>
  <c r="BG139" i="8"/>
  <c r="BH139" i="8" s="1"/>
  <c r="BG145" i="8"/>
  <c r="BH145" i="8" s="1"/>
  <c r="BG146" i="8"/>
  <c r="BH146" i="8" s="1"/>
  <c r="BG148" i="8"/>
  <c r="BH148" i="8" s="1"/>
  <c r="BG153" i="8"/>
  <c r="BH153" i="8" s="1"/>
  <c r="BG167" i="8"/>
  <c r="BH167" i="8" s="1"/>
  <c r="BG168" i="8"/>
  <c r="BH168" i="8" s="1"/>
  <c r="BG180" i="8"/>
  <c r="BH180" i="8" s="1"/>
  <c r="BG181" i="8"/>
  <c r="BH181" i="8" s="1"/>
  <c r="BG182" i="8"/>
  <c r="BH182" i="8" s="1"/>
  <c r="BG183" i="8"/>
  <c r="BH183" i="8" s="1"/>
  <c r="BG192" i="8"/>
  <c r="BH192" i="8" s="1"/>
  <c r="BG193" i="8"/>
  <c r="BH193" i="8" s="1"/>
  <c r="BG194" i="8"/>
  <c r="BH194" i="8" s="1"/>
  <c r="BG195" i="8"/>
  <c r="BH195" i="8" s="1"/>
  <c r="BG196" i="8"/>
  <c r="BH196" i="8" s="1"/>
  <c r="BG197" i="8"/>
  <c r="BH197" i="8" s="1"/>
  <c r="BG201" i="8"/>
  <c r="BH201" i="8" s="1"/>
  <c r="BG202" i="8"/>
  <c r="BH202" i="8" s="1"/>
  <c r="BG210" i="8"/>
  <c r="BH210" i="8" s="1"/>
  <c r="BG217" i="8"/>
  <c r="BH217" i="8" s="1"/>
  <c r="BG223" i="8"/>
  <c r="BH223" i="8" s="1"/>
  <c r="BG224" i="8"/>
  <c r="BH224" i="8" s="1"/>
  <c r="BG239" i="8"/>
  <c r="BH239" i="8" s="1"/>
  <c r="BG240" i="8"/>
  <c r="BH240" i="8" s="1"/>
  <c r="BG253" i="8"/>
  <c r="BH253" i="8" s="1"/>
  <c r="BG256" i="8"/>
  <c r="BH256" i="8" s="1"/>
  <c r="BG259" i="8"/>
  <c r="BH259" i="8" s="1"/>
  <c r="BG267" i="8"/>
  <c r="BH267" i="8" s="1"/>
  <c r="BG282" i="8"/>
  <c r="BH282" i="8" s="1"/>
  <c r="BG283" i="8"/>
  <c r="BH283" i="8" s="1"/>
  <c r="BG304" i="8"/>
  <c r="BH304" i="8" s="1"/>
  <c r="BG305" i="8"/>
  <c r="BH305" i="8" s="1"/>
  <c r="BG306" i="8"/>
  <c r="BH306" i="8" s="1"/>
  <c r="BG307" i="8"/>
  <c r="BH307" i="8" s="1"/>
  <c r="BG308" i="8"/>
  <c r="BH308" i="8" s="1"/>
  <c r="BG309" i="8"/>
  <c r="BH309" i="8" s="1"/>
  <c r="BG318" i="8"/>
  <c r="BH318" i="8" s="1"/>
  <c r="BG329" i="8"/>
  <c r="BH329" i="8" s="1"/>
  <c r="BG332" i="8"/>
  <c r="BH332" i="8" s="1"/>
  <c r="BG333" i="8"/>
  <c r="BH333" i="8" s="1"/>
  <c r="BG338" i="8"/>
  <c r="BH338" i="8" s="1"/>
  <c r="BG339" i="8"/>
  <c r="BH339" i="8" s="1"/>
  <c r="BG340" i="8"/>
  <c r="BH340" i="8" s="1"/>
  <c r="BG347" i="8"/>
  <c r="BH347" i="8" s="1"/>
  <c r="BG362" i="8"/>
  <c r="BH362" i="8" s="1"/>
  <c r="BG369" i="8"/>
  <c r="BH369" i="8" s="1"/>
  <c r="BG386" i="8"/>
  <c r="BH386" i="8" s="1"/>
  <c r="BG387" i="8"/>
  <c r="BH387" i="8" s="1"/>
  <c r="BG388" i="8"/>
  <c r="BH388" i="8" s="1"/>
  <c r="BG389" i="8"/>
  <c r="BH389" i="8" s="1"/>
  <c r="BG390" i="8"/>
  <c r="BH390" i="8" s="1"/>
  <c r="BG392" i="8"/>
  <c r="BH392" i="8" s="1"/>
  <c r="BG398" i="8"/>
  <c r="BH398" i="8" s="1"/>
  <c r="BG403" i="8"/>
  <c r="BH403" i="8" s="1"/>
  <c r="BG406" i="8"/>
  <c r="BH406" i="8" s="1"/>
  <c r="BG408" i="8"/>
  <c r="BH408" i="8" s="1"/>
  <c r="BG412" i="8"/>
  <c r="BH412" i="8" s="1"/>
  <c r="BG428" i="8"/>
  <c r="BH428" i="8" s="1"/>
  <c r="BG429" i="8"/>
  <c r="BH429" i="8" s="1"/>
  <c r="BG434" i="8"/>
  <c r="BH434" i="8" s="1"/>
  <c r="BG444" i="8"/>
  <c r="BH444" i="8" s="1"/>
  <c r="BG445" i="8"/>
  <c r="BH445" i="8" s="1"/>
  <c r="BG449" i="8"/>
  <c r="BH449" i="8" s="1"/>
  <c r="BG456" i="8"/>
  <c r="BH456" i="8" s="1"/>
  <c r="BG458" i="8"/>
  <c r="BH458" i="8" s="1"/>
  <c r="BG459" i="8"/>
  <c r="BH459" i="8" s="1"/>
  <c r="BG487" i="8"/>
  <c r="BH487" i="8" s="1"/>
  <c r="BG488" i="8"/>
  <c r="BH488" i="8" s="1"/>
  <c r="BG493" i="8"/>
  <c r="BH493" i="8" s="1"/>
  <c r="BG500" i="8"/>
  <c r="BH500" i="8" s="1"/>
  <c r="BG501" i="8"/>
  <c r="BH501" i="8" s="1"/>
  <c r="BG502" i="8"/>
  <c r="BH502" i="8" s="1"/>
  <c r="BG503" i="8"/>
  <c r="BH503" i="8" s="1"/>
  <c r="BG508" i="8"/>
  <c r="BH508" i="8" s="1"/>
  <c r="BG517" i="8"/>
  <c r="BH517" i="8" s="1"/>
  <c r="BG523" i="8"/>
  <c r="BH523" i="8" s="1"/>
  <c r="BG528" i="8"/>
  <c r="BH528" i="8" s="1"/>
  <c r="BG531" i="8"/>
  <c r="BH531" i="8" s="1"/>
  <c r="BG535" i="8"/>
  <c r="BH535" i="8" s="1"/>
  <c r="BG553" i="8"/>
  <c r="BH553" i="8" s="1"/>
  <c r="BG555" i="8"/>
  <c r="BH555" i="8" s="1"/>
  <c r="BG562" i="8"/>
  <c r="BH562" i="8" s="1"/>
  <c r="BG563" i="8"/>
  <c r="BH563" i="8" s="1"/>
  <c r="BG564" i="8"/>
  <c r="BH564" i="8" s="1"/>
  <c r="BG565" i="8"/>
  <c r="BH565" i="8" s="1"/>
  <c r="BG572" i="8"/>
  <c r="BH572" i="8" s="1"/>
  <c r="BG573" i="8"/>
  <c r="BH573" i="8" s="1"/>
  <c r="BG574" i="8"/>
  <c r="BH574" i="8" s="1"/>
  <c r="BG575" i="8"/>
  <c r="BH575" i="8" s="1"/>
  <c r="BG576" i="8"/>
  <c r="BH576" i="8" s="1"/>
  <c r="BG577" i="8"/>
  <c r="BH577" i="8" s="1"/>
  <c r="BG578" i="8"/>
  <c r="BH578" i="8" s="1"/>
  <c r="BG579" i="8"/>
  <c r="BH579" i="8" s="1"/>
  <c r="BG580" i="8"/>
  <c r="BH580" i="8" s="1"/>
  <c r="BG581" i="8"/>
  <c r="BH581" i="8" s="1"/>
  <c r="BG582" i="8"/>
  <c r="BH582" i="8" s="1"/>
  <c r="BG583" i="8"/>
  <c r="BH583" i="8" s="1"/>
  <c r="BG584" i="8"/>
  <c r="BH584" i="8" s="1"/>
  <c r="BG585" i="8"/>
  <c r="BH585" i="8" s="1"/>
  <c r="BG586" i="8"/>
  <c r="BH586" i="8" s="1"/>
  <c r="BG587" i="8"/>
  <c r="BH587" i="8" s="1"/>
  <c r="BG588" i="8"/>
  <c r="BH588" i="8" s="1"/>
  <c r="BG589" i="8"/>
  <c r="BH589" i="8" s="1"/>
  <c r="BG590" i="8"/>
  <c r="BH590" i="8" s="1"/>
  <c r="BG591" i="8"/>
  <c r="BH591" i="8" s="1"/>
  <c r="BG592" i="8"/>
  <c r="BH592" i="8" s="1"/>
  <c r="BG593" i="8"/>
  <c r="BH593" i="8" s="1"/>
  <c r="BG594" i="8"/>
  <c r="BH594" i="8" s="1"/>
  <c r="BG595" i="8"/>
  <c r="BH595" i="8" s="1"/>
  <c r="BG596" i="8"/>
  <c r="BH596" i="8" s="1"/>
  <c r="BG597" i="8"/>
  <c r="BH597" i="8" s="1"/>
  <c r="BG598" i="8"/>
  <c r="BH598" i="8" s="1"/>
  <c r="BG599" i="8"/>
  <c r="BH599" i="8" s="1"/>
  <c r="BG600" i="8"/>
  <c r="BH600" i="8" s="1"/>
  <c r="BG601" i="8"/>
  <c r="BH601" i="8" s="1"/>
  <c r="BG602" i="8"/>
  <c r="BH602" i="8" s="1"/>
  <c r="BG603" i="8"/>
  <c r="BH603" i="8" s="1"/>
  <c r="BG604" i="8"/>
  <c r="BH604" i="8" s="1"/>
  <c r="BG605" i="8"/>
  <c r="BH605" i="8" s="1"/>
  <c r="BG606" i="8"/>
  <c r="BH606" i="8" s="1"/>
  <c r="BG607" i="8"/>
  <c r="BH607" i="8" s="1"/>
  <c r="BG608" i="8"/>
  <c r="BH608" i="8" s="1"/>
  <c r="BG609" i="8"/>
  <c r="BH609" i="8" s="1"/>
  <c r="BG610" i="8"/>
  <c r="BH610" i="8" s="1"/>
  <c r="BG611" i="8"/>
  <c r="BH611" i="8" s="1"/>
  <c r="BG612" i="8"/>
  <c r="BH612" i="8" s="1"/>
  <c r="BG613" i="8"/>
  <c r="BH613" i="8" s="1"/>
  <c r="BG614" i="8"/>
  <c r="BH614" i="8" s="1"/>
  <c r="BG615" i="8"/>
  <c r="BH615" i="8" s="1"/>
  <c r="BG616" i="8"/>
  <c r="BH616" i="8" s="1"/>
  <c r="BG617" i="8"/>
  <c r="BH617" i="8" s="1"/>
  <c r="BG618" i="8"/>
  <c r="BH618" i="8" s="1"/>
  <c r="BG619" i="8"/>
  <c r="BH619" i="8" s="1"/>
  <c r="BG620" i="8"/>
  <c r="BH620" i="8" s="1"/>
  <c r="BG621" i="8"/>
  <c r="BH621" i="8" s="1"/>
  <c r="BG622" i="8"/>
  <c r="BH622" i="8" s="1"/>
  <c r="BG623" i="8"/>
  <c r="BH623" i="8" s="1"/>
  <c r="BG624" i="8"/>
  <c r="BH624" i="8" s="1"/>
  <c r="BG625" i="8"/>
  <c r="BH625" i="8" s="1"/>
  <c r="BG626" i="8"/>
  <c r="BH626" i="8" s="1"/>
  <c r="BG627" i="8"/>
  <c r="BH627" i="8" s="1"/>
  <c r="BG628" i="8"/>
  <c r="BH628" i="8" s="1"/>
  <c r="BG629" i="8"/>
  <c r="BH629" i="8" s="1"/>
  <c r="BG630" i="8"/>
  <c r="BH630" i="8" s="1"/>
  <c r="BG631" i="8"/>
  <c r="BH631" i="8" s="1"/>
  <c r="BG632" i="8"/>
  <c r="BH632" i="8" s="1"/>
  <c r="BG633" i="8"/>
  <c r="BH633" i="8" s="1"/>
  <c r="BG634" i="8"/>
  <c r="BH634" i="8" s="1"/>
  <c r="BG635" i="8"/>
  <c r="BH635" i="8" s="1"/>
  <c r="BG636" i="8"/>
  <c r="BH636" i="8" s="1"/>
  <c r="BG637" i="8"/>
  <c r="BH637" i="8" s="1"/>
  <c r="BG638" i="8"/>
  <c r="BH638" i="8" s="1"/>
  <c r="BG639" i="8"/>
  <c r="BH639" i="8" s="1"/>
  <c r="BG640" i="8"/>
  <c r="BH640" i="8" s="1"/>
  <c r="BG641" i="8"/>
  <c r="BH641" i="8" s="1"/>
  <c r="BG642" i="8"/>
  <c r="BH642" i="8" s="1"/>
  <c r="BG643" i="8"/>
  <c r="BH643" i="8" s="1"/>
  <c r="BG644" i="8"/>
  <c r="BH644" i="8" s="1"/>
  <c r="BG645" i="8"/>
  <c r="BH645" i="8" s="1"/>
  <c r="BG646" i="8"/>
  <c r="BH646" i="8" s="1"/>
  <c r="BG647" i="8"/>
  <c r="BH647" i="8" s="1"/>
  <c r="BG648" i="8"/>
  <c r="BH648" i="8" s="1"/>
  <c r="BG649" i="8"/>
  <c r="BH649" i="8" s="1"/>
  <c r="BG650" i="8"/>
  <c r="BH650" i="8" s="1"/>
  <c r="BG651" i="8"/>
  <c r="BH651" i="8" s="1"/>
  <c r="BG652" i="8"/>
  <c r="BH652" i="8" s="1"/>
  <c r="BG653" i="8"/>
  <c r="BH653" i="8" s="1"/>
  <c r="BG654" i="8"/>
  <c r="BH654" i="8" s="1"/>
  <c r="BG655" i="8"/>
  <c r="BH655" i="8" s="1"/>
  <c r="BG656" i="8"/>
  <c r="BH656" i="8" s="1"/>
  <c r="BG657" i="8"/>
  <c r="BH657" i="8" s="1"/>
  <c r="BG658" i="8"/>
  <c r="BH658" i="8" s="1"/>
  <c r="BG659" i="8"/>
  <c r="BH659" i="8" s="1"/>
  <c r="BG660" i="8"/>
  <c r="BH660" i="8" s="1"/>
  <c r="BG661" i="8"/>
  <c r="BH661" i="8" s="1"/>
  <c r="BG662" i="8"/>
  <c r="BH662" i="8" s="1"/>
  <c r="BG663" i="8"/>
  <c r="BH663" i="8" s="1"/>
  <c r="BG664" i="8"/>
  <c r="BH664" i="8" s="1"/>
  <c r="AT3" i="8"/>
  <c r="BE3" i="8" s="1"/>
  <c r="AT4" i="8"/>
  <c r="BE4" i="8" s="1"/>
  <c r="AT5" i="8"/>
  <c r="BE5" i="8" s="1"/>
  <c r="AT6" i="8"/>
  <c r="BE6" i="8" s="1"/>
  <c r="AT7" i="8"/>
  <c r="BE7" i="8" s="1"/>
  <c r="AT8" i="8"/>
  <c r="BE8" i="8" s="1"/>
  <c r="AT9" i="8"/>
  <c r="BE9" i="8" s="1"/>
  <c r="AT10" i="8"/>
  <c r="BE10" i="8" s="1"/>
  <c r="AT11" i="8"/>
  <c r="BE11" i="8" s="1"/>
  <c r="AT12" i="8"/>
  <c r="BE12" i="8" s="1"/>
  <c r="AT13" i="8"/>
  <c r="BE13" i="8" s="1"/>
  <c r="AT14" i="8"/>
  <c r="BE14" i="8" s="1"/>
  <c r="AT15" i="8"/>
  <c r="BE15" i="8" s="1"/>
  <c r="AT16" i="8"/>
  <c r="BE16" i="8" s="1"/>
  <c r="AT17" i="8"/>
  <c r="BE17" i="8" s="1"/>
  <c r="AT18" i="8"/>
  <c r="BE18" i="8" s="1"/>
  <c r="AT19" i="8"/>
  <c r="BE19" i="8" s="1"/>
  <c r="AT20" i="8"/>
  <c r="BE20" i="8" s="1"/>
  <c r="AT21" i="8"/>
  <c r="BE21" i="8" s="1"/>
  <c r="AT22" i="8"/>
  <c r="BE22" i="8" s="1"/>
  <c r="AT23" i="8"/>
  <c r="BE23" i="8" s="1"/>
  <c r="AT24" i="8"/>
  <c r="BE24" i="8" s="1"/>
  <c r="AT25" i="8"/>
  <c r="BE25" i="8" s="1"/>
  <c r="AT26" i="8"/>
  <c r="BE26" i="8" s="1"/>
  <c r="AT27" i="8"/>
  <c r="BE27" i="8" s="1"/>
  <c r="AT28" i="8"/>
  <c r="BE28" i="8" s="1"/>
  <c r="AT29" i="8"/>
  <c r="BE29" i="8" s="1"/>
  <c r="AT30" i="8"/>
  <c r="BE30" i="8" s="1"/>
  <c r="AT31" i="8"/>
  <c r="BE31" i="8" s="1"/>
  <c r="AT32" i="8"/>
  <c r="BE32" i="8" s="1"/>
  <c r="AT33" i="8"/>
  <c r="BE33" i="8" s="1"/>
  <c r="AT34" i="8"/>
  <c r="BE34" i="8" s="1"/>
  <c r="AT35" i="8"/>
  <c r="BE35" i="8" s="1"/>
  <c r="AT36" i="8"/>
  <c r="BE36" i="8" s="1"/>
  <c r="AT37" i="8"/>
  <c r="BE37" i="8" s="1"/>
  <c r="AT38" i="8"/>
  <c r="BE38" i="8" s="1"/>
  <c r="AT39" i="8"/>
  <c r="BE39" i="8" s="1"/>
  <c r="AT40" i="8"/>
  <c r="BE40" i="8" s="1"/>
  <c r="AT41" i="8"/>
  <c r="BE41" i="8" s="1"/>
  <c r="AT42" i="8"/>
  <c r="BE42" i="8" s="1"/>
  <c r="AT43" i="8"/>
  <c r="BE43" i="8" s="1"/>
  <c r="AT44" i="8"/>
  <c r="BE44" i="8" s="1"/>
  <c r="AT45" i="8"/>
  <c r="BE45" i="8" s="1"/>
  <c r="AT46" i="8"/>
  <c r="BE46" i="8" s="1"/>
  <c r="AT47" i="8"/>
  <c r="BE47" i="8" s="1"/>
  <c r="AT48" i="8"/>
  <c r="BE48" i="8" s="1"/>
  <c r="AT49" i="8"/>
  <c r="BE49" i="8" s="1"/>
  <c r="AT50" i="8"/>
  <c r="BE50" i="8" s="1"/>
  <c r="AT51" i="8"/>
  <c r="BE51" i="8" s="1"/>
  <c r="AT52" i="8"/>
  <c r="BE52" i="8" s="1"/>
  <c r="AT53" i="8"/>
  <c r="BE53" i="8" s="1"/>
  <c r="AT54" i="8"/>
  <c r="BE54" i="8" s="1"/>
  <c r="AT55" i="8"/>
  <c r="BE55" i="8" s="1"/>
  <c r="AT56" i="8"/>
  <c r="BE56" i="8" s="1"/>
  <c r="AT57" i="8"/>
  <c r="BE57" i="8" s="1"/>
  <c r="AT58" i="8"/>
  <c r="BE58" i="8" s="1"/>
  <c r="AT59" i="8"/>
  <c r="BE59" i="8" s="1"/>
  <c r="AT60" i="8"/>
  <c r="BE60" i="8" s="1"/>
  <c r="AT61" i="8"/>
  <c r="BE61" i="8" s="1"/>
  <c r="AT62" i="8"/>
  <c r="BE62" i="8" s="1"/>
  <c r="AT63" i="8"/>
  <c r="BE63" i="8" s="1"/>
  <c r="AT64" i="8"/>
  <c r="BE64" i="8" s="1"/>
  <c r="AT65" i="8"/>
  <c r="BE65" i="8" s="1"/>
  <c r="AT66" i="8"/>
  <c r="BE66" i="8" s="1"/>
  <c r="AT67" i="8"/>
  <c r="BE67" i="8" s="1"/>
  <c r="AT68" i="8"/>
  <c r="BE68" i="8" s="1"/>
  <c r="AT69" i="8"/>
  <c r="BE69" i="8" s="1"/>
  <c r="AT70" i="8"/>
  <c r="BE70" i="8" s="1"/>
  <c r="AT71" i="8"/>
  <c r="BE71" i="8" s="1"/>
  <c r="AT72" i="8"/>
  <c r="BE72" i="8" s="1"/>
  <c r="AT73" i="8"/>
  <c r="BE73" i="8" s="1"/>
  <c r="AT74" i="8"/>
  <c r="BE74" i="8" s="1"/>
  <c r="AT75" i="8"/>
  <c r="BE75" i="8" s="1"/>
  <c r="AT76" i="8"/>
  <c r="BE76" i="8" s="1"/>
  <c r="AT77" i="8"/>
  <c r="BE77" i="8" s="1"/>
  <c r="AT78" i="8"/>
  <c r="BE78" i="8" s="1"/>
  <c r="AT79" i="8"/>
  <c r="BE79" i="8" s="1"/>
  <c r="AT80" i="8"/>
  <c r="BE80" i="8" s="1"/>
  <c r="AT81" i="8"/>
  <c r="BE81" i="8" s="1"/>
  <c r="AT82" i="8"/>
  <c r="BE82" i="8" s="1"/>
  <c r="AT83" i="8"/>
  <c r="BE83" i="8" s="1"/>
  <c r="AT84" i="8"/>
  <c r="BE84" i="8" s="1"/>
  <c r="AT85" i="8"/>
  <c r="BE85" i="8" s="1"/>
  <c r="AT86" i="8"/>
  <c r="BE86" i="8" s="1"/>
  <c r="AT87" i="8"/>
  <c r="BE87" i="8" s="1"/>
  <c r="AT88" i="8"/>
  <c r="BE88" i="8" s="1"/>
  <c r="AT89" i="8"/>
  <c r="BE89" i="8" s="1"/>
  <c r="AT90" i="8"/>
  <c r="BE90" i="8" s="1"/>
  <c r="AT91" i="8"/>
  <c r="BE91" i="8" s="1"/>
  <c r="AT92" i="8"/>
  <c r="BE92" i="8" s="1"/>
  <c r="AT93" i="8"/>
  <c r="BE93" i="8" s="1"/>
  <c r="AT94" i="8"/>
  <c r="BE94" i="8" s="1"/>
  <c r="AT95" i="8"/>
  <c r="BE95" i="8" s="1"/>
  <c r="AT96" i="8"/>
  <c r="BE96" i="8" s="1"/>
  <c r="AT97" i="8"/>
  <c r="BE97" i="8" s="1"/>
  <c r="AT98" i="8"/>
  <c r="BE98" i="8" s="1"/>
  <c r="AT100" i="8"/>
  <c r="BE100" i="8" s="1"/>
  <c r="AT102" i="8"/>
  <c r="BE102" i="8" s="1"/>
  <c r="AT104" i="8"/>
  <c r="BE104" i="8" s="1"/>
  <c r="AT105" i="8"/>
  <c r="BE105" i="8" s="1"/>
  <c r="AT106" i="8"/>
  <c r="BE106" i="8" s="1"/>
  <c r="AT107" i="8"/>
  <c r="BE107" i="8" s="1"/>
  <c r="AT108" i="8"/>
  <c r="BE108" i="8" s="1"/>
  <c r="AT109" i="8"/>
  <c r="BE109" i="8" s="1"/>
  <c r="AT110" i="8"/>
  <c r="BE110" i="8" s="1"/>
  <c r="AT111" i="8"/>
  <c r="BE111" i="8" s="1"/>
  <c r="AT112" i="8"/>
  <c r="BE112" i="8" s="1"/>
  <c r="AT113" i="8"/>
  <c r="BE113" i="8" s="1"/>
  <c r="AT114" i="8"/>
  <c r="BE114" i="8" s="1"/>
  <c r="AT115" i="8"/>
  <c r="BE115" i="8" s="1"/>
  <c r="AT116" i="8"/>
  <c r="BE116" i="8" s="1"/>
  <c r="AT117" i="8"/>
  <c r="BE117" i="8" s="1"/>
  <c r="AT118" i="8"/>
  <c r="BE118" i="8" s="1"/>
  <c r="AT119" i="8"/>
  <c r="BE119" i="8" s="1"/>
  <c r="AT120" i="8"/>
  <c r="BE120" i="8" s="1"/>
  <c r="AT121" i="8"/>
  <c r="BE121" i="8" s="1"/>
  <c r="AT122" i="8"/>
  <c r="BE122" i="8" s="1"/>
  <c r="AT123" i="8"/>
  <c r="BE123" i="8" s="1"/>
  <c r="AT124" i="8"/>
  <c r="BE124" i="8" s="1"/>
  <c r="AT125" i="8"/>
  <c r="BE125" i="8" s="1"/>
  <c r="AT126" i="8"/>
  <c r="BE126" i="8" s="1"/>
  <c r="AT127" i="8"/>
  <c r="BE127" i="8" s="1"/>
  <c r="AT128" i="8"/>
  <c r="BE128" i="8" s="1"/>
  <c r="AT129" i="8"/>
  <c r="BE129" i="8" s="1"/>
  <c r="AT130" i="8"/>
  <c r="BE130" i="8" s="1"/>
  <c r="AT131" i="8"/>
  <c r="BE131" i="8" s="1"/>
  <c r="AT132" i="8"/>
  <c r="BE132" i="8" s="1"/>
  <c r="AT133" i="8"/>
  <c r="BE133" i="8" s="1"/>
  <c r="AT134" i="8"/>
  <c r="BE134" i="8" s="1"/>
  <c r="AT135" i="8"/>
  <c r="BE135" i="8" s="1"/>
  <c r="AT136" i="8"/>
  <c r="BE136" i="8" s="1"/>
  <c r="AT137" i="8"/>
  <c r="BE137" i="8" s="1"/>
  <c r="AT138" i="8"/>
  <c r="BE138" i="8" s="1"/>
  <c r="AT139" i="8"/>
  <c r="BE139" i="8" s="1"/>
  <c r="AT140" i="8"/>
  <c r="BE140" i="8" s="1"/>
  <c r="AT141" i="8"/>
  <c r="BE141" i="8" s="1"/>
  <c r="AT142" i="8"/>
  <c r="BE142" i="8" s="1"/>
  <c r="AT143" i="8"/>
  <c r="BE143" i="8" s="1"/>
  <c r="AT144" i="8"/>
  <c r="BE144" i="8" s="1"/>
  <c r="AT145" i="8"/>
  <c r="BE145" i="8" s="1"/>
  <c r="AT146" i="8"/>
  <c r="BE146" i="8" s="1"/>
  <c r="AT147" i="8"/>
  <c r="BE147" i="8" s="1"/>
  <c r="AT148" i="8"/>
  <c r="BE148" i="8" s="1"/>
  <c r="AT149" i="8"/>
  <c r="BE149" i="8" s="1"/>
  <c r="AT150" i="8"/>
  <c r="BE150" i="8" s="1"/>
  <c r="AT151" i="8"/>
  <c r="BE151" i="8" s="1"/>
  <c r="AT152" i="8"/>
  <c r="BE152" i="8" s="1"/>
  <c r="AT153" i="8"/>
  <c r="BE153" i="8" s="1"/>
  <c r="AT154" i="8"/>
  <c r="BE154" i="8" s="1"/>
  <c r="AT155" i="8"/>
  <c r="BE155" i="8" s="1"/>
  <c r="AT156" i="8"/>
  <c r="BE156" i="8" s="1"/>
  <c r="AT157" i="8"/>
  <c r="BE157" i="8" s="1"/>
  <c r="AT158" i="8"/>
  <c r="BE158" i="8" s="1"/>
  <c r="AT159" i="8"/>
  <c r="BE159" i="8" s="1"/>
  <c r="AT160" i="8"/>
  <c r="BE160" i="8" s="1"/>
  <c r="AT161" i="8"/>
  <c r="BE161" i="8" s="1"/>
  <c r="AT162" i="8"/>
  <c r="BE162" i="8" s="1"/>
  <c r="AT163" i="8"/>
  <c r="BE163" i="8" s="1"/>
  <c r="AT164" i="8"/>
  <c r="BE164" i="8" s="1"/>
  <c r="AT165" i="8"/>
  <c r="BE165" i="8" s="1"/>
  <c r="AT166" i="8"/>
  <c r="BE166" i="8" s="1"/>
  <c r="AT167" i="8"/>
  <c r="BE167" i="8" s="1"/>
  <c r="AT168" i="8"/>
  <c r="BE168" i="8" s="1"/>
  <c r="AT169" i="8"/>
  <c r="BE169" i="8" s="1"/>
  <c r="AT170" i="8"/>
  <c r="BE170" i="8" s="1"/>
  <c r="AT171" i="8"/>
  <c r="BE171" i="8" s="1"/>
  <c r="AT172" i="8"/>
  <c r="BE172" i="8" s="1"/>
  <c r="AT173" i="8"/>
  <c r="BE173" i="8" s="1"/>
  <c r="AT174" i="8"/>
  <c r="BE174" i="8" s="1"/>
  <c r="AT175" i="8"/>
  <c r="BE175" i="8" s="1"/>
  <c r="AT176" i="8"/>
  <c r="BE176" i="8" s="1"/>
  <c r="AT177" i="8"/>
  <c r="BE177" i="8" s="1"/>
  <c r="AT178" i="8"/>
  <c r="BE178" i="8" s="1"/>
  <c r="AT179" i="8"/>
  <c r="BE179" i="8" s="1"/>
  <c r="AT180" i="8"/>
  <c r="BE180" i="8" s="1"/>
  <c r="AT181" i="8"/>
  <c r="BE181" i="8" s="1"/>
  <c r="AT182" i="8"/>
  <c r="BE182" i="8" s="1"/>
  <c r="AT183" i="8"/>
  <c r="BE183" i="8" s="1"/>
  <c r="AT184" i="8"/>
  <c r="BE184" i="8" s="1"/>
  <c r="AT185" i="8"/>
  <c r="BE185" i="8" s="1"/>
  <c r="AT186" i="8"/>
  <c r="BE186" i="8" s="1"/>
  <c r="AT187" i="8"/>
  <c r="BE187" i="8" s="1"/>
  <c r="AT188" i="8"/>
  <c r="BE188" i="8" s="1"/>
  <c r="AT189" i="8"/>
  <c r="BE189" i="8" s="1"/>
  <c r="AT190" i="8"/>
  <c r="BE190" i="8" s="1"/>
  <c r="AT191" i="8"/>
  <c r="BE191" i="8" s="1"/>
  <c r="AT192" i="8"/>
  <c r="BE192" i="8" s="1"/>
  <c r="AT193" i="8"/>
  <c r="BE193" i="8" s="1"/>
  <c r="AT194" i="8"/>
  <c r="BE194" i="8" s="1"/>
  <c r="AT195" i="8"/>
  <c r="BE195" i="8" s="1"/>
  <c r="AT196" i="8"/>
  <c r="BE196" i="8" s="1"/>
  <c r="AT197" i="8"/>
  <c r="BE197" i="8" s="1"/>
  <c r="AT198" i="8"/>
  <c r="BE198" i="8" s="1"/>
  <c r="AT199" i="8"/>
  <c r="BE199" i="8" s="1"/>
  <c r="AT200" i="8"/>
  <c r="BE200" i="8" s="1"/>
  <c r="AT201" i="8"/>
  <c r="BE201" i="8" s="1"/>
  <c r="AT202" i="8"/>
  <c r="BE202" i="8" s="1"/>
  <c r="AT203" i="8"/>
  <c r="BE203" i="8" s="1"/>
  <c r="AT204" i="8"/>
  <c r="BE204" i="8" s="1"/>
  <c r="AT205" i="8"/>
  <c r="BE205" i="8" s="1"/>
  <c r="AT206" i="8"/>
  <c r="BE206" i="8" s="1"/>
  <c r="AT207" i="8"/>
  <c r="BE207" i="8" s="1"/>
  <c r="AT208" i="8"/>
  <c r="BE208" i="8" s="1"/>
  <c r="AT209" i="8"/>
  <c r="BE209" i="8" s="1"/>
  <c r="AT210" i="8"/>
  <c r="BE210" i="8" s="1"/>
  <c r="AT211" i="8"/>
  <c r="BE211" i="8" s="1"/>
  <c r="AT212" i="8"/>
  <c r="BE212" i="8" s="1"/>
  <c r="AT213" i="8"/>
  <c r="BE213" i="8" s="1"/>
  <c r="AT214" i="8"/>
  <c r="BE214" i="8" s="1"/>
  <c r="AT215" i="8"/>
  <c r="BE215" i="8" s="1"/>
  <c r="AT216" i="8"/>
  <c r="BE216" i="8" s="1"/>
  <c r="AT217" i="8"/>
  <c r="BE217" i="8" s="1"/>
  <c r="AT218" i="8"/>
  <c r="BE218" i="8" s="1"/>
  <c r="AT219" i="8"/>
  <c r="BE219" i="8" s="1"/>
  <c r="AT220" i="8"/>
  <c r="BE220" i="8" s="1"/>
  <c r="AT221" i="8"/>
  <c r="BE221" i="8" s="1"/>
  <c r="AT222" i="8"/>
  <c r="BE222" i="8" s="1"/>
  <c r="AT223" i="8"/>
  <c r="BE223" i="8" s="1"/>
  <c r="AT224" i="8"/>
  <c r="BE224" i="8" s="1"/>
  <c r="AT225" i="8"/>
  <c r="BE225" i="8" s="1"/>
  <c r="AT226" i="8"/>
  <c r="BE226" i="8" s="1"/>
  <c r="AT227" i="8"/>
  <c r="BE227" i="8" s="1"/>
  <c r="AT228" i="8"/>
  <c r="BE228" i="8" s="1"/>
  <c r="AT229" i="8"/>
  <c r="BE229" i="8" s="1"/>
  <c r="AT230" i="8"/>
  <c r="BE230" i="8" s="1"/>
  <c r="AT231" i="8"/>
  <c r="BE231" i="8" s="1"/>
  <c r="AT232" i="8"/>
  <c r="BE232" i="8" s="1"/>
  <c r="AT233" i="8"/>
  <c r="BE233" i="8" s="1"/>
  <c r="AT234" i="8"/>
  <c r="BE234" i="8" s="1"/>
  <c r="AT235" i="8"/>
  <c r="BE235" i="8" s="1"/>
  <c r="AT236" i="8"/>
  <c r="BE236" i="8" s="1"/>
  <c r="AT237" i="8"/>
  <c r="BE237" i="8" s="1"/>
  <c r="AT238" i="8"/>
  <c r="BE238" i="8" s="1"/>
  <c r="AT239" i="8"/>
  <c r="BE239" i="8" s="1"/>
  <c r="AT240" i="8"/>
  <c r="BE240" i="8" s="1"/>
  <c r="AT241" i="8"/>
  <c r="BE241" i="8" s="1"/>
  <c r="AT242" i="8"/>
  <c r="BE242" i="8" s="1"/>
  <c r="AT243" i="8"/>
  <c r="BE243" i="8" s="1"/>
  <c r="AT244" i="8"/>
  <c r="BE244" i="8" s="1"/>
  <c r="AT245" i="8"/>
  <c r="BE245" i="8" s="1"/>
  <c r="AT246" i="8"/>
  <c r="BE246" i="8" s="1"/>
  <c r="AT247" i="8"/>
  <c r="BE247" i="8" s="1"/>
  <c r="AT248" i="8"/>
  <c r="BE248" i="8" s="1"/>
  <c r="AT249" i="8"/>
  <c r="BE249" i="8" s="1"/>
  <c r="AT250" i="8"/>
  <c r="BE250" i="8" s="1"/>
  <c r="AT251" i="8"/>
  <c r="BE251" i="8" s="1"/>
  <c r="AT252" i="8"/>
  <c r="BE252" i="8" s="1"/>
  <c r="AT253" i="8"/>
  <c r="BE253" i="8" s="1"/>
  <c r="AT254" i="8"/>
  <c r="BE254" i="8" s="1"/>
  <c r="AT255" i="8"/>
  <c r="BE255" i="8" s="1"/>
  <c r="AT256" i="8"/>
  <c r="BE256" i="8" s="1"/>
  <c r="AT257" i="8"/>
  <c r="BE257" i="8" s="1"/>
  <c r="AT258" i="8"/>
  <c r="BE258" i="8" s="1"/>
  <c r="AT259" i="8"/>
  <c r="BE259" i="8" s="1"/>
  <c r="AT260" i="8"/>
  <c r="BE260" i="8" s="1"/>
  <c r="AT261" i="8"/>
  <c r="BE261" i="8" s="1"/>
  <c r="AT262" i="8"/>
  <c r="BE262" i="8" s="1"/>
  <c r="AT263" i="8"/>
  <c r="BE263" i="8" s="1"/>
  <c r="AT264" i="8"/>
  <c r="BE264" i="8" s="1"/>
  <c r="AT265" i="8"/>
  <c r="BE265" i="8" s="1"/>
  <c r="AT266" i="8"/>
  <c r="BE266" i="8" s="1"/>
  <c r="AT267" i="8"/>
  <c r="BE267" i="8" s="1"/>
  <c r="AT268" i="8"/>
  <c r="BE268" i="8" s="1"/>
  <c r="AT269" i="8"/>
  <c r="BE269" i="8" s="1"/>
  <c r="AT270" i="8"/>
  <c r="BE270" i="8" s="1"/>
  <c r="AT271" i="8"/>
  <c r="BE271" i="8" s="1"/>
  <c r="AT272" i="8"/>
  <c r="BE272" i="8" s="1"/>
  <c r="AT273" i="8"/>
  <c r="BE273" i="8" s="1"/>
  <c r="AT274" i="8"/>
  <c r="BE274" i="8" s="1"/>
  <c r="AT275" i="8"/>
  <c r="BE275" i="8" s="1"/>
  <c r="AT276" i="8"/>
  <c r="BE276" i="8" s="1"/>
  <c r="AT277" i="8"/>
  <c r="BE277" i="8" s="1"/>
  <c r="AT278" i="8"/>
  <c r="BE278" i="8" s="1"/>
  <c r="AT279" i="8"/>
  <c r="BE279" i="8" s="1"/>
  <c r="AT280" i="8"/>
  <c r="BE280" i="8" s="1"/>
  <c r="AT281" i="8"/>
  <c r="BE281" i="8" s="1"/>
  <c r="AT282" i="8"/>
  <c r="BE282" i="8" s="1"/>
  <c r="AT283" i="8"/>
  <c r="BE283" i="8" s="1"/>
  <c r="AT284" i="8"/>
  <c r="BE284" i="8" s="1"/>
  <c r="AT285" i="8"/>
  <c r="BE285" i="8" s="1"/>
  <c r="AT286" i="8"/>
  <c r="BE286" i="8" s="1"/>
  <c r="AT287" i="8"/>
  <c r="BE287" i="8" s="1"/>
  <c r="AT288" i="8"/>
  <c r="BE288" i="8" s="1"/>
  <c r="AT289" i="8"/>
  <c r="BE289" i="8" s="1"/>
  <c r="AT290" i="8"/>
  <c r="BE290" i="8" s="1"/>
  <c r="AT291" i="8"/>
  <c r="BE291" i="8" s="1"/>
  <c r="AT292" i="8"/>
  <c r="BE292" i="8" s="1"/>
  <c r="AT293" i="8"/>
  <c r="BE293" i="8" s="1"/>
  <c r="AT294" i="8"/>
  <c r="BE294" i="8" s="1"/>
  <c r="AT295" i="8"/>
  <c r="BE295" i="8" s="1"/>
  <c r="AT296" i="8"/>
  <c r="BE296" i="8" s="1"/>
  <c r="AT297" i="8"/>
  <c r="BE297" i="8" s="1"/>
  <c r="AT298" i="8"/>
  <c r="BE298" i="8" s="1"/>
  <c r="AT299" i="8"/>
  <c r="BE299" i="8" s="1"/>
  <c r="AT300" i="8"/>
  <c r="BE300" i="8" s="1"/>
  <c r="AT301" i="8"/>
  <c r="BE301" i="8" s="1"/>
  <c r="AT302" i="8"/>
  <c r="BE302" i="8" s="1"/>
  <c r="AT303" i="8"/>
  <c r="BE303" i="8" s="1"/>
  <c r="AT304" i="8"/>
  <c r="BE304" i="8" s="1"/>
  <c r="AT305" i="8"/>
  <c r="BE305" i="8" s="1"/>
  <c r="AT306" i="8"/>
  <c r="BE306" i="8" s="1"/>
  <c r="AT307" i="8"/>
  <c r="BE307" i="8" s="1"/>
  <c r="AT308" i="8"/>
  <c r="BE308" i="8" s="1"/>
  <c r="AT309" i="8"/>
  <c r="BE309" i="8" s="1"/>
  <c r="AT310" i="8"/>
  <c r="BE310" i="8" s="1"/>
  <c r="AT311" i="8"/>
  <c r="BE311" i="8" s="1"/>
  <c r="AT312" i="8"/>
  <c r="BE312" i="8" s="1"/>
  <c r="AT313" i="8"/>
  <c r="BE313" i="8" s="1"/>
  <c r="AT314" i="8"/>
  <c r="BE314" i="8" s="1"/>
  <c r="AT315" i="8"/>
  <c r="BE315" i="8" s="1"/>
  <c r="AT316" i="8"/>
  <c r="BE316" i="8" s="1"/>
  <c r="AT317" i="8"/>
  <c r="BE317" i="8" s="1"/>
  <c r="AT318" i="8"/>
  <c r="BE318" i="8" s="1"/>
  <c r="AT319" i="8"/>
  <c r="BE319" i="8" s="1"/>
  <c r="AT320" i="8"/>
  <c r="BE320" i="8" s="1"/>
  <c r="AT321" i="8"/>
  <c r="BE321" i="8" s="1"/>
  <c r="AT322" i="8"/>
  <c r="BE322" i="8" s="1"/>
  <c r="AT323" i="8"/>
  <c r="BE323" i="8" s="1"/>
  <c r="AT324" i="8"/>
  <c r="BE324" i="8" s="1"/>
  <c r="AT325" i="8"/>
  <c r="BE325" i="8" s="1"/>
  <c r="AT326" i="8"/>
  <c r="BE326" i="8" s="1"/>
  <c r="AT327" i="8"/>
  <c r="BE327" i="8" s="1"/>
  <c r="AT328" i="8"/>
  <c r="BE328" i="8" s="1"/>
  <c r="AT329" i="8"/>
  <c r="BE329" i="8" s="1"/>
  <c r="AT330" i="8"/>
  <c r="BE330" i="8" s="1"/>
  <c r="AT331" i="8"/>
  <c r="BE331" i="8" s="1"/>
  <c r="AT332" i="8"/>
  <c r="BE332" i="8" s="1"/>
  <c r="AT333" i="8"/>
  <c r="BE333" i="8" s="1"/>
  <c r="AT335" i="8"/>
  <c r="BE335" i="8" s="1"/>
  <c r="AT336" i="8"/>
  <c r="BE336" i="8" s="1"/>
  <c r="AT337" i="8"/>
  <c r="BE337" i="8" s="1"/>
  <c r="AT338" i="8"/>
  <c r="BE338" i="8" s="1"/>
  <c r="AT339" i="8"/>
  <c r="BE339" i="8" s="1"/>
  <c r="AT340" i="8"/>
  <c r="BE340" i="8" s="1"/>
  <c r="AT341" i="8"/>
  <c r="BE341" i="8" s="1"/>
  <c r="AT342" i="8"/>
  <c r="BE342" i="8" s="1"/>
  <c r="AT343" i="8"/>
  <c r="BE343" i="8" s="1"/>
  <c r="AT344" i="8"/>
  <c r="BE344" i="8" s="1"/>
  <c r="AT345" i="8"/>
  <c r="BE345" i="8" s="1"/>
  <c r="AT346" i="8"/>
  <c r="BE346" i="8" s="1"/>
  <c r="AT347" i="8"/>
  <c r="BE347" i="8" s="1"/>
  <c r="AT348" i="8"/>
  <c r="BE348" i="8" s="1"/>
  <c r="AT349" i="8"/>
  <c r="BE349" i="8" s="1"/>
  <c r="AT350" i="8"/>
  <c r="BE350" i="8" s="1"/>
  <c r="AT351" i="8"/>
  <c r="BE351" i="8" s="1"/>
  <c r="AT352" i="8"/>
  <c r="BE352" i="8" s="1"/>
  <c r="AT353" i="8"/>
  <c r="BE353" i="8" s="1"/>
  <c r="AT354" i="8"/>
  <c r="BE354" i="8" s="1"/>
  <c r="AT355" i="8"/>
  <c r="BE355" i="8" s="1"/>
  <c r="AT356" i="8"/>
  <c r="BE356" i="8" s="1"/>
  <c r="AT357" i="8"/>
  <c r="BE357" i="8" s="1"/>
  <c r="AT358" i="8"/>
  <c r="BE358" i="8" s="1"/>
  <c r="AT359" i="8"/>
  <c r="BE359" i="8" s="1"/>
  <c r="AT360" i="8"/>
  <c r="BE360" i="8" s="1"/>
  <c r="AT361" i="8"/>
  <c r="BE361" i="8" s="1"/>
  <c r="AT362" i="8"/>
  <c r="BE362" i="8" s="1"/>
  <c r="AT363" i="8"/>
  <c r="BE363" i="8" s="1"/>
  <c r="AT364" i="8"/>
  <c r="BE364" i="8" s="1"/>
  <c r="AT365" i="8"/>
  <c r="BE365" i="8" s="1"/>
  <c r="AT366" i="8"/>
  <c r="BE366" i="8" s="1"/>
  <c r="AT367" i="8"/>
  <c r="BE367" i="8" s="1"/>
  <c r="AT368" i="8"/>
  <c r="BE368" i="8" s="1"/>
  <c r="AT369" i="8"/>
  <c r="BE369" i="8" s="1"/>
  <c r="AT370" i="8"/>
  <c r="BE370" i="8" s="1"/>
  <c r="AT371" i="8"/>
  <c r="BE371" i="8" s="1"/>
  <c r="AT372" i="8"/>
  <c r="BE372" i="8" s="1"/>
  <c r="AT373" i="8"/>
  <c r="BE373" i="8" s="1"/>
  <c r="AT374" i="8"/>
  <c r="BE374" i="8" s="1"/>
  <c r="AT375" i="8"/>
  <c r="BE375" i="8" s="1"/>
  <c r="AT376" i="8"/>
  <c r="BE376" i="8" s="1"/>
  <c r="AT377" i="8"/>
  <c r="BE377" i="8" s="1"/>
  <c r="AT378" i="8"/>
  <c r="BE378" i="8" s="1"/>
  <c r="AT379" i="8"/>
  <c r="BE379" i="8" s="1"/>
  <c r="AT380" i="8"/>
  <c r="BE380" i="8" s="1"/>
  <c r="AT381" i="8"/>
  <c r="BE381" i="8" s="1"/>
  <c r="AT382" i="8"/>
  <c r="BE382" i="8" s="1"/>
  <c r="AT383" i="8"/>
  <c r="BE383" i="8" s="1"/>
  <c r="AT384" i="8"/>
  <c r="BE384" i="8" s="1"/>
  <c r="AT385" i="8"/>
  <c r="BE385" i="8" s="1"/>
  <c r="AT386" i="8"/>
  <c r="BE386" i="8" s="1"/>
  <c r="AT387" i="8"/>
  <c r="BE387" i="8" s="1"/>
  <c r="AT388" i="8"/>
  <c r="BE388" i="8" s="1"/>
  <c r="AT389" i="8"/>
  <c r="BE389" i="8" s="1"/>
  <c r="AT390" i="8"/>
  <c r="BE390" i="8" s="1"/>
  <c r="AT391" i="8"/>
  <c r="BE391" i="8" s="1"/>
  <c r="AT392" i="8"/>
  <c r="BE392" i="8" s="1"/>
  <c r="AT393" i="8"/>
  <c r="BE393" i="8" s="1"/>
  <c r="AT394" i="8"/>
  <c r="BE394" i="8" s="1"/>
  <c r="AT395" i="8"/>
  <c r="BE395" i="8" s="1"/>
  <c r="AT396" i="8"/>
  <c r="BE396" i="8" s="1"/>
  <c r="AT397" i="8"/>
  <c r="BE397" i="8" s="1"/>
  <c r="AT398" i="8"/>
  <c r="BE398" i="8" s="1"/>
  <c r="AT399" i="8"/>
  <c r="BE399" i="8" s="1"/>
  <c r="AT400" i="8"/>
  <c r="BE400" i="8" s="1"/>
  <c r="AT401" i="8"/>
  <c r="BE401" i="8" s="1"/>
  <c r="AT402" i="8"/>
  <c r="BE402" i="8" s="1"/>
  <c r="AT403" i="8"/>
  <c r="BE403" i="8" s="1"/>
  <c r="AT404" i="8"/>
  <c r="BE404" i="8" s="1"/>
  <c r="AT405" i="8"/>
  <c r="BE405" i="8" s="1"/>
  <c r="AT406" i="8"/>
  <c r="BE406" i="8" s="1"/>
  <c r="AT407" i="8"/>
  <c r="BE407" i="8" s="1"/>
  <c r="AT408" i="8"/>
  <c r="BE408" i="8" s="1"/>
  <c r="AT409" i="8"/>
  <c r="BE409" i="8" s="1"/>
  <c r="AT410" i="8"/>
  <c r="BE410" i="8" s="1"/>
  <c r="AT411" i="8"/>
  <c r="BE411" i="8" s="1"/>
  <c r="AT412" i="8"/>
  <c r="BE412" i="8" s="1"/>
  <c r="AT413" i="8"/>
  <c r="BE413" i="8" s="1"/>
  <c r="AT414" i="8"/>
  <c r="BE414" i="8" s="1"/>
  <c r="AT415" i="8"/>
  <c r="BE415" i="8" s="1"/>
  <c r="AT416" i="8"/>
  <c r="BE416" i="8" s="1"/>
  <c r="AT417" i="8"/>
  <c r="BE417" i="8" s="1"/>
  <c r="AT418" i="8"/>
  <c r="BE418" i="8" s="1"/>
  <c r="AT419" i="8"/>
  <c r="BE419" i="8" s="1"/>
  <c r="AT420" i="8"/>
  <c r="BE420" i="8" s="1"/>
  <c r="AT421" i="8"/>
  <c r="BE421" i="8" s="1"/>
  <c r="AT422" i="8"/>
  <c r="BE422" i="8" s="1"/>
  <c r="AT423" i="8"/>
  <c r="BE423" i="8" s="1"/>
  <c r="AT424" i="8"/>
  <c r="BE424" i="8" s="1"/>
  <c r="AT425" i="8"/>
  <c r="BE425" i="8" s="1"/>
  <c r="AT426" i="8"/>
  <c r="BE426" i="8" s="1"/>
  <c r="AT427" i="8"/>
  <c r="BE427" i="8" s="1"/>
  <c r="AT428" i="8"/>
  <c r="BE428" i="8" s="1"/>
  <c r="AT429" i="8"/>
  <c r="BE429" i="8" s="1"/>
  <c r="AT430" i="8"/>
  <c r="BE430" i="8" s="1"/>
  <c r="AT431" i="8"/>
  <c r="BE431" i="8" s="1"/>
  <c r="AT432" i="8"/>
  <c r="BE432" i="8" s="1"/>
  <c r="AT433" i="8"/>
  <c r="BE433" i="8" s="1"/>
  <c r="AT434" i="8"/>
  <c r="BE434" i="8" s="1"/>
  <c r="AT435" i="8"/>
  <c r="BE435" i="8" s="1"/>
  <c r="AT436" i="8"/>
  <c r="BE436" i="8" s="1"/>
  <c r="AT437" i="8"/>
  <c r="BE437" i="8" s="1"/>
  <c r="AT438" i="8"/>
  <c r="BE438" i="8" s="1"/>
  <c r="AT439" i="8"/>
  <c r="BE439" i="8" s="1"/>
  <c r="AT440" i="8"/>
  <c r="BE440" i="8" s="1"/>
  <c r="AT441" i="8"/>
  <c r="BE441" i="8" s="1"/>
  <c r="AT442" i="8"/>
  <c r="BE442" i="8" s="1"/>
  <c r="AT443" i="8"/>
  <c r="BE443" i="8" s="1"/>
  <c r="AT444" i="8"/>
  <c r="BE444" i="8" s="1"/>
  <c r="AT445" i="8"/>
  <c r="BE445" i="8" s="1"/>
  <c r="AT446" i="8"/>
  <c r="BE446" i="8" s="1"/>
  <c r="AT447" i="8"/>
  <c r="BE447" i="8" s="1"/>
  <c r="AT448" i="8"/>
  <c r="BE448" i="8" s="1"/>
  <c r="AT449" i="8"/>
  <c r="BE449" i="8" s="1"/>
  <c r="AT450" i="8"/>
  <c r="BE450" i="8" s="1"/>
  <c r="AT451" i="8"/>
  <c r="BE451" i="8" s="1"/>
  <c r="AT452" i="8"/>
  <c r="BE452" i="8" s="1"/>
  <c r="AT453" i="8"/>
  <c r="BE453" i="8" s="1"/>
  <c r="AT454" i="8"/>
  <c r="BE454" i="8" s="1"/>
  <c r="AT455" i="8"/>
  <c r="BE455" i="8" s="1"/>
  <c r="AT456" i="8"/>
  <c r="BE456" i="8" s="1"/>
  <c r="AT457" i="8"/>
  <c r="BE457" i="8" s="1"/>
  <c r="AT458" i="8"/>
  <c r="BE458" i="8" s="1"/>
  <c r="AT459" i="8"/>
  <c r="BE459" i="8" s="1"/>
  <c r="AT460" i="8"/>
  <c r="BE460" i="8" s="1"/>
  <c r="AT461" i="8"/>
  <c r="BE461" i="8" s="1"/>
  <c r="AT462" i="8"/>
  <c r="BE462" i="8" s="1"/>
  <c r="AT463" i="8"/>
  <c r="BE463" i="8" s="1"/>
  <c r="AT464" i="8"/>
  <c r="BE464" i="8" s="1"/>
  <c r="AT465" i="8"/>
  <c r="BE465" i="8" s="1"/>
  <c r="AT466" i="8"/>
  <c r="BE466" i="8" s="1"/>
  <c r="AT467" i="8"/>
  <c r="BE467" i="8" s="1"/>
  <c r="AT468" i="8"/>
  <c r="BE468" i="8" s="1"/>
  <c r="AT469" i="8"/>
  <c r="BE469" i="8" s="1"/>
  <c r="AT470" i="8"/>
  <c r="BE470" i="8" s="1"/>
  <c r="AT471" i="8"/>
  <c r="BE471" i="8" s="1"/>
  <c r="AT472" i="8"/>
  <c r="BE472" i="8" s="1"/>
  <c r="AT473" i="8"/>
  <c r="BE473" i="8" s="1"/>
  <c r="AT474" i="8"/>
  <c r="BE474" i="8" s="1"/>
  <c r="AT475" i="8"/>
  <c r="BE475" i="8" s="1"/>
  <c r="AT476" i="8"/>
  <c r="BE476" i="8" s="1"/>
  <c r="AT477" i="8"/>
  <c r="BE477" i="8" s="1"/>
  <c r="AT478" i="8"/>
  <c r="BE478" i="8" s="1"/>
  <c r="AT479" i="8"/>
  <c r="BE479" i="8" s="1"/>
  <c r="AT480" i="8"/>
  <c r="BE480" i="8" s="1"/>
  <c r="AT481" i="8"/>
  <c r="BE481" i="8" s="1"/>
  <c r="AT482" i="8"/>
  <c r="BE482" i="8" s="1"/>
  <c r="AT483" i="8"/>
  <c r="BE483" i="8" s="1"/>
  <c r="AT484" i="8"/>
  <c r="BE484" i="8" s="1"/>
  <c r="AT485" i="8"/>
  <c r="BE485" i="8" s="1"/>
  <c r="AT486" i="8"/>
  <c r="BE486" i="8" s="1"/>
  <c r="AT487" i="8"/>
  <c r="BE487" i="8" s="1"/>
  <c r="AT488" i="8"/>
  <c r="BE488" i="8" s="1"/>
  <c r="AT489" i="8"/>
  <c r="BE489" i="8" s="1"/>
  <c r="AT490" i="8"/>
  <c r="BE490" i="8" s="1"/>
  <c r="AT491" i="8"/>
  <c r="BE491" i="8" s="1"/>
  <c r="AT492" i="8"/>
  <c r="BE492" i="8" s="1"/>
  <c r="AT493" i="8"/>
  <c r="BE493" i="8" s="1"/>
  <c r="AT495" i="8"/>
  <c r="BE495" i="8" s="1"/>
  <c r="AT496" i="8"/>
  <c r="BE496" i="8" s="1"/>
  <c r="AT497" i="8"/>
  <c r="BE497" i="8" s="1"/>
  <c r="AT498" i="8"/>
  <c r="BE498" i="8" s="1"/>
  <c r="AT499" i="8"/>
  <c r="BE499" i="8" s="1"/>
  <c r="AT500" i="8"/>
  <c r="BE500" i="8" s="1"/>
  <c r="AT501" i="8"/>
  <c r="BE501" i="8" s="1"/>
  <c r="AT502" i="8"/>
  <c r="BE502" i="8" s="1"/>
  <c r="AT503" i="8"/>
  <c r="BE503" i="8" s="1"/>
  <c r="AT505" i="8"/>
  <c r="BE505" i="8" s="1"/>
  <c r="AT506" i="8"/>
  <c r="BE506" i="8" s="1"/>
  <c r="AT507" i="8"/>
  <c r="BE507" i="8" s="1"/>
  <c r="AT508" i="8"/>
  <c r="BE508" i="8" s="1"/>
  <c r="AT509" i="8"/>
  <c r="BE509" i="8" s="1"/>
  <c r="AT510" i="8"/>
  <c r="BE510" i="8" s="1"/>
  <c r="AT511" i="8"/>
  <c r="BE511" i="8" s="1"/>
  <c r="AT512" i="8"/>
  <c r="BE512" i="8" s="1"/>
  <c r="AT513" i="8"/>
  <c r="BE513" i="8" s="1"/>
  <c r="AT514" i="8"/>
  <c r="BE514" i="8" s="1"/>
  <c r="AT515" i="8"/>
  <c r="BE515" i="8" s="1"/>
  <c r="AT516" i="8"/>
  <c r="BE516" i="8" s="1"/>
  <c r="AT517" i="8"/>
  <c r="BE517" i="8" s="1"/>
  <c r="AT519" i="8"/>
  <c r="BE519" i="8" s="1"/>
  <c r="AT520" i="8"/>
  <c r="BE520" i="8" s="1"/>
  <c r="AT521" i="8"/>
  <c r="BE521" i="8" s="1"/>
  <c r="AT522" i="8"/>
  <c r="BE522" i="8" s="1"/>
  <c r="AT523" i="8"/>
  <c r="BE523" i="8" s="1"/>
  <c r="AT524" i="8"/>
  <c r="BE524" i="8" s="1"/>
  <c r="AT525" i="8"/>
  <c r="BE525" i="8" s="1"/>
  <c r="AT526" i="8"/>
  <c r="BE526" i="8" s="1"/>
  <c r="AT527" i="8"/>
  <c r="BE527" i="8" s="1"/>
  <c r="AT528" i="8"/>
  <c r="BE528" i="8" s="1"/>
  <c r="AT529" i="8"/>
  <c r="BE529" i="8" s="1"/>
  <c r="AT530" i="8"/>
  <c r="BE530" i="8" s="1"/>
  <c r="AT531" i="8"/>
  <c r="BE531" i="8" s="1"/>
  <c r="AT533" i="8"/>
  <c r="BE533" i="8" s="1"/>
  <c r="AT534" i="8"/>
  <c r="BE534" i="8" s="1"/>
  <c r="AT535" i="8"/>
  <c r="BE535" i="8" s="1"/>
  <c r="AT536" i="8"/>
  <c r="BE536" i="8" s="1"/>
  <c r="AT537" i="8"/>
  <c r="BE537" i="8" s="1"/>
  <c r="AT538" i="8"/>
  <c r="BE538" i="8" s="1"/>
  <c r="AT539" i="8"/>
  <c r="BE539" i="8" s="1"/>
  <c r="AT540" i="8"/>
  <c r="BE540" i="8" s="1"/>
  <c r="AT541" i="8"/>
  <c r="BE541" i="8" s="1"/>
  <c r="AT542" i="8"/>
  <c r="BE542" i="8" s="1"/>
  <c r="AT543" i="8"/>
  <c r="BE543" i="8" s="1"/>
  <c r="AT544" i="8"/>
  <c r="BE544" i="8" s="1"/>
  <c r="AT545" i="8"/>
  <c r="BE545" i="8" s="1"/>
  <c r="AT546" i="8"/>
  <c r="BE546" i="8" s="1"/>
  <c r="AT547" i="8"/>
  <c r="BE547" i="8" s="1"/>
  <c r="AT548" i="8"/>
  <c r="BE548" i="8" s="1"/>
  <c r="AT549" i="8"/>
  <c r="BE549" i="8" s="1"/>
  <c r="AT550" i="8"/>
  <c r="BE550" i="8" s="1"/>
  <c r="AT551" i="8"/>
  <c r="BE551" i="8" s="1"/>
  <c r="AT552" i="8"/>
  <c r="BE552" i="8" s="1"/>
  <c r="AT553" i="8"/>
  <c r="BE553" i="8" s="1"/>
  <c r="AT554" i="8"/>
  <c r="BE554" i="8" s="1"/>
  <c r="AT555" i="8"/>
  <c r="BE555" i="8" s="1"/>
  <c r="AT556" i="8"/>
  <c r="BE556" i="8" s="1"/>
  <c r="AT557" i="8"/>
  <c r="BE557" i="8" s="1"/>
  <c r="AT558" i="8"/>
  <c r="BE558" i="8" s="1"/>
  <c r="AT559" i="8"/>
  <c r="BE559" i="8" s="1"/>
  <c r="AT560" i="8"/>
  <c r="BE560" i="8" s="1"/>
  <c r="AT561" i="8"/>
  <c r="BE561" i="8" s="1"/>
  <c r="AT562" i="8"/>
  <c r="BE562" i="8" s="1"/>
  <c r="AT563" i="8"/>
  <c r="BE563" i="8" s="1"/>
  <c r="AT564" i="8"/>
  <c r="BE564" i="8" s="1"/>
  <c r="AT565" i="8"/>
  <c r="BE565" i="8" s="1"/>
  <c r="AT566" i="8"/>
  <c r="BE566" i="8" s="1"/>
  <c r="AT567" i="8"/>
  <c r="BE567" i="8" s="1"/>
  <c r="AT568" i="8"/>
  <c r="BE568" i="8" s="1"/>
  <c r="AT569" i="8"/>
  <c r="BE569" i="8" s="1"/>
  <c r="AT570" i="8"/>
  <c r="BE570" i="8" s="1"/>
  <c r="AT571" i="8"/>
  <c r="BE571" i="8" s="1"/>
  <c r="AT572" i="8"/>
  <c r="BE572" i="8" s="1"/>
  <c r="AT573" i="8"/>
  <c r="BE573" i="8" s="1"/>
  <c r="AT574" i="8"/>
  <c r="BE574" i="8" s="1"/>
  <c r="AT575" i="8"/>
  <c r="BE575" i="8" s="1"/>
  <c r="AT576" i="8"/>
  <c r="BE576" i="8" s="1"/>
  <c r="AT577" i="8"/>
  <c r="BE577" i="8" s="1"/>
  <c r="AT578" i="8"/>
  <c r="BE578" i="8" s="1"/>
  <c r="AT579" i="8"/>
  <c r="BE579" i="8" s="1"/>
  <c r="AT580" i="8"/>
  <c r="BE580" i="8" s="1"/>
  <c r="AT581" i="8"/>
  <c r="BE581" i="8" s="1"/>
  <c r="AT582" i="8"/>
  <c r="BE582" i="8" s="1"/>
  <c r="AT583" i="8"/>
  <c r="BE583" i="8" s="1"/>
  <c r="AT584" i="8"/>
  <c r="BE584" i="8" s="1"/>
  <c r="AT585" i="8"/>
  <c r="BE585" i="8" s="1"/>
  <c r="AT586" i="8"/>
  <c r="BE586" i="8" s="1"/>
  <c r="AT587" i="8"/>
  <c r="BE587" i="8" s="1"/>
  <c r="AT588" i="8"/>
  <c r="BE588" i="8" s="1"/>
  <c r="AT589" i="8"/>
  <c r="BE589" i="8" s="1"/>
  <c r="AT590" i="8"/>
  <c r="BE590" i="8" s="1"/>
  <c r="AT591" i="8"/>
  <c r="BE591" i="8" s="1"/>
  <c r="AT592" i="8"/>
  <c r="BE592" i="8" s="1"/>
  <c r="AT593" i="8"/>
  <c r="BE593" i="8" s="1"/>
  <c r="AT594" i="8"/>
  <c r="BE594" i="8" s="1"/>
  <c r="AT595" i="8"/>
  <c r="BE595" i="8" s="1"/>
  <c r="AT596" i="8"/>
  <c r="BE596" i="8" s="1"/>
  <c r="AT597" i="8"/>
  <c r="BE597" i="8" s="1"/>
  <c r="AT598" i="8"/>
  <c r="BE598" i="8" s="1"/>
  <c r="AT599" i="8"/>
  <c r="BE599" i="8" s="1"/>
  <c r="AT600" i="8"/>
  <c r="BE600" i="8" s="1"/>
  <c r="AT601" i="8"/>
  <c r="BE601" i="8" s="1"/>
  <c r="AT602" i="8"/>
  <c r="BE602" i="8" s="1"/>
  <c r="AT603" i="8"/>
  <c r="BE603" i="8" s="1"/>
  <c r="AT604" i="8"/>
  <c r="BE604" i="8" s="1"/>
  <c r="AT605" i="8"/>
  <c r="BE605" i="8" s="1"/>
  <c r="AT606" i="8"/>
  <c r="BE606" i="8" s="1"/>
  <c r="AT607" i="8"/>
  <c r="BE607" i="8" s="1"/>
  <c r="AT608" i="8"/>
  <c r="BE608" i="8" s="1"/>
  <c r="AT609" i="8"/>
  <c r="BE609" i="8" s="1"/>
  <c r="AT610" i="8"/>
  <c r="BE610" i="8" s="1"/>
  <c r="AT611" i="8"/>
  <c r="BE611" i="8" s="1"/>
  <c r="AT612" i="8"/>
  <c r="BE612" i="8" s="1"/>
  <c r="AT613" i="8"/>
  <c r="BE613" i="8" s="1"/>
  <c r="AT614" i="8"/>
  <c r="BE614" i="8" s="1"/>
  <c r="AT615" i="8"/>
  <c r="BE615" i="8" s="1"/>
  <c r="AT616" i="8"/>
  <c r="BE616" i="8" s="1"/>
  <c r="AT617" i="8"/>
  <c r="BE617" i="8" s="1"/>
  <c r="AT618" i="8"/>
  <c r="BE618" i="8" s="1"/>
  <c r="AT619" i="8"/>
  <c r="BE619" i="8" s="1"/>
  <c r="AT620" i="8"/>
  <c r="BE620" i="8" s="1"/>
  <c r="AT621" i="8"/>
  <c r="BE621" i="8" s="1"/>
  <c r="AT622" i="8"/>
  <c r="BE622" i="8" s="1"/>
  <c r="AT623" i="8"/>
  <c r="BE623" i="8" s="1"/>
  <c r="AT624" i="8"/>
  <c r="BE624" i="8" s="1"/>
  <c r="AT625" i="8"/>
  <c r="BE625" i="8" s="1"/>
  <c r="AT626" i="8"/>
  <c r="BE626" i="8" s="1"/>
  <c r="AT627" i="8"/>
  <c r="BE627" i="8" s="1"/>
  <c r="AT628" i="8"/>
  <c r="BE628" i="8" s="1"/>
  <c r="AT629" i="8"/>
  <c r="BE629" i="8" s="1"/>
  <c r="AT630" i="8"/>
  <c r="BE630" i="8" s="1"/>
  <c r="AT631" i="8"/>
  <c r="BE631" i="8" s="1"/>
  <c r="AT632" i="8"/>
  <c r="BE632" i="8" s="1"/>
  <c r="AT633" i="8"/>
  <c r="BE633" i="8" s="1"/>
  <c r="AT634" i="8"/>
  <c r="BE634" i="8" s="1"/>
  <c r="AT635" i="8"/>
  <c r="BE635" i="8" s="1"/>
  <c r="AT636" i="8"/>
  <c r="BE636" i="8" s="1"/>
  <c r="AT637" i="8"/>
  <c r="BE637" i="8" s="1"/>
  <c r="AT638" i="8"/>
  <c r="BE638" i="8" s="1"/>
  <c r="AT639" i="8"/>
  <c r="BE639" i="8" s="1"/>
  <c r="AT640" i="8"/>
  <c r="BE640" i="8" s="1"/>
  <c r="AT641" i="8"/>
  <c r="BE641" i="8" s="1"/>
  <c r="AT642" i="8"/>
  <c r="BE642" i="8" s="1"/>
  <c r="AT643" i="8"/>
  <c r="BE643" i="8" s="1"/>
  <c r="AT644" i="8"/>
  <c r="BE644" i="8" s="1"/>
  <c r="AT645" i="8"/>
  <c r="BE645" i="8" s="1"/>
  <c r="AT646" i="8"/>
  <c r="BE646" i="8" s="1"/>
  <c r="AT647" i="8"/>
  <c r="BE647" i="8" s="1"/>
  <c r="AT648" i="8"/>
  <c r="BE648" i="8" s="1"/>
  <c r="AT649" i="8"/>
  <c r="BE649" i="8" s="1"/>
  <c r="AT650" i="8"/>
  <c r="BE650" i="8" s="1"/>
  <c r="AT651" i="8"/>
  <c r="BE651" i="8" s="1"/>
  <c r="AT652" i="8"/>
  <c r="BE652" i="8" s="1"/>
  <c r="AT653" i="8"/>
  <c r="BE653" i="8" s="1"/>
  <c r="AT654" i="8"/>
  <c r="BE654" i="8" s="1"/>
  <c r="AT655" i="8"/>
  <c r="BE655" i="8" s="1"/>
  <c r="AT656" i="8"/>
  <c r="BE656" i="8" s="1"/>
  <c r="AT657" i="8"/>
  <c r="BE657" i="8" s="1"/>
  <c r="AT658" i="8"/>
  <c r="BE658" i="8" s="1"/>
  <c r="AT659" i="8"/>
  <c r="BE659" i="8" s="1"/>
  <c r="AT660" i="8"/>
  <c r="BE660" i="8" s="1"/>
  <c r="AT661" i="8"/>
  <c r="BE661" i="8" s="1"/>
  <c r="AT662" i="8"/>
  <c r="BE662" i="8" s="1"/>
  <c r="AT663" i="8"/>
  <c r="BE663" i="8" s="1"/>
  <c r="AT664" i="8"/>
  <c r="BE664" i="8" s="1"/>
  <c r="AT2" i="8"/>
  <c r="BE2" i="8" s="1"/>
  <c r="AS3" i="8"/>
  <c r="BA3" i="8" s="1"/>
  <c r="AS4" i="8"/>
  <c r="BA4" i="8" s="1"/>
  <c r="AS5" i="8"/>
  <c r="BA5" i="8" s="1"/>
  <c r="AS6" i="8"/>
  <c r="BA6" i="8" s="1"/>
  <c r="AS7" i="8"/>
  <c r="BA7" i="8" s="1"/>
  <c r="AS8" i="8"/>
  <c r="BA8" i="8" s="1"/>
  <c r="AS9" i="8"/>
  <c r="BA9" i="8" s="1"/>
  <c r="AS10" i="8"/>
  <c r="BA10" i="8" s="1"/>
  <c r="AS11" i="8"/>
  <c r="BA11" i="8" s="1"/>
  <c r="AS12" i="8"/>
  <c r="BA12" i="8" s="1"/>
  <c r="AS13" i="8"/>
  <c r="BA13" i="8" s="1"/>
  <c r="AS14" i="8"/>
  <c r="BA14" i="8" s="1"/>
  <c r="AS15" i="8"/>
  <c r="BA15" i="8" s="1"/>
  <c r="AS16" i="8"/>
  <c r="BA16" i="8" s="1"/>
  <c r="AS17" i="8"/>
  <c r="BA17" i="8" s="1"/>
  <c r="AS18" i="8"/>
  <c r="BA18" i="8" s="1"/>
  <c r="AS19" i="8"/>
  <c r="BA19" i="8" s="1"/>
  <c r="AS20" i="8"/>
  <c r="BA20" i="8" s="1"/>
  <c r="AS21" i="8"/>
  <c r="BA21" i="8" s="1"/>
  <c r="AS22" i="8"/>
  <c r="BA22" i="8" s="1"/>
  <c r="AS23" i="8"/>
  <c r="BA23" i="8" s="1"/>
  <c r="AS24" i="8"/>
  <c r="BA24" i="8" s="1"/>
  <c r="AS25" i="8"/>
  <c r="BA25" i="8" s="1"/>
  <c r="AS26" i="8"/>
  <c r="BA26" i="8" s="1"/>
  <c r="AS27" i="8"/>
  <c r="BA27" i="8" s="1"/>
  <c r="AS28" i="8"/>
  <c r="BA28" i="8" s="1"/>
  <c r="AS29" i="8"/>
  <c r="BA29" i="8" s="1"/>
  <c r="AS30" i="8"/>
  <c r="BA30" i="8" s="1"/>
  <c r="AS31" i="8"/>
  <c r="BA31" i="8" s="1"/>
  <c r="AS32" i="8"/>
  <c r="BA32" i="8" s="1"/>
  <c r="AS33" i="8"/>
  <c r="BA33" i="8" s="1"/>
  <c r="AS34" i="8"/>
  <c r="BA34" i="8" s="1"/>
  <c r="AS35" i="8"/>
  <c r="BA35" i="8" s="1"/>
  <c r="AS36" i="8"/>
  <c r="BA36" i="8" s="1"/>
  <c r="AS37" i="8"/>
  <c r="BA37" i="8" s="1"/>
  <c r="AS38" i="8"/>
  <c r="BA38" i="8" s="1"/>
  <c r="AS39" i="8"/>
  <c r="BA39" i="8" s="1"/>
  <c r="AS40" i="8"/>
  <c r="BA40" i="8" s="1"/>
  <c r="AS41" i="8"/>
  <c r="BA41" i="8" s="1"/>
  <c r="AS42" i="8"/>
  <c r="BA42" i="8" s="1"/>
  <c r="AS43" i="8"/>
  <c r="BA43" i="8" s="1"/>
  <c r="AS44" i="8"/>
  <c r="BA44" i="8" s="1"/>
  <c r="AS45" i="8"/>
  <c r="BA45" i="8" s="1"/>
  <c r="AS46" i="8"/>
  <c r="BA46" i="8" s="1"/>
  <c r="AS47" i="8"/>
  <c r="BA47" i="8" s="1"/>
  <c r="AS48" i="8"/>
  <c r="BA48" i="8" s="1"/>
  <c r="AS49" i="8"/>
  <c r="BA49" i="8" s="1"/>
  <c r="AS50" i="8"/>
  <c r="BA50" i="8" s="1"/>
  <c r="AS51" i="8"/>
  <c r="BA51" i="8" s="1"/>
  <c r="AS52" i="8"/>
  <c r="BA52" i="8" s="1"/>
  <c r="AS53" i="8"/>
  <c r="BA53" i="8" s="1"/>
  <c r="AS54" i="8"/>
  <c r="BA54" i="8" s="1"/>
  <c r="AS55" i="8"/>
  <c r="BA55" i="8" s="1"/>
  <c r="AS56" i="8"/>
  <c r="BA56" i="8" s="1"/>
  <c r="AS57" i="8"/>
  <c r="BA57" i="8" s="1"/>
  <c r="AS58" i="8"/>
  <c r="BA58" i="8" s="1"/>
  <c r="AS59" i="8"/>
  <c r="BA59" i="8" s="1"/>
  <c r="AS60" i="8"/>
  <c r="BA60" i="8" s="1"/>
  <c r="AS61" i="8"/>
  <c r="BA61" i="8" s="1"/>
  <c r="AS62" i="8"/>
  <c r="BA62" i="8" s="1"/>
  <c r="AS63" i="8"/>
  <c r="BA63" i="8" s="1"/>
  <c r="AS64" i="8"/>
  <c r="BA64" i="8" s="1"/>
  <c r="AS65" i="8"/>
  <c r="BA65" i="8" s="1"/>
  <c r="AS66" i="8"/>
  <c r="BA66" i="8" s="1"/>
  <c r="AS67" i="8"/>
  <c r="BA67" i="8" s="1"/>
  <c r="AS68" i="8"/>
  <c r="BA68" i="8" s="1"/>
  <c r="AS69" i="8"/>
  <c r="BA69" i="8" s="1"/>
  <c r="AS70" i="8"/>
  <c r="BA70" i="8" s="1"/>
  <c r="AS71" i="8"/>
  <c r="BA71" i="8" s="1"/>
  <c r="AS72" i="8"/>
  <c r="BA72" i="8" s="1"/>
  <c r="AS73" i="8"/>
  <c r="BA73" i="8" s="1"/>
  <c r="AS74" i="8"/>
  <c r="BA74" i="8" s="1"/>
  <c r="AS75" i="8"/>
  <c r="BA75" i="8" s="1"/>
  <c r="AS76" i="8"/>
  <c r="BA76" i="8" s="1"/>
  <c r="AS77" i="8"/>
  <c r="BA77" i="8" s="1"/>
  <c r="AS78" i="8"/>
  <c r="BA78" i="8" s="1"/>
  <c r="AS79" i="8"/>
  <c r="BA79" i="8" s="1"/>
  <c r="AS80" i="8"/>
  <c r="BA80" i="8" s="1"/>
  <c r="AS81" i="8"/>
  <c r="BA81" i="8" s="1"/>
  <c r="AS82" i="8"/>
  <c r="BA82" i="8" s="1"/>
  <c r="AS83" i="8"/>
  <c r="BA83" i="8" s="1"/>
  <c r="AS84" i="8"/>
  <c r="BA84" i="8" s="1"/>
  <c r="AS85" i="8"/>
  <c r="BA85" i="8" s="1"/>
  <c r="AS86" i="8"/>
  <c r="BA86" i="8" s="1"/>
  <c r="AS87" i="8"/>
  <c r="BA87" i="8" s="1"/>
  <c r="AS88" i="8"/>
  <c r="BA88" i="8" s="1"/>
  <c r="AS89" i="8"/>
  <c r="BA89" i="8" s="1"/>
  <c r="AS90" i="8"/>
  <c r="BA90" i="8" s="1"/>
  <c r="AS91" i="8"/>
  <c r="BA91" i="8" s="1"/>
  <c r="AS92" i="8"/>
  <c r="BA92" i="8" s="1"/>
  <c r="AS93" i="8"/>
  <c r="BA93" i="8" s="1"/>
  <c r="AS94" i="8"/>
  <c r="BA94" i="8" s="1"/>
  <c r="AS95" i="8"/>
  <c r="BA95" i="8" s="1"/>
  <c r="AS96" i="8"/>
  <c r="BA96" i="8" s="1"/>
  <c r="AS97" i="8"/>
  <c r="BA97" i="8" s="1"/>
  <c r="AS98" i="8"/>
  <c r="BA98" i="8" s="1"/>
  <c r="AS100" i="8"/>
  <c r="BA100" i="8" s="1"/>
  <c r="AS102" i="8"/>
  <c r="BA102" i="8" s="1"/>
  <c r="AS104" i="8"/>
  <c r="BA104" i="8" s="1"/>
  <c r="AS105" i="8"/>
  <c r="BA105" i="8" s="1"/>
  <c r="AS106" i="8"/>
  <c r="BA106" i="8" s="1"/>
  <c r="AS107" i="8"/>
  <c r="BA107" i="8" s="1"/>
  <c r="AS108" i="8"/>
  <c r="BA108" i="8" s="1"/>
  <c r="AS109" i="8"/>
  <c r="BA109" i="8" s="1"/>
  <c r="AS110" i="8"/>
  <c r="BA110" i="8" s="1"/>
  <c r="AS111" i="8"/>
  <c r="BA111" i="8" s="1"/>
  <c r="AS112" i="8"/>
  <c r="BA112" i="8" s="1"/>
  <c r="AS113" i="8"/>
  <c r="BA113" i="8" s="1"/>
  <c r="AS114" i="8"/>
  <c r="BA114" i="8" s="1"/>
  <c r="AS115" i="8"/>
  <c r="BA115" i="8" s="1"/>
  <c r="AS116" i="8"/>
  <c r="BA116" i="8" s="1"/>
  <c r="AS117" i="8"/>
  <c r="BA117" i="8" s="1"/>
  <c r="AS118" i="8"/>
  <c r="BA118" i="8" s="1"/>
  <c r="AS119" i="8"/>
  <c r="BA119" i="8" s="1"/>
  <c r="AS120" i="8"/>
  <c r="BA120" i="8" s="1"/>
  <c r="AS121" i="8"/>
  <c r="BA121" i="8" s="1"/>
  <c r="AS122" i="8"/>
  <c r="BA122" i="8" s="1"/>
  <c r="AS123" i="8"/>
  <c r="BA123" i="8" s="1"/>
  <c r="AS124" i="8"/>
  <c r="BA124" i="8" s="1"/>
  <c r="AS125" i="8"/>
  <c r="BA125" i="8" s="1"/>
  <c r="AS126" i="8"/>
  <c r="BA126" i="8" s="1"/>
  <c r="AS127" i="8"/>
  <c r="BA127" i="8" s="1"/>
  <c r="AS128" i="8"/>
  <c r="BA128" i="8" s="1"/>
  <c r="AS129" i="8"/>
  <c r="BA129" i="8" s="1"/>
  <c r="AS130" i="8"/>
  <c r="BA130" i="8" s="1"/>
  <c r="AS131" i="8"/>
  <c r="BA131" i="8" s="1"/>
  <c r="AS132" i="8"/>
  <c r="BA132" i="8" s="1"/>
  <c r="AS133" i="8"/>
  <c r="BA133" i="8" s="1"/>
  <c r="AS134" i="8"/>
  <c r="BA134" i="8" s="1"/>
  <c r="AS135" i="8"/>
  <c r="BA135" i="8" s="1"/>
  <c r="AS136" i="8"/>
  <c r="BA136" i="8" s="1"/>
  <c r="AS137" i="8"/>
  <c r="BA137" i="8" s="1"/>
  <c r="AS138" i="8"/>
  <c r="BA138" i="8" s="1"/>
  <c r="AS139" i="8"/>
  <c r="BA139" i="8" s="1"/>
  <c r="AS140" i="8"/>
  <c r="BA140" i="8" s="1"/>
  <c r="AS141" i="8"/>
  <c r="BA141" i="8" s="1"/>
  <c r="AS142" i="8"/>
  <c r="BA142" i="8" s="1"/>
  <c r="AS143" i="8"/>
  <c r="BA143" i="8" s="1"/>
  <c r="AS144" i="8"/>
  <c r="BA144" i="8" s="1"/>
  <c r="AS145" i="8"/>
  <c r="BA145" i="8" s="1"/>
  <c r="AS146" i="8"/>
  <c r="BA146" i="8" s="1"/>
  <c r="AS147" i="8"/>
  <c r="BA147" i="8" s="1"/>
  <c r="AS148" i="8"/>
  <c r="BA148" i="8" s="1"/>
  <c r="AS149" i="8"/>
  <c r="BA149" i="8" s="1"/>
  <c r="AS150" i="8"/>
  <c r="BA150" i="8" s="1"/>
  <c r="AS151" i="8"/>
  <c r="BA151" i="8" s="1"/>
  <c r="AS152" i="8"/>
  <c r="BA152" i="8" s="1"/>
  <c r="AS153" i="8"/>
  <c r="BA153" i="8" s="1"/>
  <c r="AS154" i="8"/>
  <c r="BA154" i="8" s="1"/>
  <c r="AS155" i="8"/>
  <c r="BA155" i="8" s="1"/>
  <c r="AS156" i="8"/>
  <c r="BA156" i="8" s="1"/>
  <c r="AS157" i="8"/>
  <c r="BA157" i="8" s="1"/>
  <c r="AS158" i="8"/>
  <c r="BA158" i="8" s="1"/>
  <c r="AS159" i="8"/>
  <c r="BA159" i="8" s="1"/>
  <c r="AS160" i="8"/>
  <c r="BA160" i="8" s="1"/>
  <c r="AS161" i="8"/>
  <c r="BA161" i="8" s="1"/>
  <c r="AS162" i="8"/>
  <c r="BA162" i="8" s="1"/>
  <c r="AS163" i="8"/>
  <c r="BA163" i="8" s="1"/>
  <c r="AS164" i="8"/>
  <c r="BA164" i="8" s="1"/>
  <c r="AS165" i="8"/>
  <c r="BA165" i="8" s="1"/>
  <c r="AS166" i="8"/>
  <c r="BA166" i="8" s="1"/>
  <c r="AS167" i="8"/>
  <c r="BA167" i="8" s="1"/>
  <c r="AS168" i="8"/>
  <c r="BA168" i="8" s="1"/>
  <c r="AS169" i="8"/>
  <c r="BA169" i="8" s="1"/>
  <c r="AS170" i="8"/>
  <c r="BA170" i="8" s="1"/>
  <c r="AS171" i="8"/>
  <c r="BA171" i="8" s="1"/>
  <c r="AS172" i="8"/>
  <c r="BA172" i="8" s="1"/>
  <c r="AS173" i="8"/>
  <c r="BA173" i="8" s="1"/>
  <c r="AS174" i="8"/>
  <c r="BA174" i="8" s="1"/>
  <c r="AS175" i="8"/>
  <c r="BA175" i="8" s="1"/>
  <c r="AS176" i="8"/>
  <c r="BA176" i="8" s="1"/>
  <c r="AS177" i="8"/>
  <c r="BA177" i="8" s="1"/>
  <c r="AS178" i="8"/>
  <c r="BA178" i="8" s="1"/>
  <c r="AS179" i="8"/>
  <c r="BA179" i="8" s="1"/>
  <c r="AS180" i="8"/>
  <c r="BA180" i="8" s="1"/>
  <c r="AS181" i="8"/>
  <c r="BA181" i="8" s="1"/>
  <c r="AS182" i="8"/>
  <c r="BA182" i="8" s="1"/>
  <c r="AS183" i="8"/>
  <c r="BA183" i="8" s="1"/>
  <c r="AS184" i="8"/>
  <c r="BA184" i="8" s="1"/>
  <c r="AS185" i="8"/>
  <c r="BA185" i="8" s="1"/>
  <c r="AS186" i="8"/>
  <c r="BA186" i="8" s="1"/>
  <c r="AS187" i="8"/>
  <c r="BA187" i="8" s="1"/>
  <c r="AS188" i="8"/>
  <c r="BA188" i="8" s="1"/>
  <c r="AS189" i="8"/>
  <c r="BA189" i="8" s="1"/>
  <c r="AS190" i="8"/>
  <c r="BA190" i="8" s="1"/>
  <c r="AS191" i="8"/>
  <c r="BA191" i="8" s="1"/>
  <c r="AS192" i="8"/>
  <c r="BA192" i="8" s="1"/>
  <c r="AS193" i="8"/>
  <c r="BA193" i="8" s="1"/>
  <c r="AS194" i="8"/>
  <c r="BA194" i="8" s="1"/>
  <c r="AS195" i="8"/>
  <c r="BA195" i="8" s="1"/>
  <c r="AS196" i="8"/>
  <c r="BA196" i="8" s="1"/>
  <c r="AS197" i="8"/>
  <c r="BA197" i="8" s="1"/>
  <c r="AS198" i="8"/>
  <c r="BA198" i="8" s="1"/>
  <c r="AS199" i="8"/>
  <c r="BA199" i="8" s="1"/>
  <c r="AS200" i="8"/>
  <c r="BA200" i="8" s="1"/>
  <c r="AS201" i="8"/>
  <c r="BA201" i="8" s="1"/>
  <c r="AS202" i="8"/>
  <c r="BA202" i="8" s="1"/>
  <c r="AS203" i="8"/>
  <c r="BA203" i="8" s="1"/>
  <c r="AS204" i="8"/>
  <c r="BA204" i="8" s="1"/>
  <c r="AS205" i="8"/>
  <c r="BA205" i="8" s="1"/>
  <c r="AS206" i="8"/>
  <c r="BA206" i="8" s="1"/>
  <c r="AS207" i="8"/>
  <c r="BA207" i="8" s="1"/>
  <c r="AS208" i="8"/>
  <c r="BA208" i="8" s="1"/>
  <c r="AS209" i="8"/>
  <c r="BA209" i="8" s="1"/>
  <c r="AS210" i="8"/>
  <c r="BA210" i="8" s="1"/>
  <c r="AS211" i="8"/>
  <c r="BA211" i="8" s="1"/>
  <c r="AS212" i="8"/>
  <c r="BA212" i="8" s="1"/>
  <c r="AS213" i="8"/>
  <c r="BA213" i="8" s="1"/>
  <c r="AS214" i="8"/>
  <c r="BA214" i="8" s="1"/>
  <c r="AS215" i="8"/>
  <c r="BA215" i="8" s="1"/>
  <c r="AS216" i="8"/>
  <c r="BA216" i="8" s="1"/>
  <c r="AS217" i="8"/>
  <c r="BA217" i="8" s="1"/>
  <c r="AS218" i="8"/>
  <c r="BA218" i="8" s="1"/>
  <c r="AS219" i="8"/>
  <c r="BA219" i="8" s="1"/>
  <c r="AS220" i="8"/>
  <c r="BA220" i="8" s="1"/>
  <c r="AS221" i="8"/>
  <c r="BA221" i="8" s="1"/>
  <c r="AS222" i="8"/>
  <c r="BA222" i="8" s="1"/>
  <c r="AS223" i="8"/>
  <c r="BA223" i="8" s="1"/>
  <c r="AS224" i="8"/>
  <c r="BA224" i="8" s="1"/>
  <c r="AS225" i="8"/>
  <c r="BA225" i="8" s="1"/>
  <c r="AS226" i="8"/>
  <c r="BA226" i="8" s="1"/>
  <c r="AS227" i="8"/>
  <c r="BA227" i="8" s="1"/>
  <c r="AS228" i="8"/>
  <c r="BA228" i="8" s="1"/>
  <c r="AS229" i="8"/>
  <c r="BA229" i="8" s="1"/>
  <c r="AS230" i="8"/>
  <c r="BA230" i="8" s="1"/>
  <c r="AS231" i="8"/>
  <c r="BA231" i="8" s="1"/>
  <c r="AS232" i="8"/>
  <c r="BA232" i="8" s="1"/>
  <c r="AS233" i="8"/>
  <c r="BA233" i="8" s="1"/>
  <c r="AS234" i="8"/>
  <c r="BA234" i="8" s="1"/>
  <c r="AS235" i="8"/>
  <c r="BA235" i="8" s="1"/>
  <c r="AS236" i="8"/>
  <c r="BA236" i="8" s="1"/>
  <c r="AS237" i="8"/>
  <c r="BA237" i="8" s="1"/>
  <c r="AS238" i="8"/>
  <c r="BA238" i="8" s="1"/>
  <c r="AS239" i="8"/>
  <c r="BA239" i="8" s="1"/>
  <c r="AS240" i="8"/>
  <c r="BA240" i="8" s="1"/>
  <c r="AS241" i="8"/>
  <c r="BA241" i="8" s="1"/>
  <c r="AS242" i="8"/>
  <c r="BA242" i="8" s="1"/>
  <c r="AS243" i="8"/>
  <c r="BA243" i="8" s="1"/>
  <c r="AS244" i="8"/>
  <c r="BA244" i="8" s="1"/>
  <c r="AS245" i="8"/>
  <c r="BA245" i="8" s="1"/>
  <c r="AS246" i="8"/>
  <c r="BA246" i="8" s="1"/>
  <c r="AS247" i="8"/>
  <c r="BA247" i="8" s="1"/>
  <c r="AS248" i="8"/>
  <c r="BA248" i="8" s="1"/>
  <c r="AS249" i="8"/>
  <c r="BA249" i="8" s="1"/>
  <c r="AS250" i="8"/>
  <c r="BA250" i="8" s="1"/>
  <c r="AS251" i="8"/>
  <c r="BA251" i="8" s="1"/>
  <c r="AS252" i="8"/>
  <c r="BA252" i="8" s="1"/>
  <c r="AS253" i="8"/>
  <c r="BA253" i="8" s="1"/>
  <c r="AS254" i="8"/>
  <c r="BA254" i="8" s="1"/>
  <c r="AS255" i="8"/>
  <c r="BA255" i="8" s="1"/>
  <c r="AS256" i="8"/>
  <c r="BA256" i="8" s="1"/>
  <c r="AS257" i="8"/>
  <c r="BA257" i="8" s="1"/>
  <c r="AS258" i="8"/>
  <c r="BA258" i="8" s="1"/>
  <c r="AS259" i="8"/>
  <c r="BA259" i="8" s="1"/>
  <c r="AS260" i="8"/>
  <c r="BA260" i="8" s="1"/>
  <c r="AS261" i="8"/>
  <c r="BA261" i="8" s="1"/>
  <c r="AS262" i="8"/>
  <c r="BA262" i="8" s="1"/>
  <c r="AS263" i="8"/>
  <c r="BA263" i="8" s="1"/>
  <c r="AS264" i="8"/>
  <c r="BA264" i="8" s="1"/>
  <c r="AS265" i="8"/>
  <c r="BA265" i="8" s="1"/>
  <c r="AS266" i="8"/>
  <c r="BA266" i="8" s="1"/>
  <c r="AS267" i="8"/>
  <c r="BA267" i="8" s="1"/>
  <c r="AS268" i="8"/>
  <c r="BA268" i="8" s="1"/>
  <c r="AS269" i="8"/>
  <c r="BA269" i="8" s="1"/>
  <c r="AS270" i="8"/>
  <c r="BA270" i="8" s="1"/>
  <c r="AS271" i="8"/>
  <c r="BA271" i="8" s="1"/>
  <c r="AS272" i="8"/>
  <c r="BA272" i="8" s="1"/>
  <c r="AS273" i="8"/>
  <c r="BA273" i="8" s="1"/>
  <c r="AS274" i="8"/>
  <c r="BA274" i="8" s="1"/>
  <c r="AS275" i="8"/>
  <c r="BA275" i="8" s="1"/>
  <c r="AS276" i="8"/>
  <c r="BA276" i="8" s="1"/>
  <c r="AS277" i="8"/>
  <c r="BA277" i="8" s="1"/>
  <c r="AS278" i="8"/>
  <c r="BA278" i="8" s="1"/>
  <c r="AS279" i="8"/>
  <c r="BA279" i="8" s="1"/>
  <c r="AS280" i="8"/>
  <c r="BA280" i="8" s="1"/>
  <c r="AS281" i="8"/>
  <c r="BA281" i="8" s="1"/>
  <c r="AS282" i="8"/>
  <c r="BA282" i="8" s="1"/>
  <c r="AS283" i="8"/>
  <c r="BA283" i="8" s="1"/>
  <c r="AS284" i="8"/>
  <c r="BA284" i="8" s="1"/>
  <c r="AS285" i="8"/>
  <c r="BA285" i="8" s="1"/>
  <c r="AS286" i="8"/>
  <c r="BA286" i="8" s="1"/>
  <c r="AS287" i="8"/>
  <c r="BA287" i="8" s="1"/>
  <c r="AS288" i="8"/>
  <c r="BA288" i="8" s="1"/>
  <c r="AS289" i="8"/>
  <c r="BA289" i="8" s="1"/>
  <c r="AS290" i="8"/>
  <c r="BA290" i="8" s="1"/>
  <c r="AS291" i="8"/>
  <c r="BA291" i="8" s="1"/>
  <c r="AS292" i="8"/>
  <c r="BA292" i="8" s="1"/>
  <c r="AS293" i="8"/>
  <c r="BA293" i="8" s="1"/>
  <c r="AS294" i="8"/>
  <c r="BA294" i="8" s="1"/>
  <c r="AS295" i="8"/>
  <c r="BA295" i="8" s="1"/>
  <c r="AS296" i="8"/>
  <c r="BA296" i="8" s="1"/>
  <c r="AS297" i="8"/>
  <c r="BA297" i="8" s="1"/>
  <c r="AS298" i="8"/>
  <c r="BA298" i="8" s="1"/>
  <c r="AS299" i="8"/>
  <c r="BA299" i="8" s="1"/>
  <c r="AS300" i="8"/>
  <c r="BA300" i="8" s="1"/>
  <c r="AS301" i="8"/>
  <c r="BA301" i="8" s="1"/>
  <c r="AS302" i="8"/>
  <c r="BA302" i="8" s="1"/>
  <c r="AS303" i="8"/>
  <c r="BA303" i="8" s="1"/>
  <c r="AS304" i="8"/>
  <c r="BA304" i="8" s="1"/>
  <c r="AS305" i="8"/>
  <c r="BA305" i="8" s="1"/>
  <c r="AS306" i="8"/>
  <c r="BA306" i="8" s="1"/>
  <c r="AS307" i="8"/>
  <c r="BA307" i="8" s="1"/>
  <c r="AS308" i="8"/>
  <c r="BA308" i="8" s="1"/>
  <c r="AS309" i="8"/>
  <c r="BA309" i="8" s="1"/>
  <c r="AS310" i="8"/>
  <c r="BA310" i="8" s="1"/>
  <c r="AS311" i="8"/>
  <c r="BA311" i="8" s="1"/>
  <c r="AS312" i="8"/>
  <c r="BA312" i="8" s="1"/>
  <c r="AS313" i="8"/>
  <c r="BA313" i="8" s="1"/>
  <c r="AS314" i="8"/>
  <c r="BA314" i="8" s="1"/>
  <c r="AS315" i="8"/>
  <c r="BA315" i="8" s="1"/>
  <c r="AS316" i="8"/>
  <c r="BA316" i="8" s="1"/>
  <c r="AS317" i="8"/>
  <c r="BA317" i="8" s="1"/>
  <c r="AS318" i="8"/>
  <c r="BA318" i="8" s="1"/>
  <c r="AS319" i="8"/>
  <c r="BA319" i="8" s="1"/>
  <c r="AS320" i="8"/>
  <c r="BA320" i="8" s="1"/>
  <c r="AS321" i="8"/>
  <c r="BA321" i="8" s="1"/>
  <c r="AS322" i="8"/>
  <c r="BA322" i="8" s="1"/>
  <c r="AS323" i="8"/>
  <c r="BA323" i="8" s="1"/>
  <c r="AS324" i="8"/>
  <c r="BA324" i="8" s="1"/>
  <c r="AS325" i="8"/>
  <c r="BA325" i="8" s="1"/>
  <c r="AS326" i="8"/>
  <c r="BA326" i="8" s="1"/>
  <c r="AS327" i="8"/>
  <c r="BA327" i="8" s="1"/>
  <c r="AS328" i="8"/>
  <c r="BA328" i="8" s="1"/>
  <c r="AS329" i="8"/>
  <c r="BA329" i="8" s="1"/>
  <c r="AS330" i="8"/>
  <c r="BA330" i="8" s="1"/>
  <c r="AS331" i="8"/>
  <c r="BA331" i="8" s="1"/>
  <c r="AS332" i="8"/>
  <c r="BA332" i="8" s="1"/>
  <c r="AS333" i="8"/>
  <c r="BA333" i="8" s="1"/>
  <c r="AS335" i="8"/>
  <c r="BA335" i="8" s="1"/>
  <c r="AS336" i="8"/>
  <c r="BA336" i="8" s="1"/>
  <c r="AS337" i="8"/>
  <c r="BA337" i="8" s="1"/>
  <c r="AS338" i="8"/>
  <c r="BA338" i="8" s="1"/>
  <c r="AS339" i="8"/>
  <c r="BA339" i="8" s="1"/>
  <c r="AS340" i="8"/>
  <c r="BA340" i="8" s="1"/>
  <c r="AS341" i="8"/>
  <c r="BA341" i="8" s="1"/>
  <c r="AS342" i="8"/>
  <c r="BA342" i="8" s="1"/>
  <c r="AS343" i="8"/>
  <c r="BA343" i="8" s="1"/>
  <c r="AS344" i="8"/>
  <c r="BA344" i="8" s="1"/>
  <c r="AS345" i="8"/>
  <c r="BA345" i="8" s="1"/>
  <c r="AS346" i="8"/>
  <c r="BA346" i="8" s="1"/>
  <c r="AS347" i="8"/>
  <c r="BA347" i="8" s="1"/>
  <c r="AS348" i="8"/>
  <c r="BA348" i="8" s="1"/>
  <c r="AS349" i="8"/>
  <c r="BA349" i="8" s="1"/>
  <c r="AS350" i="8"/>
  <c r="BA350" i="8" s="1"/>
  <c r="AS351" i="8"/>
  <c r="BA351" i="8" s="1"/>
  <c r="AS352" i="8"/>
  <c r="BA352" i="8" s="1"/>
  <c r="AS353" i="8"/>
  <c r="BA353" i="8" s="1"/>
  <c r="AS354" i="8"/>
  <c r="BA354" i="8" s="1"/>
  <c r="AS355" i="8"/>
  <c r="BA355" i="8" s="1"/>
  <c r="AS356" i="8"/>
  <c r="BA356" i="8" s="1"/>
  <c r="AS357" i="8"/>
  <c r="BA357" i="8" s="1"/>
  <c r="AS358" i="8"/>
  <c r="BA358" i="8" s="1"/>
  <c r="AS359" i="8"/>
  <c r="BA359" i="8" s="1"/>
  <c r="AS360" i="8"/>
  <c r="BA360" i="8" s="1"/>
  <c r="AS361" i="8"/>
  <c r="BA361" i="8" s="1"/>
  <c r="AS362" i="8"/>
  <c r="BA362" i="8" s="1"/>
  <c r="AS363" i="8"/>
  <c r="BA363" i="8" s="1"/>
  <c r="AS364" i="8"/>
  <c r="BA364" i="8" s="1"/>
  <c r="AS365" i="8"/>
  <c r="BA365" i="8" s="1"/>
  <c r="AS366" i="8"/>
  <c r="BA366" i="8" s="1"/>
  <c r="AS367" i="8"/>
  <c r="BA367" i="8" s="1"/>
  <c r="AS368" i="8"/>
  <c r="BA368" i="8" s="1"/>
  <c r="AS369" i="8"/>
  <c r="BA369" i="8" s="1"/>
  <c r="AS370" i="8"/>
  <c r="BA370" i="8" s="1"/>
  <c r="AS371" i="8"/>
  <c r="BA371" i="8" s="1"/>
  <c r="AS372" i="8"/>
  <c r="BA372" i="8" s="1"/>
  <c r="AS373" i="8"/>
  <c r="BA373" i="8" s="1"/>
  <c r="AS374" i="8"/>
  <c r="BA374" i="8" s="1"/>
  <c r="AS375" i="8"/>
  <c r="BA375" i="8" s="1"/>
  <c r="AS376" i="8"/>
  <c r="BA376" i="8" s="1"/>
  <c r="AS377" i="8"/>
  <c r="BA377" i="8" s="1"/>
  <c r="AS378" i="8"/>
  <c r="BA378" i="8" s="1"/>
  <c r="AS379" i="8"/>
  <c r="BA379" i="8" s="1"/>
  <c r="AS380" i="8"/>
  <c r="BA380" i="8" s="1"/>
  <c r="AS381" i="8"/>
  <c r="BA381" i="8" s="1"/>
  <c r="AS382" i="8"/>
  <c r="BA382" i="8" s="1"/>
  <c r="AS383" i="8"/>
  <c r="BA383" i="8" s="1"/>
  <c r="AS384" i="8"/>
  <c r="BA384" i="8" s="1"/>
  <c r="AS385" i="8"/>
  <c r="BA385" i="8" s="1"/>
  <c r="AS386" i="8"/>
  <c r="BA386" i="8" s="1"/>
  <c r="AS387" i="8"/>
  <c r="BA387" i="8" s="1"/>
  <c r="AS388" i="8"/>
  <c r="BA388" i="8" s="1"/>
  <c r="AS389" i="8"/>
  <c r="BA389" i="8" s="1"/>
  <c r="AS390" i="8"/>
  <c r="BA390" i="8" s="1"/>
  <c r="AS391" i="8"/>
  <c r="BA391" i="8" s="1"/>
  <c r="AS392" i="8"/>
  <c r="BA392" i="8" s="1"/>
  <c r="AS393" i="8"/>
  <c r="BA393" i="8" s="1"/>
  <c r="AS394" i="8"/>
  <c r="BA394" i="8" s="1"/>
  <c r="AS395" i="8"/>
  <c r="BA395" i="8" s="1"/>
  <c r="AS396" i="8"/>
  <c r="BA396" i="8" s="1"/>
  <c r="AS397" i="8"/>
  <c r="BA397" i="8" s="1"/>
  <c r="AS398" i="8"/>
  <c r="BA398" i="8" s="1"/>
  <c r="AS399" i="8"/>
  <c r="BA399" i="8" s="1"/>
  <c r="AS400" i="8"/>
  <c r="BA400" i="8" s="1"/>
  <c r="AS401" i="8"/>
  <c r="BA401" i="8" s="1"/>
  <c r="AS402" i="8"/>
  <c r="BA402" i="8" s="1"/>
  <c r="AS403" i="8"/>
  <c r="BA403" i="8" s="1"/>
  <c r="AS404" i="8"/>
  <c r="BA404" i="8" s="1"/>
  <c r="AS405" i="8"/>
  <c r="BA405" i="8" s="1"/>
  <c r="AS406" i="8"/>
  <c r="BA406" i="8" s="1"/>
  <c r="AS407" i="8"/>
  <c r="BA407" i="8" s="1"/>
  <c r="AS408" i="8"/>
  <c r="BA408" i="8" s="1"/>
  <c r="AS409" i="8"/>
  <c r="BA409" i="8" s="1"/>
  <c r="AS410" i="8"/>
  <c r="BA410" i="8" s="1"/>
  <c r="AS411" i="8"/>
  <c r="BA411" i="8" s="1"/>
  <c r="AS412" i="8"/>
  <c r="BA412" i="8" s="1"/>
  <c r="AS413" i="8"/>
  <c r="BA413" i="8" s="1"/>
  <c r="AS414" i="8"/>
  <c r="BA414" i="8" s="1"/>
  <c r="AS415" i="8"/>
  <c r="BA415" i="8" s="1"/>
  <c r="AS416" i="8"/>
  <c r="BA416" i="8" s="1"/>
  <c r="AS417" i="8"/>
  <c r="BA417" i="8" s="1"/>
  <c r="AS418" i="8"/>
  <c r="BA418" i="8" s="1"/>
  <c r="AS419" i="8"/>
  <c r="BA419" i="8" s="1"/>
  <c r="AS420" i="8"/>
  <c r="BA420" i="8" s="1"/>
  <c r="AS421" i="8"/>
  <c r="BA421" i="8" s="1"/>
  <c r="AS422" i="8"/>
  <c r="BA422" i="8" s="1"/>
  <c r="AS423" i="8"/>
  <c r="BA423" i="8" s="1"/>
  <c r="AS424" i="8"/>
  <c r="BA424" i="8" s="1"/>
  <c r="AS425" i="8"/>
  <c r="BA425" i="8" s="1"/>
  <c r="AS426" i="8"/>
  <c r="BA426" i="8" s="1"/>
  <c r="AS427" i="8"/>
  <c r="BA427" i="8" s="1"/>
  <c r="AS428" i="8"/>
  <c r="BA428" i="8" s="1"/>
  <c r="AS429" i="8"/>
  <c r="BA429" i="8" s="1"/>
  <c r="AS430" i="8"/>
  <c r="BA430" i="8" s="1"/>
  <c r="AS431" i="8"/>
  <c r="BA431" i="8" s="1"/>
  <c r="AS432" i="8"/>
  <c r="BA432" i="8" s="1"/>
  <c r="AS433" i="8"/>
  <c r="BA433" i="8" s="1"/>
  <c r="AS434" i="8"/>
  <c r="BA434" i="8" s="1"/>
  <c r="AS435" i="8"/>
  <c r="BA435" i="8" s="1"/>
  <c r="AS436" i="8"/>
  <c r="BA436" i="8" s="1"/>
  <c r="AS437" i="8"/>
  <c r="BA437" i="8" s="1"/>
  <c r="AS438" i="8"/>
  <c r="BA438" i="8" s="1"/>
  <c r="AS439" i="8"/>
  <c r="BA439" i="8" s="1"/>
  <c r="AS440" i="8"/>
  <c r="BA440" i="8" s="1"/>
  <c r="AS441" i="8"/>
  <c r="BA441" i="8" s="1"/>
  <c r="AS442" i="8"/>
  <c r="BA442" i="8" s="1"/>
  <c r="AS443" i="8"/>
  <c r="BA443" i="8" s="1"/>
  <c r="AS444" i="8"/>
  <c r="BA444" i="8" s="1"/>
  <c r="AS445" i="8"/>
  <c r="BA445" i="8" s="1"/>
  <c r="AS446" i="8"/>
  <c r="BA446" i="8" s="1"/>
  <c r="AS447" i="8"/>
  <c r="BA447" i="8" s="1"/>
  <c r="AS448" i="8"/>
  <c r="BA448" i="8" s="1"/>
  <c r="AS449" i="8"/>
  <c r="BA449" i="8" s="1"/>
  <c r="AS450" i="8"/>
  <c r="BA450" i="8" s="1"/>
  <c r="AS451" i="8"/>
  <c r="BA451" i="8" s="1"/>
  <c r="AS452" i="8"/>
  <c r="BA452" i="8" s="1"/>
  <c r="AS453" i="8"/>
  <c r="BA453" i="8" s="1"/>
  <c r="AS454" i="8"/>
  <c r="BA454" i="8" s="1"/>
  <c r="AS455" i="8"/>
  <c r="BA455" i="8" s="1"/>
  <c r="AS456" i="8"/>
  <c r="BA456" i="8" s="1"/>
  <c r="AS457" i="8"/>
  <c r="BA457" i="8" s="1"/>
  <c r="AS458" i="8"/>
  <c r="BA458" i="8" s="1"/>
  <c r="AS459" i="8"/>
  <c r="BA459" i="8" s="1"/>
  <c r="AS460" i="8"/>
  <c r="BA460" i="8" s="1"/>
  <c r="AS461" i="8"/>
  <c r="BA461" i="8" s="1"/>
  <c r="AS462" i="8"/>
  <c r="BA462" i="8" s="1"/>
  <c r="AS463" i="8"/>
  <c r="BA463" i="8" s="1"/>
  <c r="AS464" i="8"/>
  <c r="BA464" i="8" s="1"/>
  <c r="AS465" i="8"/>
  <c r="BA465" i="8" s="1"/>
  <c r="AS466" i="8"/>
  <c r="BA466" i="8" s="1"/>
  <c r="AS467" i="8"/>
  <c r="BA467" i="8" s="1"/>
  <c r="AS468" i="8"/>
  <c r="BA468" i="8" s="1"/>
  <c r="AS469" i="8"/>
  <c r="BA469" i="8" s="1"/>
  <c r="AS470" i="8"/>
  <c r="BA470" i="8" s="1"/>
  <c r="AS471" i="8"/>
  <c r="BA471" i="8" s="1"/>
  <c r="AS472" i="8"/>
  <c r="BA472" i="8" s="1"/>
  <c r="AS473" i="8"/>
  <c r="BA473" i="8" s="1"/>
  <c r="AS474" i="8"/>
  <c r="BA474" i="8" s="1"/>
  <c r="AS475" i="8"/>
  <c r="BA475" i="8" s="1"/>
  <c r="AS476" i="8"/>
  <c r="BA476" i="8" s="1"/>
  <c r="AS477" i="8"/>
  <c r="BA477" i="8" s="1"/>
  <c r="AS478" i="8"/>
  <c r="BA478" i="8" s="1"/>
  <c r="AS479" i="8"/>
  <c r="BA479" i="8" s="1"/>
  <c r="AS480" i="8"/>
  <c r="BA480" i="8" s="1"/>
  <c r="AS481" i="8"/>
  <c r="BA481" i="8" s="1"/>
  <c r="AS482" i="8"/>
  <c r="BA482" i="8" s="1"/>
  <c r="AS483" i="8"/>
  <c r="BA483" i="8" s="1"/>
  <c r="AS484" i="8"/>
  <c r="BA484" i="8" s="1"/>
  <c r="AS485" i="8"/>
  <c r="BA485" i="8" s="1"/>
  <c r="AS486" i="8"/>
  <c r="BA486" i="8" s="1"/>
  <c r="AS487" i="8"/>
  <c r="BA487" i="8" s="1"/>
  <c r="AS488" i="8"/>
  <c r="BA488" i="8" s="1"/>
  <c r="AS489" i="8"/>
  <c r="BA489" i="8" s="1"/>
  <c r="AS490" i="8"/>
  <c r="BA490" i="8" s="1"/>
  <c r="AS491" i="8"/>
  <c r="BA491" i="8" s="1"/>
  <c r="AS492" i="8"/>
  <c r="BA492" i="8" s="1"/>
  <c r="AS493" i="8"/>
  <c r="BA493" i="8" s="1"/>
  <c r="AS495" i="8"/>
  <c r="BA495" i="8" s="1"/>
  <c r="AS496" i="8"/>
  <c r="BA496" i="8" s="1"/>
  <c r="AS497" i="8"/>
  <c r="BA497" i="8" s="1"/>
  <c r="AS498" i="8"/>
  <c r="BA498" i="8" s="1"/>
  <c r="AS499" i="8"/>
  <c r="BA499" i="8" s="1"/>
  <c r="AS500" i="8"/>
  <c r="BA500" i="8" s="1"/>
  <c r="AS501" i="8"/>
  <c r="BA501" i="8" s="1"/>
  <c r="AS502" i="8"/>
  <c r="BA502" i="8" s="1"/>
  <c r="AS503" i="8"/>
  <c r="BA503" i="8" s="1"/>
  <c r="AS505" i="8"/>
  <c r="BA505" i="8" s="1"/>
  <c r="AS506" i="8"/>
  <c r="BA506" i="8" s="1"/>
  <c r="AS507" i="8"/>
  <c r="BA507" i="8" s="1"/>
  <c r="AS508" i="8"/>
  <c r="BA508" i="8" s="1"/>
  <c r="AS509" i="8"/>
  <c r="BA509" i="8" s="1"/>
  <c r="AS510" i="8"/>
  <c r="BA510" i="8" s="1"/>
  <c r="AS511" i="8"/>
  <c r="BA511" i="8" s="1"/>
  <c r="AS512" i="8"/>
  <c r="BA512" i="8" s="1"/>
  <c r="AS513" i="8"/>
  <c r="BA513" i="8" s="1"/>
  <c r="AS514" i="8"/>
  <c r="BA514" i="8" s="1"/>
  <c r="AS515" i="8"/>
  <c r="BA515" i="8" s="1"/>
  <c r="AS516" i="8"/>
  <c r="BA516" i="8" s="1"/>
  <c r="AS517" i="8"/>
  <c r="BA517" i="8" s="1"/>
  <c r="AS519" i="8"/>
  <c r="BA519" i="8" s="1"/>
  <c r="AS520" i="8"/>
  <c r="BA520" i="8" s="1"/>
  <c r="AS521" i="8"/>
  <c r="BA521" i="8" s="1"/>
  <c r="AS522" i="8"/>
  <c r="BA522" i="8" s="1"/>
  <c r="AS523" i="8"/>
  <c r="BA523" i="8" s="1"/>
  <c r="AS524" i="8"/>
  <c r="BA524" i="8" s="1"/>
  <c r="AS525" i="8"/>
  <c r="BA525" i="8" s="1"/>
  <c r="AS526" i="8"/>
  <c r="BA526" i="8" s="1"/>
  <c r="AS527" i="8"/>
  <c r="BA527" i="8" s="1"/>
  <c r="AS528" i="8"/>
  <c r="BA528" i="8" s="1"/>
  <c r="AS529" i="8"/>
  <c r="BA529" i="8" s="1"/>
  <c r="AS530" i="8"/>
  <c r="BA530" i="8" s="1"/>
  <c r="AS531" i="8"/>
  <c r="BA531" i="8" s="1"/>
  <c r="AS533" i="8"/>
  <c r="BA533" i="8" s="1"/>
  <c r="AS534" i="8"/>
  <c r="BA534" i="8" s="1"/>
  <c r="AS535" i="8"/>
  <c r="BA535" i="8" s="1"/>
  <c r="AS536" i="8"/>
  <c r="BA536" i="8" s="1"/>
  <c r="AS537" i="8"/>
  <c r="BA537" i="8" s="1"/>
  <c r="AS538" i="8"/>
  <c r="BA538" i="8" s="1"/>
  <c r="AS539" i="8"/>
  <c r="BA539" i="8" s="1"/>
  <c r="AS540" i="8"/>
  <c r="BA540" i="8" s="1"/>
  <c r="AS541" i="8"/>
  <c r="BA541" i="8" s="1"/>
  <c r="AS542" i="8"/>
  <c r="BA542" i="8" s="1"/>
  <c r="AS543" i="8"/>
  <c r="BA543" i="8" s="1"/>
  <c r="AS544" i="8"/>
  <c r="BA544" i="8" s="1"/>
  <c r="AS545" i="8"/>
  <c r="BA545" i="8" s="1"/>
  <c r="AS546" i="8"/>
  <c r="BA546" i="8" s="1"/>
  <c r="AS547" i="8"/>
  <c r="BA547" i="8" s="1"/>
  <c r="AS548" i="8"/>
  <c r="BA548" i="8" s="1"/>
  <c r="AS549" i="8"/>
  <c r="BA549" i="8" s="1"/>
  <c r="AS550" i="8"/>
  <c r="BA550" i="8" s="1"/>
  <c r="AS551" i="8"/>
  <c r="BA551" i="8" s="1"/>
  <c r="AS552" i="8"/>
  <c r="BA552" i="8" s="1"/>
  <c r="AS553" i="8"/>
  <c r="BA553" i="8" s="1"/>
  <c r="AS554" i="8"/>
  <c r="BA554" i="8" s="1"/>
  <c r="AS555" i="8"/>
  <c r="BA555" i="8" s="1"/>
  <c r="AS556" i="8"/>
  <c r="BA556" i="8" s="1"/>
  <c r="AS557" i="8"/>
  <c r="BA557" i="8" s="1"/>
  <c r="AS558" i="8"/>
  <c r="BA558" i="8" s="1"/>
  <c r="AS559" i="8"/>
  <c r="BA559" i="8" s="1"/>
  <c r="AS560" i="8"/>
  <c r="BA560" i="8" s="1"/>
  <c r="AS561" i="8"/>
  <c r="BA561" i="8" s="1"/>
  <c r="AS562" i="8"/>
  <c r="BA562" i="8" s="1"/>
  <c r="AS563" i="8"/>
  <c r="BA563" i="8" s="1"/>
  <c r="AS564" i="8"/>
  <c r="BA564" i="8" s="1"/>
  <c r="AS565" i="8"/>
  <c r="BA565" i="8" s="1"/>
  <c r="AS566" i="8"/>
  <c r="BA566" i="8" s="1"/>
  <c r="AS567" i="8"/>
  <c r="BA567" i="8" s="1"/>
  <c r="AS568" i="8"/>
  <c r="BA568" i="8" s="1"/>
  <c r="AS569" i="8"/>
  <c r="BA569" i="8" s="1"/>
  <c r="AS570" i="8"/>
  <c r="BA570" i="8" s="1"/>
  <c r="AS571" i="8"/>
  <c r="BA571" i="8" s="1"/>
  <c r="AS572" i="8"/>
  <c r="BA572" i="8" s="1"/>
  <c r="AS573" i="8"/>
  <c r="BA573" i="8" s="1"/>
  <c r="AS574" i="8"/>
  <c r="BA574" i="8" s="1"/>
  <c r="AS575" i="8"/>
  <c r="BA575" i="8" s="1"/>
  <c r="AS576" i="8"/>
  <c r="BA576" i="8" s="1"/>
  <c r="AS577" i="8"/>
  <c r="BA577" i="8" s="1"/>
  <c r="AS578" i="8"/>
  <c r="BA578" i="8" s="1"/>
  <c r="AS579" i="8"/>
  <c r="BA579" i="8" s="1"/>
  <c r="AS580" i="8"/>
  <c r="BA580" i="8" s="1"/>
  <c r="AS581" i="8"/>
  <c r="BA581" i="8" s="1"/>
  <c r="AS582" i="8"/>
  <c r="BA582" i="8" s="1"/>
  <c r="AS583" i="8"/>
  <c r="BA583" i="8" s="1"/>
  <c r="AS584" i="8"/>
  <c r="BA584" i="8" s="1"/>
  <c r="AS585" i="8"/>
  <c r="BA585" i="8" s="1"/>
  <c r="AS586" i="8"/>
  <c r="BA586" i="8" s="1"/>
  <c r="AS587" i="8"/>
  <c r="BA587" i="8" s="1"/>
  <c r="AS588" i="8"/>
  <c r="BA588" i="8" s="1"/>
  <c r="AS589" i="8"/>
  <c r="BA589" i="8" s="1"/>
  <c r="AS590" i="8"/>
  <c r="BA590" i="8" s="1"/>
  <c r="AS591" i="8"/>
  <c r="BA591" i="8" s="1"/>
  <c r="AS592" i="8"/>
  <c r="BA592" i="8" s="1"/>
  <c r="AS593" i="8"/>
  <c r="BA593" i="8" s="1"/>
  <c r="AS594" i="8"/>
  <c r="BA594" i="8" s="1"/>
  <c r="AS595" i="8"/>
  <c r="BA595" i="8" s="1"/>
  <c r="AS596" i="8"/>
  <c r="BA596" i="8" s="1"/>
  <c r="AS597" i="8"/>
  <c r="BA597" i="8" s="1"/>
  <c r="AS598" i="8"/>
  <c r="BA598" i="8" s="1"/>
  <c r="AS599" i="8"/>
  <c r="BA599" i="8" s="1"/>
  <c r="AS600" i="8"/>
  <c r="BA600" i="8" s="1"/>
  <c r="AS601" i="8"/>
  <c r="BA601" i="8" s="1"/>
  <c r="AS602" i="8"/>
  <c r="BA602" i="8" s="1"/>
  <c r="AS603" i="8"/>
  <c r="BA603" i="8" s="1"/>
  <c r="AS604" i="8"/>
  <c r="BA604" i="8" s="1"/>
  <c r="AS605" i="8"/>
  <c r="BA605" i="8" s="1"/>
  <c r="AS606" i="8"/>
  <c r="BA606" i="8" s="1"/>
  <c r="AS607" i="8"/>
  <c r="BA607" i="8" s="1"/>
  <c r="AS608" i="8"/>
  <c r="BA608" i="8" s="1"/>
  <c r="AS609" i="8"/>
  <c r="BA609" i="8" s="1"/>
  <c r="AS610" i="8"/>
  <c r="BA610" i="8" s="1"/>
  <c r="AS611" i="8"/>
  <c r="BA611" i="8" s="1"/>
  <c r="AS612" i="8"/>
  <c r="BA612" i="8" s="1"/>
  <c r="AS613" i="8"/>
  <c r="BA613" i="8" s="1"/>
  <c r="AS614" i="8"/>
  <c r="BA614" i="8" s="1"/>
  <c r="AS615" i="8"/>
  <c r="BA615" i="8" s="1"/>
  <c r="AS616" i="8"/>
  <c r="BA616" i="8" s="1"/>
  <c r="AS617" i="8"/>
  <c r="BA617" i="8" s="1"/>
  <c r="AS618" i="8"/>
  <c r="BA618" i="8" s="1"/>
  <c r="AS619" i="8"/>
  <c r="BA619" i="8" s="1"/>
  <c r="AS620" i="8"/>
  <c r="BA620" i="8" s="1"/>
  <c r="AS621" i="8"/>
  <c r="BA621" i="8" s="1"/>
  <c r="AS622" i="8"/>
  <c r="BA622" i="8" s="1"/>
  <c r="AS623" i="8"/>
  <c r="BA623" i="8" s="1"/>
  <c r="AS624" i="8"/>
  <c r="BA624" i="8" s="1"/>
  <c r="AS625" i="8"/>
  <c r="BA625" i="8" s="1"/>
  <c r="AS626" i="8"/>
  <c r="BA626" i="8" s="1"/>
  <c r="AS627" i="8"/>
  <c r="BA627" i="8" s="1"/>
  <c r="AS628" i="8"/>
  <c r="BA628" i="8" s="1"/>
  <c r="AS629" i="8"/>
  <c r="BA629" i="8" s="1"/>
  <c r="AS630" i="8"/>
  <c r="BA630" i="8" s="1"/>
  <c r="AS631" i="8"/>
  <c r="BA631" i="8" s="1"/>
  <c r="AS632" i="8"/>
  <c r="BA632" i="8" s="1"/>
  <c r="AS633" i="8"/>
  <c r="BA633" i="8" s="1"/>
  <c r="AS634" i="8"/>
  <c r="BA634" i="8" s="1"/>
  <c r="AS635" i="8"/>
  <c r="BA635" i="8" s="1"/>
  <c r="AS636" i="8"/>
  <c r="BA636" i="8" s="1"/>
  <c r="AS637" i="8"/>
  <c r="BA637" i="8" s="1"/>
  <c r="AS638" i="8"/>
  <c r="BA638" i="8" s="1"/>
  <c r="AS639" i="8"/>
  <c r="BA639" i="8" s="1"/>
  <c r="AS640" i="8"/>
  <c r="BA640" i="8" s="1"/>
  <c r="AS641" i="8"/>
  <c r="BA641" i="8" s="1"/>
  <c r="AS642" i="8"/>
  <c r="BA642" i="8" s="1"/>
  <c r="AS643" i="8"/>
  <c r="BA643" i="8" s="1"/>
  <c r="AS644" i="8"/>
  <c r="BA644" i="8" s="1"/>
  <c r="AS645" i="8"/>
  <c r="BA645" i="8" s="1"/>
  <c r="AS646" i="8"/>
  <c r="BA646" i="8" s="1"/>
  <c r="AS647" i="8"/>
  <c r="BA647" i="8" s="1"/>
  <c r="AS648" i="8"/>
  <c r="BA648" i="8" s="1"/>
  <c r="AS649" i="8"/>
  <c r="BA649" i="8" s="1"/>
  <c r="AS650" i="8"/>
  <c r="BA650" i="8" s="1"/>
  <c r="AS651" i="8"/>
  <c r="BA651" i="8" s="1"/>
  <c r="AS652" i="8"/>
  <c r="BA652" i="8" s="1"/>
  <c r="AS653" i="8"/>
  <c r="BA653" i="8" s="1"/>
  <c r="AS654" i="8"/>
  <c r="BA654" i="8" s="1"/>
  <c r="AS655" i="8"/>
  <c r="BA655" i="8" s="1"/>
  <c r="AS656" i="8"/>
  <c r="BA656" i="8" s="1"/>
  <c r="AS657" i="8"/>
  <c r="BA657" i="8" s="1"/>
  <c r="AS658" i="8"/>
  <c r="BA658" i="8" s="1"/>
  <c r="AS659" i="8"/>
  <c r="BA659" i="8" s="1"/>
  <c r="AS660" i="8"/>
  <c r="BA660" i="8" s="1"/>
  <c r="AS661" i="8"/>
  <c r="BA661" i="8" s="1"/>
  <c r="AS662" i="8"/>
  <c r="BA662" i="8" s="1"/>
  <c r="AS663" i="8"/>
  <c r="BA663" i="8" s="1"/>
  <c r="AS664" i="8"/>
  <c r="BA664" i="8" s="1"/>
  <c r="AS2" i="8"/>
  <c r="BA2" i="8" s="1"/>
  <c r="AR3" i="8"/>
  <c r="AW3" i="8" s="1"/>
  <c r="AR4" i="8"/>
  <c r="AW4" i="8" s="1"/>
  <c r="AR5" i="8"/>
  <c r="AW5" i="8" s="1"/>
  <c r="AR6" i="8"/>
  <c r="AW6" i="8" s="1"/>
  <c r="AR7" i="8"/>
  <c r="AW7" i="8" s="1"/>
  <c r="AR8" i="8"/>
  <c r="AW8" i="8" s="1"/>
  <c r="AR9" i="8"/>
  <c r="AW9" i="8" s="1"/>
  <c r="AR10" i="8"/>
  <c r="AW10" i="8" s="1"/>
  <c r="AR11" i="8"/>
  <c r="AW11" i="8" s="1"/>
  <c r="AR12" i="8"/>
  <c r="AW12" i="8" s="1"/>
  <c r="AR13" i="8"/>
  <c r="AW13" i="8" s="1"/>
  <c r="AR14" i="8"/>
  <c r="AW14" i="8" s="1"/>
  <c r="AR15" i="8"/>
  <c r="AW15" i="8" s="1"/>
  <c r="AR16" i="8"/>
  <c r="AW16" i="8" s="1"/>
  <c r="AR17" i="8"/>
  <c r="AW17" i="8" s="1"/>
  <c r="AR18" i="8"/>
  <c r="AW18" i="8" s="1"/>
  <c r="AR19" i="8"/>
  <c r="AW19" i="8" s="1"/>
  <c r="AR20" i="8"/>
  <c r="AW20" i="8" s="1"/>
  <c r="AR21" i="8"/>
  <c r="AW21" i="8" s="1"/>
  <c r="AR22" i="8"/>
  <c r="AW22" i="8" s="1"/>
  <c r="AR23" i="8"/>
  <c r="AW23" i="8" s="1"/>
  <c r="AR24" i="8"/>
  <c r="AW24" i="8" s="1"/>
  <c r="AR25" i="8"/>
  <c r="AW25" i="8" s="1"/>
  <c r="AR26" i="8"/>
  <c r="AW26" i="8" s="1"/>
  <c r="AR27" i="8"/>
  <c r="AW27" i="8" s="1"/>
  <c r="AR28" i="8"/>
  <c r="AW28" i="8" s="1"/>
  <c r="AR29" i="8"/>
  <c r="AW29" i="8" s="1"/>
  <c r="AR30" i="8"/>
  <c r="AW30" i="8" s="1"/>
  <c r="AR31" i="8"/>
  <c r="AW31" i="8" s="1"/>
  <c r="AR32" i="8"/>
  <c r="AW32" i="8" s="1"/>
  <c r="AR33" i="8"/>
  <c r="AW33" i="8" s="1"/>
  <c r="AR34" i="8"/>
  <c r="AW34" i="8" s="1"/>
  <c r="AR35" i="8"/>
  <c r="AW35" i="8" s="1"/>
  <c r="AR36" i="8"/>
  <c r="AW36" i="8" s="1"/>
  <c r="AR37" i="8"/>
  <c r="AW37" i="8" s="1"/>
  <c r="AR38" i="8"/>
  <c r="AW38" i="8" s="1"/>
  <c r="AR39" i="8"/>
  <c r="AW39" i="8" s="1"/>
  <c r="AR40" i="8"/>
  <c r="AW40" i="8" s="1"/>
  <c r="AR41" i="8"/>
  <c r="AW41" i="8" s="1"/>
  <c r="AR42" i="8"/>
  <c r="AW42" i="8" s="1"/>
  <c r="AR43" i="8"/>
  <c r="AW43" i="8" s="1"/>
  <c r="AR44" i="8"/>
  <c r="AW44" i="8" s="1"/>
  <c r="AR45" i="8"/>
  <c r="AW45" i="8" s="1"/>
  <c r="AR46" i="8"/>
  <c r="AW46" i="8" s="1"/>
  <c r="AR47" i="8"/>
  <c r="AW47" i="8" s="1"/>
  <c r="AR48" i="8"/>
  <c r="AW48" i="8" s="1"/>
  <c r="AR49" i="8"/>
  <c r="AW49" i="8" s="1"/>
  <c r="AR50" i="8"/>
  <c r="AW50" i="8" s="1"/>
  <c r="AR51" i="8"/>
  <c r="AW51" i="8" s="1"/>
  <c r="AR52" i="8"/>
  <c r="AW52" i="8" s="1"/>
  <c r="AR53" i="8"/>
  <c r="AW53" i="8" s="1"/>
  <c r="AR54" i="8"/>
  <c r="AW54" i="8" s="1"/>
  <c r="AR55" i="8"/>
  <c r="AW55" i="8" s="1"/>
  <c r="AR56" i="8"/>
  <c r="AW56" i="8" s="1"/>
  <c r="AR57" i="8"/>
  <c r="AW57" i="8" s="1"/>
  <c r="AR58" i="8"/>
  <c r="AW58" i="8" s="1"/>
  <c r="AR59" i="8"/>
  <c r="AW59" i="8" s="1"/>
  <c r="AR60" i="8"/>
  <c r="AW60" i="8" s="1"/>
  <c r="AR61" i="8"/>
  <c r="AW61" i="8" s="1"/>
  <c r="AR62" i="8"/>
  <c r="AW62" i="8" s="1"/>
  <c r="AR63" i="8"/>
  <c r="AW63" i="8" s="1"/>
  <c r="AR64" i="8"/>
  <c r="AW64" i="8" s="1"/>
  <c r="AR65" i="8"/>
  <c r="AW65" i="8" s="1"/>
  <c r="AR66" i="8"/>
  <c r="AW66" i="8" s="1"/>
  <c r="AR67" i="8"/>
  <c r="AW67" i="8" s="1"/>
  <c r="AR68" i="8"/>
  <c r="AW68" i="8" s="1"/>
  <c r="AR69" i="8"/>
  <c r="AW69" i="8" s="1"/>
  <c r="AR70" i="8"/>
  <c r="AW70" i="8" s="1"/>
  <c r="AR71" i="8"/>
  <c r="AW71" i="8" s="1"/>
  <c r="AR72" i="8"/>
  <c r="AW72" i="8" s="1"/>
  <c r="AR73" i="8"/>
  <c r="AW73" i="8" s="1"/>
  <c r="AR74" i="8"/>
  <c r="AW74" i="8" s="1"/>
  <c r="AR75" i="8"/>
  <c r="AW75" i="8" s="1"/>
  <c r="AR76" i="8"/>
  <c r="AW76" i="8" s="1"/>
  <c r="AR77" i="8"/>
  <c r="AW77" i="8" s="1"/>
  <c r="AR78" i="8"/>
  <c r="AW78" i="8" s="1"/>
  <c r="AR79" i="8"/>
  <c r="AW79" i="8" s="1"/>
  <c r="AR80" i="8"/>
  <c r="AW80" i="8" s="1"/>
  <c r="AR81" i="8"/>
  <c r="AW81" i="8" s="1"/>
  <c r="AR82" i="8"/>
  <c r="AW82" i="8" s="1"/>
  <c r="AR83" i="8"/>
  <c r="AW83" i="8" s="1"/>
  <c r="AR84" i="8"/>
  <c r="AW84" i="8" s="1"/>
  <c r="AR85" i="8"/>
  <c r="AW85" i="8" s="1"/>
  <c r="AR86" i="8"/>
  <c r="AW86" i="8" s="1"/>
  <c r="AR87" i="8"/>
  <c r="AW87" i="8" s="1"/>
  <c r="AR88" i="8"/>
  <c r="AW88" i="8" s="1"/>
  <c r="AR89" i="8"/>
  <c r="AW89" i="8" s="1"/>
  <c r="AR90" i="8"/>
  <c r="AW90" i="8" s="1"/>
  <c r="AR91" i="8"/>
  <c r="AW91" i="8" s="1"/>
  <c r="AR92" i="8"/>
  <c r="AW92" i="8" s="1"/>
  <c r="AR93" i="8"/>
  <c r="AW93" i="8" s="1"/>
  <c r="AR94" i="8"/>
  <c r="AW94" i="8" s="1"/>
  <c r="AR95" i="8"/>
  <c r="AW95" i="8" s="1"/>
  <c r="AR96" i="8"/>
  <c r="AW96" i="8" s="1"/>
  <c r="AR97" i="8"/>
  <c r="AW97" i="8" s="1"/>
  <c r="AR98" i="8"/>
  <c r="AW98" i="8" s="1"/>
  <c r="AR100" i="8"/>
  <c r="AW100" i="8" s="1"/>
  <c r="AR102" i="8"/>
  <c r="AW102" i="8" s="1"/>
  <c r="AR104" i="8"/>
  <c r="AW104" i="8" s="1"/>
  <c r="AR105" i="8"/>
  <c r="AW105" i="8" s="1"/>
  <c r="AR106" i="8"/>
  <c r="AW106" i="8" s="1"/>
  <c r="AR107" i="8"/>
  <c r="AW107" i="8" s="1"/>
  <c r="AR108" i="8"/>
  <c r="AW108" i="8" s="1"/>
  <c r="AR109" i="8"/>
  <c r="AW109" i="8" s="1"/>
  <c r="AR110" i="8"/>
  <c r="AW110" i="8" s="1"/>
  <c r="AR111" i="8"/>
  <c r="AW111" i="8" s="1"/>
  <c r="AR112" i="8"/>
  <c r="AW112" i="8" s="1"/>
  <c r="AR113" i="8"/>
  <c r="AW113" i="8" s="1"/>
  <c r="AR114" i="8"/>
  <c r="AW114" i="8" s="1"/>
  <c r="AR115" i="8"/>
  <c r="AW115" i="8" s="1"/>
  <c r="AR116" i="8"/>
  <c r="AW116" i="8" s="1"/>
  <c r="AR117" i="8"/>
  <c r="AW117" i="8" s="1"/>
  <c r="AR118" i="8"/>
  <c r="AW118" i="8" s="1"/>
  <c r="AR119" i="8"/>
  <c r="AW119" i="8" s="1"/>
  <c r="AR120" i="8"/>
  <c r="AW120" i="8" s="1"/>
  <c r="AR121" i="8"/>
  <c r="AW121" i="8" s="1"/>
  <c r="AR122" i="8"/>
  <c r="AW122" i="8" s="1"/>
  <c r="AR123" i="8"/>
  <c r="AW123" i="8" s="1"/>
  <c r="AR124" i="8"/>
  <c r="AW124" i="8" s="1"/>
  <c r="AR125" i="8"/>
  <c r="AW125" i="8" s="1"/>
  <c r="AR126" i="8"/>
  <c r="AW126" i="8" s="1"/>
  <c r="AR127" i="8"/>
  <c r="AW127" i="8" s="1"/>
  <c r="AR128" i="8"/>
  <c r="AW128" i="8" s="1"/>
  <c r="AR129" i="8"/>
  <c r="AW129" i="8" s="1"/>
  <c r="AR130" i="8"/>
  <c r="AW130" i="8" s="1"/>
  <c r="AR131" i="8"/>
  <c r="AW131" i="8" s="1"/>
  <c r="AR132" i="8"/>
  <c r="AW132" i="8" s="1"/>
  <c r="AR133" i="8"/>
  <c r="AW133" i="8" s="1"/>
  <c r="AR134" i="8"/>
  <c r="AW134" i="8" s="1"/>
  <c r="AR135" i="8"/>
  <c r="AW135" i="8" s="1"/>
  <c r="AR136" i="8"/>
  <c r="AW136" i="8" s="1"/>
  <c r="AR137" i="8"/>
  <c r="AW137" i="8" s="1"/>
  <c r="AR138" i="8"/>
  <c r="AW138" i="8" s="1"/>
  <c r="AR139" i="8"/>
  <c r="AW139" i="8" s="1"/>
  <c r="AR140" i="8"/>
  <c r="AW140" i="8" s="1"/>
  <c r="AR141" i="8"/>
  <c r="AW141" i="8" s="1"/>
  <c r="AR142" i="8"/>
  <c r="AW142" i="8" s="1"/>
  <c r="AR143" i="8"/>
  <c r="AW143" i="8" s="1"/>
  <c r="AR144" i="8"/>
  <c r="AW144" i="8" s="1"/>
  <c r="AR145" i="8"/>
  <c r="AW145" i="8" s="1"/>
  <c r="AR146" i="8"/>
  <c r="AW146" i="8" s="1"/>
  <c r="AR147" i="8"/>
  <c r="AW147" i="8" s="1"/>
  <c r="AR148" i="8"/>
  <c r="AW148" i="8" s="1"/>
  <c r="AR149" i="8"/>
  <c r="AW149" i="8" s="1"/>
  <c r="AR150" i="8"/>
  <c r="AW150" i="8" s="1"/>
  <c r="AR151" i="8"/>
  <c r="AW151" i="8" s="1"/>
  <c r="AR152" i="8"/>
  <c r="AW152" i="8" s="1"/>
  <c r="AR153" i="8"/>
  <c r="AW153" i="8" s="1"/>
  <c r="AR154" i="8"/>
  <c r="AW154" i="8" s="1"/>
  <c r="AR155" i="8"/>
  <c r="AW155" i="8" s="1"/>
  <c r="AR156" i="8"/>
  <c r="AW156" i="8" s="1"/>
  <c r="AR157" i="8"/>
  <c r="AW157" i="8" s="1"/>
  <c r="AR158" i="8"/>
  <c r="AW158" i="8" s="1"/>
  <c r="AR159" i="8"/>
  <c r="AW159" i="8" s="1"/>
  <c r="AR160" i="8"/>
  <c r="AW160" i="8" s="1"/>
  <c r="AR161" i="8"/>
  <c r="AW161" i="8" s="1"/>
  <c r="AR162" i="8"/>
  <c r="AW162" i="8" s="1"/>
  <c r="AR163" i="8"/>
  <c r="AW163" i="8" s="1"/>
  <c r="AR164" i="8"/>
  <c r="AW164" i="8" s="1"/>
  <c r="AR165" i="8"/>
  <c r="AW165" i="8" s="1"/>
  <c r="AR166" i="8"/>
  <c r="AW166" i="8" s="1"/>
  <c r="AR167" i="8"/>
  <c r="AW167" i="8" s="1"/>
  <c r="AR168" i="8"/>
  <c r="AW168" i="8" s="1"/>
  <c r="AR169" i="8"/>
  <c r="AW169" i="8" s="1"/>
  <c r="AR170" i="8"/>
  <c r="AW170" i="8" s="1"/>
  <c r="AR171" i="8"/>
  <c r="AW171" i="8" s="1"/>
  <c r="AR172" i="8"/>
  <c r="AW172" i="8" s="1"/>
  <c r="AR173" i="8"/>
  <c r="AW173" i="8" s="1"/>
  <c r="AR174" i="8"/>
  <c r="AW174" i="8" s="1"/>
  <c r="AR175" i="8"/>
  <c r="AW175" i="8" s="1"/>
  <c r="AR176" i="8"/>
  <c r="AW176" i="8" s="1"/>
  <c r="AR177" i="8"/>
  <c r="AW177" i="8" s="1"/>
  <c r="AR178" i="8"/>
  <c r="AW178" i="8" s="1"/>
  <c r="AR179" i="8"/>
  <c r="AW179" i="8" s="1"/>
  <c r="AR180" i="8"/>
  <c r="AW180" i="8" s="1"/>
  <c r="AR181" i="8"/>
  <c r="AW181" i="8" s="1"/>
  <c r="AR182" i="8"/>
  <c r="AW182" i="8" s="1"/>
  <c r="AR183" i="8"/>
  <c r="AW183" i="8" s="1"/>
  <c r="AR184" i="8"/>
  <c r="AW184" i="8" s="1"/>
  <c r="AR185" i="8"/>
  <c r="AW185" i="8" s="1"/>
  <c r="AR186" i="8"/>
  <c r="AW186" i="8" s="1"/>
  <c r="AR187" i="8"/>
  <c r="AW187" i="8" s="1"/>
  <c r="AR188" i="8"/>
  <c r="AW188" i="8" s="1"/>
  <c r="AR189" i="8"/>
  <c r="AW189" i="8" s="1"/>
  <c r="AR190" i="8"/>
  <c r="AW190" i="8" s="1"/>
  <c r="AR191" i="8"/>
  <c r="AW191" i="8" s="1"/>
  <c r="AR192" i="8"/>
  <c r="AW192" i="8" s="1"/>
  <c r="AR193" i="8"/>
  <c r="AW193" i="8" s="1"/>
  <c r="AR194" i="8"/>
  <c r="AW194" i="8" s="1"/>
  <c r="AR195" i="8"/>
  <c r="AW195" i="8" s="1"/>
  <c r="AR196" i="8"/>
  <c r="AW196" i="8" s="1"/>
  <c r="AR197" i="8"/>
  <c r="AW197" i="8" s="1"/>
  <c r="AR198" i="8"/>
  <c r="AW198" i="8" s="1"/>
  <c r="AR199" i="8"/>
  <c r="AW199" i="8" s="1"/>
  <c r="AR200" i="8"/>
  <c r="AW200" i="8" s="1"/>
  <c r="AR201" i="8"/>
  <c r="AW201" i="8" s="1"/>
  <c r="AR202" i="8"/>
  <c r="AW202" i="8" s="1"/>
  <c r="AR203" i="8"/>
  <c r="AW203" i="8" s="1"/>
  <c r="AR204" i="8"/>
  <c r="AW204" i="8" s="1"/>
  <c r="AR205" i="8"/>
  <c r="AW205" i="8" s="1"/>
  <c r="AR206" i="8"/>
  <c r="AW206" i="8" s="1"/>
  <c r="AR207" i="8"/>
  <c r="AW207" i="8" s="1"/>
  <c r="AR208" i="8"/>
  <c r="AW208" i="8" s="1"/>
  <c r="AR209" i="8"/>
  <c r="AW209" i="8" s="1"/>
  <c r="AR210" i="8"/>
  <c r="AW210" i="8" s="1"/>
  <c r="AR211" i="8"/>
  <c r="AW211" i="8" s="1"/>
  <c r="AR212" i="8"/>
  <c r="AW212" i="8" s="1"/>
  <c r="AR213" i="8"/>
  <c r="AW213" i="8" s="1"/>
  <c r="AR214" i="8"/>
  <c r="AW214" i="8" s="1"/>
  <c r="AR215" i="8"/>
  <c r="AW215" i="8" s="1"/>
  <c r="AR216" i="8"/>
  <c r="AW216" i="8" s="1"/>
  <c r="AR217" i="8"/>
  <c r="AW217" i="8" s="1"/>
  <c r="AR218" i="8"/>
  <c r="AW218" i="8" s="1"/>
  <c r="AR219" i="8"/>
  <c r="AW219" i="8" s="1"/>
  <c r="AR220" i="8"/>
  <c r="AW220" i="8" s="1"/>
  <c r="AR221" i="8"/>
  <c r="AW221" i="8" s="1"/>
  <c r="AR222" i="8"/>
  <c r="AW222" i="8" s="1"/>
  <c r="AR223" i="8"/>
  <c r="AW223" i="8" s="1"/>
  <c r="AR224" i="8"/>
  <c r="AW224" i="8" s="1"/>
  <c r="AR225" i="8"/>
  <c r="AW225" i="8" s="1"/>
  <c r="AR226" i="8"/>
  <c r="AW226" i="8" s="1"/>
  <c r="AR227" i="8"/>
  <c r="AW227" i="8" s="1"/>
  <c r="AR228" i="8"/>
  <c r="AW228" i="8" s="1"/>
  <c r="AR229" i="8"/>
  <c r="AW229" i="8" s="1"/>
  <c r="AR230" i="8"/>
  <c r="AW230" i="8" s="1"/>
  <c r="AR231" i="8"/>
  <c r="AW231" i="8" s="1"/>
  <c r="AR232" i="8"/>
  <c r="AW232" i="8" s="1"/>
  <c r="AR233" i="8"/>
  <c r="AW233" i="8" s="1"/>
  <c r="AR234" i="8"/>
  <c r="AW234" i="8" s="1"/>
  <c r="AR235" i="8"/>
  <c r="AW235" i="8" s="1"/>
  <c r="AR236" i="8"/>
  <c r="AW236" i="8" s="1"/>
  <c r="AR237" i="8"/>
  <c r="AW237" i="8" s="1"/>
  <c r="AR238" i="8"/>
  <c r="AW238" i="8" s="1"/>
  <c r="AR239" i="8"/>
  <c r="AW239" i="8" s="1"/>
  <c r="AR240" i="8"/>
  <c r="AW240" i="8" s="1"/>
  <c r="AR241" i="8"/>
  <c r="AW241" i="8" s="1"/>
  <c r="AR242" i="8"/>
  <c r="AW242" i="8" s="1"/>
  <c r="AR243" i="8"/>
  <c r="AW243" i="8" s="1"/>
  <c r="AR244" i="8"/>
  <c r="AW244" i="8" s="1"/>
  <c r="AR245" i="8"/>
  <c r="AW245" i="8" s="1"/>
  <c r="AR246" i="8"/>
  <c r="AW246" i="8" s="1"/>
  <c r="AR247" i="8"/>
  <c r="AW247" i="8" s="1"/>
  <c r="AR248" i="8"/>
  <c r="AW248" i="8" s="1"/>
  <c r="AR249" i="8"/>
  <c r="AW249" i="8" s="1"/>
  <c r="AR250" i="8"/>
  <c r="AW250" i="8" s="1"/>
  <c r="AR251" i="8"/>
  <c r="AW251" i="8" s="1"/>
  <c r="AR252" i="8"/>
  <c r="AW252" i="8" s="1"/>
  <c r="AR253" i="8"/>
  <c r="AW253" i="8" s="1"/>
  <c r="AR254" i="8"/>
  <c r="AW254" i="8" s="1"/>
  <c r="AR255" i="8"/>
  <c r="AW255" i="8" s="1"/>
  <c r="AR256" i="8"/>
  <c r="AW256" i="8" s="1"/>
  <c r="AR257" i="8"/>
  <c r="AW257" i="8" s="1"/>
  <c r="AR258" i="8"/>
  <c r="AW258" i="8" s="1"/>
  <c r="AR259" i="8"/>
  <c r="AW259" i="8" s="1"/>
  <c r="AR260" i="8"/>
  <c r="AW260" i="8" s="1"/>
  <c r="AR261" i="8"/>
  <c r="AW261" i="8" s="1"/>
  <c r="AR262" i="8"/>
  <c r="AW262" i="8" s="1"/>
  <c r="AR263" i="8"/>
  <c r="AW263" i="8" s="1"/>
  <c r="AR264" i="8"/>
  <c r="AW264" i="8" s="1"/>
  <c r="AR265" i="8"/>
  <c r="AW265" i="8" s="1"/>
  <c r="AR266" i="8"/>
  <c r="AW266" i="8" s="1"/>
  <c r="AR267" i="8"/>
  <c r="AW267" i="8" s="1"/>
  <c r="AR268" i="8"/>
  <c r="AW268" i="8" s="1"/>
  <c r="AR269" i="8"/>
  <c r="AW269" i="8" s="1"/>
  <c r="AR270" i="8"/>
  <c r="AW270" i="8" s="1"/>
  <c r="AR271" i="8"/>
  <c r="AW271" i="8" s="1"/>
  <c r="AR272" i="8"/>
  <c r="AW272" i="8" s="1"/>
  <c r="AR273" i="8"/>
  <c r="AW273" i="8" s="1"/>
  <c r="AR274" i="8"/>
  <c r="AW274" i="8" s="1"/>
  <c r="AR275" i="8"/>
  <c r="AW275" i="8" s="1"/>
  <c r="AR276" i="8"/>
  <c r="AW276" i="8" s="1"/>
  <c r="AR277" i="8"/>
  <c r="AW277" i="8" s="1"/>
  <c r="AR278" i="8"/>
  <c r="AW278" i="8" s="1"/>
  <c r="AR279" i="8"/>
  <c r="AW279" i="8" s="1"/>
  <c r="AR280" i="8"/>
  <c r="AW280" i="8" s="1"/>
  <c r="AR281" i="8"/>
  <c r="AW281" i="8" s="1"/>
  <c r="AR282" i="8"/>
  <c r="AW282" i="8" s="1"/>
  <c r="AR283" i="8"/>
  <c r="AW283" i="8" s="1"/>
  <c r="AR284" i="8"/>
  <c r="AW284" i="8" s="1"/>
  <c r="AR285" i="8"/>
  <c r="AW285" i="8" s="1"/>
  <c r="AR286" i="8"/>
  <c r="AW286" i="8" s="1"/>
  <c r="AR287" i="8"/>
  <c r="AW287" i="8" s="1"/>
  <c r="AR288" i="8"/>
  <c r="AW288" i="8" s="1"/>
  <c r="AR289" i="8"/>
  <c r="AW289" i="8" s="1"/>
  <c r="AR290" i="8"/>
  <c r="AW290" i="8" s="1"/>
  <c r="AR291" i="8"/>
  <c r="AW291" i="8" s="1"/>
  <c r="AR292" i="8"/>
  <c r="AW292" i="8" s="1"/>
  <c r="AR293" i="8"/>
  <c r="AW293" i="8" s="1"/>
  <c r="AR294" i="8"/>
  <c r="AW294" i="8" s="1"/>
  <c r="AR295" i="8"/>
  <c r="AW295" i="8" s="1"/>
  <c r="AR296" i="8"/>
  <c r="AW296" i="8" s="1"/>
  <c r="AR297" i="8"/>
  <c r="AW297" i="8" s="1"/>
  <c r="AR298" i="8"/>
  <c r="AW298" i="8" s="1"/>
  <c r="AR299" i="8"/>
  <c r="AW299" i="8" s="1"/>
  <c r="AR300" i="8"/>
  <c r="AW300" i="8" s="1"/>
  <c r="AR301" i="8"/>
  <c r="AW301" i="8" s="1"/>
  <c r="AR302" i="8"/>
  <c r="AW302" i="8" s="1"/>
  <c r="AR303" i="8"/>
  <c r="AW303" i="8" s="1"/>
  <c r="AR304" i="8"/>
  <c r="AW304" i="8" s="1"/>
  <c r="AR305" i="8"/>
  <c r="AW305" i="8" s="1"/>
  <c r="AR306" i="8"/>
  <c r="AW306" i="8" s="1"/>
  <c r="AR307" i="8"/>
  <c r="AW307" i="8" s="1"/>
  <c r="AR308" i="8"/>
  <c r="AW308" i="8" s="1"/>
  <c r="AR309" i="8"/>
  <c r="AW309" i="8" s="1"/>
  <c r="AR310" i="8"/>
  <c r="AW310" i="8" s="1"/>
  <c r="AR311" i="8"/>
  <c r="AW311" i="8" s="1"/>
  <c r="AR312" i="8"/>
  <c r="AW312" i="8" s="1"/>
  <c r="AR313" i="8"/>
  <c r="AW313" i="8" s="1"/>
  <c r="AR314" i="8"/>
  <c r="AW314" i="8" s="1"/>
  <c r="AR315" i="8"/>
  <c r="AW315" i="8" s="1"/>
  <c r="AR316" i="8"/>
  <c r="AW316" i="8" s="1"/>
  <c r="AR317" i="8"/>
  <c r="AW317" i="8" s="1"/>
  <c r="AR318" i="8"/>
  <c r="AW318" i="8" s="1"/>
  <c r="AR319" i="8"/>
  <c r="AW319" i="8" s="1"/>
  <c r="AR320" i="8"/>
  <c r="AW320" i="8" s="1"/>
  <c r="AR321" i="8"/>
  <c r="AW321" i="8" s="1"/>
  <c r="AR322" i="8"/>
  <c r="AW322" i="8" s="1"/>
  <c r="AR323" i="8"/>
  <c r="AW323" i="8" s="1"/>
  <c r="AR324" i="8"/>
  <c r="AW324" i="8" s="1"/>
  <c r="AR325" i="8"/>
  <c r="AW325" i="8" s="1"/>
  <c r="AR326" i="8"/>
  <c r="AW326" i="8" s="1"/>
  <c r="AR327" i="8"/>
  <c r="AW327" i="8" s="1"/>
  <c r="AR328" i="8"/>
  <c r="AW328" i="8" s="1"/>
  <c r="AR329" i="8"/>
  <c r="AW329" i="8" s="1"/>
  <c r="AR330" i="8"/>
  <c r="AW330" i="8" s="1"/>
  <c r="AR331" i="8"/>
  <c r="AW331" i="8" s="1"/>
  <c r="AR332" i="8"/>
  <c r="AW332" i="8" s="1"/>
  <c r="AR333" i="8"/>
  <c r="AW333" i="8" s="1"/>
  <c r="AR335" i="8"/>
  <c r="AW335" i="8" s="1"/>
  <c r="AR336" i="8"/>
  <c r="AW336" i="8" s="1"/>
  <c r="AR337" i="8"/>
  <c r="AW337" i="8" s="1"/>
  <c r="AR338" i="8"/>
  <c r="AW338" i="8" s="1"/>
  <c r="AR339" i="8"/>
  <c r="AW339" i="8" s="1"/>
  <c r="AR340" i="8"/>
  <c r="AW340" i="8" s="1"/>
  <c r="AR341" i="8"/>
  <c r="AW341" i="8" s="1"/>
  <c r="AR342" i="8"/>
  <c r="AW342" i="8" s="1"/>
  <c r="AR343" i="8"/>
  <c r="AW343" i="8" s="1"/>
  <c r="AR344" i="8"/>
  <c r="AW344" i="8" s="1"/>
  <c r="AR345" i="8"/>
  <c r="AW345" i="8" s="1"/>
  <c r="AR346" i="8"/>
  <c r="AW346" i="8" s="1"/>
  <c r="AR347" i="8"/>
  <c r="AW347" i="8" s="1"/>
  <c r="AR348" i="8"/>
  <c r="AW348" i="8" s="1"/>
  <c r="AR349" i="8"/>
  <c r="AW349" i="8" s="1"/>
  <c r="AR350" i="8"/>
  <c r="AW350" i="8" s="1"/>
  <c r="AR351" i="8"/>
  <c r="AW351" i="8" s="1"/>
  <c r="AR352" i="8"/>
  <c r="AW352" i="8" s="1"/>
  <c r="AR353" i="8"/>
  <c r="AW353" i="8" s="1"/>
  <c r="AR354" i="8"/>
  <c r="AW354" i="8" s="1"/>
  <c r="AR355" i="8"/>
  <c r="AW355" i="8" s="1"/>
  <c r="AR356" i="8"/>
  <c r="AW356" i="8" s="1"/>
  <c r="AR357" i="8"/>
  <c r="AW357" i="8" s="1"/>
  <c r="AR358" i="8"/>
  <c r="AW358" i="8" s="1"/>
  <c r="AR359" i="8"/>
  <c r="AW359" i="8" s="1"/>
  <c r="AR360" i="8"/>
  <c r="AW360" i="8" s="1"/>
  <c r="AR361" i="8"/>
  <c r="AW361" i="8" s="1"/>
  <c r="AR362" i="8"/>
  <c r="AW362" i="8" s="1"/>
  <c r="AR363" i="8"/>
  <c r="AW363" i="8" s="1"/>
  <c r="AR364" i="8"/>
  <c r="AW364" i="8" s="1"/>
  <c r="AR365" i="8"/>
  <c r="AW365" i="8" s="1"/>
  <c r="AR366" i="8"/>
  <c r="AW366" i="8" s="1"/>
  <c r="AR367" i="8"/>
  <c r="AW367" i="8" s="1"/>
  <c r="AR368" i="8"/>
  <c r="AW368" i="8" s="1"/>
  <c r="AR369" i="8"/>
  <c r="AW369" i="8" s="1"/>
  <c r="AR370" i="8"/>
  <c r="AW370" i="8" s="1"/>
  <c r="AR371" i="8"/>
  <c r="AW371" i="8" s="1"/>
  <c r="AR372" i="8"/>
  <c r="AW372" i="8" s="1"/>
  <c r="AR373" i="8"/>
  <c r="AW373" i="8" s="1"/>
  <c r="AR374" i="8"/>
  <c r="AW374" i="8" s="1"/>
  <c r="AR375" i="8"/>
  <c r="AW375" i="8" s="1"/>
  <c r="AR376" i="8"/>
  <c r="AW376" i="8" s="1"/>
  <c r="AR377" i="8"/>
  <c r="AW377" i="8" s="1"/>
  <c r="AR378" i="8"/>
  <c r="AW378" i="8" s="1"/>
  <c r="AR379" i="8"/>
  <c r="AW379" i="8" s="1"/>
  <c r="AR380" i="8"/>
  <c r="AW380" i="8" s="1"/>
  <c r="AR381" i="8"/>
  <c r="AW381" i="8" s="1"/>
  <c r="AR382" i="8"/>
  <c r="AW382" i="8" s="1"/>
  <c r="AR383" i="8"/>
  <c r="AW383" i="8" s="1"/>
  <c r="AR384" i="8"/>
  <c r="AW384" i="8" s="1"/>
  <c r="AR385" i="8"/>
  <c r="AW385" i="8" s="1"/>
  <c r="AR386" i="8"/>
  <c r="AW386" i="8" s="1"/>
  <c r="AR387" i="8"/>
  <c r="AW387" i="8" s="1"/>
  <c r="AR388" i="8"/>
  <c r="AW388" i="8" s="1"/>
  <c r="AR389" i="8"/>
  <c r="AW389" i="8" s="1"/>
  <c r="AR390" i="8"/>
  <c r="AW390" i="8" s="1"/>
  <c r="AR391" i="8"/>
  <c r="AW391" i="8" s="1"/>
  <c r="AR392" i="8"/>
  <c r="AW392" i="8" s="1"/>
  <c r="AR393" i="8"/>
  <c r="AW393" i="8" s="1"/>
  <c r="AR394" i="8"/>
  <c r="AW394" i="8" s="1"/>
  <c r="AR395" i="8"/>
  <c r="AW395" i="8" s="1"/>
  <c r="AR396" i="8"/>
  <c r="AW396" i="8" s="1"/>
  <c r="AR397" i="8"/>
  <c r="AW397" i="8" s="1"/>
  <c r="AR398" i="8"/>
  <c r="AW398" i="8" s="1"/>
  <c r="AR399" i="8"/>
  <c r="AW399" i="8" s="1"/>
  <c r="AR400" i="8"/>
  <c r="AW400" i="8" s="1"/>
  <c r="AR401" i="8"/>
  <c r="AW401" i="8" s="1"/>
  <c r="AR402" i="8"/>
  <c r="AW402" i="8" s="1"/>
  <c r="AR403" i="8"/>
  <c r="AW403" i="8" s="1"/>
  <c r="AR404" i="8"/>
  <c r="AW404" i="8" s="1"/>
  <c r="AR405" i="8"/>
  <c r="AW405" i="8" s="1"/>
  <c r="AR406" i="8"/>
  <c r="AW406" i="8" s="1"/>
  <c r="AR407" i="8"/>
  <c r="AW407" i="8" s="1"/>
  <c r="AR408" i="8"/>
  <c r="AW408" i="8" s="1"/>
  <c r="AR409" i="8"/>
  <c r="AW409" i="8" s="1"/>
  <c r="AR410" i="8"/>
  <c r="AW410" i="8" s="1"/>
  <c r="AR411" i="8"/>
  <c r="AW411" i="8" s="1"/>
  <c r="AR412" i="8"/>
  <c r="AW412" i="8" s="1"/>
  <c r="AR413" i="8"/>
  <c r="AW413" i="8" s="1"/>
  <c r="AR414" i="8"/>
  <c r="AW414" i="8" s="1"/>
  <c r="AR415" i="8"/>
  <c r="AW415" i="8" s="1"/>
  <c r="AR416" i="8"/>
  <c r="AW416" i="8" s="1"/>
  <c r="AR417" i="8"/>
  <c r="AW417" i="8" s="1"/>
  <c r="AR418" i="8"/>
  <c r="AW418" i="8" s="1"/>
  <c r="AR419" i="8"/>
  <c r="AW419" i="8" s="1"/>
  <c r="AR420" i="8"/>
  <c r="AW420" i="8" s="1"/>
  <c r="AR421" i="8"/>
  <c r="AW421" i="8" s="1"/>
  <c r="AR422" i="8"/>
  <c r="AW422" i="8" s="1"/>
  <c r="AR423" i="8"/>
  <c r="AW423" i="8" s="1"/>
  <c r="AR424" i="8"/>
  <c r="AW424" i="8" s="1"/>
  <c r="AR425" i="8"/>
  <c r="AW425" i="8" s="1"/>
  <c r="AR426" i="8"/>
  <c r="AW426" i="8" s="1"/>
  <c r="AR427" i="8"/>
  <c r="AW427" i="8" s="1"/>
  <c r="AR428" i="8"/>
  <c r="AW428" i="8" s="1"/>
  <c r="AR429" i="8"/>
  <c r="AW429" i="8" s="1"/>
  <c r="AR430" i="8"/>
  <c r="AW430" i="8" s="1"/>
  <c r="AR431" i="8"/>
  <c r="AW431" i="8" s="1"/>
  <c r="AR432" i="8"/>
  <c r="AW432" i="8" s="1"/>
  <c r="AR433" i="8"/>
  <c r="AW433" i="8" s="1"/>
  <c r="AR434" i="8"/>
  <c r="AW434" i="8" s="1"/>
  <c r="AR435" i="8"/>
  <c r="AW435" i="8" s="1"/>
  <c r="AR436" i="8"/>
  <c r="AW436" i="8" s="1"/>
  <c r="AR437" i="8"/>
  <c r="AW437" i="8" s="1"/>
  <c r="AR438" i="8"/>
  <c r="AW438" i="8" s="1"/>
  <c r="AR439" i="8"/>
  <c r="AW439" i="8" s="1"/>
  <c r="AR440" i="8"/>
  <c r="AW440" i="8" s="1"/>
  <c r="AR441" i="8"/>
  <c r="AW441" i="8" s="1"/>
  <c r="AR442" i="8"/>
  <c r="AW442" i="8" s="1"/>
  <c r="AR443" i="8"/>
  <c r="AW443" i="8" s="1"/>
  <c r="AR444" i="8"/>
  <c r="AW444" i="8" s="1"/>
  <c r="AR445" i="8"/>
  <c r="AW445" i="8" s="1"/>
  <c r="AR446" i="8"/>
  <c r="AW446" i="8" s="1"/>
  <c r="AR447" i="8"/>
  <c r="AW447" i="8" s="1"/>
  <c r="AR448" i="8"/>
  <c r="AW448" i="8" s="1"/>
  <c r="AR449" i="8"/>
  <c r="AW449" i="8" s="1"/>
  <c r="AR450" i="8"/>
  <c r="AW450" i="8" s="1"/>
  <c r="AR451" i="8"/>
  <c r="AW451" i="8" s="1"/>
  <c r="AR452" i="8"/>
  <c r="AW452" i="8" s="1"/>
  <c r="AR453" i="8"/>
  <c r="AW453" i="8" s="1"/>
  <c r="AR454" i="8"/>
  <c r="AW454" i="8" s="1"/>
  <c r="AR455" i="8"/>
  <c r="AW455" i="8" s="1"/>
  <c r="AR456" i="8"/>
  <c r="AW456" i="8" s="1"/>
  <c r="AR457" i="8"/>
  <c r="AW457" i="8" s="1"/>
  <c r="AR458" i="8"/>
  <c r="AW458" i="8" s="1"/>
  <c r="AR459" i="8"/>
  <c r="AW459" i="8" s="1"/>
  <c r="AR460" i="8"/>
  <c r="AW460" i="8" s="1"/>
  <c r="AR461" i="8"/>
  <c r="AW461" i="8" s="1"/>
  <c r="AR462" i="8"/>
  <c r="AW462" i="8" s="1"/>
  <c r="AR463" i="8"/>
  <c r="AW463" i="8" s="1"/>
  <c r="AR464" i="8"/>
  <c r="AW464" i="8" s="1"/>
  <c r="AR465" i="8"/>
  <c r="AW465" i="8" s="1"/>
  <c r="AR466" i="8"/>
  <c r="AW466" i="8" s="1"/>
  <c r="AR467" i="8"/>
  <c r="AW467" i="8" s="1"/>
  <c r="AR468" i="8"/>
  <c r="AW468" i="8" s="1"/>
  <c r="AR469" i="8"/>
  <c r="AW469" i="8" s="1"/>
  <c r="AR470" i="8"/>
  <c r="AW470" i="8" s="1"/>
  <c r="AR471" i="8"/>
  <c r="AW471" i="8" s="1"/>
  <c r="AR472" i="8"/>
  <c r="AW472" i="8" s="1"/>
  <c r="AR473" i="8"/>
  <c r="AW473" i="8" s="1"/>
  <c r="AR474" i="8"/>
  <c r="AW474" i="8" s="1"/>
  <c r="AR475" i="8"/>
  <c r="AW475" i="8" s="1"/>
  <c r="AR476" i="8"/>
  <c r="AW476" i="8" s="1"/>
  <c r="AR477" i="8"/>
  <c r="AW477" i="8" s="1"/>
  <c r="AR478" i="8"/>
  <c r="AW478" i="8" s="1"/>
  <c r="AR479" i="8"/>
  <c r="AW479" i="8" s="1"/>
  <c r="AR480" i="8"/>
  <c r="AW480" i="8" s="1"/>
  <c r="AR481" i="8"/>
  <c r="AW481" i="8" s="1"/>
  <c r="AR482" i="8"/>
  <c r="AW482" i="8" s="1"/>
  <c r="AR483" i="8"/>
  <c r="AW483" i="8" s="1"/>
  <c r="AR484" i="8"/>
  <c r="AW484" i="8" s="1"/>
  <c r="AR485" i="8"/>
  <c r="AW485" i="8" s="1"/>
  <c r="AR486" i="8"/>
  <c r="AW486" i="8" s="1"/>
  <c r="AR487" i="8"/>
  <c r="AW487" i="8" s="1"/>
  <c r="AR488" i="8"/>
  <c r="AW488" i="8" s="1"/>
  <c r="AR489" i="8"/>
  <c r="AW489" i="8" s="1"/>
  <c r="AR490" i="8"/>
  <c r="AW490" i="8" s="1"/>
  <c r="AR491" i="8"/>
  <c r="AW491" i="8" s="1"/>
  <c r="AR492" i="8"/>
  <c r="AW492" i="8" s="1"/>
  <c r="AR493" i="8"/>
  <c r="AW493" i="8" s="1"/>
  <c r="AR495" i="8"/>
  <c r="AW495" i="8" s="1"/>
  <c r="AR496" i="8"/>
  <c r="AW496" i="8" s="1"/>
  <c r="AR497" i="8"/>
  <c r="AW497" i="8" s="1"/>
  <c r="AR498" i="8"/>
  <c r="AW498" i="8" s="1"/>
  <c r="AR499" i="8"/>
  <c r="AW499" i="8" s="1"/>
  <c r="AR500" i="8"/>
  <c r="AW500" i="8" s="1"/>
  <c r="AR501" i="8"/>
  <c r="AW501" i="8" s="1"/>
  <c r="AR502" i="8"/>
  <c r="AW502" i="8" s="1"/>
  <c r="AR503" i="8"/>
  <c r="AW503" i="8" s="1"/>
  <c r="AR505" i="8"/>
  <c r="AW505" i="8" s="1"/>
  <c r="AR506" i="8"/>
  <c r="AW506" i="8" s="1"/>
  <c r="AR507" i="8"/>
  <c r="AW507" i="8" s="1"/>
  <c r="AR508" i="8"/>
  <c r="AW508" i="8" s="1"/>
  <c r="AR509" i="8"/>
  <c r="AW509" i="8" s="1"/>
  <c r="AR510" i="8"/>
  <c r="AW510" i="8" s="1"/>
  <c r="AR511" i="8"/>
  <c r="AW511" i="8" s="1"/>
  <c r="AR512" i="8"/>
  <c r="AW512" i="8" s="1"/>
  <c r="AR513" i="8"/>
  <c r="AW513" i="8" s="1"/>
  <c r="AR514" i="8"/>
  <c r="AW514" i="8" s="1"/>
  <c r="AR515" i="8"/>
  <c r="AW515" i="8" s="1"/>
  <c r="AR516" i="8"/>
  <c r="AW516" i="8" s="1"/>
  <c r="AR517" i="8"/>
  <c r="AW517" i="8" s="1"/>
  <c r="AR519" i="8"/>
  <c r="AW519" i="8" s="1"/>
  <c r="AR520" i="8"/>
  <c r="AW520" i="8" s="1"/>
  <c r="AR521" i="8"/>
  <c r="AW521" i="8" s="1"/>
  <c r="AR522" i="8"/>
  <c r="AW522" i="8" s="1"/>
  <c r="AR523" i="8"/>
  <c r="AW523" i="8" s="1"/>
  <c r="AR524" i="8"/>
  <c r="AW524" i="8" s="1"/>
  <c r="AR525" i="8"/>
  <c r="AW525" i="8" s="1"/>
  <c r="AR526" i="8"/>
  <c r="AW526" i="8" s="1"/>
  <c r="AR527" i="8"/>
  <c r="AW527" i="8" s="1"/>
  <c r="AR528" i="8"/>
  <c r="AW528" i="8" s="1"/>
  <c r="AR529" i="8"/>
  <c r="AW529" i="8" s="1"/>
  <c r="AR530" i="8"/>
  <c r="AW530" i="8" s="1"/>
  <c r="AR531" i="8"/>
  <c r="AW531" i="8" s="1"/>
  <c r="AR533" i="8"/>
  <c r="AW533" i="8" s="1"/>
  <c r="AR534" i="8"/>
  <c r="AW534" i="8" s="1"/>
  <c r="AR535" i="8"/>
  <c r="AW535" i="8" s="1"/>
  <c r="AR536" i="8"/>
  <c r="AW536" i="8" s="1"/>
  <c r="AR537" i="8"/>
  <c r="AW537" i="8" s="1"/>
  <c r="AR538" i="8"/>
  <c r="AW538" i="8" s="1"/>
  <c r="AR539" i="8"/>
  <c r="AW539" i="8" s="1"/>
  <c r="AR540" i="8"/>
  <c r="AW540" i="8" s="1"/>
  <c r="AR541" i="8"/>
  <c r="AW541" i="8" s="1"/>
  <c r="AR542" i="8"/>
  <c r="AW542" i="8" s="1"/>
  <c r="AR543" i="8"/>
  <c r="AW543" i="8" s="1"/>
  <c r="AR544" i="8"/>
  <c r="AW544" i="8" s="1"/>
  <c r="AR545" i="8"/>
  <c r="AW545" i="8" s="1"/>
  <c r="AR546" i="8"/>
  <c r="AW546" i="8" s="1"/>
  <c r="AR547" i="8"/>
  <c r="AW547" i="8" s="1"/>
  <c r="AR548" i="8"/>
  <c r="AW548" i="8" s="1"/>
  <c r="AR549" i="8"/>
  <c r="AW549" i="8" s="1"/>
  <c r="AR550" i="8"/>
  <c r="AW550" i="8" s="1"/>
  <c r="AR551" i="8"/>
  <c r="AW551" i="8" s="1"/>
  <c r="AR552" i="8"/>
  <c r="AW552" i="8" s="1"/>
  <c r="AR553" i="8"/>
  <c r="AW553" i="8" s="1"/>
  <c r="AR554" i="8"/>
  <c r="AW554" i="8" s="1"/>
  <c r="AR555" i="8"/>
  <c r="AW555" i="8" s="1"/>
  <c r="AR556" i="8"/>
  <c r="AW556" i="8" s="1"/>
  <c r="AR557" i="8"/>
  <c r="AW557" i="8" s="1"/>
  <c r="AR558" i="8"/>
  <c r="AW558" i="8" s="1"/>
  <c r="AR559" i="8"/>
  <c r="AW559" i="8" s="1"/>
  <c r="AR560" i="8"/>
  <c r="AW560" i="8" s="1"/>
  <c r="AR561" i="8"/>
  <c r="AW561" i="8" s="1"/>
  <c r="AR562" i="8"/>
  <c r="AW562" i="8" s="1"/>
  <c r="AR563" i="8"/>
  <c r="AW563" i="8" s="1"/>
  <c r="AR564" i="8"/>
  <c r="AW564" i="8" s="1"/>
  <c r="AR565" i="8"/>
  <c r="AW565" i="8" s="1"/>
  <c r="AR566" i="8"/>
  <c r="AW566" i="8" s="1"/>
  <c r="AR567" i="8"/>
  <c r="AW567" i="8" s="1"/>
  <c r="AR568" i="8"/>
  <c r="AW568" i="8" s="1"/>
  <c r="AR569" i="8"/>
  <c r="AW569" i="8" s="1"/>
  <c r="AR570" i="8"/>
  <c r="AW570" i="8" s="1"/>
  <c r="AR571" i="8"/>
  <c r="AW571" i="8" s="1"/>
  <c r="AR572" i="8"/>
  <c r="AW572" i="8" s="1"/>
  <c r="AR573" i="8"/>
  <c r="AW573" i="8" s="1"/>
  <c r="AR574" i="8"/>
  <c r="AW574" i="8" s="1"/>
  <c r="AR575" i="8"/>
  <c r="AW575" i="8" s="1"/>
  <c r="AR576" i="8"/>
  <c r="AW576" i="8" s="1"/>
  <c r="AR577" i="8"/>
  <c r="AW577" i="8" s="1"/>
  <c r="AR578" i="8"/>
  <c r="AW578" i="8" s="1"/>
  <c r="AR579" i="8"/>
  <c r="AW579" i="8" s="1"/>
  <c r="AR580" i="8"/>
  <c r="AW580" i="8" s="1"/>
  <c r="AR581" i="8"/>
  <c r="AW581" i="8" s="1"/>
  <c r="AR582" i="8"/>
  <c r="AW582" i="8" s="1"/>
  <c r="AR583" i="8"/>
  <c r="AW583" i="8" s="1"/>
  <c r="AR584" i="8"/>
  <c r="AW584" i="8" s="1"/>
  <c r="AR585" i="8"/>
  <c r="AW585" i="8" s="1"/>
  <c r="AR586" i="8"/>
  <c r="AW586" i="8" s="1"/>
  <c r="AR587" i="8"/>
  <c r="AW587" i="8" s="1"/>
  <c r="AR588" i="8"/>
  <c r="AW588" i="8" s="1"/>
  <c r="AR589" i="8"/>
  <c r="AW589" i="8" s="1"/>
  <c r="AR590" i="8"/>
  <c r="AW590" i="8" s="1"/>
  <c r="AR591" i="8"/>
  <c r="AW591" i="8" s="1"/>
  <c r="AR592" i="8"/>
  <c r="AW592" i="8" s="1"/>
  <c r="AR593" i="8"/>
  <c r="AW593" i="8" s="1"/>
  <c r="AR594" i="8"/>
  <c r="AW594" i="8" s="1"/>
  <c r="AR595" i="8"/>
  <c r="AW595" i="8" s="1"/>
  <c r="AR596" i="8"/>
  <c r="AW596" i="8" s="1"/>
  <c r="AR597" i="8"/>
  <c r="AW597" i="8" s="1"/>
  <c r="AR598" i="8"/>
  <c r="AW598" i="8" s="1"/>
  <c r="AR599" i="8"/>
  <c r="AW599" i="8" s="1"/>
  <c r="AR600" i="8"/>
  <c r="AW600" i="8" s="1"/>
  <c r="AR601" i="8"/>
  <c r="AW601" i="8" s="1"/>
  <c r="AR602" i="8"/>
  <c r="AW602" i="8" s="1"/>
  <c r="AR603" i="8"/>
  <c r="AW603" i="8" s="1"/>
  <c r="AR604" i="8"/>
  <c r="AW604" i="8" s="1"/>
  <c r="AR605" i="8"/>
  <c r="AW605" i="8" s="1"/>
  <c r="AR606" i="8"/>
  <c r="AW606" i="8" s="1"/>
  <c r="AR607" i="8"/>
  <c r="AW607" i="8" s="1"/>
  <c r="AR608" i="8"/>
  <c r="AW608" i="8" s="1"/>
  <c r="AR609" i="8"/>
  <c r="AW609" i="8" s="1"/>
  <c r="AR610" i="8"/>
  <c r="AW610" i="8" s="1"/>
  <c r="AR611" i="8"/>
  <c r="AW611" i="8" s="1"/>
  <c r="AR612" i="8"/>
  <c r="AW612" i="8" s="1"/>
  <c r="AR613" i="8"/>
  <c r="AW613" i="8" s="1"/>
  <c r="AR614" i="8"/>
  <c r="AW614" i="8" s="1"/>
  <c r="AR615" i="8"/>
  <c r="AW615" i="8" s="1"/>
  <c r="AR616" i="8"/>
  <c r="AW616" i="8" s="1"/>
  <c r="AR617" i="8"/>
  <c r="AW617" i="8" s="1"/>
  <c r="AR618" i="8"/>
  <c r="AW618" i="8" s="1"/>
  <c r="AR619" i="8"/>
  <c r="AW619" i="8" s="1"/>
  <c r="AR620" i="8"/>
  <c r="AW620" i="8" s="1"/>
  <c r="AR621" i="8"/>
  <c r="AW621" i="8" s="1"/>
  <c r="AR622" i="8"/>
  <c r="AW622" i="8" s="1"/>
  <c r="AR623" i="8"/>
  <c r="AW623" i="8" s="1"/>
  <c r="AR624" i="8"/>
  <c r="AW624" i="8" s="1"/>
  <c r="AR625" i="8"/>
  <c r="AW625" i="8" s="1"/>
  <c r="AR626" i="8"/>
  <c r="AW626" i="8" s="1"/>
  <c r="AR627" i="8"/>
  <c r="AW627" i="8" s="1"/>
  <c r="AR628" i="8"/>
  <c r="AW628" i="8" s="1"/>
  <c r="AR629" i="8"/>
  <c r="AW629" i="8" s="1"/>
  <c r="AR630" i="8"/>
  <c r="AW630" i="8" s="1"/>
  <c r="AR631" i="8"/>
  <c r="AW631" i="8" s="1"/>
  <c r="AR632" i="8"/>
  <c r="AW632" i="8" s="1"/>
  <c r="AR633" i="8"/>
  <c r="AW633" i="8" s="1"/>
  <c r="AR634" i="8"/>
  <c r="AW634" i="8" s="1"/>
  <c r="AR635" i="8"/>
  <c r="AW635" i="8" s="1"/>
  <c r="AR636" i="8"/>
  <c r="AW636" i="8" s="1"/>
  <c r="AR637" i="8"/>
  <c r="AW637" i="8" s="1"/>
  <c r="AR638" i="8"/>
  <c r="AW638" i="8" s="1"/>
  <c r="AR639" i="8"/>
  <c r="AW639" i="8" s="1"/>
  <c r="AR640" i="8"/>
  <c r="AW640" i="8" s="1"/>
  <c r="AR641" i="8"/>
  <c r="AW641" i="8" s="1"/>
  <c r="AR642" i="8"/>
  <c r="AW642" i="8" s="1"/>
  <c r="AR643" i="8"/>
  <c r="AW643" i="8" s="1"/>
  <c r="AR644" i="8"/>
  <c r="AW644" i="8" s="1"/>
  <c r="AR645" i="8"/>
  <c r="AW645" i="8" s="1"/>
  <c r="AR646" i="8"/>
  <c r="AW646" i="8" s="1"/>
  <c r="AR647" i="8"/>
  <c r="AW647" i="8" s="1"/>
  <c r="AR648" i="8"/>
  <c r="AW648" i="8" s="1"/>
  <c r="AR649" i="8"/>
  <c r="AW649" i="8" s="1"/>
  <c r="AR650" i="8"/>
  <c r="AW650" i="8" s="1"/>
  <c r="AR651" i="8"/>
  <c r="AW651" i="8" s="1"/>
  <c r="AR652" i="8"/>
  <c r="AW652" i="8" s="1"/>
  <c r="AR653" i="8"/>
  <c r="AW653" i="8" s="1"/>
  <c r="AR654" i="8"/>
  <c r="AW654" i="8" s="1"/>
  <c r="AR655" i="8"/>
  <c r="AW655" i="8" s="1"/>
  <c r="AR656" i="8"/>
  <c r="AW656" i="8" s="1"/>
  <c r="AR657" i="8"/>
  <c r="AW657" i="8" s="1"/>
  <c r="AR658" i="8"/>
  <c r="AW658" i="8" s="1"/>
  <c r="AR659" i="8"/>
  <c r="AW659" i="8" s="1"/>
  <c r="AR660" i="8"/>
  <c r="AW660" i="8" s="1"/>
  <c r="AR661" i="8"/>
  <c r="AW661" i="8" s="1"/>
  <c r="AR662" i="8"/>
  <c r="AW662" i="8" s="1"/>
  <c r="AR663" i="8"/>
  <c r="AW663" i="8" s="1"/>
  <c r="AR664" i="8"/>
  <c r="AW664" i="8" s="1"/>
  <c r="AR2" i="8"/>
  <c r="AW2" i="8" s="1"/>
  <c r="AQ3" i="8"/>
  <c r="AQ4" i="8"/>
  <c r="AQ5" i="8"/>
  <c r="AQ6" i="8"/>
  <c r="AQ7" i="8"/>
  <c r="AQ8" i="8"/>
  <c r="AQ9" i="8"/>
  <c r="AQ10" i="8"/>
  <c r="AQ11" i="8"/>
  <c r="AQ12" i="8"/>
  <c r="AQ13" i="8"/>
  <c r="AQ14" i="8"/>
  <c r="AQ15" i="8"/>
  <c r="AQ16" i="8"/>
  <c r="AQ17" i="8"/>
  <c r="AQ18" i="8"/>
  <c r="AQ19" i="8"/>
  <c r="AQ20" i="8"/>
  <c r="AQ21" i="8"/>
  <c r="AQ22" i="8"/>
  <c r="AQ23" i="8"/>
  <c r="AQ24" i="8"/>
  <c r="AQ25" i="8"/>
  <c r="AQ26" i="8"/>
  <c r="AQ27" i="8"/>
  <c r="AQ28" i="8"/>
  <c r="AQ29" i="8"/>
  <c r="AQ30" i="8"/>
  <c r="AQ31" i="8"/>
  <c r="AQ32" i="8"/>
  <c r="AQ33" i="8"/>
  <c r="AQ34" i="8"/>
  <c r="AQ35" i="8"/>
  <c r="AQ36" i="8"/>
  <c r="AQ37" i="8"/>
  <c r="AQ38" i="8"/>
  <c r="AQ39" i="8"/>
  <c r="AQ40" i="8"/>
  <c r="AQ41" i="8"/>
  <c r="AQ42" i="8"/>
  <c r="AQ43" i="8"/>
  <c r="AQ44" i="8"/>
  <c r="AQ45" i="8"/>
  <c r="AQ46" i="8"/>
  <c r="AQ47" i="8"/>
  <c r="AQ48" i="8"/>
  <c r="AQ49" i="8"/>
  <c r="AQ50" i="8"/>
  <c r="AQ51" i="8"/>
  <c r="AQ52" i="8"/>
  <c r="AQ53" i="8"/>
  <c r="AQ54" i="8"/>
  <c r="AQ55" i="8"/>
  <c r="AQ56" i="8"/>
  <c r="AQ57" i="8"/>
  <c r="AQ58" i="8"/>
  <c r="AQ59" i="8"/>
  <c r="AQ60" i="8"/>
  <c r="AQ61" i="8"/>
  <c r="AQ62" i="8"/>
  <c r="AQ63" i="8"/>
  <c r="AQ64" i="8"/>
  <c r="AQ65" i="8"/>
  <c r="AQ66" i="8"/>
  <c r="AQ67" i="8"/>
  <c r="AQ68" i="8"/>
  <c r="AQ69" i="8"/>
  <c r="AQ70" i="8"/>
  <c r="AQ71" i="8"/>
  <c r="AQ72" i="8"/>
  <c r="AQ73" i="8"/>
  <c r="AQ74" i="8"/>
  <c r="AQ75" i="8"/>
  <c r="AQ76" i="8"/>
  <c r="AQ77" i="8"/>
  <c r="AQ78" i="8"/>
  <c r="AQ79" i="8"/>
  <c r="AQ80" i="8"/>
  <c r="AQ81" i="8"/>
  <c r="AQ82" i="8"/>
  <c r="AQ83" i="8"/>
  <c r="AQ84" i="8"/>
  <c r="AQ85" i="8"/>
  <c r="AQ86" i="8"/>
  <c r="AQ87" i="8"/>
  <c r="AQ88" i="8"/>
  <c r="AQ89" i="8"/>
  <c r="AQ90" i="8"/>
  <c r="AQ91" i="8"/>
  <c r="AQ92" i="8"/>
  <c r="AQ93" i="8"/>
  <c r="AQ94" i="8"/>
  <c r="AQ95" i="8"/>
  <c r="AQ96" i="8"/>
  <c r="AQ97" i="8"/>
  <c r="AQ98" i="8"/>
  <c r="AQ100" i="8"/>
  <c r="AQ102" i="8"/>
  <c r="AQ104" i="8"/>
  <c r="AQ105" i="8"/>
  <c r="AQ106" i="8"/>
  <c r="AQ107" i="8"/>
  <c r="AQ108" i="8"/>
  <c r="AQ109" i="8"/>
  <c r="AQ110" i="8"/>
  <c r="AQ111" i="8"/>
  <c r="AQ112" i="8"/>
  <c r="AQ113" i="8"/>
  <c r="AQ114" i="8"/>
  <c r="AQ115" i="8"/>
  <c r="AQ116" i="8"/>
  <c r="AQ117" i="8"/>
  <c r="AQ118" i="8"/>
  <c r="AQ119" i="8"/>
  <c r="AQ120" i="8"/>
  <c r="AQ121" i="8"/>
  <c r="AQ122" i="8"/>
  <c r="AQ123" i="8"/>
  <c r="AQ124" i="8"/>
  <c r="AQ125" i="8"/>
  <c r="AQ126" i="8"/>
  <c r="AQ127" i="8"/>
  <c r="AQ128" i="8"/>
  <c r="AQ129" i="8"/>
  <c r="AQ130" i="8"/>
  <c r="AQ131" i="8"/>
  <c r="AQ132" i="8"/>
  <c r="AQ133" i="8"/>
  <c r="AQ134" i="8"/>
  <c r="AQ135" i="8"/>
  <c r="AQ136" i="8"/>
  <c r="AQ137" i="8"/>
  <c r="AQ138" i="8"/>
  <c r="AQ139" i="8"/>
  <c r="AQ140" i="8"/>
  <c r="AQ141" i="8"/>
  <c r="AQ142" i="8"/>
  <c r="AQ143" i="8"/>
  <c r="AQ144" i="8"/>
  <c r="AQ145" i="8"/>
  <c r="AQ146" i="8"/>
  <c r="AQ147" i="8"/>
  <c r="AQ148" i="8"/>
  <c r="AQ149" i="8"/>
  <c r="AQ150" i="8"/>
  <c r="AQ151" i="8"/>
  <c r="AQ152" i="8"/>
  <c r="AQ153" i="8"/>
  <c r="AQ154" i="8"/>
  <c r="AQ155" i="8"/>
  <c r="AQ156" i="8"/>
  <c r="AQ157" i="8"/>
  <c r="AQ158" i="8"/>
  <c r="AQ159" i="8"/>
  <c r="AQ160" i="8"/>
  <c r="AQ161" i="8"/>
  <c r="AQ162" i="8"/>
  <c r="AQ163" i="8"/>
  <c r="AQ164" i="8"/>
  <c r="AQ165" i="8"/>
  <c r="AQ166" i="8"/>
  <c r="AQ167" i="8"/>
  <c r="AQ168" i="8"/>
  <c r="AQ169" i="8"/>
  <c r="AQ170" i="8"/>
  <c r="AQ171" i="8"/>
  <c r="AQ172" i="8"/>
  <c r="AQ173" i="8"/>
  <c r="AQ174" i="8"/>
  <c r="AQ175" i="8"/>
  <c r="AQ176" i="8"/>
  <c r="AQ177" i="8"/>
  <c r="AQ178" i="8"/>
  <c r="AQ179" i="8"/>
  <c r="AQ180" i="8"/>
  <c r="AQ181" i="8"/>
  <c r="AQ182" i="8"/>
  <c r="AQ183" i="8"/>
  <c r="AQ184" i="8"/>
  <c r="AQ185" i="8"/>
  <c r="AQ186" i="8"/>
  <c r="AQ187" i="8"/>
  <c r="AQ188" i="8"/>
  <c r="AQ189" i="8"/>
  <c r="AQ190" i="8"/>
  <c r="AQ191" i="8"/>
  <c r="AQ192" i="8"/>
  <c r="AQ193" i="8"/>
  <c r="AQ194" i="8"/>
  <c r="AQ195" i="8"/>
  <c r="AQ196" i="8"/>
  <c r="AQ197" i="8"/>
  <c r="AQ198" i="8"/>
  <c r="AQ199" i="8"/>
  <c r="AQ200" i="8"/>
  <c r="AQ201" i="8"/>
  <c r="AQ202" i="8"/>
  <c r="AQ203" i="8"/>
  <c r="AQ204" i="8"/>
  <c r="AQ205" i="8"/>
  <c r="AQ206" i="8"/>
  <c r="AQ207" i="8"/>
  <c r="AQ208" i="8"/>
  <c r="AQ209" i="8"/>
  <c r="AQ210" i="8"/>
  <c r="AQ211" i="8"/>
  <c r="AQ212" i="8"/>
  <c r="AQ213" i="8"/>
  <c r="AQ214" i="8"/>
  <c r="AQ215" i="8"/>
  <c r="AQ216" i="8"/>
  <c r="AQ217" i="8"/>
  <c r="AQ218" i="8"/>
  <c r="AQ219" i="8"/>
  <c r="AQ220" i="8"/>
  <c r="AQ221" i="8"/>
  <c r="AQ222" i="8"/>
  <c r="AQ223" i="8"/>
  <c r="AQ224" i="8"/>
  <c r="AQ225" i="8"/>
  <c r="AQ226" i="8"/>
  <c r="AQ227" i="8"/>
  <c r="AQ228" i="8"/>
  <c r="AQ229" i="8"/>
  <c r="AQ230" i="8"/>
  <c r="AQ231" i="8"/>
  <c r="AQ232" i="8"/>
  <c r="AQ233" i="8"/>
  <c r="AQ234" i="8"/>
  <c r="AQ235" i="8"/>
  <c r="AQ236" i="8"/>
  <c r="AQ237" i="8"/>
  <c r="AQ238" i="8"/>
  <c r="AQ239" i="8"/>
  <c r="AQ240" i="8"/>
  <c r="AQ241" i="8"/>
  <c r="AQ242" i="8"/>
  <c r="AQ243" i="8"/>
  <c r="AQ244" i="8"/>
  <c r="AQ245" i="8"/>
  <c r="AQ246" i="8"/>
  <c r="AQ247" i="8"/>
  <c r="AQ248" i="8"/>
  <c r="AQ249" i="8"/>
  <c r="AQ250" i="8"/>
  <c r="AQ251" i="8"/>
  <c r="AQ252" i="8"/>
  <c r="AQ253" i="8"/>
  <c r="AQ254" i="8"/>
  <c r="AQ255" i="8"/>
  <c r="AQ256" i="8"/>
  <c r="AQ257" i="8"/>
  <c r="AQ258" i="8"/>
  <c r="AQ259" i="8"/>
  <c r="AQ260" i="8"/>
  <c r="AQ261" i="8"/>
  <c r="AQ262" i="8"/>
  <c r="AQ263" i="8"/>
  <c r="AQ264" i="8"/>
  <c r="AQ265" i="8"/>
  <c r="AQ266" i="8"/>
  <c r="AQ267" i="8"/>
  <c r="AQ268" i="8"/>
  <c r="AQ269" i="8"/>
  <c r="AQ270" i="8"/>
  <c r="AQ271" i="8"/>
  <c r="AQ272" i="8"/>
  <c r="AQ273" i="8"/>
  <c r="AQ274" i="8"/>
  <c r="AQ275" i="8"/>
  <c r="AQ276" i="8"/>
  <c r="AQ277" i="8"/>
  <c r="AQ278" i="8"/>
  <c r="AQ279" i="8"/>
  <c r="AQ280" i="8"/>
  <c r="AQ281" i="8"/>
  <c r="AQ282" i="8"/>
  <c r="AQ283" i="8"/>
  <c r="AQ284" i="8"/>
  <c r="AQ285" i="8"/>
  <c r="AQ286" i="8"/>
  <c r="AQ287" i="8"/>
  <c r="AQ288" i="8"/>
  <c r="AQ289" i="8"/>
  <c r="AQ290" i="8"/>
  <c r="AQ291" i="8"/>
  <c r="AQ292" i="8"/>
  <c r="AQ293" i="8"/>
  <c r="AQ294" i="8"/>
  <c r="AQ295" i="8"/>
  <c r="AQ296" i="8"/>
  <c r="AQ297" i="8"/>
  <c r="AQ298" i="8"/>
  <c r="AQ299" i="8"/>
  <c r="AQ300" i="8"/>
  <c r="AQ301" i="8"/>
  <c r="AQ302" i="8"/>
  <c r="AQ303" i="8"/>
  <c r="AQ304" i="8"/>
  <c r="AQ305" i="8"/>
  <c r="AQ306" i="8"/>
  <c r="AQ307" i="8"/>
  <c r="AQ308" i="8"/>
  <c r="AQ309" i="8"/>
  <c r="AQ310" i="8"/>
  <c r="AQ311" i="8"/>
  <c r="AQ312" i="8"/>
  <c r="AQ313" i="8"/>
  <c r="AQ314" i="8"/>
  <c r="AQ315" i="8"/>
  <c r="AQ316" i="8"/>
  <c r="AQ317" i="8"/>
  <c r="AQ318" i="8"/>
  <c r="AQ319" i="8"/>
  <c r="AQ320" i="8"/>
  <c r="AQ321" i="8"/>
  <c r="AQ322" i="8"/>
  <c r="AQ323" i="8"/>
  <c r="AQ324" i="8"/>
  <c r="AQ325" i="8"/>
  <c r="AQ326" i="8"/>
  <c r="AQ327" i="8"/>
  <c r="AQ328" i="8"/>
  <c r="AQ329" i="8"/>
  <c r="AQ330" i="8"/>
  <c r="AQ331" i="8"/>
  <c r="AQ332" i="8"/>
  <c r="AQ333" i="8"/>
  <c r="AQ335" i="8"/>
  <c r="AQ336" i="8"/>
  <c r="AQ337" i="8"/>
  <c r="AQ338" i="8"/>
  <c r="AQ339" i="8"/>
  <c r="AQ340" i="8"/>
  <c r="AQ341" i="8"/>
  <c r="AQ342" i="8"/>
  <c r="AQ343" i="8"/>
  <c r="AQ344" i="8"/>
  <c r="AQ345" i="8"/>
  <c r="AQ346" i="8"/>
  <c r="AQ347" i="8"/>
  <c r="AQ348" i="8"/>
  <c r="AQ349" i="8"/>
  <c r="AQ350" i="8"/>
  <c r="AQ351" i="8"/>
  <c r="AQ352" i="8"/>
  <c r="AQ353" i="8"/>
  <c r="AQ354" i="8"/>
  <c r="AQ355" i="8"/>
  <c r="AQ356" i="8"/>
  <c r="AQ357" i="8"/>
  <c r="AQ358" i="8"/>
  <c r="AQ359" i="8"/>
  <c r="AQ360" i="8"/>
  <c r="AQ361" i="8"/>
  <c r="AQ362" i="8"/>
  <c r="AQ363" i="8"/>
  <c r="AQ364" i="8"/>
  <c r="AQ365" i="8"/>
  <c r="AQ366" i="8"/>
  <c r="AQ367" i="8"/>
  <c r="AQ368" i="8"/>
  <c r="AQ369" i="8"/>
  <c r="AQ370" i="8"/>
  <c r="AQ371" i="8"/>
  <c r="AQ372" i="8"/>
  <c r="AQ373" i="8"/>
  <c r="AQ374" i="8"/>
  <c r="AQ375" i="8"/>
  <c r="AQ376" i="8"/>
  <c r="AQ377" i="8"/>
  <c r="AQ378" i="8"/>
  <c r="AQ379" i="8"/>
  <c r="AQ380" i="8"/>
  <c r="AQ381" i="8"/>
  <c r="AQ382" i="8"/>
  <c r="AQ383" i="8"/>
  <c r="AQ384" i="8"/>
  <c r="AQ385" i="8"/>
  <c r="AQ386" i="8"/>
  <c r="AQ387" i="8"/>
  <c r="AQ388" i="8"/>
  <c r="AQ389" i="8"/>
  <c r="AQ390" i="8"/>
  <c r="AQ391" i="8"/>
  <c r="AQ392" i="8"/>
  <c r="AQ393" i="8"/>
  <c r="AQ394" i="8"/>
  <c r="AQ395" i="8"/>
  <c r="AQ396" i="8"/>
  <c r="AQ397" i="8"/>
  <c r="AQ398" i="8"/>
  <c r="AQ399" i="8"/>
  <c r="AQ400" i="8"/>
  <c r="AQ401" i="8"/>
  <c r="AQ402" i="8"/>
  <c r="AQ403" i="8"/>
  <c r="AQ404" i="8"/>
  <c r="AQ405" i="8"/>
  <c r="AQ406" i="8"/>
  <c r="AQ407" i="8"/>
  <c r="AQ408" i="8"/>
  <c r="AQ409" i="8"/>
  <c r="AQ410" i="8"/>
  <c r="AQ411" i="8"/>
  <c r="AQ412" i="8"/>
  <c r="AQ413" i="8"/>
  <c r="AQ414" i="8"/>
  <c r="AQ415" i="8"/>
  <c r="AQ416" i="8"/>
  <c r="AQ417" i="8"/>
  <c r="AQ418" i="8"/>
  <c r="AQ419" i="8"/>
  <c r="AQ420" i="8"/>
  <c r="AQ421" i="8"/>
  <c r="AQ422" i="8"/>
  <c r="AQ423" i="8"/>
  <c r="AQ424" i="8"/>
  <c r="AQ425" i="8"/>
  <c r="AQ426" i="8"/>
  <c r="AQ427" i="8"/>
  <c r="AQ428" i="8"/>
  <c r="AQ429" i="8"/>
  <c r="AQ430" i="8"/>
  <c r="AQ431" i="8"/>
  <c r="AQ432" i="8"/>
  <c r="AQ433" i="8"/>
  <c r="AQ434" i="8"/>
  <c r="AQ435" i="8"/>
  <c r="AQ436" i="8"/>
  <c r="AQ437" i="8"/>
  <c r="AQ438" i="8"/>
  <c r="AQ439" i="8"/>
  <c r="AQ440" i="8"/>
  <c r="AQ441" i="8"/>
  <c r="AQ442" i="8"/>
  <c r="AQ443" i="8"/>
  <c r="AQ444" i="8"/>
  <c r="AQ445" i="8"/>
  <c r="AQ446" i="8"/>
  <c r="AQ447" i="8"/>
  <c r="AQ448" i="8"/>
  <c r="AQ449" i="8"/>
  <c r="AQ450" i="8"/>
  <c r="AQ451" i="8"/>
  <c r="AQ452" i="8"/>
  <c r="AQ453" i="8"/>
  <c r="AQ454" i="8"/>
  <c r="AQ455" i="8"/>
  <c r="AQ456" i="8"/>
  <c r="AQ457" i="8"/>
  <c r="AQ458" i="8"/>
  <c r="AQ459" i="8"/>
  <c r="AQ460" i="8"/>
  <c r="AQ461" i="8"/>
  <c r="AQ462" i="8"/>
  <c r="AQ463" i="8"/>
  <c r="AQ464" i="8"/>
  <c r="AQ465" i="8"/>
  <c r="AQ466" i="8"/>
  <c r="AQ467" i="8"/>
  <c r="AQ468" i="8"/>
  <c r="AQ469" i="8"/>
  <c r="AQ470" i="8"/>
  <c r="AQ471" i="8"/>
  <c r="AQ472" i="8"/>
  <c r="AQ473" i="8"/>
  <c r="AQ474" i="8"/>
  <c r="AQ475" i="8"/>
  <c r="AQ476" i="8"/>
  <c r="AQ477" i="8"/>
  <c r="AQ478" i="8"/>
  <c r="AQ479" i="8"/>
  <c r="AQ480" i="8"/>
  <c r="AQ481" i="8"/>
  <c r="AQ482" i="8"/>
  <c r="AQ483" i="8"/>
  <c r="AQ484" i="8"/>
  <c r="AQ485" i="8"/>
  <c r="AQ486" i="8"/>
  <c r="AQ487" i="8"/>
  <c r="AQ488" i="8"/>
  <c r="AQ489" i="8"/>
  <c r="AQ490" i="8"/>
  <c r="AQ491" i="8"/>
  <c r="AQ492" i="8"/>
  <c r="AQ493" i="8"/>
  <c r="AQ495" i="8"/>
  <c r="AQ496" i="8"/>
  <c r="AQ497" i="8"/>
  <c r="AQ498" i="8"/>
  <c r="AQ499" i="8"/>
  <c r="AQ500" i="8"/>
  <c r="AQ501" i="8"/>
  <c r="AQ502" i="8"/>
  <c r="AQ503" i="8"/>
  <c r="AQ505" i="8"/>
  <c r="AQ506" i="8"/>
  <c r="AQ507" i="8"/>
  <c r="AQ508" i="8"/>
  <c r="AQ509" i="8"/>
  <c r="AQ510" i="8"/>
  <c r="AQ511" i="8"/>
  <c r="AQ512" i="8"/>
  <c r="AQ513" i="8"/>
  <c r="AQ514" i="8"/>
  <c r="AQ515" i="8"/>
  <c r="AQ516" i="8"/>
  <c r="AQ517" i="8"/>
  <c r="AQ519" i="8"/>
  <c r="AQ520" i="8"/>
  <c r="AQ521" i="8"/>
  <c r="AQ522" i="8"/>
  <c r="AQ523" i="8"/>
  <c r="AQ524" i="8"/>
  <c r="AQ525" i="8"/>
  <c r="AQ526" i="8"/>
  <c r="AQ527" i="8"/>
  <c r="AQ528" i="8"/>
  <c r="AQ529" i="8"/>
  <c r="AQ530" i="8"/>
  <c r="AQ531" i="8"/>
  <c r="AQ533" i="8"/>
  <c r="AQ534" i="8"/>
  <c r="AQ535" i="8"/>
  <c r="AQ536" i="8"/>
  <c r="AQ537" i="8"/>
  <c r="AQ538" i="8"/>
  <c r="AQ539" i="8"/>
  <c r="AQ540" i="8"/>
  <c r="AQ541" i="8"/>
  <c r="AQ542" i="8"/>
  <c r="AQ543" i="8"/>
  <c r="AQ544" i="8"/>
  <c r="AQ545" i="8"/>
  <c r="AQ546" i="8"/>
  <c r="AQ547" i="8"/>
  <c r="AQ548" i="8"/>
  <c r="AQ549" i="8"/>
  <c r="AQ550" i="8"/>
  <c r="AQ551" i="8"/>
  <c r="AQ552" i="8"/>
  <c r="AQ553" i="8"/>
  <c r="AQ554" i="8"/>
  <c r="AQ555" i="8"/>
  <c r="AQ556" i="8"/>
  <c r="AQ557" i="8"/>
  <c r="AQ558" i="8"/>
  <c r="AQ559" i="8"/>
  <c r="AQ560" i="8"/>
  <c r="AQ561" i="8"/>
  <c r="AQ562" i="8"/>
  <c r="AQ563" i="8"/>
  <c r="AQ564" i="8"/>
  <c r="AQ565" i="8"/>
  <c r="AQ566" i="8"/>
  <c r="AQ567" i="8"/>
  <c r="AQ568" i="8"/>
  <c r="AQ569" i="8"/>
  <c r="AQ570" i="8"/>
  <c r="AQ571" i="8"/>
  <c r="AQ572" i="8"/>
  <c r="AQ573" i="8"/>
  <c r="AQ574" i="8"/>
  <c r="AQ575" i="8"/>
  <c r="AQ576" i="8"/>
  <c r="AQ577" i="8"/>
  <c r="AQ578" i="8"/>
  <c r="AQ579" i="8"/>
  <c r="AQ580" i="8"/>
  <c r="AQ581" i="8"/>
  <c r="AQ582" i="8"/>
  <c r="AQ583" i="8"/>
  <c r="AQ584" i="8"/>
  <c r="AQ585" i="8"/>
  <c r="AQ586" i="8"/>
  <c r="AQ587" i="8"/>
  <c r="AQ588" i="8"/>
  <c r="AQ589" i="8"/>
  <c r="AQ590" i="8"/>
  <c r="AQ591" i="8"/>
  <c r="AQ592" i="8"/>
  <c r="AQ593" i="8"/>
  <c r="AQ594" i="8"/>
  <c r="AQ595" i="8"/>
  <c r="AQ596" i="8"/>
  <c r="AQ597" i="8"/>
  <c r="AQ598" i="8"/>
  <c r="AQ599" i="8"/>
  <c r="AQ600" i="8"/>
  <c r="AQ601" i="8"/>
  <c r="AQ602" i="8"/>
  <c r="AQ603" i="8"/>
  <c r="AQ604" i="8"/>
  <c r="AQ605" i="8"/>
  <c r="AQ606" i="8"/>
  <c r="AQ607" i="8"/>
  <c r="AQ608" i="8"/>
  <c r="AQ609" i="8"/>
  <c r="AQ610" i="8"/>
  <c r="AQ611" i="8"/>
  <c r="AQ612" i="8"/>
  <c r="AQ613" i="8"/>
  <c r="AQ614" i="8"/>
  <c r="AQ615" i="8"/>
  <c r="AQ616" i="8"/>
  <c r="AQ617" i="8"/>
  <c r="AQ618" i="8"/>
  <c r="AQ619" i="8"/>
  <c r="AQ620" i="8"/>
  <c r="AQ621" i="8"/>
  <c r="AQ622" i="8"/>
  <c r="AQ623" i="8"/>
  <c r="AQ624" i="8"/>
  <c r="AQ625" i="8"/>
  <c r="AQ626" i="8"/>
  <c r="AQ627" i="8"/>
  <c r="AQ628" i="8"/>
  <c r="AQ629" i="8"/>
  <c r="AQ630" i="8"/>
  <c r="AQ631" i="8"/>
  <c r="AQ632" i="8"/>
  <c r="AQ633" i="8"/>
  <c r="AQ634" i="8"/>
  <c r="AQ635" i="8"/>
  <c r="AQ636" i="8"/>
  <c r="AQ637" i="8"/>
  <c r="AQ638" i="8"/>
  <c r="AQ639" i="8"/>
  <c r="AQ640" i="8"/>
  <c r="AQ641" i="8"/>
  <c r="AQ642" i="8"/>
  <c r="AQ643" i="8"/>
  <c r="AQ644" i="8"/>
  <c r="AQ645" i="8"/>
  <c r="AQ646" i="8"/>
  <c r="AQ647" i="8"/>
  <c r="AQ648" i="8"/>
  <c r="AQ649" i="8"/>
  <c r="AQ650" i="8"/>
  <c r="AQ651" i="8"/>
  <c r="AQ652" i="8"/>
  <c r="AQ653" i="8"/>
  <c r="AQ654" i="8"/>
  <c r="AQ655" i="8"/>
  <c r="AQ656" i="8"/>
  <c r="AQ657" i="8"/>
  <c r="AQ658" i="8"/>
  <c r="AQ659" i="8"/>
  <c r="AQ660" i="8"/>
  <c r="AQ661" i="8"/>
  <c r="AQ662" i="8"/>
  <c r="AQ663" i="8"/>
  <c r="AQ664" i="8"/>
  <c r="AQ2" i="8"/>
  <c r="BC2" i="8" s="1"/>
  <c r="AP8" i="8"/>
  <c r="AP9" i="8"/>
  <c r="AP10" i="8"/>
  <c r="AP11" i="8"/>
  <c r="AP12" i="8"/>
  <c r="AP13" i="8"/>
  <c r="AP14" i="8"/>
  <c r="AP15" i="8"/>
  <c r="AP16" i="8"/>
  <c r="AP17" i="8"/>
  <c r="AP18" i="8"/>
  <c r="AP19" i="8"/>
  <c r="AP20" i="8"/>
  <c r="AP21" i="8"/>
  <c r="AP22" i="8"/>
  <c r="AP23" i="8"/>
  <c r="AP24" i="8"/>
  <c r="AP25" i="8"/>
  <c r="AP26" i="8"/>
  <c r="AP27" i="8"/>
  <c r="AP28" i="8"/>
  <c r="AP29" i="8"/>
  <c r="AP30" i="8"/>
  <c r="AP31" i="8"/>
  <c r="AP32" i="8"/>
  <c r="AP33" i="8"/>
  <c r="AP34" i="8"/>
  <c r="AP35" i="8"/>
  <c r="AP36" i="8"/>
  <c r="AP37" i="8"/>
  <c r="AP38" i="8"/>
  <c r="AP39" i="8"/>
  <c r="AP40" i="8"/>
  <c r="AP41" i="8"/>
  <c r="AP42" i="8"/>
  <c r="AP43" i="8"/>
  <c r="AP44" i="8"/>
  <c r="AP45" i="8"/>
  <c r="AP46" i="8"/>
  <c r="AP47" i="8"/>
  <c r="AP48" i="8"/>
  <c r="AP49" i="8"/>
  <c r="AP50" i="8"/>
  <c r="AP51" i="8"/>
  <c r="AP52" i="8"/>
  <c r="AP53" i="8"/>
  <c r="AP54" i="8"/>
  <c r="AP55" i="8"/>
  <c r="AP56" i="8"/>
  <c r="AP57" i="8"/>
  <c r="AP58" i="8"/>
  <c r="AP59" i="8"/>
  <c r="AP60" i="8"/>
  <c r="AP61" i="8"/>
  <c r="AP62" i="8"/>
  <c r="AP63" i="8"/>
  <c r="AP64" i="8"/>
  <c r="AP65" i="8"/>
  <c r="AP66" i="8"/>
  <c r="AP67" i="8"/>
  <c r="AP68" i="8"/>
  <c r="AP69" i="8"/>
  <c r="AP70" i="8"/>
  <c r="AP71" i="8"/>
  <c r="AP72" i="8"/>
  <c r="AP73" i="8"/>
  <c r="AP74" i="8"/>
  <c r="AP75" i="8"/>
  <c r="AP76" i="8"/>
  <c r="AP77" i="8"/>
  <c r="AP78" i="8"/>
  <c r="AP79" i="8"/>
  <c r="AP80" i="8"/>
  <c r="AP81" i="8"/>
  <c r="AP82" i="8"/>
  <c r="AP83" i="8"/>
  <c r="AP84" i="8"/>
  <c r="AP85" i="8"/>
  <c r="AP86" i="8"/>
  <c r="AP87" i="8"/>
  <c r="AP88" i="8"/>
  <c r="AP89" i="8"/>
  <c r="AP90" i="8"/>
  <c r="AP91" i="8"/>
  <c r="AP92" i="8"/>
  <c r="AP93" i="8"/>
  <c r="AP94" i="8"/>
  <c r="AP95" i="8"/>
  <c r="AP96" i="8"/>
  <c r="AP97" i="8"/>
  <c r="AP98" i="8"/>
  <c r="AP100" i="8"/>
  <c r="AP102" i="8"/>
  <c r="AP104" i="8"/>
  <c r="AP105" i="8"/>
  <c r="AP106" i="8"/>
  <c r="AP107" i="8"/>
  <c r="AP108" i="8"/>
  <c r="AP109" i="8"/>
  <c r="AP110" i="8"/>
  <c r="AP111" i="8"/>
  <c r="AP112" i="8"/>
  <c r="AP113" i="8"/>
  <c r="AP114" i="8"/>
  <c r="AP115" i="8"/>
  <c r="AP116" i="8"/>
  <c r="AP117" i="8"/>
  <c r="AP118" i="8"/>
  <c r="AP119" i="8"/>
  <c r="AP120" i="8"/>
  <c r="AP121" i="8"/>
  <c r="AP122" i="8"/>
  <c r="AP123" i="8"/>
  <c r="AP124" i="8"/>
  <c r="AP125" i="8"/>
  <c r="AP126" i="8"/>
  <c r="AP127" i="8"/>
  <c r="AP128" i="8"/>
  <c r="AP129" i="8"/>
  <c r="AP130" i="8"/>
  <c r="AP131" i="8"/>
  <c r="AP132" i="8"/>
  <c r="AP133" i="8"/>
  <c r="AP134" i="8"/>
  <c r="AP135" i="8"/>
  <c r="AP136" i="8"/>
  <c r="AP137" i="8"/>
  <c r="AP138" i="8"/>
  <c r="AP139" i="8"/>
  <c r="AP140" i="8"/>
  <c r="AP141" i="8"/>
  <c r="AP142" i="8"/>
  <c r="AP143" i="8"/>
  <c r="AP144" i="8"/>
  <c r="AP145" i="8"/>
  <c r="AP146" i="8"/>
  <c r="AP147" i="8"/>
  <c r="AP148" i="8"/>
  <c r="AP149" i="8"/>
  <c r="AP150" i="8"/>
  <c r="AP151" i="8"/>
  <c r="AP152" i="8"/>
  <c r="AP153" i="8"/>
  <c r="AP154" i="8"/>
  <c r="AP155" i="8"/>
  <c r="AP156" i="8"/>
  <c r="AP157" i="8"/>
  <c r="AP158" i="8"/>
  <c r="AY158" i="8" s="1"/>
  <c r="AP159" i="8"/>
  <c r="AP160" i="8"/>
  <c r="AP161" i="8"/>
  <c r="AP162" i="8"/>
  <c r="AP163" i="8"/>
  <c r="AP164" i="8"/>
  <c r="AP165" i="8"/>
  <c r="AP166" i="8"/>
  <c r="AP167" i="8"/>
  <c r="AP168" i="8"/>
  <c r="AP169" i="8"/>
  <c r="AP170" i="8"/>
  <c r="AP171" i="8"/>
  <c r="AP172" i="8"/>
  <c r="AP173" i="8"/>
  <c r="AP174" i="8"/>
  <c r="AP175" i="8"/>
  <c r="AP176" i="8"/>
  <c r="AP177" i="8"/>
  <c r="AP178" i="8"/>
  <c r="AP179" i="8"/>
  <c r="AP180" i="8"/>
  <c r="AP181" i="8"/>
  <c r="AP182" i="8"/>
  <c r="AP183" i="8"/>
  <c r="AP184" i="8"/>
  <c r="AP185" i="8"/>
  <c r="AP186" i="8"/>
  <c r="AP187" i="8"/>
  <c r="AP188" i="8"/>
  <c r="AP189" i="8"/>
  <c r="AP190" i="8"/>
  <c r="AP191" i="8"/>
  <c r="AP192" i="8"/>
  <c r="AP193" i="8"/>
  <c r="AP194" i="8"/>
  <c r="AP195" i="8"/>
  <c r="AP196" i="8"/>
  <c r="AP197" i="8"/>
  <c r="AP198" i="8"/>
  <c r="AP199" i="8"/>
  <c r="AP200" i="8"/>
  <c r="AP201" i="8"/>
  <c r="AP202" i="8"/>
  <c r="AP203" i="8"/>
  <c r="AP204" i="8"/>
  <c r="AP205" i="8"/>
  <c r="AP206" i="8"/>
  <c r="AP207" i="8"/>
  <c r="AP208" i="8"/>
  <c r="AP209" i="8"/>
  <c r="AP210" i="8"/>
  <c r="AP211" i="8"/>
  <c r="AP212" i="8"/>
  <c r="AP213" i="8"/>
  <c r="AP214" i="8"/>
  <c r="AP215" i="8"/>
  <c r="AP216" i="8"/>
  <c r="AP217" i="8"/>
  <c r="AP218" i="8"/>
  <c r="AP219" i="8"/>
  <c r="AP220" i="8"/>
  <c r="AP221" i="8"/>
  <c r="AP222" i="8"/>
  <c r="AP223" i="8"/>
  <c r="AP224" i="8"/>
  <c r="AP225" i="8"/>
  <c r="AP226" i="8"/>
  <c r="AP227" i="8"/>
  <c r="AP228" i="8"/>
  <c r="AP229" i="8"/>
  <c r="AP230" i="8"/>
  <c r="AP231" i="8"/>
  <c r="AP232" i="8"/>
  <c r="AP233" i="8"/>
  <c r="AP234" i="8"/>
  <c r="AP235" i="8"/>
  <c r="AP236" i="8"/>
  <c r="AP237" i="8"/>
  <c r="AP238" i="8"/>
  <c r="AP239" i="8"/>
  <c r="AP240" i="8"/>
  <c r="AP241" i="8"/>
  <c r="AP242" i="8"/>
  <c r="AP243" i="8"/>
  <c r="AP244" i="8"/>
  <c r="AP245" i="8"/>
  <c r="AP246" i="8"/>
  <c r="AP247" i="8"/>
  <c r="AP248" i="8"/>
  <c r="AP249" i="8"/>
  <c r="AP250" i="8"/>
  <c r="AP251" i="8"/>
  <c r="AP252" i="8"/>
  <c r="AP253" i="8"/>
  <c r="AP254" i="8"/>
  <c r="AP255" i="8"/>
  <c r="AP256" i="8"/>
  <c r="AP257" i="8"/>
  <c r="AP258" i="8"/>
  <c r="AP259" i="8"/>
  <c r="AP260" i="8"/>
  <c r="AP261" i="8"/>
  <c r="AP262" i="8"/>
  <c r="AP263" i="8"/>
  <c r="AP264" i="8"/>
  <c r="AP265" i="8"/>
  <c r="AP266" i="8"/>
  <c r="AP267" i="8"/>
  <c r="AP268" i="8"/>
  <c r="AP269" i="8"/>
  <c r="AP270" i="8"/>
  <c r="AP271" i="8"/>
  <c r="AP272" i="8"/>
  <c r="AP273" i="8"/>
  <c r="AP274" i="8"/>
  <c r="AP275" i="8"/>
  <c r="AP276" i="8"/>
  <c r="AP277" i="8"/>
  <c r="AP278" i="8"/>
  <c r="AP279" i="8"/>
  <c r="AP280" i="8"/>
  <c r="AP281" i="8"/>
  <c r="AP282" i="8"/>
  <c r="AP283" i="8"/>
  <c r="AP284" i="8"/>
  <c r="AP285" i="8"/>
  <c r="AP286" i="8"/>
  <c r="AP287" i="8"/>
  <c r="AP288" i="8"/>
  <c r="AP289" i="8"/>
  <c r="AP290" i="8"/>
  <c r="AP291" i="8"/>
  <c r="AP292" i="8"/>
  <c r="AP293" i="8"/>
  <c r="AP294" i="8"/>
  <c r="AP295" i="8"/>
  <c r="AP296" i="8"/>
  <c r="AP297" i="8"/>
  <c r="AP298" i="8"/>
  <c r="AP299" i="8"/>
  <c r="AP300" i="8"/>
  <c r="AP301" i="8"/>
  <c r="AP302" i="8"/>
  <c r="AP303" i="8"/>
  <c r="AP304" i="8"/>
  <c r="AP305" i="8"/>
  <c r="AP306" i="8"/>
  <c r="AP307" i="8"/>
  <c r="AP308" i="8"/>
  <c r="AP309" i="8"/>
  <c r="AP310" i="8"/>
  <c r="AP311" i="8"/>
  <c r="AP312" i="8"/>
  <c r="AP313" i="8"/>
  <c r="AP314" i="8"/>
  <c r="AP315" i="8"/>
  <c r="AP316" i="8"/>
  <c r="AP317" i="8"/>
  <c r="AP318" i="8"/>
  <c r="AP319" i="8"/>
  <c r="AP320" i="8"/>
  <c r="AP321" i="8"/>
  <c r="AP322" i="8"/>
  <c r="AP323" i="8"/>
  <c r="AP324" i="8"/>
  <c r="AP325" i="8"/>
  <c r="AP326" i="8"/>
  <c r="AP327" i="8"/>
  <c r="AP328" i="8"/>
  <c r="AP329" i="8"/>
  <c r="AP330" i="8"/>
  <c r="AP331" i="8"/>
  <c r="AP332" i="8"/>
  <c r="AP333" i="8"/>
  <c r="AP335" i="8"/>
  <c r="AP336" i="8"/>
  <c r="AP337" i="8"/>
  <c r="AP338" i="8"/>
  <c r="AP339" i="8"/>
  <c r="AP340" i="8"/>
  <c r="AP341" i="8"/>
  <c r="AP342" i="8"/>
  <c r="AP343" i="8"/>
  <c r="AP344" i="8"/>
  <c r="AP345" i="8"/>
  <c r="AP346" i="8"/>
  <c r="AP347" i="8"/>
  <c r="AP348" i="8"/>
  <c r="AP349" i="8"/>
  <c r="AP350" i="8"/>
  <c r="AP351" i="8"/>
  <c r="AP352" i="8"/>
  <c r="AP353" i="8"/>
  <c r="AP354" i="8"/>
  <c r="AP355" i="8"/>
  <c r="AP356" i="8"/>
  <c r="AP357" i="8"/>
  <c r="AP358" i="8"/>
  <c r="AP359" i="8"/>
  <c r="AP360" i="8"/>
  <c r="AP361" i="8"/>
  <c r="AP362" i="8"/>
  <c r="AP363" i="8"/>
  <c r="AP364" i="8"/>
  <c r="AP365" i="8"/>
  <c r="AP366" i="8"/>
  <c r="AP367" i="8"/>
  <c r="AP368" i="8"/>
  <c r="AP369" i="8"/>
  <c r="AP370" i="8"/>
  <c r="AP371" i="8"/>
  <c r="AP372" i="8"/>
  <c r="AP373" i="8"/>
  <c r="AP374" i="8"/>
  <c r="AP375" i="8"/>
  <c r="AP376" i="8"/>
  <c r="AP377" i="8"/>
  <c r="AP378" i="8"/>
  <c r="AP379" i="8"/>
  <c r="AP380" i="8"/>
  <c r="AP381" i="8"/>
  <c r="AP382" i="8"/>
  <c r="AP383" i="8"/>
  <c r="AP384" i="8"/>
  <c r="AP385" i="8"/>
  <c r="AP386" i="8"/>
  <c r="AP387" i="8"/>
  <c r="AP388" i="8"/>
  <c r="AP389" i="8"/>
  <c r="AP390" i="8"/>
  <c r="AP391" i="8"/>
  <c r="AP392" i="8"/>
  <c r="AP393" i="8"/>
  <c r="AP394" i="8"/>
  <c r="AP395" i="8"/>
  <c r="AP396" i="8"/>
  <c r="AP397" i="8"/>
  <c r="AP398" i="8"/>
  <c r="AP399" i="8"/>
  <c r="AP400" i="8"/>
  <c r="AP401" i="8"/>
  <c r="AP402" i="8"/>
  <c r="AP403" i="8"/>
  <c r="AP404" i="8"/>
  <c r="AP405" i="8"/>
  <c r="AP406" i="8"/>
  <c r="AP407" i="8"/>
  <c r="AP408" i="8"/>
  <c r="AP409" i="8"/>
  <c r="AP410" i="8"/>
  <c r="AP411" i="8"/>
  <c r="AP412" i="8"/>
  <c r="AP413" i="8"/>
  <c r="AP414" i="8"/>
  <c r="AP415" i="8"/>
  <c r="AP416" i="8"/>
  <c r="AP417" i="8"/>
  <c r="AP418" i="8"/>
  <c r="AP419" i="8"/>
  <c r="AP420" i="8"/>
  <c r="AP421" i="8"/>
  <c r="AP422" i="8"/>
  <c r="AP423" i="8"/>
  <c r="AP424" i="8"/>
  <c r="AP425" i="8"/>
  <c r="AP426" i="8"/>
  <c r="AP427" i="8"/>
  <c r="AP428" i="8"/>
  <c r="AP429" i="8"/>
  <c r="AP430" i="8"/>
  <c r="AP431" i="8"/>
  <c r="AP432" i="8"/>
  <c r="AP433" i="8"/>
  <c r="AP434" i="8"/>
  <c r="AP435" i="8"/>
  <c r="AP436" i="8"/>
  <c r="AP437" i="8"/>
  <c r="AP438" i="8"/>
  <c r="AP439" i="8"/>
  <c r="AP440" i="8"/>
  <c r="AP441" i="8"/>
  <c r="AP442" i="8"/>
  <c r="AP443" i="8"/>
  <c r="AP444" i="8"/>
  <c r="AP445" i="8"/>
  <c r="AP446" i="8"/>
  <c r="AP447" i="8"/>
  <c r="AP448" i="8"/>
  <c r="AP449" i="8"/>
  <c r="AP450" i="8"/>
  <c r="AP451" i="8"/>
  <c r="AP452" i="8"/>
  <c r="AP453" i="8"/>
  <c r="AP454" i="8"/>
  <c r="AP455" i="8"/>
  <c r="AP456" i="8"/>
  <c r="AP457" i="8"/>
  <c r="AP458" i="8"/>
  <c r="AP459" i="8"/>
  <c r="AP460" i="8"/>
  <c r="AP461" i="8"/>
  <c r="AP462" i="8"/>
  <c r="AP463" i="8"/>
  <c r="AP464" i="8"/>
  <c r="AP465" i="8"/>
  <c r="AP466" i="8"/>
  <c r="AP467" i="8"/>
  <c r="AP468" i="8"/>
  <c r="AP469" i="8"/>
  <c r="AP470" i="8"/>
  <c r="AP471" i="8"/>
  <c r="AP472" i="8"/>
  <c r="AP473" i="8"/>
  <c r="AP474" i="8"/>
  <c r="AP475" i="8"/>
  <c r="AP476" i="8"/>
  <c r="AP477" i="8"/>
  <c r="AP478" i="8"/>
  <c r="AP479" i="8"/>
  <c r="AP480" i="8"/>
  <c r="AP481" i="8"/>
  <c r="AP482" i="8"/>
  <c r="AP483" i="8"/>
  <c r="AP484" i="8"/>
  <c r="AP485" i="8"/>
  <c r="AP486" i="8"/>
  <c r="AP487" i="8"/>
  <c r="AP488" i="8"/>
  <c r="AP489" i="8"/>
  <c r="AP490" i="8"/>
  <c r="AP491" i="8"/>
  <c r="AP492" i="8"/>
  <c r="AP493" i="8"/>
  <c r="AP495" i="8"/>
  <c r="AP496" i="8"/>
  <c r="AP497" i="8"/>
  <c r="AP498" i="8"/>
  <c r="AP499" i="8"/>
  <c r="AP500" i="8"/>
  <c r="AP501" i="8"/>
  <c r="AP502" i="8"/>
  <c r="AP503" i="8"/>
  <c r="AP505" i="8"/>
  <c r="AP506" i="8"/>
  <c r="AP507" i="8"/>
  <c r="AP508" i="8"/>
  <c r="AP509" i="8"/>
  <c r="AP510" i="8"/>
  <c r="AP511" i="8"/>
  <c r="AP512" i="8"/>
  <c r="AP513" i="8"/>
  <c r="AP514" i="8"/>
  <c r="AP515" i="8"/>
  <c r="AP516" i="8"/>
  <c r="AP517" i="8"/>
  <c r="AP519" i="8"/>
  <c r="AP520" i="8"/>
  <c r="AP521" i="8"/>
  <c r="AP522" i="8"/>
  <c r="AP523" i="8"/>
  <c r="AP524" i="8"/>
  <c r="AP525" i="8"/>
  <c r="AP526" i="8"/>
  <c r="AP527" i="8"/>
  <c r="AP528" i="8"/>
  <c r="AP529" i="8"/>
  <c r="AP530" i="8"/>
  <c r="AP531" i="8"/>
  <c r="AP533" i="8"/>
  <c r="AP534" i="8"/>
  <c r="AP535" i="8"/>
  <c r="AP536" i="8"/>
  <c r="AP537" i="8"/>
  <c r="AP538" i="8"/>
  <c r="AP539" i="8"/>
  <c r="AP540" i="8"/>
  <c r="AP541" i="8"/>
  <c r="AP542" i="8"/>
  <c r="AP543" i="8"/>
  <c r="AP544" i="8"/>
  <c r="AP545" i="8"/>
  <c r="AP546" i="8"/>
  <c r="AP547" i="8"/>
  <c r="AP548" i="8"/>
  <c r="AP549" i="8"/>
  <c r="AP550" i="8"/>
  <c r="AP551" i="8"/>
  <c r="AP552" i="8"/>
  <c r="AP553" i="8"/>
  <c r="AP554" i="8"/>
  <c r="AP555" i="8"/>
  <c r="AP556" i="8"/>
  <c r="AP557" i="8"/>
  <c r="AP558" i="8"/>
  <c r="AP559" i="8"/>
  <c r="AP560" i="8"/>
  <c r="AP561" i="8"/>
  <c r="AP562" i="8"/>
  <c r="AP563" i="8"/>
  <c r="AP564" i="8"/>
  <c r="AP565" i="8"/>
  <c r="AP566" i="8"/>
  <c r="AP567" i="8"/>
  <c r="AP568" i="8"/>
  <c r="AP569" i="8"/>
  <c r="AP570" i="8"/>
  <c r="AP571" i="8"/>
  <c r="AP572" i="8"/>
  <c r="AP573" i="8"/>
  <c r="AP574" i="8"/>
  <c r="AP575" i="8"/>
  <c r="AP576" i="8"/>
  <c r="AP577" i="8"/>
  <c r="AP578" i="8"/>
  <c r="AP579" i="8"/>
  <c r="AP580" i="8"/>
  <c r="AP581" i="8"/>
  <c r="AP582" i="8"/>
  <c r="AP583" i="8"/>
  <c r="AP584" i="8"/>
  <c r="AP585" i="8"/>
  <c r="AP586" i="8"/>
  <c r="AP587" i="8"/>
  <c r="AP588" i="8"/>
  <c r="AP589" i="8"/>
  <c r="AP590" i="8"/>
  <c r="AP591" i="8"/>
  <c r="AP592" i="8"/>
  <c r="AP593" i="8"/>
  <c r="AP594" i="8"/>
  <c r="AP595" i="8"/>
  <c r="AP596" i="8"/>
  <c r="AP597" i="8"/>
  <c r="AP598" i="8"/>
  <c r="AP599" i="8"/>
  <c r="AP600" i="8"/>
  <c r="AP601" i="8"/>
  <c r="AP602" i="8"/>
  <c r="AP603" i="8"/>
  <c r="AP604" i="8"/>
  <c r="AP605" i="8"/>
  <c r="AP606" i="8"/>
  <c r="AP607" i="8"/>
  <c r="AP608" i="8"/>
  <c r="AP609" i="8"/>
  <c r="AP610" i="8"/>
  <c r="AP611" i="8"/>
  <c r="AP612" i="8"/>
  <c r="AP613" i="8"/>
  <c r="AP614" i="8"/>
  <c r="AP615" i="8"/>
  <c r="AP616" i="8"/>
  <c r="AP617" i="8"/>
  <c r="AP618" i="8"/>
  <c r="AP619" i="8"/>
  <c r="AP620" i="8"/>
  <c r="AP621" i="8"/>
  <c r="AP622" i="8"/>
  <c r="AP623" i="8"/>
  <c r="AP624" i="8"/>
  <c r="AP625" i="8"/>
  <c r="AP626" i="8"/>
  <c r="AP627" i="8"/>
  <c r="AP628" i="8"/>
  <c r="AP629" i="8"/>
  <c r="AP630" i="8"/>
  <c r="AP631" i="8"/>
  <c r="AP632" i="8"/>
  <c r="AP633" i="8"/>
  <c r="AP634" i="8"/>
  <c r="AP635" i="8"/>
  <c r="AP636" i="8"/>
  <c r="AP637" i="8"/>
  <c r="AP638" i="8"/>
  <c r="AP639" i="8"/>
  <c r="AP640" i="8"/>
  <c r="AP641" i="8"/>
  <c r="AP642" i="8"/>
  <c r="AP643" i="8"/>
  <c r="AP644" i="8"/>
  <c r="AP645" i="8"/>
  <c r="AP646" i="8"/>
  <c r="AP647" i="8"/>
  <c r="AP648" i="8"/>
  <c r="AP649" i="8"/>
  <c r="AP650" i="8"/>
  <c r="AP651" i="8"/>
  <c r="AP652" i="8"/>
  <c r="AP653" i="8"/>
  <c r="AP654" i="8"/>
  <c r="AP655" i="8"/>
  <c r="AP656" i="8"/>
  <c r="AP657" i="8"/>
  <c r="AP658" i="8"/>
  <c r="AP659" i="8"/>
  <c r="AP660" i="8"/>
  <c r="AP661" i="8"/>
  <c r="AP662" i="8"/>
  <c r="AP663" i="8"/>
  <c r="AP664" i="8"/>
  <c r="AU3" i="8"/>
  <c r="AU4" i="8"/>
  <c r="AO8" i="8"/>
  <c r="AU8" i="8" s="1"/>
  <c r="AO9" i="8"/>
  <c r="AO10" i="8"/>
  <c r="AO11" i="8"/>
  <c r="AU11" i="8" s="1"/>
  <c r="AO12" i="8"/>
  <c r="AU12" i="8" s="1"/>
  <c r="AO13" i="8"/>
  <c r="AO14" i="8"/>
  <c r="AO15" i="8"/>
  <c r="AO16" i="8"/>
  <c r="AU16" i="8" s="1"/>
  <c r="AO17" i="8"/>
  <c r="AO18" i="8"/>
  <c r="AU18" i="8" s="1"/>
  <c r="AO19" i="8"/>
  <c r="AU19" i="8" s="1"/>
  <c r="AO20" i="8"/>
  <c r="AO21" i="8"/>
  <c r="AO22" i="8"/>
  <c r="AO23" i="8"/>
  <c r="AO24" i="8"/>
  <c r="AU24" i="8" s="1"/>
  <c r="AO25" i="8"/>
  <c r="AU25" i="8" s="1"/>
  <c r="AO26" i="8"/>
  <c r="AO27" i="8"/>
  <c r="AU27" i="8" s="1"/>
  <c r="AO28" i="8"/>
  <c r="AU28" i="8" s="1"/>
  <c r="AO29" i="8"/>
  <c r="AO30" i="8"/>
  <c r="AO31" i="8"/>
  <c r="AU31" i="8" s="1"/>
  <c r="AO32" i="8"/>
  <c r="AU32" i="8" s="1"/>
  <c r="AO33" i="8"/>
  <c r="AO34" i="8"/>
  <c r="AU34" i="8" s="1"/>
  <c r="AO35" i="8"/>
  <c r="AU35" i="8" s="1"/>
  <c r="AO36" i="8"/>
  <c r="AO37" i="8"/>
  <c r="AO38" i="8"/>
  <c r="AU38" i="8" s="1"/>
  <c r="AO39" i="8"/>
  <c r="AU39" i="8" s="1"/>
  <c r="AO40" i="8"/>
  <c r="AU40" i="8" s="1"/>
  <c r="AO41" i="8"/>
  <c r="AO42" i="8"/>
  <c r="AU42" i="8" s="1"/>
  <c r="AO43" i="8"/>
  <c r="AU43" i="8" s="1"/>
  <c r="AO44" i="8"/>
  <c r="AO45" i="8"/>
  <c r="AU45" i="8" s="1"/>
  <c r="AO46" i="8"/>
  <c r="AO47" i="8"/>
  <c r="AU47" i="8" s="1"/>
  <c r="AO48" i="8"/>
  <c r="AO49" i="8"/>
  <c r="AO50" i="8"/>
  <c r="AU50" i="8" s="1"/>
  <c r="AO51" i="8"/>
  <c r="AU51" i="8" s="1"/>
  <c r="AO52" i="8"/>
  <c r="AO53" i="8"/>
  <c r="AO54" i="8"/>
  <c r="AU54" i="8" s="1"/>
  <c r="AO55" i="8"/>
  <c r="AU55" i="8" s="1"/>
  <c r="AO56" i="8"/>
  <c r="AU56" i="8" s="1"/>
  <c r="AO57" i="8"/>
  <c r="AO58" i="8"/>
  <c r="AU58" i="8" s="1"/>
  <c r="AO59" i="8"/>
  <c r="AU59" i="8" s="1"/>
  <c r="AO60" i="8"/>
  <c r="AO61" i="8"/>
  <c r="AU61" i="8" s="1"/>
  <c r="AO62" i="8"/>
  <c r="AU62" i="8" s="1"/>
  <c r="AO63" i="8"/>
  <c r="AU63" i="8" s="1"/>
  <c r="AO64" i="8"/>
  <c r="AU64" i="8" s="1"/>
  <c r="AO65" i="8"/>
  <c r="AO66" i="8"/>
  <c r="AU66" i="8" s="1"/>
  <c r="AO67" i="8"/>
  <c r="AU67" i="8" s="1"/>
  <c r="AO68" i="8"/>
  <c r="AO69" i="8"/>
  <c r="AO70" i="8"/>
  <c r="AU70" i="8" s="1"/>
  <c r="AO71" i="8"/>
  <c r="AU71" i="8" s="1"/>
  <c r="AO72" i="8"/>
  <c r="AU72" i="8" s="1"/>
  <c r="AO73" i="8"/>
  <c r="AU73" i="8" s="1"/>
  <c r="AO74" i="8"/>
  <c r="AU74" i="8" s="1"/>
  <c r="AO75" i="8"/>
  <c r="AU75" i="8" s="1"/>
  <c r="AO76" i="8"/>
  <c r="AU76" i="8" s="1"/>
  <c r="AO77" i="8"/>
  <c r="AO78" i="8"/>
  <c r="AO79" i="8"/>
  <c r="AU79" i="8" s="1"/>
  <c r="AO80" i="8"/>
  <c r="AU80" i="8" s="1"/>
  <c r="AO81" i="8"/>
  <c r="AO82" i="8"/>
  <c r="AU82" i="8" s="1"/>
  <c r="AO83" i="8"/>
  <c r="AU83" i="8" s="1"/>
  <c r="AO84" i="8"/>
  <c r="AO85" i="8"/>
  <c r="AO86" i="8"/>
  <c r="AU86" i="8" s="1"/>
  <c r="AO87" i="8"/>
  <c r="AU87" i="8" s="1"/>
  <c r="AO88" i="8"/>
  <c r="AU88" i="8" s="1"/>
  <c r="AO89" i="8"/>
  <c r="AU89" i="8" s="1"/>
  <c r="AO90" i="8"/>
  <c r="AU90" i="8" s="1"/>
  <c r="AO91" i="8"/>
  <c r="AU91" i="8" s="1"/>
  <c r="AO92" i="8"/>
  <c r="AO93" i="8"/>
  <c r="AO94" i="8"/>
  <c r="AO95" i="8"/>
  <c r="AU95" i="8" s="1"/>
  <c r="AO96" i="8"/>
  <c r="AU96" i="8" s="1"/>
  <c r="AO97" i="8"/>
  <c r="AU97" i="8" s="1"/>
  <c r="AO98" i="8"/>
  <c r="AU98" i="8" s="1"/>
  <c r="AO100" i="8"/>
  <c r="AU100" i="8" s="1"/>
  <c r="AO102" i="8"/>
  <c r="AU102" i="8" s="1"/>
  <c r="AO104" i="8"/>
  <c r="AU104" i="8" s="1"/>
  <c r="AO105" i="8"/>
  <c r="AO106" i="8"/>
  <c r="AU106" i="8" s="1"/>
  <c r="AO107" i="8"/>
  <c r="AU107" i="8" s="1"/>
  <c r="AO108" i="8"/>
  <c r="AO109" i="8"/>
  <c r="AU109" i="8" s="1"/>
  <c r="AO110" i="8"/>
  <c r="AU110" i="8" s="1"/>
  <c r="AO111" i="8"/>
  <c r="AO112" i="8"/>
  <c r="AU112" i="8" s="1"/>
  <c r="AO113" i="8"/>
  <c r="AU113" i="8" s="1"/>
  <c r="AO114" i="8"/>
  <c r="AU114" i="8" s="1"/>
  <c r="AO115" i="8"/>
  <c r="AU115" i="8" s="1"/>
  <c r="AO116" i="8"/>
  <c r="AU116" i="8" s="1"/>
  <c r="AO117" i="8"/>
  <c r="AU117" i="8" s="1"/>
  <c r="AO118" i="8"/>
  <c r="AO119" i="8"/>
  <c r="AU119" i="8" s="1"/>
  <c r="AO120" i="8"/>
  <c r="AU120" i="8" s="1"/>
  <c r="AO121" i="8"/>
  <c r="AU121" i="8" s="1"/>
  <c r="AO122" i="8"/>
  <c r="AU122" i="8" s="1"/>
  <c r="AO123" i="8"/>
  <c r="AU123" i="8" s="1"/>
  <c r="AO124" i="8"/>
  <c r="AO125" i="8"/>
  <c r="AO126" i="8"/>
  <c r="AU126" i="8" s="1"/>
  <c r="AO127" i="8"/>
  <c r="AO128" i="8"/>
  <c r="AO129" i="8"/>
  <c r="AO130" i="8"/>
  <c r="AU130" i="8" s="1"/>
  <c r="AO131" i="8"/>
  <c r="AU131" i="8" s="1"/>
  <c r="AO132" i="8"/>
  <c r="AO133" i="8"/>
  <c r="AO134" i="8"/>
  <c r="AU134" i="8" s="1"/>
  <c r="AO135" i="8"/>
  <c r="AU135" i="8" s="1"/>
  <c r="AO136" i="8"/>
  <c r="AO137" i="8"/>
  <c r="AU137" i="8" s="1"/>
  <c r="AO138" i="8"/>
  <c r="AU138" i="8" s="1"/>
  <c r="AO139" i="8"/>
  <c r="AU139" i="8" s="1"/>
  <c r="AO140" i="8"/>
  <c r="AO141" i="8"/>
  <c r="AU141" i="8" s="1"/>
  <c r="AO142" i="8"/>
  <c r="AO143" i="8"/>
  <c r="AO144" i="8"/>
  <c r="AO145" i="8"/>
  <c r="AO146" i="8"/>
  <c r="AU146" i="8" s="1"/>
  <c r="AO147" i="8"/>
  <c r="AU147" i="8" s="1"/>
  <c r="AO148" i="8"/>
  <c r="AU148" i="8" s="1"/>
  <c r="AO149" i="8"/>
  <c r="AU149" i="8" s="1"/>
  <c r="AO150" i="8"/>
  <c r="AU150" i="8" s="1"/>
  <c r="AO151" i="8"/>
  <c r="AO152" i="8"/>
  <c r="AU152" i="8" s="1"/>
  <c r="AO153" i="8"/>
  <c r="AO154" i="8"/>
  <c r="AU154" i="8" s="1"/>
  <c r="AO155" i="8"/>
  <c r="AU155" i="8" s="1"/>
  <c r="AO156" i="8"/>
  <c r="AO157" i="8"/>
  <c r="AO158" i="8"/>
  <c r="AO159" i="8"/>
  <c r="AU159" i="8" s="1"/>
  <c r="AO160" i="8"/>
  <c r="AU160" i="8" s="1"/>
  <c r="AO161" i="8"/>
  <c r="AO162" i="8"/>
  <c r="AU162" i="8" s="1"/>
  <c r="AO163" i="8"/>
  <c r="AU163" i="8" s="1"/>
  <c r="AO164" i="8"/>
  <c r="AU164" i="8" s="1"/>
  <c r="AO165" i="8"/>
  <c r="AO166" i="8"/>
  <c r="AO167" i="8"/>
  <c r="AU167" i="8" s="1"/>
  <c r="AO168" i="8"/>
  <c r="AO169" i="8"/>
  <c r="AU169" i="8" s="1"/>
  <c r="AO170" i="8"/>
  <c r="AV170" i="8" s="1"/>
  <c r="AO171" i="8"/>
  <c r="AU171" i="8" s="1"/>
  <c r="AO172" i="8"/>
  <c r="AU172" i="8" s="1"/>
  <c r="AO173" i="8"/>
  <c r="AU173" i="8" s="1"/>
  <c r="AO174" i="8"/>
  <c r="AU174" i="8" s="1"/>
  <c r="AO175" i="8"/>
  <c r="AU175" i="8" s="1"/>
  <c r="AO176" i="8"/>
  <c r="AO177" i="8"/>
  <c r="AU177" i="8" s="1"/>
  <c r="AO178" i="8"/>
  <c r="AU178" i="8" s="1"/>
  <c r="AO179" i="8"/>
  <c r="AU179" i="8" s="1"/>
  <c r="AO180" i="8"/>
  <c r="AO181" i="8"/>
  <c r="AO182" i="8"/>
  <c r="AO183" i="8"/>
  <c r="AO184" i="8"/>
  <c r="AU184" i="8" s="1"/>
  <c r="AO185" i="8"/>
  <c r="AU185" i="8" s="1"/>
  <c r="AO186" i="8"/>
  <c r="AO187" i="8"/>
  <c r="AU187" i="8" s="1"/>
  <c r="AO188" i="8"/>
  <c r="AO189" i="8"/>
  <c r="AU189" i="8" s="1"/>
  <c r="AO190" i="8"/>
  <c r="AU190" i="8" s="1"/>
  <c r="AO191" i="8"/>
  <c r="AU191" i="8" s="1"/>
  <c r="AO192" i="8"/>
  <c r="AU192" i="8" s="1"/>
  <c r="AO193" i="8"/>
  <c r="AO194" i="8"/>
  <c r="AU194" i="8" s="1"/>
  <c r="AO195" i="8"/>
  <c r="AU195" i="8" s="1"/>
  <c r="AO196" i="8"/>
  <c r="AU196" i="8" s="1"/>
  <c r="AO197" i="8"/>
  <c r="AO198" i="8"/>
  <c r="AO199" i="8"/>
  <c r="AU199" i="8" s="1"/>
  <c r="AO200" i="8"/>
  <c r="AO201" i="8"/>
  <c r="AO202" i="8"/>
  <c r="AO203" i="8"/>
  <c r="AU203" i="8" s="1"/>
  <c r="AO204" i="8"/>
  <c r="AO205" i="8"/>
  <c r="AU205" i="8" s="1"/>
  <c r="AO206" i="8"/>
  <c r="AO207" i="8"/>
  <c r="AU207" i="8" s="1"/>
  <c r="AO208" i="8"/>
  <c r="AU208" i="8" s="1"/>
  <c r="AO209" i="8"/>
  <c r="AU209" i="8" s="1"/>
  <c r="AO210" i="8"/>
  <c r="AU210" i="8" s="1"/>
  <c r="AO211" i="8"/>
  <c r="AU211" i="8" s="1"/>
  <c r="AO212" i="8"/>
  <c r="AU212" i="8" s="1"/>
  <c r="AO213" i="8"/>
  <c r="AU213" i="8" s="1"/>
  <c r="AO214" i="8"/>
  <c r="AU214" i="8" s="1"/>
  <c r="AO215" i="8"/>
  <c r="AU215" i="8" s="1"/>
  <c r="AO216" i="8"/>
  <c r="AO217" i="8"/>
  <c r="AU217" i="8" s="1"/>
  <c r="AO218" i="8"/>
  <c r="AO219" i="8"/>
  <c r="AU219" i="8" s="1"/>
  <c r="AO220" i="8"/>
  <c r="AO221" i="8"/>
  <c r="AO222" i="8"/>
  <c r="AO223" i="8"/>
  <c r="AU223" i="8" s="1"/>
  <c r="AO224" i="8"/>
  <c r="AU224" i="8" s="1"/>
  <c r="AO225" i="8"/>
  <c r="AO226" i="8"/>
  <c r="AU226" i="8" s="1"/>
  <c r="AO227" i="8"/>
  <c r="AU227" i="8" s="1"/>
  <c r="AO228" i="8"/>
  <c r="AO229" i="8"/>
  <c r="AO230" i="8"/>
  <c r="AO231" i="8"/>
  <c r="AO232" i="8"/>
  <c r="AO233" i="8"/>
  <c r="AU233" i="8" s="1"/>
  <c r="AO234" i="8"/>
  <c r="AO235" i="8"/>
  <c r="AU235" i="8" s="1"/>
  <c r="AO236" i="8"/>
  <c r="AU236" i="8" s="1"/>
  <c r="AO237" i="8"/>
  <c r="AO238" i="8"/>
  <c r="AU238" i="8" s="1"/>
  <c r="AO239" i="8"/>
  <c r="AO240" i="8"/>
  <c r="AU240" i="8" s="1"/>
  <c r="AO241" i="8"/>
  <c r="AO242" i="8"/>
  <c r="AU242" i="8" s="1"/>
  <c r="AO243" i="8"/>
  <c r="AU243" i="8" s="1"/>
  <c r="AO244" i="8"/>
  <c r="AO245" i="8"/>
  <c r="AU245" i="8" s="1"/>
  <c r="AO246" i="8"/>
  <c r="AU246" i="8" s="1"/>
  <c r="AO247" i="8"/>
  <c r="AO248" i="8"/>
  <c r="AO249" i="8"/>
  <c r="AU249" i="8" s="1"/>
  <c r="AO250" i="8"/>
  <c r="AO251" i="8"/>
  <c r="AU251" i="8" s="1"/>
  <c r="AO252" i="8"/>
  <c r="AO253" i="8"/>
  <c r="AO254" i="8"/>
  <c r="AO255" i="8"/>
  <c r="AU255" i="8" s="1"/>
  <c r="AO256" i="8"/>
  <c r="AO257" i="8"/>
  <c r="AO258" i="8"/>
  <c r="AU258" i="8" s="1"/>
  <c r="AO259" i="8"/>
  <c r="AU259" i="8" s="1"/>
  <c r="AO260" i="8"/>
  <c r="AU260" i="8" s="1"/>
  <c r="AO261" i="8"/>
  <c r="AU261" i="8" s="1"/>
  <c r="AO262" i="8"/>
  <c r="AU262" i="8" s="1"/>
  <c r="AO263" i="8"/>
  <c r="AU263" i="8" s="1"/>
  <c r="AO264" i="8"/>
  <c r="AO265" i="8"/>
  <c r="AU265" i="8" s="1"/>
  <c r="AO266" i="8"/>
  <c r="AO267" i="8"/>
  <c r="AU267" i="8" s="1"/>
  <c r="AO268" i="8"/>
  <c r="AU268" i="8" s="1"/>
  <c r="AO269" i="8"/>
  <c r="AO270" i="8"/>
  <c r="AO271" i="8"/>
  <c r="AO272" i="8"/>
  <c r="AU272" i="8" s="1"/>
  <c r="AO273" i="8"/>
  <c r="AO274" i="8"/>
  <c r="AU274" i="8" s="1"/>
  <c r="AO275" i="8"/>
  <c r="AU275" i="8" s="1"/>
  <c r="AO276" i="8"/>
  <c r="AO277" i="8"/>
  <c r="AU277" i="8" s="1"/>
  <c r="AO278" i="8"/>
  <c r="AU278" i="8" s="1"/>
  <c r="AO279" i="8"/>
  <c r="AU279" i="8" s="1"/>
  <c r="AO280" i="8"/>
  <c r="AO281" i="8"/>
  <c r="AU281" i="8" s="1"/>
  <c r="AO282" i="8"/>
  <c r="AO283" i="8"/>
  <c r="AU283" i="8" s="1"/>
  <c r="AO284" i="8"/>
  <c r="AO285" i="8"/>
  <c r="AU285" i="8" s="1"/>
  <c r="AO286" i="8"/>
  <c r="AU286" i="8" s="1"/>
  <c r="AO287" i="8"/>
  <c r="AU287" i="8" s="1"/>
  <c r="AO288" i="8"/>
  <c r="AO289" i="8"/>
  <c r="AU289" i="8" s="1"/>
  <c r="AO290" i="8"/>
  <c r="AU290" i="8" s="1"/>
  <c r="AO291" i="8"/>
  <c r="AU291" i="8" s="1"/>
  <c r="AO292" i="8"/>
  <c r="AU292" i="8" s="1"/>
  <c r="AO293" i="8"/>
  <c r="AU293" i="8" s="1"/>
  <c r="AO294" i="8"/>
  <c r="AO295" i="8"/>
  <c r="AU295" i="8" s="1"/>
  <c r="AO296" i="8"/>
  <c r="AO297" i="8"/>
  <c r="AO298" i="8"/>
  <c r="AO299" i="8"/>
  <c r="AU299" i="8" s="1"/>
  <c r="AO300" i="8"/>
  <c r="AU300" i="8" s="1"/>
  <c r="AO301" i="8"/>
  <c r="AO302" i="8"/>
  <c r="AO303" i="8"/>
  <c r="AU303" i="8" s="1"/>
  <c r="AO304" i="8"/>
  <c r="AU304" i="8" s="1"/>
  <c r="AO305" i="8"/>
  <c r="AO306" i="8"/>
  <c r="AU306" i="8" s="1"/>
  <c r="AO307" i="8"/>
  <c r="AU307" i="8" s="1"/>
  <c r="AO308" i="8"/>
  <c r="AO309" i="8"/>
  <c r="AO310" i="8"/>
  <c r="AO311" i="8"/>
  <c r="AU311" i="8" s="1"/>
  <c r="AO312" i="8"/>
  <c r="AU312" i="8" s="1"/>
  <c r="AO313" i="8"/>
  <c r="AO314" i="8"/>
  <c r="AO315" i="8"/>
  <c r="AU315" i="8" s="1"/>
  <c r="AO316" i="8"/>
  <c r="AU316" i="8" s="1"/>
  <c r="AO317" i="8"/>
  <c r="AU317" i="8" s="1"/>
  <c r="AO318" i="8"/>
  <c r="AU318" i="8" s="1"/>
  <c r="AO319" i="8"/>
  <c r="AU319" i="8" s="1"/>
  <c r="AO320" i="8"/>
  <c r="AU320" i="8" s="1"/>
  <c r="AO321" i="8"/>
  <c r="AO322" i="8"/>
  <c r="AU322" i="8" s="1"/>
  <c r="AO323" i="8"/>
  <c r="AU323" i="8" s="1"/>
  <c r="AO324" i="8"/>
  <c r="AU324" i="8" s="1"/>
  <c r="AO325" i="8"/>
  <c r="AU325" i="8" s="1"/>
  <c r="AO326" i="8"/>
  <c r="AU326" i="8" s="1"/>
  <c r="AO327" i="8"/>
  <c r="AU327" i="8" s="1"/>
  <c r="AO328" i="8"/>
  <c r="AU328" i="8" s="1"/>
  <c r="AO329" i="8"/>
  <c r="AU329" i="8" s="1"/>
  <c r="AO330" i="8"/>
  <c r="AU330" i="8" s="1"/>
  <c r="AO331" i="8"/>
  <c r="AU331" i="8" s="1"/>
  <c r="AO332" i="8"/>
  <c r="AO333" i="8"/>
  <c r="AU333" i="8" s="1"/>
  <c r="AO335" i="8"/>
  <c r="AU335" i="8" s="1"/>
  <c r="AO336" i="8"/>
  <c r="AU336" i="8" s="1"/>
  <c r="AO337" i="8"/>
  <c r="AO338" i="8"/>
  <c r="AO339" i="8"/>
  <c r="AO340" i="8"/>
  <c r="AU340" i="8" s="1"/>
  <c r="AO341" i="8"/>
  <c r="AU341" i="8" s="1"/>
  <c r="AO342" i="8"/>
  <c r="AU342" i="8" s="1"/>
  <c r="AO343" i="8"/>
  <c r="AU343" i="8" s="1"/>
  <c r="AO344" i="8"/>
  <c r="AU344" i="8" s="1"/>
  <c r="AO345" i="8"/>
  <c r="AO346" i="8"/>
  <c r="AO347" i="8"/>
  <c r="AU347" i="8" s="1"/>
  <c r="AO348" i="8"/>
  <c r="AU348" i="8" s="1"/>
  <c r="AO349" i="8"/>
  <c r="AU349" i="8" s="1"/>
  <c r="AO350" i="8"/>
  <c r="AO351" i="8"/>
  <c r="AU351" i="8" s="1"/>
  <c r="AO352" i="8"/>
  <c r="AU352" i="8" s="1"/>
  <c r="AO353" i="8"/>
  <c r="AO354" i="8"/>
  <c r="AO355" i="8"/>
  <c r="AO356" i="8"/>
  <c r="AU356" i="8" s="1"/>
  <c r="AO357" i="8"/>
  <c r="AO358" i="8"/>
  <c r="AO359" i="8"/>
  <c r="AU359" i="8" s="1"/>
  <c r="AO360" i="8"/>
  <c r="AO361" i="8"/>
  <c r="AU361" i="8" s="1"/>
  <c r="AO362" i="8"/>
  <c r="AO363" i="8"/>
  <c r="AU363" i="8" s="1"/>
  <c r="AO364" i="8"/>
  <c r="AO365" i="8"/>
  <c r="AO366" i="8"/>
  <c r="AO367" i="8"/>
  <c r="AU367" i="8" s="1"/>
  <c r="AO368" i="8"/>
  <c r="AU368" i="8" s="1"/>
  <c r="AO369" i="8"/>
  <c r="AO370" i="8"/>
  <c r="AO371" i="8"/>
  <c r="AO372" i="8"/>
  <c r="AU372" i="8" s="1"/>
  <c r="AO373" i="8"/>
  <c r="AU373" i="8" s="1"/>
  <c r="AO374" i="8"/>
  <c r="AU374" i="8" s="1"/>
  <c r="AO375" i="8"/>
  <c r="AU375" i="8" s="1"/>
  <c r="AO376" i="8"/>
  <c r="AU376" i="8" s="1"/>
  <c r="AO377" i="8"/>
  <c r="AU377" i="8" s="1"/>
  <c r="AO378" i="8"/>
  <c r="AO379" i="8"/>
  <c r="AU379" i="8" s="1"/>
  <c r="AO380" i="8"/>
  <c r="AO381" i="8"/>
  <c r="AO382" i="8"/>
  <c r="AO383" i="8"/>
  <c r="AU383" i="8" s="1"/>
  <c r="AO384" i="8"/>
  <c r="AU384" i="8" s="1"/>
  <c r="AO385" i="8"/>
  <c r="AO386" i="8"/>
  <c r="AO387" i="8"/>
  <c r="AO388" i="8"/>
  <c r="AU388" i="8" s="1"/>
  <c r="AO389" i="8"/>
  <c r="AO390" i="8"/>
  <c r="AU390" i="8" s="1"/>
  <c r="AO391" i="8"/>
  <c r="AU391" i="8" s="1"/>
  <c r="AO392" i="8"/>
  <c r="AU392" i="8" s="1"/>
  <c r="AO393" i="8"/>
  <c r="AU393" i="8" s="1"/>
  <c r="AO394" i="8"/>
  <c r="AU394" i="8" s="1"/>
  <c r="AO395" i="8"/>
  <c r="AU395" i="8" s="1"/>
  <c r="AO396" i="8"/>
  <c r="AU396" i="8" s="1"/>
  <c r="AO397" i="8"/>
  <c r="AO398" i="8"/>
  <c r="AO399" i="8"/>
  <c r="AU399" i="8" s="1"/>
  <c r="AO400" i="8"/>
  <c r="AU400" i="8" s="1"/>
  <c r="AO401" i="8"/>
  <c r="AO402" i="8"/>
  <c r="AO403" i="8"/>
  <c r="AU403" i="8" s="1"/>
  <c r="AO404" i="8"/>
  <c r="AU404" i="8" s="1"/>
  <c r="AO405" i="8"/>
  <c r="AU405" i="8" s="1"/>
  <c r="AO406" i="8"/>
  <c r="AU406" i="8" s="1"/>
  <c r="AO407" i="8"/>
  <c r="AU407" i="8" s="1"/>
  <c r="AO408" i="8"/>
  <c r="AU408" i="8" s="1"/>
  <c r="AO409" i="8"/>
  <c r="AU409" i="8" s="1"/>
  <c r="AO410" i="8"/>
  <c r="AU410" i="8" s="1"/>
  <c r="AO411" i="8"/>
  <c r="AU411" i="8" s="1"/>
  <c r="AO412" i="8"/>
  <c r="AU412" i="8" s="1"/>
  <c r="AO413" i="8"/>
  <c r="AU413" i="8" s="1"/>
  <c r="AO414" i="8"/>
  <c r="AO415" i="8"/>
  <c r="AU415" i="8" s="1"/>
  <c r="AO416" i="8"/>
  <c r="AU416" i="8" s="1"/>
  <c r="AO417" i="8"/>
  <c r="AU417" i="8" s="1"/>
  <c r="AO418" i="8"/>
  <c r="AO419" i="8"/>
  <c r="AU419" i="8" s="1"/>
  <c r="AO420" i="8"/>
  <c r="AU420" i="8" s="1"/>
  <c r="AO421" i="8"/>
  <c r="AU421" i="8" s="1"/>
  <c r="AO422" i="8"/>
  <c r="AO423" i="8"/>
  <c r="AU423" i="8" s="1"/>
  <c r="AO424" i="8"/>
  <c r="AU424" i="8" s="1"/>
  <c r="AO425" i="8"/>
  <c r="AU425" i="8" s="1"/>
  <c r="AO426" i="8"/>
  <c r="AU426" i="8" s="1"/>
  <c r="AO427" i="8"/>
  <c r="AU427" i="8" s="1"/>
  <c r="AO428" i="8"/>
  <c r="AU428" i="8" s="1"/>
  <c r="AO429" i="8"/>
  <c r="AO430" i="8"/>
  <c r="AU430" i="8" s="1"/>
  <c r="AO431" i="8"/>
  <c r="AU431" i="8" s="1"/>
  <c r="AO432" i="8"/>
  <c r="AU432" i="8" s="1"/>
  <c r="AO433" i="8"/>
  <c r="AO434" i="8"/>
  <c r="AO435" i="8"/>
  <c r="AO436" i="8"/>
  <c r="AU436" i="8" s="1"/>
  <c r="AO437" i="8"/>
  <c r="AU437" i="8" s="1"/>
  <c r="AO438" i="8"/>
  <c r="AO439" i="8"/>
  <c r="AU439" i="8" s="1"/>
  <c r="AO440" i="8"/>
  <c r="AO441" i="8"/>
  <c r="AO442" i="8"/>
  <c r="AU442" i="8" s="1"/>
  <c r="AO443" i="8"/>
  <c r="AU443" i="8" s="1"/>
  <c r="AO444" i="8"/>
  <c r="AU444" i="8" s="1"/>
  <c r="AO445" i="8"/>
  <c r="AO446" i="8"/>
  <c r="AU446" i="8" s="1"/>
  <c r="AO447" i="8"/>
  <c r="AO448" i="8"/>
  <c r="AU448" i="8" s="1"/>
  <c r="AO449" i="8"/>
  <c r="AO450" i="8"/>
  <c r="AO451" i="8"/>
  <c r="AO452" i="8"/>
  <c r="AO453" i="8"/>
  <c r="AO454" i="8"/>
  <c r="AO455" i="8"/>
  <c r="AU455" i="8" s="1"/>
  <c r="AO456" i="8"/>
  <c r="AU456" i="8" s="1"/>
  <c r="AO457" i="8"/>
  <c r="AU457" i="8" s="1"/>
  <c r="AO458" i="8"/>
  <c r="AU458" i="8" s="1"/>
  <c r="AO459" i="8"/>
  <c r="AU459" i="8" s="1"/>
  <c r="AO460" i="8"/>
  <c r="AU460" i="8" s="1"/>
  <c r="AO461" i="8"/>
  <c r="AU461" i="8" s="1"/>
  <c r="AO462" i="8"/>
  <c r="AO463" i="8"/>
  <c r="AU463" i="8" s="1"/>
  <c r="AO464" i="8"/>
  <c r="AU464" i="8" s="1"/>
  <c r="AO465" i="8"/>
  <c r="AO466" i="8"/>
  <c r="AO467" i="8"/>
  <c r="AO468" i="8"/>
  <c r="AU468" i="8" s="1"/>
  <c r="AO469" i="8"/>
  <c r="AU469" i="8" s="1"/>
  <c r="AO470" i="8"/>
  <c r="AO471" i="8"/>
  <c r="AU471" i="8" s="1"/>
  <c r="AO472" i="8"/>
  <c r="AU472" i="8" s="1"/>
  <c r="AO473" i="8"/>
  <c r="AU473" i="8" s="1"/>
  <c r="AO474" i="8"/>
  <c r="AO475" i="8"/>
  <c r="AU475" i="8" s="1"/>
  <c r="AO476" i="8"/>
  <c r="AO477" i="8"/>
  <c r="AO478" i="8"/>
  <c r="AO479" i="8"/>
  <c r="AU479" i="8" s="1"/>
  <c r="AO480" i="8"/>
  <c r="AU480" i="8" s="1"/>
  <c r="AO481" i="8"/>
  <c r="AO482" i="8"/>
  <c r="AO483" i="8"/>
  <c r="AU483" i="8" s="1"/>
  <c r="AO484" i="8"/>
  <c r="AO485" i="8"/>
  <c r="AU485" i="8" s="1"/>
  <c r="AO486" i="8"/>
  <c r="AO487" i="8"/>
  <c r="AU487" i="8" s="1"/>
  <c r="AO488" i="8"/>
  <c r="AU488" i="8" s="1"/>
  <c r="AO489" i="8"/>
  <c r="AO490" i="8"/>
  <c r="AU490" i="8" s="1"/>
  <c r="AO491" i="8"/>
  <c r="AO492" i="8"/>
  <c r="AU492" i="8" s="1"/>
  <c r="AO493" i="8"/>
  <c r="AU493" i="8" s="1"/>
  <c r="AO495" i="8"/>
  <c r="AU495" i="8" s="1"/>
  <c r="AO496" i="8"/>
  <c r="AU496" i="8" s="1"/>
  <c r="AO497" i="8"/>
  <c r="AO498" i="8"/>
  <c r="AO499" i="8"/>
  <c r="AO500" i="8"/>
  <c r="AU500" i="8" s="1"/>
  <c r="AO501" i="8"/>
  <c r="AU501" i="8" s="1"/>
  <c r="AO502" i="8"/>
  <c r="AO503" i="8"/>
  <c r="AU503" i="8" s="1"/>
  <c r="AO505" i="8"/>
  <c r="AO506" i="8"/>
  <c r="AO507" i="8"/>
  <c r="AU507" i="8" s="1"/>
  <c r="AO508" i="8"/>
  <c r="AU508" i="8" s="1"/>
  <c r="AO509" i="8"/>
  <c r="AO510" i="8"/>
  <c r="AO511" i="8"/>
  <c r="AU511" i="8" s="1"/>
  <c r="AO512" i="8"/>
  <c r="AU512" i="8" s="1"/>
  <c r="AO513" i="8"/>
  <c r="AU513" i="8" s="1"/>
  <c r="AO514" i="8"/>
  <c r="AO515" i="8"/>
  <c r="AO516" i="8"/>
  <c r="AU516" i="8" s="1"/>
  <c r="AO517" i="8"/>
  <c r="AU517" i="8" s="1"/>
  <c r="AO519" i="8"/>
  <c r="AU519" i="8" s="1"/>
  <c r="AO520" i="8"/>
  <c r="AU520" i="8" s="1"/>
  <c r="AO521" i="8"/>
  <c r="AU521" i="8" s="1"/>
  <c r="AO522" i="8"/>
  <c r="AO523" i="8"/>
  <c r="AU523" i="8" s="1"/>
  <c r="AO524" i="8"/>
  <c r="AO525" i="8"/>
  <c r="AO526" i="8"/>
  <c r="AO527" i="8"/>
  <c r="AU527" i="8" s="1"/>
  <c r="AO528" i="8"/>
  <c r="AU528" i="8" s="1"/>
  <c r="AO529" i="8"/>
  <c r="AO530" i="8"/>
  <c r="AU530" i="8" s="1"/>
  <c r="AO531" i="8"/>
  <c r="AO533" i="8"/>
  <c r="AU533" i="8" s="1"/>
  <c r="AO534" i="8"/>
  <c r="AO535" i="8"/>
  <c r="AU535" i="8" s="1"/>
  <c r="AO536" i="8"/>
  <c r="AO537" i="8"/>
  <c r="AU537" i="8" s="1"/>
  <c r="AO538" i="8"/>
  <c r="AU538" i="8" s="1"/>
  <c r="AO539" i="8"/>
  <c r="AU539" i="8" s="1"/>
  <c r="AO540" i="8"/>
  <c r="AU540" i="8" s="1"/>
  <c r="AO541" i="8"/>
  <c r="AU541" i="8" s="1"/>
  <c r="AO542" i="8"/>
  <c r="AU542" i="8" s="1"/>
  <c r="AO543" i="8"/>
  <c r="AO544" i="8"/>
  <c r="AU544" i="8" s="1"/>
  <c r="AO545" i="8"/>
  <c r="AO546" i="8"/>
  <c r="AO547" i="8"/>
  <c r="AU547" i="8" s="1"/>
  <c r="AO548" i="8"/>
  <c r="AO549" i="8"/>
  <c r="AU549" i="8" s="1"/>
  <c r="AO550" i="8"/>
  <c r="AU550" i="8" s="1"/>
  <c r="AO551" i="8"/>
  <c r="AU551" i="8" s="1"/>
  <c r="AO552" i="8"/>
  <c r="AU552" i="8" s="1"/>
  <c r="AO553" i="8"/>
  <c r="AO554" i="8"/>
  <c r="AU554" i="8" s="1"/>
  <c r="AO555" i="8"/>
  <c r="AU555" i="8" s="1"/>
  <c r="AO556" i="8"/>
  <c r="AU556" i="8" s="1"/>
  <c r="AO557" i="8"/>
  <c r="AO558" i="8"/>
  <c r="AO559" i="8"/>
  <c r="AU559" i="8" s="1"/>
  <c r="AO560" i="8"/>
  <c r="AU560" i="8" s="1"/>
  <c r="AO561" i="8"/>
  <c r="AU561" i="8" s="1"/>
  <c r="AO562" i="8"/>
  <c r="AO563" i="8"/>
  <c r="AU563" i="8" s="1"/>
  <c r="AO564" i="8"/>
  <c r="AO565" i="8"/>
  <c r="AU565" i="8" s="1"/>
  <c r="AO566" i="8"/>
  <c r="AO567" i="8"/>
  <c r="AU567" i="8" s="1"/>
  <c r="AO568" i="8"/>
  <c r="AU568" i="8" s="1"/>
  <c r="AO569" i="8"/>
  <c r="AU569" i="8" s="1"/>
  <c r="AO570" i="8"/>
  <c r="AU570" i="8" s="1"/>
  <c r="AO571" i="8"/>
  <c r="AU571" i="8" s="1"/>
  <c r="AO572" i="8"/>
  <c r="AU572" i="8" s="1"/>
  <c r="AO573" i="8"/>
  <c r="AU573" i="8" s="1"/>
  <c r="AO574" i="8"/>
  <c r="AU574" i="8" s="1"/>
  <c r="AO575" i="8"/>
  <c r="AU575" i="8" s="1"/>
  <c r="AO576" i="8"/>
  <c r="AU576" i="8" s="1"/>
  <c r="AO577" i="8"/>
  <c r="AO578" i="8"/>
  <c r="AO579" i="8"/>
  <c r="AU579" i="8" s="1"/>
  <c r="AO580" i="8"/>
  <c r="AU580" i="8" s="1"/>
  <c r="AO581" i="8"/>
  <c r="AU581" i="8" s="1"/>
  <c r="AO582" i="8"/>
  <c r="AU582" i="8" s="1"/>
  <c r="AO583" i="8"/>
  <c r="AU583" i="8" s="1"/>
  <c r="AO584" i="8"/>
  <c r="AO585" i="8"/>
  <c r="AO586" i="8"/>
  <c r="AU586" i="8" s="1"/>
  <c r="AO587" i="8"/>
  <c r="AU587" i="8" s="1"/>
  <c r="AO588" i="8"/>
  <c r="AO589" i="8"/>
  <c r="AO590" i="8"/>
  <c r="AU590" i="8" s="1"/>
  <c r="AO591" i="8"/>
  <c r="AO592" i="8"/>
  <c r="AU592" i="8" s="1"/>
  <c r="AO593" i="8"/>
  <c r="AO594" i="8"/>
  <c r="AO595" i="8"/>
  <c r="AU595" i="8" s="1"/>
  <c r="AO596" i="8"/>
  <c r="AO597" i="8"/>
  <c r="AU597" i="8" s="1"/>
  <c r="AO598" i="8"/>
  <c r="AU598" i="8" s="1"/>
  <c r="AO599" i="8"/>
  <c r="AU599" i="8" s="1"/>
  <c r="AO600" i="8"/>
  <c r="AU600" i="8" s="1"/>
  <c r="AO601" i="8"/>
  <c r="AU601" i="8" s="1"/>
  <c r="AO602" i="8"/>
  <c r="AO603" i="8"/>
  <c r="AU603" i="8" s="1"/>
  <c r="AO604" i="8"/>
  <c r="AU604" i="8" s="1"/>
  <c r="AO605" i="8"/>
  <c r="AO606" i="8"/>
  <c r="AU606" i="8" s="1"/>
  <c r="AO607" i="8"/>
  <c r="AU607" i="8" s="1"/>
  <c r="AO608" i="8"/>
  <c r="AU608" i="8" s="1"/>
  <c r="AO609" i="8"/>
  <c r="AU609" i="8" s="1"/>
  <c r="AO610" i="8"/>
  <c r="AO611" i="8"/>
  <c r="AU611" i="8" s="1"/>
  <c r="AO612" i="8"/>
  <c r="AU612" i="8" s="1"/>
  <c r="AO613" i="8"/>
  <c r="AU613" i="8" s="1"/>
  <c r="AO614" i="8"/>
  <c r="AU614" i="8" s="1"/>
  <c r="AO615" i="8"/>
  <c r="AU615" i="8" s="1"/>
  <c r="AO616" i="8"/>
  <c r="AU616" i="8" s="1"/>
  <c r="AO617" i="8"/>
  <c r="AU617" i="8" s="1"/>
  <c r="AO618" i="8"/>
  <c r="AU618" i="8" s="1"/>
  <c r="AO619" i="8"/>
  <c r="AU619" i="8" s="1"/>
  <c r="AO620" i="8"/>
  <c r="AU620" i="8" s="1"/>
  <c r="AO621" i="8"/>
  <c r="AO622" i="8"/>
  <c r="AO623" i="8"/>
  <c r="AU623" i="8" s="1"/>
  <c r="AO624" i="8"/>
  <c r="AU624" i="8" s="1"/>
  <c r="AO625" i="8"/>
  <c r="AO626" i="8"/>
  <c r="AO627" i="8"/>
  <c r="AU627" i="8" s="1"/>
  <c r="AO628" i="8"/>
  <c r="AO629" i="8"/>
  <c r="AU629" i="8" s="1"/>
  <c r="AO630" i="8"/>
  <c r="AO631" i="8"/>
  <c r="AU631" i="8" s="1"/>
  <c r="AO632" i="8"/>
  <c r="AO633" i="8"/>
  <c r="AO634" i="8"/>
  <c r="AO635" i="8"/>
  <c r="AU635" i="8" s="1"/>
  <c r="AO636" i="8"/>
  <c r="AU636" i="8" s="1"/>
  <c r="AO637" i="8"/>
  <c r="AU637" i="8" s="1"/>
  <c r="AO638" i="8"/>
  <c r="AO639" i="8"/>
  <c r="AU639" i="8" s="1"/>
  <c r="AO640" i="8"/>
  <c r="AO641" i="8"/>
  <c r="AO642" i="8"/>
  <c r="AO643" i="8"/>
  <c r="AU643" i="8" s="1"/>
  <c r="AO644" i="8"/>
  <c r="AU644" i="8" s="1"/>
  <c r="AO645" i="8"/>
  <c r="AU645" i="8" s="1"/>
  <c r="AO646" i="8"/>
  <c r="AU646" i="8" s="1"/>
  <c r="AO647" i="8"/>
  <c r="AU647" i="8" s="1"/>
  <c r="AO648" i="8"/>
  <c r="AU648" i="8" s="1"/>
  <c r="AO649" i="8"/>
  <c r="AO650" i="8"/>
  <c r="AO651" i="8"/>
  <c r="AU651" i="8" s="1"/>
  <c r="AO652" i="8"/>
  <c r="AU652" i="8" s="1"/>
  <c r="AO653" i="8"/>
  <c r="AU653" i="8" s="1"/>
  <c r="AO654" i="8"/>
  <c r="AU654" i="8" s="1"/>
  <c r="AO655" i="8"/>
  <c r="AU655" i="8" s="1"/>
  <c r="AO656" i="8"/>
  <c r="AU656" i="8" s="1"/>
  <c r="AO657" i="8"/>
  <c r="AO658" i="8"/>
  <c r="AU658" i="8" s="1"/>
  <c r="AO659" i="8"/>
  <c r="AU659" i="8" s="1"/>
  <c r="AO660" i="8"/>
  <c r="AU660" i="8" s="1"/>
  <c r="AO661" i="8"/>
  <c r="AU661" i="8" s="1"/>
  <c r="AO662" i="8"/>
  <c r="AO663" i="8"/>
  <c r="AU663" i="8" s="1"/>
  <c r="AO664" i="8"/>
  <c r="AU2" i="8"/>
  <c r="AV347" i="8"/>
  <c r="AV363" i="8"/>
  <c r="AV377" i="8"/>
  <c r="AV379" i="8"/>
  <c r="AV395" i="8"/>
  <c r="AV396" i="8"/>
  <c r="AV411" i="8"/>
  <c r="AV427" i="8"/>
  <c r="AV443" i="8"/>
  <c r="AV459" i="8"/>
  <c r="AV523" i="8"/>
  <c r="AV539" i="8"/>
  <c r="AV547" i="8"/>
  <c r="AV555" i="8"/>
  <c r="AV561" i="8"/>
  <c r="AV563" i="8"/>
  <c r="AV571" i="8"/>
  <c r="AV587" i="8"/>
  <c r="AV603" i="8"/>
  <c r="AV635" i="8"/>
  <c r="AV651" i="8"/>
  <c r="AV659" i="8"/>
  <c r="AV660" i="8"/>
  <c r="BD2" i="8"/>
  <c r="AV3" i="8"/>
  <c r="AV4" i="8"/>
  <c r="AV8" i="8"/>
  <c r="AV19" i="8"/>
  <c r="AV24" i="8"/>
  <c r="AV25" i="8"/>
  <c r="AV27" i="8"/>
  <c r="AV35" i="8"/>
  <c r="AV40" i="8"/>
  <c r="AV43" i="8"/>
  <c r="AV51" i="8"/>
  <c r="AV56" i="8"/>
  <c r="AV58" i="8"/>
  <c r="AV59" i="8"/>
  <c r="AV67" i="8"/>
  <c r="AV70" i="8"/>
  <c r="AV72" i="8"/>
  <c r="AV73" i="8"/>
  <c r="AV75" i="8"/>
  <c r="AV89" i="8"/>
  <c r="AV91" i="8"/>
  <c r="AV100" i="8"/>
  <c r="AV107" i="8"/>
  <c r="AV115" i="8"/>
  <c r="AV116" i="8"/>
  <c r="AV121" i="8"/>
  <c r="AV123" i="8"/>
  <c r="AV137" i="8"/>
  <c r="AV139" i="8"/>
  <c r="AV148" i="8"/>
  <c r="AV152" i="8"/>
  <c r="AV155" i="8"/>
  <c r="AV163" i="8"/>
  <c r="AV164" i="8"/>
  <c r="AV171" i="8"/>
  <c r="AV179" i="8"/>
  <c r="AV184" i="8"/>
  <c r="AV185" i="8"/>
  <c r="AV187" i="8"/>
  <c r="AV195" i="8"/>
  <c r="AV203" i="8"/>
  <c r="AV217" i="8"/>
  <c r="AV219" i="8"/>
  <c r="AV227" i="8"/>
  <c r="AV233" i="8"/>
  <c r="AV235" i="8"/>
  <c r="AV236" i="8"/>
  <c r="AV249" i="8"/>
  <c r="AV251" i="8"/>
  <c r="AV265" i="8"/>
  <c r="AV267" i="8"/>
  <c r="AV268" i="8"/>
  <c r="AV275" i="8"/>
  <c r="AV281" i="8"/>
  <c r="AV283" i="8"/>
  <c r="AV291" i="8"/>
  <c r="AV292" i="8"/>
  <c r="AV299" i="8"/>
  <c r="AV307" i="8"/>
  <c r="AV312" i="8"/>
  <c r="AV315" i="8"/>
  <c r="AV329" i="8"/>
  <c r="AV331" i="8"/>
  <c r="AV11" i="8" l="1"/>
  <c r="BF103" i="8"/>
  <c r="BF101" i="8"/>
  <c r="BF99" i="8"/>
  <c r="BK103" i="8"/>
  <c r="BK571" i="8"/>
  <c r="BK213" i="8"/>
  <c r="BK91" i="8"/>
  <c r="BL96" i="8"/>
  <c r="BM96" i="8" s="1"/>
  <c r="AZ158" i="8"/>
  <c r="BK560" i="8"/>
  <c r="BK212" i="8"/>
  <c r="BK72" i="8"/>
  <c r="BL81" i="8"/>
  <c r="BM81" i="8" s="1"/>
  <c r="BK447" i="8"/>
  <c r="BK185" i="8"/>
  <c r="BK69" i="8"/>
  <c r="BK385" i="8"/>
  <c r="BK184" i="8"/>
  <c r="BK42" i="8"/>
  <c r="BL432" i="8"/>
  <c r="BM432" i="8" s="1"/>
  <c r="BK383" i="8"/>
  <c r="BK183" i="8"/>
  <c r="BK41" i="8"/>
  <c r="BL429" i="8"/>
  <c r="BK320" i="8"/>
  <c r="BK180" i="8"/>
  <c r="BK40" i="8"/>
  <c r="BL384" i="8"/>
  <c r="AV507" i="8"/>
  <c r="BK318" i="8"/>
  <c r="BK155" i="8"/>
  <c r="BK37" i="8"/>
  <c r="BL381" i="8"/>
  <c r="BM381" i="8" s="1"/>
  <c r="AV473" i="8"/>
  <c r="BK268" i="8"/>
  <c r="BK154" i="8"/>
  <c r="BK11" i="8"/>
  <c r="BM11" i="8" s="1"/>
  <c r="BL371" i="8"/>
  <c r="BM371" i="8" s="1"/>
  <c r="BK2" i="8"/>
  <c r="BM2" i="8" s="1"/>
  <c r="BK267" i="8"/>
  <c r="BK153" i="8"/>
  <c r="BK10" i="8"/>
  <c r="BL369" i="8"/>
  <c r="BK266" i="8"/>
  <c r="BK151" i="8"/>
  <c r="BK9" i="8"/>
  <c r="BM9" i="8" s="1"/>
  <c r="BL332" i="8"/>
  <c r="BM332" i="8" s="1"/>
  <c r="BK71" i="8"/>
  <c r="BK264" i="8"/>
  <c r="BK124" i="8"/>
  <c r="BK7" i="8"/>
  <c r="BL319" i="8"/>
  <c r="BM319" i="8" s="1"/>
  <c r="AV213" i="8"/>
  <c r="BK244" i="8"/>
  <c r="BK123" i="8"/>
  <c r="BL271" i="8"/>
  <c r="BM271" i="8" s="1"/>
  <c r="AV117" i="8"/>
  <c r="BK236" i="8"/>
  <c r="BK121" i="8"/>
  <c r="BL191" i="8"/>
  <c r="BM191" i="8" s="1"/>
  <c r="BK234" i="8"/>
  <c r="BL175" i="8"/>
  <c r="BM175" i="8" s="1"/>
  <c r="BK215" i="8"/>
  <c r="BK100" i="8"/>
  <c r="BL111" i="8"/>
  <c r="BM111" i="8" s="1"/>
  <c r="AZ520" i="8"/>
  <c r="AY520" i="8"/>
  <c r="AZ4" i="8"/>
  <c r="AY4" i="8"/>
  <c r="BD505" i="8"/>
  <c r="BC505" i="8"/>
  <c r="BC326" i="8"/>
  <c r="BD326" i="8"/>
  <c r="BD150" i="8"/>
  <c r="BC150" i="8"/>
  <c r="AV467" i="8"/>
  <c r="AU467" i="8"/>
  <c r="AU339" i="8"/>
  <c r="AV339" i="8"/>
  <c r="AZ2" i="8"/>
  <c r="BB84" i="8" s="1"/>
  <c r="AY2" i="8"/>
  <c r="AY485" i="8"/>
  <c r="AZ485" i="8"/>
  <c r="AY389" i="8"/>
  <c r="AZ389" i="8"/>
  <c r="AY212" i="8"/>
  <c r="AZ212" i="8"/>
  <c r="AY84" i="8"/>
  <c r="AZ84" i="8"/>
  <c r="BC571" i="8"/>
  <c r="BD571" i="8"/>
  <c r="BD407" i="8"/>
  <c r="BC407" i="8"/>
  <c r="BC278" i="8"/>
  <c r="BD278" i="8"/>
  <c r="BC102" i="8"/>
  <c r="BD102" i="8"/>
  <c r="AU451" i="8"/>
  <c r="AV451" i="8"/>
  <c r="AY617" i="8"/>
  <c r="AZ617" i="8"/>
  <c r="AY437" i="8"/>
  <c r="AZ437" i="8"/>
  <c r="AZ116" i="8"/>
  <c r="AY116" i="8"/>
  <c r="BC603" i="8"/>
  <c r="BD603" i="8"/>
  <c r="BC375" i="8"/>
  <c r="BD375" i="8"/>
  <c r="BC198" i="8"/>
  <c r="BD198" i="8"/>
  <c r="BD6" i="8"/>
  <c r="BC6" i="8"/>
  <c r="AV434" i="8"/>
  <c r="AU434" i="8"/>
  <c r="AV273" i="8"/>
  <c r="AU273" i="8"/>
  <c r="AY648" i="8"/>
  <c r="AZ648" i="8"/>
  <c r="AY552" i="8"/>
  <c r="AZ552" i="8"/>
  <c r="AZ452" i="8"/>
  <c r="AY452" i="8"/>
  <c r="AY436" i="8"/>
  <c r="AZ436" i="8"/>
  <c r="AY420" i="8"/>
  <c r="AZ420" i="8"/>
  <c r="AY404" i="8"/>
  <c r="AZ404" i="8"/>
  <c r="AZ388" i="8"/>
  <c r="AY388" i="8"/>
  <c r="AY340" i="8"/>
  <c r="AZ340" i="8"/>
  <c r="AY275" i="8"/>
  <c r="AZ275" i="8"/>
  <c r="AY195" i="8"/>
  <c r="AZ195" i="8"/>
  <c r="AZ179" i="8"/>
  <c r="AY179" i="8"/>
  <c r="AY163" i="8"/>
  <c r="AZ163" i="8"/>
  <c r="AZ147" i="8"/>
  <c r="AY147" i="8"/>
  <c r="AY131" i="8"/>
  <c r="AZ131" i="8"/>
  <c r="AY115" i="8"/>
  <c r="AZ115" i="8"/>
  <c r="AZ83" i="8"/>
  <c r="AY83" i="8"/>
  <c r="AY67" i="8"/>
  <c r="AZ67" i="8"/>
  <c r="AY51" i="8"/>
  <c r="AZ51" i="8"/>
  <c r="AY35" i="8"/>
  <c r="AZ35" i="8"/>
  <c r="AZ19" i="8"/>
  <c r="AY19" i="8"/>
  <c r="AY3" i="8"/>
  <c r="AZ3" i="8"/>
  <c r="BD650" i="8"/>
  <c r="BC650" i="8"/>
  <c r="BD634" i="8"/>
  <c r="BC634" i="8"/>
  <c r="BC618" i="8"/>
  <c r="BD618" i="8"/>
  <c r="BC602" i="8"/>
  <c r="BD602" i="8"/>
  <c r="BC586" i="8"/>
  <c r="BD586" i="8"/>
  <c r="BC570" i="8"/>
  <c r="BD570" i="8"/>
  <c r="BD554" i="8"/>
  <c r="BC554" i="8"/>
  <c r="BC538" i="8"/>
  <c r="BD538" i="8"/>
  <c r="BC521" i="8"/>
  <c r="BD521" i="8"/>
  <c r="BD503" i="8"/>
  <c r="BC503" i="8"/>
  <c r="BC486" i="8"/>
  <c r="BD486" i="8"/>
  <c r="BD470" i="8"/>
  <c r="BC470" i="8"/>
  <c r="BD454" i="8"/>
  <c r="BC454" i="8"/>
  <c r="BD438" i="8"/>
  <c r="BC438" i="8"/>
  <c r="BD422" i="8"/>
  <c r="BC422" i="8"/>
  <c r="BC406" i="8"/>
  <c r="BD406" i="8"/>
  <c r="BD390" i="8"/>
  <c r="BC390" i="8"/>
  <c r="BC374" i="8"/>
  <c r="BD374" i="8"/>
  <c r="BC358" i="8"/>
  <c r="BD358" i="8"/>
  <c r="BC342" i="8"/>
  <c r="BD342" i="8"/>
  <c r="BD325" i="8"/>
  <c r="BC325" i="8"/>
  <c r="BC309" i="8"/>
  <c r="BD309" i="8"/>
  <c r="BC293" i="8"/>
  <c r="BD293" i="8"/>
  <c r="BC277" i="8"/>
  <c r="BD277" i="8"/>
  <c r="BC261" i="8"/>
  <c r="BD261" i="8"/>
  <c r="BC245" i="8"/>
  <c r="BD245" i="8"/>
  <c r="BD229" i="8"/>
  <c r="BC229" i="8"/>
  <c r="BC213" i="8"/>
  <c r="BD213" i="8"/>
  <c r="BC197" i="8"/>
  <c r="BD197" i="8"/>
  <c r="BD181" i="8"/>
  <c r="BC181" i="8"/>
  <c r="BC165" i="8"/>
  <c r="BD165" i="8"/>
  <c r="BC149" i="8"/>
  <c r="BD149" i="8"/>
  <c r="BC133" i="8"/>
  <c r="BD133" i="8"/>
  <c r="BC117" i="8"/>
  <c r="BD117" i="8"/>
  <c r="BD85" i="8"/>
  <c r="BC85" i="8"/>
  <c r="BC69" i="8"/>
  <c r="BD69" i="8"/>
  <c r="BC53" i="8"/>
  <c r="BD53" i="8"/>
  <c r="BC37" i="8"/>
  <c r="BD37" i="8"/>
  <c r="BD21" i="8"/>
  <c r="BC21" i="8"/>
  <c r="BC5" i="8"/>
  <c r="BD5" i="8"/>
  <c r="AY633" i="8"/>
  <c r="AZ633" i="8"/>
  <c r="AY373" i="8"/>
  <c r="AZ373" i="8"/>
  <c r="BC619" i="8"/>
  <c r="BD619" i="8"/>
  <c r="BD359" i="8"/>
  <c r="BC359" i="8"/>
  <c r="BC86" i="8"/>
  <c r="BD86" i="8"/>
  <c r="BM357" i="8"/>
  <c r="AV338" i="8"/>
  <c r="AU338" i="8"/>
  <c r="AY616" i="8"/>
  <c r="AZ616" i="8"/>
  <c r="AY372" i="8"/>
  <c r="AZ372" i="8"/>
  <c r="AV515" i="8"/>
  <c r="AU515" i="8"/>
  <c r="AV385" i="8"/>
  <c r="AU385" i="8"/>
  <c r="AV337" i="8"/>
  <c r="AU337" i="8"/>
  <c r="AV256" i="8"/>
  <c r="AU256" i="8"/>
  <c r="AV176" i="8"/>
  <c r="AU176" i="8"/>
  <c r="AV144" i="8"/>
  <c r="AU144" i="8"/>
  <c r="AV128" i="8"/>
  <c r="AU128" i="8"/>
  <c r="AV48" i="8"/>
  <c r="AU48" i="8"/>
  <c r="AY663" i="8"/>
  <c r="AZ663" i="8"/>
  <c r="AY647" i="8"/>
  <c r="AZ647" i="8"/>
  <c r="AZ631" i="8"/>
  <c r="AY631" i="8"/>
  <c r="AY615" i="8"/>
  <c r="AZ615" i="8"/>
  <c r="AY599" i="8"/>
  <c r="AZ599" i="8"/>
  <c r="AY583" i="8"/>
  <c r="AZ583" i="8"/>
  <c r="AY567" i="8"/>
  <c r="AZ567" i="8"/>
  <c r="AY551" i="8"/>
  <c r="AZ551" i="8"/>
  <c r="AY535" i="8"/>
  <c r="AZ535" i="8"/>
  <c r="AY517" i="8"/>
  <c r="AZ517" i="8"/>
  <c r="AY500" i="8"/>
  <c r="AZ500" i="8"/>
  <c r="AY483" i="8"/>
  <c r="AZ483" i="8"/>
  <c r="AY467" i="8"/>
  <c r="AZ467" i="8"/>
  <c r="AU371" i="8"/>
  <c r="AV371" i="8"/>
  <c r="AY502" i="8"/>
  <c r="AZ502" i="8"/>
  <c r="AY405" i="8"/>
  <c r="AZ405" i="8"/>
  <c r="AZ196" i="8"/>
  <c r="AY196" i="8"/>
  <c r="AY36" i="8"/>
  <c r="AZ36" i="8"/>
  <c r="BC471" i="8"/>
  <c r="BD471" i="8"/>
  <c r="BC246" i="8"/>
  <c r="BD246" i="8"/>
  <c r="AV402" i="8"/>
  <c r="AU402" i="8"/>
  <c r="AU241" i="8"/>
  <c r="AV241" i="8"/>
  <c r="AV65" i="8"/>
  <c r="AU65" i="8"/>
  <c r="AZ568" i="8"/>
  <c r="AY568" i="8"/>
  <c r="AY291" i="8"/>
  <c r="AZ291" i="8"/>
  <c r="AV481" i="8"/>
  <c r="AU481" i="8"/>
  <c r="AV628" i="8"/>
  <c r="AU628" i="8"/>
  <c r="AV497" i="8"/>
  <c r="AU497" i="8"/>
  <c r="AV239" i="8"/>
  <c r="AU239" i="8"/>
  <c r="AU355" i="8"/>
  <c r="AV355" i="8"/>
  <c r="AY649" i="8"/>
  <c r="AZ649" i="8"/>
  <c r="AY292" i="8"/>
  <c r="AZ292" i="8"/>
  <c r="AZ148" i="8"/>
  <c r="AY148" i="8"/>
  <c r="AY20" i="8"/>
  <c r="AZ20" i="8"/>
  <c r="BD539" i="8"/>
  <c r="BC539" i="8"/>
  <c r="BD391" i="8"/>
  <c r="BC391" i="8"/>
  <c r="BC230" i="8"/>
  <c r="BD230" i="8"/>
  <c r="BC38" i="8"/>
  <c r="BD38" i="8"/>
  <c r="AV662" i="8"/>
  <c r="AU662" i="8"/>
  <c r="AV466" i="8"/>
  <c r="AU466" i="8"/>
  <c r="AV321" i="8"/>
  <c r="AU321" i="8"/>
  <c r="AU17" i="8"/>
  <c r="AV17" i="8"/>
  <c r="AY536" i="8"/>
  <c r="AZ536" i="8"/>
  <c r="AY307" i="8"/>
  <c r="AZ307" i="8"/>
  <c r="AU465" i="8"/>
  <c r="AV465" i="8"/>
  <c r="AV548" i="8"/>
  <c r="AU548" i="8"/>
  <c r="AV419" i="8"/>
  <c r="AY537" i="8"/>
  <c r="AZ537" i="8"/>
  <c r="AY324" i="8"/>
  <c r="AZ324" i="8"/>
  <c r="AY260" i="8"/>
  <c r="AZ260" i="8"/>
  <c r="AZ164" i="8"/>
  <c r="AY164" i="8"/>
  <c r="AZ68" i="8"/>
  <c r="AY68" i="8"/>
  <c r="BD587" i="8"/>
  <c r="BC587" i="8"/>
  <c r="BD439" i="8"/>
  <c r="BC439" i="8"/>
  <c r="BC310" i="8"/>
  <c r="BD310" i="8"/>
  <c r="BD166" i="8"/>
  <c r="BC166" i="8"/>
  <c r="BC22" i="8"/>
  <c r="BD22" i="8"/>
  <c r="AV450" i="8"/>
  <c r="AU450" i="8"/>
  <c r="AU161" i="8"/>
  <c r="AV161" i="8"/>
  <c r="AY632" i="8"/>
  <c r="AZ632" i="8"/>
  <c r="AZ468" i="8"/>
  <c r="AY468" i="8"/>
  <c r="AY211" i="8"/>
  <c r="AZ211" i="8"/>
  <c r="AV498" i="8"/>
  <c r="AU498" i="8"/>
  <c r="AV449" i="8"/>
  <c r="AU449" i="8"/>
  <c r="AV353" i="8"/>
  <c r="AU353" i="8"/>
  <c r="AV288" i="8"/>
  <c r="AU288" i="8"/>
  <c r="AY553" i="8"/>
  <c r="AZ553" i="8"/>
  <c r="AY276" i="8"/>
  <c r="AZ276" i="8"/>
  <c r="BD522" i="8"/>
  <c r="BC522" i="8"/>
  <c r="BD423" i="8"/>
  <c r="BC423" i="8"/>
  <c r="BC294" i="8"/>
  <c r="BD294" i="8"/>
  <c r="BC118" i="8"/>
  <c r="BD118" i="8"/>
  <c r="AV305" i="8"/>
  <c r="AU305" i="8"/>
  <c r="AV129" i="8"/>
  <c r="AU129" i="8"/>
  <c r="AZ600" i="8"/>
  <c r="AY600" i="8"/>
  <c r="AZ356" i="8"/>
  <c r="AY356" i="8"/>
  <c r="AV514" i="8"/>
  <c r="AU514" i="8"/>
  <c r="AV271" i="8"/>
  <c r="AU271" i="8"/>
  <c r="AU435" i="8"/>
  <c r="AV435" i="8"/>
  <c r="AY585" i="8"/>
  <c r="AZ585" i="8"/>
  <c r="AY469" i="8"/>
  <c r="AZ469" i="8"/>
  <c r="AY308" i="8"/>
  <c r="AZ308" i="8"/>
  <c r="AY228" i="8"/>
  <c r="AZ228" i="8"/>
  <c r="AY100" i="8"/>
  <c r="AZ100" i="8"/>
  <c r="BD651" i="8"/>
  <c r="BC651" i="8"/>
  <c r="BC487" i="8"/>
  <c r="BD487" i="8"/>
  <c r="BC182" i="8"/>
  <c r="BD182" i="8"/>
  <c r="AV482" i="8"/>
  <c r="AU482" i="8"/>
  <c r="AV354" i="8"/>
  <c r="AU354" i="8"/>
  <c r="AU193" i="8"/>
  <c r="AV193" i="8"/>
  <c r="AV33" i="8"/>
  <c r="AU33" i="8"/>
  <c r="AY519" i="8"/>
  <c r="AZ519" i="8"/>
  <c r="AY243" i="8"/>
  <c r="AZ243" i="8"/>
  <c r="AV433" i="8"/>
  <c r="AU433" i="8"/>
  <c r="AV564" i="8"/>
  <c r="AU564" i="8"/>
  <c r="AV113" i="8"/>
  <c r="AV403" i="8"/>
  <c r="AY569" i="8"/>
  <c r="AZ569" i="8"/>
  <c r="AY453" i="8"/>
  <c r="AZ453" i="8"/>
  <c r="AY341" i="8"/>
  <c r="AZ341" i="8"/>
  <c r="AY180" i="8"/>
  <c r="AZ180" i="8"/>
  <c r="AY52" i="8"/>
  <c r="AZ52" i="8"/>
  <c r="BD555" i="8"/>
  <c r="BC555" i="8"/>
  <c r="BC343" i="8"/>
  <c r="BD343" i="8"/>
  <c r="BC214" i="8"/>
  <c r="BD214" i="8"/>
  <c r="BC54" i="8"/>
  <c r="BD54" i="8"/>
  <c r="AV534" i="8"/>
  <c r="AU534" i="8"/>
  <c r="AV386" i="8"/>
  <c r="AU386" i="8"/>
  <c r="AU257" i="8"/>
  <c r="AV257" i="8"/>
  <c r="AU145" i="8"/>
  <c r="AV145" i="8"/>
  <c r="AY664" i="8"/>
  <c r="AZ664" i="8"/>
  <c r="AY484" i="8"/>
  <c r="AZ484" i="8"/>
  <c r="AY227" i="8"/>
  <c r="AZ227" i="8"/>
  <c r="AU531" i="8"/>
  <c r="AV531" i="8"/>
  <c r="AV417" i="8"/>
  <c r="AY357" i="8"/>
  <c r="AZ357" i="8"/>
  <c r="BD134" i="8"/>
  <c r="BC134" i="8"/>
  <c r="AV630" i="8"/>
  <c r="AU630" i="8"/>
  <c r="AU499" i="8"/>
  <c r="AV499" i="8"/>
  <c r="AV370" i="8"/>
  <c r="AU370" i="8"/>
  <c r="AU225" i="8"/>
  <c r="AV225" i="8"/>
  <c r="AU81" i="8"/>
  <c r="AV81" i="8"/>
  <c r="AY584" i="8"/>
  <c r="AZ584" i="8"/>
  <c r="AZ323" i="8"/>
  <c r="AY323" i="8"/>
  <c r="AV369" i="8"/>
  <c r="AU369" i="8"/>
  <c r="AV596" i="8"/>
  <c r="AU596" i="8"/>
  <c r="AU387" i="8"/>
  <c r="AV387" i="8"/>
  <c r="AY601" i="8"/>
  <c r="AZ601" i="8"/>
  <c r="AY421" i="8"/>
  <c r="AZ421" i="8"/>
  <c r="AY244" i="8"/>
  <c r="AZ244" i="8"/>
  <c r="AZ132" i="8"/>
  <c r="AY132" i="8"/>
  <c r="BD635" i="8"/>
  <c r="BC635" i="8"/>
  <c r="BC455" i="8"/>
  <c r="BD455" i="8"/>
  <c r="BC262" i="8"/>
  <c r="BD262" i="8"/>
  <c r="BD70" i="8"/>
  <c r="BC70" i="8"/>
  <c r="AV566" i="8"/>
  <c r="AU566" i="8"/>
  <c r="AV418" i="8"/>
  <c r="AU418" i="8"/>
  <c r="AV49" i="8"/>
  <c r="AU49" i="8"/>
  <c r="AY501" i="8"/>
  <c r="AZ501" i="8"/>
  <c r="AY259" i="8"/>
  <c r="AZ259" i="8"/>
  <c r="AV401" i="8"/>
  <c r="AU401" i="8"/>
  <c r="AV177" i="8"/>
  <c r="BM369" i="8"/>
  <c r="AY451" i="8"/>
  <c r="AZ451" i="8"/>
  <c r="AY435" i="8"/>
  <c r="AZ435" i="8"/>
  <c r="AZ419" i="8"/>
  <c r="AY419" i="8"/>
  <c r="AY403" i="8"/>
  <c r="AZ403" i="8"/>
  <c r="AY387" i="8"/>
  <c r="AZ387" i="8"/>
  <c r="AY371" i="8"/>
  <c r="AZ371" i="8"/>
  <c r="AY355" i="8"/>
  <c r="AZ355" i="8"/>
  <c r="AZ339" i="8"/>
  <c r="AY339" i="8"/>
  <c r="AY322" i="8"/>
  <c r="AZ322" i="8"/>
  <c r="AZ306" i="8"/>
  <c r="AY306" i="8"/>
  <c r="AZ290" i="8"/>
  <c r="AY290" i="8"/>
  <c r="AY274" i="8"/>
  <c r="AZ274" i="8"/>
  <c r="AY258" i="8"/>
  <c r="AZ258" i="8"/>
  <c r="AY242" i="8"/>
  <c r="AZ242" i="8"/>
  <c r="AY226" i="8"/>
  <c r="AZ226" i="8"/>
  <c r="AY210" i="8"/>
  <c r="AZ210" i="8"/>
  <c r="AY194" i="8"/>
  <c r="AZ194" i="8"/>
  <c r="AY178" i="8"/>
  <c r="AZ178" i="8"/>
  <c r="AZ162" i="8"/>
  <c r="AY162" i="8"/>
  <c r="AY146" i="8"/>
  <c r="AZ146" i="8"/>
  <c r="AY130" i="8"/>
  <c r="AZ130" i="8"/>
  <c r="AZ114" i="8"/>
  <c r="AY114" i="8"/>
  <c r="AY98" i="8"/>
  <c r="AZ98" i="8"/>
  <c r="AZ82" i="8"/>
  <c r="AY82" i="8"/>
  <c r="AY66" i="8"/>
  <c r="AZ66" i="8"/>
  <c r="AY50" i="8"/>
  <c r="AZ50" i="8"/>
  <c r="AY34" i="8"/>
  <c r="AZ34" i="8"/>
  <c r="AZ18" i="8"/>
  <c r="AY18" i="8"/>
  <c r="BC649" i="8"/>
  <c r="BD649" i="8"/>
  <c r="BC633" i="8"/>
  <c r="BD633" i="8"/>
  <c r="BD617" i="8"/>
  <c r="BC617" i="8"/>
  <c r="BD601" i="8"/>
  <c r="BC601" i="8"/>
  <c r="BD585" i="8"/>
  <c r="BC585" i="8"/>
  <c r="BD569" i="8"/>
  <c r="BC569" i="8"/>
  <c r="BD553" i="8"/>
  <c r="BC553" i="8"/>
  <c r="BC537" i="8"/>
  <c r="BD537" i="8"/>
  <c r="BD520" i="8"/>
  <c r="BC520" i="8"/>
  <c r="BD502" i="8"/>
  <c r="BC502" i="8"/>
  <c r="BC485" i="8"/>
  <c r="BD485" i="8"/>
  <c r="BD469" i="8"/>
  <c r="BC469" i="8"/>
  <c r="BC453" i="8"/>
  <c r="BD453" i="8"/>
  <c r="BD437" i="8"/>
  <c r="BC437" i="8"/>
  <c r="BC421" i="8"/>
  <c r="BD421" i="8"/>
  <c r="BC405" i="8"/>
  <c r="BD405" i="8"/>
  <c r="BC389" i="8"/>
  <c r="BD389" i="8"/>
  <c r="BD373" i="8"/>
  <c r="BC373" i="8"/>
  <c r="BC357" i="8"/>
  <c r="BD357" i="8"/>
  <c r="BD341" i="8"/>
  <c r="BC341" i="8"/>
  <c r="BC324" i="8"/>
  <c r="BD324" i="8"/>
  <c r="BD308" i="8"/>
  <c r="BC308" i="8"/>
  <c r="BD292" i="8"/>
  <c r="BC292" i="8"/>
  <c r="BC276" i="8"/>
  <c r="BD276" i="8"/>
  <c r="BC260" i="8"/>
  <c r="BD260" i="8"/>
  <c r="BC244" i="8"/>
  <c r="BD244" i="8"/>
  <c r="BC228" i="8"/>
  <c r="BD228" i="8"/>
  <c r="BC212" i="8"/>
  <c r="BD212" i="8"/>
  <c r="BD196" i="8"/>
  <c r="BC196" i="8"/>
  <c r="BC180" i="8"/>
  <c r="BD180" i="8"/>
  <c r="BD164" i="8"/>
  <c r="BC164" i="8"/>
  <c r="BC148" i="8"/>
  <c r="BD148" i="8"/>
  <c r="BC132" i="8"/>
  <c r="BD132" i="8"/>
  <c r="BD116" i="8"/>
  <c r="BC116" i="8"/>
  <c r="BC100" i="8"/>
  <c r="BD100" i="8"/>
  <c r="BC84" i="8"/>
  <c r="BD84" i="8"/>
  <c r="BC68" i="8"/>
  <c r="BD68" i="8"/>
  <c r="BC52" i="8"/>
  <c r="BD52" i="8"/>
  <c r="BC36" i="8"/>
  <c r="BD36" i="8"/>
  <c r="BD20" i="8"/>
  <c r="BC20" i="8"/>
  <c r="BC4" i="8"/>
  <c r="BD4" i="8"/>
  <c r="BL663" i="8"/>
  <c r="BM663" i="8" s="1"/>
  <c r="BK663" i="8"/>
  <c r="BL647" i="8"/>
  <c r="BM647" i="8" s="1"/>
  <c r="BK647" i="8"/>
  <c r="BL631" i="8"/>
  <c r="BM631" i="8" s="1"/>
  <c r="BK631" i="8"/>
  <c r="BL615" i="8"/>
  <c r="BM615" i="8" s="1"/>
  <c r="BK615" i="8"/>
  <c r="BL599" i="8"/>
  <c r="BM599" i="8" s="1"/>
  <c r="BK599" i="8"/>
  <c r="BL583" i="8"/>
  <c r="BM583" i="8" s="1"/>
  <c r="BK583" i="8"/>
  <c r="BM435" i="8"/>
  <c r="BL274" i="8"/>
  <c r="BM274" i="8" s="1"/>
  <c r="BK274" i="8"/>
  <c r="BL258" i="8"/>
  <c r="BK258" i="8"/>
  <c r="BL242" i="8"/>
  <c r="BM242" i="8" s="1"/>
  <c r="BK242" i="8"/>
  <c r="BL226" i="8"/>
  <c r="BM226" i="8" s="1"/>
  <c r="BK226" i="8"/>
  <c r="BL210" i="8"/>
  <c r="BM210" i="8" s="1"/>
  <c r="BK210" i="8"/>
  <c r="BL194" i="8"/>
  <c r="BK194" i="8"/>
  <c r="BL178" i="8"/>
  <c r="BK178" i="8"/>
  <c r="BL162" i="8"/>
  <c r="BK162" i="8"/>
  <c r="BL146" i="8"/>
  <c r="BM146" i="8" s="1"/>
  <c r="BK146" i="8"/>
  <c r="BL130" i="8"/>
  <c r="BK130" i="8"/>
  <c r="BL114" i="8"/>
  <c r="BM114" i="8" s="1"/>
  <c r="BK114" i="8"/>
  <c r="BL98" i="8"/>
  <c r="BM98" i="8" s="1"/>
  <c r="BK98" i="8"/>
  <c r="BL82" i="8"/>
  <c r="BM82" i="8" s="1"/>
  <c r="BK82" i="8"/>
  <c r="BL66" i="8"/>
  <c r="BK66" i="8"/>
  <c r="BL50" i="8"/>
  <c r="BK50" i="8"/>
  <c r="BL34" i="8"/>
  <c r="BK34" i="8"/>
  <c r="BL18" i="8"/>
  <c r="BM18" i="8" s="1"/>
  <c r="BK18" i="8"/>
  <c r="BK435" i="8"/>
  <c r="BK306" i="8"/>
  <c r="BM306" i="8" s="1"/>
  <c r="BL17" i="8"/>
  <c r="BM17" i="8" s="1"/>
  <c r="AZ646" i="8"/>
  <c r="AY646" i="8"/>
  <c r="AY516" i="8"/>
  <c r="AZ516" i="8"/>
  <c r="AY499" i="8"/>
  <c r="AZ499" i="8"/>
  <c r="AY482" i="8"/>
  <c r="AZ482" i="8"/>
  <c r="AY354" i="8"/>
  <c r="AZ354" i="8"/>
  <c r="AY273" i="8"/>
  <c r="AZ273" i="8"/>
  <c r="AZ257" i="8"/>
  <c r="AY257" i="8"/>
  <c r="AY241" i="8"/>
  <c r="AZ241" i="8"/>
  <c r="AY225" i="8"/>
  <c r="AZ225" i="8"/>
  <c r="AZ209" i="8"/>
  <c r="AY209" i="8"/>
  <c r="AY193" i="8"/>
  <c r="AZ193" i="8"/>
  <c r="AY177" i="8"/>
  <c r="AZ177" i="8"/>
  <c r="AY161" i="8"/>
  <c r="AZ161" i="8"/>
  <c r="AY145" i="8"/>
  <c r="AZ145" i="8"/>
  <c r="AZ129" i="8"/>
  <c r="AY129" i="8"/>
  <c r="AY113" i="8"/>
  <c r="AZ113" i="8"/>
  <c r="AY97" i="8"/>
  <c r="AZ97" i="8"/>
  <c r="AY81" i="8"/>
  <c r="AZ81" i="8"/>
  <c r="AY65" i="8"/>
  <c r="AZ65" i="8"/>
  <c r="AZ49" i="8"/>
  <c r="AY49" i="8"/>
  <c r="AY33" i="8"/>
  <c r="AZ33" i="8"/>
  <c r="AZ17" i="8"/>
  <c r="AY17" i="8"/>
  <c r="BD664" i="8"/>
  <c r="BC664" i="8"/>
  <c r="BD648" i="8"/>
  <c r="BC648" i="8"/>
  <c r="BC632" i="8"/>
  <c r="BD632" i="8"/>
  <c r="BC616" i="8"/>
  <c r="BD616" i="8"/>
  <c r="BD600" i="8"/>
  <c r="BC600" i="8"/>
  <c r="BD584" i="8"/>
  <c r="BC584" i="8"/>
  <c r="BC568" i="8"/>
  <c r="BD568" i="8"/>
  <c r="BD552" i="8"/>
  <c r="BC552" i="8"/>
  <c r="BC536" i="8"/>
  <c r="BD536" i="8"/>
  <c r="BC519" i="8"/>
  <c r="BD519" i="8"/>
  <c r="BC501" i="8"/>
  <c r="BD501" i="8"/>
  <c r="BC484" i="8"/>
  <c r="BD484" i="8"/>
  <c r="BC468" i="8"/>
  <c r="BD468" i="8"/>
  <c r="BC452" i="8"/>
  <c r="BD452" i="8"/>
  <c r="BC436" i="8"/>
  <c r="BD436" i="8"/>
  <c r="BC420" i="8"/>
  <c r="BD420" i="8"/>
  <c r="BC404" i="8"/>
  <c r="BD404" i="8"/>
  <c r="BD388" i="8"/>
  <c r="BC388" i="8"/>
  <c r="BC372" i="8"/>
  <c r="BD372" i="8"/>
  <c r="BD356" i="8"/>
  <c r="BC356" i="8"/>
  <c r="BD340" i="8"/>
  <c r="BC340" i="8"/>
  <c r="BC323" i="8"/>
  <c r="BD323" i="8"/>
  <c r="BC307" i="8"/>
  <c r="BD307" i="8"/>
  <c r="BC291" i="8"/>
  <c r="BD291" i="8"/>
  <c r="BC275" i="8"/>
  <c r="BD275" i="8"/>
  <c r="BD259" i="8"/>
  <c r="BC259" i="8"/>
  <c r="BC243" i="8"/>
  <c r="BD243" i="8"/>
  <c r="BC227" i="8"/>
  <c r="BD227" i="8"/>
  <c r="BC211" i="8"/>
  <c r="BD211" i="8"/>
  <c r="BC195" i="8"/>
  <c r="BD195" i="8"/>
  <c r="BC179" i="8"/>
  <c r="BD179" i="8"/>
  <c r="BD163" i="8"/>
  <c r="BC163" i="8"/>
  <c r="BC147" i="8"/>
  <c r="BD147" i="8"/>
  <c r="BD131" i="8"/>
  <c r="BC131" i="8"/>
  <c r="BC115" i="8"/>
  <c r="BD115" i="8"/>
  <c r="BC83" i="8"/>
  <c r="BD83" i="8"/>
  <c r="BC67" i="8"/>
  <c r="BD67" i="8"/>
  <c r="BD51" i="8"/>
  <c r="BC51" i="8"/>
  <c r="BC35" i="8"/>
  <c r="BD35" i="8"/>
  <c r="BD19" i="8"/>
  <c r="BC19" i="8"/>
  <c r="BC3" i="8"/>
  <c r="BF347" i="8" s="1"/>
  <c r="BD3" i="8"/>
  <c r="BF564" i="8" s="1"/>
  <c r="BL662" i="8"/>
  <c r="BM662" i="8" s="1"/>
  <c r="BK662" i="8"/>
  <c r="BL646" i="8"/>
  <c r="BM646" i="8" s="1"/>
  <c r="BK646" i="8"/>
  <c r="BL630" i="8"/>
  <c r="BM630" i="8" s="1"/>
  <c r="BK630" i="8"/>
  <c r="BL614" i="8"/>
  <c r="BM614" i="8" s="1"/>
  <c r="BK614" i="8"/>
  <c r="BL598" i="8"/>
  <c r="BM598" i="8" s="1"/>
  <c r="BK598" i="8"/>
  <c r="BL582" i="8"/>
  <c r="BM582" i="8" s="1"/>
  <c r="BK582" i="8"/>
  <c r="BK257" i="8"/>
  <c r="BL257" i="8"/>
  <c r="BM257" i="8" s="1"/>
  <c r="BK241" i="8"/>
  <c r="BL241" i="8"/>
  <c r="BK225" i="8"/>
  <c r="BL225" i="8"/>
  <c r="BM225" i="8" s="1"/>
  <c r="BK209" i="8"/>
  <c r="BL209" i="8"/>
  <c r="BK193" i="8"/>
  <c r="BL193" i="8"/>
  <c r="BK161" i="8"/>
  <c r="BL161" i="8"/>
  <c r="BK145" i="8"/>
  <c r="BL145" i="8"/>
  <c r="BM145" i="8" s="1"/>
  <c r="BK129" i="8"/>
  <c r="BL129" i="8"/>
  <c r="BM129" i="8" s="1"/>
  <c r="BK113" i="8"/>
  <c r="BL113" i="8"/>
  <c r="BM113" i="8" s="1"/>
  <c r="BK65" i="8"/>
  <c r="BL65" i="8"/>
  <c r="BK49" i="8"/>
  <c r="BL49" i="8"/>
  <c r="BM49" i="8" s="1"/>
  <c r="BK33" i="8"/>
  <c r="BL33" i="8"/>
  <c r="BK434" i="8"/>
  <c r="BM434" i="8" s="1"/>
  <c r="BK370" i="8"/>
  <c r="BM370" i="8" s="1"/>
  <c r="BK305" i="8"/>
  <c r="BL322" i="8"/>
  <c r="BM322" i="8" s="1"/>
  <c r="BL16" i="8"/>
  <c r="BM16" i="8" s="1"/>
  <c r="AY582" i="8"/>
  <c r="AZ582" i="8"/>
  <c r="AZ466" i="8"/>
  <c r="AY466" i="8"/>
  <c r="AV302" i="8"/>
  <c r="AU302" i="8"/>
  <c r="AV142" i="8"/>
  <c r="AU142" i="8"/>
  <c r="AY645" i="8"/>
  <c r="AZ645" i="8"/>
  <c r="AY449" i="8"/>
  <c r="AZ449" i="8"/>
  <c r="AY288" i="8"/>
  <c r="AZ288" i="8"/>
  <c r="AY144" i="8"/>
  <c r="AZ144" i="8"/>
  <c r="BC599" i="8"/>
  <c r="BD599" i="8"/>
  <c r="BC387" i="8"/>
  <c r="BD387" i="8"/>
  <c r="BC178" i="8"/>
  <c r="BD178" i="8"/>
  <c r="BB22" i="8"/>
  <c r="BL661" i="8"/>
  <c r="BM661" i="8" s="1"/>
  <c r="BK661" i="8"/>
  <c r="BL645" i="8"/>
  <c r="BM645" i="8" s="1"/>
  <c r="BK645" i="8"/>
  <c r="BL629" i="8"/>
  <c r="BM629" i="8" s="1"/>
  <c r="BK629" i="8"/>
  <c r="BL613" i="8"/>
  <c r="BM613" i="8" s="1"/>
  <c r="BK613" i="8"/>
  <c r="BL597" i="8"/>
  <c r="BM597" i="8" s="1"/>
  <c r="BK597" i="8"/>
  <c r="BL581" i="8"/>
  <c r="BM581" i="8" s="1"/>
  <c r="BK581" i="8"/>
  <c r="BM449" i="8"/>
  <c r="BM417" i="8"/>
  <c r="BM401" i="8"/>
  <c r="BM385" i="8"/>
  <c r="BM320" i="8"/>
  <c r="BK240" i="8"/>
  <c r="BL240" i="8"/>
  <c r="BK224" i="8"/>
  <c r="BL224" i="8"/>
  <c r="BK208" i="8"/>
  <c r="BL208" i="8"/>
  <c r="BM208" i="8" s="1"/>
  <c r="BK176" i="8"/>
  <c r="BL176" i="8"/>
  <c r="BK160" i="8"/>
  <c r="BL160" i="8"/>
  <c r="BM160" i="8" s="1"/>
  <c r="BK144" i="8"/>
  <c r="BL144" i="8"/>
  <c r="BM144" i="8" s="1"/>
  <c r="BK128" i="8"/>
  <c r="BL128" i="8"/>
  <c r="BM128" i="8" s="1"/>
  <c r="BK112" i="8"/>
  <c r="BL112" i="8"/>
  <c r="BK80" i="8"/>
  <c r="BL80" i="8"/>
  <c r="BK64" i="8"/>
  <c r="BL64" i="8"/>
  <c r="BK48" i="8"/>
  <c r="BL48" i="8"/>
  <c r="BM48" i="8" s="1"/>
  <c r="BK32" i="8"/>
  <c r="BL32" i="8"/>
  <c r="BK433" i="8"/>
  <c r="BM433" i="8" s="1"/>
  <c r="BK304" i="8"/>
  <c r="BM304" i="8" s="1"/>
  <c r="BK94" i="8"/>
  <c r="BL321" i="8"/>
  <c r="BM321" i="8" s="1"/>
  <c r="AV127" i="8"/>
  <c r="AU127" i="8"/>
  <c r="AY614" i="8"/>
  <c r="AZ614" i="8"/>
  <c r="AZ386" i="8"/>
  <c r="AY386" i="8"/>
  <c r="AV222" i="8"/>
  <c r="AU222" i="8"/>
  <c r="AZ661" i="8"/>
  <c r="AY661" i="8"/>
  <c r="AZ498" i="8"/>
  <c r="AY498" i="8"/>
  <c r="AY385" i="8"/>
  <c r="AZ385" i="8"/>
  <c r="AY224" i="8"/>
  <c r="AZ224" i="8"/>
  <c r="AY96" i="8"/>
  <c r="AZ96" i="8"/>
  <c r="BC631" i="8"/>
  <c r="BD631" i="8"/>
  <c r="BC483" i="8"/>
  <c r="BD483" i="8"/>
  <c r="BD339" i="8"/>
  <c r="BC339" i="8"/>
  <c r="BC194" i="8"/>
  <c r="BD194" i="8"/>
  <c r="BC66" i="8"/>
  <c r="BD66" i="8"/>
  <c r="AV350" i="8"/>
  <c r="AU350" i="8"/>
  <c r="AZ497" i="8"/>
  <c r="AY497" i="8"/>
  <c r="AY352" i="8"/>
  <c r="AZ352" i="8"/>
  <c r="AY271" i="8"/>
  <c r="AZ271" i="8"/>
  <c r="AY239" i="8"/>
  <c r="AZ239" i="8"/>
  <c r="AZ223" i="8"/>
  <c r="AY223" i="8"/>
  <c r="AZ207" i="8"/>
  <c r="AY207" i="8"/>
  <c r="AY191" i="8"/>
  <c r="AZ191" i="8"/>
  <c r="AY175" i="8"/>
  <c r="AZ175" i="8"/>
  <c r="AY159" i="8"/>
  <c r="AZ159" i="8"/>
  <c r="AY143" i="8"/>
  <c r="AZ143" i="8"/>
  <c r="AY63" i="8"/>
  <c r="AZ63" i="8"/>
  <c r="BD662" i="8"/>
  <c r="BC662" i="8"/>
  <c r="BC630" i="8"/>
  <c r="BD630" i="8"/>
  <c r="BC614" i="8"/>
  <c r="BD614" i="8"/>
  <c r="BC598" i="8"/>
  <c r="BD598" i="8"/>
  <c r="BC582" i="8"/>
  <c r="BD582" i="8"/>
  <c r="BC566" i="8"/>
  <c r="BD566" i="8"/>
  <c r="BC550" i="8"/>
  <c r="BD550" i="8"/>
  <c r="BC534" i="8"/>
  <c r="BD534" i="8"/>
  <c r="BC516" i="8"/>
  <c r="BD516" i="8"/>
  <c r="BC499" i="8"/>
  <c r="BD499" i="8"/>
  <c r="BC482" i="8"/>
  <c r="BD482" i="8"/>
  <c r="BC466" i="8"/>
  <c r="BD466" i="8"/>
  <c r="BC450" i="8"/>
  <c r="BD450" i="8"/>
  <c r="BC434" i="8"/>
  <c r="BD434" i="8"/>
  <c r="BC418" i="8"/>
  <c r="BD418" i="8"/>
  <c r="BC402" i="8"/>
  <c r="BD402" i="8"/>
  <c r="BC386" i="8"/>
  <c r="BD386" i="8"/>
  <c r="BC370" i="8"/>
  <c r="BD370" i="8"/>
  <c r="BD354" i="8"/>
  <c r="BC354" i="8"/>
  <c r="BC338" i="8"/>
  <c r="BD338" i="8"/>
  <c r="BC321" i="8"/>
  <c r="BD321" i="8"/>
  <c r="BC305" i="8"/>
  <c r="BD305" i="8"/>
  <c r="BC289" i="8"/>
  <c r="BD289" i="8"/>
  <c r="BC273" i="8"/>
  <c r="BD273" i="8"/>
  <c r="BC257" i="8"/>
  <c r="BD257" i="8"/>
  <c r="BC241" i="8"/>
  <c r="BD241" i="8"/>
  <c r="BD225" i="8"/>
  <c r="BC225" i="8"/>
  <c r="BD209" i="8"/>
  <c r="BC209" i="8"/>
  <c r="BC193" i="8"/>
  <c r="BD193" i="8"/>
  <c r="BC177" i="8"/>
  <c r="BD177" i="8"/>
  <c r="BD161" i="8"/>
  <c r="BC161" i="8"/>
  <c r="BC145" i="8"/>
  <c r="BD145" i="8"/>
  <c r="BD129" i="8"/>
  <c r="BC129" i="8"/>
  <c r="BC113" i="8"/>
  <c r="BD113" i="8"/>
  <c r="BC97" i="8"/>
  <c r="BD97" i="8"/>
  <c r="BC81" i="8"/>
  <c r="BD81" i="8"/>
  <c r="BD65" i="8"/>
  <c r="BC65" i="8"/>
  <c r="BC49" i="8"/>
  <c r="BD49" i="8"/>
  <c r="BC33" i="8"/>
  <c r="BD33" i="8"/>
  <c r="BC17" i="8"/>
  <c r="BD17" i="8"/>
  <c r="BK431" i="8"/>
  <c r="BK367" i="8"/>
  <c r="BM367" i="8" s="1"/>
  <c r="BK302" i="8"/>
  <c r="AY289" i="8"/>
  <c r="AZ289" i="8"/>
  <c r="AV254" i="8"/>
  <c r="AU254" i="8"/>
  <c r="AV94" i="8"/>
  <c r="AU94" i="8"/>
  <c r="AY565" i="8"/>
  <c r="AZ565" i="8"/>
  <c r="AY417" i="8"/>
  <c r="AZ417" i="8"/>
  <c r="AY240" i="8"/>
  <c r="AZ240" i="8"/>
  <c r="AY80" i="8"/>
  <c r="AZ80" i="8"/>
  <c r="BD535" i="8"/>
  <c r="BC535" i="8"/>
  <c r="BC290" i="8"/>
  <c r="BD290" i="8"/>
  <c r="AV546" i="8"/>
  <c r="AU546" i="8"/>
  <c r="AV414" i="8"/>
  <c r="AU414" i="8"/>
  <c r="AV269" i="8"/>
  <c r="AU269" i="8"/>
  <c r="AV157" i="8"/>
  <c r="AU157" i="8"/>
  <c r="AV29" i="8"/>
  <c r="AU29" i="8"/>
  <c r="AY548" i="8"/>
  <c r="AZ548" i="8"/>
  <c r="AZ400" i="8"/>
  <c r="AY400" i="8"/>
  <c r="AY127" i="8"/>
  <c r="AZ127" i="8"/>
  <c r="AV593" i="8"/>
  <c r="AU593" i="8"/>
  <c r="AV545" i="8"/>
  <c r="AU545" i="8"/>
  <c r="AV477" i="8"/>
  <c r="AU477" i="8"/>
  <c r="AV397" i="8"/>
  <c r="AU397" i="8"/>
  <c r="AV332" i="8"/>
  <c r="AU332" i="8"/>
  <c r="AV252" i="8"/>
  <c r="AU252" i="8"/>
  <c r="AV140" i="8"/>
  <c r="AU140" i="8"/>
  <c r="AY611" i="8"/>
  <c r="AZ611" i="8"/>
  <c r="AY496" i="8"/>
  <c r="AZ496" i="8"/>
  <c r="AY383" i="8"/>
  <c r="AZ383" i="8"/>
  <c r="AZ286" i="8"/>
  <c r="AY286" i="8"/>
  <c r="AY46" i="8"/>
  <c r="AZ46" i="8"/>
  <c r="BC613" i="8"/>
  <c r="BD613" i="8"/>
  <c r="BC498" i="8"/>
  <c r="BD498" i="8"/>
  <c r="BD401" i="8"/>
  <c r="BC401" i="8"/>
  <c r="BD272" i="8"/>
  <c r="BC272" i="8"/>
  <c r="BC176" i="8"/>
  <c r="BD176" i="8"/>
  <c r="BC48" i="8"/>
  <c r="BD48" i="8"/>
  <c r="BL659" i="8"/>
  <c r="BM659" i="8" s="1"/>
  <c r="BK659" i="8"/>
  <c r="BL643" i="8"/>
  <c r="BM643" i="8" s="1"/>
  <c r="BK643" i="8"/>
  <c r="BL627" i="8"/>
  <c r="BM627" i="8" s="1"/>
  <c r="BK627" i="8"/>
  <c r="BL611" i="8"/>
  <c r="BM611" i="8" s="1"/>
  <c r="BK611" i="8"/>
  <c r="BL595" i="8"/>
  <c r="BM595" i="8" s="1"/>
  <c r="BK595" i="8"/>
  <c r="BL579" i="8"/>
  <c r="BM579" i="8" s="1"/>
  <c r="BK579" i="8"/>
  <c r="BK513" i="8"/>
  <c r="BL513" i="8"/>
  <c r="BM447" i="8"/>
  <c r="BM431" i="8"/>
  <c r="BM383" i="8"/>
  <c r="BM318" i="8"/>
  <c r="BM302" i="8"/>
  <c r="BL270" i="8"/>
  <c r="BK270" i="8"/>
  <c r="BL254" i="8"/>
  <c r="BM254" i="8" s="1"/>
  <c r="BK254" i="8"/>
  <c r="BL222" i="8"/>
  <c r="BK222" i="8"/>
  <c r="BL206" i="8"/>
  <c r="BM206" i="8" s="1"/>
  <c r="BK206" i="8"/>
  <c r="BL190" i="8"/>
  <c r="BM190" i="8" s="1"/>
  <c r="BK190" i="8"/>
  <c r="BL174" i="8"/>
  <c r="BM174" i="8" s="1"/>
  <c r="BK174" i="8"/>
  <c r="BL158" i="8"/>
  <c r="BK158" i="8"/>
  <c r="BL142" i="8"/>
  <c r="BK142" i="8"/>
  <c r="BL110" i="8"/>
  <c r="BM110" i="8" s="1"/>
  <c r="BK110" i="8"/>
  <c r="BM94" i="8"/>
  <c r="BL78" i="8"/>
  <c r="BK78" i="8"/>
  <c r="BL46" i="8"/>
  <c r="BK46" i="8"/>
  <c r="BL30" i="8"/>
  <c r="BK30" i="8"/>
  <c r="BK14" i="8"/>
  <c r="BL14" i="8"/>
  <c r="BK419" i="8"/>
  <c r="BM419" i="8" s="1"/>
  <c r="BK355" i="8"/>
  <c r="BM355" i="8" s="1"/>
  <c r="BK290" i="8"/>
  <c r="BM290" i="8" s="1"/>
  <c r="BL273" i="8"/>
  <c r="BM273" i="8" s="1"/>
  <c r="AY630" i="8"/>
  <c r="AZ630" i="8"/>
  <c r="AY321" i="8"/>
  <c r="AZ321" i="8"/>
  <c r="AV447" i="8"/>
  <c r="AU447" i="8"/>
  <c r="AZ549" i="8"/>
  <c r="AY549" i="8"/>
  <c r="AY369" i="8"/>
  <c r="AZ369" i="8"/>
  <c r="AY208" i="8"/>
  <c r="AZ208" i="8"/>
  <c r="AY64" i="8"/>
  <c r="AZ64" i="8"/>
  <c r="BD583" i="8"/>
  <c r="BC583" i="8"/>
  <c r="BD435" i="8"/>
  <c r="BC435" i="8"/>
  <c r="BC274" i="8"/>
  <c r="BD274" i="8"/>
  <c r="BD162" i="8"/>
  <c r="BC162" i="8"/>
  <c r="BC50" i="8"/>
  <c r="BD50" i="8"/>
  <c r="AV529" i="8"/>
  <c r="AU529" i="8"/>
  <c r="AV221" i="8"/>
  <c r="AU221" i="8"/>
  <c r="AZ580" i="8"/>
  <c r="AY580" i="8"/>
  <c r="AY480" i="8"/>
  <c r="AZ480" i="8"/>
  <c r="AY384" i="8"/>
  <c r="AZ384" i="8"/>
  <c r="AY255" i="8"/>
  <c r="AZ255" i="8"/>
  <c r="AY79" i="8"/>
  <c r="AZ79" i="8"/>
  <c r="AV429" i="8"/>
  <c r="AU429" i="8"/>
  <c r="AV365" i="8"/>
  <c r="AU365" i="8"/>
  <c r="AV204" i="8"/>
  <c r="AU204" i="8"/>
  <c r="AV108" i="8"/>
  <c r="AU108" i="8"/>
  <c r="AV44" i="8"/>
  <c r="AU44" i="8"/>
  <c r="AY627" i="8"/>
  <c r="AZ627" i="8"/>
  <c r="AZ563" i="8"/>
  <c r="AY563" i="8"/>
  <c r="AY479" i="8"/>
  <c r="AZ479" i="8"/>
  <c r="AY415" i="8"/>
  <c r="AZ415" i="8"/>
  <c r="AY335" i="8"/>
  <c r="AZ335" i="8"/>
  <c r="AZ254" i="8"/>
  <c r="AY254" i="8"/>
  <c r="AY174" i="8"/>
  <c r="AZ174" i="8"/>
  <c r="AY94" i="8"/>
  <c r="AZ94" i="8"/>
  <c r="AZ14" i="8"/>
  <c r="AY14" i="8"/>
  <c r="BD597" i="8"/>
  <c r="BC597" i="8"/>
  <c r="BC515" i="8"/>
  <c r="BD515" i="8"/>
  <c r="BD433" i="8"/>
  <c r="BC433" i="8"/>
  <c r="BC369" i="8"/>
  <c r="BD369" i="8"/>
  <c r="BC320" i="8"/>
  <c r="BD320" i="8"/>
  <c r="BD224" i="8"/>
  <c r="BC224" i="8"/>
  <c r="BD144" i="8"/>
  <c r="BC144" i="8"/>
  <c r="BD80" i="8"/>
  <c r="BC80" i="8"/>
  <c r="AV627" i="8"/>
  <c r="AV510" i="8"/>
  <c r="AU510" i="8"/>
  <c r="AV476" i="8"/>
  <c r="AU476" i="8"/>
  <c r="AV380" i="8"/>
  <c r="AU380" i="8"/>
  <c r="AV364" i="8"/>
  <c r="AU364" i="8"/>
  <c r="AY658" i="8"/>
  <c r="AZ658" i="8"/>
  <c r="AY642" i="8"/>
  <c r="AZ642" i="8"/>
  <c r="AZ626" i="8"/>
  <c r="AY626" i="8"/>
  <c r="AZ610" i="8"/>
  <c r="AY610" i="8"/>
  <c r="AY594" i="8"/>
  <c r="AZ594" i="8"/>
  <c r="AY578" i="8"/>
  <c r="AZ578" i="8"/>
  <c r="AY562" i="8"/>
  <c r="AZ562" i="8"/>
  <c r="AZ546" i="8"/>
  <c r="AY546" i="8"/>
  <c r="AY529" i="8"/>
  <c r="AZ529" i="8"/>
  <c r="AY512" i="8"/>
  <c r="AZ512" i="8"/>
  <c r="AY495" i="8"/>
  <c r="AZ495" i="8"/>
  <c r="AZ478" i="8"/>
  <c r="AY478" i="8"/>
  <c r="AY462" i="8"/>
  <c r="AZ462" i="8"/>
  <c r="AY446" i="8"/>
  <c r="AZ446" i="8"/>
  <c r="AZ430" i="8"/>
  <c r="AY430" i="8"/>
  <c r="AY414" i="8"/>
  <c r="AZ414" i="8"/>
  <c r="AY398" i="8"/>
  <c r="AZ398" i="8"/>
  <c r="AY382" i="8"/>
  <c r="AZ382" i="8"/>
  <c r="AZ366" i="8"/>
  <c r="AY366" i="8"/>
  <c r="AZ350" i="8"/>
  <c r="AY350" i="8"/>
  <c r="AZ333" i="8"/>
  <c r="AY333" i="8"/>
  <c r="AY317" i="8"/>
  <c r="AZ317" i="8"/>
  <c r="AY301" i="8"/>
  <c r="AZ301" i="8"/>
  <c r="AY285" i="8"/>
  <c r="AZ285" i="8"/>
  <c r="AY269" i="8"/>
  <c r="AZ269" i="8"/>
  <c r="AY253" i="8"/>
  <c r="AZ253" i="8"/>
  <c r="AY237" i="8"/>
  <c r="AZ237" i="8"/>
  <c r="AY221" i="8"/>
  <c r="AZ221" i="8"/>
  <c r="AY205" i="8"/>
  <c r="AZ205" i="8"/>
  <c r="AY189" i="8"/>
  <c r="AZ189" i="8"/>
  <c r="AY173" i="8"/>
  <c r="AZ173" i="8"/>
  <c r="AY157" i="8"/>
  <c r="AZ157" i="8"/>
  <c r="AZ141" i="8"/>
  <c r="AY141" i="8"/>
  <c r="AY125" i="8"/>
  <c r="AZ125" i="8"/>
  <c r="AY109" i="8"/>
  <c r="AZ109" i="8"/>
  <c r="AY93" i="8"/>
  <c r="AZ93" i="8"/>
  <c r="AY77" i="8"/>
  <c r="AZ77" i="8"/>
  <c r="AY61" i="8"/>
  <c r="AZ61" i="8"/>
  <c r="AZ45" i="8"/>
  <c r="AY45" i="8"/>
  <c r="AZ29" i="8"/>
  <c r="AY29" i="8"/>
  <c r="AY13" i="8"/>
  <c r="AZ13" i="8"/>
  <c r="BD660" i="8"/>
  <c r="BC660" i="8"/>
  <c r="BC644" i="8"/>
  <c r="BD644" i="8"/>
  <c r="BC628" i="8"/>
  <c r="BD628" i="8"/>
  <c r="BD612" i="8"/>
  <c r="BC612" i="8"/>
  <c r="BD596" i="8"/>
  <c r="BC596" i="8"/>
  <c r="BC580" i="8"/>
  <c r="BD580" i="8"/>
  <c r="BD564" i="8"/>
  <c r="BC564" i="8"/>
  <c r="BC548" i="8"/>
  <c r="BD548" i="8"/>
  <c r="BC531" i="8"/>
  <c r="BD531" i="8"/>
  <c r="BC514" i="8"/>
  <c r="BD514" i="8"/>
  <c r="BD497" i="8"/>
  <c r="BC497" i="8"/>
  <c r="BD480" i="8"/>
  <c r="BC480" i="8"/>
  <c r="BD464" i="8"/>
  <c r="BC464" i="8"/>
  <c r="BD448" i="8"/>
  <c r="BC448" i="8"/>
  <c r="BD432" i="8"/>
  <c r="BC432" i="8"/>
  <c r="BC416" i="8"/>
  <c r="BD416" i="8"/>
  <c r="BC400" i="8"/>
  <c r="BD400" i="8"/>
  <c r="BD384" i="8"/>
  <c r="BC384" i="8"/>
  <c r="BC368" i="8"/>
  <c r="BD368" i="8"/>
  <c r="BD352" i="8"/>
  <c r="BC352" i="8"/>
  <c r="BC336" i="8"/>
  <c r="BD336" i="8"/>
  <c r="BC319" i="8"/>
  <c r="BD319" i="8"/>
  <c r="BD303" i="8"/>
  <c r="BC303" i="8"/>
  <c r="BC287" i="8"/>
  <c r="BD287" i="8"/>
  <c r="BC271" i="8"/>
  <c r="BD271" i="8"/>
  <c r="BC255" i="8"/>
  <c r="BD255" i="8"/>
  <c r="BC239" i="8"/>
  <c r="BD239" i="8"/>
  <c r="BC223" i="8"/>
  <c r="BD223" i="8"/>
  <c r="BC207" i="8"/>
  <c r="BD207" i="8"/>
  <c r="BC191" i="8"/>
  <c r="BD191" i="8"/>
  <c r="BC175" i="8"/>
  <c r="BD175" i="8"/>
  <c r="BC159" i="8"/>
  <c r="BD159" i="8"/>
  <c r="BC143" i="8"/>
  <c r="BD143" i="8"/>
  <c r="BC127" i="8"/>
  <c r="BD127" i="8"/>
  <c r="BD111" i="8"/>
  <c r="BC111" i="8"/>
  <c r="BC95" i="8"/>
  <c r="BD95" i="8"/>
  <c r="BD79" i="8"/>
  <c r="BC79" i="8"/>
  <c r="BC63" i="8"/>
  <c r="BD63" i="8"/>
  <c r="BC47" i="8"/>
  <c r="BF546" i="8" s="1"/>
  <c r="BG546" i="8" s="1"/>
  <c r="BH546" i="8" s="1"/>
  <c r="BD47" i="8"/>
  <c r="BC31" i="8"/>
  <c r="BD31" i="8"/>
  <c r="BC15" i="8"/>
  <c r="BD15" i="8"/>
  <c r="BB501" i="8"/>
  <c r="BK418" i="8"/>
  <c r="BM418" i="8" s="1"/>
  <c r="BK354" i="8"/>
  <c r="BM354" i="8" s="1"/>
  <c r="BK289" i="8"/>
  <c r="BM289" i="8" s="1"/>
  <c r="BL272" i="8"/>
  <c r="BM272" i="8" s="1"/>
  <c r="AY450" i="8"/>
  <c r="AZ450" i="8"/>
  <c r="AV158" i="8"/>
  <c r="AU158" i="8"/>
  <c r="AY597" i="8"/>
  <c r="AZ597" i="8"/>
  <c r="AZ320" i="8"/>
  <c r="AY320" i="8"/>
  <c r="AY48" i="8"/>
  <c r="AZ48" i="8"/>
  <c r="BD419" i="8"/>
  <c r="BC419" i="8"/>
  <c r="AV578" i="8"/>
  <c r="AU578" i="8"/>
  <c r="AV478" i="8"/>
  <c r="AU478" i="8"/>
  <c r="AV382" i="8"/>
  <c r="AU382" i="8"/>
  <c r="AV253" i="8"/>
  <c r="AU253" i="8"/>
  <c r="AV125" i="8"/>
  <c r="AU125" i="8"/>
  <c r="AV13" i="8"/>
  <c r="AU13" i="8"/>
  <c r="AY564" i="8"/>
  <c r="AZ564" i="8"/>
  <c r="AZ464" i="8"/>
  <c r="AY464" i="8"/>
  <c r="AZ336" i="8"/>
  <c r="AY336" i="8"/>
  <c r="AY111" i="8"/>
  <c r="AZ111" i="8"/>
  <c r="AV641" i="8"/>
  <c r="AU641" i="8"/>
  <c r="AV188" i="8"/>
  <c r="AU188" i="8"/>
  <c r="AV124" i="8"/>
  <c r="AU124" i="8"/>
  <c r="AV60" i="8"/>
  <c r="AU60" i="8"/>
  <c r="AZ659" i="8"/>
  <c r="AY659" i="8"/>
  <c r="AZ595" i="8"/>
  <c r="AY595" i="8"/>
  <c r="AZ530" i="8"/>
  <c r="AY530" i="8"/>
  <c r="AZ447" i="8"/>
  <c r="AY447" i="8"/>
  <c r="AY367" i="8"/>
  <c r="AZ367" i="8"/>
  <c r="AY302" i="8"/>
  <c r="AZ302" i="8"/>
  <c r="AY222" i="8"/>
  <c r="AZ222" i="8"/>
  <c r="AZ142" i="8"/>
  <c r="AY142" i="8"/>
  <c r="AY62" i="8"/>
  <c r="AZ62" i="8"/>
  <c r="BC645" i="8"/>
  <c r="BD645" i="8"/>
  <c r="BD565" i="8"/>
  <c r="BC565" i="8"/>
  <c r="BC481" i="8"/>
  <c r="BD481" i="8"/>
  <c r="BD417" i="8"/>
  <c r="BC417" i="8"/>
  <c r="BC337" i="8"/>
  <c r="BD337" i="8"/>
  <c r="BD256" i="8"/>
  <c r="BC256" i="8"/>
  <c r="BC192" i="8"/>
  <c r="BD192" i="8"/>
  <c r="BC112" i="8"/>
  <c r="BD112" i="8"/>
  <c r="BD32" i="8"/>
  <c r="BC32" i="8"/>
  <c r="AV591" i="8"/>
  <c r="AU591" i="8"/>
  <c r="AV543" i="8"/>
  <c r="AU543" i="8"/>
  <c r="AV526" i="8"/>
  <c r="AU526" i="8"/>
  <c r="AV509" i="8"/>
  <c r="AU509" i="8"/>
  <c r="AV491" i="8"/>
  <c r="AU491" i="8"/>
  <c r="AV314" i="8"/>
  <c r="AU314" i="8"/>
  <c r="AV298" i="8"/>
  <c r="AU298" i="8"/>
  <c r="AV282" i="8"/>
  <c r="AU282" i="8"/>
  <c r="AV266" i="8"/>
  <c r="AU266" i="8"/>
  <c r="AV250" i="8"/>
  <c r="AU250" i="8"/>
  <c r="AV234" i="8"/>
  <c r="AU234" i="8"/>
  <c r="AV218" i="8"/>
  <c r="AU218" i="8"/>
  <c r="AV202" i="8"/>
  <c r="AU202" i="8"/>
  <c r="AV186" i="8"/>
  <c r="AU186" i="8"/>
  <c r="AV26" i="8"/>
  <c r="AU26" i="8"/>
  <c r="AV10" i="8"/>
  <c r="AU10" i="8"/>
  <c r="AY657" i="8"/>
  <c r="AZ657" i="8"/>
  <c r="AZ641" i="8"/>
  <c r="AY641" i="8"/>
  <c r="AY625" i="8"/>
  <c r="AZ625" i="8"/>
  <c r="AY609" i="8"/>
  <c r="AZ609" i="8"/>
  <c r="AY593" i="8"/>
  <c r="AZ593" i="8"/>
  <c r="AZ577" i="8"/>
  <c r="AY577" i="8"/>
  <c r="AZ561" i="8"/>
  <c r="AY561" i="8"/>
  <c r="AY545" i="8"/>
  <c r="AZ545" i="8"/>
  <c r="AY528" i="8"/>
  <c r="AZ528" i="8"/>
  <c r="AY511" i="8"/>
  <c r="AZ511" i="8"/>
  <c r="AZ493" i="8"/>
  <c r="AY493" i="8"/>
  <c r="AY477" i="8"/>
  <c r="AZ477" i="8"/>
  <c r="AY461" i="8"/>
  <c r="AZ461" i="8"/>
  <c r="AZ445" i="8"/>
  <c r="AY445" i="8"/>
  <c r="AZ429" i="8"/>
  <c r="AY429" i="8"/>
  <c r="AY413" i="8"/>
  <c r="AZ413" i="8"/>
  <c r="AY397" i="8"/>
  <c r="AZ397" i="8"/>
  <c r="AY381" i="8"/>
  <c r="AZ381" i="8"/>
  <c r="AY365" i="8"/>
  <c r="AZ365" i="8"/>
  <c r="AZ349" i="8"/>
  <c r="AY349" i="8"/>
  <c r="AY332" i="8"/>
  <c r="AZ332" i="8"/>
  <c r="AY316" i="8"/>
  <c r="AZ316" i="8"/>
  <c r="AY300" i="8"/>
  <c r="AZ300" i="8"/>
  <c r="AZ284" i="8"/>
  <c r="AY284" i="8"/>
  <c r="AY268" i="8"/>
  <c r="AZ268" i="8"/>
  <c r="AZ252" i="8"/>
  <c r="AY252" i="8"/>
  <c r="AY236" i="8"/>
  <c r="AZ236" i="8"/>
  <c r="AY220" i="8"/>
  <c r="AZ220" i="8"/>
  <c r="AZ204" i="8"/>
  <c r="AY204" i="8"/>
  <c r="AZ188" i="8"/>
  <c r="AY188" i="8"/>
  <c r="AY172" i="8"/>
  <c r="AZ172" i="8"/>
  <c r="AY156" i="8"/>
  <c r="AZ156" i="8"/>
  <c r="AY140" i="8"/>
  <c r="AZ140" i="8"/>
  <c r="AY124" i="8"/>
  <c r="AZ124" i="8"/>
  <c r="AZ108" i="8"/>
  <c r="AY108" i="8"/>
  <c r="AY92" i="8"/>
  <c r="AZ92" i="8"/>
  <c r="AY76" i="8"/>
  <c r="AZ76" i="8"/>
  <c r="AZ60" i="8"/>
  <c r="AY60" i="8"/>
  <c r="AZ44" i="8"/>
  <c r="AY44" i="8"/>
  <c r="AY28" i="8"/>
  <c r="AZ28" i="8"/>
  <c r="AZ12" i="8"/>
  <c r="AY12" i="8"/>
  <c r="BD659" i="8"/>
  <c r="BC659" i="8"/>
  <c r="BC643" i="8"/>
  <c r="BD643" i="8"/>
  <c r="BC627" i="8"/>
  <c r="BD627" i="8"/>
  <c r="BC611" i="8"/>
  <c r="BD611" i="8"/>
  <c r="BD595" i="8"/>
  <c r="BC595" i="8"/>
  <c r="BC579" i="8"/>
  <c r="BD579" i="8"/>
  <c r="BD563" i="8"/>
  <c r="BC563" i="8"/>
  <c r="BC547" i="8"/>
  <c r="BD547" i="8"/>
  <c r="BC530" i="8"/>
  <c r="BD530" i="8"/>
  <c r="BD513" i="8"/>
  <c r="BC513" i="8"/>
  <c r="BD496" i="8"/>
  <c r="BC496" i="8"/>
  <c r="BD479" i="8"/>
  <c r="BC479" i="8"/>
  <c r="BD463" i="8"/>
  <c r="BC463" i="8"/>
  <c r="BC447" i="8"/>
  <c r="BD447" i="8"/>
  <c r="BD431" i="8"/>
  <c r="BC431" i="8"/>
  <c r="BC415" i="8"/>
  <c r="BD415" i="8"/>
  <c r="BC399" i="8"/>
  <c r="BD399" i="8"/>
  <c r="BC383" i="8"/>
  <c r="BD383" i="8"/>
  <c r="BD367" i="8"/>
  <c r="BC367" i="8"/>
  <c r="BC351" i="8"/>
  <c r="BD351" i="8"/>
  <c r="BC335" i="8"/>
  <c r="BD335" i="8"/>
  <c r="BC318" i="8"/>
  <c r="BD318" i="8"/>
  <c r="BC302" i="8"/>
  <c r="BD302" i="8"/>
  <c r="BD286" i="8"/>
  <c r="BC286" i="8"/>
  <c r="BC270" i="8"/>
  <c r="BD270" i="8"/>
  <c r="BD254" i="8"/>
  <c r="BC254" i="8"/>
  <c r="BC238" i="8"/>
  <c r="BD238" i="8"/>
  <c r="BC222" i="8"/>
  <c r="BD222" i="8"/>
  <c r="BD206" i="8"/>
  <c r="BC206" i="8"/>
  <c r="BC190" i="8"/>
  <c r="BD190" i="8"/>
  <c r="BC174" i="8"/>
  <c r="BD174" i="8"/>
  <c r="BD158" i="8"/>
  <c r="BC158" i="8"/>
  <c r="BC142" i="8"/>
  <c r="BD142" i="8"/>
  <c r="BC126" i="8"/>
  <c r="BD126" i="8"/>
  <c r="BC110" i="8"/>
  <c r="BD110" i="8"/>
  <c r="BC94" i="8"/>
  <c r="BD94" i="8"/>
  <c r="BC78" i="8"/>
  <c r="BD78" i="8"/>
  <c r="BC62" i="8"/>
  <c r="BD62" i="8"/>
  <c r="BD46" i="8"/>
  <c r="BC46" i="8"/>
  <c r="BC30" i="8"/>
  <c r="BD30" i="8"/>
  <c r="BD14" i="8"/>
  <c r="BC14" i="8"/>
  <c r="BM365" i="8"/>
  <c r="BM349" i="8"/>
  <c r="BK417" i="8"/>
  <c r="BK353" i="8"/>
  <c r="BM353" i="8" s="1"/>
  <c r="BK288" i="8"/>
  <c r="BM288" i="8" s="1"/>
  <c r="AV111" i="8"/>
  <c r="AU111" i="8"/>
  <c r="AZ566" i="8"/>
  <c r="AY566" i="8"/>
  <c r="AY370" i="8"/>
  <c r="AZ370" i="8"/>
  <c r="AV270" i="8"/>
  <c r="AU270" i="8"/>
  <c r="AY613" i="8"/>
  <c r="AZ613" i="8"/>
  <c r="AZ433" i="8"/>
  <c r="AY433" i="8"/>
  <c r="AY256" i="8"/>
  <c r="AZ256" i="8"/>
  <c r="AY112" i="8"/>
  <c r="AZ112" i="8"/>
  <c r="BC615" i="8"/>
  <c r="BD615" i="8"/>
  <c r="BC500" i="8"/>
  <c r="BD500" i="8"/>
  <c r="BC355" i="8"/>
  <c r="BD355" i="8"/>
  <c r="BC226" i="8"/>
  <c r="BD226" i="8"/>
  <c r="BC82" i="8"/>
  <c r="BD82" i="8"/>
  <c r="AV626" i="8"/>
  <c r="AU626" i="8"/>
  <c r="AV366" i="8"/>
  <c r="AU366" i="8"/>
  <c r="AY644" i="8"/>
  <c r="AZ644" i="8"/>
  <c r="AY287" i="8"/>
  <c r="AZ287" i="8"/>
  <c r="AY47" i="8"/>
  <c r="AZ47" i="8"/>
  <c r="AV625" i="8"/>
  <c r="AU625" i="8"/>
  <c r="AV577" i="8"/>
  <c r="AU577" i="8"/>
  <c r="AV445" i="8"/>
  <c r="AU445" i="8"/>
  <c r="AV284" i="8"/>
  <c r="AU284" i="8"/>
  <c r="AY643" i="8"/>
  <c r="AZ643" i="8"/>
  <c r="AZ547" i="8"/>
  <c r="AY547" i="8"/>
  <c r="AZ463" i="8"/>
  <c r="AY463" i="8"/>
  <c r="AZ399" i="8"/>
  <c r="AY399" i="8"/>
  <c r="AY318" i="8"/>
  <c r="AZ318" i="8"/>
  <c r="AZ238" i="8"/>
  <c r="AY238" i="8"/>
  <c r="AY190" i="8"/>
  <c r="AZ190" i="8"/>
  <c r="AY110" i="8"/>
  <c r="AZ110" i="8"/>
  <c r="AY30" i="8"/>
  <c r="AZ30" i="8"/>
  <c r="BC629" i="8"/>
  <c r="BD629" i="8"/>
  <c r="BC549" i="8"/>
  <c r="BD549" i="8"/>
  <c r="BD465" i="8"/>
  <c r="BC465" i="8"/>
  <c r="BC385" i="8"/>
  <c r="BD385" i="8"/>
  <c r="BC304" i="8"/>
  <c r="BD304" i="8"/>
  <c r="BD240" i="8"/>
  <c r="BC240" i="8"/>
  <c r="BC160" i="8"/>
  <c r="BD160" i="8"/>
  <c r="BC96" i="8"/>
  <c r="BD96" i="8"/>
  <c r="AV28" i="8"/>
  <c r="AV640" i="8"/>
  <c r="AU640" i="8"/>
  <c r="AV211" i="8"/>
  <c r="AV147" i="8"/>
  <c r="AV611" i="8"/>
  <c r="AV622" i="8"/>
  <c r="AU622" i="8"/>
  <c r="AV474" i="8"/>
  <c r="AU474" i="8"/>
  <c r="AV378" i="8"/>
  <c r="AU378" i="8"/>
  <c r="AV362" i="8"/>
  <c r="AU362" i="8"/>
  <c r="AV346" i="8"/>
  <c r="AU346" i="8"/>
  <c r="AV313" i="8"/>
  <c r="AU313" i="8"/>
  <c r="AV297" i="8"/>
  <c r="AU297" i="8"/>
  <c r="AV201" i="8"/>
  <c r="AU201" i="8"/>
  <c r="AV153" i="8"/>
  <c r="AU153" i="8"/>
  <c r="AV105" i="8"/>
  <c r="AU105" i="8"/>
  <c r="AV57" i="8"/>
  <c r="AU57" i="8"/>
  <c r="AV41" i="8"/>
  <c r="AU41" i="8"/>
  <c r="AV9" i="8"/>
  <c r="AU9" i="8"/>
  <c r="AY656" i="8"/>
  <c r="AZ656" i="8"/>
  <c r="AY640" i="8"/>
  <c r="AZ640" i="8"/>
  <c r="AY624" i="8"/>
  <c r="AZ624" i="8"/>
  <c r="AZ608" i="8"/>
  <c r="AY608" i="8"/>
  <c r="AZ592" i="8"/>
  <c r="AY592" i="8"/>
  <c r="AY576" i="8"/>
  <c r="AZ576" i="8"/>
  <c r="AY560" i="8"/>
  <c r="AZ560" i="8"/>
  <c r="AY544" i="8"/>
  <c r="AZ544" i="8"/>
  <c r="AY527" i="8"/>
  <c r="AZ527" i="8"/>
  <c r="AY510" i="8"/>
  <c r="AZ510" i="8"/>
  <c r="AY492" i="8"/>
  <c r="AZ492" i="8"/>
  <c r="AY476" i="8"/>
  <c r="AZ476" i="8"/>
  <c r="AY460" i="8"/>
  <c r="AZ460" i="8"/>
  <c r="AZ444" i="8"/>
  <c r="AY444" i="8"/>
  <c r="AZ428" i="8"/>
  <c r="AY428" i="8"/>
  <c r="AZ412" i="8"/>
  <c r="AY412" i="8"/>
  <c r="AZ396" i="8"/>
  <c r="AY396" i="8"/>
  <c r="AZ380" i="8"/>
  <c r="AY380" i="8"/>
  <c r="AZ364" i="8"/>
  <c r="AY364" i="8"/>
  <c r="AY348" i="8"/>
  <c r="AZ348" i="8"/>
  <c r="AY331" i="8"/>
  <c r="AZ331" i="8"/>
  <c r="AY315" i="8"/>
  <c r="AZ315" i="8"/>
  <c r="AZ299" i="8"/>
  <c r="AY299" i="8"/>
  <c r="AY283" i="8"/>
  <c r="AZ283" i="8"/>
  <c r="AY267" i="8"/>
  <c r="AZ267" i="8"/>
  <c r="AY251" i="8"/>
  <c r="AZ251" i="8"/>
  <c r="AY235" i="8"/>
  <c r="AZ235" i="8"/>
  <c r="AY219" i="8"/>
  <c r="AZ219" i="8"/>
  <c r="AY203" i="8"/>
  <c r="AZ203" i="8"/>
  <c r="AZ187" i="8"/>
  <c r="AY187" i="8"/>
  <c r="AY171" i="8"/>
  <c r="AZ171" i="8"/>
  <c r="AY155" i="8"/>
  <c r="AZ155" i="8"/>
  <c r="AY139" i="8"/>
  <c r="AZ139" i="8"/>
  <c r="AY123" i="8"/>
  <c r="AZ123" i="8"/>
  <c r="AY107" i="8"/>
  <c r="AZ107" i="8"/>
  <c r="AZ91" i="8"/>
  <c r="AY91" i="8"/>
  <c r="AZ75" i="8"/>
  <c r="AY75" i="8"/>
  <c r="AY59" i="8"/>
  <c r="AZ59" i="8"/>
  <c r="AZ43" i="8"/>
  <c r="AY43" i="8"/>
  <c r="AY27" i="8"/>
  <c r="AZ27" i="8"/>
  <c r="AZ11" i="8"/>
  <c r="AY11" i="8"/>
  <c r="BC658" i="8"/>
  <c r="BD658" i="8"/>
  <c r="BC642" i="8"/>
  <c r="BD642" i="8"/>
  <c r="BD626" i="8"/>
  <c r="BC626" i="8"/>
  <c r="BC610" i="8"/>
  <c r="BD610" i="8"/>
  <c r="BC594" i="8"/>
  <c r="BD594" i="8"/>
  <c r="BC578" i="8"/>
  <c r="BD578" i="8"/>
  <c r="BC562" i="8"/>
  <c r="BD562" i="8"/>
  <c r="BC546" i="8"/>
  <c r="BD546" i="8"/>
  <c r="BC529" i="8"/>
  <c r="BD529" i="8"/>
  <c r="BC512" i="8"/>
  <c r="BD512" i="8"/>
  <c r="BC495" i="8"/>
  <c r="BD495" i="8"/>
  <c r="BD478" i="8"/>
  <c r="BC478" i="8"/>
  <c r="BC462" i="8"/>
  <c r="BD462" i="8"/>
  <c r="BD446" i="8"/>
  <c r="BC446" i="8"/>
  <c r="BD430" i="8"/>
  <c r="BC430" i="8"/>
  <c r="BD414" i="8"/>
  <c r="BC414" i="8"/>
  <c r="BD398" i="8"/>
  <c r="BC398" i="8"/>
  <c r="BD382" i="8"/>
  <c r="BC382" i="8"/>
  <c r="BC366" i="8"/>
  <c r="BD366" i="8"/>
  <c r="BC350" i="8"/>
  <c r="BD350" i="8"/>
  <c r="BC333" i="8"/>
  <c r="BD333" i="8"/>
  <c r="BC317" i="8"/>
  <c r="BD317" i="8"/>
  <c r="BC301" i="8"/>
  <c r="BD301" i="8"/>
  <c r="BD285" i="8"/>
  <c r="BC285" i="8"/>
  <c r="BC269" i="8"/>
  <c r="BD269" i="8"/>
  <c r="BD253" i="8"/>
  <c r="BC253" i="8"/>
  <c r="BC237" i="8"/>
  <c r="BD237" i="8"/>
  <c r="BC221" i="8"/>
  <c r="BD221" i="8"/>
  <c r="BC205" i="8"/>
  <c r="BD205" i="8"/>
  <c r="BC189" i="8"/>
  <c r="BD189" i="8"/>
  <c r="BC173" i="8"/>
  <c r="BD173" i="8"/>
  <c r="BC157" i="8"/>
  <c r="BD157" i="8"/>
  <c r="BD141" i="8"/>
  <c r="BC141" i="8"/>
  <c r="BC125" i="8"/>
  <c r="BD125" i="8"/>
  <c r="BC109" i="8"/>
  <c r="BD109" i="8"/>
  <c r="BD93" i="8"/>
  <c r="BC93" i="8"/>
  <c r="BC77" i="8"/>
  <c r="BD77" i="8"/>
  <c r="BD61" i="8"/>
  <c r="BC61" i="8"/>
  <c r="BD45" i="8"/>
  <c r="BC45" i="8"/>
  <c r="BC29" i="8"/>
  <c r="BD29" i="8"/>
  <c r="BC13" i="8"/>
  <c r="BD13" i="8"/>
  <c r="BK415" i="8"/>
  <c r="BM415" i="8" s="1"/>
  <c r="BK351" i="8"/>
  <c r="BM351" i="8" s="1"/>
  <c r="BK286" i="8"/>
  <c r="BM286" i="8" s="1"/>
  <c r="BK62" i="8"/>
  <c r="BM62" i="8" s="1"/>
  <c r="BL256" i="8"/>
  <c r="BM256" i="8" s="1"/>
  <c r="AZ550" i="8"/>
  <c r="AY550" i="8"/>
  <c r="AY434" i="8"/>
  <c r="AZ434" i="8"/>
  <c r="AV206" i="8"/>
  <c r="AU206" i="8"/>
  <c r="AV46" i="8"/>
  <c r="AU46" i="8"/>
  <c r="AZ515" i="8"/>
  <c r="AY515" i="8"/>
  <c r="AZ337" i="8"/>
  <c r="AY337" i="8"/>
  <c r="AY176" i="8"/>
  <c r="AZ176" i="8"/>
  <c r="AY16" i="8"/>
  <c r="AZ16" i="8"/>
  <c r="BC517" i="8"/>
  <c r="BD517" i="8"/>
  <c r="BD306" i="8"/>
  <c r="BC306" i="8"/>
  <c r="BC114" i="8"/>
  <c r="BD114" i="8"/>
  <c r="AV398" i="8"/>
  <c r="AU398" i="8"/>
  <c r="AV237" i="8"/>
  <c r="AU237" i="8"/>
  <c r="AY612" i="8"/>
  <c r="AZ612" i="8"/>
  <c r="AZ514" i="8"/>
  <c r="AY514" i="8"/>
  <c r="AZ368" i="8"/>
  <c r="AY368" i="8"/>
  <c r="AY95" i="8"/>
  <c r="AZ95" i="8"/>
  <c r="AV657" i="8"/>
  <c r="AU657" i="8"/>
  <c r="AV381" i="8"/>
  <c r="AU381" i="8"/>
  <c r="AV220" i="8"/>
  <c r="AU220" i="8"/>
  <c r="AV156" i="8"/>
  <c r="AU156" i="8"/>
  <c r="AV92" i="8"/>
  <c r="AU92" i="8"/>
  <c r="AZ579" i="8"/>
  <c r="AY579" i="8"/>
  <c r="AY513" i="8"/>
  <c r="AZ513" i="8"/>
  <c r="AZ431" i="8"/>
  <c r="AY431" i="8"/>
  <c r="AY351" i="8"/>
  <c r="AZ351" i="8"/>
  <c r="AZ270" i="8"/>
  <c r="AY270" i="8"/>
  <c r="AY206" i="8"/>
  <c r="AZ206" i="8"/>
  <c r="AY126" i="8"/>
  <c r="AZ126" i="8"/>
  <c r="AY78" i="8"/>
  <c r="AZ78" i="8"/>
  <c r="BD661" i="8"/>
  <c r="BC661" i="8"/>
  <c r="BD581" i="8"/>
  <c r="BC581" i="8"/>
  <c r="BC533" i="8"/>
  <c r="BD533" i="8"/>
  <c r="BD449" i="8"/>
  <c r="BC449" i="8"/>
  <c r="BD353" i="8"/>
  <c r="BC353" i="8"/>
  <c r="BC288" i="8"/>
  <c r="BD288" i="8"/>
  <c r="BC208" i="8"/>
  <c r="BD208" i="8"/>
  <c r="BD128" i="8"/>
  <c r="BC128" i="8"/>
  <c r="BD64" i="8"/>
  <c r="BC64" i="8"/>
  <c r="BD16" i="8"/>
  <c r="BC16" i="8"/>
  <c r="AV619" i="8"/>
  <c r="AV260" i="8"/>
  <c r="AV83" i="8"/>
  <c r="AV638" i="8"/>
  <c r="AU638" i="8"/>
  <c r="AV558" i="8"/>
  <c r="AU558" i="8"/>
  <c r="AV525" i="8"/>
  <c r="AU525" i="8"/>
  <c r="AV323" i="8"/>
  <c r="AV259" i="8"/>
  <c r="AV196" i="8"/>
  <c r="AV609" i="8"/>
  <c r="AV621" i="8"/>
  <c r="AU621" i="8"/>
  <c r="AV605" i="8"/>
  <c r="AU605" i="8"/>
  <c r="AV589" i="8"/>
  <c r="AU589" i="8"/>
  <c r="AV557" i="8"/>
  <c r="AU557" i="8"/>
  <c r="AV524" i="8"/>
  <c r="AU524" i="8"/>
  <c r="AV489" i="8"/>
  <c r="AU489" i="8"/>
  <c r="AV441" i="8"/>
  <c r="AU441" i="8"/>
  <c r="AV345" i="8"/>
  <c r="AU345" i="8"/>
  <c r="AV296" i="8"/>
  <c r="AU296" i="8"/>
  <c r="AV280" i="8"/>
  <c r="AU280" i="8"/>
  <c r="AV264" i="8"/>
  <c r="AU264" i="8"/>
  <c r="AV248" i="8"/>
  <c r="AU248" i="8"/>
  <c r="AV232" i="8"/>
  <c r="AU232" i="8"/>
  <c r="AV216" i="8"/>
  <c r="AU216" i="8"/>
  <c r="AV200" i="8"/>
  <c r="AU200" i="8"/>
  <c r="AV168" i="8"/>
  <c r="AU168" i="8"/>
  <c r="AV136" i="8"/>
  <c r="AU136" i="8"/>
  <c r="AZ655" i="8"/>
  <c r="AY655" i="8"/>
  <c r="AY639" i="8"/>
  <c r="AZ639" i="8"/>
  <c r="AY623" i="8"/>
  <c r="AZ623" i="8"/>
  <c r="AY607" i="8"/>
  <c r="AZ607" i="8"/>
  <c r="AZ591" i="8"/>
  <c r="AY591" i="8"/>
  <c r="AY575" i="8"/>
  <c r="AZ575" i="8"/>
  <c r="AY559" i="8"/>
  <c r="AZ559" i="8"/>
  <c r="AY543" i="8"/>
  <c r="AZ543" i="8"/>
  <c r="AZ526" i="8"/>
  <c r="AY526" i="8"/>
  <c r="AZ509" i="8"/>
  <c r="AY509" i="8"/>
  <c r="AY491" i="8"/>
  <c r="AZ491" i="8"/>
  <c r="AY475" i="8"/>
  <c r="AZ475" i="8"/>
  <c r="AY459" i="8"/>
  <c r="AZ459" i="8"/>
  <c r="AY443" i="8"/>
  <c r="AZ443" i="8"/>
  <c r="AZ427" i="8"/>
  <c r="AY427" i="8"/>
  <c r="AY411" i="8"/>
  <c r="AZ411" i="8"/>
  <c r="AY395" i="8"/>
  <c r="AZ395" i="8"/>
  <c r="AZ379" i="8"/>
  <c r="AY379" i="8"/>
  <c r="AY363" i="8"/>
  <c r="AZ363" i="8"/>
  <c r="AY347" i="8"/>
  <c r="AZ347" i="8"/>
  <c r="AY330" i="8"/>
  <c r="AZ330" i="8"/>
  <c r="AY314" i="8"/>
  <c r="AZ314" i="8"/>
  <c r="AY298" i="8"/>
  <c r="AZ298" i="8"/>
  <c r="AY282" i="8"/>
  <c r="AZ282" i="8"/>
  <c r="AY266" i="8"/>
  <c r="AZ266" i="8"/>
  <c r="AY250" i="8"/>
  <c r="AZ250" i="8"/>
  <c r="AY234" i="8"/>
  <c r="AZ234" i="8"/>
  <c r="AY218" i="8"/>
  <c r="AZ218" i="8"/>
  <c r="AZ202" i="8"/>
  <c r="AY202" i="8"/>
  <c r="AY186" i="8"/>
  <c r="AZ186" i="8"/>
  <c r="AY170" i="8"/>
  <c r="AZ170" i="8"/>
  <c r="AZ154" i="8"/>
  <c r="AY154" i="8"/>
  <c r="AY138" i="8"/>
  <c r="AZ138" i="8"/>
  <c r="AY122" i="8"/>
  <c r="AZ122" i="8"/>
  <c r="AY106" i="8"/>
  <c r="AZ106" i="8"/>
  <c r="AZ90" i="8"/>
  <c r="AY90" i="8"/>
  <c r="AZ74" i="8"/>
  <c r="AY74" i="8"/>
  <c r="AY58" i="8"/>
  <c r="AZ58" i="8"/>
  <c r="AY42" i="8"/>
  <c r="AZ42" i="8"/>
  <c r="AY26" i="8"/>
  <c r="AZ26" i="8"/>
  <c r="AZ10" i="8"/>
  <c r="AY10" i="8"/>
  <c r="BC657" i="8"/>
  <c r="BD657" i="8"/>
  <c r="BD641" i="8"/>
  <c r="BC641" i="8"/>
  <c r="BC625" i="8"/>
  <c r="BD625" i="8"/>
  <c r="BC609" i="8"/>
  <c r="BD609" i="8"/>
  <c r="BD593" i="8"/>
  <c r="BC593" i="8"/>
  <c r="BC577" i="8"/>
  <c r="BD577" i="8"/>
  <c r="BC561" i="8"/>
  <c r="BD561" i="8"/>
  <c r="BC545" i="8"/>
  <c r="BD545" i="8"/>
  <c r="BC528" i="8"/>
  <c r="BD528" i="8"/>
  <c r="BC511" i="8"/>
  <c r="BD511" i="8"/>
  <c r="BC493" i="8"/>
  <c r="BD493" i="8"/>
  <c r="BC477" i="8"/>
  <c r="BD477" i="8"/>
  <c r="BC461" i="8"/>
  <c r="BD461" i="8"/>
  <c r="BC445" i="8"/>
  <c r="BD445" i="8"/>
  <c r="BC429" i="8"/>
  <c r="BD429" i="8"/>
  <c r="BC413" i="8"/>
  <c r="BD413" i="8"/>
  <c r="BD397" i="8"/>
  <c r="BC397" i="8"/>
  <c r="BD381" i="8"/>
  <c r="BC381" i="8"/>
  <c r="BC365" i="8"/>
  <c r="BD365" i="8"/>
  <c r="BC349" i="8"/>
  <c r="BD349" i="8"/>
  <c r="BC332" i="8"/>
  <c r="BD332" i="8"/>
  <c r="BC316" i="8"/>
  <c r="BD316" i="8"/>
  <c r="BC300" i="8"/>
  <c r="BD300" i="8"/>
  <c r="BC284" i="8"/>
  <c r="BD284" i="8"/>
  <c r="BD268" i="8"/>
  <c r="BC268" i="8"/>
  <c r="BC252" i="8"/>
  <c r="BD252" i="8"/>
  <c r="BC236" i="8"/>
  <c r="BD236" i="8"/>
  <c r="BC220" i="8"/>
  <c r="BD220" i="8"/>
  <c r="BC204" i="8"/>
  <c r="BD204" i="8"/>
  <c r="BC188" i="8"/>
  <c r="BD188" i="8"/>
  <c r="BC172" i="8"/>
  <c r="BD172" i="8"/>
  <c r="BC156" i="8"/>
  <c r="BD156" i="8"/>
  <c r="BC140" i="8"/>
  <c r="BD140" i="8"/>
  <c r="BC124" i="8"/>
  <c r="BD124" i="8"/>
  <c r="BC108" i="8"/>
  <c r="BD108" i="8"/>
  <c r="BD92" i="8"/>
  <c r="BC92" i="8"/>
  <c r="BD76" i="8"/>
  <c r="BC76" i="8"/>
  <c r="BD60" i="8"/>
  <c r="BC60" i="8"/>
  <c r="BC44" i="8"/>
  <c r="BD44" i="8"/>
  <c r="BC28" i="8"/>
  <c r="BD28" i="8"/>
  <c r="BD12" i="8"/>
  <c r="BC12" i="8"/>
  <c r="BK403" i="8"/>
  <c r="BM403" i="8" s="1"/>
  <c r="BK339" i="8"/>
  <c r="BM339" i="8" s="1"/>
  <c r="BL192" i="8"/>
  <c r="BM192" i="8" s="1"/>
  <c r="BK402" i="8"/>
  <c r="BM402" i="8" s="1"/>
  <c r="BK338" i="8"/>
  <c r="BM338" i="8" s="1"/>
  <c r="AU170" i="8"/>
  <c r="AV15" i="8"/>
  <c r="AU15" i="8"/>
  <c r="AY402" i="8"/>
  <c r="AZ402" i="8"/>
  <c r="AV14" i="8"/>
  <c r="AU14" i="8"/>
  <c r="AZ481" i="8"/>
  <c r="AY481" i="8"/>
  <c r="AZ304" i="8"/>
  <c r="AY304" i="8"/>
  <c r="AY128" i="8"/>
  <c r="AZ128" i="8"/>
  <c r="BC567" i="8"/>
  <c r="BD567" i="8"/>
  <c r="BC371" i="8"/>
  <c r="BD371" i="8"/>
  <c r="BC210" i="8"/>
  <c r="BD210" i="8"/>
  <c r="BD34" i="8"/>
  <c r="BC34" i="8"/>
  <c r="AV642" i="8"/>
  <c r="AU642" i="8"/>
  <c r="AY660" i="8"/>
  <c r="AZ660" i="8"/>
  <c r="AY416" i="8"/>
  <c r="AZ416" i="8"/>
  <c r="BC646" i="8"/>
  <c r="BD646" i="8"/>
  <c r="AV317" i="8"/>
  <c r="AV183" i="8"/>
  <c r="AU183" i="8"/>
  <c r="AZ654" i="8"/>
  <c r="AY654" i="8"/>
  <c r="AZ606" i="8"/>
  <c r="AY606" i="8"/>
  <c r="AZ574" i="8"/>
  <c r="AY574" i="8"/>
  <c r="AZ508" i="8"/>
  <c r="AY508" i="8"/>
  <c r="AZ442" i="8"/>
  <c r="AY442" i="8"/>
  <c r="AZ378" i="8"/>
  <c r="AY378" i="8"/>
  <c r="AY329" i="8"/>
  <c r="AZ329" i="8"/>
  <c r="AY249" i="8"/>
  <c r="AZ249" i="8"/>
  <c r="AY201" i="8"/>
  <c r="AZ201" i="8"/>
  <c r="AY153" i="8"/>
  <c r="AZ153" i="8"/>
  <c r="AY105" i="8"/>
  <c r="AZ105" i="8"/>
  <c r="AY41" i="8"/>
  <c r="AZ41" i="8"/>
  <c r="BD624" i="8"/>
  <c r="BC624" i="8"/>
  <c r="BD460" i="8"/>
  <c r="BC460" i="8"/>
  <c r="AV522" i="8"/>
  <c r="AU522" i="8"/>
  <c r="AV505" i="8"/>
  <c r="AU505" i="8"/>
  <c r="AV310" i="8"/>
  <c r="AU310" i="8"/>
  <c r="AV294" i="8"/>
  <c r="AU294" i="8"/>
  <c r="AV230" i="8"/>
  <c r="AU230" i="8"/>
  <c r="AV198" i="8"/>
  <c r="AU198" i="8"/>
  <c r="AV182" i="8"/>
  <c r="AU182" i="8"/>
  <c r="AV166" i="8"/>
  <c r="AU166" i="8"/>
  <c r="AV118" i="8"/>
  <c r="AU118" i="8"/>
  <c r="AV22" i="8"/>
  <c r="AU22" i="8"/>
  <c r="AV6" i="8"/>
  <c r="AU6" i="8"/>
  <c r="AY653" i="8"/>
  <c r="AZ653" i="8"/>
  <c r="AY637" i="8"/>
  <c r="AZ637" i="8"/>
  <c r="AY621" i="8"/>
  <c r="AZ621" i="8"/>
  <c r="AZ605" i="8"/>
  <c r="AY605" i="8"/>
  <c r="AY589" i="8"/>
  <c r="AZ589" i="8"/>
  <c r="AY573" i="8"/>
  <c r="AZ573" i="8"/>
  <c r="AY557" i="8"/>
  <c r="AZ557" i="8"/>
  <c r="AY541" i="8"/>
  <c r="AZ541" i="8"/>
  <c r="AY524" i="8"/>
  <c r="AZ524" i="8"/>
  <c r="AY507" i="8"/>
  <c r="AZ507" i="8"/>
  <c r="AY489" i="8"/>
  <c r="AZ489" i="8"/>
  <c r="AZ473" i="8"/>
  <c r="AY473" i="8"/>
  <c r="AY457" i="8"/>
  <c r="AZ457" i="8"/>
  <c r="AY441" i="8"/>
  <c r="AZ441" i="8"/>
  <c r="AZ425" i="8"/>
  <c r="AY425" i="8"/>
  <c r="AY409" i="8"/>
  <c r="AZ409" i="8"/>
  <c r="AZ393" i="8"/>
  <c r="AY393" i="8"/>
  <c r="AZ377" i="8"/>
  <c r="AY377" i="8"/>
  <c r="AY361" i="8"/>
  <c r="AZ361" i="8"/>
  <c r="AY345" i="8"/>
  <c r="AZ345" i="8"/>
  <c r="AY328" i="8"/>
  <c r="AZ328" i="8"/>
  <c r="AY312" i="8"/>
  <c r="AZ312" i="8"/>
  <c r="AY296" i="8"/>
  <c r="AZ296" i="8"/>
  <c r="AZ280" i="8"/>
  <c r="AY280" i="8"/>
  <c r="AZ264" i="8"/>
  <c r="AY264" i="8"/>
  <c r="AZ248" i="8"/>
  <c r="AY248" i="8"/>
  <c r="AZ232" i="8"/>
  <c r="AY232" i="8"/>
  <c r="AZ216" i="8"/>
  <c r="AY216" i="8"/>
  <c r="AZ200" i="8"/>
  <c r="AY200" i="8"/>
  <c r="AY184" i="8"/>
  <c r="AZ184" i="8"/>
  <c r="AY168" i="8"/>
  <c r="AZ168" i="8"/>
  <c r="AY152" i="8"/>
  <c r="AZ152" i="8"/>
  <c r="AZ136" i="8"/>
  <c r="AY136" i="8"/>
  <c r="AY120" i="8"/>
  <c r="AZ120" i="8"/>
  <c r="AZ104" i="8"/>
  <c r="AY104" i="8"/>
  <c r="AZ88" i="8"/>
  <c r="AY88" i="8"/>
  <c r="AZ72" i="8"/>
  <c r="AY72" i="8"/>
  <c r="AY56" i="8"/>
  <c r="AZ56" i="8"/>
  <c r="AY40" i="8"/>
  <c r="AZ40" i="8"/>
  <c r="AY24" i="8"/>
  <c r="AZ24" i="8"/>
  <c r="AZ8" i="8"/>
  <c r="AY8" i="8"/>
  <c r="BC655" i="8"/>
  <c r="BD655" i="8"/>
  <c r="BC639" i="8"/>
  <c r="BD639" i="8"/>
  <c r="BC623" i="8"/>
  <c r="BD623" i="8"/>
  <c r="BC607" i="8"/>
  <c r="BD607" i="8"/>
  <c r="BD591" i="8"/>
  <c r="BC591" i="8"/>
  <c r="BC575" i="8"/>
  <c r="BD575" i="8"/>
  <c r="BD559" i="8"/>
  <c r="BC559" i="8"/>
  <c r="BD543" i="8"/>
  <c r="BC543" i="8"/>
  <c r="BD526" i="8"/>
  <c r="BC526" i="8"/>
  <c r="BC509" i="8"/>
  <c r="BD509" i="8"/>
  <c r="BC491" i="8"/>
  <c r="BD491" i="8"/>
  <c r="BC475" i="8"/>
  <c r="BD475" i="8"/>
  <c r="BD459" i="8"/>
  <c r="BC459" i="8"/>
  <c r="BD443" i="8"/>
  <c r="BC443" i="8"/>
  <c r="BD427" i="8"/>
  <c r="BC427" i="8"/>
  <c r="BC411" i="8"/>
  <c r="BD411" i="8"/>
  <c r="BC395" i="8"/>
  <c r="BD395" i="8"/>
  <c r="BD379" i="8"/>
  <c r="BC379" i="8"/>
  <c r="BD363" i="8"/>
  <c r="BC363" i="8"/>
  <c r="BC347" i="8"/>
  <c r="BD347" i="8"/>
  <c r="BD330" i="8"/>
  <c r="BC330" i="8"/>
  <c r="BC314" i="8"/>
  <c r="BD314" i="8"/>
  <c r="BD298" i="8"/>
  <c r="BC298" i="8"/>
  <c r="BC282" i="8"/>
  <c r="BD282" i="8"/>
  <c r="BC266" i="8"/>
  <c r="BD266" i="8"/>
  <c r="BC250" i="8"/>
  <c r="BD250" i="8"/>
  <c r="BC234" i="8"/>
  <c r="BD234" i="8"/>
  <c r="BC218" i="8"/>
  <c r="BD218" i="8"/>
  <c r="BC202" i="8"/>
  <c r="BD202" i="8"/>
  <c r="BC186" i="8"/>
  <c r="BD186" i="8"/>
  <c r="BC170" i="8"/>
  <c r="BD170" i="8"/>
  <c r="BD154" i="8"/>
  <c r="BC154" i="8"/>
  <c r="BC138" i="8"/>
  <c r="BD138" i="8"/>
  <c r="BC122" i="8"/>
  <c r="BD122" i="8"/>
  <c r="BC106" i="8"/>
  <c r="BD106" i="8"/>
  <c r="BC90" i="8"/>
  <c r="BD90" i="8"/>
  <c r="BC74" i="8"/>
  <c r="BD74" i="8"/>
  <c r="BC58" i="8"/>
  <c r="BD58" i="8"/>
  <c r="BD42" i="8"/>
  <c r="BC42" i="8"/>
  <c r="BD26" i="8"/>
  <c r="BC26" i="8"/>
  <c r="BC10" i="8"/>
  <c r="BD10" i="8"/>
  <c r="BK401" i="8"/>
  <c r="BK337" i="8"/>
  <c r="BM337" i="8" s="1"/>
  <c r="BM429" i="8"/>
  <c r="BL177" i="8"/>
  <c r="BM177" i="8" s="1"/>
  <c r="AV143" i="8"/>
  <c r="AU143" i="8"/>
  <c r="AZ598" i="8"/>
  <c r="AY598" i="8"/>
  <c r="AY338" i="8"/>
  <c r="AZ338" i="8"/>
  <c r="AY629" i="8"/>
  <c r="AZ629" i="8"/>
  <c r="AY465" i="8"/>
  <c r="AZ465" i="8"/>
  <c r="AY272" i="8"/>
  <c r="AZ272" i="8"/>
  <c r="BD647" i="8"/>
  <c r="BC647" i="8"/>
  <c r="BC467" i="8"/>
  <c r="BD467" i="8"/>
  <c r="BD322" i="8"/>
  <c r="BC322" i="8"/>
  <c r="BC146" i="8"/>
  <c r="BD146" i="8"/>
  <c r="AV643" i="8"/>
  <c r="AV562" i="8"/>
  <c r="AU562" i="8"/>
  <c r="AV301" i="8"/>
  <c r="AU301" i="8"/>
  <c r="AV93" i="8"/>
  <c r="AU93" i="8"/>
  <c r="AY628" i="8"/>
  <c r="AZ628" i="8"/>
  <c r="AY531" i="8"/>
  <c r="AZ531" i="8"/>
  <c r="AY432" i="8"/>
  <c r="AZ432" i="8"/>
  <c r="AY303" i="8"/>
  <c r="AZ303" i="8"/>
  <c r="AY31" i="8"/>
  <c r="AZ31" i="8"/>
  <c r="AV588" i="8"/>
  <c r="AU588" i="8"/>
  <c r="AV506" i="8"/>
  <c r="AU506" i="8"/>
  <c r="AV360" i="8"/>
  <c r="AU360" i="8"/>
  <c r="AV231" i="8"/>
  <c r="AU231" i="8"/>
  <c r="AV23" i="8"/>
  <c r="AU23" i="8"/>
  <c r="AY638" i="8"/>
  <c r="AZ638" i="8"/>
  <c r="AY590" i="8"/>
  <c r="AZ590" i="8"/>
  <c r="AY558" i="8"/>
  <c r="AZ558" i="8"/>
  <c r="AY525" i="8"/>
  <c r="AZ525" i="8"/>
  <c r="AZ474" i="8"/>
  <c r="AY474" i="8"/>
  <c r="AZ426" i="8"/>
  <c r="AY426" i="8"/>
  <c r="AZ394" i="8"/>
  <c r="AY394" i="8"/>
  <c r="AY346" i="8"/>
  <c r="AZ346" i="8"/>
  <c r="AY297" i="8"/>
  <c r="AZ297" i="8"/>
  <c r="AY281" i="8"/>
  <c r="AZ281" i="8"/>
  <c r="AY233" i="8"/>
  <c r="AZ233" i="8"/>
  <c r="AY185" i="8"/>
  <c r="AZ185" i="8"/>
  <c r="AY137" i="8"/>
  <c r="AZ137" i="8"/>
  <c r="AY89" i="8"/>
  <c r="AZ89" i="8"/>
  <c r="AY57" i="8"/>
  <c r="AZ57" i="8"/>
  <c r="AY9" i="8"/>
  <c r="AZ9" i="8"/>
  <c r="BC640" i="8"/>
  <c r="BD640" i="8"/>
  <c r="BC576" i="8"/>
  <c r="BD576" i="8"/>
  <c r="BC544" i="8"/>
  <c r="BD544" i="8"/>
  <c r="BC510" i="8"/>
  <c r="BD510" i="8"/>
  <c r="BC492" i="8"/>
  <c r="BD492" i="8"/>
  <c r="BD444" i="8"/>
  <c r="BC444" i="8"/>
  <c r="BC412" i="8"/>
  <c r="BD412" i="8"/>
  <c r="BC380" i="8"/>
  <c r="BD380" i="8"/>
  <c r="BC348" i="8"/>
  <c r="BD348" i="8"/>
  <c r="BC331" i="8"/>
  <c r="BD331" i="8"/>
  <c r="BC299" i="8"/>
  <c r="BD299" i="8"/>
  <c r="BD283" i="8"/>
  <c r="BC283" i="8"/>
  <c r="BD251" i="8"/>
  <c r="BC251" i="8"/>
  <c r="BD235" i="8"/>
  <c r="BC235" i="8"/>
  <c r="BC219" i="8"/>
  <c r="BD219" i="8"/>
  <c r="BC203" i="8"/>
  <c r="BD203" i="8"/>
  <c r="BC187" i="8"/>
  <c r="BD187" i="8"/>
  <c r="BC171" i="8"/>
  <c r="BD171" i="8"/>
  <c r="BC155" i="8"/>
  <c r="BD155" i="8"/>
  <c r="BC139" i="8"/>
  <c r="BD139" i="8"/>
  <c r="BC123" i="8"/>
  <c r="BD123" i="8"/>
  <c r="BC107" i="8"/>
  <c r="BD107" i="8"/>
  <c r="BC91" i="8"/>
  <c r="BD91" i="8"/>
  <c r="BC75" i="8"/>
  <c r="BD75" i="8"/>
  <c r="BD59" i="8"/>
  <c r="BC59" i="8"/>
  <c r="BC43" i="8"/>
  <c r="BD43" i="8"/>
  <c r="BD27" i="8"/>
  <c r="BC27" i="8"/>
  <c r="AV316" i="8"/>
  <c r="AV595" i="8"/>
  <c r="AV131" i="8"/>
  <c r="AV650" i="8"/>
  <c r="AU650" i="8"/>
  <c r="AV634" i="8"/>
  <c r="AU634" i="8"/>
  <c r="AV602" i="8"/>
  <c r="AU602" i="8"/>
  <c r="AV486" i="8"/>
  <c r="AU486" i="8"/>
  <c r="AV470" i="8"/>
  <c r="AU470" i="8"/>
  <c r="AV454" i="8"/>
  <c r="AU454" i="8"/>
  <c r="AV438" i="8"/>
  <c r="AU438" i="8"/>
  <c r="AV422" i="8"/>
  <c r="AU422" i="8"/>
  <c r="AV358" i="8"/>
  <c r="AU358" i="8"/>
  <c r="AV309" i="8"/>
  <c r="AU309" i="8"/>
  <c r="AV229" i="8"/>
  <c r="AU229" i="8"/>
  <c r="AV197" i="8"/>
  <c r="AU197" i="8"/>
  <c r="AV181" i="8"/>
  <c r="AU181" i="8"/>
  <c r="AV165" i="8"/>
  <c r="AU165" i="8"/>
  <c r="AV133" i="8"/>
  <c r="AU133" i="8"/>
  <c r="AV85" i="8"/>
  <c r="AU85" i="8"/>
  <c r="AV69" i="8"/>
  <c r="AU69" i="8"/>
  <c r="AV53" i="8"/>
  <c r="AU53" i="8"/>
  <c r="AV37" i="8"/>
  <c r="AU37" i="8"/>
  <c r="AV21" i="8"/>
  <c r="AU21" i="8"/>
  <c r="AV5" i="8"/>
  <c r="AU5" i="8"/>
  <c r="AY652" i="8"/>
  <c r="AZ652" i="8"/>
  <c r="AY636" i="8"/>
  <c r="AZ636" i="8"/>
  <c r="AY620" i="8"/>
  <c r="AZ620" i="8"/>
  <c r="AY604" i="8"/>
  <c r="AZ604" i="8"/>
  <c r="AY588" i="8"/>
  <c r="AZ588" i="8"/>
  <c r="AY572" i="8"/>
  <c r="AZ572" i="8"/>
  <c r="AY556" i="8"/>
  <c r="AZ556" i="8"/>
  <c r="AY540" i="8"/>
  <c r="AZ540" i="8"/>
  <c r="AY523" i="8"/>
  <c r="AZ523" i="8"/>
  <c r="AZ506" i="8"/>
  <c r="AY506" i="8"/>
  <c r="AY488" i="8"/>
  <c r="AZ488" i="8"/>
  <c r="AY472" i="8"/>
  <c r="AZ472" i="8"/>
  <c r="AZ456" i="8"/>
  <c r="AY456" i="8"/>
  <c r="AZ440" i="8"/>
  <c r="AY440" i="8"/>
  <c r="AY424" i="8"/>
  <c r="AZ424" i="8"/>
  <c r="AY408" i="8"/>
  <c r="AZ408" i="8"/>
  <c r="AZ392" i="8"/>
  <c r="AY392" i="8"/>
  <c r="AY376" i="8"/>
  <c r="AZ376" i="8"/>
  <c r="AZ360" i="8"/>
  <c r="AY360" i="8"/>
  <c r="AY344" i="8"/>
  <c r="AZ344" i="8"/>
  <c r="AY327" i="8"/>
  <c r="AZ327" i="8"/>
  <c r="AZ311" i="8"/>
  <c r="AY311" i="8"/>
  <c r="AZ295" i="8"/>
  <c r="AY295" i="8"/>
  <c r="AY279" i="8"/>
  <c r="AZ279" i="8"/>
  <c r="AY263" i="8"/>
  <c r="AZ263" i="8"/>
  <c r="AY247" i="8"/>
  <c r="AZ247" i="8"/>
  <c r="AY231" i="8"/>
  <c r="AZ231" i="8"/>
  <c r="AY215" i="8"/>
  <c r="AZ215" i="8"/>
  <c r="AY199" i="8"/>
  <c r="AZ199" i="8"/>
  <c r="AY183" i="8"/>
  <c r="AZ183" i="8"/>
  <c r="AZ167" i="8"/>
  <c r="AY167" i="8"/>
  <c r="AZ151" i="8"/>
  <c r="AY151" i="8"/>
  <c r="AY135" i="8"/>
  <c r="AZ135" i="8"/>
  <c r="AZ119" i="8"/>
  <c r="AY119" i="8"/>
  <c r="AZ87" i="8"/>
  <c r="AY87" i="8"/>
  <c r="AY71" i="8"/>
  <c r="AZ71" i="8"/>
  <c r="AZ55" i="8"/>
  <c r="AY55" i="8"/>
  <c r="AY39" i="8"/>
  <c r="AZ39" i="8"/>
  <c r="AZ23" i="8"/>
  <c r="AY23" i="8"/>
  <c r="AY7" i="8"/>
  <c r="AZ7" i="8"/>
  <c r="BC654" i="8"/>
  <c r="BD654" i="8"/>
  <c r="BD638" i="8"/>
  <c r="BC638" i="8"/>
  <c r="BC622" i="8"/>
  <c r="BD622" i="8"/>
  <c r="BC606" i="8"/>
  <c r="BD606" i="8"/>
  <c r="BC590" i="8"/>
  <c r="BD590" i="8"/>
  <c r="BC574" i="8"/>
  <c r="BD574" i="8"/>
  <c r="BD558" i="8"/>
  <c r="BC558" i="8"/>
  <c r="BC542" i="8"/>
  <c r="BD542" i="8"/>
  <c r="BD525" i="8"/>
  <c r="BC525" i="8"/>
  <c r="BD508" i="8"/>
  <c r="BC508" i="8"/>
  <c r="BC490" i="8"/>
  <c r="BD490" i="8"/>
  <c r="BD474" i="8"/>
  <c r="BC474" i="8"/>
  <c r="BC458" i="8"/>
  <c r="BD458" i="8"/>
  <c r="BC442" i="8"/>
  <c r="BD442" i="8"/>
  <c r="BC426" i="8"/>
  <c r="BD426" i="8"/>
  <c r="BD410" i="8"/>
  <c r="BC410" i="8"/>
  <c r="BC394" i="8"/>
  <c r="BD394" i="8"/>
  <c r="BD378" i="8"/>
  <c r="BC378" i="8"/>
  <c r="BC362" i="8"/>
  <c r="BD362" i="8"/>
  <c r="BC346" i="8"/>
  <c r="BD346" i="8"/>
  <c r="BC329" i="8"/>
  <c r="BD329" i="8"/>
  <c r="BC313" i="8"/>
  <c r="BD313" i="8"/>
  <c r="BC297" i="8"/>
  <c r="BD297" i="8"/>
  <c r="BD281" i="8"/>
  <c r="BC281" i="8"/>
  <c r="BC265" i="8"/>
  <c r="BD265" i="8"/>
  <c r="BD249" i="8"/>
  <c r="BC249" i="8"/>
  <c r="BD233" i="8"/>
  <c r="BC233" i="8"/>
  <c r="BC217" i="8"/>
  <c r="BD217" i="8"/>
  <c r="BD201" i="8"/>
  <c r="BC201" i="8"/>
  <c r="BC185" i="8"/>
  <c r="BD185" i="8"/>
  <c r="BC169" i="8"/>
  <c r="BD169" i="8"/>
  <c r="BD153" i="8"/>
  <c r="BC153" i="8"/>
  <c r="BD137" i="8"/>
  <c r="BC137" i="8"/>
  <c r="BD121" i="8"/>
  <c r="BC121" i="8"/>
  <c r="BC105" i="8"/>
  <c r="BD105" i="8"/>
  <c r="BC89" i="8"/>
  <c r="BD89" i="8"/>
  <c r="BC73" i="8"/>
  <c r="BD73" i="8"/>
  <c r="BD57" i="8"/>
  <c r="BC57" i="8"/>
  <c r="BC41" i="8"/>
  <c r="BD41" i="8"/>
  <c r="BD25" i="8"/>
  <c r="BC25" i="8"/>
  <c r="BC9" i="8"/>
  <c r="BD9" i="8"/>
  <c r="BB414" i="8"/>
  <c r="BK399" i="8"/>
  <c r="BM399" i="8" s="1"/>
  <c r="BK335" i="8"/>
  <c r="BM335" i="8" s="1"/>
  <c r="AZ662" i="8"/>
  <c r="AY662" i="8"/>
  <c r="AY305" i="8"/>
  <c r="AZ305" i="8"/>
  <c r="AV78" i="8"/>
  <c r="AU78" i="8"/>
  <c r="AY581" i="8"/>
  <c r="AZ581" i="8"/>
  <c r="AZ401" i="8"/>
  <c r="AY401" i="8"/>
  <c r="AY192" i="8"/>
  <c r="AZ192" i="8"/>
  <c r="AZ32" i="8"/>
  <c r="AY32" i="8"/>
  <c r="BC551" i="8"/>
  <c r="BD551" i="8"/>
  <c r="BD403" i="8"/>
  <c r="BC403" i="8"/>
  <c r="BC258" i="8"/>
  <c r="BD258" i="8"/>
  <c r="BC130" i="8"/>
  <c r="BD130" i="8"/>
  <c r="BC18" i="8"/>
  <c r="BD18" i="8"/>
  <c r="AV594" i="8"/>
  <c r="AU594" i="8"/>
  <c r="AV462" i="8"/>
  <c r="AU462" i="8"/>
  <c r="AV77" i="8"/>
  <c r="AU77" i="8"/>
  <c r="AY596" i="8"/>
  <c r="AZ596" i="8"/>
  <c r="AY448" i="8"/>
  <c r="AZ448" i="8"/>
  <c r="AY319" i="8"/>
  <c r="AZ319" i="8"/>
  <c r="AY15" i="8"/>
  <c r="AZ15" i="8"/>
  <c r="AV440" i="8"/>
  <c r="AU440" i="8"/>
  <c r="AV247" i="8"/>
  <c r="AU247" i="8"/>
  <c r="AV151" i="8"/>
  <c r="AU151" i="8"/>
  <c r="AV7" i="8"/>
  <c r="AU7" i="8"/>
  <c r="AZ622" i="8"/>
  <c r="AY622" i="8"/>
  <c r="AY542" i="8"/>
  <c r="AZ542" i="8"/>
  <c r="AY490" i="8"/>
  <c r="AZ490" i="8"/>
  <c r="AY458" i="8"/>
  <c r="AZ458" i="8"/>
  <c r="AZ410" i="8"/>
  <c r="AY410" i="8"/>
  <c r="AY362" i="8"/>
  <c r="AZ362" i="8"/>
  <c r="AY313" i="8"/>
  <c r="AZ313" i="8"/>
  <c r="AY265" i="8"/>
  <c r="AZ265" i="8"/>
  <c r="AZ217" i="8"/>
  <c r="AY217" i="8"/>
  <c r="AY169" i="8"/>
  <c r="AZ169" i="8"/>
  <c r="AY121" i="8"/>
  <c r="AZ121" i="8"/>
  <c r="AY73" i="8"/>
  <c r="AZ73" i="8"/>
  <c r="AY25" i="8"/>
  <c r="AZ25" i="8"/>
  <c r="BC656" i="8"/>
  <c r="BD656" i="8"/>
  <c r="BC608" i="8"/>
  <c r="BD608" i="8"/>
  <c r="BC592" i="8"/>
  <c r="BD592" i="8"/>
  <c r="BC560" i="8"/>
  <c r="BD560" i="8"/>
  <c r="BD527" i="8"/>
  <c r="BC527" i="8"/>
  <c r="BC476" i="8"/>
  <c r="BD476" i="8"/>
  <c r="BC428" i="8"/>
  <c r="BD428" i="8"/>
  <c r="BC396" i="8"/>
  <c r="BD396" i="8"/>
  <c r="BC364" i="8"/>
  <c r="BD364" i="8"/>
  <c r="BC315" i="8"/>
  <c r="BD315" i="8"/>
  <c r="BD267" i="8"/>
  <c r="BC267" i="8"/>
  <c r="BC11" i="8"/>
  <c r="BD11" i="8"/>
  <c r="AV243" i="8"/>
  <c r="AV579" i="8"/>
  <c r="AV649" i="8"/>
  <c r="AU649" i="8"/>
  <c r="AV633" i="8"/>
  <c r="AU633" i="8"/>
  <c r="AV585" i="8"/>
  <c r="AU585" i="8"/>
  <c r="AV553" i="8"/>
  <c r="AU553" i="8"/>
  <c r="AV502" i="8"/>
  <c r="AU502" i="8"/>
  <c r="AV453" i="8"/>
  <c r="AU453" i="8"/>
  <c r="AV389" i="8"/>
  <c r="AU389" i="8"/>
  <c r="AV357" i="8"/>
  <c r="AU357" i="8"/>
  <c r="AV308" i="8"/>
  <c r="AU308" i="8"/>
  <c r="AV276" i="8"/>
  <c r="AU276" i="8"/>
  <c r="AV244" i="8"/>
  <c r="AU244" i="8"/>
  <c r="AV228" i="8"/>
  <c r="AU228" i="8"/>
  <c r="AV180" i="8"/>
  <c r="AU180" i="8"/>
  <c r="AV132" i="8"/>
  <c r="AU132" i="8"/>
  <c r="AV84" i="8"/>
  <c r="AU84" i="8"/>
  <c r="AV68" i="8"/>
  <c r="AU68" i="8"/>
  <c r="AV52" i="8"/>
  <c r="AU52" i="8"/>
  <c r="AV36" i="8"/>
  <c r="AU36" i="8"/>
  <c r="AV20" i="8"/>
  <c r="AU20" i="8"/>
  <c r="AY651" i="8"/>
  <c r="AZ651" i="8"/>
  <c r="AY635" i="8"/>
  <c r="AZ635" i="8"/>
  <c r="AZ619" i="8"/>
  <c r="AY619" i="8"/>
  <c r="AY603" i="8"/>
  <c r="AZ603" i="8"/>
  <c r="AY587" i="8"/>
  <c r="AZ587" i="8"/>
  <c r="AY571" i="8"/>
  <c r="AZ571" i="8"/>
  <c r="AY555" i="8"/>
  <c r="AZ555" i="8"/>
  <c r="AZ539" i="8"/>
  <c r="AY539" i="8"/>
  <c r="AY522" i="8"/>
  <c r="AZ522" i="8"/>
  <c r="AZ505" i="8"/>
  <c r="AY505" i="8"/>
  <c r="AZ487" i="8"/>
  <c r="AY487" i="8"/>
  <c r="AY471" i="8"/>
  <c r="AZ471" i="8"/>
  <c r="AZ455" i="8"/>
  <c r="AY455" i="8"/>
  <c r="AY439" i="8"/>
  <c r="AZ439" i="8"/>
  <c r="AY423" i="8"/>
  <c r="AZ423" i="8"/>
  <c r="AZ407" i="8"/>
  <c r="AY407" i="8"/>
  <c r="AY391" i="8"/>
  <c r="AZ391" i="8"/>
  <c r="AY375" i="8"/>
  <c r="AZ375" i="8"/>
  <c r="AY359" i="8"/>
  <c r="AZ359" i="8"/>
  <c r="AY343" i="8"/>
  <c r="AZ343" i="8"/>
  <c r="AY326" i="8"/>
  <c r="AZ326" i="8"/>
  <c r="AY310" i="8"/>
  <c r="AZ310" i="8"/>
  <c r="AY294" i="8"/>
  <c r="AZ294" i="8"/>
  <c r="AZ278" i="8"/>
  <c r="AY278" i="8"/>
  <c r="AY262" i="8"/>
  <c r="AZ262" i="8"/>
  <c r="AY246" i="8"/>
  <c r="AZ246" i="8"/>
  <c r="AZ230" i="8"/>
  <c r="AY230" i="8"/>
  <c r="AY214" i="8"/>
  <c r="AZ214" i="8"/>
  <c r="AY198" i="8"/>
  <c r="AZ198" i="8"/>
  <c r="AZ182" i="8"/>
  <c r="AY182" i="8"/>
  <c r="AY166" i="8"/>
  <c r="AZ166" i="8"/>
  <c r="AY150" i="8"/>
  <c r="AZ150" i="8"/>
  <c r="AY134" i="8"/>
  <c r="AZ134" i="8"/>
  <c r="AY118" i="8"/>
  <c r="AZ118" i="8"/>
  <c r="AY102" i="8"/>
  <c r="AZ102" i="8"/>
  <c r="AZ86" i="8"/>
  <c r="AY86" i="8"/>
  <c r="AY70" i="8"/>
  <c r="AZ70" i="8"/>
  <c r="AZ54" i="8"/>
  <c r="AY54" i="8"/>
  <c r="AZ38" i="8"/>
  <c r="AY38" i="8"/>
  <c r="AY22" i="8"/>
  <c r="AZ22" i="8"/>
  <c r="AZ6" i="8"/>
  <c r="AY6" i="8"/>
  <c r="BC653" i="8"/>
  <c r="BD653" i="8"/>
  <c r="BC637" i="8"/>
  <c r="BD637" i="8"/>
  <c r="BC621" i="8"/>
  <c r="BD621" i="8"/>
  <c r="BC605" i="8"/>
  <c r="BD605" i="8"/>
  <c r="BC589" i="8"/>
  <c r="BD589" i="8"/>
  <c r="BC573" i="8"/>
  <c r="BD573" i="8"/>
  <c r="BC557" i="8"/>
  <c r="BD557" i="8"/>
  <c r="BC541" i="8"/>
  <c r="BD541" i="8"/>
  <c r="BD524" i="8"/>
  <c r="BC524" i="8"/>
  <c r="BD507" i="8"/>
  <c r="BC507" i="8"/>
  <c r="BD489" i="8"/>
  <c r="BC489" i="8"/>
  <c r="BC473" i="8"/>
  <c r="BD473" i="8"/>
  <c r="BD457" i="8"/>
  <c r="BC457" i="8"/>
  <c r="BC441" i="8"/>
  <c r="BD441" i="8"/>
  <c r="BC425" i="8"/>
  <c r="BD425" i="8"/>
  <c r="BC409" i="8"/>
  <c r="BD409" i="8"/>
  <c r="BC393" i="8"/>
  <c r="BD393" i="8"/>
  <c r="BC377" i="8"/>
  <c r="BD377" i="8"/>
  <c r="BD361" i="8"/>
  <c r="BC361" i="8"/>
  <c r="BC345" i="8"/>
  <c r="BD345" i="8"/>
  <c r="BC328" i="8"/>
  <c r="BD328" i="8"/>
  <c r="BC312" i="8"/>
  <c r="BD312" i="8"/>
  <c r="BD296" i="8"/>
  <c r="BC296" i="8"/>
  <c r="BC280" i="8"/>
  <c r="BD280" i="8"/>
  <c r="BC264" i="8"/>
  <c r="BD264" i="8"/>
  <c r="BC248" i="8"/>
  <c r="BD248" i="8"/>
  <c r="BC232" i="8"/>
  <c r="BD232" i="8"/>
  <c r="BC216" i="8"/>
  <c r="BD216" i="8"/>
  <c r="BC200" i="8"/>
  <c r="BD200" i="8"/>
  <c r="BC184" i="8"/>
  <c r="BD184" i="8"/>
  <c r="BC168" i="8"/>
  <c r="BD168" i="8"/>
  <c r="BC152" i="8"/>
  <c r="BD152" i="8"/>
  <c r="BC136" i="8"/>
  <c r="BD136" i="8"/>
  <c r="BD120" i="8"/>
  <c r="BC120" i="8"/>
  <c r="BC104" i="8"/>
  <c r="BD104" i="8"/>
  <c r="BC88" i="8"/>
  <c r="BD88" i="8"/>
  <c r="BC72" i="8"/>
  <c r="BD72" i="8"/>
  <c r="BC56" i="8"/>
  <c r="BD56" i="8"/>
  <c r="BD40" i="8"/>
  <c r="BC40" i="8"/>
  <c r="BD24" i="8"/>
  <c r="BC24" i="8"/>
  <c r="BD8" i="8"/>
  <c r="BC8" i="8"/>
  <c r="BB545" i="8"/>
  <c r="BK451" i="8"/>
  <c r="BM451" i="8" s="1"/>
  <c r="BK387" i="8"/>
  <c r="BM387" i="8" s="1"/>
  <c r="BK126" i="8"/>
  <c r="BM126" i="8" s="1"/>
  <c r="BM384" i="8"/>
  <c r="AY534" i="8"/>
  <c r="AZ534" i="8"/>
  <c r="AY418" i="8"/>
  <c r="AZ418" i="8"/>
  <c r="AV30" i="8"/>
  <c r="AU30" i="8"/>
  <c r="AY533" i="8"/>
  <c r="AZ533" i="8"/>
  <c r="AY353" i="8"/>
  <c r="AZ353" i="8"/>
  <c r="AY160" i="8"/>
  <c r="AZ160" i="8"/>
  <c r="BC663" i="8"/>
  <c r="BD663" i="8"/>
  <c r="BC451" i="8"/>
  <c r="BD451" i="8"/>
  <c r="BC242" i="8"/>
  <c r="BD242" i="8"/>
  <c r="BC98" i="8"/>
  <c r="BD98" i="8"/>
  <c r="AV610" i="8"/>
  <c r="AU610" i="8"/>
  <c r="AV664" i="8"/>
  <c r="AU664" i="8"/>
  <c r="AV632" i="8"/>
  <c r="AU632" i="8"/>
  <c r="AV584" i="8"/>
  <c r="AU584" i="8"/>
  <c r="AV536" i="8"/>
  <c r="AU536" i="8"/>
  <c r="AV484" i="8"/>
  <c r="AU484" i="8"/>
  <c r="AV452" i="8"/>
  <c r="AU452" i="8"/>
  <c r="AY650" i="8"/>
  <c r="AZ650" i="8"/>
  <c r="AY634" i="8"/>
  <c r="AZ634" i="8"/>
  <c r="AY618" i="8"/>
  <c r="AZ618" i="8"/>
  <c r="AZ602" i="8"/>
  <c r="AY602" i="8"/>
  <c r="AY586" i="8"/>
  <c r="AZ586" i="8"/>
  <c r="AZ570" i="8"/>
  <c r="AY570" i="8"/>
  <c r="AZ554" i="8"/>
  <c r="AY554" i="8"/>
  <c r="AY538" i="8"/>
  <c r="AZ538" i="8"/>
  <c r="AZ521" i="8"/>
  <c r="AY521" i="8"/>
  <c r="AZ503" i="8"/>
  <c r="AY503" i="8"/>
  <c r="AY486" i="8"/>
  <c r="AZ486" i="8"/>
  <c r="AY470" i="8"/>
  <c r="AZ470" i="8"/>
  <c r="AY454" i="8"/>
  <c r="AZ454" i="8"/>
  <c r="AY438" i="8"/>
  <c r="AZ438" i="8"/>
  <c r="AZ422" i="8"/>
  <c r="AY422" i="8"/>
  <c r="AY406" i="8"/>
  <c r="AZ406" i="8"/>
  <c r="AZ390" i="8"/>
  <c r="AY390" i="8"/>
  <c r="AY374" i="8"/>
  <c r="AZ374" i="8"/>
  <c r="AY358" i="8"/>
  <c r="AZ358" i="8"/>
  <c r="AY342" i="8"/>
  <c r="AZ342" i="8"/>
  <c r="AZ325" i="8"/>
  <c r="AY325" i="8"/>
  <c r="AZ309" i="8"/>
  <c r="AY309" i="8"/>
  <c r="AY293" i="8"/>
  <c r="AZ293" i="8"/>
  <c r="AY277" i="8"/>
  <c r="AZ277" i="8"/>
  <c r="AY261" i="8"/>
  <c r="AZ261" i="8"/>
  <c r="AY245" i="8"/>
  <c r="AZ245" i="8"/>
  <c r="AZ229" i="8"/>
  <c r="AY229" i="8"/>
  <c r="AZ213" i="8"/>
  <c r="AY213" i="8"/>
  <c r="AY197" i="8"/>
  <c r="AZ197" i="8"/>
  <c r="AY181" i="8"/>
  <c r="AZ181" i="8"/>
  <c r="AZ165" i="8"/>
  <c r="AY165" i="8"/>
  <c r="AY149" i="8"/>
  <c r="AZ149" i="8"/>
  <c r="AY133" i="8"/>
  <c r="AZ133" i="8"/>
  <c r="AY117" i="8"/>
  <c r="AZ117" i="8"/>
  <c r="AY85" i="8"/>
  <c r="AZ85" i="8"/>
  <c r="AY69" i="8"/>
  <c r="AZ69" i="8"/>
  <c r="AY53" i="8"/>
  <c r="AZ53" i="8"/>
  <c r="AZ37" i="8"/>
  <c r="AY37" i="8"/>
  <c r="AY21" i="8"/>
  <c r="AZ21" i="8"/>
  <c r="AY5" i="8"/>
  <c r="AZ5" i="8"/>
  <c r="BC652" i="8"/>
  <c r="BD652" i="8"/>
  <c r="BC636" i="8"/>
  <c r="BD636" i="8"/>
  <c r="BC620" i="8"/>
  <c r="BD620" i="8"/>
  <c r="BD604" i="8"/>
  <c r="BC604" i="8"/>
  <c r="BC588" i="8"/>
  <c r="BD588" i="8"/>
  <c r="BC572" i="8"/>
  <c r="BD572" i="8"/>
  <c r="BC556" i="8"/>
  <c r="BD556" i="8"/>
  <c r="BC540" i="8"/>
  <c r="BD540" i="8"/>
  <c r="BC523" i="8"/>
  <c r="BD523" i="8"/>
  <c r="BC506" i="8"/>
  <c r="BD506" i="8"/>
  <c r="BD488" i="8"/>
  <c r="BC488" i="8"/>
  <c r="BC472" i="8"/>
  <c r="BD472" i="8"/>
  <c r="BC456" i="8"/>
  <c r="BD456" i="8"/>
  <c r="BC440" i="8"/>
  <c r="BD440" i="8"/>
  <c r="BC424" i="8"/>
  <c r="BD424" i="8"/>
  <c r="BC408" i="8"/>
  <c r="BD408" i="8"/>
  <c r="BD392" i="8"/>
  <c r="BC392" i="8"/>
  <c r="BC376" i="8"/>
  <c r="BD376" i="8"/>
  <c r="BC360" i="8"/>
  <c r="BD360" i="8"/>
  <c r="BD344" i="8"/>
  <c r="BC344" i="8"/>
  <c r="BC327" i="8"/>
  <c r="BD327" i="8"/>
  <c r="BC311" i="8"/>
  <c r="BD311" i="8"/>
  <c r="BC295" i="8"/>
  <c r="BD295" i="8"/>
  <c r="BC279" i="8"/>
  <c r="BD279" i="8"/>
  <c r="BD263" i="8"/>
  <c r="BC263" i="8"/>
  <c r="BC247" i="8"/>
  <c r="BD247" i="8"/>
  <c r="BD231" i="8"/>
  <c r="BC231" i="8"/>
  <c r="BC215" i="8"/>
  <c r="BD215" i="8"/>
  <c r="BC199" i="8"/>
  <c r="BD199" i="8"/>
  <c r="BC183" i="8"/>
  <c r="BD183" i="8"/>
  <c r="BC167" i="8"/>
  <c r="BD167" i="8"/>
  <c r="BD151" i="8"/>
  <c r="BC151" i="8"/>
  <c r="BC135" i="8"/>
  <c r="BD135" i="8"/>
  <c r="BC119" i="8"/>
  <c r="BD119" i="8"/>
  <c r="BC87" i="8"/>
  <c r="BD87" i="8"/>
  <c r="BC71" i="8"/>
  <c r="BD71" i="8"/>
  <c r="BD55" i="8"/>
  <c r="BC55" i="8"/>
  <c r="BC39" i="8"/>
  <c r="BD39" i="8"/>
  <c r="BC23" i="8"/>
  <c r="BD23" i="8"/>
  <c r="BD7" i="8"/>
  <c r="BC7" i="8"/>
  <c r="BB624" i="8"/>
  <c r="BM342" i="8"/>
  <c r="BM325" i="8"/>
  <c r="BK450" i="8"/>
  <c r="BM450" i="8" s="1"/>
  <c r="BK386" i="8"/>
  <c r="BM386" i="8" s="1"/>
  <c r="BK238" i="8"/>
  <c r="BM238" i="8" s="1"/>
  <c r="BL97" i="8"/>
  <c r="BM97" i="8" s="1"/>
  <c r="BB181" i="8"/>
  <c r="BK650" i="8"/>
  <c r="BK618" i="8"/>
  <c r="BK602" i="8"/>
  <c r="BK586" i="8"/>
  <c r="BK570" i="8"/>
  <c r="BK448" i="8"/>
  <c r="BM448" i="8" s="1"/>
  <c r="BK416" i="8"/>
  <c r="BM416" i="8" s="1"/>
  <c r="BK400" i="8"/>
  <c r="BM400" i="8" s="1"/>
  <c r="BK368" i="8"/>
  <c r="BM368" i="8" s="1"/>
  <c r="BK352" i="8"/>
  <c r="BM352" i="8" s="1"/>
  <c r="BK336" i="8"/>
  <c r="BM336" i="8" s="1"/>
  <c r="BK303" i="8"/>
  <c r="BM303" i="8" s="1"/>
  <c r="BK287" i="8"/>
  <c r="BM287" i="8" s="1"/>
  <c r="BK265" i="8"/>
  <c r="BK235" i="8"/>
  <c r="BM235" i="8" s="1"/>
  <c r="BK181" i="8"/>
  <c r="BK152" i="8"/>
  <c r="BK122" i="8"/>
  <c r="BM122" i="8" s="1"/>
  <c r="BK92" i="8"/>
  <c r="BM92" i="8" s="1"/>
  <c r="BK68" i="8"/>
  <c r="BK39" i="8"/>
  <c r="BK8" i="8"/>
  <c r="BL95" i="8"/>
  <c r="BM95" i="8" s="1"/>
  <c r="BB131" i="8"/>
  <c r="BM430" i="8"/>
  <c r="BM414" i="8"/>
  <c r="BM398" i="8"/>
  <c r="BM382" i="8"/>
  <c r="BM350" i="8"/>
  <c r="BM317" i="8"/>
  <c r="BM301" i="8"/>
  <c r="BK269" i="8"/>
  <c r="BL269" i="8"/>
  <c r="BK253" i="8"/>
  <c r="BL253" i="8"/>
  <c r="BM253" i="8" s="1"/>
  <c r="BK237" i="8"/>
  <c r="BL237" i="8"/>
  <c r="BM237" i="8" s="1"/>
  <c r="BK221" i="8"/>
  <c r="BL221" i="8"/>
  <c r="BM221" i="8" s="1"/>
  <c r="BK205" i="8"/>
  <c r="BL205" i="8"/>
  <c r="BM205" i="8" s="1"/>
  <c r="BK189" i="8"/>
  <c r="BL189" i="8"/>
  <c r="BM189" i="8" s="1"/>
  <c r="BK173" i="8"/>
  <c r="BL173" i="8"/>
  <c r="BM173" i="8" s="1"/>
  <c r="BK157" i="8"/>
  <c r="BL157" i="8"/>
  <c r="BK141" i="8"/>
  <c r="BL141" i="8"/>
  <c r="BK125" i="8"/>
  <c r="BL125" i="8"/>
  <c r="BM125" i="8" s="1"/>
  <c r="BK109" i="8"/>
  <c r="BL109" i="8"/>
  <c r="BM109" i="8" s="1"/>
  <c r="BK93" i="8"/>
  <c r="BL93" i="8"/>
  <c r="BM93" i="8" s="1"/>
  <c r="BK77" i="8"/>
  <c r="BL77" i="8"/>
  <c r="BM77" i="8" s="1"/>
  <c r="BK61" i="8"/>
  <c r="BL61" i="8"/>
  <c r="BM61" i="8" s="1"/>
  <c r="BK45" i="8"/>
  <c r="BL45" i="8"/>
  <c r="BM45" i="8" s="1"/>
  <c r="BK29" i="8"/>
  <c r="BL29" i="8"/>
  <c r="BK13" i="8"/>
  <c r="BL13" i="8"/>
  <c r="BK664" i="8"/>
  <c r="BK648" i="8"/>
  <c r="BK632" i="8"/>
  <c r="BK616" i="8"/>
  <c r="BK600" i="8"/>
  <c r="BK584" i="8"/>
  <c r="BK559" i="8"/>
  <c r="BM559" i="8" s="1"/>
  <c r="BK446" i="8"/>
  <c r="BM446" i="8" s="1"/>
  <c r="BK430" i="8"/>
  <c r="BK414" i="8"/>
  <c r="BK398" i="8"/>
  <c r="BK382" i="8"/>
  <c r="BK366" i="8"/>
  <c r="BM366" i="8" s="1"/>
  <c r="BK350" i="8"/>
  <c r="BK333" i="8"/>
  <c r="BM333" i="8" s="1"/>
  <c r="BK317" i="8"/>
  <c r="BK301" i="8"/>
  <c r="BK285" i="8"/>
  <c r="BM285" i="8" s="1"/>
  <c r="BK263" i="8"/>
  <c r="BK233" i="8"/>
  <c r="BK203" i="8"/>
  <c r="BK149" i="8"/>
  <c r="BK120" i="8"/>
  <c r="BM120" i="8" s="1"/>
  <c r="BK90" i="8"/>
  <c r="BM90" i="8" s="1"/>
  <c r="BK60" i="8"/>
  <c r="BK36" i="8"/>
  <c r="BK5" i="8"/>
  <c r="BL624" i="8"/>
  <c r="BM624" i="8" s="1"/>
  <c r="BL575" i="8"/>
  <c r="BM575" i="8" s="1"/>
  <c r="BL316" i="8"/>
  <c r="BM316" i="8" s="1"/>
  <c r="BL255" i="8"/>
  <c r="BM255" i="8" s="1"/>
  <c r="BB403" i="8"/>
  <c r="BB114" i="8"/>
  <c r="BM268" i="8"/>
  <c r="BM236" i="8"/>
  <c r="BM204" i="8"/>
  <c r="BM172" i="8"/>
  <c r="BM124" i="8"/>
  <c r="BM60" i="8"/>
  <c r="BM44" i="8"/>
  <c r="BM28" i="8"/>
  <c r="BK512" i="8"/>
  <c r="BM512" i="8" s="1"/>
  <c r="BK445" i="8"/>
  <c r="BM445" i="8" s="1"/>
  <c r="BK413" i="8"/>
  <c r="BM413" i="8" s="1"/>
  <c r="BK397" i="8"/>
  <c r="BM397" i="8" s="1"/>
  <c r="BK365" i="8"/>
  <c r="BK349" i="8"/>
  <c r="BK300" i="8"/>
  <c r="BM300" i="8" s="1"/>
  <c r="BK284" i="8"/>
  <c r="BM284" i="8" s="1"/>
  <c r="BK261" i="8"/>
  <c r="BK232" i="8"/>
  <c r="BK202" i="8"/>
  <c r="BM202" i="8" s="1"/>
  <c r="BK172" i="8"/>
  <c r="BK148" i="8"/>
  <c r="BK119" i="8"/>
  <c r="BK89" i="8"/>
  <c r="BM89" i="8" s="1"/>
  <c r="BK59" i="8"/>
  <c r="BK4" i="8"/>
  <c r="BM4" i="8" s="1"/>
  <c r="BL623" i="8"/>
  <c r="BM623" i="8" s="1"/>
  <c r="BL574" i="8"/>
  <c r="BM574" i="8" s="1"/>
  <c r="BL79" i="8"/>
  <c r="BM79" i="8" s="1"/>
  <c r="BB33" i="8"/>
  <c r="BM560" i="8"/>
  <c r="BM510" i="8"/>
  <c r="BM444" i="8"/>
  <c r="BM412" i="8"/>
  <c r="BM396" i="8"/>
  <c r="BM380" i="8"/>
  <c r="BM315" i="8"/>
  <c r="BM299" i="8"/>
  <c r="BM267" i="8"/>
  <c r="BM203" i="8"/>
  <c r="BM155" i="8"/>
  <c r="BM123" i="8"/>
  <c r="BM91" i="8"/>
  <c r="BM59" i="8"/>
  <c r="BK510" i="8"/>
  <c r="BK444" i="8"/>
  <c r="BK428" i="8"/>
  <c r="BM428" i="8" s="1"/>
  <c r="BK412" i="8"/>
  <c r="BK396" i="8"/>
  <c r="BK380" i="8"/>
  <c r="BK364" i="8"/>
  <c r="BM364" i="8" s="1"/>
  <c r="BK348" i="8"/>
  <c r="BM348" i="8" s="1"/>
  <c r="BK331" i="8"/>
  <c r="BM331" i="8" s="1"/>
  <c r="BK315" i="8"/>
  <c r="BK299" i="8"/>
  <c r="BK283" i="8"/>
  <c r="BM283" i="8" s="1"/>
  <c r="BK260" i="8"/>
  <c r="BK231" i="8"/>
  <c r="BK201" i="8"/>
  <c r="BK171" i="8"/>
  <c r="BM171" i="8" s="1"/>
  <c r="BK117" i="8"/>
  <c r="BK88" i="8"/>
  <c r="BK58" i="8"/>
  <c r="BK28" i="8"/>
  <c r="BL657" i="8"/>
  <c r="BM657" i="8" s="1"/>
  <c r="BL622" i="8"/>
  <c r="BM622" i="8" s="1"/>
  <c r="BL159" i="8"/>
  <c r="BM159" i="8" s="1"/>
  <c r="BB208" i="8"/>
  <c r="BM427" i="8"/>
  <c r="BM411" i="8"/>
  <c r="BM347" i="8"/>
  <c r="BM314" i="8"/>
  <c r="BM298" i="8"/>
  <c r="BM266" i="8"/>
  <c r="BM250" i="8"/>
  <c r="BM234" i="8"/>
  <c r="BM170" i="8"/>
  <c r="BM154" i="8"/>
  <c r="BM58" i="8"/>
  <c r="BM42" i="8"/>
  <c r="BM10" i="8"/>
  <c r="BK459" i="8"/>
  <c r="BM459" i="8" s="1"/>
  <c r="BK443" i="8"/>
  <c r="BM443" i="8" s="1"/>
  <c r="BK427" i="8"/>
  <c r="BK411" i="8"/>
  <c r="BK395" i="8"/>
  <c r="BM395" i="8" s="1"/>
  <c r="BK379" i="8"/>
  <c r="BM379" i="8" s="1"/>
  <c r="BK363" i="8"/>
  <c r="BM363" i="8" s="1"/>
  <c r="BK347" i="8"/>
  <c r="BK330" i="8"/>
  <c r="BM330" i="8" s="1"/>
  <c r="BK314" i="8"/>
  <c r="BK298" i="8"/>
  <c r="BK282" i="8"/>
  <c r="BM282" i="8" s="1"/>
  <c r="BK229" i="8"/>
  <c r="BK200" i="8"/>
  <c r="BM200" i="8" s="1"/>
  <c r="BK170" i="8"/>
  <c r="BK140" i="8"/>
  <c r="BM140" i="8" s="1"/>
  <c r="BK116" i="8"/>
  <c r="BM116" i="8" s="1"/>
  <c r="BK87" i="8"/>
  <c r="BM87" i="8" s="1"/>
  <c r="BK57" i="8"/>
  <c r="BK27" i="8"/>
  <c r="BM27" i="8" s="1"/>
  <c r="BL656" i="8"/>
  <c r="BM656" i="8" s="1"/>
  <c r="BL239" i="8"/>
  <c r="BM239" i="8" s="1"/>
  <c r="BB384" i="8"/>
  <c r="BB47" i="8"/>
  <c r="BM442" i="8"/>
  <c r="BM426" i="8"/>
  <c r="BM378" i="8"/>
  <c r="BM362" i="8"/>
  <c r="BM313" i="8"/>
  <c r="BM265" i="8"/>
  <c r="BM233" i="8"/>
  <c r="BM185" i="8"/>
  <c r="BM153" i="8"/>
  <c r="BM121" i="8"/>
  <c r="BM57" i="8"/>
  <c r="BM41" i="8"/>
  <c r="BK660" i="8"/>
  <c r="BK644" i="8"/>
  <c r="BK628" i="8"/>
  <c r="BK612" i="8"/>
  <c r="BK596" i="8"/>
  <c r="BK580" i="8"/>
  <c r="BK458" i="8"/>
  <c r="BM458" i="8" s="1"/>
  <c r="BK442" i="8"/>
  <c r="BK426" i="8"/>
  <c r="BK410" i="8"/>
  <c r="BM410" i="8" s="1"/>
  <c r="BK394" i="8"/>
  <c r="BM394" i="8" s="1"/>
  <c r="BK378" i="8"/>
  <c r="BK362" i="8"/>
  <c r="BK346" i="8"/>
  <c r="BM346" i="8" s="1"/>
  <c r="BK329" i="8"/>
  <c r="BM329" i="8" s="1"/>
  <c r="BK313" i="8"/>
  <c r="BK297" i="8"/>
  <c r="BM297" i="8" s="1"/>
  <c r="BK281" i="8"/>
  <c r="BM281" i="8" s="1"/>
  <c r="BK252" i="8"/>
  <c r="BM252" i="8" s="1"/>
  <c r="BK228" i="8"/>
  <c r="BK199" i="8"/>
  <c r="BK169" i="8"/>
  <c r="BM169" i="8" s="1"/>
  <c r="BK139" i="8"/>
  <c r="BM139" i="8" s="1"/>
  <c r="BK85" i="8"/>
  <c r="BK56" i="8"/>
  <c r="BK26" i="8"/>
  <c r="BM26" i="8" s="1"/>
  <c r="BL655" i="8"/>
  <c r="BM655" i="8" s="1"/>
  <c r="BL63" i="8"/>
  <c r="BM63" i="8" s="1"/>
  <c r="BB431" i="8"/>
  <c r="BB142" i="8"/>
  <c r="BM457" i="8"/>
  <c r="BM425" i="8"/>
  <c r="BM377" i="8"/>
  <c r="BM345" i="8"/>
  <c r="BM328" i="8"/>
  <c r="BM312" i="8"/>
  <c r="BM296" i="8"/>
  <c r="BM280" i="8"/>
  <c r="BM264" i="8"/>
  <c r="BM232" i="8"/>
  <c r="BM184" i="8"/>
  <c r="BM152" i="8"/>
  <c r="BM88" i="8"/>
  <c r="BM72" i="8"/>
  <c r="BM56" i="8"/>
  <c r="BM40" i="8"/>
  <c r="BM24" i="8"/>
  <c r="BM8" i="8"/>
  <c r="BK457" i="8"/>
  <c r="BK441" i="8"/>
  <c r="BM441" i="8" s="1"/>
  <c r="BK425" i="8"/>
  <c r="BK409" i="8"/>
  <c r="BM409" i="8" s="1"/>
  <c r="BK393" i="8"/>
  <c r="BM393" i="8" s="1"/>
  <c r="BK377" i="8"/>
  <c r="BK361" i="8"/>
  <c r="BM361" i="8" s="1"/>
  <c r="BK345" i="8"/>
  <c r="BK328" i="8"/>
  <c r="BK312" i="8"/>
  <c r="BK296" i="8"/>
  <c r="BK280" i="8"/>
  <c r="BK251" i="8"/>
  <c r="BM251" i="8" s="1"/>
  <c r="BK197" i="8"/>
  <c r="BK168" i="8"/>
  <c r="BM168" i="8" s="1"/>
  <c r="BK138" i="8"/>
  <c r="BM138" i="8" s="1"/>
  <c r="BK108" i="8"/>
  <c r="BM108" i="8" s="1"/>
  <c r="BK84" i="8"/>
  <c r="BK55" i="8"/>
  <c r="BK25" i="8"/>
  <c r="BM25" i="8" s="1"/>
  <c r="BL654" i="8"/>
  <c r="BM654" i="8" s="1"/>
  <c r="BL608" i="8"/>
  <c r="BM608" i="8" s="1"/>
  <c r="BL143" i="8"/>
  <c r="BM143" i="8" s="1"/>
  <c r="BM456" i="8"/>
  <c r="BM424" i="8"/>
  <c r="BM327" i="8"/>
  <c r="BM279" i="8"/>
  <c r="BM263" i="8"/>
  <c r="BM231" i="8"/>
  <c r="BM215" i="8"/>
  <c r="BM199" i="8"/>
  <c r="BM183" i="8"/>
  <c r="BM151" i="8"/>
  <c r="BM71" i="8"/>
  <c r="BM55" i="8"/>
  <c r="BM39" i="8"/>
  <c r="BM7" i="8"/>
  <c r="BK658" i="8"/>
  <c r="BK642" i="8"/>
  <c r="BK626" i="8"/>
  <c r="BK610" i="8"/>
  <c r="BK594" i="8"/>
  <c r="BK578" i="8"/>
  <c r="BK456" i="8"/>
  <c r="BK440" i="8"/>
  <c r="BM440" i="8" s="1"/>
  <c r="BK424" i="8"/>
  <c r="BK408" i="8"/>
  <c r="BK392" i="8"/>
  <c r="BM392" i="8" s="1"/>
  <c r="BK376" i="8"/>
  <c r="BM376" i="8" s="1"/>
  <c r="BK360" i="8"/>
  <c r="BM360" i="8" s="1"/>
  <c r="BK344" i="8"/>
  <c r="BM344" i="8" s="1"/>
  <c r="BK327" i="8"/>
  <c r="BK311" i="8"/>
  <c r="BM311" i="8" s="1"/>
  <c r="BK295" i="8"/>
  <c r="BM295" i="8" s="1"/>
  <c r="BK279" i="8"/>
  <c r="BK250" i="8"/>
  <c r="BK220" i="8"/>
  <c r="BM220" i="8" s="1"/>
  <c r="BK196" i="8"/>
  <c r="BK167" i="8"/>
  <c r="BM167" i="8" s="1"/>
  <c r="BK137" i="8"/>
  <c r="BM137" i="8" s="1"/>
  <c r="BK107" i="8"/>
  <c r="BM107" i="8" s="1"/>
  <c r="BK53" i="8"/>
  <c r="BK24" i="8"/>
  <c r="BL607" i="8"/>
  <c r="BM607" i="8" s="1"/>
  <c r="BL223" i="8"/>
  <c r="BM223" i="8" s="1"/>
  <c r="BB252" i="8"/>
  <c r="BM571" i="8"/>
  <c r="BL278" i="8"/>
  <c r="BK278" i="8"/>
  <c r="BL262" i="8"/>
  <c r="BM262" i="8" s="1"/>
  <c r="BK262" i="8"/>
  <c r="BL246" i="8"/>
  <c r="BM246" i="8" s="1"/>
  <c r="BK246" i="8"/>
  <c r="BL230" i="8"/>
  <c r="BK230" i="8"/>
  <c r="BL214" i="8"/>
  <c r="BK214" i="8"/>
  <c r="BL198" i="8"/>
  <c r="BK198" i="8"/>
  <c r="BL182" i="8"/>
  <c r="BM182" i="8" s="1"/>
  <c r="BK182" i="8"/>
  <c r="BL166" i="8"/>
  <c r="BK166" i="8"/>
  <c r="BL150" i="8"/>
  <c r="BK150" i="8"/>
  <c r="BL134" i="8"/>
  <c r="BM134" i="8" s="1"/>
  <c r="BK134" i="8"/>
  <c r="BL118" i="8"/>
  <c r="BM118" i="8" s="1"/>
  <c r="BK118" i="8"/>
  <c r="BL102" i="8"/>
  <c r="BK102" i="8"/>
  <c r="BL86" i="8"/>
  <c r="BK86" i="8"/>
  <c r="BL70" i="8"/>
  <c r="BK70" i="8"/>
  <c r="BL54" i="8"/>
  <c r="BK54" i="8"/>
  <c r="BL38" i="8"/>
  <c r="BK38" i="8"/>
  <c r="BL22" i="8"/>
  <c r="BK22" i="8"/>
  <c r="BL6" i="8"/>
  <c r="BK6" i="8"/>
  <c r="BK641" i="8"/>
  <c r="BK625" i="8"/>
  <c r="BK609" i="8"/>
  <c r="BK593" i="8"/>
  <c r="BK577" i="8"/>
  <c r="BK455" i="8"/>
  <c r="BM455" i="8" s="1"/>
  <c r="BK439" i="8"/>
  <c r="BM439" i="8" s="1"/>
  <c r="BK423" i="8"/>
  <c r="BM423" i="8" s="1"/>
  <c r="BK407" i="8"/>
  <c r="BM407" i="8" s="1"/>
  <c r="BK391" i="8"/>
  <c r="BM391" i="8" s="1"/>
  <c r="BK375" i="8"/>
  <c r="BM375" i="8" s="1"/>
  <c r="BK359" i="8"/>
  <c r="BM359" i="8" s="1"/>
  <c r="BK343" i="8"/>
  <c r="BM343" i="8" s="1"/>
  <c r="BK326" i="8"/>
  <c r="BM326" i="8" s="1"/>
  <c r="BK310" i="8"/>
  <c r="BM310" i="8" s="1"/>
  <c r="BK294" i="8"/>
  <c r="BM294" i="8" s="1"/>
  <c r="BK277" i="8"/>
  <c r="BM277" i="8" s="1"/>
  <c r="BK249" i="8"/>
  <c r="BM249" i="8" s="1"/>
  <c r="BK219" i="8"/>
  <c r="BM219" i="8" s="1"/>
  <c r="BK165" i="8"/>
  <c r="BK136" i="8"/>
  <c r="BM136" i="8" s="1"/>
  <c r="BK106" i="8"/>
  <c r="BM106" i="8" s="1"/>
  <c r="BK76" i="8"/>
  <c r="BM76" i="8" s="1"/>
  <c r="BK52" i="8"/>
  <c r="BK23" i="8"/>
  <c r="BM23" i="8" s="1"/>
  <c r="BL606" i="8"/>
  <c r="BM606" i="8" s="1"/>
  <c r="BL47" i="8"/>
  <c r="BM47" i="8" s="1"/>
  <c r="BB331" i="8"/>
  <c r="BB75" i="8"/>
  <c r="BM570" i="8"/>
  <c r="BM261" i="8"/>
  <c r="BM229" i="8"/>
  <c r="BM213" i="8"/>
  <c r="BM197" i="8"/>
  <c r="BM181" i="8"/>
  <c r="BM165" i="8"/>
  <c r="BM149" i="8"/>
  <c r="BM133" i="8"/>
  <c r="BM117" i="8"/>
  <c r="BM85" i="8"/>
  <c r="BM69" i="8"/>
  <c r="BM53" i="8"/>
  <c r="BM37" i="8"/>
  <c r="BM21" i="8"/>
  <c r="BM5" i="8"/>
  <c r="BK640" i="8"/>
  <c r="BK592" i="8"/>
  <c r="BK454" i="8"/>
  <c r="BM454" i="8" s="1"/>
  <c r="BK438" i="8"/>
  <c r="BM438" i="8" s="1"/>
  <c r="BK422" i="8"/>
  <c r="BM422" i="8" s="1"/>
  <c r="BK406" i="8"/>
  <c r="BM406" i="8" s="1"/>
  <c r="BK390" i="8"/>
  <c r="BK374" i="8"/>
  <c r="BM374" i="8" s="1"/>
  <c r="BK358" i="8"/>
  <c r="BM358" i="8" s="1"/>
  <c r="BK342" i="8"/>
  <c r="BK325" i="8"/>
  <c r="BK309" i="8"/>
  <c r="BM309" i="8" s="1"/>
  <c r="BK293" i="8"/>
  <c r="BM293" i="8" s="1"/>
  <c r="BK276" i="8"/>
  <c r="BM276" i="8" s="1"/>
  <c r="BK248" i="8"/>
  <c r="BM248" i="8" s="1"/>
  <c r="BK218" i="8"/>
  <c r="BM218" i="8" s="1"/>
  <c r="BK188" i="8"/>
  <c r="BM188" i="8" s="1"/>
  <c r="BK164" i="8"/>
  <c r="BM164" i="8" s="1"/>
  <c r="BK135" i="8"/>
  <c r="BM135" i="8" s="1"/>
  <c r="BK105" i="8"/>
  <c r="BM105" i="8" s="1"/>
  <c r="BK75" i="8"/>
  <c r="BM75" i="8" s="1"/>
  <c r="BK21" i="8"/>
  <c r="BL127" i="8"/>
  <c r="BM127" i="8" s="1"/>
  <c r="BM260" i="8"/>
  <c r="BM244" i="8"/>
  <c r="BM228" i="8"/>
  <c r="BM212" i="8"/>
  <c r="BM196" i="8"/>
  <c r="BM180" i="8"/>
  <c r="BM148" i="8"/>
  <c r="BM100" i="8"/>
  <c r="BM84" i="8"/>
  <c r="BM68" i="8"/>
  <c r="BM52" i="8"/>
  <c r="BM36" i="8"/>
  <c r="BM20" i="8"/>
  <c r="BK453" i="8"/>
  <c r="BM453" i="8" s="1"/>
  <c r="BK437" i="8"/>
  <c r="BM437" i="8" s="1"/>
  <c r="BK421" i="8"/>
  <c r="BM421" i="8" s="1"/>
  <c r="BK405" i="8"/>
  <c r="BM405" i="8" s="1"/>
  <c r="BK389" i="8"/>
  <c r="BK373" i="8"/>
  <c r="BM373" i="8" s="1"/>
  <c r="BK357" i="8"/>
  <c r="BK341" i="8"/>
  <c r="BM341" i="8" s="1"/>
  <c r="BK324" i="8"/>
  <c r="BM324" i="8" s="1"/>
  <c r="BK308" i="8"/>
  <c r="BK292" i="8"/>
  <c r="BM292" i="8" s="1"/>
  <c r="BK247" i="8"/>
  <c r="BM247" i="8" s="1"/>
  <c r="BK217" i="8"/>
  <c r="BM217" i="8" s="1"/>
  <c r="BK187" i="8"/>
  <c r="BM187" i="8" s="1"/>
  <c r="BK133" i="8"/>
  <c r="BK104" i="8"/>
  <c r="BK74" i="8"/>
  <c r="BM74" i="8" s="1"/>
  <c r="BK44" i="8"/>
  <c r="BK20" i="8"/>
  <c r="BL207" i="8"/>
  <c r="BM207" i="8" s="1"/>
  <c r="BM436" i="8"/>
  <c r="BM420" i="8"/>
  <c r="BM404" i="8"/>
  <c r="BM372" i="8"/>
  <c r="BM356" i="8"/>
  <c r="BM340" i="8"/>
  <c r="BM307" i="8"/>
  <c r="BM291" i="8"/>
  <c r="BL275" i="8"/>
  <c r="BM275" i="8" s="1"/>
  <c r="BK275" i="8"/>
  <c r="BL259" i="8"/>
  <c r="BM259" i="8" s="1"/>
  <c r="BK259" i="8"/>
  <c r="BL243" i="8"/>
  <c r="BM243" i="8" s="1"/>
  <c r="BK243" i="8"/>
  <c r="BL227" i="8"/>
  <c r="BK227" i="8"/>
  <c r="BL211" i="8"/>
  <c r="BM211" i="8" s="1"/>
  <c r="BK211" i="8"/>
  <c r="BL195" i="8"/>
  <c r="BK195" i="8"/>
  <c r="BL179" i="8"/>
  <c r="BM179" i="8" s="1"/>
  <c r="BK179" i="8"/>
  <c r="BL163" i="8"/>
  <c r="BK163" i="8"/>
  <c r="BL147" i="8"/>
  <c r="BM147" i="8" s="1"/>
  <c r="BK147" i="8"/>
  <c r="BL131" i="8"/>
  <c r="BK131" i="8"/>
  <c r="BL115" i="8"/>
  <c r="BM115" i="8" s="1"/>
  <c r="BK115" i="8"/>
  <c r="BL83" i="8"/>
  <c r="BM83" i="8" s="1"/>
  <c r="BK83" i="8"/>
  <c r="BL67" i="8"/>
  <c r="BK67" i="8"/>
  <c r="BL51" i="8"/>
  <c r="BM51" i="8" s="1"/>
  <c r="BK51" i="8"/>
  <c r="BL35" i="8"/>
  <c r="BK35" i="8"/>
  <c r="BL19" i="8"/>
  <c r="BM19" i="8" s="1"/>
  <c r="BK19" i="8"/>
  <c r="BL3" i="8"/>
  <c r="BK3" i="8"/>
  <c r="BK452" i="8"/>
  <c r="BM452" i="8" s="1"/>
  <c r="BK436" i="8"/>
  <c r="BK420" i="8"/>
  <c r="BK404" i="8"/>
  <c r="BK388" i="8"/>
  <c r="BM388" i="8" s="1"/>
  <c r="BK372" i="8"/>
  <c r="BK356" i="8"/>
  <c r="BK340" i="8"/>
  <c r="BK323" i="8"/>
  <c r="BM323" i="8" s="1"/>
  <c r="BK307" i="8"/>
  <c r="BK291" i="8"/>
  <c r="BK245" i="8"/>
  <c r="BM245" i="8" s="1"/>
  <c r="BK216" i="8"/>
  <c r="BM216" i="8" s="1"/>
  <c r="BK186" i="8"/>
  <c r="BM186" i="8" s="1"/>
  <c r="BK156" i="8"/>
  <c r="BM156" i="8" s="1"/>
  <c r="BK132" i="8"/>
  <c r="BM132" i="8" s="1"/>
  <c r="BK73" i="8"/>
  <c r="BM73" i="8" s="1"/>
  <c r="BK43" i="8"/>
  <c r="BM43" i="8" s="1"/>
  <c r="BK12" i="8"/>
  <c r="BM12" i="8" s="1"/>
  <c r="BL31" i="8"/>
  <c r="BM31" i="8" s="1"/>
  <c r="BB518" i="8"/>
  <c r="BL569" i="8"/>
  <c r="BM569" i="8" s="1"/>
  <c r="BL568" i="8"/>
  <c r="BM568" i="8" s="1"/>
  <c r="BL567" i="8"/>
  <c r="BM567" i="8" s="1"/>
  <c r="BL566" i="8"/>
  <c r="BM566" i="8" s="1"/>
  <c r="BK565" i="8"/>
  <c r="BM565" i="8" s="1"/>
  <c r="BK564" i="8"/>
  <c r="BM564" i="8" s="1"/>
  <c r="BK563" i="8"/>
  <c r="BM563" i="8" s="1"/>
  <c r="BM557" i="8"/>
  <c r="BK562" i="8"/>
  <c r="BM562" i="8" s="1"/>
  <c r="BK561" i="8"/>
  <c r="BM561" i="8" s="1"/>
  <c r="BK558" i="8"/>
  <c r="BM558" i="8" s="1"/>
  <c r="BK557" i="8"/>
  <c r="BK556" i="8"/>
  <c r="BM556" i="8" s="1"/>
  <c r="BK555" i="8"/>
  <c r="BM555" i="8" s="1"/>
  <c r="BK554" i="8"/>
  <c r="BM554" i="8" s="1"/>
  <c r="BK539" i="8"/>
  <c r="BM539" i="8" s="1"/>
  <c r="BL549" i="8"/>
  <c r="BM549" i="8" s="1"/>
  <c r="BK538" i="8"/>
  <c r="BM538" i="8" s="1"/>
  <c r="BL548" i="8"/>
  <c r="BM548" i="8" s="1"/>
  <c r="BK553" i="8"/>
  <c r="BM553" i="8" s="1"/>
  <c r="BK537" i="8"/>
  <c r="BM537" i="8" s="1"/>
  <c r="BL547" i="8"/>
  <c r="BM547" i="8" s="1"/>
  <c r="BK552" i="8"/>
  <c r="BM552" i="8" s="1"/>
  <c r="BL546" i="8"/>
  <c r="BM546" i="8" s="1"/>
  <c r="BK551" i="8"/>
  <c r="BM551" i="8" s="1"/>
  <c r="BL545" i="8"/>
  <c r="BM545" i="8" s="1"/>
  <c r="BK550" i="8"/>
  <c r="BM550" i="8" s="1"/>
  <c r="BL544" i="8"/>
  <c r="BM544" i="8" s="1"/>
  <c r="BL543" i="8"/>
  <c r="BM543" i="8" s="1"/>
  <c r="BL542" i="8"/>
  <c r="BM542" i="8" s="1"/>
  <c r="BL541" i="8"/>
  <c r="BM541" i="8" s="1"/>
  <c r="BL540" i="8"/>
  <c r="BM540" i="8" s="1"/>
  <c r="BM531" i="8"/>
  <c r="BK531" i="8"/>
  <c r="BL533" i="8"/>
  <c r="BM533" i="8" s="1"/>
  <c r="BK530" i="8"/>
  <c r="BM530" i="8" s="1"/>
  <c r="BK529" i="8"/>
  <c r="BM529" i="8" s="1"/>
  <c r="BK536" i="8"/>
  <c r="BM536" i="8" s="1"/>
  <c r="BK535" i="8"/>
  <c r="BM535" i="8" s="1"/>
  <c r="BK534" i="8"/>
  <c r="BM534" i="8" s="1"/>
  <c r="BK523" i="8"/>
  <c r="BM523" i="8" s="1"/>
  <c r="BK522" i="8"/>
  <c r="BM522" i="8" s="1"/>
  <c r="BK521" i="8"/>
  <c r="BM521" i="8" s="1"/>
  <c r="BL528" i="8"/>
  <c r="BM528" i="8" s="1"/>
  <c r="BL527" i="8"/>
  <c r="BM527" i="8" s="1"/>
  <c r="BL526" i="8"/>
  <c r="BM526" i="8" s="1"/>
  <c r="BL525" i="8"/>
  <c r="BM525" i="8" s="1"/>
  <c r="BL524" i="8"/>
  <c r="BM524" i="8" s="1"/>
  <c r="BM520" i="8"/>
  <c r="BL519" i="8"/>
  <c r="BM519" i="8" s="1"/>
  <c r="BK517" i="8"/>
  <c r="BM517" i="8" s="1"/>
  <c r="BK516" i="8"/>
  <c r="BM516" i="8" s="1"/>
  <c r="BK515" i="8"/>
  <c r="BM515" i="8" s="1"/>
  <c r="BK514" i="8"/>
  <c r="BM514" i="8" s="1"/>
  <c r="BK520" i="8"/>
  <c r="BM513" i="8"/>
  <c r="BL511" i="8"/>
  <c r="BM511" i="8" s="1"/>
  <c r="BL509" i="8"/>
  <c r="BM509" i="8" s="1"/>
  <c r="BL508" i="8"/>
  <c r="BM508" i="8" s="1"/>
  <c r="BL507" i="8"/>
  <c r="BM507" i="8" s="1"/>
  <c r="BL506" i="8"/>
  <c r="BM506" i="8" s="1"/>
  <c r="BL505" i="8"/>
  <c r="BM505" i="8" s="1"/>
  <c r="BL503" i="8"/>
  <c r="BM503" i="8" s="1"/>
  <c r="BL502" i="8"/>
  <c r="BM502" i="8" s="1"/>
  <c r="BL501" i="8"/>
  <c r="BM501" i="8" s="1"/>
  <c r="BL500" i="8"/>
  <c r="BM500" i="8" s="1"/>
  <c r="BK487" i="8"/>
  <c r="BM487" i="8" s="1"/>
  <c r="BL498" i="8"/>
  <c r="BM498" i="8" s="1"/>
  <c r="BL497" i="8"/>
  <c r="BM497" i="8" s="1"/>
  <c r="BL496" i="8"/>
  <c r="BM496" i="8" s="1"/>
  <c r="BL495" i="8"/>
  <c r="BM495" i="8" s="1"/>
  <c r="BK499" i="8"/>
  <c r="BM499" i="8" s="1"/>
  <c r="BL493" i="8"/>
  <c r="BM493" i="8" s="1"/>
  <c r="BL492" i="8"/>
  <c r="BM492" i="8" s="1"/>
  <c r="BL491" i="8"/>
  <c r="BM491" i="8" s="1"/>
  <c r="BL490" i="8"/>
  <c r="BM490" i="8" s="1"/>
  <c r="BL489" i="8"/>
  <c r="BM489" i="8" s="1"/>
  <c r="BL488" i="8"/>
  <c r="BM488" i="8" s="1"/>
  <c r="BK486" i="8"/>
  <c r="BM486" i="8" s="1"/>
  <c r="BK485" i="8"/>
  <c r="BM485" i="8" s="1"/>
  <c r="BK484" i="8"/>
  <c r="BM484" i="8" s="1"/>
  <c r="BK483" i="8"/>
  <c r="BM483" i="8" s="1"/>
  <c r="BK482" i="8"/>
  <c r="BM482" i="8" s="1"/>
  <c r="AV483" i="8"/>
  <c r="BK474" i="8"/>
  <c r="BM474" i="8" s="1"/>
  <c r="BK473" i="8"/>
  <c r="BM473" i="8" s="1"/>
  <c r="BK472" i="8"/>
  <c r="BM472" i="8" s="1"/>
  <c r="BL481" i="8"/>
  <c r="BM481" i="8" s="1"/>
  <c r="BL480" i="8"/>
  <c r="BM480" i="8" s="1"/>
  <c r="BL479" i="8"/>
  <c r="BM479" i="8" s="1"/>
  <c r="BL478" i="8"/>
  <c r="BM478" i="8" s="1"/>
  <c r="BL477" i="8"/>
  <c r="BM477" i="8" s="1"/>
  <c r="BL476" i="8"/>
  <c r="BM476" i="8" s="1"/>
  <c r="AV475" i="8"/>
  <c r="BL475" i="8"/>
  <c r="BM475" i="8" s="1"/>
  <c r="BM470" i="8"/>
  <c r="BM469" i="8"/>
  <c r="BK471" i="8"/>
  <c r="BM471" i="8" s="1"/>
  <c r="BK470" i="8"/>
  <c r="BK469" i="8"/>
  <c r="BK468" i="8"/>
  <c r="BM468" i="8" s="1"/>
  <c r="BK467" i="8"/>
  <c r="BM467" i="8" s="1"/>
  <c r="BK466" i="8"/>
  <c r="BM466" i="8" s="1"/>
  <c r="BL460" i="8"/>
  <c r="BM460" i="8" s="1"/>
  <c r="BK465" i="8"/>
  <c r="BM465" i="8" s="1"/>
  <c r="BK464" i="8"/>
  <c r="BM464" i="8" s="1"/>
  <c r="BK463" i="8"/>
  <c r="BM463" i="8" s="1"/>
  <c r="BK462" i="8"/>
  <c r="BM462" i="8" s="1"/>
  <c r="BK461" i="8"/>
  <c r="BM461" i="8" s="1"/>
  <c r="AV150" i="8"/>
  <c r="AV12" i="8"/>
  <c r="AV149" i="8"/>
  <c r="AV102" i="8"/>
  <c r="AV289" i="8"/>
  <c r="AV97" i="8"/>
  <c r="AV333" i="8"/>
  <c r="AV86" i="8"/>
  <c r="AV172" i="8"/>
  <c r="AV76" i="8"/>
  <c r="AV209" i="8"/>
  <c r="AV420" i="8"/>
  <c r="AV658" i="8"/>
  <c r="AV552" i="8"/>
  <c r="AV120" i="8"/>
  <c r="AV394" i="8"/>
  <c r="AV540" i="8"/>
  <c r="AV460" i="8"/>
  <c r="AV600" i="8"/>
  <c r="AV330" i="8"/>
  <c r="AV90" i="8"/>
  <c r="AV154" i="8"/>
  <c r="AV119" i="8"/>
  <c r="AV42" i="8"/>
  <c r="AV74" i="8"/>
  <c r="AV376" i="8"/>
  <c r="AV426" i="8"/>
  <c r="AV135" i="8"/>
  <c r="AV344" i="8"/>
  <c r="AV45" i="8"/>
  <c r="AV279" i="8"/>
  <c r="AV173" i="8"/>
  <c r="AV246" i="8"/>
  <c r="AV463" i="8"/>
  <c r="AV245" i="8"/>
  <c r="AV205" i="8"/>
  <c r="AV38" i="8"/>
  <c r="AV601" i="8"/>
  <c r="AV263" i="8"/>
  <c r="AV126" i="8"/>
  <c r="AV375" i="8"/>
  <c r="AV293" i="8"/>
  <c r="AV262" i="8"/>
  <c r="AV189" i="8"/>
  <c r="AV326" i="8"/>
  <c r="AV261" i="8"/>
  <c r="AV421" i="8"/>
  <c r="AV373" i="8"/>
  <c r="AV61" i="8"/>
  <c r="AV287" i="8"/>
  <c r="AV54" i="8"/>
  <c r="AV406" i="8"/>
  <c r="AV2" i="8"/>
  <c r="AX92" i="8" s="1"/>
  <c r="AV214" i="8"/>
  <c r="AV190" i="8"/>
  <c r="AV169" i="8"/>
  <c r="AV374" i="8"/>
  <c r="AV569" i="8"/>
  <c r="AV425" i="8"/>
  <c r="AV286" i="8"/>
  <c r="AV393" i="8"/>
  <c r="AV361" i="8"/>
  <c r="AV285" i="8"/>
  <c r="AV212" i="8"/>
  <c r="AV412" i="8"/>
  <c r="AV372" i="8"/>
  <c r="AV537" i="8"/>
  <c r="AV457" i="8"/>
  <c r="AV409" i="8"/>
  <c r="AV238" i="8"/>
  <c r="AV141" i="8"/>
  <c r="AV644" i="8"/>
  <c r="AV521" i="8"/>
  <c r="AV461" i="8"/>
  <c r="AV574" i="8"/>
  <c r="AV646" i="8"/>
  <c r="AV582" i="8"/>
  <c r="AV550" i="8"/>
  <c r="AV390" i="8"/>
  <c r="AV342" i="8"/>
  <c r="AV637" i="8"/>
  <c r="AV437" i="8"/>
  <c r="AV405" i="8"/>
  <c r="AV516" i="8"/>
  <c r="AV404" i="8"/>
  <c r="AV356" i="8"/>
  <c r="AV349" i="8"/>
  <c r="AV612" i="8"/>
  <c r="AV580" i="8"/>
  <c r="AV468" i="8"/>
  <c r="AV388" i="8"/>
  <c r="AV340" i="8"/>
  <c r="AV325" i="8"/>
  <c r="AV300" i="8"/>
  <c r="AV444" i="8"/>
  <c r="AV348" i="8"/>
  <c r="AV324" i="8"/>
  <c r="AV109" i="8"/>
  <c r="AV278" i="8"/>
  <c r="AV134" i="8"/>
  <c r="AV617" i="8"/>
  <c r="AV556" i="8"/>
  <c r="AV500" i="8"/>
  <c r="AV436" i="8"/>
  <c r="AV614" i="8"/>
  <c r="AV341" i="8"/>
  <c r="AV277" i="8"/>
  <c r="AV318" i="8"/>
  <c r="AV174" i="8"/>
  <c r="AV654" i="8"/>
  <c r="AV606" i="8"/>
  <c r="AV590" i="8"/>
  <c r="AV542" i="8"/>
  <c r="AV446" i="8"/>
  <c r="AV430" i="8"/>
  <c r="AV110" i="8"/>
  <c r="AV62" i="8"/>
  <c r="AV573" i="8"/>
  <c r="AV493" i="8"/>
  <c r="AV413" i="8"/>
  <c r="AV652" i="8"/>
  <c r="AV636" i="8"/>
  <c r="AV620" i="8"/>
  <c r="AV604" i="8"/>
  <c r="AV572" i="8"/>
  <c r="AV508" i="8"/>
  <c r="AV492" i="8"/>
  <c r="AV428" i="8"/>
  <c r="AV541" i="8"/>
  <c r="AV513" i="8"/>
  <c r="AV598" i="8"/>
  <c r="AV653" i="8"/>
  <c r="AV624" i="8"/>
  <c r="AV448" i="8"/>
  <c r="AV80" i="8"/>
  <c r="AV159" i="8"/>
  <c r="AV336" i="8"/>
  <c r="AV304" i="8"/>
  <c r="AV160" i="8"/>
  <c r="AV576" i="8"/>
  <c r="AV368" i="8"/>
  <c r="AV367" i="8"/>
  <c r="AV384" i="8"/>
  <c r="AV32" i="8"/>
  <c r="AV432" i="8"/>
  <c r="AV439" i="8"/>
  <c r="AV423" i="8"/>
  <c r="AV407" i="8"/>
  <c r="AV391" i="8"/>
  <c r="AV359" i="8"/>
  <c r="AV343" i="8"/>
  <c r="AV327" i="8"/>
  <c r="AV311" i="8"/>
  <c r="AV295" i="8"/>
  <c r="AV215" i="8"/>
  <c r="AV199" i="8"/>
  <c r="AV167" i="8"/>
  <c r="AV544" i="8"/>
  <c r="AV96" i="8"/>
  <c r="AV383" i="8"/>
  <c r="AV496" i="8"/>
  <c r="AV352" i="8"/>
  <c r="AV192" i="8"/>
  <c r="AV512" i="8"/>
  <c r="AV455" i="8"/>
  <c r="AV335" i="8"/>
  <c r="AV608" i="8"/>
  <c r="AV480" i="8"/>
  <c r="AV320" i="8"/>
  <c r="AV208" i="8"/>
  <c r="AV64" i="8"/>
  <c r="AV255" i="8"/>
  <c r="AV656" i="8"/>
  <c r="AV464" i="8"/>
  <c r="AV224" i="8"/>
  <c r="AV272" i="8"/>
  <c r="AV560" i="8"/>
  <c r="AV16" i="8"/>
  <c r="AV31" i="8"/>
  <c r="AV559" i="8"/>
  <c r="AV592" i="8"/>
  <c r="AV112" i="8"/>
  <c r="AV416" i="8"/>
  <c r="AV240" i="8"/>
  <c r="AV623" i="8"/>
  <c r="AV527" i="8"/>
  <c r="AV351" i="8"/>
  <c r="AV319" i="8"/>
  <c r="AV223" i="8"/>
  <c r="AV95" i="8"/>
  <c r="AV47" i="8"/>
  <c r="AV528" i="8"/>
  <c r="AV400" i="8"/>
  <c r="AV655" i="8"/>
  <c r="AV639" i="8"/>
  <c r="AV607" i="8"/>
  <c r="AV575" i="8"/>
  <c r="AV511" i="8"/>
  <c r="AV495" i="8"/>
  <c r="AV479" i="8"/>
  <c r="AV431" i="8"/>
  <c r="AV415" i="8"/>
  <c r="AV399" i="8"/>
  <c r="AV303" i="8"/>
  <c r="AV207" i="8"/>
  <c r="AV191" i="8"/>
  <c r="AV175" i="8"/>
  <c r="AV79" i="8"/>
  <c r="AV63" i="8"/>
  <c r="AV55" i="8"/>
  <c r="AV39" i="8"/>
  <c r="AV328" i="8"/>
  <c r="AV106" i="8"/>
  <c r="AV122" i="8"/>
  <c r="AV88" i="8"/>
  <c r="AV71" i="8"/>
  <c r="AV410" i="8"/>
  <c r="AV138" i="8"/>
  <c r="AV104" i="8"/>
  <c r="AV87" i="8"/>
  <c r="AV586" i="8"/>
  <c r="AV570" i="8"/>
  <c r="AV554" i="8"/>
  <c r="AV458" i="8"/>
  <c r="AV442" i="8"/>
  <c r="AV616" i="8"/>
  <c r="AV488" i="8"/>
  <c r="AV456" i="8"/>
  <c r="AV424" i="8"/>
  <c r="AV408" i="8"/>
  <c r="AV648" i="8"/>
  <c r="AV568" i="8"/>
  <c r="AV618" i="8"/>
  <c r="AV520" i="8"/>
  <c r="AV472" i="8"/>
  <c r="AV530" i="8"/>
  <c r="AV538" i="8"/>
  <c r="AV490" i="8"/>
  <c r="AV392" i="8"/>
  <c r="BF421" i="8"/>
  <c r="BF548" i="8"/>
  <c r="BF287" i="8"/>
  <c r="BF499" i="8"/>
  <c r="BF498" i="8"/>
  <c r="BF625" i="8"/>
  <c r="BF126" i="8"/>
  <c r="BF544" i="8"/>
  <c r="BF27" i="8"/>
  <c r="BF202" i="8"/>
  <c r="BF382" i="8"/>
  <c r="BF573" i="8"/>
  <c r="BF72" i="8"/>
  <c r="BF327" i="8"/>
  <c r="BF475" i="8"/>
  <c r="BG475" i="8" s="1"/>
  <c r="BH475" i="8" s="1"/>
  <c r="BF70" i="8"/>
  <c r="BF426" i="8"/>
  <c r="BF521" i="8"/>
  <c r="BG521" i="8" s="1"/>
  <c r="BH521" i="8" s="1"/>
  <c r="BF197" i="8"/>
  <c r="BF4" i="8"/>
  <c r="BF344" i="8"/>
  <c r="BF67" i="8"/>
  <c r="BF391" i="8"/>
  <c r="BF662" i="8"/>
  <c r="BF469" i="8"/>
  <c r="AV322" i="8"/>
  <c r="AV306" i="8"/>
  <c r="AV290" i="8"/>
  <c r="AV274" i="8"/>
  <c r="AV258" i="8"/>
  <c r="AV242" i="8"/>
  <c r="AV226" i="8"/>
  <c r="AV210" i="8"/>
  <c r="AV194" i="8"/>
  <c r="AV178" i="8"/>
  <c r="AV162" i="8"/>
  <c r="AV146" i="8"/>
  <c r="AV130" i="8"/>
  <c r="AV114" i="8"/>
  <c r="AV98" i="8"/>
  <c r="AV82" i="8"/>
  <c r="AV66" i="8"/>
  <c r="AV50" i="8"/>
  <c r="AV34" i="8"/>
  <c r="AV18" i="8"/>
  <c r="AX7" i="8"/>
  <c r="BG7" i="8" s="1"/>
  <c r="BH7" i="8" s="1"/>
  <c r="AX480" i="8"/>
  <c r="AX318" i="8"/>
  <c r="AX316" i="8"/>
  <c r="AX39" i="8"/>
  <c r="AX342" i="8"/>
  <c r="AX28" i="8"/>
  <c r="AX283" i="8"/>
  <c r="AX539" i="8"/>
  <c r="AX312" i="8"/>
  <c r="AX236" i="8"/>
  <c r="AX235" i="8"/>
  <c r="AX390" i="8"/>
  <c r="AX263" i="8"/>
  <c r="AX650" i="8"/>
  <c r="AX474" i="8"/>
  <c r="AX389" i="8"/>
  <c r="AX357" i="8"/>
  <c r="AX149" i="8"/>
  <c r="AX37" i="8"/>
  <c r="AX86" i="8"/>
  <c r="AX38" i="8"/>
  <c r="AX634" i="8"/>
  <c r="AX212" i="8"/>
  <c r="AX100" i="8"/>
  <c r="AX84" i="8"/>
  <c r="AX520" i="8"/>
  <c r="AX404" i="8"/>
  <c r="AX387" i="8"/>
  <c r="AX339" i="8"/>
  <c r="AX306" i="8"/>
  <c r="AX290" i="8"/>
  <c r="AX82" i="8"/>
  <c r="AX646" i="8"/>
  <c r="AX630" i="8"/>
  <c r="AX614" i="8"/>
  <c r="AX598" i="8"/>
  <c r="AX131" i="8"/>
  <c r="AX115" i="8"/>
  <c r="AX83" i="8"/>
  <c r="AX567" i="8"/>
  <c r="AX487" i="8"/>
  <c r="AX129" i="8"/>
  <c r="AX65" i="8"/>
  <c r="AX49" i="8"/>
  <c r="AX33" i="8"/>
  <c r="AX17" i="8"/>
  <c r="AX533" i="8"/>
  <c r="AX434" i="8"/>
  <c r="AX368" i="8"/>
  <c r="AX224" i="8"/>
  <c r="AX192" i="8"/>
  <c r="AX660" i="8"/>
  <c r="AX596" i="8"/>
  <c r="AX564" i="8"/>
  <c r="AX548" i="8"/>
  <c r="AX239" i="8"/>
  <c r="AX95" i="8"/>
  <c r="AX79" i="8"/>
  <c r="AX63" i="8"/>
  <c r="AX47" i="8"/>
  <c r="AX547" i="8"/>
  <c r="AX432" i="8"/>
  <c r="AX415" i="8"/>
  <c r="AX366" i="8"/>
  <c r="AX174" i="8"/>
  <c r="AX610" i="8"/>
  <c r="AX546" i="8"/>
  <c r="AX514" i="8"/>
  <c r="AX466" i="8"/>
  <c r="AX450" i="8"/>
  <c r="AX237" i="8"/>
  <c r="AX109" i="8"/>
  <c r="AX93" i="8"/>
  <c r="AX61" i="8"/>
  <c r="AX45" i="8"/>
  <c r="AX529" i="8"/>
  <c r="BG529" i="8" s="1"/>
  <c r="BH529" i="8" s="1"/>
  <c r="AX413" i="8"/>
  <c r="AX363" i="8"/>
  <c r="AX347" i="8"/>
  <c r="AX655" i="8"/>
  <c r="AX444" i="8"/>
  <c r="AX362" i="8"/>
  <c r="AX346" i="8"/>
  <c r="AX282" i="8"/>
  <c r="AX266" i="8"/>
  <c r="AX526" i="8"/>
  <c r="AX345" i="8"/>
  <c r="AX202" i="8"/>
  <c r="AX154" i="8"/>
  <c r="AX58" i="8"/>
  <c r="AX201" i="8"/>
  <c r="AX57" i="8"/>
  <c r="AX41" i="8"/>
  <c r="AX25" i="8"/>
  <c r="AX9" i="8"/>
  <c r="AX493" i="8"/>
  <c r="AX376" i="8"/>
  <c r="AX375" i="8"/>
  <c r="AV663" i="8"/>
  <c r="AV647" i="8"/>
  <c r="AV631" i="8"/>
  <c r="AV615" i="8"/>
  <c r="AV599" i="8"/>
  <c r="AV583" i="8"/>
  <c r="AV567" i="8"/>
  <c r="AV551" i="8"/>
  <c r="AV535" i="8"/>
  <c r="AV519" i="8"/>
  <c r="AV503" i="8"/>
  <c r="AV487" i="8"/>
  <c r="AV471" i="8"/>
  <c r="AV661" i="8"/>
  <c r="AV645" i="8"/>
  <c r="AV629" i="8"/>
  <c r="AV613" i="8"/>
  <c r="AV597" i="8"/>
  <c r="AV581" i="8"/>
  <c r="AV565" i="8"/>
  <c r="AV549" i="8"/>
  <c r="AV533" i="8"/>
  <c r="AV517" i="8"/>
  <c r="AV501" i="8"/>
  <c r="AV485" i="8"/>
  <c r="AV469" i="8"/>
  <c r="BM14" i="8" l="1"/>
  <c r="AX471" i="8"/>
  <c r="AX35" i="8"/>
  <c r="AX405" i="8"/>
  <c r="AX332" i="8"/>
  <c r="AX140" i="8"/>
  <c r="AX262" i="8"/>
  <c r="AX633" i="8"/>
  <c r="AX238" i="8"/>
  <c r="AX576" i="8"/>
  <c r="AX580" i="8"/>
  <c r="AX503" i="8"/>
  <c r="AX134" i="8"/>
  <c r="AX649" i="8"/>
  <c r="AX544" i="8"/>
  <c r="AX214" i="8"/>
  <c r="AX52" i="8"/>
  <c r="AX406" i="8"/>
  <c r="AX555" i="8"/>
  <c r="AX132" i="8"/>
  <c r="AX588" i="8"/>
  <c r="AX288" i="8"/>
  <c r="AX436" i="8"/>
  <c r="AX322" i="8"/>
  <c r="AX102" i="8"/>
  <c r="AX300" i="8"/>
  <c r="AX44" i="8"/>
  <c r="BB532" i="8"/>
  <c r="BB91" i="8"/>
  <c r="BB348" i="8"/>
  <c r="BB268" i="8"/>
  <c r="BB174" i="8"/>
  <c r="BB447" i="8"/>
  <c r="BB95" i="8"/>
  <c r="BB400" i="8"/>
  <c r="BB224" i="8"/>
  <c r="BB49" i="8"/>
  <c r="BB130" i="8"/>
  <c r="BB163" i="8"/>
  <c r="BB197" i="8"/>
  <c r="BB640" i="8"/>
  <c r="BB561" i="8"/>
  <c r="BB430" i="8"/>
  <c r="BB497" i="8"/>
  <c r="BB450" i="8"/>
  <c r="BB632" i="8"/>
  <c r="BB182" i="8"/>
  <c r="BB334" i="8"/>
  <c r="BB107" i="8"/>
  <c r="BB364" i="8"/>
  <c r="BB284" i="8"/>
  <c r="BB190" i="8"/>
  <c r="BB463" i="8"/>
  <c r="BB111" i="8"/>
  <c r="BB416" i="8"/>
  <c r="BB240" i="8"/>
  <c r="BB65" i="8"/>
  <c r="BB146" i="8"/>
  <c r="BB179" i="8"/>
  <c r="BB229" i="8"/>
  <c r="BB656" i="8"/>
  <c r="BB577" i="8"/>
  <c r="BB446" i="8"/>
  <c r="BB644" i="8"/>
  <c r="BB614" i="8"/>
  <c r="BB359" i="8"/>
  <c r="BB504" i="8"/>
  <c r="BB9" i="8"/>
  <c r="BB123" i="8"/>
  <c r="BB380" i="8"/>
  <c r="BB300" i="8"/>
  <c r="BB206" i="8"/>
  <c r="BB496" i="8"/>
  <c r="BB127" i="8"/>
  <c r="BB432" i="8"/>
  <c r="BB256" i="8"/>
  <c r="BB97" i="8"/>
  <c r="BB162" i="8"/>
  <c r="BB195" i="8"/>
  <c r="BB245" i="8"/>
  <c r="BB396" i="8"/>
  <c r="BB593" i="8"/>
  <c r="BB462" i="8"/>
  <c r="BB522" i="8"/>
  <c r="BB39" i="8"/>
  <c r="BB494" i="8"/>
  <c r="BB139" i="8"/>
  <c r="BB12" i="8"/>
  <c r="BB316" i="8"/>
  <c r="BB13" i="8"/>
  <c r="BB222" i="8"/>
  <c r="BB513" i="8"/>
  <c r="BB143" i="8"/>
  <c r="BB272" i="8"/>
  <c r="BB129" i="8"/>
  <c r="BB178" i="8"/>
  <c r="BB243" i="8"/>
  <c r="BB261" i="8"/>
  <c r="BB412" i="8"/>
  <c r="BB609" i="8"/>
  <c r="BB478" i="8"/>
  <c r="BB180" i="8"/>
  <c r="BB199" i="8"/>
  <c r="BB155" i="8"/>
  <c r="BB28" i="8"/>
  <c r="BB332" i="8"/>
  <c r="BB29" i="8"/>
  <c r="BB238" i="8"/>
  <c r="BB191" i="8"/>
  <c r="BB304" i="8"/>
  <c r="BB145" i="8"/>
  <c r="BB194" i="8"/>
  <c r="BB259" i="8"/>
  <c r="BB277" i="8"/>
  <c r="BB428" i="8"/>
  <c r="BB625" i="8"/>
  <c r="BB495" i="8"/>
  <c r="BB392" i="8"/>
  <c r="BB171" i="8"/>
  <c r="BB44" i="8"/>
  <c r="BB349" i="8"/>
  <c r="BB45" i="8"/>
  <c r="BB254" i="8"/>
  <c r="BB207" i="8"/>
  <c r="BB320" i="8"/>
  <c r="BB161" i="8"/>
  <c r="BB210" i="8"/>
  <c r="BB275" i="8"/>
  <c r="BB5" i="8"/>
  <c r="BB293" i="8"/>
  <c r="BB444" i="8"/>
  <c r="BB641" i="8"/>
  <c r="BB237" i="8"/>
  <c r="BB512" i="8"/>
  <c r="BB417" i="8"/>
  <c r="BB523" i="8"/>
  <c r="BB137" i="8"/>
  <c r="BB187" i="8"/>
  <c r="BB76" i="8"/>
  <c r="BB381" i="8"/>
  <c r="BB77" i="8"/>
  <c r="BB270" i="8"/>
  <c r="BB223" i="8"/>
  <c r="BB16" i="8"/>
  <c r="BB337" i="8"/>
  <c r="BB177" i="8"/>
  <c r="BB242" i="8"/>
  <c r="BB291" i="8"/>
  <c r="BB21" i="8"/>
  <c r="BB309" i="8"/>
  <c r="BB460" i="8"/>
  <c r="BB657" i="8"/>
  <c r="BB253" i="8"/>
  <c r="BB529" i="8"/>
  <c r="BB613" i="8"/>
  <c r="BB52" i="8"/>
  <c r="BB652" i="8"/>
  <c r="BB458" i="8"/>
  <c r="BB395" i="8"/>
  <c r="BB2" i="8"/>
  <c r="BB203" i="8"/>
  <c r="BB92" i="8"/>
  <c r="BB397" i="8"/>
  <c r="BB93" i="8"/>
  <c r="BB14" i="8"/>
  <c r="BB286" i="8"/>
  <c r="BB239" i="8"/>
  <c r="BB32" i="8"/>
  <c r="BB353" i="8"/>
  <c r="BB193" i="8"/>
  <c r="BB258" i="8"/>
  <c r="BB307" i="8"/>
  <c r="BB37" i="8"/>
  <c r="BB325" i="8"/>
  <c r="BB476" i="8"/>
  <c r="BB269" i="8"/>
  <c r="BB546" i="8"/>
  <c r="BB579" i="8"/>
  <c r="BB168" i="8"/>
  <c r="BB219" i="8"/>
  <c r="BB108" i="8"/>
  <c r="BB413" i="8"/>
  <c r="BB109" i="8"/>
  <c r="BB30" i="8"/>
  <c r="BB302" i="8"/>
  <c r="BB255" i="8"/>
  <c r="BB48" i="8"/>
  <c r="BB209" i="8"/>
  <c r="BB274" i="8"/>
  <c r="BB3" i="8"/>
  <c r="BB323" i="8"/>
  <c r="BB53" i="8"/>
  <c r="BB358" i="8"/>
  <c r="BB492" i="8"/>
  <c r="BB429" i="8"/>
  <c r="BB285" i="8"/>
  <c r="BB562" i="8"/>
  <c r="BB393" i="8"/>
  <c r="BB235" i="8"/>
  <c r="BB124" i="8"/>
  <c r="BB125" i="8"/>
  <c r="BB46" i="8"/>
  <c r="BB318" i="8"/>
  <c r="BB271" i="8"/>
  <c r="BB96" i="8"/>
  <c r="BB241" i="8"/>
  <c r="BB306" i="8"/>
  <c r="BB19" i="8"/>
  <c r="BB340" i="8"/>
  <c r="BB69" i="8"/>
  <c r="BB374" i="8"/>
  <c r="BB510" i="8"/>
  <c r="BB445" i="8"/>
  <c r="BB301" i="8"/>
  <c r="BB578" i="8"/>
  <c r="BB605" i="8"/>
  <c r="BB251" i="8"/>
  <c r="BB172" i="8"/>
  <c r="BB173" i="8"/>
  <c r="BB62" i="8"/>
  <c r="BB335" i="8"/>
  <c r="BB287" i="8"/>
  <c r="BB112" i="8"/>
  <c r="BB257" i="8"/>
  <c r="BB18" i="8"/>
  <c r="BB322" i="8"/>
  <c r="BB35" i="8"/>
  <c r="BB372" i="8"/>
  <c r="BB85" i="8"/>
  <c r="BB390" i="8"/>
  <c r="BB527" i="8"/>
  <c r="BB461" i="8"/>
  <c r="BB317" i="8"/>
  <c r="BB594" i="8"/>
  <c r="BB389" i="8"/>
  <c r="BB567" i="8"/>
  <c r="BB11" i="8"/>
  <c r="BB267" i="8"/>
  <c r="BB188" i="8"/>
  <c r="BB189" i="8"/>
  <c r="BB78" i="8"/>
  <c r="BB351" i="8"/>
  <c r="BB303" i="8"/>
  <c r="BB128" i="8"/>
  <c r="BB273" i="8"/>
  <c r="BB34" i="8"/>
  <c r="BB339" i="8"/>
  <c r="BB51" i="8"/>
  <c r="BB388" i="8"/>
  <c r="BB117" i="8"/>
  <c r="BB406" i="8"/>
  <c r="BB560" i="8"/>
  <c r="BB477" i="8"/>
  <c r="BB333" i="8"/>
  <c r="BB610" i="8"/>
  <c r="BB27" i="8"/>
  <c r="BB283" i="8"/>
  <c r="BB204" i="8"/>
  <c r="BB205" i="8"/>
  <c r="BB94" i="8"/>
  <c r="BB383" i="8"/>
  <c r="BB319" i="8"/>
  <c r="BB144" i="8"/>
  <c r="BB305" i="8"/>
  <c r="BB50" i="8"/>
  <c r="BB355" i="8"/>
  <c r="BB67" i="8"/>
  <c r="BB404" i="8"/>
  <c r="BB133" i="8"/>
  <c r="BB576" i="8"/>
  <c r="BB493" i="8"/>
  <c r="BB350" i="8"/>
  <c r="BB626" i="8"/>
  <c r="BB88" i="8"/>
  <c r="BB43" i="8"/>
  <c r="BB299" i="8"/>
  <c r="BB220" i="8"/>
  <c r="BB221" i="8"/>
  <c r="BB110" i="8"/>
  <c r="BB399" i="8"/>
  <c r="BB15" i="8"/>
  <c r="BB336" i="8"/>
  <c r="BB176" i="8"/>
  <c r="BB321" i="8"/>
  <c r="BB66" i="8"/>
  <c r="BB371" i="8"/>
  <c r="BB83" i="8"/>
  <c r="BB420" i="8"/>
  <c r="BB149" i="8"/>
  <c r="BB592" i="8"/>
  <c r="BB511" i="8"/>
  <c r="BB378" i="8"/>
  <c r="BB382" i="8"/>
  <c r="BB642" i="8"/>
  <c r="BB554" i="8"/>
  <c r="BB346" i="8"/>
  <c r="BB59" i="8"/>
  <c r="BB315" i="8"/>
  <c r="BB236" i="8"/>
  <c r="BB126" i="8"/>
  <c r="BB415" i="8"/>
  <c r="BB31" i="8"/>
  <c r="BB352" i="8"/>
  <c r="BB192" i="8"/>
  <c r="BB17" i="8"/>
  <c r="BB98" i="8"/>
  <c r="BB387" i="8"/>
  <c r="BB115" i="8"/>
  <c r="BB165" i="8"/>
  <c r="BB608" i="8"/>
  <c r="BB528" i="8"/>
  <c r="BB81" i="8"/>
  <c r="BB398" i="8"/>
  <c r="BB658" i="8"/>
  <c r="BB623" i="8"/>
  <c r="AX5" i="8"/>
  <c r="BG5" i="8" s="1"/>
  <c r="BH5" i="8" s="1"/>
  <c r="BB595" i="8"/>
  <c r="BB514" i="8"/>
  <c r="BB449" i="8"/>
  <c r="BB453" i="8"/>
  <c r="BB482" i="8"/>
  <c r="BB244" i="8"/>
  <c r="BB583" i="8"/>
  <c r="BB519" i="8"/>
  <c r="BB586" i="8"/>
  <c r="BB198" i="8"/>
  <c r="BB539" i="8"/>
  <c r="BB247" i="8"/>
  <c r="BB540" i="8"/>
  <c r="BB184" i="8"/>
  <c r="BB621" i="8"/>
  <c r="BB153" i="8"/>
  <c r="BB611" i="8"/>
  <c r="BB531" i="8"/>
  <c r="BB465" i="8"/>
  <c r="BB537" i="8"/>
  <c r="BB499" i="8"/>
  <c r="BB308" i="8"/>
  <c r="BB599" i="8"/>
  <c r="BB536" i="8"/>
  <c r="BB4" i="8"/>
  <c r="BB602" i="8"/>
  <c r="BB246" i="8"/>
  <c r="BB555" i="8"/>
  <c r="BB263" i="8"/>
  <c r="BB556" i="8"/>
  <c r="BB200" i="8"/>
  <c r="BB653" i="8"/>
  <c r="BB169" i="8"/>
  <c r="BB627" i="8"/>
  <c r="BB564" i="8"/>
  <c r="BB498" i="8"/>
  <c r="BB617" i="8"/>
  <c r="BB516" i="8"/>
  <c r="BB373" i="8"/>
  <c r="BB615" i="8"/>
  <c r="BB552" i="8"/>
  <c r="BB20" i="8"/>
  <c r="BB618" i="8"/>
  <c r="BB262" i="8"/>
  <c r="BB587" i="8"/>
  <c r="BB279" i="8"/>
  <c r="BB572" i="8"/>
  <c r="BB216" i="8"/>
  <c r="BB185" i="8"/>
  <c r="AX509" i="8"/>
  <c r="BG509" i="8" s="1"/>
  <c r="BH509" i="8" s="1"/>
  <c r="BB643" i="8"/>
  <c r="BB580" i="8"/>
  <c r="BB515" i="8"/>
  <c r="BB534" i="8"/>
  <c r="BB437" i="8"/>
  <c r="BB631" i="8"/>
  <c r="BB568" i="8"/>
  <c r="BB116" i="8"/>
  <c r="BB634" i="8"/>
  <c r="BB278" i="8"/>
  <c r="BB603" i="8"/>
  <c r="BB295" i="8"/>
  <c r="BB588" i="8"/>
  <c r="BB248" i="8"/>
  <c r="BB297" i="8"/>
  <c r="BB443" i="8"/>
  <c r="BB659" i="8"/>
  <c r="BB596" i="8"/>
  <c r="BB565" i="8"/>
  <c r="BB566" i="8"/>
  <c r="BB520" i="8"/>
  <c r="BB647" i="8"/>
  <c r="BB584" i="8"/>
  <c r="BB132" i="8"/>
  <c r="BB650" i="8"/>
  <c r="BB294" i="8"/>
  <c r="BB619" i="8"/>
  <c r="BB311" i="8"/>
  <c r="BB604" i="8"/>
  <c r="BB312" i="8"/>
  <c r="BB313" i="8"/>
  <c r="BB170" i="8"/>
  <c r="BM6" i="8"/>
  <c r="BB612" i="8"/>
  <c r="BB581" i="8"/>
  <c r="BB582" i="8"/>
  <c r="BB601" i="8"/>
  <c r="BB663" i="8"/>
  <c r="BB600" i="8"/>
  <c r="BB148" i="8"/>
  <c r="BB310" i="8"/>
  <c r="BB635" i="8"/>
  <c r="BB327" i="8"/>
  <c r="BB620" i="8"/>
  <c r="BB328" i="8"/>
  <c r="BB410" i="8"/>
  <c r="BB628" i="8"/>
  <c r="BB597" i="8"/>
  <c r="BB598" i="8"/>
  <c r="BB616" i="8"/>
  <c r="BB164" i="8"/>
  <c r="BB6" i="8"/>
  <c r="BB326" i="8"/>
  <c r="BB651" i="8"/>
  <c r="BB7" i="8"/>
  <c r="BB360" i="8"/>
  <c r="BB636" i="8"/>
  <c r="BB361" i="8"/>
  <c r="BB426" i="8"/>
  <c r="BB660" i="8"/>
  <c r="BB629" i="8"/>
  <c r="BB338" i="8"/>
  <c r="BB630" i="8"/>
  <c r="BB648" i="8"/>
  <c r="BB276" i="8"/>
  <c r="BB196" i="8"/>
  <c r="BB422" i="8"/>
  <c r="BB38" i="8"/>
  <c r="BB391" i="8"/>
  <c r="BB55" i="8"/>
  <c r="BB408" i="8"/>
  <c r="BB40" i="8"/>
  <c r="BB409" i="8"/>
  <c r="BB474" i="8"/>
  <c r="BB74" i="8"/>
  <c r="BB42" i="8"/>
  <c r="BB645" i="8"/>
  <c r="BB354" i="8"/>
  <c r="BB646" i="8"/>
  <c r="BB419" i="8"/>
  <c r="BB664" i="8"/>
  <c r="BB324" i="8"/>
  <c r="BB260" i="8"/>
  <c r="BB438" i="8"/>
  <c r="BB54" i="8"/>
  <c r="BB407" i="8"/>
  <c r="BB71" i="8"/>
  <c r="BB424" i="8"/>
  <c r="BB56" i="8"/>
  <c r="BB425" i="8"/>
  <c r="BB606" i="8"/>
  <c r="BB99" i="8"/>
  <c r="BB661" i="8"/>
  <c r="BB370" i="8"/>
  <c r="BB662" i="8"/>
  <c r="BB451" i="8"/>
  <c r="BB36" i="8"/>
  <c r="BB421" i="8"/>
  <c r="BB292" i="8"/>
  <c r="BB454" i="8"/>
  <c r="BB70" i="8"/>
  <c r="BB423" i="8"/>
  <c r="BB119" i="8"/>
  <c r="BB440" i="8"/>
  <c r="BB72" i="8"/>
  <c r="BB441" i="8"/>
  <c r="BB622" i="8"/>
  <c r="BB101" i="8"/>
  <c r="BB386" i="8"/>
  <c r="BB483" i="8"/>
  <c r="BB569" i="8"/>
  <c r="BB502" i="8"/>
  <c r="BB405" i="8"/>
  <c r="BB486" i="8"/>
  <c r="BB118" i="8"/>
  <c r="BB439" i="8"/>
  <c r="BB135" i="8"/>
  <c r="BB456" i="8"/>
  <c r="BB104" i="8"/>
  <c r="BB457" i="8"/>
  <c r="AX99" i="8"/>
  <c r="BB369" i="8"/>
  <c r="BB402" i="8"/>
  <c r="BB500" i="8"/>
  <c r="BB633" i="8"/>
  <c r="BB585" i="8"/>
  <c r="BB485" i="8"/>
  <c r="BB503" i="8"/>
  <c r="BB134" i="8"/>
  <c r="BB455" i="8"/>
  <c r="BB151" i="8"/>
  <c r="BB472" i="8"/>
  <c r="BB120" i="8"/>
  <c r="BB473" i="8"/>
  <c r="BB530" i="8"/>
  <c r="BB448" i="8"/>
  <c r="BB385" i="8"/>
  <c r="BB418" i="8"/>
  <c r="BB517" i="8"/>
  <c r="BB452" i="8"/>
  <c r="BB553" i="8"/>
  <c r="BB521" i="8"/>
  <c r="BB150" i="8"/>
  <c r="BB487" i="8"/>
  <c r="BB167" i="8"/>
  <c r="BB488" i="8"/>
  <c r="BB136" i="8"/>
  <c r="BB573" i="8"/>
  <c r="BB41" i="8"/>
  <c r="BB218" i="8"/>
  <c r="BB347" i="8"/>
  <c r="AX101" i="8"/>
  <c r="BB563" i="8"/>
  <c r="BB464" i="8"/>
  <c r="BB401" i="8"/>
  <c r="BB68" i="8"/>
  <c r="BB434" i="8"/>
  <c r="BB535" i="8"/>
  <c r="BB484" i="8"/>
  <c r="BB649" i="8"/>
  <c r="BB538" i="8"/>
  <c r="BB166" i="8"/>
  <c r="BB505" i="8"/>
  <c r="BB183" i="8"/>
  <c r="BB506" i="8"/>
  <c r="BB152" i="8"/>
  <c r="BB589" i="8"/>
  <c r="BB121" i="8"/>
  <c r="BB122" i="8"/>
  <c r="BB103" i="8"/>
  <c r="AX103" i="8"/>
  <c r="AX392" i="8"/>
  <c r="AX89" i="8"/>
  <c r="AX377" i="8"/>
  <c r="AX378" i="8"/>
  <c r="AX430" i="8"/>
  <c r="AX141" i="8"/>
  <c r="AX562" i="8"/>
  <c r="AX467" i="8"/>
  <c r="AX159" i="8"/>
  <c r="AX612" i="8"/>
  <c r="AX469" i="8"/>
  <c r="AX81" i="8"/>
  <c r="AX519" i="8"/>
  <c r="AX147" i="8"/>
  <c r="AX662" i="8"/>
  <c r="AX195" i="8"/>
  <c r="AX456" i="8"/>
  <c r="AX148" i="8"/>
  <c r="AX340" i="8"/>
  <c r="AX85" i="8"/>
  <c r="AX522" i="8"/>
  <c r="AX603" i="8"/>
  <c r="AX445" i="8"/>
  <c r="AX620" i="8"/>
  <c r="AX635" i="8"/>
  <c r="AX151" i="8"/>
  <c r="AX183" i="8"/>
  <c r="AX409" i="8"/>
  <c r="AX105" i="8"/>
  <c r="AX410" i="8"/>
  <c r="AX411" i="8"/>
  <c r="AX449" i="8"/>
  <c r="AX157" i="8"/>
  <c r="AX578" i="8"/>
  <c r="AX515" i="8"/>
  <c r="AX175" i="8"/>
  <c r="AX628" i="8"/>
  <c r="AX501" i="8"/>
  <c r="AX97" i="8"/>
  <c r="AX535" i="8"/>
  <c r="AX227" i="8"/>
  <c r="AX34" i="8"/>
  <c r="AX182" i="8"/>
  <c r="AX472" i="8"/>
  <c r="AX180" i="8"/>
  <c r="AX356" i="8"/>
  <c r="AX586" i="8"/>
  <c r="AX59" i="8"/>
  <c r="AX524" i="8"/>
  <c r="AX24" i="8"/>
  <c r="AX475" i="8"/>
  <c r="AX508" i="8"/>
  <c r="AX343" i="8"/>
  <c r="AX477" i="8"/>
  <c r="AX153" i="8"/>
  <c r="AX478" i="8"/>
  <c r="AX428" i="8"/>
  <c r="AX481" i="8"/>
  <c r="AX173" i="8"/>
  <c r="AX594" i="8"/>
  <c r="AX531" i="8"/>
  <c r="AX223" i="8"/>
  <c r="AX644" i="8"/>
  <c r="AX517" i="8"/>
  <c r="AX113" i="8"/>
  <c r="AX551" i="8"/>
  <c r="AX259" i="8"/>
  <c r="AX50" i="8"/>
  <c r="AX230" i="8"/>
  <c r="AX488" i="8"/>
  <c r="AX196" i="8"/>
  <c r="AX388" i="8"/>
  <c r="AX133" i="8"/>
  <c r="AX618" i="8"/>
  <c r="AX155" i="8"/>
  <c r="AX608" i="8"/>
  <c r="AX167" i="8"/>
  <c r="AX640" i="8"/>
  <c r="AX264" i="8"/>
  <c r="AX231" i="8"/>
  <c r="AX545" i="8"/>
  <c r="AX22" i="8"/>
  <c r="AX369" i="8"/>
  <c r="AX217" i="8"/>
  <c r="AX255" i="8"/>
  <c r="AX145" i="8"/>
  <c r="AX568" i="8"/>
  <c r="AX302" i="8"/>
  <c r="AX527" i="8"/>
  <c r="AX579" i="8"/>
  <c r="AX599" i="8"/>
  <c r="AX584" i="8"/>
  <c r="AX197" i="8"/>
  <c r="AX636" i="8"/>
  <c r="AX622" i="8"/>
  <c r="AX317" i="8"/>
  <c r="AX658" i="8"/>
  <c r="AX595" i="8"/>
  <c r="AX367" i="8"/>
  <c r="AX64" i="8"/>
  <c r="AX581" i="8"/>
  <c r="AX225" i="8"/>
  <c r="AX615" i="8"/>
  <c r="AX435" i="8"/>
  <c r="AX146" i="8"/>
  <c r="AX403" i="8"/>
  <c r="AX600" i="8"/>
  <c r="AX276" i="8"/>
  <c r="AX537" i="8"/>
  <c r="AX213" i="8"/>
  <c r="AX278" i="8"/>
  <c r="AX523" i="8"/>
  <c r="AX528" i="8"/>
  <c r="AX459" i="8"/>
  <c r="AX215" i="8"/>
  <c r="AX6" i="8"/>
  <c r="BG6" i="8" s="1"/>
  <c r="BH6" i="8" s="1"/>
  <c r="AX184" i="8"/>
  <c r="AX542" i="8"/>
  <c r="AX563" i="8"/>
  <c r="AX549" i="8"/>
  <c r="AX338" i="8"/>
  <c r="AX267" i="8"/>
  <c r="AX8" i="8"/>
  <c r="AX574" i="8"/>
  <c r="AX303" i="8"/>
  <c r="AX543" i="8"/>
  <c r="AX329" i="8"/>
  <c r="AX654" i="8"/>
  <c r="AX575" i="8"/>
  <c r="AX609" i="8"/>
  <c r="AX333" i="8"/>
  <c r="AX62" i="8"/>
  <c r="AX611" i="8"/>
  <c r="AX416" i="8"/>
  <c r="AX80" i="8"/>
  <c r="AX597" i="8"/>
  <c r="AX241" i="8"/>
  <c r="AX631" i="8"/>
  <c r="AX470" i="8"/>
  <c r="AX194" i="8"/>
  <c r="AX51" i="8"/>
  <c r="AX616" i="8"/>
  <c r="AX308" i="8"/>
  <c r="AX553" i="8"/>
  <c r="AX229" i="8"/>
  <c r="AX429" i="8"/>
  <c r="AX604" i="8"/>
  <c r="AX619" i="8"/>
  <c r="AX540" i="8"/>
  <c r="AX315" i="8"/>
  <c r="AX43" i="8"/>
  <c r="AX55" i="8"/>
  <c r="AX344" i="8"/>
  <c r="AX253" i="8"/>
  <c r="AX335" i="8"/>
  <c r="AX181" i="8"/>
  <c r="AX571" i="8"/>
  <c r="AX541" i="8"/>
  <c r="AX301" i="8"/>
  <c r="AX193" i="8"/>
  <c r="AX260" i="8"/>
  <c r="AX299" i="8"/>
  <c r="AX652" i="8"/>
  <c r="AX593" i="8"/>
  <c r="AX589" i="8"/>
  <c r="AX605" i="8"/>
  <c r="AX590" i="8"/>
  <c r="AX26" i="8"/>
  <c r="AX591" i="8"/>
  <c r="AX625" i="8"/>
  <c r="AX365" i="8"/>
  <c r="AX78" i="8"/>
  <c r="AX627" i="8"/>
  <c r="AX433" i="8"/>
  <c r="AX96" i="8"/>
  <c r="AX613" i="8"/>
  <c r="AX257" i="8"/>
  <c r="AX647" i="8"/>
  <c r="AX502" i="8"/>
  <c r="AX210" i="8"/>
  <c r="AX211" i="8"/>
  <c r="AX632" i="8"/>
  <c r="AX458" i="8"/>
  <c r="AX569" i="8"/>
  <c r="AX261" i="8"/>
  <c r="AX587" i="8"/>
  <c r="AX16" i="8"/>
  <c r="BG16" i="8" s="1"/>
  <c r="BH16" i="8" s="1"/>
  <c r="AX23" i="8"/>
  <c r="AX624" i="8"/>
  <c r="AX476" i="8"/>
  <c r="AX139" i="8"/>
  <c r="AX56" i="8"/>
  <c r="AX525" i="8"/>
  <c r="AX626" i="8"/>
  <c r="AX583" i="8"/>
  <c r="AX473" i="8"/>
  <c r="AX87" i="8"/>
  <c r="AX577" i="8"/>
  <c r="AX48" i="8"/>
  <c r="AX386" i="8"/>
  <c r="AX150" i="8"/>
  <c r="AX172" i="8"/>
  <c r="AX573" i="8"/>
  <c r="AX621" i="8"/>
  <c r="AX606" i="8"/>
  <c r="AX90" i="8"/>
  <c r="AX607" i="8"/>
  <c r="AX641" i="8"/>
  <c r="AX398" i="8"/>
  <c r="AX94" i="8"/>
  <c r="AX643" i="8"/>
  <c r="AX468" i="8"/>
  <c r="AX112" i="8"/>
  <c r="AX629" i="8"/>
  <c r="AX273" i="8"/>
  <c r="AX663" i="8"/>
  <c r="AX550" i="8"/>
  <c r="AX226" i="8"/>
  <c r="AX275" i="8"/>
  <c r="AX648" i="8"/>
  <c r="AX538" i="8"/>
  <c r="AX585" i="8"/>
  <c r="AX277" i="8"/>
  <c r="AX10" i="8"/>
  <c r="AX60" i="8"/>
  <c r="AX240" i="8"/>
  <c r="AX27" i="8"/>
  <c r="AX651" i="8"/>
  <c r="AX152" i="8"/>
  <c r="AX506" i="8"/>
  <c r="BG506" i="8" s="1"/>
  <c r="BH506" i="8" s="1"/>
  <c r="AX479" i="8"/>
  <c r="AX32" i="8"/>
  <c r="AX98" i="8"/>
  <c r="AX228" i="8"/>
  <c r="AX30" i="8"/>
  <c r="AX233" i="8"/>
  <c r="AX642" i="8"/>
  <c r="AX565" i="8"/>
  <c r="AX130" i="8"/>
  <c r="AX521" i="8"/>
  <c r="AX407" i="8"/>
  <c r="AX313" i="8"/>
  <c r="AX637" i="8"/>
  <c r="AX638" i="8"/>
  <c r="AX106" i="8"/>
  <c r="AX623" i="8"/>
  <c r="AX657" i="8"/>
  <c r="AX414" i="8"/>
  <c r="AX110" i="8"/>
  <c r="AX659" i="8"/>
  <c r="AX500" i="8"/>
  <c r="AX128" i="8"/>
  <c r="AX645" i="8"/>
  <c r="AX289" i="8"/>
  <c r="AX3" i="8"/>
  <c r="BG3" i="8" s="1"/>
  <c r="BH3" i="8" s="1"/>
  <c r="AX566" i="8"/>
  <c r="AX258" i="8"/>
  <c r="AX307" i="8"/>
  <c r="AX664" i="8"/>
  <c r="AX570" i="8"/>
  <c r="AX601" i="8"/>
  <c r="AX309" i="8"/>
  <c r="AX104" i="8"/>
  <c r="AX119" i="8"/>
  <c r="AX304" i="8"/>
  <c r="AX168" i="8"/>
  <c r="AX40" i="8"/>
  <c r="AX572" i="8"/>
  <c r="AX653" i="8"/>
  <c r="AX42" i="8"/>
  <c r="AX234" i="8"/>
  <c r="AX639" i="8"/>
  <c r="AX29" i="8"/>
  <c r="AX431" i="8"/>
  <c r="AX158" i="8"/>
  <c r="AX31" i="8"/>
  <c r="AX516" i="8"/>
  <c r="AX160" i="8"/>
  <c r="AX661" i="8"/>
  <c r="AX305" i="8"/>
  <c r="AX67" i="8"/>
  <c r="AX582" i="8"/>
  <c r="AX274" i="8"/>
  <c r="AX323" i="8"/>
  <c r="AX36" i="8"/>
  <c r="AX602" i="8"/>
  <c r="AX617" i="8"/>
  <c r="AX341" i="8"/>
  <c r="AX256" i="8"/>
  <c r="AX156" i="8"/>
  <c r="AX2" i="8"/>
  <c r="BG2" i="8" s="1"/>
  <c r="BH2" i="8" s="1"/>
  <c r="AX408" i="8"/>
  <c r="AX88" i="8"/>
  <c r="AX656" i="8"/>
  <c r="AX592" i="8"/>
  <c r="AX120" i="8"/>
  <c r="AX412" i="8"/>
  <c r="AX314" i="8"/>
  <c r="AX91" i="8"/>
  <c r="BB343" i="8"/>
  <c r="BF20" i="8"/>
  <c r="BF158" i="8"/>
  <c r="BF582" i="8"/>
  <c r="BF306" i="8"/>
  <c r="BF647" i="8"/>
  <c r="BF55" i="8"/>
  <c r="BF600" i="8"/>
  <c r="BF324" i="8"/>
  <c r="BF457" i="8"/>
  <c r="BF117" i="8"/>
  <c r="BF634" i="8"/>
  <c r="BF395" i="8"/>
  <c r="BF135" i="8"/>
  <c r="BF604" i="8"/>
  <c r="BF445" i="8"/>
  <c r="BF249" i="8"/>
  <c r="BF90" i="8"/>
  <c r="BF591" i="8"/>
  <c r="BF448" i="8"/>
  <c r="BF252" i="8"/>
  <c r="BF513" i="8"/>
  <c r="BF370" i="8"/>
  <c r="BF403" i="8"/>
  <c r="BF175" i="8"/>
  <c r="BF388" i="8"/>
  <c r="BF533" i="8"/>
  <c r="AX14" i="8"/>
  <c r="BB211" i="8"/>
  <c r="BB366" i="8"/>
  <c r="BB470" i="8"/>
  <c r="BB175" i="8"/>
  <c r="BB140" i="8"/>
  <c r="BB23" i="8"/>
  <c r="BF442" i="8"/>
  <c r="BF75" i="8"/>
  <c r="BM54" i="8"/>
  <c r="AX498" i="8"/>
  <c r="BG498" i="8" s="1"/>
  <c r="BH498" i="8" s="1"/>
  <c r="AX496" i="8"/>
  <c r="BG496" i="8" s="1"/>
  <c r="BH496" i="8" s="1"/>
  <c r="BF598" i="8"/>
  <c r="BF343" i="8"/>
  <c r="BF663" i="8"/>
  <c r="BF215" i="8"/>
  <c r="BF616" i="8"/>
  <c r="BF85" i="8"/>
  <c r="BF473" i="8"/>
  <c r="BG473" i="8" s="1"/>
  <c r="BH473" i="8" s="1"/>
  <c r="BF167" i="8"/>
  <c r="BF330" i="8"/>
  <c r="BF427" i="8"/>
  <c r="BF199" i="8"/>
  <c r="BF652" i="8"/>
  <c r="BF509" i="8"/>
  <c r="BF265" i="8"/>
  <c r="BF106" i="8"/>
  <c r="BF623" i="8"/>
  <c r="BF464" i="8"/>
  <c r="BF268" i="8"/>
  <c r="BF561" i="8"/>
  <c r="BF402" i="8"/>
  <c r="BF435" i="8"/>
  <c r="BF191" i="8"/>
  <c r="BF420" i="8"/>
  <c r="BF565" i="8"/>
  <c r="AX491" i="8"/>
  <c r="BG491" i="8" s="1"/>
  <c r="BH491" i="8" s="1"/>
  <c r="BB227" i="8"/>
  <c r="BB100" i="8"/>
  <c r="BB533" i="8"/>
  <c r="BG533" i="8" s="1"/>
  <c r="BH533" i="8" s="1"/>
  <c r="BM22" i="8"/>
  <c r="BM150" i="8"/>
  <c r="BM278" i="8"/>
  <c r="BB113" i="8"/>
  <c r="BB226" i="8"/>
  <c r="BB551" i="8"/>
  <c r="BG551" i="8" s="1"/>
  <c r="BH551" i="8" s="1"/>
  <c r="BM78" i="8"/>
  <c r="BM222" i="8"/>
  <c r="BB356" i="8"/>
  <c r="BM193" i="8"/>
  <c r="BB345" i="8"/>
  <c r="BB57" i="8"/>
  <c r="BB329" i="8"/>
  <c r="BB638" i="8"/>
  <c r="BB186" i="8"/>
  <c r="BB639" i="8"/>
  <c r="BB314" i="8"/>
  <c r="BF541" i="8"/>
  <c r="BG541" i="8" s="1"/>
  <c r="BH541" i="8" s="1"/>
  <c r="AX557" i="8"/>
  <c r="BG557" i="8" s="1"/>
  <c r="BH557" i="8" s="1"/>
  <c r="AX530" i="8"/>
  <c r="BG530" i="8" s="1"/>
  <c r="BH530" i="8" s="1"/>
  <c r="BF630" i="8"/>
  <c r="BF359" i="8"/>
  <c r="BF3" i="8"/>
  <c r="BF247" i="8"/>
  <c r="BF648" i="8"/>
  <c r="BF165" i="8"/>
  <c r="BF489" i="8"/>
  <c r="BF346" i="8"/>
  <c r="BF6" i="8"/>
  <c r="BF443" i="8"/>
  <c r="BF231" i="8"/>
  <c r="BF8" i="8"/>
  <c r="BF525" i="8"/>
  <c r="BG525" i="8" s="1"/>
  <c r="BH525" i="8" s="1"/>
  <c r="BF297" i="8"/>
  <c r="BF122" i="8"/>
  <c r="BF639" i="8"/>
  <c r="BF480" i="8"/>
  <c r="BF434" i="8"/>
  <c r="BF577" i="8"/>
  <c r="BF466" i="8"/>
  <c r="BF451" i="8"/>
  <c r="BF207" i="8"/>
  <c r="BF468" i="8"/>
  <c r="BF282" i="8"/>
  <c r="BB80" i="8"/>
  <c r="BB158" i="8"/>
  <c r="BB548" i="8"/>
  <c r="BG548" i="8" s="1"/>
  <c r="BH548" i="8" s="1"/>
  <c r="BM35" i="8"/>
  <c r="BM163" i="8"/>
  <c r="BB571" i="8"/>
  <c r="BG571" i="8" s="1"/>
  <c r="BH571" i="8" s="1"/>
  <c r="BB73" i="8"/>
  <c r="BB362" i="8"/>
  <c r="BB654" i="8"/>
  <c r="BB491" i="8"/>
  <c r="BB427" i="8"/>
  <c r="BF83" i="8"/>
  <c r="BF446" i="8"/>
  <c r="BF97" i="8"/>
  <c r="BB367" i="8"/>
  <c r="AX495" i="8"/>
  <c r="BG495" i="8" s="1"/>
  <c r="BH495" i="8" s="1"/>
  <c r="AX497" i="8"/>
  <c r="BG497" i="8" s="1"/>
  <c r="BH497" i="8" s="1"/>
  <c r="AX560" i="8"/>
  <c r="BG560" i="8" s="1"/>
  <c r="BH560" i="8" s="1"/>
  <c r="BF646" i="8"/>
  <c r="BF375" i="8"/>
  <c r="BF19" i="8"/>
  <c r="BF279" i="8"/>
  <c r="BF664" i="8"/>
  <c r="BF181" i="8"/>
  <c r="BF505" i="8"/>
  <c r="BF362" i="8"/>
  <c r="BF54" i="8"/>
  <c r="BF459" i="8"/>
  <c r="BF295" i="8"/>
  <c r="BF56" i="8"/>
  <c r="BF557" i="8"/>
  <c r="BF350" i="8"/>
  <c r="BF138" i="8"/>
  <c r="BF655" i="8"/>
  <c r="BF528" i="8"/>
  <c r="BF46" i="8"/>
  <c r="BF609" i="8"/>
  <c r="BF482" i="8"/>
  <c r="BF467" i="8"/>
  <c r="BF271" i="8"/>
  <c r="BF500" i="8"/>
  <c r="BF389" i="8"/>
  <c r="BB24" i="8"/>
  <c r="BB342" i="8"/>
  <c r="BM38" i="8"/>
  <c r="BM166" i="8"/>
  <c r="BB61" i="8"/>
  <c r="BB213" i="8"/>
  <c r="BB547" i="8"/>
  <c r="BG547" i="8" s="1"/>
  <c r="BH547" i="8" s="1"/>
  <c r="BM33" i="8"/>
  <c r="BM209" i="8"/>
  <c r="BB377" i="8"/>
  <c r="BB637" i="8"/>
  <c r="BB105" i="8"/>
  <c r="BB394" i="8"/>
  <c r="BB607" i="8"/>
  <c r="BB575" i="8"/>
  <c r="BF423" i="8"/>
  <c r="BF621" i="8"/>
  <c r="BB64" i="8"/>
  <c r="BB544" i="8"/>
  <c r="AX561" i="8"/>
  <c r="BG561" i="8" s="1"/>
  <c r="BH561" i="8" s="1"/>
  <c r="AX462" i="8"/>
  <c r="BG462" i="8" s="1"/>
  <c r="BH462" i="8" s="1"/>
  <c r="BF374" i="8"/>
  <c r="BF34" i="8"/>
  <c r="BF439" i="8"/>
  <c r="BF392" i="8"/>
  <c r="BF68" i="8"/>
  <c r="BF229" i="8"/>
  <c r="BF553" i="8"/>
  <c r="BF474" i="8"/>
  <c r="BG474" i="8" s="1"/>
  <c r="BH474" i="8" s="1"/>
  <c r="BF102" i="8"/>
  <c r="BF507" i="8"/>
  <c r="BF396" i="8"/>
  <c r="BF120" i="8"/>
  <c r="BF637" i="8"/>
  <c r="BF462" i="8"/>
  <c r="BF298" i="8"/>
  <c r="BF107" i="8"/>
  <c r="BF592" i="8"/>
  <c r="BF190" i="8"/>
  <c r="BF13" i="8"/>
  <c r="BF562" i="8"/>
  <c r="BF563" i="8"/>
  <c r="BF64" i="8"/>
  <c r="BF628" i="8"/>
  <c r="BF113" i="8"/>
  <c r="BB288" i="8"/>
  <c r="BB344" i="8"/>
  <c r="BM67" i="8"/>
  <c r="BM195" i="8"/>
  <c r="BM270" i="8"/>
  <c r="BM32" i="8"/>
  <c r="BM176" i="8"/>
  <c r="BB375" i="8"/>
  <c r="BM130" i="8"/>
  <c r="BM258" i="8"/>
  <c r="BB442" i="8"/>
  <c r="BB543" i="8"/>
  <c r="BF18" i="8"/>
  <c r="BF218" i="8"/>
  <c r="BF390" i="8"/>
  <c r="BF66" i="8"/>
  <c r="BF455" i="8"/>
  <c r="BF163" i="8"/>
  <c r="BF408" i="8"/>
  <c r="BF84" i="8"/>
  <c r="BF245" i="8"/>
  <c r="BF601" i="8"/>
  <c r="BF490" i="8"/>
  <c r="BF118" i="8"/>
  <c r="BF523" i="8"/>
  <c r="BF412" i="8"/>
  <c r="BF168" i="8"/>
  <c r="BF9" i="8"/>
  <c r="BG9" i="8" s="1"/>
  <c r="BH9" i="8" s="1"/>
  <c r="BF478" i="8"/>
  <c r="BG478" i="8" s="1"/>
  <c r="BH478" i="8" s="1"/>
  <c r="BF351" i="8"/>
  <c r="BF123" i="8"/>
  <c r="BF608" i="8"/>
  <c r="BF286" i="8"/>
  <c r="BF77" i="8"/>
  <c r="BF594" i="8"/>
  <c r="BF579" i="8"/>
  <c r="BF176" i="8"/>
  <c r="BF644" i="8"/>
  <c r="BF161" i="8"/>
  <c r="BB86" i="8"/>
  <c r="BB376" i="8"/>
  <c r="BG376" i="8" s="1"/>
  <c r="BH376" i="8" s="1"/>
  <c r="BM70" i="8"/>
  <c r="BM198" i="8"/>
  <c r="BB433" i="8"/>
  <c r="BG433" i="8" s="1"/>
  <c r="BH433" i="8" s="1"/>
  <c r="BM142" i="8"/>
  <c r="BM65" i="8"/>
  <c r="BM241" i="8"/>
  <c r="BB90" i="8"/>
  <c r="BB542" i="8"/>
  <c r="BG542" i="8" s="1"/>
  <c r="BH542" i="8" s="1"/>
  <c r="BB106" i="8"/>
  <c r="BF406" i="8"/>
  <c r="BF82" i="8"/>
  <c r="BF471" i="8"/>
  <c r="BF179" i="8"/>
  <c r="BF424" i="8"/>
  <c r="BF100" i="8"/>
  <c r="BF293" i="8"/>
  <c r="BF617" i="8"/>
  <c r="BF506" i="8"/>
  <c r="BF166" i="8"/>
  <c r="BF539" i="8"/>
  <c r="BG539" i="8" s="1"/>
  <c r="BH539" i="8" s="1"/>
  <c r="BF444" i="8"/>
  <c r="BF200" i="8"/>
  <c r="BF25" i="8"/>
  <c r="BF510" i="8"/>
  <c r="BF367" i="8"/>
  <c r="BF139" i="8"/>
  <c r="BF640" i="8"/>
  <c r="BF318" i="8"/>
  <c r="BF109" i="8"/>
  <c r="BF610" i="8"/>
  <c r="BF595" i="8"/>
  <c r="BF240" i="8"/>
  <c r="BF16" i="8"/>
  <c r="BF225" i="8"/>
  <c r="BF477" i="8"/>
  <c r="BG477" i="8" s="1"/>
  <c r="BH477" i="8" s="1"/>
  <c r="BF645" i="8"/>
  <c r="BB102" i="8"/>
  <c r="BB141" i="8"/>
  <c r="BB225" i="8"/>
  <c r="BB82" i="8"/>
  <c r="BB368" i="8"/>
  <c r="BB212" i="8"/>
  <c r="BB202" i="8"/>
  <c r="BB298" i="8"/>
  <c r="BB60" i="8"/>
  <c r="BF537" i="8"/>
  <c r="BG537" i="8" s="1"/>
  <c r="BH537" i="8" s="1"/>
  <c r="BF576" i="8"/>
  <c r="AX559" i="8"/>
  <c r="BG559" i="8" s="1"/>
  <c r="BH559" i="8" s="1"/>
  <c r="AX554" i="8"/>
  <c r="BG554" i="8" s="1"/>
  <c r="BH554" i="8" s="1"/>
  <c r="BF422" i="8"/>
  <c r="BF98" i="8"/>
  <c r="BF487" i="8"/>
  <c r="BF211" i="8"/>
  <c r="BF440" i="8"/>
  <c r="BF116" i="8"/>
  <c r="BF309" i="8"/>
  <c r="BF649" i="8"/>
  <c r="BF522" i="8"/>
  <c r="BG522" i="8" s="1"/>
  <c r="BH522" i="8" s="1"/>
  <c r="BF182" i="8"/>
  <c r="BF555" i="8"/>
  <c r="BF460" i="8"/>
  <c r="BF216" i="8"/>
  <c r="BF57" i="8"/>
  <c r="BF558" i="8"/>
  <c r="BF399" i="8"/>
  <c r="BF203" i="8"/>
  <c r="BF12" i="8"/>
  <c r="BF353" i="8"/>
  <c r="BF125" i="8"/>
  <c r="BF626" i="8"/>
  <c r="BF643" i="8"/>
  <c r="BF373" i="8"/>
  <c r="BF96" i="8"/>
  <c r="BF341" i="8"/>
  <c r="BB214" i="8"/>
  <c r="BM86" i="8"/>
  <c r="BM214" i="8"/>
  <c r="BM158" i="8"/>
  <c r="BB201" i="8"/>
  <c r="BB490" i="8"/>
  <c r="BB379" i="8"/>
  <c r="BB459" i="8"/>
  <c r="BB10" i="8"/>
  <c r="BF342" i="8"/>
  <c r="BB290" i="8"/>
  <c r="AX552" i="8"/>
  <c r="BG552" i="8" s="1"/>
  <c r="BH552" i="8" s="1"/>
  <c r="BF438" i="8"/>
  <c r="BF114" i="8"/>
  <c r="BF535" i="8"/>
  <c r="BF227" i="8"/>
  <c r="BF456" i="8"/>
  <c r="BF148" i="8"/>
  <c r="BF119" i="8"/>
  <c r="BF331" i="8"/>
  <c r="BF538" i="8"/>
  <c r="BG538" i="8" s="1"/>
  <c r="BH538" i="8" s="1"/>
  <c r="BF198" i="8"/>
  <c r="BF571" i="8"/>
  <c r="BF476" i="8"/>
  <c r="BG476" i="8" s="1"/>
  <c r="BH476" i="8" s="1"/>
  <c r="BF232" i="8"/>
  <c r="BF89" i="8"/>
  <c r="BF574" i="8"/>
  <c r="BF463" i="8"/>
  <c r="BF219" i="8"/>
  <c r="BF76" i="8"/>
  <c r="BF369" i="8"/>
  <c r="BF141" i="8"/>
  <c r="BF14" i="8"/>
  <c r="BF659" i="8"/>
  <c r="BF501" i="8"/>
  <c r="BF128" i="8"/>
  <c r="BB230" i="8"/>
  <c r="BB159" i="8"/>
  <c r="BM227" i="8"/>
  <c r="BB63" i="8"/>
  <c r="BG63" i="8" s="1"/>
  <c r="BH63" i="8" s="1"/>
  <c r="BB481" i="8"/>
  <c r="BG481" i="8" s="1"/>
  <c r="BH481" i="8" s="1"/>
  <c r="BB435" i="8"/>
  <c r="BM64" i="8"/>
  <c r="BM224" i="8"/>
  <c r="BB215" i="8"/>
  <c r="BM34" i="8"/>
  <c r="BM162" i="8"/>
  <c r="BB232" i="8"/>
  <c r="BB489" i="8"/>
  <c r="BB217" i="8"/>
  <c r="BB508" i="8"/>
  <c r="BB475" i="8"/>
  <c r="BB655" i="8"/>
  <c r="BB154" i="8"/>
  <c r="AX558" i="8"/>
  <c r="BG558" i="8" s="1"/>
  <c r="BH558" i="8" s="1"/>
  <c r="BF360" i="8"/>
  <c r="BF88" i="8"/>
  <c r="BF641" i="8"/>
  <c r="AX463" i="8"/>
  <c r="BG463" i="8" s="1"/>
  <c r="BH463" i="8" s="1"/>
  <c r="BF454" i="8"/>
  <c r="BF146" i="8"/>
  <c r="BF551" i="8"/>
  <c r="BF243" i="8"/>
  <c r="BF472" i="8"/>
  <c r="BG472" i="8" s="1"/>
  <c r="BH472" i="8" s="1"/>
  <c r="BF164" i="8"/>
  <c r="BF345" i="8"/>
  <c r="BF5" i="8"/>
  <c r="BF554" i="8"/>
  <c r="BF214" i="8"/>
  <c r="BF651" i="8"/>
  <c r="BF508" i="8"/>
  <c r="BF248" i="8"/>
  <c r="BF121" i="8"/>
  <c r="BF606" i="8"/>
  <c r="BF479" i="8"/>
  <c r="BF267" i="8"/>
  <c r="BF92" i="8"/>
  <c r="BF385" i="8"/>
  <c r="BF205" i="8"/>
  <c r="BF110" i="8"/>
  <c r="BF47" i="8"/>
  <c r="BF517" i="8"/>
  <c r="BF160" i="8"/>
  <c r="BF17" i="8"/>
  <c r="BB25" i="8"/>
  <c r="BB341" i="8"/>
  <c r="BM102" i="8"/>
  <c r="BM230" i="8"/>
  <c r="BB79" i="8"/>
  <c r="BB570" i="8"/>
  <c r="BG570" i="8" s="1"/>
  <c r="BH570" i="8" s="1"/>
  <c r="BB160" i="8"/>
  <c r="BG160" i="8" s="1"/>
  <c r="BH160" i="8" s="1"/>
  <c r="BB231" i="8"/>
  <c r="BB507" i="8"/>
  <c r="BB233" i="8"/>
  <c r="BB525" i="8"/>
  <c r="BB559" i="8"/>
  <c r="BB138" i="8"/>
  <c r="BB26" i="8"/>
  <c r="BB266" i="8"/>
  <c r="BF86" i="8"/>
  <c r="BF580" i="8"/>
  <c r="AX489" i="8"/>
  <c r="BG489" i="8" s="1"/>
  <c r="BH489" i="8" s="1"/>
  <c r="AX556" i="8"/>
  <c r="BG556" i="8" s="1"/>
  <c r="BH556" i="8" s="1"/>
  <c r="BF470" i="8"/>
  <c r="BF162" i="8"/>
  <c r="BF583" i="8"/>
  <c r="BF259" i="8"/>
  <c r="BF488" i="8"/>
  <c r="BF180" i="8"/>
  <c r="BF377" i="8"/>
  <c r="BF21" i="8"/>
  <c r="BF570" i="8"/>
  <c r="BF230" i="8"/>
  <c r="BF333" i="8"/>
  <c r="BF540" i="8"/>
  <c r="BG540" i="8" s="1"/>
  <c r="BH540" i="8" s="1"/>
  <c r="BF328" i="8"/>
  <c r="BF137" i="8"/>
  <c r="BF622" i="8"/>
  <c r="BF495" i="8"/>
  <c r="BF283" i="8"/>
  <c r="BF108" i="8"/>
  <c r="BF417" i="8"/>
  <c r="BF221" i="8"/>
  <c r="BF206" i="8"/>
  <c r="BF63" i="8"/>
  <c r="BF549" i="8"/>
  <c r="BF224" i="8"/>
  <c r="BF65" i="8"/>
  <c r="BB89" i="8"/>
  <c r="BB468" i="8"/>
  <c r="BB479" i="8"/>
  <c r="BG479" i="8" s="1"/>
  <c r="BH479" i="8" s="1"/>
  <c r="BB289" i="8"/>
  <c r="BM13" i="8"/>
  <c r="BM141" i="8"/>
  <c r="BM269" i="8"/>
  <c r="BB467" i="8"/>
  <c r="BM30" i="8"/>
  <c r="BM80" i="8"/>
  <c r="BM240" i="8"/>
  <c r="BB471" i="8"/>
  <c r="BM50" i="8"/>
  <c r="BM178" i="8"/>
  <c r="BB264" i="8"/>
  <c r="BB524" i="8"/>
  <c r="BB249" i="8"/>
  <c r="BB558" i="8"/>
  <c r="BB250" i="8"/>
  <c r="BB330" i="8"/>
  <c r="BB526" i="8"/>
  <c r="BF491" i="8"/>
  <c r="BF486" i="8"/>
  <c r="BF210" i="8"/>
  <c r="BF599" i="8"/>
  <c r="BF291" i="8"/>
  <c r="BF520" i="8"/>
  <c r="BG520" i="8" s="1"/>
  <c r="BH520" i="8" s="1"/>
  <c r="BF228" i="8"/>
  <c r="BF393" i="8"/>
  <c r="BF53" i="8"/>
  <c r="BF586" i="8"/>
  <c r="BF246" i="8"/>
  <c r="BF23" i="8"/>
  <c r="BF556" i="8"/>
  <c r="BF365" i="8"/>
  <c r="BF153" i="8"/>
  <c r="BF638" i="8"/>
  <c r="BF511" i="8"/>
  <c r="BF78" i="8"/>
  <c r="BF156" i="8"/>
  <c r="BF449" i="8"/>
  <c r="BF269" i="8"/>
  <c r="BF270" i="8"/>
  <c r="BF79" i="8"/>
  <c r="BF661" i="8"/>
  <c r="BF288" i="8"/>
  <c r="BF193" i="8"/>
  <c r="BB156" i="8"/>
  <c r="BB87" i="8"/>
  <c r="BB365" i="8"/>
  <c r="BB549" i="8"/>
  <c r="BG549" i="8" s="1"/>
  <c r="BH549" i="8" s="1"/>
  <c r="BB363" i="8"/>
  <c r="BB228" i="8"/>
  <c r="BB280" i="8"/>
  <c r="BB541" i="8"/>
  <c r="BB265" i="8"/>
  <c r="BB574" i="8"/>
  <c r="BB411" i="8"/>
  <c r="BB509" i="8"/>
  <c r="BB282" i="8"/>
  <c r="AX499" i="8"/>
  <c r="BG499" i="8" s="1"/>
  <c r="BH499" i="8" s="1"/>
  <c r="AX510" i="8"/>
  <c r="BG510" i="8" s="1"/>
  <c r="BH510" i="8" s="1"/>
  <c r="BF348" i="8"/>
  <c r="BF531" i="8"/>
  <c r="AX534" i="8"/>
  <c r="BG534" i="8" s="1"/>
  <c r="BH534" i="8" s="1"/>
  <c r="AX492" i="8"/>
  <c r="BG492" i="8" s="1"/>
  <c r="BH492" i="8" s="1"/>
  <c r="BF502" i="8"/>
  <c r="BF226" i="8"/>
  <c r="BF615" i="8"/>
  <c r="BF307" i="8"/>
  <c r="BF536" i="8"/>
  <c r="BF244" i="8"/>
  <c r="BF425" i="8"/>
  <c r="BF69" i="8"/>
  <c r="BF602" i="8"/>
  <c r="BF326" i="8"/>
  <c r="BF71" i="8"/>
  <c r="BF572" i="8"/>
  <c r="BF397" i="8"/>
  <c r="BF169" i="8"/>
  <c r="BF10" i="8"/>
  <c r="BF527" i="8"/>
  <c r="BG527" i="8" s="1"/>
  <c r="BH527" i="8" s="1"/>
  <c r="BF352" i="8"/>
  <c r="BF188" i="8"/>
  <c r="BF481" i="8"/>
  <c r="BF285" i="8"/>
  <c r="BF339" i="8"/>
  <c r="BF111" i="8"/>
  <c r="BF340" i="8"/>
  <c r="BF320" i="8"/>
  <c r="BF289" i="8"/>
  <c r="BB157" i="8"/>
  <c r="BG157" i="8" s="1"/>
  <c r="BH157" i="8" s="1"/>
  <c r="BB436" i="8"/>
  <c r="BM3" i="8"/>
  <c r="BM131" i="8"/>
  <c r="BM29" i="8"/>
  <c r="BM157" i="8"/>
  <c r="BB550" i="8"/>
  <c r="BG550" i="8" s="1"/>
  <c r="BH550" i="8" s="1"/>
  <c r="BB357" i="8"/>
  <c r="BM46" i="8"/>
  <c r="BM112" i="8"/>
  <c r="BM66" i="8"/>
  <c r="BM194" i="8"/>
  <c r="BB8" i="8"/>
  <c r="BB296" i="8"/>
  <c r="BB557" i="8"/>
  <c r="BB281" i="8"/>
  <c r="BB590" i="8"/>
  <c r="BB58" i="8"/>
  <c r="BB591" i="8"/>
  <c r="BF213" i="8"/>
  <c r="BF534" i="8"/>
  <c r="BF290" i="8"/>
  <c r="BF631" i="8"/>
  <c r="BF603" i="8"/>
  <c r="BF552" i="8"/>
  <c r="BF308" i="8"/>
  <c r="BF441" i="8"/>
  <c r="BF618" i="8"/>
  <c r="BF363" i="8"/>
  <c r="BF87" i="8"/>
  <c r="BF588" i="8"/>
  <c r="BF429" i="8"/>
  <c r="BF185" i="8"/>
  <c r="BF74" i="8"/>
  <c r="BF575" i="8"/>
  <c r="BF384" i="8"/>
  <c r="BF220" i="8"/>
  <c r="BF497" i="8"/>
  <c r="BF338" i="8"/>
  <c r="BF387" i="8"/>
  <c r="BF143" i="8"/>
  <c r="BF372" i="8"/>
  <c r="BF357" i="8"/>
  <c r="BB147" i="8"/>
  <c r="BB480" i="8"/>
  <c r="BB466" i="8"/>
  <c r="BG466" i="8" s="1"/>
  <c r="BH466" i="8" s="1"/>
  <c r="BB469" i="8"/>
  <c r="BM161" i="8"/>
  <c r="BB234" i="8"/>
  <c r="BG544" i="8"/>
  <c r="BH544" i="8" s="1"/>
  <c r="AX536" i="8"/>
  <c r="BG536" i="8" s="1"/>
  <c r="BH536" i="8" s="1"/>
  <c r="AX512" i="8"/>
  <c r="BG512" i="8" s="1"/>
  <c r="BH512" i="8" s="1"/>
  <c r="AX511" i="8"/>
  <c r="BG511" i="8" s="1"/>
  <c r="BH511" i="8" s="1"/>
  <c r="AX513" i="8"/>
  <c r="BG513" i="8" s="1"/>
  <c r="BH513" i="8" s="1"/>
  <c r="AX507" i="8"/>
  <c r="BG507" i="8" s="1"/>
  <c r="BH507" i="8" s="1"/>
  <c r="AX505" i="8"/>
  <c r="BG505" i="8" s="1"/>
  <c r="BH505" i="8" s="1"/>
  <c r="BG467" i="8"/>
  <c r="BH467" i="8" s="1"/>
  <c r="BG468" i="8"/>
  <c r="BH468" i="8" s="1"/>
  <c r="BG470" i="8"/>
  <c r="BH470" i="8" s="1"/>
  <c r="BG471" i="8"/>
  <c r="BH471" i="8" s="1"/>
  <c r="AX482" i="8"/>
  <c r="BG482" i="8" s="1"/>
  <c r="BH482" i="8" s="1"/>
  <c r="AX484" i="8"/>
  <c r="BG484" i="8" s="1"/>
  <c r="BH484" i="8" s="1"/>
  <c r="BG480" i="8"/>
  <c r="BH480" i="8" s="1"/>
  <c r="AX486" i="8"/>
  <c r="BG486" i="8" s="1"/>
  <c r="BH486" i="8" s="1"/>
  <c r="AX490" i="8"/>
  <c r="BG490" i="8" s="1"/>
  <c r="BH490" i="8" s="1"/>
  <c r="AX483" i="8"/>
  <c r="BG483" i="8" s="1"/>
  <c r="BH483" i="8" s="1"/>
  <c r="AX461" i="8"/>
  <c r="BG461" i="8" s="1"/>
  <c r="BH461" i="8" s="1"/>
  <c r="AX485" i="8"/>
  <c r="BG485" i="8" s="1"/>
  <c r="BH485" i="8" s="1"/>
  <c r="AX465" i="8"/>
  <c r="BG465" i="8" s="1"/>
  <c r="BH465" i="8" s="1"/>
  <c r="AX464" i="8"/>
  <c r="BG464" i="8" s="1"/>
  <c r="BH464" i="8" s="1"/>
  <c r="AX460" i="8"/>
  <c r="BG460" i="8" s="1"/>
  <c r="BH460" i="8" s="1"/>
  <c r="AX12" i="8"/>
  <c r="BG12" i="8" s="1"/>
  <c r="BH12" i="8" s="1"/>
  <c r="BG469" i="8"/>
  <c r="BH469" i="8" s="1"/>
  <c r="BF492" i="8"/>
  <c r="BF104" i="8"/>
  <c r="BF461" i="8"/>
  <c r="BF73" i="8"/>
  <c r="BF366" i="8"/>
  <c r="BF654" i="8"/>
  <c r="BF383" i="8"/>
  <c r="BF11" i="8"/>
  <c r="BF336" i="8"/>
  <c r="BF624" i="8"/>
  <c r="BF284" i="8"/>
  <c r="BF401" i="8"/>
  <c r="BF657" i="8"/>
  <c r="BF354" i="8"/>
  <c r="BF642" i="8"/>
  <c r="BF483" i="8"/>
  <c r="BF95" i="8"/>
  <c r="BF208" i="8"/>
  <c r="BF436" i="8"/>
  <c r="BF144" i="8"/>
  <c r="BF81" i="8"/>
  <c r="BF177" i="8"/>
  <c r="BF209" i="8"/>
  <c r="BF183" i="8"/>
  <c r="BF524" i="8"/>
  <c r="BG524" i="8" s="1"/>
  <c r="BH524" i="8" s="1"/>
  <c r="BF136" i="8"/>
  <c r="BF493" i="8"/>
  <c r="BF105" i="8"/>
  <c r="BF398" i="8"/>
  <c r="BF26" i="8"/>
  <c r="BF447" i="8"/>
  <c r="BF59" i="8"/>
  <c r="BF368" i="8"/>
  <c r="BF656" i="8"/>
  <c r="BF658" i="8"/>
  <c r="BF433" i="8"/>
  <c r="BF61" i="8"/>
  <c r="BF386" i="8"/>
  <c r="BF62" i="8"/>
  <c r="BF515" i="8"/>
  <c r="BG515" i="8" s="1"/>
  <c r="BH515" i="8" s="1"/>
  <c r="BF127" i="8"/>
  <c r="BF304" i="8"/>
  <c r="BF484" i="8"/>
  <c r="BF192" i="8"/>
  <c r="BF321" i="8"/>
  <c r="BF305" i="8"/>
  <c r="BF91" i="8"/>
  <c r="BF400" i="8"/>
  <c r="BF60" i="8"/>
  <c r="BF94" i="8"/>
  <c r="BF465" i="8"/>
  <c r="BF93" i="8"/>
  <c r="BF418" i="8"/>
  <c r="BF142" i="8"/>
  <c r="BF547" i="8"/>
  <c r="BF159" i="8"/>
  <c r="BF453" i="8"/>
  <c r="BF516" i="8"/>
  <c r="BG516" i="8" s="1"/>
  <c r="BH516" i="8" s="1"/>
  <c r="BF256" i="8"/>
  <c r="BF2" i="8"/>
  <c r="BF550" i="8"/>
  <c r="BF178" i="8"/>
  <c r="BF503" i="8"/>
  <c r="BF115" i="8"/>
  <c r="BF311" i="8"/>
  <c r="BF568" i="8"/>
  <c r="BG568" i="8" s="1"/>
  <c r="BH568" i="8" s="1"/>
  <c r="BF196" i="8"/>
  <c r="BF325" i="8"/>
  <c r="BF569" i="8"/>
  <c r="BG569" i="8" s="1"/>
  <c r="BH569" i="8" s="1"/>
  <c r="BF378" i="8"/>
  <c r="BF650" i="8"/>
  <c r="BF294" i="8"/>
  <c r="BF619" i="8"/>
  <c r="BF364" i="8"/>
  <c r="BF620" i="8"/>
  <c r="BF280" i="8"/>
  <c r="BF589" i="8"/>
  <c r="BF201" i="8"/>
  <c r="BF526" i="8"/>
  <c r="BG526" i="8" s="1"/>
  <c r="BH526" i="8" s="1"/>
  <c r="BF170" i="8"/>
  <c r="BF543" i="8"/>
  <c r="BG543" i="8" s="1"/>
  <c r="BH543" i="8" s="1"/>
  <c r="BF171" i="8"/>
  <c r="BF496" i="8"/>
  <c r="BF124" i="8"/>
  <c r="BF222" i="8"/>
  <c r="BF529" i="8"/>
  <c r="BF157" i="8"/>
  <c r="BF514" i="8"/>
  <c r="BG514" i="8" s="1"/>
  <c r="BH514" i="8" s="1"/>
  <c r="BF355" i="8"/>
  <c r="BF611" i="8"/>
  <c r="BF223" i="8"/>
  <c r="BF581" i="8"/>
  <c r="BF596" i="8"/>
  <c r="BF437" i="8"/>
  <c r="BF566" i="8"/>
  <c r="BG566" i="8" s="1"/>
  <c r="BH566" i="8" s="1"/>
  <c r="BF194" i="8"/>
  <c r="BF519" i="8"/>
  <c r="BG519" i="8" s="1"/>
  <c r="BH519" i="8" s="1"/>
  <c r="BF147" i="8"/>
  <c r="BF329" i="8"/>
  <c r="BF584" i="8"/>
  <c r="BF212" i="8"/>
  <c r="BF587" i="8"/>
  <c r="BF585" i="8"/>
  <c r="BF394" i="8"/>
  <c r="BF332" i="8"/>
  <c r="BF310" i="8"/>
  <c r="BF635" i="8"/>
  <c r="BF380" i="8"/>
  <c r="BF636" i="8"/>
  <c r="BF296" i="8"/>
  <c r="BF605" i="8"/>
  <c r="BF217" i="8"/>
  <c r="BF542" i="8"/>
  <c r="BF186" i="8"/>
  <c r="BF559" i="8"/>
  <c r="BF187" i="8"/>
  <c r="BF512" i="8"/>
  <c r="BF140" i="8"/>
  <c r="BF254" i="8"/>
  <c r="BF545" i="8"/>
  <c r="BG545" i="8" s="1"/>
  <c r="BH545" i="8" s="1"/>
  <c r="BF189" i="8"/>
  <c r="BF530" i="8"/>
  <c r="BF371" i="8"/>
  <c r="BF627" i="8"/>
  <c r="BF239" i="8"/>
  <c r="BF629" i="8"/>
  <c r="BF612" i="8"/>
  <c r="BF485" i="8"/>
  <c r="BF358" i="8"/>
  <c r="BF614" i="8"/>
  <c r="BF242" i="8"/>
  <c r="BF567" i="8"/>
  <c r="BG567" i="8" s="1"/>
  <c r="BH567" i="8" s="1"/>
  <c r="BF195" i="8"/>
  <c r="BF376" i="8"/>
  <c r="BF632" i="8"/>
  <c r="BF292" i="8"/>
  <c r="BF361" i="8"/>
  <c r="BF633" i="8"/>
  <c r="BF458" i="8"/>
  <c r="BF22" i="8"/>
  <c r="BF379" i="8"/>
  <c r="BF7" i="8"/>
  <c r="BF428" i="8"/>
  <c r="BF24" i="8"/>
  <c r="BF381" i="8"/>
  <c r="BF653" i="8"/>
  <c r="BF281" i="8"/>
  <c r="BF590" i="8"/>
  <c r="BF250" i="8"/>
  <c r="BF607" i="8"/>
  <c r="BF251" i="8"/>
  <c r="BF560" i="8"/>
  <c r="BF204" i="8"/>
  <c r="BF337" i="8"/>
  <c r="BF593" i="8"/>
  <c r="BF253" i="8"/>
  <c r="BF578" i="8"/>
  <c r="BF419" i="8"/>
  <c r="BF15" i="8"/>
  <c r="BF319" i="8"/>
  <c r="BF356" i="8"/>
  <c r="BF660" i="8"/>
  <c r="BF613" i="8"/>
  <c r="BF349" i="8"/>
  <c r="AX73" i="8"/>
  <c r="BG73" i="8" s="1"/>
  <c r="BH73" i="8" s="1"/>
  <c r="AX68" i="8"/>
  <c r="BG68" i="8" s="1"/>
  <c r="BH68" i="8" s="1"/>
  <c r="AX74" i="8"/>
  <c r="BG74" i="8" s="1"/>
  <c r="BH74" i="8" s="1"/>
  <c r="AX242" i="8"/>
  <c r="BG242" i="8" s="1"/>
  <c r="BH242" i="8" s="1"/>
  <c r="BF130" i="8"/>
  <c r="BG130" i="8" s="1"/>
  <c r="BH130" i="8" s="1"/>
  <c r="BG88" i="8"/>
  <c r="BH88" i="8" s="1"/>
  <c r="AX21" i="8"/>
  <c r="BG21" i="8" s="1"/>
  <c r="BH21" i="8" s="1"/>
  <c r="AX76" i="8"/>
  <c r="BG76" i="8" s="1"/>
  <c r="BH76" i="8" s="1"/>
  <c r="AX46" i="8"/>
  <c r="BG46" i="8" s="1"/>
  <c r="BH46" i="8" s="1"/>
  <c r="AX19" i="8"/>
  <c r="BG19" i="8" s="1"/>
  <c r="BH19" i="8" s="1"/>
  <c r="AX53" i="8"/>
  <c r="BG53" i="8" s="1"/>
  <c r="BH53" i="8" s="1"/>
  <c r="AX54" i="8"/>
  <c r="BG54" i="8" s="1"/>
  <c r="BH54" i="8" s="1"/>
  <c r="AX70" i="8"/>
  <c r="BG70" i="8" s="1"/>
  <c r="BH70" i="8" s="1"/>
  <c r="AX13" i="8"/>
  <c r="AX69" i="8"/>
  <c r="BG69" i="8" s="1"/>
  <c r="BH69" i="8" s="1"/>
  <c r="AX72" i="8"/>
  <c r="BG72" i="8" s="1"/>
  <c r="BH72" i="8" s="1"/>
  <c r="BF80" i="8"/>
  <c r="BF597" i="8"/>
  <c r="BF145" i="8"/>
  <c r="BF49" i="8"/>
  <c r="BG49" i="8" s="1"/>
  <c r="BH49" i="8" s="1"/>
  <c r="AX11" i="8"/>
  <c r="AX77" i="8"/>
  <c r="BG77" i="8" s="1"/>
  <c r="BH77" i="8" s="1"/>
  <c r="AX4" i="8"/>
  <c r="BG4" i="8" s="1"/>
  <c r="BH4" i="8" s="1"/>
  <c r="AX75" i="8"/>
  <c r="BG75" i="8" s="1"/>
  <c r="BH75" i="8" s="1"/>
  <c r="BF272" i="8"/>
  <c r="BF452" i="8"/>
  <c r="BF112" i="8"/>
  <c r="AX18" i="8"/>
  <c r="BG18" i="8" s="1"/>
  <c r="BH18" i="8" s="1"/>
  <c r="AX20" i="8"/>
  <c r="BG20" i="8" s="1"/>
  <c r="BH20" i="8" s="1"/>
  <c r="AX71" i="8"/>
  <c r="BG71" i="8" s="1"/>
  <c r="BH71" i="8" s="1"/>
  <c r="AX15" i="8"/>
  <c r="BG15" i="8" s="1"/>
  <c r="BH15" i="8" s="1"/>
  <c r="AX66" i="8"/>
  <c r="BG66" i="8" s="1"/>
  <c r="BH66" i="8" s="1"/>
  <c r="AX117" i="8"/>
  <c r="BG117" i="8" s="1"/>
  <c r="BH117" i="8" s="1"/>
  <c r="AX250" i="8"/>
  <c r="BG250" i="8" s="1"/>
  <c r="BH250" i="8" s="1"/>
  <c r="BF172" i="8"/>
  <c r="BG172" i="8" s="1"/>
  <c r="BH172" i="8" s="1"/>
  <c r="BF303" i="8"/>
  <c r="BG303" i="8" s="1"/>
  <c r="BH303" i="8" s="1"/>
  <c r="AX294" i="8"/>
  <c r="BG294" i="8" s="1"/>
  <c r="BH294" i="8" s="1"/>
  <c r="BG228" i="8"/>
  <c r="BH228" i="8" s="1"/>
  <c r="AX136" i="8"/>
  <c r="BG136" i="8" s="1"/>
  <c r="BH136" i="8" s="1"/>
  <c r="AX360" i="8"/>
  <c r="BG360" i="8" s="1"/>
  <c r="BH360" i="8" s="1"/>
  <c r="AX453" i="8"/>
  <c r="BG453" i="8" s="1"/>
  <c r="BH453" i="8" s="1"/>
  <c r="AX402" i="8"/>
  <c r="BG402" i="8" s="1"/>
  <c r="BH402" i="8" s="1"/>
  <c r="AX327" i="8"/>
  <c r="BG327" i="8" s="1"/>
  <c r="BH327" i="8" s="1"/>
  <c r="AX401" i="8"/>
  <c r="BG401" i="8" s="1"/>
  <c r="BH401" i="8" s="1"/>
  <c r="AX381" i="8"/>
  <c r="BG381" i="8" s="1"/>
  <c r="BH381" i="8" s="1"/>
  <c r="AX395" i="8"/>
  <c r="BG395" i="8" s="1"/>
  <c r="BH395" i="8" s="1"/>
  <c r="AX218" i="8"/>
  <c r="BG218" i="8" s="1"/>
  <c r="BH218" i="8" s="1"/>
  <c r="AX287" i="8"/>
  <c r="BG287" i="8" s="1"/>
  <c r="BH287" i="8" s="1"/>
  <c r="BF257" i="8"/>
  <c r="BG257" i="8" s="1"/>
  <c r="BH257" i="8" s="1"/>
  <c r="AX254" i="8"/>
  <c r="BG254" i="8" s="1"/>
  <c r="BH254" i="8" s="1"/>
  <c r="AX319" i="8"/>
  <c r="BG319" i="8" s="1"/>
  <c r="BH319" i="8" s="1"/>
  <c r="BF261" i="8"/>
  <c r="BG261" i="8" s="1"/>
  <c r="BH261" i="8" s="1"/>
  <c r="AX284" i="8"/>
  <c r="BG284" i="8" s="1"/>
  <c r="BH284" i="8" s="1"/>
  <c r="BG113" i="8"/>
  <c r="BH113" i="8" s="1"/>
  <c r="AX457" i="8"/>
  <c r="BG457" i="8" s="1"/>
  <c r="BH457" i="8" s="1"/>
  <c r="AX451" i="8"/>
  <c r="BG451" i="8" s="1"/>
  <c r="BH451" i="8" s="1"/>
  <c r="AX361" i="8"/>
  <c r="BG361" i="8" s="1"/>
  <c r="BH361" i="8" s="1"/>
  <c r="AX355" i="8"/>
  <c r="BG355" i="8" s="1"/>
  <c r="BH355" i="8" s="1"/>
  <c r="AX385" i="8"/>
  <c r="BG385" i="8" s="1"/>
  <c r="BH385" i="8" s="1"/>
  <c r="AX292" i="8"/>
  <c r="BG292" i="8" s="1"/>
  <c r="BH292" i="8" s="1"/>
  <c r="BG214" i="8"/>
  <c r="BH214" i="8" s="1"/>
  <c r="AX391" i="8"/>
  <c r="BG391" i="8" s="1"/>
  <c r="BH391" i="8" s="1"/>
  <c r="AX396" i="8"/>
  <c r="BG396" i="8" s="1"/>
  <c r="BH396" i="8" s="1"/>
  <c r="AX165" i="8"/>
  <c r="BG165" i="8" s="1"/>
  <c r="BH165" i="8" s="1"/>
  <c r="AX311" i="8"/>
  <c r="BG311" i="8" s="1"/>
  <c r="BH311" i="8" s="1"/>
  <c r="AX265" i="8"/>
  <c r="BG265" i="8" s="1"/>
  <c r="BH265" i="8" s="1"/>
  <c r="AX170" i="8"/>
  <c r="BG170" i="8" s="1"/>
  <c r="BH170" i="8" s="1"/>
  <c r="AX281" i="8"/>
  <c r="BG281" i="8" s="1"/>
  <c r="BH281" i="8" s="1"/>
  <c r="AX125" i="8"/>
  <c r="BG125" i="8" s="1"/>
  <c r="BH125" i="8" s="1"/>
  <c r="AX111" i="8"/>
  <c r="BG111" i="8" s="1"/>
  <c r="BH111" i="8" s="1"/>
  <c r="AX321" i="8"/>
  <c r="BG321" i="8" s="1"/>
  <c r="BH321" i="8" s="1"/>
  <c r="AX454" i="8"/>
  <c r="BG454" i="8" s="1"/>
  <c r="BH454" i="8" s="1"/>
  <c r="AX144" i="8"/>
  <c r="BG144" i="8" s="1"/>
  <c r="BH144" i="8" s="1"/>
  <c r="AX439" i="8"/>
  <c r="BG439" i="8" s="1"/>
  <c r="BH439" i="8" s="1"/>
  <c r="AX443" i="8"/>
  <c r="BG443" i="8" s="1"/>
  <c r="BH443" i="8" s="1"/>
  <c r="AX171" i="8"/>
  <c r="BG171" i="8" s="1"/>
  <c r="BH171" i="8" s="1"/>
  <c r="AX452" i="8"/>
  <c r="BG452" i="8" s="1"/>
  <c r="BH452" i="8" s="1"/>
  <c r="AX251" i="8"/>
  <c r="BG251" i="8" s="1"/>
  <c r="BH251" i="8" s="1"/>
  <c r="AX320" i="8"/>
  <c r="BG320" i="8" s="1"/>
  <c r="BH320" i="8" s="1"/>
  <c r="AX324" i="8"/>
  <c r="BG324" i="8" s="1"/>
  <c r="BH324" i="8" s="1"/>
  <c r="BG226" i="8"/>
  <c r="BH226" i="8" s="1"/>
  <c r="BG230" i="8"/>
  <c r="BH230" i="8" s="1"/>
  <c r="BG26" i="8"/>
  <c r="BH26" i="8" s="1"/>
  <c r="BF407" i="8"/>
  <c r="BG407" i="8" s="1"/>
  <c r="BH407" i="8" s="1"/>
  <c r="BF277" i="8"/>
  <c r="BG277" i="8" s="1"/>
  <c r="BH277" i="8" s="1"/>
  <c r="BF314" i="8"/>
  <c r="BG314" i="8" s="1"/>
  <c r="BH314" i="8" s="1"/>
  <c r="BF273" i="8"/>
  <c r="BG273" i="8" s="1"/>
  <c r="BH273" i="8" s="1"/>
  <c r="AX426" i="8"/>
  <c r="BG426" i="8" s="1"/>
  <c r="BH426" i="8" s="1"/>
  <c r="AX442" i="8"/>
  <c r="BG442" i="8" s="1"/>
  <c r="BH442" i="8" s="1"/>
  <c r="AX297" i="8"/>
  <c r="BG297" i="8" s="1"/>
  <c r="BH297" i="8" s="1"/>
  <c r="AX127" i="8"/>
  <c r="BG127" i="8" s="1"/>
  <c r="BH127" i="8" s="1"/>
  <c r="AX164" i="8"/>
  <c r="BG164" i="8" s="1"/>
  <c r="BH164" i="8" s="1"/>
  <c r="AX186" i="8"/>
  <c r="BG186" i="8" s="1"/>
  <c r="BH186" i="8" s="1"/>
  <c r="AX393" i="8"/>
  <c r="BG393" i="8" s="1"/>
  <c r="BH393" i="8" s="1"/>
  <c r="AX247" i="8"/>
  <c r="BG247" i="8" s="1"/>
  <c r="BH247" i="8" s="1"/>
  <c r="AX349" i="8"/>
  <c r="BG349" i="8" s="1"/>
  <c r="BH349" i="8" s="1"/>
  <c r="AX291" i="8"/>
  <c r="BG291" i="8" s="1"/>
  <c r="BH291" i="8" s="1"/>
  <c r="BG436" i="8"/>
  <c r="BH436" i="8" s="1"/>
  <c r="BG82" i="8"/>
  <c r="BH82" i="8" s="1"/>
  <c r="BG345" i="8"/>
  <c r="BH345" i="8" s="1"/>
  <c r="BG231" i="8"/>
  <c r="BH231" i="8" s="1"/>
  <c r="BG78" i="8"/>
  <c r="BH78" i="8" s="1"/>
  <c r="AX394" i="8"/>
  <c r="BG394" i="8" s="1"/>
  <c r="BH394" i="8" s="1"/>
  <c r="AX143" i="8"/>
  <c r="BG143" i="8" s="1"/>
  <c r="BH143" i="8" s="1"/>
  <c r="AX222" i="8"/>
  <c r="BG222" i="8" s="1"/>
  <c r="BH222" i="8" s="1"/>
  <c r="AX400" i="8"/>
  <c r="BG400" i="8" s="1"/>
  <c r="BH400" i="8" s="1"/>
  <c r="AX246" i="8"/>
  <c r="BG246" i="8" s="1"/>
  <c r="BH246" i="8" s="1"/>
  <c r="AX248" i="8"/>
  <c r="BG248" i="8" s="1"/>
  <c r="BH248" i="8" s="1"/>
  <c r="AX107" i="8"/>
  <c r="BG107" i="8" s="1"/>
  <c r="BH107" i="8" s="1"/>
  <c r="BG290" i="8"/>
  <c r="BH290" i="8" s="1"/>
  <c r="BF275" i="8"/>
  <c r="BG275" i="8" s="1"/>
  <c r="BH275" i="8" s="1"/>
  <c r="BF260" i="8"/>
  <c r="BG260" i="8" s="1"/>
  <c r="BH260" i="8" s="1"/>
  <c r="BF149" i="8"/>
  <c r="BG149" i="8" s="1"/>
  <c r="BH149" i="8" s="1"/>
  <c r="BF134" i="8"/>
  <c r="BG134" i="8" s="1"/>
  <c r="BH134" i="8" s="1"/>
  <c r="BF411" i="8"/>
  <c r="BG411" i="8" s="1"/>
  <c r="BH411" i="8" s="1"/>
  <c r="BF234" i="8"/>
  <c r="BG234" i="8" s="1"/>
  <c r="BH234" i="8" s="1"/>
  <c r="BF173" i="8"/>
  <c r="BG173" i="8" s="1"/>
  <c r="BH173" i="8" s="1"/>
  <c r="BF450" i="8"/>
  <c r="BG450" i="8" s="1"/>
  <c r="BH450" i="8" s="1"/>
  <c r="AX286" i="8"/>
  <c r="BG286" i="8" s="1"/>
  <c r="BH286" i="8" s="1"/>
  <c r="AX440" i="8"/>
  <c r="BG440" i="8" s="1"/>
  <c r="BH440" i="8" s="1"/>
  <c r="AX298" i="8"/>
  <c r="BG298" i="8" s="1"/>
  <c r="BH298" i="8" s="1"/>
  <c r="BG79" i="8"/>
  <c r="BH79" i="8" s="1"/>
  <c r="BG377" i="8"/>
  <c r="BH377" i="8" s="1"/>
  <c r="BG90" i="8"/>
  <c r="BH90" i="8" s="1"/>
  <c r="BF35" i="8"/>
  <c r="BG35" i="8" s="1"/>
  <c r="BH35" i="8" s="1"/>
  <c r="BF276" i="8"/>
  <c r="BG276" i="8" s="1"/>
  <c r="BH276" i="8" s="1"/>
  <c r="BF150" i="8"/>
  <c r="BG150" i="8" s="1"/>
  <c r="BH150" i="8" s="1"/>
  <c r="BF39" i="8"/>
  <c r="BG39" i="8" s="1"/>
  <c r="BH39" i="8" s="1"/>
  <c r="BF264" i="8"/>
  <c r="BG264" i="8" s="1"/>
  <c r="BH264" i="8" s="1"/>
  <c r="BF236" i="8"/>
  <c r="BG236" i="8" s="1"/>
  <c r="BH236" i="8" s="1"/>
  <c r="BF174" i="8"/>
  <c r="BG174" i="8" s="1"/>
  <c r="BH174" i="8" s="1"/>
  <c r="BF51" i="8"/>
  <c r="BG51" i="8" s="1"/>
  <c r="BH51" i="8" s="1"/>
  <c r="BF36" i="8"/>
  <c r="BG36" i="8" s="1"/>
  <c r="BH36" i="8" s="1"/>
  <c r="BF414" i="8"/>
  <c r="BG414" i="8" s="1"/>
  <c r="BH414" i="8" s="1"/>
  <c r="BF266" i="8"/>
  <c r="BG266" i="8" s="1"/>
  <c r="BH266" i="8" s="1"/>
  <c r="BF155" i="8"/>
  <c r="BG155" i="8" s="1"/>
  <c r="BH155" i="8" s="1"/>
  <c r="BF404" i="8"/>
  <c r="BG404" i="8" s="1"/>
  <c r="BH404" i="8" s="1"/>
  <c r="BF241" i="8"/>
  <c r="BG241" i="8" s="1"/>
  <c r="BH241" i="8" s="1"/>
  <c r="AX372" i="8"/>
  <c r="BG372" i="8" s="1"/>
  <c r="BH372" i="8" s="1"/>
  <c r="AX135" i="8"/>
  <c r="BG135" i="8" s="1"/>
  <c r="BH135" i="8" s="1"/>
  <c r="AX447" i="8"/>
  <c r="BG447" i="8" s="1"/>
  <c r="BH447" i="8" s="1"/>
  <c r="AX348" i="8"/>
  <c r="BG348" i="8" s="1"/>
  <c r="BH348" i="8" s="1"/>
  <c r="AX205" i="8"/>
  <c r="BG205" i="8" s="1"/>
  <c r="BH205" i="8" s="1"/>
  <c r="AX191" i="8"/>
  <c r="BG191" i="8" s="1"/>
  <c r="BH191" i="8" s="1"/>
  <c r="AX326" i="8"/>
  <c r="BG326" i="8" s="1"/>
  <c r="BH326" i="8" s="1"/>
  <c r="AX122" i="8"/>
  <c r="BG122" i="8" s="1"/>
  <c r="BH122" i="8" s="1"/>
  <c r="AX358" i="8"/>
  <c r="BG358" i="8" s="1"/>
  <c r="BH358" i="8" s="1"/>
  <c r="AX232" i="8"/>
  <c r="BG232" i="8" s="1"/>
  <c r="BH232" i="8" s="1"/>
  <c r="BG346" i="8"/>
  <c r="BH346" i="8" s="1"/>
  <c r="BF323" i="8"/>
  <c r="BG323" i="8" s="1"/>
  <c r="BH323" i="8" s="1"/>
  <c r="BF52" i="8"/>
  <c r="BG52" i="8" s="1"/>
  <c r="BH52" i="8" s="1"/>
  <c r="BF40" i="8"/>
  <c r="BG40" i="8" s="1"/>
  <c r="BH40" i="8" s="1"/>
  <c r="BF430" i="8"/>
  <c r="BG430" i="8" s="1"/>
  <c r="BH430" i="8" s="1"/>
  <c r="BF416" i="8"/>
  <c r="BG416" i="8" s="1"/>
  <c r="BH416" i="8" s="1"/>
  <c r="BF238" i="8"/>
  <c r="BG238" i="8" s="1"/>
  <c r="BH238" i="8" s="1"/>
  <c r="BF32" i="8"/>
  <c r="BG32" i="8" s="1"/>
  <c r="BH32" i="8" s="1"/>
  <c r="BF129" i="8"/>
  <c r="BG129" i="8" s="1"/>
  <c r="BH129" i="8" s="1"/>
  <c r="AX455" i="8"/>
  <c r="BG455" i="8" s="1"/>
  <c r="BH455" i="8" s="1"/>
  <c r="AX336" i="8"/>
  <c r="BG336" i="8" s="1"/>
  <c r="BH336" i="8" s="1"/>
  <c r="AX121" i="8"/>
  <c r="BG121" i="8" s="1"/>
  <c r="BH121" i="8" s="1"/>
  <c r="AX364" i="8"/>
  <c r="BG364" i="8" s="1"/>
  <c r="BH364" i="8" s="1"/>
  <c r="AX221" i="8"/>
  <c r="BG221" i="8" s="1"/>
  <c r="BH221" i="8" s="1"/>
  <c r="AX350" i="8"/>
  <c r="BG350" i="8" s="1"/>
  <c r="BH350" i="8" s="1"/>
  <c r="AX207" i="8"/>
  <c r="BG207" i="8" s="1"/>
  <c r="BH207" i="8" s="1"/>
  <c r="AX161" i="8"/>
  <c r="BG161" i="8" s="1"/>
  <c r="BH161" i="8" s="1"/>
  <c r="AX422" i="8"/>
  <c r="BG422" i="8" s="1"/>
  <c r="BH422" i="8" s="1"/>
  <c r="AX166" i="8"/>
  <c r="BG166" i="8" s="1"/>
  <c r="BH166" i="8" s="1"/>
  <c r="AX423" i="8"/>
  <c r="BG423" i="8" s="1"/>
  <c r="BH423" i="8" s="1"/>
  <c r="AX108" i="8"/>
  <c r="BG108" i="8" s="1"/>
  <c r="BH108" i="8" s="1"/>
  <c r="BG225" i="8"/>
  <c r="BH225" i="8" s="1"/>
  <c r="BG23" i="8"/>
  <c r="BH23" i="8" s="1"/>
  <c r="BF312" i="8"/>
  <c r="BG312" i="8" s="1"/>
  <c r="BH312" i="8" s="1"/>
  <c r="BF42" i="8"/>
  <c r="BG42" i="8" s="1"/>
  <c r="BH42" i="8" s="1"/>
  <c r="BF335" i="8"/>
  <c r="BG335" i="8" s="1"/>
  <c r="BH335" i="8" s="1"/>
  <c r="BF432" i="8"/>
  <c r="BG432" i="8" s="1"/>
  <c r="BH432" i="8" s="1"/>
  <c r="BF28" i="8"/>
  <c r="BG28" i="8" s="1"/>
  <c r="BH28" i="8" s="1"/>
  <c r="BF237" i="8"/>
  <c r="BG237" i="8" s="1"/>
  <c r="BH237" i="8" s="1"/>
  <c r="BF48" i="8"/>
  <c r="BG48" i="8" s="1"/>
  <c r="BH48" i="8" s="1"/>
  <c r="BF29" i="8"/>
  <c r="BG29" i="8" s="1"/>
  <c r="BH29" i="8" s="1"/>
  <c r="AX446" i="8"/>
  <c r="BG446" i="8" s="1"/>
  <c r="BH446" i="8" s="1"/>
  <c r="AX371" i="8"/>
  <c r="BG371" i="8" s="1"/>
  <c r="BH371" i="8" s="1"/>
  <c r="AX295" i="8"/>
  <c r="BG295" i="8" s="1"/>
  <c r="BH295" i="8" s="1"/>
  <c r="AX448" i="8"/>
  <c r="BG448" i="8" s="1"/>
  <c r="BH448" i="8" s="1"/>
  <c r="AX137" i="8"/>
  <c r="BG137" i="8" s="1"/>
  <c r="BH137" i="8" s="1"/>
  <c r="AX380" i="8"/>
  <c r="BG380" i="8" s="1"/>
  <c r="BH380" i="8" s="1"/>
  <c r="AX177" i="8"/>
  <c r="BG177" i="8" s="1"/>
  <c r="BH177" i="8" s="1"/>
  <c r="AX162" i="8"/>
  <c r="BG162" i="8" s="1"/>
  <c r="BH162" i="8" s="1"/>
  <c r="AX421" i="8"/>
  <c r="BG421" i="8" s="1"/>
  <c r="BH421" i="8" s="1"/>
  <c r="AX438" i="8"/>
  <c r="BG438" i="8" s="1"/>
  <c r="BH438" i="8" s="1"/>
  <c r="AX293" i="8"/>
  <c r="BG293" i="8" s="1"/>
  <c r="BH293" i="8" s="1"/>
  <c r="AX198" i="8"/>
  <c r="BG198" i="8" s="1"/>
  <c r="BH198" i="8" s="1"/>
  <c r="AX163" i="8"/>
  <c r="BG163" i="8" s="1"/>
  <c r="BH163" i="8" s="1"/>
  <c r="AX200" i="8"/>
  <c r="BG200" i="8" s="1"/>
  <c r="BH200" i="8" s="1"/>
  <c r="BG375" i="8"/>
  <c r="BH375" i="8" s="1"/>
  <c r="BG86" i="8"/>
  <c r="BH86" i="8" s="1"/>
  <c r="BG378" i="8"/>
  <c r="BH378" i="8" s="1"/>
  <c r="BF258" i="8"/>
  <c r="BG258" i="8" s="1"/>
  <c r="BH258" i="8" s="1"/>
  <c r="BF58" i="8"/>
  <c r="BG58" i="8" s="1"/>
  <c r="BH58" i="8" s="1"/>
  <c r="BF44" i="8"/>
  <c r="BG44" i="8" s="1"/>
  <c r="BH44" i="8" s="1"/>
  <c r="BF300" i="8"/>
  <c r="BG300" i="8" s="1"/>
  <c r="BH300" i="8" s="1"/>
  <c r="BF302" i="8"/>
  <c r="BG302" i="8" s="1"/>
  <c r="BH302" i="8" s="1"/>
  <c r="AX114" i="8"/>
  <c r="BG114" i="8" s="1"/>
  <c r="BH114" i="8" s="1"/>
  <c r="AX373" i="8"/>
  <c r="BG373" i="8" s="1"/>
  <c r="BH373" i="8" s="1"/>
  <c r="AX337" i="8"/>
  <c r="BG337" i="8" s="1"/>
  <c r="BH337" i="8" s="1"/>
  <c r="AX397" i="8"/>
  <c r="BG397" i="8" s="1"/>
  <c r="BH397" i="8" s="1"/>
  <c r="AX382" i="8"/>
  <c r="BG382" i="8" s="1"/>
  <c r="BH382" i="8" s="1"/>
  <c r="AX178" i="8"/>
  <c r="BG178" i="8" s="1"/>
  <c r="BH178" i="8" s="1"/>
  <c r="AX354" i="8"/>
  <c r="BG354" i="8" s="1"/>
  <c r="BH354" i="8" s="1"/>
  <c r="AX437" i="8"/>
  <c r="BG437" i="8" s="1"/>
  <c r="BH437" i="8" s="1"/>
  <c r="AX187" i="8"/>
  <c r="BG187" i="8" s="1"/>
  <c r="BH187" i="8" s="1"/>
  <c r="AX118" i="8"/>
  <c r="BG118" i="8" s="1"/>
  <c r="BH118" i="8" s="1"/>
  <c r="AX199" i="8"/>
  <c r="BG199" i="8" s="1"/>
  <c r="BH199" i="8" s="1"/>
  <c r="AX123" i="8"/>
  <c r="BG123" i="8" s="1"/>
  <c r="BH123" i="8" s="1"/>
  <c r="AX351" i="8"/>
  <c r="BG351" i="8" s="1"/>
  <c r="BH351" i="8" s="1"/>
  <c r="BG159" i="8"/>
  <c r="BH159" i="8" s="1"/>
  <c r="BG100" i="8"/>
  <c r="BH100" i="8" s="1"/>
  <c r="BG102" i="8"/>
  <c r="BH102" i="8" s="1"/>
  <c r="BG60" i="8"/>
  <c r="BH60" i="8" s="1"/>
  <c r="BF274" i="8"/>
  <c r="BG274" i="8" s="1"/>
  <c r="BH274" i="8" s="1"/>
  <c r="BF133" i="8"/>
  <c r="BG133" i="8" s="1"/>
  <c r="BH133" i="8" s="1"/>
  <c r="BF410" i="8"/>
  <c r="BG410" i="8" s="1"/>
  <c r="BH410" i="8" s="1"/>
  <c r="BF151" i="8"/>
  <c r="BG151" i="8" s="1"/>
  <c r="BH151" i="8" s="1"/>
  <c r="BF316" i="8"/>
  <c r="BG316" i="8" s="1"/>
  <c r="BH316" i="8" s="1"/>
  <c r="AX441" i="8"/>
  <c r="BG441" i="8" s="1"/>
  <c r="BH441" i="8" s="1"/>
  <c r="AX189" i="8"/>
  <c r="BG189" i="8" s="1"/>
  <c r="BH189" i="8" s="1"/>
  <c r="AX245" i="8"/>
  <c r="BG245" i="8" s="1"/>
  <c r="BH245" i="8" s="1"/>
  <c r="AX417" i="8"/>
  <c r="BG417" i="8" s="1"/>
  <c r="BH417" i="8" s="1"/>
  <c r="AX169" i="8"/>
  <c r="BG169" i="8" s="1"/>
  <c r="BH169" i="8" s="1"/>
  <c r="AX269" i="8"/>
  <c r="BG269" i="8" s="1"/>
  <c r="BH269" i="8" s="1"/>
  <c r="AX399" i="8"/>
  <c r="BG399" i="8" s="1"/>
  <c r="BH399" i="8" s="1"/>
  <c r="AX352" i="8"/>
  <c r="BG352" i="8" s="1"/>
  <c r="BH352" i="8" s="1"/>
  <c r="AX209" i="8"/>
  <c r="BG209" i="8" s="1"/>
  <c r="BH209" i="8" s="1"/>
  <c r="AX370" i="8"/>
  <c r="BG370" i="8" s="1"/>
  <c r="BH370" i="8" s="1"/>
  <c r="AX325" i="8"/>
  <c r="BG325" i="8" s="1"/>
  <c r="BH325" i="8" s="1"/>
  <c r="AX379" i="8"/>
  <c r="BG379" i="8" s="1"/>
  <c r="BH379" i="8" s="1"/>
  <c r="AX268" i="8"/>
  <c r="BG268" i="8" s="1"/>
  <c r="BH268" i="8" s="1"/>
  <c r="AX272" i="8"/>
  <c r="BG272" i="8" s="1"/>
  <c r="BH272" i="8" s="1"/>
  <c r="AX420" i="8"/>
  <c r="BG420" i="8" s="1"/>
  <c r="BH420" i="8" s="1"/>
  <c r="BG175" i="8"/>
  <c r="BH175" i="8" s="1"/>
  <c r="BG288" i="8"/>
  <c r="BH288" i="8" s="1"/>
  <c r="BF131" i="8"/>
  <c r="BG131" i="8" s="1"/>
  <c r="BH131" i="8" s="1"/>
  <c r="BF233" i="8"/>
  <c r="BG233" i="8" s="1"/>
  <c r="BH233" i="8" s="1"/>
  <c r="BF235" i="8"/>
  <c r="BG235" i="8" s="1"/>
  <c r="BH235" i="8" s="1"/>
  <c r="AX185" i="8"/>
  <c r="BG185" i="8" s="1"/>
  <c r="BH185" i="8" s="1"/>
  <c r="AX285" i="8"/>
  <c r="BG285" i="8" s="1"/>
  <c r="BH285" i="8" s="1"/>
  <c r="AX271" i="8"/>
  <c r="BG271" i="8" s="1"/>
  <c r="BH271" i="8" s="1"/>
  <c r="AX353" i="8"/>
  <c r="BG353" i="8" s="1"/>
  <c r="BH353" i="8" s="1"/>
  <c r="AX296" i="8"/>
  <c r="BG296" i="8" s="1"/>
  <c r="BH296" i="8" s="1"/>
  <c r="AX190" i="8"/>
  <c r="BG190" i="8" s="1"/>
  <c r="BH190" i="8" s="1"/>
  <c r="AX270" i="8"/>
  <c r="BG270" i="8" s="1"/>
  <c r="BH270" i="8" s="1"/>
  <c r="AX203" i="8"/>
  <c r="BG203" i="8" s="1"/>
  <c r="BH203" i="8" s="1"/>
  <c r="AX124" i="8"/>
  <c r="BG124" i="8" s="1"/>
  <c r="BH124" i="8" s="1"/>
  <c r="BG435" i="8"/>
  <c r="BH435" i="8" s="1"/>
  <c r="BG289" i="8"/>
  <c r="BH289" i="8" s="1"/>
  <c r="BG87" i="8"/>
  <c r="BH87" i="8" s="1"/>
  <c r="BG25" i="8"/>
  <c r="BH25" i="8" s="1"/>
  <c r="BG343" i="8"/>
  <c r="BH343" i="8" s="1"/>
  <c r="BF50" i="8"/>
  <c r="BG50" i="8" s="1"/>
  <c r="BH50" i="8" s="1"/>
  <c r="BF132" i="8"/>
  <c r="BG132" i="8" s="1"/>
  <c r="BH132" i="8" s="1"/>
  <c r="BF409" i="8"/>
  <c r="BG409" i="8" s="1"/>
  <c r="BH409" i="8" s="1"/>
  <c r="BF262" i="8"/>
  <c r="BG262" i="8" s="1"/>
  <c r="BH262" i="8" s="1"/>
  <c r="BF45" i="8"/>
  <c r="BG45" i="8" s="1"/>
  <c r="BH45" i="8" s="1"/>
  <c r="BF301" i="8"/>
  <c r="BG301" i="8" s="1"/>
  <c r="BH301" i="8" s="1"/>
  <c r="BF33" i="8"/>
  <c r="BG33" i="8" s="1"/>
  <c r="BH33" i="8" s="1"/>
  <c r="AX384" i="8"/>
  <c r="BG384" i="8" s="1"/>
  <c r="BH384" i="8" s="1"/>
  <c r="AX331" i="8"/>
  <c r="BG331" i="8" s="1"/>
  <c r="BH331" i="8" s="1"/>
  <c r="AX243" i="8"/>
  <c r="BG243" i="8" s="1"/>
  <c r="BH243" i="8" s="1"/>
  <c r="AX142" i="8"/>
  <c r="BG142" i="8" s="1"/>
  <c r="BH142" i="8" s="1"/>
  <c r="BG64" i="8"/>
  <c r="BH64" i="8" s="1"/>
  <c r="BG24" i="8"/>
  <c r="BH24" i="8" s="1"/>
  <c r="BG211" i="8"/>
  <c r="BH211" i="8" s="1"/>
  <c r="BF322" i="8"/>
  <c r="BG322" i="8" s="1"/>
  <c r="BH322" i="8" s="1"/>
  <c r="BF278" i="8"/>
  <c r="BG278" i="8" s="1"/>
  <c r="BH278" i="8" s="1"/>
  <c r="BF413" i="8"/>
  <c r="BG413" i="8" s="1"/>
  <c r="BH413" i="8" s="1"/>
  <c r="BF415" i="8"/>
  <c r="BG415" i="8" s="1"/>
  <c r="BH415" i="8" s="1"/>
  <c r="BF317" i="8"/>
  <c r="BG317" i="8" s="1"/>
  <c r="BH317" i="8" s="1"/>
  <c r="AX279" i="8"/>
  <c r="BG279" i="8" s="1"/>
  <c r="BH279" i="8" s="1"/>
  <c r="AX204" i="8"/>
  <c r="BG204" i="8" s="1"/>
  <c r="BH204" i="8" s="1"/>
  <c r="AX138" i="8"/>
  <c r="BG138" i="8" s="1"/>
  <c r="BH138" i="8" s="1"/>
  <c r="BG80" i="8"/>
  <c r="BH80" i="8" s="1"/>
  <c r="BG368" i="8"/>
  <c r="BH368" i="8" s="1"/>
  <c r="BG341" i="8"/>
  <c r="BH341" i="8" s="1"/>
  <c r="BF38" i="8"/>
  <c r="BG38" i="8" s="1"/>
  <c r="BH38" i="8" s="1"/>
  <c r="BF263" i="8"/>
  <c r="BG263" i="8" s="1"/>
  <c r="BH263" i="8" s="1"/>
  <c r="BF152" i="8"/>
  <c r="BG152" i="8" s="1"/>
  <c r="BH152" i="8" s="1"/>
  <c r="BF431" i="8"/>
  <c r="BG431" i="8" s="1"/>
  <c r="BH431" i="8" s="1"/>
  <c r="BF255" i="8"/>
  <c r="BG255" i="8" s="1"/>
  <c r="BH255" i="8" s="1"/>
  <c r="AX418" i="8"/>
  <c r="BG418" i="8" s="1"/>
  <c r="BH418" i="8" s="1"/>
  <c r="AX188" i="8"/>
  <c r="BG188" i="8" s="1"/>
  <c r="BH188" i="8" s="1"/>
  <c r="AX244" i="8"/>
  <c r="BG244" i="8" s="1"/>
  <c r="BH244" i="8" s="1"/>
  <c r="AX220" i="8"/>
  <c r="BG220" i="8" s="1"/>
  <c r="BH220" i="8" s="1"/>
  <c r="BG81" i="8"/>
  <c r="BH81" i="8" s="1"/>
  <c r="BG342" i="8"/>
  <c r="BH342" i="8" s="1"/>
  <c r="BG365" i="8"/>
  <c r="BH365" i="8" s="1"/>
  <c r="BG140" i="8"/>
  <c r="BH140" i="8" s="1"/>
  <c r="BG61" i="8"/>
  <c r="BH61" i="8" s="1"/>
  <c r="BF37" i="8"/>
  <c r="BG37" i="8" s="1"/>
  <c r="BH37" i="8" s="1"/>
  <c r="BF41" i="8"/>
  <c r="BG41" i="8" s="1"/>
  <c r="BH41" i="8" s="1"/>
  <c r="BF154" i="8"/>
  <c r="BG154" i="8" s="1"/>
  <c r="BH154" i="8" s="1"/>
  <c r="BF43" i="8"/>
  <c r="BG43" i="8" s="1"/>
  <c r="BH43" i="8" s="1"/>
  <c r="BF299" i="8"/>
  <c r="BG299" i="8" s="1"/>
  <c r="BH299" i="8" s="1"/>
  <c r="BF405" i="8"/>
  <c r="BG405" i="8" s="1"/>
  <c r="BH405" i="8" s="1"/>
  <c r="AX126" i="8"/>
  <c r="BG126" i="8" s="1"/>
  <c r="BH126" i="8" s="1"/>
  <c r="AX310" i="8"/>
  <c r="BG310" i="8" s="1"/>
  <c r="BH310" i="8" s="1"/>
  <c r="AX176" i="8"/>
  <c r="BG176" i="8" s="1"/>
  <c r="BH176" i="8" s="1"/>
  <c r="AX219" i="8"/>
  <c r="BG219" i="8" s="1"/>
  <c r="BH219" i="8" s="1"/>
  <c r="AX249" i="8"/>
  <c r="BG249" i="8" s="1"/>
  <c r="BH249" i="8" s="1"/>
  <c r="AX419" i="8"/>
  <c r="BG419" i="8" s="1"/>
  <c r="BH419" i="8" s="1"/>
  <c r="AX116" i="8"/>
  <c r="BG116" i="8" s="1"/>
  <c r="BH116" i="8" s="1"/>
  <c r="AX328" i="8"/>
  <c r="BG328" i="8" s="1"/>
  <c r="BH328" i="8" s="1"/>
  <c r="AX330" i="8"/>
  <c r="BG330" i="8" s="1"/>
  <c r="BH330" i="8" s="1"/>
  <c r="AX206" i="8"/>
  <c r="BG206" i="8" s="1"/>
  <c r="BH206" i="8" s="1"/>
  <c r="AX208" i="8"/>
  <c r="BG208" i="8" s="1"/>
  <c r="BH208" i="8" s="1"/>
  <c r="AX280" i="8"/>
  <c r="BG280" i="8" s="1"/>
  <c r="BH280" i="8" s="1"/>
  <c r="AX216" i="8"/>
  <c r="BG216" i="8" s="1"/>
  <c r="BH216" i="8" s="1"/>
  <c r="AX179" i="8"/>
  <c r="BG179" i="8" s="1"/>
  <c r="BH179" i="8" s="1"/>
  <c r="AX252" i="8"/>
  <c r="BG252" i="8" s="1"/>
  <c r="BH252" i="8" s="1"/>
  <c r="AX427" i="8"/>
  <c r="BG427" i="8" s="1"/>
  <c r="BH427" i="8" s="1"/>
  <c r="BG89" i="8"/>
  <c r="BH89" i="8" s="1"/>
  <c r="BG156" i="8"/>
  <c r="BH156" i="8" s="1"/>
  <c r="BF184" i="8"/>
  <c r="BG184" i="8" s="1"/>
  <c r="BH184" i="8" s="1"/>
  <c r="BF313" i="8"/>
  <c r="BG313" i="8" s="1"/>
  <c r="BH313" i="8" s="1"/>
  <c r="BF315" i="8"/>
  <c r="BG315" i="8" s="1"/>
  <c r="BH315" i="8" s="1"/>
  <c r="BF31" i="8"/>
  <c r="BG31" i="8" s="1"/>
  <c r="BH31" i="8" s="1"/>
  <c r="BF30" i="8"/>
  <c r="BG30" i="8" s="1"/>
  <c r="BH30" i="8" s="1"/>
  <c r="BG357" i="8"/>
  <c r="BH357" i="8" s="1"/>
  <c r="BG366" i="8"/>
  <c r="BH366" i="8" s="1"/>
  <c r="BG213" i="8"/>
  <c r="BH213" i="8" s="1"/>
  <c r="BG158" i="8"/>
  <c r="BH158" i="8" s="1"/>
  <c r="BG363" i="8"/>
  <c r="BH363" i="8" s="1"/>
  <c r="BG141" i="8"/>
  <c r="BH141" i="8" s="1"/>
  <c r="BG227" i="8"/>
  <c r="BH227" i="8" s="1"/>
  <c r="BG215" i="8"/>
  <c r="BH215" i="8" s="1"/>
  <c r="BG356" i="8"/>
  <c r="BH356" i="8" s="1"/>
  <c r="BG229" i="8"/>
  <c r="BH229" i="8" s="1"/>
  <c r="BG367" i="8"/>
  <c r="BH367" i="8" s="1"/>
  <c r="BG212" i="8"/>
  <c r="BH212" i="8" s="1"/>
  <c r="BG344" i="8"/>
  <c r="BH344" i="8" s="1"/>
  <c r="BG147" i="8"/>
  <c r="BH147" i="8" s="1"/>
  <c r="AX425" i="8"/>
  <c r="BG425" i="8" s="1"/>
  <c r="BH425" i="8" s="1"/>
  <c r="AX383" i="8"/>
  <c r="BG383" i="8" s="1"/>
  <c r="BH383" i="8" s="1"/>
  <c r="AX359" i="8"/>
  <c r="BG359" i="8" s="1"/>
  <c r="BH359" i="8" s="1"/>
  <c r="AX424" i="8"/>
  <c r="BG424" i="8" s="1"/>
  <c r="BH424" i="8" s="1"/>
  <c r="AX374" i="8"/>
  <c r="BG374" i="8" s="1"/>
  <c r="BH374" i="8" s="1"/>
  <c r="BG11" i="8" l="1"/>
  <c r="BH11" i="8" s="1"/>
  <c r="BG10" i="8"/>
  <c r="BH10" i="8" s="1"/>
  <c r="BG8" i="8"/>
  <c r="BH8" i="8" s="1"/>
  <c r="BG13" i="8"/>
  <c r="BH13" i="8" s="1"/>
  <c r="BG14" i="8"/>
  <c r="BH14" i="8" s="1"/>
  <c r="Y4" i="2"/>
  <c r="AM51" i="2"/>
  <c r="AM47" i="2"/>
  <c r="AP37" i="2"/>
  <c r="AL13" i="2"/>
  <c r="AO13" i="2"/>
  <c r="AR13" i="2"/>
  <c r="AU13" i="2"/>
  <c r="AX13" i="2"/>
  <c r="AL14" i="2"/>
  <c r="AO14" i="2"/>
  <c r="AR14" i="2"/>
  <c r="AU14" i="2"/>
  <c r="AX14" i="2"/>
  <c r="AL15" i="2"/>
  <c r="AR15" i="2"/>
  <c r="AU15" i="2"/>
  <c r="AX15" i="2"/>
  <c r="BC15" i="2"/>
  <c r="AR16" i="2"/>
  <c r="AU16" i="2"/>
  <c r="AX16" i="2"/>
  <c r="BC16" i="2"/>
  <c r="AX17" i="2"/>
  <c r="BC17" i="2"/>
  <c r="AL18" i="2"/>
  <c r="AX18" i="2"/>
  <c r="BC18" i="2"/>
  <c r="AL19" i="2"/>
  <c r="AO19" i="2"/>
  <c r="AR19" i="2"/>
  <c r="AU19" i="2"/>
  <c r="AX19" i="2"/>
  <c r="BC19" i="2"/>
  <c r="AE20" i="2"/>
  <c r="AL20" i="2"/>
  <c r="AO20" i="2"/>
  <c r="AR20" i="2"/>
  <c r="AU20" i="2"/>
  <c r="AX20" i="2"/>
  <c r="BC20" i="2"/>
  <c r="AL21" i="2"/>
  <c r="AO21" i="2"/>
  <c r="AR21" i="2"/>
  <c r="AU21" i="2"/>
  <c r="BC21" i="2"/>
  <c r="AL22" i="2"/>
  <c r="AO22" i="2"/>
  <c r="AR22" i="2"/>
  <c r="AU22" i="2"/>
  <c r="AL23" i="2"/>
  <c r="AO23" i="2"/>
  <c r="AL24" i="2"/>
  <c r="AO24" i="2"/>
  <c r="AE23" i="2" s="1"/>
  <c r="AO25" i="2"/>
  <c r="AR25" i="2"/>
  <c r="AU25" i="2"/>
  <c r="AR26" i="2"/>
  <c r="AU26" i="2"/>
  <c r="AL27" i="2"/>
  <c r="AR27" i="2"/>
  <c r="AU27" i="2"/>
  <c r="AL28" i="2"/>
  <c r="AR28" i="2"/>
  <c r="AU28" i="2"/>
  <c r="AL29" i="2"/>
  <c r="AL30" i="2"/>
  <c r="AL31" i="2"/>
  <c r="AI37" i="2"/>
  <c r="AL37" i="2"/>
  <c r="AI38" i="2"/>
  <c r="AL38" i="2"/>
  <c r="AP38" i="2"/>
  <c r="AI39" i="2"/>
  <c r="AL39" i="2"/>
  <c r="AP39" i="2"/>
  <c r="AT39" i="2" s="1"/>
  <c r="Y6" i="2" s="1"/>
  <c r="V6" i="2"/>
  <c r="V5" i="2"/>
  <c r="V4" i="2"/>
  <c r="AI13" i="2"/>
  <c r="AT38" i="2" l="1"/>
  <c r="Y5" i="2" s="1"/>
  <c r="AE17" i="2"/>
  <c r="AK46" i="2"/>
  <c r="AJ46" i="2" s="1"/>
  <c r="AJ47" i="2" s="1"/>
  <c r="AM50" i="2" s="1"/>
  <c r="AL32" i="2"/>
  <c r="AM32" i="2" s="1"/>
  <c r="AT37" i="2"/>
</calcChain>
</file>

<file path=xl/sharedStrings.xml><?xml version="1.0" encoding="utf-8"?>
<sst xmlns="http://schemas.openxmlformats.org/spreadsheetml/2006/main" count="2050" uniqueCount="351">
  <si>
    <t>ID</t>
  </si>
  <si>
    <t>Starttid</t>
  </si>
  <si>
    <t>Slutförandetid</t>
  </si>
  <si>
    <t>E-post</t>
  </si>
  <si>
    <t>Namn</t>
  </si>
  <si>
    <t>Har du varit deltagare eller ledare?</t>
  </si>
  <si>
    <t>Datum för det sista programtillfället</t>
  </si>
  <si>
    <t>Socialförvaltning som anordnat programtillfällena</t>
  </si>
  <si>
    <t>Har programtillfällena varit öppna för vem som helst att anmäla sig till, eller har det krävts ett biståndsbeslut? </t>
  </si>
  <si>
    <t>Antal deltagare som påbörjade programmet</t>
  </si>
  <si>
    <t>Antal deltagare som fullföljt programmet</t>
  </si>
  <si>
    <t>När på dygnet har programtillfällena vanligtvis startat?</t>
  </si>
  <si>
    <t>Har programmet hållits genom digitala eller fysiska möten?</t>
  </si>
  <si>
    <t>Vilket språk hölls programmet på?</t>
  </si>
  <si>
    <t>Typ av program</t>
  </si>
  <si>
    <t>(CoS) Ledarens namn</t>
  </si>
  <si>
    <t>(BIFF) Ledarens namn</t>
  </si>
  <si>
    <t>(LFT) Ledarens namn</t>
  </si>
  <si>
    <t xml:space="preserve">Skriv ledarens namn här </t>
  </si>
  <si>
    <t>Namn på ev. övriga ledare</t>
  </si>
  <si>
    <t>Datum för sista programtillfället</t>
  </si>
  <si>
    <t>Typ av program2</t>
  </si>
  <si>
    <t>(CoS) Namn på ledare för programmet</t>
  </si>
  <si>
    <t>(BIFF) Namn på ledare för programmet</t>
  </si>
  <si>
    <t>(LFT) Namn på ledare för programmet</t>
  </si>
  <si>
    <t>Ditt kön</t>
  </si>
  <si>
    <t>Din ålder</t>
  </si>
  <si>
    <t>Vilket postnummer har din bostadsadress?</t>
  </si>
  <si>
    <t>Vilken är din högsta avklarade utbildningsnivå?</t>
  </si>
  <si>
    <t>Är dina föräldrar födda i Sverige?</t>
  </si>
  <si>
    <t>Varifrån kommer den förälder som inte är född i Sverige?</t>
  </si>
  <si>
    <t>Varifrån kommer dina föräldrar? </t>
  </si>
  <si>
    <t>Relationen mellan mig och mitt barn har blivit bättre</t>
  </si>
  <si>
    <t>Den kunskap jag har fått har varit användbar</t>
  </si>
  <si>
    <t>Jag känner mig tryggare i min roll som förälder</t>
  </si>
  <si>
    <t>Det var enkelt att anmäla sig till programmet</t>
  </si>
  <si>
    <t>Jag fick förtroende för ledaren</t>
  </si>
  <si>
    <t xml:space="preserve">Programmet hölls i trevliga lokaler </t>
  </si>
  <si>
    <t>Hur hörde du talas om programmet?</t>
  </si>
  <si>
    <t>Har du något mer du vill säga till ledaren eller till Göteborgs Stad?</t>
  </si>
  <si>
    <t>anonymous</t>
  </si>
  <si>
    <t>Ledare</t>
  </si>
  <si>
    <t>Annan anordnare</t>
  </si>
  <si>
    <t>Bara öppet deltagande</t>
  </si>
  <si>
    <t>Förmiddag</t>
  </si>
  <si>
    <t>Bara fysiska möten</t>
  </si>
  <si>
    <t>Svenska </t>
  </si>
  <si>
    <t>Trygghetscirkeln</t>
  </si>
  <si>
    <t>Anna Åsberg</t>
  </si>
  <si>
    <t>Vivianne Nordlund</t>
  </si>
  <si>
    <t>Sydväst</t>
  </si>
  <si>
    <t>Kväll</t>
  </si>
  <si>
    <t>Ledarskapsträning för tonårsföräldrar</t>
  </si>
  <si>
    <t>Jessica Eriksson</t>
  </si>
  <si>
    <t>Jenny Thorstensson</t>
  </si>
  <si>
    <t>Centrum</t>
  </si>
  <si>
    <t>Louise Doshé</t>
  </si>
  <si>
    <t>Rebecca Ekberg</t>
  </si>
  <si>
    <t>Deltagare</t>
  </si>
  <si>
    <t>Mats Johansson</t>
  </si>
  <si>
    <t>Kvinna</t>
  </si>
  <si>
    <t>30-34 år</t>
  </si>
  <si>
    <t>42147</t>
  </si>
  <si>
    <t>Högskoleexamen - 3 år eller längre</t>
  </si>
  <si>
    <t>Ja, båda</t>
  </si>
  <si>
    <t>Europa;</t>
  </si>
  <si>
    <t>Håller med helt</t>
  </si>
  <si>
    <t>Håller med mycket</t>
  </si>
  <si>
    <t>Fick information från socialtjänsten, familjerätten eller familjecentral</t>
  </si>
  <si>
    <t>Man</t>
  </si>
  <si>
    <t>40-44 år</t>
  </si>
  <si>
    <t>41262</t>
  </si>
  <si>
    <t>Håller inte alls med</t>
  </si>
  <si>
    <t>Sökte själv, till exempel på nätet eller genom att ringa kommunen</t>
  </si>
  <si>
    <t>Gymnasieexamen</t>
  </si>
  <si>
    <t>35-39 år</t>
  </si>
  <si>
    <t>41320</t>
  </si>
  <si>
    <t>Håller med lite</t>
  </si>
  <si>
    <t>Fick information av någon jag känner</t>
  </si>
  <si>
    <t>Tack för de här tillfällena!</t>
  </si>
  <si>
    <t>41258</t>
  </si>
  <si>
    <t>Nej</t>
  </si>
  <si>
    <t>Super bra tack!</t>
  </si>
  <si>
    <t>Högskoleexamen - kortare än 3 år</t>
  </si>
  <si>
    <t>Frida Thorén</t>
  </si>
  <si>
    <t>45 år eller äldre</t>
  </si>
  <si>
    <t>42669</t>
  </si>
  <si>
    <t xml:space="preserve">Ett stort tack! </t>
  </si>
  <si>
    <t>41483</t>
  </si>
  <si>
    <t>42671</t>
  </si>
  <si>
    <t>Ja, en av dem</t>
  </si>
  <si>
    <t>Europa</t>
  </si>
  <si>
    <t>Väldigt användbar kurs, mkt nöjd</t>
  </si>
  <si>
    <t>42152</t>
  </si>
  <si>
    <t>42137</t>
  </si>
  <si>
    <t xml:space="preserve">Jag hoppas fler föräldrar får möjlighet att gå denna kursen! Jag är så nöjd och tacksam för denna kursen! </t>
  </si>
  <si>
    <t xml:space="preserve">Väldigt fina veckor! </t>
  </si>
  <si>
    <t>Hisingen</t>
  </si>
  <si>
    <t>Elenore Hagberg</t>
  </si>
  <si>
    <t>25-29 år</t>
  </si>
  <si>
    <t>Fick information från skola, förskola eller öppen förskola</t>
  </si>
  <si>
    <t>41835</t>
  </si>
  <si>
    <t>Tack så mycket . Jättebra kurs</t>
  </si>
  <si>
    <t>41870</t>
  </si>
  <si>
    <t>Afrika</t>
  </si>
  <si>
    <t xml:space="preserve">Tack för dessa torsdagar </t>
  </si>
  <si>
    <t>Ulrika Thieme Högberg</t>
  </si>
  <si>
    <t>Eva Mörk</t>
  </si>
  <si>
    <t>Barn i föräldrars fokus</t>
  </si>
  <si>
    <t>Fatima Alami Stensson</t>
  </si>
  <si>
    <t>42361</t>
  </si>
  <si>
    <t>41753</t>
  </si>
  <si>
    <t>41721</t>
  </si>
  <si>
    <t xml:space="preserve">Bra kurs för alla. Önskar det var obligatoriskt för båda föräldrarna </t>
  </si>
  <si>
    <t>71402</t>
  </si>
  <si>
    <t xml:space="preserve">Tack för trevliga tillfällen och matnyttiga tips i vardagen samt utbytet med de andra deltagarna. </t>
  </si>
  <si>
    <t>Nordost</t>
  </si>
  <si>
    <t>Ann Lindsgård</t>
  </si>
  <si>
    <t xml:space="preserve">Ann-Charlotte Petersons </t>
  </si>
  <si>
    <t>Elin Jonasson</t>
  </si>
  <si>
    <t>42491</t>
  </si>
  <si>
    <t xml:space="preserve">Bra upplägg och skönt att höra av andra i samma situation </t>
  </si>
  <si>
    <t>42444</t>
  </si>
  <si>
    <t>Afrika;</t>
  </si>
  <si>
    <t>24270</t>
  </si>
  <si>
    <t>4239</t>
  </si>
  <si>
    <t>42466</t>
  </si>
  <si>
    <t xml:space="preserve">Jättebra kurs,  rekommenderar starkt till föräldrar som behöver stöd. </t>
  </si>
  <si>
    <t>42470</t>
  </si>
  <si>
    <t xml:space="preserve">En kanske fånig detalj, men det vore skönt med en telefonfri miljö. Att inte svara i telefonen eller ha på ljudet under mötet. Det kan göra att andra tappar fokus eller känner sig ointressanta. ( gäller föräldrarna. Ledarna hade inte telefoner 😊) </t>
  </si>
  <si>
    <t>Blandat öppet deltagande och deltagande efter biståndsbeslut</t>
  </si>
  <si>
    <t>Carl Davidsson</t>
  </si>
  <si>
    <t>42461</t>
  </si>
  <si>
    <t>Asien;</t>
  </si>
  <si>
    <t>Jag vill att skolan blir en trygg plats vi lämna våren barn mer än 8 timmer i skolan men tyvärr nu det inte trygg plats för barn rektor och krator ta inte det ansvaret som det behövs eller röker cigaretter ingen bror säg iskolan säger elever masa dåliga graer elcigaretter och oibland .....</t>
  </si>
  <si>
    <t>Emmeli Hörgård</t>
  </si>
  <si>
    <t>41742</t>
  </si>
  <si>
    <t>På annat sätt</t>
  </si>
  <si>
    <t>41741</t>
  </si>
  <si>
    <t>Grundskola 9 år eller mer</t>
  </si>
  <si>
    <t xml:space="preserve">Jätte bra kurs/utbildning. </t>
  </si>
  <si>
    <t>41747</t>
  </si>
  <si>
    <t xml:space="preserve">Dela upp utbildningen på fler tillfällen. </t>
  </si>
  <si>
    <t>Jonas Hansson</t>
  </si>
  <si>
    <t>42336</t>
  </si>
  <si>
    <t xml:space="preserve">Kursen kan förlängas något vid varje tillfälle. </t>
  </si>
  <si>
    <t>42651</t>
  </si>
  <si>
    <t>Fantastisk utbildning🥰</t>
  </si>
  <si>
    <t>42257</t>
  </si>
  <si>
    <t>Europa;Asien;</t>
  </si>
  <si>
    <t>41717</t>
  </si>
  <si>
    <t>Mellanöstern;</t>
  </si>
  <si>
    <t xml:space="preserve">Jag vill bara tacka både ledaren, både är jätte trevliga, jag är jätte tacksam för sådana kurs som finns för att hjälpa föräldrar med sina förälsrars roll. tack </t>
  </si>
  <si>
    <t>42252</t>
  </si>
  <si>
    <t>42350</t>
  </si>
  <si>
    <t>Anne Larsson</t>
  </si>
  <si>
    <t>Stina Glader Hellervik</t>
  </si>
  <si>
    <t>41767</t>
  </si>
  <si>
    <t>Fick information från sjukvården, psykiatrin eller BUP</t>
  </si>
  <si>
    <t>42351</t>
  </si>
  <si>
    <t>Tacksam för att ha fått denna kunskap. Önskar jag fått den tidigare</t>
  </si>
  <si>
    <t>42349</t>
  </si>
  <si>
    <t>Ni har varit väldigt bra som ledare för denna kurs, tydliga och trygga. Många bra tips från er även som föräldrar till föräldrar. Stort tummen UPP för ett ordentligt bra jobb 👍</t>
  </si>
  <si>
    <t>Bra att det finns kurser som denna! Tack</t>
  </si>
  <si>
    <t>Bra
Två ledare per kurs
Häftet vi fick
Fika
Ökad kunskap (tonårshjärna, behov)
Många bra verktyg som vi kan använda
Deltagares öppenhet
Bra jobbat, verkligen ingen lätt innehåll och ingen lätt grupp.
Förbättringar
Vägbeskrivningen till entré dörrar i välkomstbrevet
Visa bilder i projektor i stället för att skriva i tavlan som inte går att läsa (färg, storlek och handskrift)
Visa bilder i projektor när ni läser någonting som inte står på deltagarens häftar (t.ex. våran sida 35). Eller ge papperskopior lösblad
Låna en vikarie från en annan stadsdel om en ledare blir sjuk.
Förbereda kurstillfällen tillsammans (struktur och innehållet, vem gör vad)
Tänka hur man förmedlar innehållet (facilitering, tidshantering, lärandepedagogik)
Ge möjlighet till de som vill prata om ngt att komma kl. 17:30 och sen börja kl. 18:00 med innehållet.
Fokusera på deltagarens behov. Problem med 12-14 åriga tjejer är inte samma som för 14-16 killar i omsatta områden.
Någon sorts uppföljare. Kanske med en annan instans riktning hälsovården.</t>
  </si>
  <si>
    <t>41876</t>
  </si>
  <si>
    <t xml:space="preserve">Underbara människor som verkligen gjälpte en att förstå och kände förtroende för de till 100. 
Verkligen tacksam för denna kursen. </t>
  </si>
  <si>
    <t>41515</t>
  </si>
  <si>
    <t>Tack för en bra kurs</t>
  </si>
  <si>
    <t>Christian Andersson</t>
  </si>
  <si>
    <t>Eftermiddag</t>
  </si>
  <si>
    <t>Blandat fysiska och digitala möten</t>
  </si>
  <si>
    <t xml:space="preserve">Linus Edgren </t>
  </si>
  <si>
    <t>41832</t>
  </si>
  <si>
    <t>Bara deltagande efter biståndsbeslut</t>
  </si>
  <si>
    <t>Danijela Tesan</t>
  </si>
  <si>
    <t>41538</t>
  </si>
  <si>
    <t xml:space="preserve">Det skulle vara längre kurs än 3 tillfälle </t>
  </si>
  <si>
    <t>Lasse Pelttari</t>
  </si>
  <si>
    <t>41543</t>
  </si>
  <si>
    <t xml:space="preserve">Anna Wettergren </t>
  </si>
  <si>
    <t>41524</t>
  </si>
  <si>
    <t>Sydamerika;</t>
  </si>
  <si>
    <t>Tack för allt hjälp vi fick.</t>
  </si>
  <si>
    <t>41535</t>
  </si>
  <si>
    <t xml:space="preserve">Bra jobbat! </t>
  </si>
  <si>
    <t xml:space="preserve">Lina Abrahamsson </t>
  </si>
  <si>
    <t>42250</t>
  </si>
  <si>
    <t xml:space="preserve">Föräldrar borde uppmanas att gå denna kurs. Mycket bra! </t>
  </si>
  <si>
    <t>41708</t>
  </si>
  <si>
    <t>41875</t>
  </si>
  <si>
    <t>41833</t>
  </si>
  <si>
    <t xml:space="preserve">It is good  program </t>
  </si>
  <si>
    <t>det var till god hjälp för föräldrar och god erfarenhet att ha handledning.  ser fram emot fler sådana sessioner</t>
  </si>
  <si>
    <t>Det var jättekul och jätte nyttig kurs som påverkar positivt och perfekt på relationen mellan föräldrar och barn.
Det även hjälper föräldrar kunna organisera sina  känslor och blir mer kloka.</t>
  </si>
  <si>
    <t xml:space="preserve">Bra kurs, lagom längd. 
</t>
  </si>
  <si>
    <t>41766</t>
  </si>
  <si>
    <t>Mycket nyttig kunskap - tack!</t>
  </si>
  <si>
    <t>42159</t>
  </si>
  <si>
    <t>Givande kurs</t>
  </si>
  <si>
    <t>41657</t>
  </si>
  <si>
    <t xml:space="preserve">Tack så jättemycket </t>
  </si>
  <si>
    <t>43636</t>
  </si>
  <si>
    <t>Rebecca Andersson</t>
  </si>
  <si>
    <t>41839</t>
  </si>
  <si>
    <t>42332</t>
  </si>
  <si>
    <t>41704</t>
  </si>
  <si>
    <t>42346</t>
  </si>
  <si>
    <t xml:space="preserve">Christer Madsen </t>
  </si>
  <si>
    <t>Sanna Lindholm</t>
  </si>
  <si>
    <t>Lina Abrahamsson</t>
  </si>
  <si>
    <t>Jimmy Singh</t>
  </si>
  <si>
    <t>Icke-binär</t>
  </si>
  <si>
    <t>42149</t>
  </si>
  <si>
    <t>42655</t>
  </si>
  <si>
    <t>Utbildningen bör vara obligatorisk vid samarbetsproblem.</t>
  </si>
  <si>
    <t>42139</t>
  </si>
  <si>
    <t xml:space="preserve">Viktig kurs som alla med sammarbetsvårigheter bör gå! </t>
  </si>
  <si>
    <t xml:space="preserve">Jätte bra kurs !Man borde ha denna innan man ska till familjerätten ! </t>
  </si>
  <si>
    <t>Eva	Serejka Holmstrand</t>
  </si>
  <si>
    <t xml:space="preserve">Jennie Mattsson Ström </t>
  </si>
  <si>
    <t>Annat</t>
  </si>
  <si>
    <t>Sofia 	Lundén</t>
  </si>
  <si>
    <t>Linda Rönnblom</t>
  </si>
  <si>
    <t>Tine 	Bishop Jonasson</t>
  </si>
  <si>
    <t>Susann Möller</t>
  </si>
  <si>
    <t>Birgitta 	Bacs</t>
  </si>
  <si>
    <t>Eva-Carin Jeppsson</t>
  </si>
  <si>
    <t>Eva-Carin	Jeppsson</t>
  </si>
  <si>
    <t>Birgitta Bacs</t>
  </si>
  <si>
    <t>Sara Ahlström</t>
  </si>
  <si>
    <t>Helena Prane</t>
  </si>
  <si>
    <t>Susanne Hansson</t>
  </si>
  <si>
    <t>Antal deltagare 2023</t>
  </si>
  <si>
    <t>Svarsfrekvens på enkät 2023</t>
  </si>
  <si>
    <t>CoS</t>
  </si>
  <si>
    <t>Biff</t>
  </si>
  <si>
    <t>LTF</t>
  </si>
  <si>
    <t>LFT</t>
  </si>
  <si>
    <t>Andel kvinnor</t>
  </si>
  <si>
    <t>Kön</t>
  </si>
  <si>
    <t>Bakgrund</t>
  </si>
  <si>
    <t>Utländsk bakgrund</t>
  </si>
  <si>
    <t>Svensk bakgrund</t>
  </si>
  <si>
    <t>Samtliga med någon utländsk född förälder</t>
  </si>
  <si>
    <t>Andel med utländsk bakgrund</t>
  </si>
  <si>
    <t>Mellanöstern</t>
  </si>
  <si>
    <t>Ålder</t>
  </si>
  <si>
    <t>Fick information från biblioteket</t>
  </si>
  <si>
    <t>19 år eller yngre</t>
  </si>
  <si>
    <t>Antal av utländsk härkomst</t>
  </si>
  <si>
    <t>Fick information från en förening eller en församling</t>
  </si>
  <si>
    <t>Sydamerika</t>
  </si>
  <si>
    <t>Andel utländsk bakgrund Göteborg 2022 (SCB)</t>
  </si>
  <si>
    <t>20-24 år</t>
  </si>
  <si>
    <t>Asien</t>
  </si>
  <si>
    <t>Australien</t>
  </si>
  <si>
    <t>Nordamerika</t>
  </si>
  <si>
    <t>Andel europeisk härkomst, av utländsk bakgrund</t>
  </si>
  <si>
    <t>Utbildningsnivå</t>
  </si>
  <si>
    <t>Mindre än 9 år grundskola</t>
  </si>
  <si>
    <t>Andel högutbildade (3 år eller med högskola) i enkäten</t>
  </si>
  <si>
    <t>Andel högutbildade i Göteborg 2022 (SCB)</t>
  </si>
  <si>
    <t>Högutbildade kvinnor Göteborg 2022 (SCB)</t>
  </si>
  <si>
    <t>Antal kurser 2023</t>
  </si>
  <si>
    <t>Antal svarande på enkät 2023</t>
  </si>
  <si>
    <t>+1, 2022</t>
  </si>
  <si>
    <t>+8, 2022</t>
  </si>
  <si>
    <t xml:space="preserve">Andel deltagare </t>
  </si>
  <si>
    <t>Antal föräldrar i Göteborg 2022 (SCB, egen beräkning)</t>
  </si>
  <si>
    <t>ABC (2022)</t>
  </si>
  <si>
    <t>•Folkbokförda föräldrar 2022 (barn 0-17):</t>
  </si>
  <si>
    <t>Förälder i nytt land (2021)</t>
  </si>
  <si>
    <t>- Tot: 65 160 barnhushåll, varav 13 177 ensamstående = 117 143 st</t>
  </si>
  <si>
    <t>Riktat (deltagande vår x2)</t>
  </si>
  <si>
    <t>Antal föräldrar per "årskull" i genomsnitt</t>
  </si>
  <si>
    <t>- Nordost: 13 078 barnhushåll, varav 2996 ensamstående = 23 160 st</t>
  </si>
  <si>
    <t>- Centrum: 17 064 barnhushåll, varav 4032 ensamstående = 30 096 st</t>
  </si>
  <si>
    <t>- Sydväst: 15 080 barnhushåll, varav 2569 ensamstående = 27 591 st</t>
  </si>
  <si>
    <t>Andel föräldrar per "årskull" som deltar i föräldraskapsstöd</t>
  </si>
  <si>
    <t>- Hisingen: 19 938 barnhushåll, varav 3580 ensamstående = 36 296 st</t>
  </si>
  <si>
    <t>Endast ABC</t>
  </si>
  <si>
    <t>Kursen som helhet har varit bra</t>
  </si>
  <si>
    <t>Anne	Larsson</t>
  </si>
  <si>
    <t>41304</t>
  </si>
  <si>
    <t>Fick information från socialtjänsten</t>
  </si>
  <si>
    <t>Uppskattar allt med kursen</t>
  </si>
  <si>
    <t>41710</t>
  </si>
  <si>
    <t>Fatima	Alami Stensson</t>
  </si>
  <si>
    <t>41718</t>
  </si>
  <si>
    <t xml:space="preserve">De har varit underbara. </t>
  </si>
  <si>
    <t>47542</t>
  </si>
  <si>
    <t>Detta borde vara obligatoriskt för Alla Föreldrar.</t>
  </si>
  <si>
    <t>Borde vara obligatoriskt för Alla Föreldrar!</t>
  </si>
  <si>
    <t>Note</t>
  </si>
  <si>
    <t xml:space="preserve">Flera större förändringar av enkätens struktur och frågor skedde 2023-10-05. </t>
  </si>
  <si>
    <t xml:space="preserve">Det hann dock slinka in resultat från en grupp medan förändringarna genomfördes. </t>
  </si>
  <si>
    <t>Det mesta är sig likt för denna grupp jämfört med innan, men de t.ex. har fått frågan "kursen som helhet var bra", men inte om de har förtroende för ledaren.</t>
  </si>
  <si>
    <t>De är därför inte helt precist jämförbara med gruppen innan förändringen eller gruppen efter.</t>
  </si>
  <si>
    <t>Skriv namnet på ledaren som saknas här:</t>
  </si>
  <si>
    <t>Är ni två som har vårdnad om dina barn?</t>
  </si>
  <si>
    <t>Du har svarat att ni är två som har vårdnad om dina barn. Har ni båda två gått kursen?</t>
  </si>
  <si>
    <t>Två</t>
  </si>
  <si>
    <t>Ja, och vi bor tillsammans</t>
  </si>
  <si>
    <t>Fick information från familjecentral eller öppen förskola</t>
  </si>
  <si>
    <t>Ett</t>
  </si>
  <si>
    <t>Nej, jag har ensam vårdnad</t>
  </si>
  <si>
    <t>50-54 år</t>
  </si>
  <si>
    <t>Ja, men vi bor inte tillsammans</t>
  </si>
  <si>
    <t xml:space="preserve">Jättebra kurs, bra med tid för diskussioner och att möta andra föräldrar! </t>
  </si>
  <si>
    <t>Ja</t>
  </si>
  <si>
    <t xml:space="preserve">Det har varit väldigt bra och hjälpsamt, tack så jättemycket! </t>
  </si>
  <si>
    <t>Mycket bra kurs! Kul på tillfällena och användbart.</t>
  </si>
  <si>
    <t>Tack för bra genomförd kurs.</t>
  </si>
  <si>
    <t>Tack för en mycket bra kurs. Håll igång den så skapar vi en bättre framtid!</t>
  </si>
  <si>
    <t>45-49 år</t>
  </si>
  <si>
    <t xml:space="preserve">Tack för all er tid, det e guld värt. </t>
  </si>
  <si>
    <t xml:space="preserve">Sprider kursinfo och få så många föräldrar som möjligt kommer till kursen </t>
  </si>
  <si>
    <t>Fem</t>
  </si>
  <si>
    <t xml:space="preserve">Tycker att kursen måste marknadsföra på ett bättre sätt och hållas på fler ställen för att göra den mer tillgänglig </t>
  </si>
  <si>
    <t>55-59 år</t>
  </si>
  <si>
    <t>Kursen var väldigt användbar. Ska finnas på flera platser och tillfällen.</t>
  </si>
  <si>
    <t xml:space="preserve">Sprida kursen ut i samhället </t>
  </si>
  <si>
    <t>Hur många barn under 18 år ingår i din familj?</t>
  </si>
  <si>
    <t>CoS1</t>
  </si>
  <si>
    <t>BIFF1</t>
  </si>
  <si>
    <t>LFT1</t>
  </si>
  <si>
    <t>CoS2</t>
  </si>
  <si>
    <t>BIFF2</t>
  </si>
  <si>
    <t>LFT2</t>
  </si>
  <si>
    <t>CoS_led_datum</t>
  </si>
  <si>
    <t>CoS_led_SF</t>
  </si>
  <si>
    <t>CoS_del_datum</t>
  </si>
  <si>
    <t>CoS_del_SF</t>
  </si>
  <si>
    <t>BIFF_led_datum</t>
  </si>
  <si>
    <t>BIFF_led_SF</t>
  </si>
  <si>
    <t>BIFF_del_datum</t>
  </si>
  <si>
    <t>BIFF-del_SF</t>
  </si>
  <si>
    <t>LFT_led_datum</t>
  </si>
  <si>
    <t>LFT_led_SF</t>
  </si>
  <si>
    <t>LFT_del_datum</t>
  </si>
  <si>
    <t>LFT_del_SF</t>
  </si>
  <si>
    <t>SF Deltagare</t>
  </si>
  <si>
    <t>SF alla</t>
  </si>
  <si>
    <t>Datum alla</t>
  </si>
  <si>
    <t>Program alla</t>
  </si>
  <si>
    <t>År</t>
  </si>
  <si>
    <t>Månad</t>
  </si>
  <si>
    <t>Halvår</t>
  </si>
  <si>
    <t>Ledare 1;Ledare 2;</t>
  </si>
  <si>
    <t>Exempeldatan ovan tas bort innan användning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</si>
</sst>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m/d/yyyy"/>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style="thick">
        <color auto="1"/>
      </left>
      <right/>
      <top/>
      <bottom/>
      <diagonal/>
    </border>
    <border>
      <left style="thick">
        <color auto="1"/>
      </left>
      <right/>
      <top/>
      <bottom style="thin">
        <color theme="4" tint="0.39997558519241921"/>
      </bottom>
      <diagonal/>
    </border>
    <border>
      <left/>
      <right style="thick">
        <color indexed="64"/>
      </right>
      <top/>
      <bottom/>
      <diagonal/>
    </border>
    <border>
      <left/>
      <right style="thick">
        <color indexed="64"/>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53">
    <xf numFmtId="0" fontId="0" fillId="0" borderId="0" xfId="0"/>
    <xf numFmtId="164" fontId="0" fillId="0" borderId="0" xfId="0" applyNumberFormat="1"/>
    <xf numFmtId="0" fontId="0" fillId="0" borderId="0" xfId="0" quotePrefix="1"/>
    <xf numFmtId="0" fontId="0" fillId="0" borderId="1" xfId="0" applyBorder="1"/>
    <xf numFmtId="0" fontId="0" fillId="0" borderId="1" xfId="0" quotePrefix="1" applyBorder="1"/>
    <xf numFmtId="14" fontId="0" fillId="0" borderId="0" xfId="0" applyNumberFormat="1"/>
    <xf numFmtId="9" fontId="0" fillId="0" borderId="1" xfId="1" applyFont="1" applyBorder="1"/>
    <xf numFmtId="2" fontId="0" fillId="0" borderId="0" xfId="0" applyNumberFormat="1"/>
    <xf numFmtId="0" fontId="0" fillId="0" borderId="2" xfId="0" applyBorder="1"/>
    <xf numFmtId="10" fontId="0" fillId="0" borderId="0" xfId="0" applyNumberFormat="1"/>
    <xf numFmtId="9" fontId="0" fillId="0" borderId="0" xfId="1" applyFont="1"/>
    <xf numFmtId="3" fontId="0" fillId="0" borderId="0" xfId="0" quotePrefix="1" applyNumberFormat="1"/>
    <xf numFmtId="0" fontId="0" fillId="0" borderId="2" xfId="0" quotePrefix="1" applyBorder="1"/>
    <xf numFmtId="1" fontId="0" fillId="0" borderId="0" xfId="0" applyNumberFormat="1"/>
    <xf numFmtId="0" fontId="2" fillId="2" borderId="5" xfId="0" applyFont="1" applyFill="1" applyBorder="1"/>
    <xf numFmtId="0" fontId="2" fillId="2" borderId="3" xfId="0" applyFont="1" applyFill="1" applyBorder="1"/>
    <xf numFmtId="0" fontId="2" fillId="2" borderId="4" xfId="0" applyFont="1" applyFill="1" applyBorder="1"/>
    <xf numFmtId="0" fontId="0" fillId="3" borderId="5" xfId="0" applyFill="1" applyBorder="1"/>
    <xf numFmtId="164" fontId="0" fillId="3" borderId="3" xfId="0" applyNumberFormat="1" applyFill="1" applyBorder="1"/>
    <xf numFmtId="0" fontId="0" fillId="3" borderId="3" xfId="0" applyFill="1" applyBorder="1"/>
    <xf numFmtId="165" fontId="0" fillId="3" borderId="3" xfId="0" applyNumberFormat="1" applyFill="1" applyBorder="1"/>
    <xf numFmtId="0" fontId="0" fillId="3" borderId="3" xfId="0" quotePrefix="1" applyFill="1" applyBorder="1"/>
    <xf numFmtId="0" fontId="0" fillId="3" borderId="4" xfId="0" applyFill="1" applyBorder="1"/>
    <xf numFmtId="0" fontId="0" fillId="0" borderId="5" xfId="0" applyBorder="1"/>
    <xf numFmtId="164" fontId="0" fillId="0" borderId="3" xfId="0" applyNumberFormat="1" applyBorder="1"/>
    <xf numFmtId="0" fontId="0" fillId="0" borderId="3" xfId="0" applyBorder="1"/>
    <xf numFmtId="165" fontId="0" fillId="0" borderId="3" xfId="0" applyNumberFormat="1" applyBorder="1"/>
    <xf numFmtId="0" fontId="0" fillId="0" borderId="3" xfId="0" quotePrefix="1" applyBorder="1"/>
    <xf numFmtId="0" fontId="0" fillId="0" borderId="4" xfId="0" applyBorder="1"/>
    <xf numFmtId="165" fontId="0" fillId="0" borderId="0" xfId="0" applyNumberFormat="1"/>
    <xf numFmtId="0" fontId="2" fillId="2" borderId="6" xfId="0" applyFont="1" applyFill="1" applyBorder="1"/>
    <xf numFmtId="0" fontId="2" fillId="2" borderId="7" xfId="0" applyFont="1" applyFill="1" applyBorder="1"/>
    <xf numFmtId="14" fontId="0" fillId="0" borderId="3" xfId="0" applyNumberFormat="1" applyBorder="1"/>
    <xf numFmtId="14" fontId="2" fillId="2" borderId="7" xfId="0" applyNumberFormat="1" applyFont="1" applyFill="1" applyBorder="1"/>
    <xf numFmtId="49" fontId="0" fillId="0" borderId="0" xfId="0" applyNumberFormat="1"/>
    <xf numFmtId="49" fontId="0" fillId="0" borderId="0" xfId="0" applyNumberFormat="1" applyAlignment="1">
      <alignment wrapText="1"/>
    </xf>
    <xf numFmtId="0" fontId="0" fillId="0" borderId="0" xfId="0" applyAlignment="1"/>
    <xf numFmtId="0" fontId="0" fillId="0" borderId="0" xfId="0" applyFill="1"/>
    <xf numFmtId="0" fontId="0" fillId="0" borderId="0" xfId="0" applyBorder="1"/>
    <xf numFmtId="164" fontId="0" fillId="0" borderId="0" xfId="0" applyNumberFormat="1" applyBorder="1"/>
    <xf numFmtId="14" fontId="0" fillId="0" borderId="0" xfId="0" applyNumberFormat="1" applyBorder="1"/>
    <xf numFmtId="0" fontId="0" fillId="0" borderId="0" xfId="0" quotePrefix="1" applyBorder="1"/>
    <xf numFmtId="0" fontId="0" fillId="0" borderId="1" xfId="0" applyBorder="1" applyAlignment="1">
      <alignment horizontal="center"/>
    </xf>
    <xf numFmtId="0" fontId="2" fillId="2" borderId="9" xfId="0" applyFont="1" applyFill="1" applyBorder="1"/>
    <xf numFmtId="0" fontId="0" fillId="0" borderId="8" xfId="0" applyBorder="1"/>
    <xf numFmtId="0" fontId="0" fillId="0" borderId="0" xfId="0" applyFill="1" applyBorder="1"/>
    <xf numFmtId="0" fontId="0" fillId="0" borderId="3" xfId="0" applyFill="1" applyBorder="1"/>
    <xf numFmtId="164" fontId="0" fillId="0" borderId="0" xfId="0" applyNumberFormat="1" applyFill="1"/>
    <xf numFmtId="49" fontId="0" fillId="0" borderId="0" xfId="0" applyNumberFormat="1" applyFill="1"/>
    <xf numFmtId="0" fontId="0" fillId="0" borderId="0" xfId="0" quotePrefix="1" applyFill="1"/>
    <xf numFmtId="0" fontId="0" fillId="0" borderId="0" xfId="0" quotePrefix="1" applyAlignment="1">
      <alignment horizontal="left"/>
    </xf>
    <xf numFmtId="0" fontId="2" fillId="2" borderId="11" xfId="0" applyFont="1" applyFill="1" applyBorder="1"/>
    <xf numFmtId="0" fontId="0" fillId="0" borderId="10" xfId="0" applyBorder="1"/>
  </cellXfs>
  <cellStyles count="2">
    <cellStyle name="Normal" xfId="0" builtinId="0"/>
    <cellStyle name="Procent" xfId="1" builtinId="5"/>
  </cellStyles>
  <dxfs count="49">
    <dxf>
      <border diagonalUp="0" diagonalDown="0">
        <left/>
        <right style="thick">
          <color indexed="64"/>
        </right>
        <vertical/>
      </border>
    </dxf>
    <dxf>
      <border diagonalUp="0" diagonalDown="0">
        <left style="thick">
          <color auto="1"/>
        </left>
        <right/>
        <vertical/>
      </border>
    </dxf>
    <dxf>
      <numFmt numFmtId="19" formatCode="yyyy/mm/dd"/>
    </dxf>
    <dxf>
      <numFmt numFmtId="19" formatCode="yyyy/mm/dd"/>
    </dxf>
    <dxf>
      <numFmt numFmtId="164" formatCode="m/d/yy\ h:mm:ss"/>
    </dxf>
    <dxf>
      <numFmt numFmtId="164" formatCode="m/d/yy\ h:mm:ss"/>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'Diagram tom 230630'!$AL$12</c:f>
              <c:strCache>
                <c:ptCount val="1"/>
                <c:pt idx="0">
                  <c:v>Kön</c:v>
                </c:pt>
              </c:strCache>
            </c:strRef>
          </c:tx>
          <c:spPr>
            <a:solidFill>
              <a:schemeClr val="accent1"/>
            </a:solidFill>
            <a:ln>
              <a:noFill/>
            </a:ln>
            <a:effectLst/>
          </c:spPr>
          <c:invertIfNegative val="0"/>
          <c:cat>
            <c:strRef>
              <c:f>'Diagram tom 230630'!$AK$13:$AK$15</c:f>
              <c:strCache>
                <c:ptCount val="3"/>
                <c:pt idx="0">
                  <c:v>Man</c:v>
                </c:pt>
                <c:pt idx="1">
                  <c:v>Kvinna</c:v>
                </c:pt>
                <c:pt idx="2">
                  <c:v>Icke-binär</c:v>
                </c:pt>
              </c:strCache>
            </c:strRef>
          </c:cat>
          <c:val>
            <c:numRef>
              <c:f>'Diagram tom 230630'!$AL$13:$AL$15</c:f>
              <c:numCache>
                <c:formatCode>General</c:formatCode>
                <c:ptCount val="3"/>
                <c:pt idx="0">
                  <c:v>23</c:v>
                </c:pt>
                <c:pt idx="1">
                  <c:v>48</c:v>
                </c:pt>
                <c:pt idx="2">
                  <c:v>1</c:v>
                </c:pt>
              </c:numCache>
            </c:numRef>
          </c:val>
          <c:extLst>
            <c:ext xmlns:c16="http://schemas.microsoft.com/office/drawing/2014/chart" uri="{C3380CC4-5D6E-409C-BE32-E72D297353CC}">
              <c16:uniqueId val="{00000000-7DF7-4FC4-97AB-CD513B773158}"/>
            </c:ext>
          </c:extLst>
        </c:ser>
        <c:dLbls>
          <c:showLegendKey val="0"/>
          <c:showVal val="0"/>
          <c:showCatName val="0"/>
          <c:showSerName val="0"/>
          <c:showPercent val="0"/>
          <c:showBubbleSize val="0"/>
        </c:dLbls>
        <c:gapWidth val="219"/>
        <c:overlap val="-27"/>
        <c:axId val="374032576"/>
        <c:axId val="374032904"/>
      </c:barChart>
      <c:catAx>
        <c:axId val="37403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74032904"/>
        <c:crosses val="autoZero"/>
        <c:auto val="1"/>
        <c:lblAlgn val="ctr"/>
        <c:lblOffset val="100"/>
        <c:noMultiLvlLbl val="0"/>
      </c:catAx>
      <c:valAx>
        <c:axId val="37403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7403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'Diagram tom 230630'!$AU$18</c:f>
              <c:strCache>
                <c:ptCount val="1"/>
                <c:pt idx="0">
                  <c:v>Jag fick förtroende för ledaren</c:v>
                </c:pt>
              </c:strCache>
            </c:strRef>
          </c:tx>
          <c:spPr>
            <a:solidFill>
              <a:schemeClr val="accent1"/>
            </a:solidFill>
            <a:ln>
              <a:noFill/>
            </a:ln>
            <a:effectLst/>
          </c:spPr>
          <c:invertIfNegative val="0"/>
          <c:cat>
            <c:strRef>
              <c:f>'Diagram tom 230630'!$AT$19:$AT$22</c:f>
              <c:strCache>
                <c:ptCount val="4"/>
                <c:pt idx="0">
                  <c:v>Håller med helt</c:v>
                </c:pt>
                <c:pt idx="1">
                  <c:v>Håller med mycket</c:v>
                </c:pt>
                <c:pt idx="2">
                  <c:v>Håller med lite</c:v>
                </c:pt>
                <c:pt idx="3">
                  <c:v>Håller inte alls med</c:v>
                </c:pt>
              </c:strCache>
            </c:strRef>
          </c:cat>
          <c:val>
            <c:numRef>
              <c:f>'Diagram tom 230630'!$AU$19:$AU$22</c:f>
              <c:numCache>
                <c:formatCode>General</c:formatCode>
                <c:ptCount val="4"/>
                <c:pt idx="0">
                  <c:v>62</c:v>
                </c:pt>
                <c:pt idx="1">
                  <c:v>10</c:v>
                </c:pt>
                <c:pt idx="2">
                  <c:v>0</c:v>
                </c:pt>
                <c:pt idx="3">
                  <c:v>0</c:v>
                </c:pt>
              </c:numCache>
            </c:numRef>
          </c:val>
          <c:extLst>
            <c:ext xmlns:c16="http://schemas.microsoft.com/office/drawing/2014/chart" uri="{C3380CC4-5D6E-409C-BE32-E72D297353CC}">
              <c16:uniqueId val="{00000000-AE9F-4492-A532-F60CFB3B8244}"/>
            </c:ext>
          </c:extLst>
        </c:ser>
        <c:dLbls>
          <c:showLegendKey val="0"/>
          <c:showVal val="0"/>
          <c:showCatName val="0"/>
          <c:showSerName val="0"/>
          <c:showPercent val="0"/>
          <c:showBubbleSize val="0"/>
        </c:dLbls>
        <c:gapWidth val="219"/>
        <c:overlap val="-27"/>
        <c:axId val="777733496"/>
        <c:axId val="777733824"/>
      </c:barChart>
      <c:catAx>
        <c:axId val="77773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7733824"/>
        <c:crosses val="autoZero"/>
        <c:auto val="1"/>
        <c:lblAlgn val="ctr"/>
        <c:lblOffset val="100"/>
        <c:noMultiLvlLbl val="0"/>
      </c:catAx>
      <c:valAx>
        <c:axId val="77773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7733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'Diagram tom 230630'!$AU$24</c:f>
              <c:strCache>
                <c:ptCount val="1"/>
                <c:pt idx="0">
                  <c:v>Programmet hölls i trevliga lokaler </c:v>
                </c:pt>
              </c:strCache>
            </c:strRef>
          </c:tx>
          <c:spPr>
            <a:solidFill>
              <a:schemeClr val="accent1"/>
            </a:solidFill>
            <a:ln>
              <a:noFill/>
            </a:ln>
            <a:effectLst/>
          </c:spPr>
          <c:invertIfNegative val="0"/>
          <c:cat>
            <c:strRef>
              <c:f>'Diagram tom 230630'!$AT$25:$AT$28</c:f>
              <c:strCache>
                <c:ptCount val="4"/>
                <c:pt idx="0">
                  <c:v>Håller med helt</c:v>
                </c:pt>
                <c:pt idx="1">
                  <c:v>Håller med mycket</c:v>
                </c:pt>
                <c:pt idx="2">
                  <c:v>Håller med lite</c:v>
                </c:pt>
                <c:pt idx="3">
                  <c:v>Håller inte alls med</c:v>
                </c:pt>
              </c:strCache>
            </c:strRef>
          </c:cat>
          <c:val>
            <c:numRef>
              <c:f>'Diagram tom 230630'!$AU$25:$AU$28</c:f>
              <c:numCache>
                <c:formatCode>General</c:formatCode>
                <c:ptCount val="4"/>
                <c:pt idx="0">
                  <c:v>39</c:v>
                </c:pt>
                <c:pt idx="1">
                  <c:v>28</c:v>
                </c:pt>
                <c:pt idx="2">
                  <c:v>5</c:v>
                </c:pt>
                <c:pt idx="3">
                  <c:v>0</c:v>
                </c:pt>
              </c:numCache>
            </c:numRef>
          </c:val>
          <c:extLst>
            <c:ext xmlns:c16="http://schemas.microsoft.com/office/drawing/2014/chart" uri="{C3380CC4-5D6E-409C-BE32-E72D297353CC}">
              <c16:uniqueId val="{00000000-0606-46CC-8BF4-5D4491E245AE}"/>
            </c:ext>
          </c:extLst>
        </c:ser>
        <c:dLbls>
          <c:showLegendKey val="0"/>
          <c:showVal val="0"/>
          <c:showCatName val="0"/>
          <c:showSerName val="0"/>
          <c:showPercent val="0"/>
          <c:showBubbleSize val="0"/>
        </c:dLbls>
        <c:gapWidth val="219"/>
        <c:overlap val="-27"/>
        <c:axId val="480460960"/>
        <c:axId val="480455712"/>
      </c:barChart>
      <c:catAx>
        <c:axId val="48046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80455712"/>
        <c:crosses val="autoZero"/>
        <c:auto val="1"/>
        <c:lblAlgn val="ctr"/>
        <c:lblOffset val="100"/>
        <c:noMultiLvlLbl val="0"/>
      </c:catAx>
      <c:valAx>
        <c:axId val="48045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8046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bar"/>
        <c:grouping val="clustered"/>
        <c:varyColors val="0"/>
        <c:ser>
          <c:idx val="0"/>
          <c:order val="0"/>
          <c:tx>
            <c:strRef>
              <c:f>'Diagram tom 230630'!$AX$12</c:f>
              <c:strCache>
                <c:ptCount val="1"/>
                <c:pt idx="0">
                  <c:v>Hur hörde du talas om programmet?</c:v>
                </c:pt>
              </c:strCache>
            </c:strRef>
          </c:tx>
          <c:spPr>
            <a:solidFill>
              <a:schemeClr val="accent1"/>
            </a:solidFill>
            <a:ln>
              <a:noFill/>
            </a:ln>
            <a:effectLst/>
          </c:spPr>
          <c:invertIfNegative val="0"/>
          <c:cat>
            <c:strRef>
              <c:f>'Diagram tom 230630'!$AW$13:$AW$20</c:f>
              <c:strCache>
                <c:ptCount val="8"/>
                <c:pt idx="0">
                  <c:v>Sökte själv, till exempel på nätet eller genom att ringa kommunen</c:v>
                </c:pt>
                <c:pt idx="1">
                  <c:v>Fick information från socialtjänsten, familjerätten eller familjecentral</c:v>
                </c:pt>
                <c:pt idx="2">
                  <c:v>Fick information från sjukvården, psykiatrin eller BUP</c:v>
                </c:pt>
                <c:pt idx="3">
                  <c:v>Fick information från skola, förskola eller öppen förskola</c:v>
                </c:pt>
                <c:pt idx="4">
                  <c:v>Fick information från biblioteket</c:v>
                </c:pt>
                <c:pt idx="5">
                  <c:v>Fick information från en förening eller en församling</c:v>
                </c:pt>
                <c:pt idx="6">
                  <c:v>Fick information av någon jag känner</c:v>
                </c:pt>
                <c:pt idx="7">
                  <c:v>På annat sätt</c:v>
                </c:pt>
              </c:strCache>
            </c:strRef>
          </c:cat>
          <c:val>
            <c:numRef>
              <c:f>'Diagram tom 230630'!$AX$13:$AX$20</c:f>
              <c:numCache>
                <c:formatCode>General</c:formatCode>
                <c:ptCount val="8"/>
                <c:pt idx="0">
                  <c:v>3</c:v>
                </c:pt>
                <c:pt idx="1">
                  <c:v>36</c:v>
                </c:pt>
                <c:pt idx="2">
                  <c:v>2</c:v>
                </c:pt>
                <c:pt idx="3">
                  <c:v>14</c:v>
                </c:pt>
                <c:pt idx="4">
                  <c:v>0</c:v>
                </c:pt>
                <c:pt idx="5">
                  <c:v>0</c:v>
                </c:pt>
                <c:pt idx="6">
                  <c:v>15</c:v>
                </c:pt>
                <c:pt idx="7">
                  <c:v>1</c:v>
                </c:pt>
              </c:numCache>
            </c:numRef>
          </c:val>
          <c:extLst>
            <c:ext xmlns:c16="http://schemas.microsoft.com/office/drawing/2014/chart" uri="{C3380CC4-5D6E-409C-BE32-E72D297353CC}">
              <c16:uniqueId val="{00000000-A5E7-436F-9A4D-96EE968D773F}"/>
            </c:ext>
          </c:extLst>
        </c:ser>
        <c:dLbls>
          <c:showLegendKey val="0"/>
          <c:showVal val="0"/>
          <c:showCatName val="0"/>
          <c:showSerName val="0"/>
          <c:showPercent val="0"/>
          <c:showBubbleSize val="0"/>
        </c:dLbls>
        <c:gapWidth val="182"/>
        <c:axId val="779486712"/>
        <c:axId val="779486056"/>
      </c:barChart>
      <c:catAx>
        <c:axId val="779486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9486056"/>
        <c:crosses val="autoZero"/>
        <c:auto val="1"/>
        <c:lblAlgn val="ctr"/>
        <c:lblOffset val="100"/>
        <c:noMultiLvlLbl val="0"/>
      </c:catAx>
      <c:valAx>
        <c:axId val="77948605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9486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'Diagram tom 230630'!$AL$17</c:f>
              <c:strCache>
                <c:ptCount val="1"/>
                <c:pt idx="0">
                  <c:v>Ålder</c:v>
                </c:pt>
              </c:strCache>
            </c:strRef>
          </c:tx>
          <c:spPr>
            <a:solidFill>
              <a:schemeClr val="accent1"/>
            </a:solidFill>
            <a:ln>
              <a:noFill/>
            </a:ln>
            <a:effectLst/>
          </c:spPr>
          <c:invertIfNegative val="0"/>
          <c:cat>
            <c:strRef>
              <c:f>'Diagram tom 230630'!$AK$18:$AK$24</c:f>
              <c:strCache>
                <c:ptCount val="7"/>
                <c:pt idx="0">
                  <c:v>19 år eller yngre</c:v>
                </c:pt>
                <c:pt idx="1">
                  <c:v>20-24 år</c:v>
                </c:pt>
                <c:pt idx="2">
                  <c:v>25-29 år</c:v>
                </c:pt>
                <c:pt idx="3">
                  <c:v>30-34 år</c:v>
                </c:pt>
                <c:pt idx="4">
                  <c:v>35-39 år</c:v>
                </c:pt>
                <c:pt idx="5">
                  <c:v>40-44 år</c:v>
                </c:pt>
                <c:pt idx="6">
                  <c:v>45 år eller äldre</c:v>
                </c:pt>
              </c:strCache>
            </c:strRef>
          </c:cat>
          <c:val>
            <c:numRef>
              <c:f>'Diagram tom 230630'!$AL$18:$AL$24</c:f>
              <c:numCache>
                <c:formatCode>General</c:formatCode>
                <c:ptCount val="7"/>
                <c:pt idx="0">
                  <c:v>0</c:v>
                </c:pt>
                <c:pt idx="1">
                  <c:v>0</c:v>
                </c:pt>
                <c:pt idx="2">
                  <c:v>4</c:v>
                </c:pt>
                <c:pt idx="3">
                  <c:v>14</c:v>
                </c:pt>
                <c:pt idx="4">
                  <c:v>15</c:v>
                </c:pt>
                <c:pt idx="5">
                  <c:v>17</c:v>
                </c:pt>
                <c:pt idx="6">
                  <c:v>22</c:v>
                </c:pt>
              </c:numCache>
            </c:numRef>
          </c:val>
          <c:extLst>
            <c:ext xmlns:c16="http://schemas.microsoft.com/office/drawing/2014/chart" uri="{C3380CC4-5D6E-409C-BE32-E72D297353CC}">
              <c16:uniqueId val="{00000000-B1CD-444D-AB3D-0040CD16E2BC}"/>
            </c:ext>
          </c:extLst>
        </c:ser>
        <c:dLbls>
          <c:showLegendKey val="0"/>
          <c:showVal val="0"/>
          <c:showCatName val="0"/>
          <c:showSerName val="0"/>
          <c:showPercent val="0"/>
          <c:showBubbleSize val="0"/>
        </c:dLbls>
        <c:gapWidth val="219"/>
        <c:overlap val="-27"/>
        <c:axId val="777758096"/>
        <c:axId val="777749240"/>
      </c:barChart>
      <c:catAx>
        <c:axId val="77775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7749240"/>
        <c:crosses val="autoZero"/>
        <c:auto val="1"/>
        <c:lblAlgn val="ctr"/>
        <c:lblOffset val="100"/>
        <c:noMultiLvlLbl val="0"/>
      </c:catAx>
      <c:valAx>
        <c:axId val="77774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7758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'Diagram tom 230630'!$AO$12</c:f>
              <c:strCache>
                <c:ptCount val="1"/>
                <c:pt idx="0">
                  <c:v>Bakgrund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A1-4371-A4CC-603F51B229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A1-4371-A4CC-603F51B229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'Diagram tom 230630'!$AN$13:$AN$14</c:f>
              <c:strCache>
                <c:ptCount val="2"/>
                <c:pt idx="0">
                  <c:v>Utländsk bakgrund</c:v>
                </c:pt>
                <c:pt idx="1">
                  <c:v>Svensk bakgrund</c:v>
                </c:pt>
              </c:strCache>
            </c:strRef>
          </c:cat>
          <c:val>
            <c:numRef>
              <c:f>'Diagram tom 230630'!$AO$13:$AO$14</c:f>
              <c:numCache>
                <c:formatCode>General</c:formatCode>
                <c:ptCount val="2"/>
                <c:pt idx="0">
                  <c:v>29</c:v>
                </c:pt>
                <c:pt idx="1">
                  <c:v>43</c:v>
                </c:pt>
              </c:numCache>
            </c:numRef>
          </c:val>
          <c:extLst>
            <c:ext xmlns:c16="http://schemas.microsoft.com/office/drawing/2014/chart" uri="{C3380CC4-5D6E-409C-BE32-E72D297353CC}">
              <c16:uniqueId val="{00000004-EAA1-4371-A4CC-603F51B2295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bar"/>
        <c:grouping val="clustered"/>
        <c:varyColors val="0"/>
        <c:ser>
          <c:idx val="0"/>
          <c:order val="0"/>
          <c:tx>
            <c:strRef>
              <c:f>'Diagram tom 230630'!$AL$26</c:f>
              <c:strCache>
                <c:ptCount val="1"/>
                <c:pt idx="0">
                  <c:v>Utbildningsnivå</c:v>
                </c:pt>
              </c:strCache>
            </c:strRef>
          </c:tx>
          <c:spPr>
            <a:solidFill>
              <a:schemeClr val="accent1"/>
            </a:solidFill>
            <a:ln>
              <a:noFill/>
            </a:ln>
            <a:effectLst/>
          </c:spPr>
          <c:invertIfNegative val="0"/>
          <c:cat>
            <c:strRef>
              <c:f>'Diagram tom 230630'!$AK$27:$AK$31</c:f>
              <c:strCache>
                <c:ptCount val="5"/>
                <c:pt idx="0">
                  <c:v>Mindre än 9 år grundskola</c:v>
                </c:pt>
                <c:pt idx="1">
                  <c:v>Grundskola 9 år eller mer</c:v>
                </c:pt>
                <c:pt idx="2">
                  <c:v>Gymnasieexamen</c:v>
                </c:pt>
                <c:pt idx="3">
                  <c:v>Högskoleexamen - kortare än 3 år</c:v>
                </c:pt>
                <c:pt idx="4">
                  <c:v>Högskoleexamen - 3 år eller längre</c:v>
                </c:pt>
              </c:strCache>
            </c:strRef>
          </c:cat>
          <c:val>
            <c:numRef>
              <c:f>'Diagram tom 230630'!$AL$27:$AL$31</c:f>
              <c:numCache>
                <c:formatCode>General</c:formatCode>
                <c:ptCount val="5"/>
                <c:pt idx="0">
                  <c:v>0</c:v>
                </c:pt>
                <c:pt idx="1">
                  <c:v>4</c:v>
                </c:pt>
                <c:pt idx="2">
                  <c:v>21</c:v>
                </c:pt>
                <c:pt idx="3">
                  <c:v>10</c:v>
                </c:pt>
                <c:pt idx="4">
                  <c:v>37</c:v>
                </c:pt>
              </c:numCache>
            </c:numRef>
          </c:val>
          <c:extLst>
            <c:ext xmlns:c16="http://schemas.microsoft.com/office/drawing/2014/chart" uri="{C3380CC4-5D6E-409C-BE32-E72D297353CC}">
              <c16:uniqueId val="{00000000-E9AC-40CA-8E66-8A460CAA7988}"/>
            </c:ext>
          </c:extLst>
        </c:ser>
        <c:dLbls>
          <c:showLegendKey val="0"/>
          <c:showVal val="0"/>
          <c:showCatName val="0"/>
          <c:showSerName val="0"/>
          <c:showPercent val="0"/>
          <c:showBubbleSize val="0"/>
        </c:dLbls>
        <c:gapWidth val="182"/>
        <c:axId val="335092368"/>
        <c:axId val="335093024"/>
      </c:barChart>
      <c:catAx>
        <c:axId val="33509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35093024"/>
        <c:crosses val="autoZero"/>
        <c:auto val="1"/>
        <c:lblAlgn val="ctr"/>
        <c:lblOffset val="100"/>
        <c:noMultiLvlLbl val="0"/>
      </c:catAx>
      <c:valAx>
        <c:axId val="335093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35092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'Diagram tom 230630'!$BC$14</c:f>
              <c:strCache>
                <c:ptCount val="1"/>
                <c:pt idx="0">
                  <c:v>Samtliga med någon utländsk född förälder</c:v>
                </c:pt>
              </c:strCache>
            </c:strRef>
          </c:tx>
          <c:spPr>
            <a:solidFill>
              <a:schemeClr val="accent1"/>
            </a:solidFill>
            <a:ln>
              <a:noFill/>
            </a:ln>
            <a:effectLst/>
          </c:spPr>
          <c:invertIfNegative val="0"/>
          <c:cat>
            <c:strRef>
              <c:f>'Diagram tom 230630'!$BB$15:$BB$21</c:f>
              <c:strCache>
                <c:ptCount val="7"/>
                <c:pt idx="0">
                  <c:v>Afrika</c:v>
                </c:pt>
                <c:pt idx="1">
                  <c:v>Mellanöstern</c:v>
                </c:pt>
                <c:pt idx="2">
                  <c:v>Europa</c:v>
                </c:pt>
                <c:pt idx="3">
                  <c:v>Sydamerika</c:v>
                </c:pt>
                <c:pt idx="4">
                  <c:v>Asien</c:v>
                </c:pt>
                <c:pt idx="5">
                  <c:v>Australien</c:v>
                </c:pt>
                <c:pt idx="6">
                  <c:v>Nordamerika</c:v>
                </c:pt>
              </c:strCache>
            </c:strRef>
          </c:cat>
          <c:val>
            <c:numRef>
              <c:f>'Diagram tom 230630'!$BC$15:$BC$21</c:f>
              <c:numCache>
                <c:formatCode>General</c:formatCode>
                <c:ptCount val="7"/>
                <c:pt idx="0">
                  <c:v>4</c:v>
                </c:pt>
                <c:pt idx="1">
                  <c:v>3</c:v>
                </c:pt>
                <c:pt idx="2">
                  <c:v>26</c:v>
                </c:pt>
                <c:pt idx="3">
                  <c:v>1</c:v>
                </c:pt>
                <c:pt idx="4">
                  <c:v>7</c:v>
                </c:pt>
                <c:pt idx="5">
                  <c:v>0</c:v>
                </c:pt>
                <c:pt idx="6">
                  <c:v>0</c:v>
                </c:pt>
              </c:numCache>
            </c:numRef>
          </c:val>
          <c:extLst>
            <c:ext xmlns:c16="http://schemas.microsoft.com/office/drawing/2014/chart" uri="{C3380CC4-5D6E-409C-BE32-E72D297353CC}">
              <c16:uniqueId val="{00000000-682F-45C4-BA5F-0C92B1A6A8A3}"/>
            </c:ext>
          </c:extLst>
        </c:ser>
        <c:dLbls>
          <c:showLegendKey val="0"/>
          <c:showVal val="0"/>
          <c:showCatName val="0"/>
          <c:showSerName val="0"/>
          <c:showPercent val="0"/>
          <c:showBubbleSize val="0"/>
        </c:dLbls>
        <c:gapWidth val="219"/>
        <c:overlap val="-27"/>
        <c:axId val="467999584"/>
        <c:axId val="467997944"/>
      </c:barChart>
      <c:catAx>
        <c:axId val="46799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67997944"/>
        <c:crosses val="autoZero"/>
        <c:auto val="1"/>
        <c:lblAlgn val="ctr"/>
        <c:lblOffset val="100"/>
        <c:noMultiLvlLbl val="0"/>
      </c:catAx>
      <c:valAx>
        <c:axId val="46799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67999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'Diagram tom 230630'!$AR$12</c:f>
              <c:strCache>
                <c:ptCount val="1"/>
                <c:pt idx="0">
                  <c:v>Relationen mellan mig och mitt barn har blivit bättre</c:v>
                </c:pt>
              </c:strCache>
            </c:strRef>
          </c:tx>
          <c:spPr>
            <a:solidFill>
              <a:schemeClr val="accent1"/>
            </a:solidFill>
            <a:ln>
              <a:noFill/>
            </a:ln>
            <a:effectLst/>
          </c:spPr>
          <c:invertIfNegative val="0"/>
          <c:cat>
            <c:strRef>
              <c:f>'Diagram tom 230630'!$AQ$13:$AQ$16</c:f>
              <c:strCache>
                <c:ptCount val="4"/>
                <c:pt idx="0">
                  <c:v>Håller med helt</c:v>
                </c:pt>
                <c:pt idx="1">
                  <c:v>Håller med mycket</c:v>
                </c:pt>
                <c:pt idx="2">
                  <c:v>Håller med lite</c:v>
                </c:pt>
                <c:pt idx="3">
                  <c:v>Håller inte alls med</c:v>
                </c:pt>
              </c:strCache>
            </c:strRef>
          </c:cat>
          <c:val>
            <c:numRef>
              <c:f>'Diagram tom 230630'!$AR$13:$AR$16</c:f>
              <c:numCache>
                <c:formatCode>General</c:formatCode>
                <c:ptCount val="4"/>
                <c:pt idx="0">
                  <c:v>22</c:v>
                </c:pt>
                <c:pt idx="1">
                  <c:v>28</c:v>
                </c:pt>
                <c:pt idx="2">
                  <c:v>20</c:v>
                </c:pt>
                <c:pt idx="3">
                  <c:v>2</c:v>
                </c:pt>
              </c:numCache>
            </c:numRef>
          </c:val>
          <c:extLst>
            <c:ext xmlns:c16="http://schemas.microsoft.com/office/drawing/2014/chart" uri="{C3380CC4-5D6E-409C-BE32-E72D297353CC}">
              <c16:uniqueId val="{00000000-3A2F-428C-B5CF-85DC616519EE}"/>
            </c:ext>
          </c:extLst>
        </c:ser>
        <c:dLbls>
          <c:showLegendKey val="0"/>
          <c:showVal val="0"/>
          <c:showCatName val="0"/>
          <c:showSerName val="0"/>
          <c:showPercent val="0"/>
          <c:showBubbleSize val="0"/>
        </c:dLbls>
        <c:gapWidth val="219"/>
        <c:overlap val="-27"/>
        <c:axId val="780479488"/>
        <c:axId val="780479816"/>
      </c:barChart>
      <c:catAx>
        <c:axId val="78047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80479816"/>
        <c:crosses val="autoZero"/>
        <c:auto val="1"/>
        <c:lblAlgn val="ctr"/>
        <c:lblOffset val="100"/>
        <c:noMultiLvlLbl val="0"/>
      </c:catAx>
      <c:valAx>
        <c:axId val="780479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80479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'Diagram tom 230630'!$AR$18</c:f>
              <c:strCache>
                <c:ptCount val="1"/>
                <c:pt idx="0">
                  <c:v>Den kunskap jag har fått har varit användbar</c:v>
                </c:pt>
              </c:strCache>
            </c:strRef>
          </c:tx>
          <c:spPr>
            <a:solidFill>
              <a:schemeClr val="accent1"/>
            </a:solidFill>
            <a:ln>
              <a:noFill/>
            </a:ln>
            <a:effectLst/>
          </c:spPr>
          <c:invertIfNegative val="0"/>
          <c:cat>
            <c:strRef>
              <c:f>'Diagram tom 230630'!$AQ$19:$AQ$22</c:f>
              <c:strCache>
                <c:ptCount val="4"/>
                <c:pt idx="0">
                  <c:v>Håller med helt</c:v>
                </c:pt>
                <c:pt idx="1">
                  <c:v>Håller med mycket</c:v>
                </c:pt>
                <c:pt idx="2">
                  <c:v>Håller med lite</c:v>
                </c:pt>
                <c:pt idx="3">
                  <c:v>Håller inte alls med</c:v>
                </c:pt>
              </c:strCache>
            </c:strRef>
          </c:cat>
          <c:val>
            <c:numRef>
              <c:f>'Diagram tom 230630'!$AR$19:$AR$22</c:f>
              <c:numCache>
                <c:formatCode>General</c:formatCode>
                <c:ptCount val="4"/>
                <c:pt idx="0">
                  <c:v>42</c:v>
                </c:pt>
                <c:pt idx="1">
                  <c:v>27</c:v>
                </c:pt>
                <c:pt idx="2">
                  <c:v>3</c:v>
                </c:pt>
                <c:pt idx="3">
                  <c:v>0</c:v>
                </c:pt>
              </c:numCache>
            </c:numRef>
          </c:val>
          <c:extLst>
            <c:ext xmlns:c16="http://schemas.microsoft.com/office/drawing/2014/chart" uri="{C3380CC4-5D6E-409C-BE32-E72D297353CC}">
              <c16:uniqueId val="{00000000-5E47-49F4-808F-48640C103EB5}"/>
            </c:ext>
          </c:extLst>
        </c:ser>
        <c:dLbls>
          <c:showLegendKey val="0"/>
          <c:showVal val="0"/>
          <c:showCatName val="0"/>
          <c:showSerName val="0"/>
          <c:showPercent val="0"/>
          <c:showBubbleSize val="0"/>
        </c:dLbls>
        <c:gapWidth val="219"/>
        <c:overlap val="-27"/>
        <c:axId val="337112832"/>
        <c:axId val="337111520"/>
      </c:barChart>
      <c:catAx>
        <c:axId val="3371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37111520"/>
        <c:crosses val="autoZero"/>
        <c:auto val="1"/>
        <c:lblAlgn val="ctr"/>
        <c:lblOffset val="100"/>
        <c:noMultiLvlLbl val="0"/>
      </c:catAx>
      <c:valAx>
        <c:axId val="33711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3711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'Diagram tom 230630'!$AR$24</c:f>
              <c:strCache>
                <c:ptCount val="1"/>
                <c:pt idx="0">
                  <c:v>Jag känner mig tryggare i min roll som förälder</c:v>
                </c:pt>
              </c:strCache>
            </c:strRef>
          </c:tx>
          <c:spPr>
            <a:solidFill>
              <a:schemeClr val="accent1"/>
            </a:solidFill>
            <a:ln>
              <a:noFill/>
            </a:ln>
            <a:effectLst/>
          </c:spPr>
          <c:invertIfNegative val="0"/>
          <c:cat>
            <c:strRef>
              <c:f>'Diagram tom 230630'!$AQ$25:$AQ$28</c:f>
              <c:strCache>
                <c:ptCount val="4"/>
                <c:pt idx="0">
                  <c:v>Håller med helt</c:v>
                </c:pt>
                <c:pt idx="1">
                  <c:v>Håller med mycket</c:v>
                </c:pt>
                <c:pt idx="2">
                  <c:v>Håller med lite</c:v>
                </c:pt>
                <c:pt idx="3">
                  <c:v>Håller inte alls med</c:v>
                </c:pt>
              </c:strCache>
            </c:strRef>
          </c:cat>
          <c:val>
            <c:numRef>
              <c:f>'Diagram tom 230630'!$AR$25:$AR$28</c:f>
              <c:numCache>
                <c:formatCode>General</c:formatCode>
                <c:ptCount val="4"/>
                <c:pt idx="0">
                  <c:v>30</c:v>
                </c:pt>
                <c:pt idx="1">
                  <c:v>29</c:v>
                </c:pt>
                <c:pt idx="2">
                  <c:v>12</c:v>
                </c:pt>
                <c:pt idx="3">
                  <c:v>0</c:v>
                </c:pt>
              </c:numCache>
            </c:numRef>
          </c:val>
          <c:extLst>
            <c:ext xmlns:c16="http://schemas.microsoft.com/office/drawing/2014/chart" uri="{C3380CC4-5D6E-409C-BE32-E72D297353CC}">
              <c16:uniqueId val="{00000000-D441-48A9-8CA9-445B77824BC5}"/>
            </c:ext>
          </c:extLst>
        </c:ser>
        <c:dLbls>
          <c:showLegendKey val="0"/>
          <c:showVal val="0"/>
          <c:showCatName val="0"/>
          <c:showSerName val="0"/>
          <c:showPercent val="0"/>
          <c:showBubbleSize val="0"/>
        </c:dLbls>
        <c:gapWidth val="219"/>
        <c:overlap val="-27"/>
        <c:axId val="475926088"/>
        <c:axId val="475923792"/>
      </c:barChart>
      <c:catAx>
        <c:axId val="47592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75923792"/>
        <c:crosses val="autoZero"/>
        <c:auto val="1"/>
        <c:lblAlgn val="ctr"/>
        <c:lblOffset val="100"/>
        <c:noMultiLvlLbl val="0"/>
      </c:catAx>
      <c:valAx>
        <c:axId val="47592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75926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'Diagram tom 230630'!$AU$12</c:f>
              <c:strCache>
                <c:ptCount val="1"/>
                <c:pt idx="0">
                  <c:v>Det var enkelt att anmäla sig till programmet</c:v>
                </c:pt>
              </c:strCache>
            </c:strRef>
          </c:tx>
          <c:spPr>
            <a:solidFill>
              <a:schemeClr val="accent1"/>
            </a:solidFill>
            <a:ln>
              <a:noFill/>
            </a:ln>
            <a:effectLst/>
          </c:spPr>
          <c:invertIfNegative val="0"/>
          <c:cat>
            <c:strRef>
              <c:f>'Diagram tom 230630'!$AT$13:$AT$16</c:f>
              <c:strCache>
                <c:ptCount val="4"/>
                <c:pt idx="0">
                  <c:v>Håller med helt</c:v>
                </c:pt>
                <c:pt idx="1">
                  <c:v>Håller med mycket</c:v>
                </c:pt>
                <c:pt idx="2">
                  <c:v>Håller med lite</c:v>
                </c:pt>
                <c:pt idx="3">
                  <c:v>Håller inte alls med</c:v>
                </c:pt>
              </c:strCache>
            </c:strRef>
          </c:cat>
          <c:val>
            <c:numRef>
              <c:f>'Diagram tom 230630'!$AU$13:$AU$16</c:f>
              <c:numCache>
                <c:formatCode>General</c:formatCode>
                <c:ptCount val="4"/>
                <c:pt idx="0">
                  <c:v>43</c:v>
                </c:pt>
                <c:pt idx="1">
                  <c:v>21</c:v>
                </c:pt>
                <c:pt idx="2">
                  <c:v>6</c:v>
                </c:pt>
                <c:pt idx="3">
                  <c:v>2</c:v>
                </c:pt>
              </c:numCache>
            </c:numRef>
          </c:val>
          <c:extLst>
            <c:ext xmlns:c16="http://schemas.microsoft.com/office/drawing/2014/chart" uri="{C3380CC4-5D6E-409C-BE32-E72D297353CC}">
              <c16:uniqueId val="{00000000-1333-4512-B581-908CFBB41DAB}"/>
            </c:ext>
          </c:extLst>
        </c:ser>
        <c:dLbls>
          <c:showLegendKey val="0"/>
          <c:showVal val="0"/>
          <c:showCatName val="0"/>
          <c:showSerName val="0"/>
          <c:showPercent val="0"/>
          <c:showBubbleSize val="0"/>
        </c:dLbls>
        <c:gapWidth val="219"/>
        <c:overlap val="-27"/>
        <c:axId val="777784336"/>
        <c:axId val="777785648"/>
      </c:barChart>
      <c:catAx>
        <c:axId val="77778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7785648"/>
        <c:crosses val="autoZero"/>
        <c:auto val="1"/>
        <c:lblAlgn val="ctr"/>
        <c:lblOffset val="100"/>
        <c:noMultiLvlLbl val="0"/>
      </c:catAx>
      <c:valAx>
        <c:axId val="77778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778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317500</xdr:colOff>
      <xdr:row>1</xdr:row>
      <xdr:rowOff>15875</xdr:rowOff>
    </xdr:from>
    <xdr:to>
      <xdr:col>6</xdr:col>
      <xdr:colOff>354490</xdr:colOff>
      <xdr:row>12</xdr:row>
      <xdr:rowOff>171450</xdr:rowOff>
    </xdr:to>
    <xdr:graphicFrame macro="">
      <xdr:nvGraphicFramePr>
        <xdr:cNvPr id="2" name="Diagram 1">
          <a:extLst>
            <a:ext uri="{FF2B5EF4-FFF2-40B4-BE49-F238E27FC236}">
              <a16:creationId xmlns:a16="http://schemas.microsoft.com/office/drawing/2014/main" id="{70E4A16A-6E28-4B0D-B661-0E78AC445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9524</xdr:rowOff>
    </xdr:from>
    <xdr:to>
      <xdr:col>13</xdr:col>
      <xdr:colOff>125827</xdr:colOff>
      <xdr:row>12</xdr:row>
      <xdr:rowOff>171449</xdr:rowOff>
    </xdr:to>
    <xdr:graphicFrame macro="">
      <xdr:nvGraphicFramePr>
        <xdr:cNvPr id="3" name="Diagram 2">
          <a:extLst>
            <a:ext uri="{FF2B5EF4-FFF2-40B4-BE49-F238E27FC236}">
              <a16:creationId xmlns:a16="http://schemas.microsoft.com/office/drawing/2014/main" id="{B5E3A85B-13C1-4CC5-B12C-48E66027C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434975</xdr:colOff>
      <xdr:row>0</xdr:row>
      <xdr:rowOff>187325</xdr:rowOff>
    </xdr:from>
    <xdr:to>
      <xdr:col>18</xdr:col>
      <xdr:colOff>434975</xdr:colOff>
      <xdr:row>12</xdr:row>
      <xdr:rowOff>168275</xdr:rowOff>
    </xdr:to>
    <xdr:graphicFrame macro="">
      <xdr:nvGraphicFramePr>
        <xdr:cNvPr id="4" name="Diagram 3">
          <a:extLst>
            <a:ext uri="{FF2B5EF4-FFF2-40B4-BE49-F238E27FC236}">
              <a16:creationId xmlns:a16="http://schemas.microsoft.com/office/drawing/2014/main" id="{C7F5DCD5-CD63-4392-90A1-6F34E4B99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339724</xdr:colOff>
      <xdr:row>14</xdr:row>
      <xdr:rowOff>15874</xdr:rowOff>
    </xdr:from>
    <xdr:to>
      <xdr:col>8</xdr:col>
      <xdr:colOff>244474</xdr:colOff>
      <xdr:row>27</xdr:row>
      <xdr:rowOff>6350</xdr:rowOff>
    </xdr:to>
    <xdr:graphicFrame macro="">
      <xdr:nvGraphicFramePr>
        <xdr:cNvPr id="5" name="Diagram 4">
          <a:extLst>
            <a:ext uri="{FF2B5EF4-FFF2-40B4-BE49-F238E27FC236}">
              <a16:creationId xmlns:a16="http://schemas.microsoft.com/office/drawing/2014/main" id="{B1D44CC0-9CEF-4CC7-BA93-56B4DA938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568325</xdr:colOff>
      <xdr:row>14</xdr:row>
      <xdr:rowOff>19051</xdr:rowOff>
    </xdr:from>
    <xdr:to>
      <xdr:col>18</xdr:col>
      <xdr:colOff>492125</xdr:colOff>
      <xdr:row>26</xdr:row>
      <xdr:rowOff>177801</xdr:rowOff>
    </xdr:to>
    <xdr:graphicFrame macro="">
      <xdr:nvGraphicFramePr>
        <xdr:cNvPr id="6" name="Diagram 5">
          <a:extLst>
            <a:ext uri="{FF2B5EF4-FFF2-40B4-BE49-F238E27FC236}">
              <a16:creationId xmlns:a16="http://schemas.microsoft.com/office/drawing/2014/main" id="{9A258AAC-D3BA-4F53-AFC0-2FD1DF275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396876</xdr:colOff>
      <xdr:row>27</xdr:row>
      <xdr:rowOff>168275</xdr:rowOff>
    </xdr:from>
    <xdr:to>
      <xdr:col>7</xdr:col>
      <xdr:colOff>19051</xdr:colOff>
      <xdr:row>41</xdr:row>
      <xdr:rowOff>25400</xdr:rowOff>
    </xdr:to>
    <xdr:graphicFrame macro="">
      <xdr:nvGraphicFramePr>
        <xdr:cNvPr id="7" name="Diagram 6">
          <a:extLst>
            <a:ext uri="{FF2B5EF4-FFF2-40B4-BE49-F238E27FC236}">
              <a16:creationId xmlns:a16="http://schemas.microsoft.com/office/drawing/2014/main" id="{B9EE0ED6-BC3B-4208-A42D-60B41EFAC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203200</xdr:colOff>
      <xdr:row>28</xdr:row>
      <xdr:rowOff>0</xdr:rowOff>
    </xdr:from>
    <xdr:to>
      <xdr:col>14</xdr:col>
      <xdr:colOff>85725</xdr:colOff>
      <xdr:row>41</xdr:row>
      <xdr:rowOff>9525</xdr:rowOff>
    </xdr:to>
    <xdr:graphicFrame macro="">
      <xdr:nvGraphicFramePr>
        <xdr:cNvPr id="8" name="Diagram 7">
          <a:extLst>
            <a:ext uri="{FF2B5EF4-FFF2-40B4-BE49-F238E27FC236}">
              <a16:creationId xmlns:a16="http://schemas.microsoft.com/office/drawing/2014/main" id="{4B0E1ED2-4B03-481F-94AC-EFF6E13C5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304801</xdr:colOff>
      <xdr:row>28</xdr:row>
      <xdr:rowOff>6351</xdr:rowOff>
    </xdr:from>
    <xdr:to>
      <xdr:col>21</xdr:col>
      <xdr:colOff>336551</xdr:colOff>
      <xdr:row>41</xdr:row>
      <xdr:rowOff>22226</xdr:rowOff>
    </xdr:to>
    <xdr:graphicFrame macro="">
      <xdr:nvGraphicFramePr>
        <xdr:cNvPr id="9" name="Diagram 8">
          <a:extLst>
            <a:ext uri="{FF2B5EF4-FFF2-40B4-BE49-F238E27FC236}">
              <a16:creationId xmlns:a16="http://schemas.microsoft.com/office/drawing/2014/main" id="{EEC16B7E-89DA-41CE-9688-C5A5B2A02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415925</xdr:colOff>
      <xdr:row>42</xdr:row>
      <xdr:rowOff>9525</xdr:rowOff>
    </xdr:from>
    <xdr:to>
      <xdr:col>7</xdr:col>
      <xdr:colOff>25400</xdr:colOff>
      <xdr:row>55</xdr:row>
      <xdr:rowOff>63500</xdr:rowOff>
    </xdr:to>
    <xdr:graphicFrame macro="">
      <xdr:nvGraphicFramePr>
        <xdr:cNvPr id="10" name="Diagram 9">
          <a:extLst>
            <a:ext uri="{FF2B5EF4-FFF2-40B4-BE49-F238E27FC236}">
              <a16:creationId xmlns:a16="http://schemas.microsoft.com/office/drawing/2014/main" id="{708A495F-73E1-4F37-8EDC-6D78D3CD8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219075</xdr:colOff>
      <xdr:row>42</xdr:row>
      <xdr:rowOff>9525</xdr:rowOff>
    </xdr:from>
    <xdr:to>
      <xdr:col>14</xdr:col>
      <xdr:colOff>69850</xdr:colOff>
      <xdr:row>55</xdr:row>
      <xdr:rowOff>50800</xdr:rowOff>
    </xdr:to>
    <xdr:graphicFrame macro="">
      <xdr:nvGraphicFramePr>
        <xdr:cNvPr id="11" name="Diagram 10">
          <a:extLst>
            <a:ext uri="{FF2B5EF4-FFF2-40B4-BE49-F238E27FC236}">
              <a16:creationId xmlns:a16="http://schemas.microsoft.com/office/drawing/2014/main" id="{0B8006D7-B94E-47D8-9AEA-F26923D78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320675</xdr:colOff>
      <xdr:row>42</xdr:row>
      <xdr:rowOff>0</xdr:rowOff>
    </xdr:from>
    <xdr:to>
      <xdr:col>21</xdr:col>
      <xdr:colOff>393700</xdr:colOff>
      <xdr:row>55</xdr:row>
      <xdr:rowOff>50800</xdr:rowOff>
    </xdr:to>
    <xdr:graphicFrame macro="">
      <xdr:nvGraphicFramePr>
        <xdr:cNvPr id="12" name="Diagram 11">
          <a:extLst>
            <a:ext uri="{FF2B5EF4-FFF2-40B4-BE49-F238E27FC236}">
              <a16:creationId xmlns:a16="http://schemas.microsoft.com/office/drawing/2014/main" id="{9A498B47-CBED-4A6C-953A-C953C53C6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428625</xdr:colOff>
      <xdr:row>56</xdr:row>
      <xdr:rowOff>15874</xdr:rowOff>
    </xdr:from>
    <xdr:to>
      <xdr:col>13</xdr:col>
      <xdr:colOff>441324</xdr:colOff>
      <xdr:row>73</xdr:row>
      <xdr:rowOff>85725</xdr:rowOff>
    </xdr:to>
    <xdr:graphicFrame macro="">
      <xdr:nvGraphicFramePr>
        <xdr:cNvPr id="13" name="Diagram 12">
          <a:extLst>
            <a:ext uri="{FF2B5EF4-FFF2-40B4-BE49-F238E27FC236}">
              <a16:creationId xmlns:a16="http://schemas.microsoft.com/office/drawing/2014/main" id="{476B5809-0448-428E-99BF-5DAC72C18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2</xdr:row>
      <xdr:rowOff>9526</xdr:rowOff>
    </xdr:from>
    <xdr:to>
      <xdr:col>14</xdr:col>
      <xdr:colOff>38100</xdr:colOff>
      <xdr:row>18</xdr:row>
      <xdr:rowOff>85725</xdr:rowOff>
    </xdr:to>
    <xdr:sp macro="" textlink="">
      <xdr:nvSpPr>
        <xdr:cNvPr id="2" name="textruta 1">
          <a:extLst>
            <a:ext uri="{FF2B5EF4-FFF2-40B4-BE49-F238E27FC236}">
              <a16:creationId xmlns:a16="http://schemas.microsoft.com/office/drawing/2014/main" id="{834814B0-8889-2886-9DE8-56C34D25FABF}"/>
            </a:ext>
          </a:extLst>
        </xdr:cNvPr>
        <xdr:cNvSpPr txBox="1"/>
      </xdr:nvSpPr>
      <xdr:spPr>
        <a:xfrm>
          <a:off x="638175" y="390526"/>
          <a:ext cx="7934325" cy="3124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a:t>Instruktion</a:t>
          </a:r>
        </a:p>
        <a:p>
          <a:endParaRPr lang="sv-SE" sz="1100"/>
        </a:p>
        <a:p>
          <a:r>
            <a:rPr lang="sv-SE" sz="1100"/>
            <a:t>Denna excel-mall</a:t>
          </a:r>
          <a:r>
            <a:rPr lang="sv-SE" sz="1100" baseline="0"/>
            <a:t> kan användas för att sammanställa och bearbeta svar som samlats in med hjälp av mallen för forms-enkät för uppföljning av deltagande i föräldraskapsstöd. Använd mallen som den är eller ta inspiration ifrån den. Tänk på att om ni lägger till eller tar bort frågor i forms-enkäten så behöver ni också lägga till eller ta bort kolumner i excel-filen. </a:t>
          </a:r>
        </a:p>
        <a:p>
          <a:endParaRPr lang="sv-SE" sz="1100" baseline="0"/>
        </a:p>
        <a:p>
          <a:r>
            <a:rPr lang="sv-SE" sz="1100" baseline="0"/>
            <a:t>Tanken med mallen är att svar från forms klistras in manuellt i data-bladet. Den manuella hanteringen är för att ha kontroll över de svar som kommer in och göra det enklare att rensa bort felaktiga svar eller korrigera fel som uppstår i de automatiska formlerna. På så sätt får man en kvalitetssäkrad sammanställning av data som kan användas som källa för t.ex. en PowerBI-rapport. Tabellen i data-bladet lämpar sig också väl för analys i pivot direkt i excel. </a:t>
          </a:r>
        </a:p>
        <a:p>
          <a:endParaRPr lang="sv-SE" sz="1100" baseline="0"/>
        </a:p>
        <a:p>
          <a:r>
            <a:rPr lang="sv-SE" sz="1100" baseline="0"/>
            <a:t>Längst bak i data-bladet finns ett antal formler som underlättar sammankopplingen av svar från kursledare och deltagare, så att det t.ex. går att sammanställa data på kursnivå och att se vilken förvaltning som anordnade den kurs som deltagarna var med på. Formlerna är känsliga för att rätt datum är angivet av både ledare och deltagare, och att namn på kursledare är samma och kommer i samma ordning. Det behövs därför säkerställas och korrigeras manuellt av den som har hand om uppföljningen. </a:t>
          </a:r>
          <a:endParaRPr lang="sv-SE"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N105" totalsRowShown="0">
  <autoFilter ref="A1:AN105" xr:uid="{00000000-0009-0000-0100-000001000000}"/>
  <sortState xmlns:xlrd2="http://schemas.microsoft.com/office/spreadsheetml/2017/richdata2" ref="A2:AN91">
    <sortCondition ref="H1:H98"/>
  </sortState>
  <tableColumns count="40">
    <tableColumn id="1" xr3:uid="{00000000-0010-0000-0000-000001000000}" name="ID" dataDxfId="48"/>
    <tableColumn id="2" xr3:uid="{00000000-0010-0000-0000-000002000000}" name="Starttid" dataDxfId="47"/>
    <tableColumn id="3" xr3:uid="{00000000-0010-0000-0000-000003000000}" name="Slutförandetid" dataDxfId="46"/>
    <tableColumn id="4" xr3:uid="{00000000-0010-0000-0000-000004000000}" name="E-post" dataDxfId="45"/>
    <tableColumn id="5" xr3:uid="{00000000-0010-0000-0000-000005000000}" name="Namn" dataDxfId="44"/>
    <tableColumn id="6" xr3:uid="{00000000-0010-0000-0000-000006000000}" name="Har du varit deltagare eller ledare?" dataDxfId="43"/>
    <tableColumn id="7" xr3:uid="{00000000-0010-0000-0000-000007000000}" name="Datum för det sista programtillfället" dataDxfId="42"/>
    <tableColumn id="8" xr3:uid="{00000000-0010-0000-0000-000008000000}" name="Socialförvaltning som anordnat programtillfällena" dataDxfId="41"/>
    <tableColumn id="9" xr3:uid="{00000000-0010-0000-0000-000009000000}" name="Har programtillfällena varit öppna för vem som helst att anmäla sig till, eller har det krävts ett biståndsbeslut? " dataDxfId="40"/>
    <tableColumn id="10" xr3:uid="{00000000-0010-0000-0000-00000A000000}" name="Antal deltagare som påbörjade programmet" dataDxfId="39"/>
    <tableColumn id="11" xr3:uid="{00000000-0010-0000-0000-00000B000000}" name="Antal deltagare som fullföljt programmet" dataDxfId="38"/>
    <tableColumn id="12" xr3:uid="{00000000-0010-0000-0000-00000C000000}" name="När på dygnet har programtillfällena vanligtvis startat?" dataDxfId="37"/>
    <tableColumn id="13" xr3:uid="{00000000-0010-0000-0000-00000D000000}" name="Har programmet hållits genom digitala eller fysiska möten?" dataDxfId="36"/>
    <tableColumn id="14" xr3:uid="{00000000-0010-0000-0000-00000E000000}" name="Vilket språk hölls programmet på?" dataDxfId="35"/>
    <tableColumn id="15" xr3:uid="{00000000-0010-0000-0000-00000F000000}" name="Typ av program" dataDxfId="34"/>
    <tableColumn id="16" xr3:uid="{00000000-0010-0000-0000-000010000000}" name="(CoS) Ledarens namn" dataDxfId="33"/>
    <tableColumn id="17" xr3:uid="{00000000-0010-0000-0000-000011000000}" name="(BIFF) Ledarens namn" dataDxfId="32"/>
    <tableColumn id="18" xr3:uid="{00000000-0010-0000-0000-000012000000}" name="(LFT) Ledarens namn" dataDxfId="31"/>
    <tableColumn id="19" xr3:uid="{00000000-0010-0000-0000-000013000000}" name="Skriv ledarens namn här " dataDxfId="30"/>
    <tableColumn id="20" xr3:uid="{00000000-0010-0000-0000-000014000000}" name="Namn på ev. övriga ledare" dataDxfId="29"/>
    <tableColumn id="21" xr3:uid="{00000000-0010-0000-0000-000015000000}" name="Datum för sista programtillfället" dataDxfId="28"/>
    <tableColumn id="22" xr3:uid="{00000000-0010-0000-0000-000016000000}" name="Typ av program2" dataDxfId="27"/>
    <tableColumn id="23" xr3:uid="{00000000-0010-0000-0000-000017000000}" name="(CoS) Namn på ledare för programmet" dataDxfId="26"/>
    <tableColumn id="24" xr3:uid="{00000000-0010-0000-0000-000018000000}" name="(BIFF) Namn på ledare för programmet" dataDxfId="25"/>
    <tableColumn id="25" xr3:uid="{00000000-0010-0000-0000-000019000000}" name="(LFT) Namn på ledare för programmet" dataDxfId="24"/>
    <tableColumn id="26" xr3:uid="{00000000-0010-0000-0000-00001A000000}" name="Ditt kön" dataDxfId="23"/>
    <tableColumn id="27" xr3:uid="{00000000-0010-0000-0000-00001B000000}" name="Din ålder" dataDxfId="22"/>
    <tableColumn id="28" xr3:uid="{00000000-0010-0000-0000-00001C000000}" name="Vilket postnummer har din bostadsadress?" dataDxfId="21"/>
    <tableColumn id="29" xr3:uid="{00000000-0010-0000-0000-00001D000000}" name="Vilken är din högsta avklarade utbildningsnivå?" dataDxfId="20"/>
    <tableColumn id="30" xr3:uid="{00000000-0010-0000-0000-00001E000000}" name="Är dina föräldrar födda i Sverige?" dataDxfId="19"/>
    <tableColumn id="31" xr3:uid="{00000000-0010-0000-0000-00001F000000}" name="Varifrån kommer den förälder som inte är född i Sverige?" dataDxfId="18"/>
    <tableColumn id="32" xr3:uid="{00000000-0010-0000-0000-000020000000}" name="Varifrån kommer dina föräldrar? " dataDxfId="17"/>
    <tableColumn id="33" xr3:uid="{00000000-0010-0000-0000-000021000000}" name="Relationen mellan mig och mitt barn har blivit bättre" dataDxfId="16"/>
    <tableColumn id="34" xr3:uid="{00000000-0010-0000-0000-000022000000}" name="Den kunskap jag har fått har varit användbar" dataDxfId="15"/>
    <tableColumn id="35" xr3:uid="{00000000-0010-0000-0000-000023000000}" name="Jag känner mig tryggare i min roll som förälder" dataDxfId="14"/>
    <tableColumn id="36" xr3:uid="{00000000-0010-0000-0000-000024000000}" name="Det var enkelt att anmäla sig till programmet" dataDxfId="13"/>
    <tableColumn id="37" xr3:uid="{00000000-0010-0000-0000-000025000000}" name="Jag fick förtroende för ledaren" dataDxfId="12"/>
    <tableColumn id="38" xr3:uid="{00000000-0010-0000-0000-000026000000}" name="Programmet hölls i trevliga lokaler " dataDxfId="11"/>
    <tableColumn id="39" xr3:uid="{00000000-0010-0000-0000-000027000000}" name="Hur hörde du talas om programmet?" dataDxfId="10"/>
    <tableColumn id="40" xr3:uid="{00000000-0010-0000-0000-000028000000}" name="Har du något mer du vill säga till ledaren eller till Göteborgs Stad?"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434915-7CBF-44D4-A102-F67597E07ECD}" name="TabellSAML" displayName="TabellSAML" ref="A1:BM664" totalsRowShown="0" headerRowDxfId="8" headerRowBorderDxfId="7" tableBorderDxfId="6">
  <autoFilter ref="A1:BM664" xr:uid="{7A434915-7CBF-44D4-A102-F67597E07ECD}"/>
  <tableColumns count="65">
    <tableColumn id="1" xr3:uid="{87896423-FA0D-4110-A568-D511FC0477E9}" name="ID"/>
    <tableColumn id="2" xr3:uid="{1D9EEB08-ABF4-4E1C-B8A0-7E5139262032}" name="Starttid" dataDxfId="5"/>
    <tableColumn id="3" xr3:uid="{11DA3A45-290A-4E6B-9530-E80D1842B593}" name="Slutförandetid" dataDxfId="4"/>
    <tableColumn id="4" xr3:uid="{F722C7A5-E5D8-4372-A106-E40FC0CD92E9}" name="E-post"/>
    <tableColumn id="5" xr3:uid="{D74EA5E4-CC26-43EA-953A-24D52CB9AAA7}" name="Namn"/>
    <tableColumn id="6" xr3:uid="{A3FE9C74-B241-445C-ACD3-12EF01D46728}" name="Har du varit deltagare eller ledare?"/>
    <tableColumn id="7" xr3:uid="{3EE3E2E7-0048-4B78-8E43-787B9E8B37D9}" name="Datum för det sista programtillfället" dataDxfId="3"/>
    <tableColumn id="8" xr3:uid="{F55C6299-747D-4827-9A5E-AD280D96CC6F}" name="Socialförvaltning som anordnat programtillfällena"/>
    <tableColumn id="9" xr3:uid="{50272C50-BE4A-4824-9EED-586B1757FC18}" name="Har programtillfällena varit öppna för vem som helst att anmäla sig till, eller har det krävts ett biståndsbeslut? "/>
    <tableColumn id="10" xr3:uid="{D3983E2F-2BC6-45D6-9DE0-1FC7C5046CB1}" name="Antal deltagare som påbörjade programmet"/>
    <tableColumn id="11" xr3:uid="{E7C7EFD7-FF5D-4969-9965-03CF55BCA74B}" name="Antal deltagare som fullföljt programmet"/>
    <tableColumn id="12" xr3:uid="{D5A411E3-BDE7-41A8-9435-DD8425DFFEF0}" name="När på dygnet har programtillfällena vanligtvis startat?"/>
    <tableColumn id="13" xr3:uid="{DB22EABA-8A2B-435E-9EE3-E6E6B9DF0F8E}" name="Har programmet hållits genom digitala eller fysiska möten?"/>
    <tableColumn id="14" xr3:uid="{E8D3E672-9BE0-473F-A1E3-6DCCA104E803}" name="Vilket språk hölls programmet på?"/>
    <tableColumn id="15" xr3:uid="{881313AF-E1D1-42E2-89D6-7924B80A577D}" name="Typ av program"/>
    <tableColumn id="16" xr3:uid="{EEC28320-681B-4C49-8041-C9339A0C3335}" name="(CoS) Ledarens namn"/>
    <tableColumn id="17" xr3:uid="{70AA22B9-A654-4DAB-81B8-EA7141C57FCE}" name="(BIFF) Ledarens namn"/>
    <tableColumn id="18" xr3:uid="{091940B5-AF4F-4DF0-BEF6-0A76467A381A}" name="(LFT) Ledarens namn"/>
    <tableColumn id="19" xr3:uid="{D322D273-4B45-4251-A498-B22790F5375B}" name="Skriv namnet på ledaren som saknas här:"/>
    <tableColumn id="20" xr3:uid="{B9F8B50C-138A-4CF2-8E99-DDD2084AFFE1}" name="Datum för sista programtillfället" dataDxfId="2"/>
    <tableColumn id="21" xr3:uid="{E979AFAB-DEBC-4B21-AA7E-DB743B171CB1}" name="Typ av program2"/>
    <tableColumn id="22" xr3:uid="{387A3E16-7647-4D21-9C2A-BC41AA78B9E9}" name="(CoS) Namn på ledare för programmet"/>
    <tableColumn id="23" xr3:uid="{5E9D9AFB-DB34-45B7-9E25-D6685C89D318}" name="(BIFF) Namn på ledare för programmet"/>
    <tableColumn id="24" xr3:uid="{82D209FA-C627-450F-B102-7D179F0105F0}" name="(LFT) Namn på ledare för programmet"/>
    <tableColumn id="25" xr3:uid="{C768296E-D2E5-4146-ACDB-97E1144D03A1}" name="Ditt kön"/>
    <tableColumn id="26" xr3:uid="{C002A02A-5AD4-43BE-A671-F5D9D257EC06}" name="Din ålder"/>
    <tableColumn id="27" xr3:uid="{0C474C66-1B90-4C08-B182-953264739EB1}" name="Vilket postnummer har din bostadsadress?"/>
    <tableColumn id="28" xr3:uid="{AE44EC66-75AB-41BC-8F90-1771FDA17E77}" name="Vilken är din högsta avklarade utbildningsnivå?"/>
    <tableColumn id="29" xr3:uid="{9566D049-23EA-4218-B91C-A704A37F88AF}" name="Är dina föräldrar födda i Sverige?"/>
    <tableColumn id="32" xr3:uid="{366D80D1-5CD4-4F4B-88C6-0D0A385F18FB}" name="Hur många barn under 18 år ingår i din familj?"/>
    <tableColumn id="33" xr3:uid="{B1F9A82A-B221-4407-B452-C8F61B5D1ADA}" name="Är ni två som har vårdnad om dina barn?"/>
    <tableColumn id="34" xr3:uid="{A4837349-3493-47FD-80A3-0E566437537C}" name="Du har svarat att ni är två som har vårdnad om dina barn. Har ni båda två gått kursen?"/>
    <tableColumn id="35" xr3:uid="{78FA113C-8CC9-4364-9AD5-EC93FCFFA5F1}" name="Kursen som helhet har varit bra"/>
    <tableColumn id="36" xr3:uid="{3FDB0C27-178D-4A62-AC3E-71BD0A4B6673}" name="Relationen mellan mig och mitt barn har blivit bättre"/>
    <tableColumn id="37" xr3:uid="{36A97496-2359-43F1-B20E-671696424953}" name="Den kunskap jag har fått har varit användbar"/>
    <tableColumn id="38" xr3:uid="{F623E525-98A3-421F-9C15-08EBC73D7C1B}" name="Jag känner mig tryggare i min roll som förälder"/>
    <tableColumn id="39" xr3:uid="{8A19237C-CF93-43EC-A513-86CE69DB6689}" name="Det var enkelt att anmäla sig till programmet"/>
    <tableColumn id="40" xr3:uid="{F6D6542C-F720-4A70-8C03-D1D3A3FB1859}" name="Programmet hölls i trevliga lokaler "/>
    <tableColumn id="41" xr3:uid="{C750F6AC-9557-4AAC-A116-57804E6DB492}" name="Hur hörde du talas om programmet?"/>
    <tableColumn id="42" xr3:uid="{C22C2B5C-CE23-456A-99A8-2316E645F55C}" name="Har du något mer du vill säga till ledaren eller till Göteborgs Stad?"/>
    <tableColumn id="43" xr3:uid="{84066F41-2885-4AD6-858A-93C76824D4CC}" name="CoS1" dataDxfId="1">
      <calculatedColumnFormula>IF(TabellSAML[[#This Row],[ID]]&gt;0,ISTEXT(TabellSAML[[#This Row],[(CoS) Ledarens namn]]),"")</calculatedColumnFormula>
    </tableColumn>
    <tableColumn id="44" xr3:uid="{C9CAE656-5D62-488B-B13B-3C72B36979F8}" name="BIFF1">
      <calculatedColumnFormula>IF(TabellSAML[[#This Row],[ID]]&gt;0,ISTEXT(TabellSAML[[#This Row],[(BIFF) Ledarens namn]]),"")</calculatedColumnFormula>
    </tableColumn>
    <tableColumn id="45" xr3:uid="{1AF37ED2-AB19-4A4C-9467-871D2D09FD6A}" name="LFT1">
      <calculatedColumnFormula>IF(TabellSAML[[#This Row],[ID]]&gt;0,ISTEXT(TabellSAML[[#This Row],[(LFT) Ledarens namn]]),"")</calculatedColumnFormula>
    </tableColumn>
    <tableColumn id="46" xr3:uid="{078AC558-E666-47FA-912B-6098A92DAB55}" name="CoS2">
      <calculatedColumnFormula>IF(TabellSAML[[#This Row],[ID]]&gt;0,ISTEXT(TabellSAML[[#This Row],[(CoS) Namn på ledare för programmet]]),"")</calculatedColumnFormula>
    </tableColumn>
    <tableColumn id="47" xr3:uid="{9F799B8E-5C44-4C1F-82D3-54082537232A}" name="BIFF2">
      <calculatedColumnFormula>IF(TabellSAML[[#This Row],[ID]]&gt;0,ISTEXT(TabellSAML[[#This Row],[(BIFF) Namn på ledare för programmet]]),"")</calculatedColumnFormula>
    </tableColumn>
    <tableColumn id="48" xr3:uid="{4F62178A-6831-4541-9413-DFA61A2FCCC2}" name="LFT2">
      <calculatedColumnFormula>IF(TabellSAML[[#This Row],[ID]]&gt;0,ISTEXT(TabellSAML[[#This Row],[(LFT) Namn på ledare för programmet]]),"")</calculatedColumnFormula>
    </tableColumn>
    <tableColumn id="49" xr3:uid="{97B73DF5-C5BC-44CA-8636-BBB6E8441870}" name="CoS_led_datum"/>
    <tableColumn id="50" xr3:uid="{725223A6-112F-43B7-81D7-03C6CD7C4CBF}" name="CoS_led_SF"/>
    <tableColumn id="51" xr3:uid="{47F70764-F4BC-4916-852A-B89A8B4B4463}" name="CoS_del_datum"/>
    <tableColumn id="52" xr3:uid="{894A19E5-02A5-48A7-A20C-AB401CDD8428}" name="CoS_del_SF"/>
    <tableColumn id="53" xr3:uid="{E1719071-D98B-41B1-8C23-05D4119C5331}" name="BIFF_led_datum">
      <calculatedColumnFormula>IF(TabellSAML[[#This Row],[BIFF1]]=TRUE,TabellSAML[[#This Row],[Datum för det sista programtillfället]]&amp;TabellSAML[[#This Row],[(BIFF) Ledarens namn]],"")</calculatedColumnFormula>
    </tableColumn>
    <tableColumn id="54" xr3:uid="{D2819A6E-1096-42FA-ADE3-9A00516E0ACD}" name="BIFF_led_SF">
      <calculatedColumnFormula>IF(TabellSAML[[#This Row],[BIFF1]]=TRUE,TabellSAML[[#This Row],[Socialförvaltning som anordnat programtillfällena]],"")</calculatedColumnFormula>
    </tableColumn>
    <tableColumn id="55" xr3:uid="{68601AA5-8094-4F57-9F52-8E5E47E7F47A}" name="BIFF_del_datum">
      <calculatedColumnFormula>IF(TabellSAML[[#This Row],[BIFF2]]=TRUE,TabellSAML[[#This Row],[Datum för sista programtillfället]]&amp;TabellSAML[[#This Row],[(BIFF) Namn på ledare för programmet]],"")</calculatedColumnFormula>
    </tableColumn>
    <tableColumn id="56" xr3:uid="{EEB60E2D-40C5-4466-86C1-4FCB21501E12}" name="BIFF-del_SF">
      <calculatedColumnFormula>_xlfn.XLOOKUP(TabellSAML[[#This Row],[BIFF_del_datum]],TabellSAML[BIFF_led_datum],TabellSAML[BIFF_led_SF],"",0,1)</calculatedColumnFormula>
    </tableColumn>
    <tableColumn id="57" xr3:uid="{FD2BD24F-406C-42D1-AA50-D3EF29B37AA3}" name="LFT_led_datum">
      <calculatedColumnFormula>IF(TabellSAML[[#This Row],[LFT1]]=TRUE,TabellSAML[[#This Row],[Datum för det sista programtillfället]]&amp;TabellSAML[[#This Row],[(LFT) Ledarens namn]],"")</calculatedColumnFormula>
    </tableColumn>
    <tableColumn id="58" xr3:uid="{48182A5A-0B43-4F35-A9A6-F11BD8070FB7}" name="LFT_led_SF">
      <calculatedColumnFormula>IF(TabellSAML[[#This Row],[LFT1]]=TRUE,TabellSAML[[#This Row],[Socialförvaltning som anordnat programtillfällena]],"")</calculatedColumnFormula>
    </tableColumn>
    <tableColumn id="59" xr3:uid="{37EEBAD1-A0E8-4046-8A36-9CEF11F850D7}" name="LFT_del_datum">
      <calculatedColumnFormula>IF(TabellSAML[[#This Row],[LFT2]]=TRUE,TabellSAML[[#This Row],[Datum för sista programtillfället]]&amp;TabellSAML[[#This Row],[(LFT) Namn på ledare för programmet]],"")</calculatedColumnFormula>
    </tableColumn>
    <tableColumn id="60" xr3:uid="{7ECD62B1-0C28-4977-9C64-2335A15672F8}" name="LFT_del_SF"/>
    <tableColumn id="61" xr3:uid="{BDE8D26A-5129-4E81-A588-B2726D4C30EE}" name="SF Deltagare" dataDxfId="0">
      <calculatedColumnFormula>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calculatedColumnFormula>
    </tableColumn>
    <tableColumn id="62" xr3:uid="{CFC7C442-EE87-4887-8CFF-94DDB5F450F1}" name="SF alla">
      <calculatedColumnFormula>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calculatedColumnFormula>
    </tableColumn>
    <tableColumn id="63" xr3:uid="{FECECB8C-EA45-4698-97B1-1D2035ADED7F}" name="Datum alla">
      <calculatedColumnFormula>IF(ISNUMBER(TabellSAML[[#This Row],[Datum för det sista programtillfället]]),TabellSAML[[#This Row],[Datum för det sista programtillfället]],IF(ISBLANK(TabellSAML[[#This Row],[Datum för sista programtillfället]]),"",TabellSAML[[#This Row],[Datum för sista programtillfället]]))</calculatedColumnFormula>
    </tableColumn>
    <tableColumn id="64" xr3:uid="{5BFAA58F-F2F5-490E-B5BA-D998CD61543D}" name="Program alla">
      <calculatedColumnFormula>IF(ISTEXT(TabellSAML[[#This Row],[Typ av program]]),TabellSAML[[#This Row],[Typ av program]],IF(ISBLANK(TabellSAML[[#This Row],[Typ av program2]]),"",TabellSAML[[#This Row],[Typ av program2]]))</calculatedColumnFormula>
    </tableColumn>
    <tableColumn id="65" xr3:uid="{F358850C-0C10-45C3-A18C-4A8F317D5822}" name="År">
      <calculatedColumnFormula>IF(ISTEXT(TabellSAML[[#This Row],[Datum alla]]),"",YEAR(TabellSAML[[#This Row],[Datum alla]]))</calculatedColumnFormula>
    </tableColumn>
    <tableColumn id="66" xr3:uid="{2E663BA2-D7AE-4AE1-B424-EA12AC3D6D21}" name="Månad">
      <calculatedColumnFormula>IF(ISTEXT(TabellSAML[[#This Row],[Datum alla]]),"",MONTH(TabellSAML[[#This Row],[Datum alla]]))</calculatedColumnFormula>
    </tableColumn>
    <tableColumn id="67" xr3:uid="{EFFED7F8-4B58-4B58-88EB-A39E82D8D02E}" name="Halvår">
      <calculatedColumnFormula>IF(ISTEXT(TabellSAML[[#This Row],[Månad]]),"",IF(TabellSAML[[#This Row],[Månad]]&lt;=6,TabellSAML[[#This Row],[År]]&amp;" termin 1",TabellSAML[[#This Row],[År]]&amp;" termin 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11"/>
  <sheetViews>
    <sheetView topLeftCell="P1" zoomScale="80" zoomScaleNormal="80" workbookViewId="0">
      <pane ySplit="1" topLeftCell="A73" activePane="bottomLeft" state="frozen"/>
      <selection activeCell="P85" sqref="P85"/>
      <selection pane="bottomLeft" activeCell="P85" sqref="P85"/>
    </sheetView>
  </sheetViews>
  <sheetFormatPr defaultRowHeight="15" x14ac:dyDescent="0.25"/>
  <cols>
    <col min="1" max="6" width="20" bestFit="1" customWidth="1"/>
    <col min="7" max="7" width="20" style="5" bestFit="1" customWidth="1"/>
    <col min="8" max="40" width="20" bestFit="1" customWidth="1"/>
    <col min="46" max="46" width="11.42578125" bestFit="1" customWidth="1"/>
    <col min="64" max="64" width="8.85546875" customWidth="1"/>
  </cols>
  <sheetData>
    <row r="1" spans="1:40" x14ac:dyDescent="0.25">
      <c r="A1" t="s">
        <v>0</v>
      </c>
      <c r="B1" t="s">
        <v>1</v>
      </c>
      <c r="C1" t="s">
        <v>2</v>
      </c>
      <c r="D1" t="s">
        <v>3</v>
      </c>
      <c r="E1" t="s">
        <v>4</v>
      </c>
      <c r="F1" t="s">
        <v>5</v>
      </c>
      <c r="G1" s="5"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x14ac:dyDescent="0.25">
      <c r="A2">
        <v>104</v>
      </c>
      <c r="B2" s="1">
        <v>45076.4709953704</v>
      </c>
      <c r="C2" s="1">
        <v>45076.472673611097</v>
      </c>
      <c r="D2" t="s">
        <v>40</v>
      </c>
      <c r="F2" t="s">
        <v>41</v>
      </c>
      <c r="G2" s="5">
        <v>45076</v>
      </c>
      <c r="H2" t="s">
        <v>42</v>
      </c>
      <c r="I2" t="s">
        <v>43</v>
      </c>
      <c r="J2" s="2">
        <v>8</v>
      </c>
      <c r="K2" s="2">
        <v>6</v>
      </c>
      <c r="L2" t="s">
        <v>44</v>
      </c>
      <c r="M2" t="s">
        <v>45</v>
      </c>
      <c r="N2" t="s">
        <v>46</v>
      </c>
      <c r="O2" t="s">
        <v>47</v>
      </c>
      <c r="P2" t="s">
        <v>48</v>
      </c>
      <c r="T2" t="s">
        <v>49</v>
      </c>
      <c r="U2" s="5"/>
    </row>
    <row r="3" spans="1:40" x14ac:dyDescent="0.25">
      <c r="A3">
        <v>33</v>
      </c>
      <c r="B3" s="1">
        <v>44986.412592592598</v>
      </c>
      <c r="C3" s="1">
        <v>44986.4136111111</v>
      </c>
      <c r="D3" t="s">
        <v>40</v>
      </c>
      <c r="F3" t="s">
        <v>41</v>
      </c>
      <c r="G3" s="5">
        <v>44915</v>
      </c>
      <c r="H3" t="s">
        <v>50</v>
      </c>
      <c r="I3" t="s">
        <v>43</v>
      </c>
      <c r="J3" s="2">
        <v>9</v>
      </c>
      <c r="K3" s="2">
        <v>8</v>
      </c>
      <c r="L3" t="s">
        <v>51</v>
      </c>
      <c r="M3" t="s">
        <v>45</v>
      </c>
      <c r="N3" t="s">
        <v>46</v>
      </c>
      <c r="O3" t="s">
        <v>52</v>
      </c>
      <c r="R3" t="s">
        <v>53</v>
      </c>
      <c r="T3" t="s">
        <v>54</v>
      </c>
      <c r="U3" s="5"/>
    </row>
    <row r="4" spans="1:40" x14ac:dyDescent="0.25">
      <c r="A4">
        <v>32</v>
      </c>
      <c r="B4" s="1">
        <v>44984.699305555601</v>
      </c>
      <c r="C4" s="1">
        <v>44984.701354166697</v>
      </c>
      <c r="D4" t="s">
        <v>40</v>
      </c>
      <c r="F4" t="s">
        <v>41</v>
      </c>
      <c r="G4" s="5">
        <v>44994</v>
      </c>
      <c r="H4" t="s">
        <v>55</v>
      </c>
      <c r="I4" t="s">
        <v>43</v>
      </c>
      <c r="J4" s="2">
        <v>9</v>
      </c>
      <c r="K4" s="2">
        <v>9</v>
      </c>
      <c r="L4" t="s">
        <v>44</v>
      </c>
      <c r="M4" t="s">
        <v>45</v>
      </c>
      <c r="N4" t="s">
        <v>46</v>
      </c>
      <c r="O4" t="s">
        <v>47</v>
      </c>
      <c r="P4" t="s">
        <v>56</v>
      </c>
      <c r="T4" t="s">
        <v>57</v>
      </c>
      <c r="U4" s="5"/>
    </row>
    <row r="5" spans="1:40" x14ac:dyDescent="0.25">
      <c r="A5">
        <v>35</v>
      </c>
      <c r="B5" s="1">
        <v>44991.6255439815</v>
      </c>
      <c r="C5" s="1">
        <v>44991.860208333303</v>
      </c>
      <c r="D5" t="s">
        <v>40</v>
      </c>
      <c r="F5" t="s">
        <v>58</v>
      </c>
      <c r="U5" s="5">
        <v>44991</v>
      </c>
      <c r="V5" t="s">
        <v>47</v>
      </c>
      <c r="W5" t="s">
        <v>59</v>
      </c>
      <c r="Z5" t="s">
        <v>60</v>
      </c>
      <c r="AA5" t="s">
        <v>61</v>
      </c>
      <c r="AB5" s="2" t="s">
        <v>62</v>
      </c>
      <c r="AC5" t="s">
        <v>63</v>
      </c>
      <c r="AD5" t="s">
        <v>64</v>
      </c>
      <c r="AF5" t="s">
        <v>65</v>
      </c>
      <c r="AG5" t="s">
        <v>66</v>
      </c>
      <c r="AH5" t="s">
        <v>66</v>
      </c>
      <c r="AI5" t="s">
        <v>66</v>
      </c>
      <c r="AJ5" t="s">
        <v>67</v>
      </c>
      <c r="AK5" t="s">
        <v>67</v>
      </c>
      <c r="AL5" t="s">
        <v>67</v>
      </c>
      <c r="AM5" t="s">
        <v>68</v>
      </c>
    </row>
    <row r="6" spans="1:40" x14ac:dyDescent="0.25">
      <c r="A6">
        <v>36</v>
      </c>
      <c r="B6" s="1">
        <v>44994.4925</v>
      </c>
      <c r="C6" s="1">
        <v>44994.494398148097</v>
      </c>
      <c r="D6" t="s">
        <v>40</v>
      </c>
      <c r="F6" t="s">
        <v>58</v>
      </c>
      <c r="U6" s="5">
        <v>44994</v>
      </c>
      <c r="V6" t="s">
        <v>47</v>
      </c>
      <c r="W6" t="s">
        <v>56</v>
      </c>
      <c r="Z6" t="s">
        <v>69</v>
      </c>
      <c r="AA6" t="s">
        <v>70</v>
      </c>
      <c r="AB6" s="2" t="s">
        <v>71</v>
      </c>
      <c r="AC6" t="s">
        <v>63</v>
      </c>
      <c r="AD6" t="s">
        <v>64</v>
      </c>
      <c r="AF6" t="s">
        <v>65</v>
      </c>
      <c r="AG6" t="s">
        <v>66</v>
      </c>
      <c r="AH6" t="s">
        <v>66</v>
      </c>
      <c r="AI6" t="s">
        <v>66</v>
      </c>
      <c r="AJ6" t="s">
        <v>72</v>
      </c>
      <c r="AK6" t="s">
        <v>66</v>
      </c>
      <c r="AL6" t="s">
        <v>67</v>
      </c>
      <c r="AM6" t="s">
        <v>73</v>
      </c>
    </row>
    <row r="7" spans="1:40" x14ac:dyDescent="0.25">
      <c r="A7">
        <v>37</v>
      </c>
      <c r="B7" s="1">
        <v>44994.493518518502</v>
      </c>
      <c r="C7" s="1">
        <v>44994.494513888902</v>
      </c>
      <c r="D7" t="s">
        <v>40</v>
      </c>
      <c r="F7" t="s">
        <v>58</v>
      </c>
      <c r="U7" s="5">
        <v>44994</v>
      </c>
      <c r="V7" t="s">
        <v>47</v>
      </c>
      <c r="W7" t="s">
        <v>56</v>
      </c>
      <c r="Z7" t="s">
        <v>60</v>
      </c>
      <c r="AA7" t="s">
        <v>61</v>
      </c>
      <c r="AB7" s="2" t="s">
        <v>71</v>
      </c>
      <c r="AC7" t="s">
        <v>74</v>
      </c>
      <c r="AD7" t="s">
        <v>64</v>
      </c>
      <c r="AF7" t="s">
        <v>65</v>
      </c>
      <c r="AG7" t="s">
        <v>67</v>
      </c>
      <c r="AH7" t="s">
        <v>66</v>
      </c>
      <c r="AI7" t="s">
        <v>67</v>
      </c>
      <c r="AJ7" t="s">
        <v>66</v>
      </c>
      <c r="AK7" t="s">
        <v>66</v>
      </c>
      <c r="AL7" t="s">
        <v>66</v>
      </c>
      <c r="AM7" t="s">
        <v>68</v>
      </c>
    </row>
    <row r="8" spans="1:40" x14ac:dyDescent="0.25">
      <c r="A8">
        <v>38</v>
      </c>
      <c r="B8" s="1">
        <v>44994.493206018502</v>
      </c>
      <c r="C8" s="1">
        <v>44994.495115740698</v>
      </c>
      <c r="D8" t="s">
        <v>40</v>
      </c>
      <c r="F8" t="s">
        <v>58</v>
      </c>
      <c r="U8" s="5">
        <v>44994</v>
      </c>
      <c r="V8" t="s">
        <v>47</v>
      </c>
      <c r="W8" t="s">
        <v>56</v>
      </c>
      <c r="Z8" t="s">
        <v>60</v>
      </c>
      <c r="AA8" t="s">
        <v>75</v>
      </c>
      <c r="AB8" s="2" t="s">
        <v>76</v>
      </c>
      <c r="AC8" t="s">
        <v>63</v>
      </c>
      <c r="AD8" t="s">
        <v>64</v>
      </c>
      <c r="AF8" t="s">
        <v>65</v>
      </c>
      <c r="AG8" t="s">
        <v>77</v>
      </c>
      <c r="AH8" t="s">
        <v>66</v>
      </c>
      <c r="AJ8" t="s">
        <v>77</v>
      </c>
      <c r="AK8" t="s">
        <v>66</v>
      </c>
      <c r="AL8" t="s">
        <v>66</v>
      </c>
      <c r="AM8" t="s">
        <v>78</v>
      </c>
      <c r="AN8" t="s">
        <v>79</v>
      </c>
    </row>
    <row r="9" spans="1:40" x14ac:dyDescent="0.25">
      <c r="A9">
        <v>39</v>
      </c>
      <c r="B9" s="1">
        <v>44994.4925925926</v>
      </c>
      <c r="C9" s="1">
        <v>44994.498159722199</v>
      </c>
      <c r="D9" t="s">
        <v>40</v>
      </c>
      <c r="F9" t="s">
        <v>58</v>
      </c>
      <c r="U9" s="5">
        <v>44994</v>
      </c>
      <c r="V9" t="s">
        <v>47</v>
      </c>
      <c r="W9" t="s">
        <v>56</v>
      </c>
      <c r="Z9" t="s">
        <v>60</v>
      </c>
      <c r="AA9" t="s">
        <v>75</v>
      </c>
      <c r="AB9" s="2" t="s">
        <v>80</v>
      </c>
      <c r="AC9" t="s">
        <v>63</v>
      </c>
      <c r="AD9" t="s">
        <v>81</v>
      </c>
      <c r="AG9" t="s">
        <v>66</v>
      </c>
      <c r="AH9" t="s">
        <v>66</v>
      </c>
      <c r="AI9" t="s">
        <v>66</v>
      </c>
      <c r="AJ9" t="s">
        <v>67</v>
      </c>
      <c r="AK9" t="s">
        <v>66</v>
      </c>
      <c r="AL9" t="s">
        <v>66</v>
      </c>
      <c r="AM9" t="s">
        <v>68</v>
      </c>
      <c r="AN9" t="s">
        <v>82</v>
      </c>
    </row>
    <row r="10" spans="1:40" x14ac:dyDescent="0.25">
      <c r="A10">
        <v>40</v>
      </c>
      <c r="B10" s="1">
        <v>44994.492696759298</v>
      </c>
      <c r="C10" s="1">
        <v>44994.571666666699</v>
      </c>
      <c r="D10" t="s">
        <v>40</v>
      </c>
      <c r="F10" t="s">
        <v>58</v>
      </c>
      <c r="U10" s="5">
        <v>44994</v>
      </c>
      <c r="V10" t="s">
        <v>47</v>
      </c>
      <c r="W10" t="s">
        <v>56</v>
      </c>
      <c r="Z10" t="s">
        <v>60</v>
      </c>
      <c r="AA10" t="s">
        <v>75</v>
      </c>
      <c r="AB10" s="2" t="s">
        <v>71</v>
      </c>
      <c r="AC10" t="s">
        <v>83</v>
      </c>
      <c r="AD10" t="s">
        <v>64</v>
      </c>
      <c r="AF10" t="s">
        <v>65</v>
      </c>
      <c r="AG10" t="s">
        <v>66</v>
      </c>
      <c r="AH10" t="s">
        <v>66</v>
      </c>
      <c r="AI10" t="s">
        <v>66</v>
      </c>
      <c r="AJ10" t="s">
        <v>66</v>
      </c>
      <c r="AK10" t="s">
        <v>66</v>
      </c>
      <c r="AL10" t="s">
        <v>66</v>
      </c>
      <c r="AM10" t="s">
        <v>68</v>
      </c>
    </row>
    <row r="11" spans="1:40" x14ac:dyDescent="0.25">
      <c r="A11">
        <v>41</v>
      </c>
      <c r="B11" s="1">
        <v>44994.4927314815</v>
      </c>
      <c r="C11" s="1">
        <v>44994.613321759301</v>
      </c>
      <c r="D11" t="s">
        <v>40</v>
      </c>
      <c r="F11" t="s">
        <v>58</v>
      </c>
      <c r="U11" s="5">
        <v>44994</v>
      </c>
      <c r="V11" t="s">
        <v>47</v>
      </c>
      <c r="W11" t="s">
        <v>56</v>
      </c>
      <c r="Z11" t="s">
        <v>69</v>
      </c>
      <c r="AA11" t="s">
        <v>70</v>
      </c>
      <c r="AB11" s="2" t="s">
        <v>80</v>
      </c>
      <c r="AC11" t="s">
        <v>63</v>
      </c>
      <c r="AD11" t="s">
        <v>64</v>
      </c>
      <c r="AF11" t="s">
        <v>65</v>
      </c>
      <c r="AG11" t="s">
        <v>72</v>
      </c>
      <c r="AH11" t="s">
        <v>67</v>
      </c>
      <c r="AI11" t="s">
        <v>77</v>
      </c>
      <c r="AJ11" t="s">
        <v>67</v>
      </c>
      <c r="AK11" t="s">
        <v>67</v>
      </c>
      <c r="AL11" t="s">
        <v>67</v>
      </c>
      <c r="AM11" t="s">
        <v>78</v>
      </c>
    </row>
    <row r="12" spans="1:40" x14ac:dyDescent="0.25">
      <c r="B12" s="1"/>
      <c r="C12" s="1"/>
      <c r="J12" s="2"/>
      <c r="K12" s="2"/>
      <c r="U12" s="5"/>
    </row>
    <row r="13" spans="1:40" x14ac:dyDescent="0.25">
      <c r="B13" s="1"/>
      <c r="C13" s="1"/>
      <c r="J13" s="2"/>
      <c r="K13" s="2"/>
      <c r="U13" s="5"/>
    </row>
    <row r="14" spans="1:40" x14ac:dyDescent="0.25">
      <c r="B14" s="1"/>
      <c r="C14" s="1"/>
      <c r="U14" s="5"/>
      <c r="AB14" s="2"/>
    </row>
    <row r="15" spans="1:40" x14ac:dyDescent="0.25">
      <c r="B15" s="1"/>
      <c r="C15" s="1"/>
      <c r="U15" s="5"/>
      <c r="AB15" s="2"/>
    </row>
    <row r="16" spans="1:40" x14ac:dyDescent="0.25">
      <c r="A16">
        <v>46</v>
      </c>
      <c r="B16" s="1">
        <v>44999.709108796298</v>
      </c>
      <c r="C16" s="1">
        <v>44999.711134259298</v>
      </c>
      <c r="D16" t="s">
        <v>40</v>
      </c>
      <c r="F16" t="s">
        <v>58</v>
      </c>
      <c r="U16" s="5">
        <v>44999</v>
      </c>
      <c r="V16" t="s">
        <v>47</v>
      </c>
      <c r="W16" t="s">
        <v>84</v>
      </c>
      <c r="Z16" t="s">
        <v>60</v>
      </c>
      <c r="AA16" t="s">
        <v>85</v>
      </c>
      <c r="AB16" s="2" t="s">
        <v>86</v>
      </c>
      <c r="AC16" t="s">
        <v>63</v>
      </c>
      <c r="AD16" t="s">
        <v>64</v>
      </c>
      <c r="AF16" t="s">
        <v>65</v>
      </c>
      <c r="AG16" t="s">
        <v>77</v>
      </c>
      <c r="AH16" t="s">
        <v>77</v>
      </c>
      <c r="AI16" t="s">
        <v>77</v>
      </c>
      <c r="AJ16" t="s">
        <v>66</v>
      </c>
      <c r="AK16" t="s">
        <v>66</v>
      </c>
      <c r="AL16" t="s">
        <v>66</v>
      </c>
      <c r="AM16" t="s">
        <v>68</v>
      </c>
      <c r="AN16" t="s">
        <v>87</v>
      </c>
    </row>
    <row r="17" spans="1:40" x14ac:dyDescent="0.25">
      <c r="A17">
        <v>47</v>
      </c>
      <c r="B17" s="1">
        <v>44999.709930555597</v>
      </c>
      <c r="C17" s="1">
        <v>44999.712476851797</v>
      </c>
      <c r="D17" t="s">
        <v>40</v>
      </c>
      <c r="F17" t="s">
        <v>58</v>
      </c>
      <c r="U17" s="5">
        <v>44999</v>
      </c>
      <c r="V17" t="s">
        <v>47</v>
      </c>
      <c r="W17" t="s">
        <v>84</v>
      </c>
      <c r="Z17" t="s">
        <v>69</v>
      </c>
      <c r="AA17" t="s">
        <v>75</v>
      </c>
      <c r="AB17" s="2" t="s">
        <v>88</v>
      </c>
      <c r="AC17" t="s">
        <v>83</v>
      </c>
      <c r="AD17" t="s">
        <v>64</v>
      </c>
      <c r="AG17" t="s">
        <v>67</v>
      </c>
      <c r="AH17" t="s">
        <v>67</v>
      </c>
      <c r="AI17" t="s">
        <v>67</v>
      </c>
      <c r="AJ17" t="s">
        <v>66</v>
      </c>
      <c r="AK17" t="s">
        <v>66</v>
      </c>
      <c r="AL17" t="s">
        <v>67</v>
      </c>
      <c r="AM17" t="s">
        <v>78</v>
      </c>
    </row>
    <row r="18" spans="1:40" x14ac:dyDescent="0.25">
      <c r="A18">
        <v>48</v>
      </c>
      <c r="B18" s="1">
        <v>44999.711006944402</v>
      </c>
      <c r="C18" s="1">
        <v>44999.712696759299</v>
      </c>
      <c r="D18" t="s">
        <v>40</v>
      </c>
      <c r="F18" t="s">
        <v>58</v>
      </c>
      <c r="U18" s="5">
        <v>44999</v>
      </c>
      <c r="V18" t="s">
        <v>47</v>
      </c>
      <c r="W18" t="s">
        <v>84</v>
      </c>
      <c r="Z18" t="s">
        <v>60</v>
      </c>
      <c r="AA18" t="s">
        <v>85</v>
      </c>
      <c r="AB18" s="2" t="s">
        <v>89</v>
      </c>
      <c r="AC18" t="s">
        <v>63</v>
      </c>
      <c r="AD18" t="s">
        <v>90</v>
      </c>
      <c r="AE18" t="s">
        <v>91</v>
      </c>
      <c r="AG18" t="s">
        <v>72</v>
      </c>
      <c r="AH18" t="s">
        <v>66</v>
      </c>
      <c r="AI18" t="s">
        <v>77</v>
      </c>
      <c r="AJ18" t="s">
        <v>66</v>
      </c>
      <c r="AK18" t="s">
        <v>66</v>
      </c>
      <c r="AL18" t="s">
        <v>77</v>
      </c>
      <c r="AM18" t="s">
        <v>68</v>
      </c>
      <c r="AN18" t="s">
        <v>92</v>
      </c>
    </row>
    <row r="19" spans="1:40" x14ac:dyDescent="0.25">
      <c r="A19">
        <v>49</v>
      </c>
      <c r="B19" s="1">
        <v>44999.7113425926</v>
      </c>
      <c r="C19" s="1">
        <v>44999.713090277801</v>
      </c>
      <c r="D19" t="s">
        <v>40</v>
      </c>
      <c r="F19" t="s">
        <v>58</v>
      </c>
      <c r="U19" s="5">
        <v>44999</v>
      </c>
      <c r="V19" t="s">
        <v>47</v>
      </c>
      <c r="W19" t="s">
        <v>84</v>
      </c>
      <c r="Z19" t="s">
        <v>69</v>
      </c>
      <c r="AA19" t="s">
        <v>75</v>
      </c>
      <c r="AB19" s="2" t="s">
        <v>93</v>
      </c>
      <c r="AC19" t="s">
        <v>63</v>
      </c>
      <c r="AD19" t="s">
        <v>81</v>
      </c>
      <c r="AG19" t="s">
        <v>67</v>
      </c>
      <c r="AH19" t="s">
        <v>66</v>
      </c>
      <c r="AI19" t="s">
        <v>66</v>
      </c>
      <c r="AJ19" t="s">
        <v>66</v>
      </c>
      <c r="AK19" t="s">
        <v>66</v>
      </c>
      <c r="AL19" t="s">
        <v>67</v>
      </c>
      <c r="AM19" t="s">
        <v>68</v>
      </c>
    </row>
    <row r="20" spans="1:40" x14ac:dyDescent="0.25">
      <c r="A20">
        <v>50</v>
      </c>
      <c r="B20" s="1">
        <v>44999.889652777798</v>
      </c>
      <c r="C20" s="1">
        <v>44999.8993402778</v>
      </c>
      <c r="D20" t="s">
        <v>40</v>
      </c>
      <c r="F20" t="s">
        <v>58</v>
      </c>
      <c r="U20" s="5">
        <v>44999</v>
      </c>
      <c r="V20" t="s">
        <v>47</v>
      </c>
      <c r="W20" t="s">
        <v>84</v>
      </c>
      <c r="Z20" t="s">
        <v>60</v>
      </c>
      <c r="AA20" t="s">
        <v>75</v>
      </c>
      <c r="AB20" s="2" t="s">
        <v>94</v>
      </c>
      <c r="AC20" t="s">
        <v>74</v>
      </c>
      <c r="AD20" t="s">
        <v>64</v>
      </c>
      <c r="AF20" t="s">
        <v>65</v>
      </c>
      <c r="AG20" t="s">
        <v>67</v>
      </c>
      <c r="AH20" t="s">
        <v>66</v>
      </c>
      <c r="AI20" t="s">
        <v>67</v>
      </c>
      <c r="AJ20" t="s">
        <v>66</v>
      </c>
      <c r="AK20" t="s">
        <v>66</v>
      </c>
      <c r="AL20" t="s">
        <v>66</v>
      </c>
      <c r="AM20" t="s">
        <v>68</v>
      </c>
      <c r="AN20" t="s">
        <v>95</v>
      </c>
    </row>
    <row r="21" spans="1:40" x14ac:dyDescent="0.25">
      <c r="A21">
        <v>51</v>
      </c>
      <c r="B21" s="1">
        <v>45001.422407407401</v>
      </c>
      <c r="C21" s="1">
        <v>45001.424814814804</v>
      </c>
      <c r="D21" t="s">
        <v>40</v>
      </c>
      <c r="F21" t="s">
        <v>58</v>
      </c>
      <c r="U21" s="5">
        <v>44994</v>
      </c>
      <c r="V21" t="s">
        <v>47</v>
      </c>
      <c r="W21" t="s">
        <v>56</v>
      </c>
      <c r="Z21" t="s">
        <v>60</v>
      </c>
      <c r="AA21" t="s">
        <v>75</v>
      </c>
      <c r="AB21" s="2" t="s">
        <v>71</v>
      </c>
      <c r="AC21" t="s">
        <v>63</v>
      </c>
      <c r="AD21" t="s">
        <v>64</v>
      </c>
      <c r="AF21" t="s">
        <v>65</v>
      </c>
      <c r="AG21" t="s">
        <v>67</v>
      </c>
      <c r="AH21" t="s">
        <v>67</v>
      </c>
      <c r="AI21" t="s">
        <v>67</v>
      </c>
      <c r="AJ21" t="s">
        <v>66</v>
      </c>
      <c r="AK21" t="s">
        <v>66</v>
      </c>
      <c r="AL21" t="s">
        <v>66</v>
      </c>
      <c r="AM21" t="s">
        <v>68</v>
      </c>
      <c r="AN21" t="s">
        <v>96</v>
      </c>
    </row>
    <row r="22" spans="1:40" x14ac:dyDescent="0.25">
      <c r="A22">
        <v>52</v>
      </c>
      <c r="B22" s="1">
        <v>45001.495810185203</v>
      </c>
      <c r="C22" s="1">
        <v>45001.497638888897</v>
      </c>
      <c r="D22" t="s">
        <v>40</v>
      </c>
      <c r="F22" t="s">
        <v>41</v>
      </c>
      <c r="G22" s="5">
        <v>45001</v>
      </c>
      <c r="H22" t="s">
        <v>97</v>
      </c>
      <c r="I22" t="s">
        <v>43</v>
      </c>
      <c r="J22" s="2">
        <v>10</v>
      </c>
      <c r="K22" s="2">
        <v>7</v>
      </c>
      <c r="L22" t="s">
        <v>44</v>
      </c>
      <c r="M22" t="s">
        <v>45</v>
      </c>
      <c r="N22" t="s">
        <v>46</v>
      </c>
      <c r="O22" t="s">
        <v>47</v>
      </c>
      <c r="P22" t="s">
        <v>98</v>
      </c>
      <c r="T22" t="s">
        <v>49</v>
      </c>
      <c r="U22" s="5"/>
    </row>
    <row r="23" spans="1:40" x14ac:dyDescent="0.25">
      <c r="A23">
        <v>53</v>
      </c>
      <c r="B23" s="1">
        <v>45001.495671296303</v>
      </c>
      <c r="C23" s="1">
        <v>45001.498101851903</v>
      </c>
      <c r="D23" t="s">
        <v>40</v>
      </c>
      <c r="F23" t="s">
        <v>58</v>
      </c>
      <c r="U23" s="5">
        <v>45001</v>
      </c>
      <c r="V23" t="s">
        <v>47</v>
      </c>
      <c r="W23" t="s">
        <v>98</v>
      </c>
      <c r="Z23" t="s">
        <v>60</v>
      </c>
      <c r="AA23" t="s">
        <v>99</v>
      </c>
      <c r="AC23" t="s">
        <v>63</v>
      </c>
      <c r="AD23" t="s">
        <v>81</v>
      </c>
      <c r="AG23" t="s">
        <v>66</v>
      </c>
      <c r="AH23" t="s">
        <v>66</v>
      </c>
      <c r="AI23" t="s">
        <v>66</v>
      </c>
      <c r="AJ23" t="s">
        <v>66</v>
      </c>
      <c r="AK23" t="s">
        <v>66</v>
      </c>
      <c r="AL23" t="s">
        <v>66</v>
      </c>
      <c r="AM23" t="s">
        <v>100</v>
      </c>
    </row>
    <row r="24" spans="1:40" x14ac:dyDescent="0.25">
      <c r="A24">
        <v>54</v>
      </c>
      <c r="B24" s="1">
        <v>45001.495740740698</v>
      </c>
      <c r="C24" s="1">
        <v>45001.498553240701</v>
      </c>
      <c r="D24" t="s">
        <v>40</v>
      </c>
      <c r="F24" t="s">
        <v>58</v>
      </c>
      <c r="U24" s="5">
        <v>45001</v>
      </c>
      <c r="V24" t="s">
        <v>47</v>
      </c>
      <c r="W24" t="s">
        <v>98</v>
      </c>
      <c r="Z24" t="s">
        <v>60</v>
      </c>
      <c r="AA24" t="s">
        <v>99</v>
      </c>
      <c r="AC24" t="s">
        <v>74</v>
      </c>
      <c r="AD24" t="s">
        <v>81</v>
      </c>
      <c r="AG24" t="s">
        <v>66</v>
      </c>
      <c r="AH24" t="s">
        <v>66</v>
      </c>
      <c r="AI24" t="s">
        <v>66</v>
      </c>
      <c r="AJ24" t="s">
        <v>66</v>
      </c>
      <c r="AK24" t="s">
        <v>66</v>
      </c>
      <c r="AL24" t="s">
        <v>66</v>
      </c>
      <c r="AM24" t="s">
        <v>100</v>
      </c>
    </row>
    <row r="25" spans="1:40" x14ac:dyDescent="0.25">
      <c r="A25">
        <v>55</v>
      </c>
      <c r="B25" s="1">
        <v>45001.496064814797</v>
      </c>
      <c r="C25" s="1">
        <v>45001.498680555596</v>
      </c>
      <c r="D25" t="s">
        <v>40</v>
      </c>
      <c r="F25" t="s">
        <v>58</v>
      </c>
      <c r="U25" s="5">
        <v>45001</v>
      </c>
      <c r="V25" t="s">
        <v>47</v>
      </c>
      <c r="W25" t="s">
        <v>98</v>
      </c>
      <c r="Z25" t="s">
        <v>60</v>
      </c>
      <c r="AA25" t="s">
        <v>61</v>
      </c>
      <c r="AB25" s="2" t="s">
        <v>101</v>
      </c>
      <c r="AC25" t="s">
        <v>63</v>
      </c>
      <c r="AD25" t="s">
        <v>81</v>
      </c>
      <c r="AG25" t="s">
        <v>66</v>
      </c>
      <c r="AH25" t="s">
        <v>66</v>
      </c>
      <c r="AI25" t="s">
        <v>66</v>
      </c>
      <c r="AJ25" t="s">
        <v>66</v>
      </c>
      <c r="AK25" t="s">
        <v>66</v>
      </c>
      <c r="AL25" t="s">
        <v>66</v>
      </c>
      <c r="AM25" t="s">
        <v>100</v>
      </c>
      <c r="AN25" t="s">
        <v>102</v>
      </c>
    </row>
    <row r="26" spans="1:40" x14ac:dyDescent="0.25">
      <c r="A26">
        <v>56</v>
      </c>
      <c r="B26" s="1">
        <v>45001.496053240699</v>
      </c>
      <c r="C26" s="1">
        <v>45001.4991898148</v>
      </c>
      <c r="D26" t="s">
        <v>40</v>
      </c>
      <c r="F26" t="s">
        <v>58</v>
      </c>
      <c r="U26" s="5">
        <v>45001</v>
      </c>
      <c r="V26" t="s">
        <v>47</v>
      </c>
      <c r="W26" t="s">
        <v>98</v>
      </c>
      <c r="Z26" t="s">
        <v>60</v>
      </c>
      <c r="AA26" t="s">
        <v>61</v>
      </c>
      <c r="AB26" s="2" t="s">
        <v>103</v>
      </c>
      <c r="AC26" t="s">
        <v>74</v>
      </c>
      <c r="AD26" t="s">
        <v>90</v>
      </c>
      <c r="AE26" t="s">
        <v>104</v>
      </c>
      <c r="AG26" t="s">
        <v>67</v>
      </c>
      <c r="AH26" t="s">
        <v>66</v>
      </c>
      <c r="AI26" t="s">
        <v>66</v>
      </c>
      <c r="AJ26" t="s">
        <v>67</v>
      </c>
      <c r="AK26" t="s">
        <v>66</v>
      </c>
      <c r="AL26" t="s">
        <v>66</v>
      </c>
      <c r="AM26" t="s">
        <v>100</v>
      </c>
      <c r="AN26" t="s">
        <v>105</v>
      </c>
    </row>
    <row r="27" spans="1:40" x14ac:dyDescent="0.25">
      <c r="B27" s="1"/>
      <c r="C27" s="1"/>
      <c r="J27" s="2"/>
      <c r="K27" s="2"/>
      <c r="U27" s="5"/>
    </row>
    <row r="28" spans="1:40" x14ac:dyDescent="0.25">
      <c r="B28" s="1"/>
      <c r="C28" s="1"/>
      <c r="J28" s="2"/>
      <c r="K28" s="2"/>
      <c r="U28" s="5"/>
    </row>
    <row r="29" spans="1:40" x14ac:dyDescent="0.25">
      <c r="A29">
        <v>64</v>
      </c>
      <c r="B29" s="1">
        <v>45021.800127314797</v>
      </c>
      <c r="C29" s="1">
        <v>45021.802141203698</v>
      </c>
      <c r="D29" t="s">
        <v>40</v>
      </c>
      <c r="F29" t="s">
        <v>41</v>
      </c>
      <c r="G29" s="5">
        <v>45021</v>
      </c>
      <c r="H29" t="s">
        <v>97</v>
      </c>
      <c r="I29" t="s">
        <v>43</v>
      </c>
      <c r="J29" s="2">
        <v>8</v>
      </c>
      <c r="K29" s="2">
        <v>4</v>
      </c>
      <c r="L29" t="s">
        <v>51</v>
      </c>
      <c r="M29" t="s">
        <v>45</v>
      </c>
      <c r="N29" t="s">
        <v>46</v>
      </c>
      <c r="O29" t="s">
        <v>47</v>
      </c>
      <c r="P29" t="s">
        <v>106</v>
      </c>
      <c r="T29" t="s">
        <v>107</v>
      </c>
      <c r="U29" s="5"/>
    </row>
    <row r="30" spans="1:40" x14ac:dyDescent="0.25">
      <c r="A30">
        <v>60</v>
      </c>
      <c r="B30" s="1">
        <v>45014.8028009259</v>
      </c>
      <c r="C30" s="1">
        <v>45014.805636574099</v>
      </c>
      <c r="D30" t="s">
        <v>40</v>
      </c>
      <c r="F30" t="s">
        <v>58</v>
      </c>
      <c r="U30" s="5">
        <v>45014</v>
      </c>
      <c r="V30" t="s">
        <v>108</v>
      </c>
      <c r="X30" t="s">
        <v>109</v>
      </c>
      <c r="Z30" t="s">
        <v>69</v>
      </c>
      <c r="AA30" t="s">
        <v>85</v>
      </c>
      <c r="AB30" s="2" t="s">
        <v>110</v>
      </c>
      <c r="AC30" t="s">
        <v>74</v>
      </c>
      <c r="AD30" t="s">
        <v>64</v>
      </c>
      <c r="AF30" t="s">
        <v>65</v>
      </c>
      <c r="AG30" t="s">
        <v>77</v>
      </c>
      <c r="AH30" t="s">
        <v>67</v>
      </c>
      <c r="AI30" t="s">
        <v>67</v>
      </c>
      <c r="AJ30" t="s">
        <v>67</v>
      </c>
      <c r="AK30" t="s">
        <v>66</v>
      </c>
      <c r="AL30" t="s">
        <v>77</v>
      </c>
      <c r="AM30" t="s">
        <v>68</v>
      </c>
    </row>
    <row r="31" spans="1:40" x14ac:dyDescent="0.25">
      <c r="A31">
        <v>61</v>
      </c>
      <c r="B31" s="1">
        <v>45014.803668981498</v>
      </c>
      <c r="C31" s="1">
        <v>45014.805833333303</v>
      </c>
      <c r="D31" t="s">
        <v>40</v>
      </c>
      <c r="F31" t="s">
        <v>58</v>
      </c>
      <c r="U31" s="5">
        <v>45014</v>
      </c>
      <c r="V31" t="s">
        <v>108</v>
      </c>
      <c r="X31" t="s">
        <v>109</v>
      </c>
      <c r="Z31" t="s">
        <v>69</v>
      </c>
      <c r="AA31" t="s">
        <v>85</v>
      </c>
      <c r="AB31" s="2" t="s">
        <v>111</v>
      </c>
      <c r="AC31" t="s">
        <v>63</v>
      </c>
      <c r="AD31" t="s">
        <v>81</v>
      </c>
      <c r="AG31" t="s">
        <v>67</v>
      </c>
      <c r="AH31" t="s">
        <v>67</v>
      </c>
      <c r="AI31" t="s">
        <v>67</v>
      </c>
      <c r="AJ31" t="s">
        <v>67</v>
      </c>
      <c r="AK31" t="s">
        <v>67</v>
      </c>
      <c r="AL31" t="s">
        <v>77</v>
      </c>
    </row>
    <row r="32" spans="1:40" x14ac:dyDescent="0.25">
      <c r="A32">
        <v>62</v>
      </c>
      <c r="B32" s="1">
        <v>45014.803865740701</v>
      </c>
      <c r="C32" s="1">
        <v>45014.806631944397</v>
      </c>
      <c r="D32" t="s">
        <v>40</v>
      </c>
      <c r="F32" t="s">
        <v>58</v>
      </c>
      <c r="U32" s="5">
        <v>45014</v>
      </c>
      <c r="V32" t="s">
        <v>108</v>
      </c>
      <c r="X32" t="s">
        <v>109</v>
      </c>
      <c r="Z32" t="s">
        <v>60</v>
      </c>
      <c r="AA32" t="s">
        <v>70</v>
      </c>
      <c r="AB32" s="2" t="s">
        <v>112</v>
      </c>
      <c r="AC32" t="s">
        <v>63</v>
      </c>
      <c r="AD32" t="s">
        <v>64</v>
      </c>
      <c r="AF32" t="s">
        <v>65</v>
      </c>
      <c r="AG32" t="s">
        <v>77</v>
      </c>
      <c r="AH32" t="s">
        <v>67</v>
      </c>
      <c r="AI32" t="s">
        <v>77</v>
      </c>
      <c r="AJ32" t="s">
        <v>66</v>
      </c>
      <c r="AK32" t="s">
        <v>66</v>
      </c>
      <c r="AL32" t="s">
        <v>66</v>
      </c>
      <c r="AM32" t="s">
        <v>68</v>
      </c>
      <c r="AN32" t="s">
        <v>113</v>
      </c>
    </row>
    <row r="33" spans="1:40" x14ac:dyDescent="0.25">
      <c r="A33">
        <v>63</v>
      </c>
      <c r="B33" s="1">
        <v>45014.806296296301</v>
      </c>
      <c r="C33" s="1">
        <v>45014.810127314799</v>
      </c>
      <c r="D33" t="s">
        <v>40</v>
      </c>
      <c r="F33" t="s">
        <v>58</v>
      </c>
      <c r="U33" s="5">
        <v>45014</v>
      </c>
      <c r="V33" t="s">
        <v>108</v>
      </c>
      <c r="X33" t="s">
        <v>109</v>
      </c>
      <c r="Z33" t="s">
        <v>69</v>
      </c>
      <c r="AA33" t="s">
        <v>70</v>
      </c>
      <c r="AB33" s="2" t="s">
        <v>114</v>
      </c>
      <c r="AC33" t="s">
        <v>74</v>
      </c>
      <c r="AD33" t="s">
        <v>64</v>
      </c>
      <c r="AF33" t="s">
        <v>65</v>
      </c>
      <c r="AG33" t="s">
        <v>77</v>
      </c>
      <c r="AH33" t="s">
        <v>67</v>
      </c>
      <c r="AI33" t="s">
        <v>67</v>
      </c>
      <c r="AJ33" t="s">
        <v>66</v>
      </c>
      <c r="AK33" t="s">
        <v>66</v>
      </c>
      <c r="AL33" t="s">
        <v>66</v>
      </c>
      <c r="AM33" t="s">
        <v>68</v>
      </c>
      <c r="AN33" t="s">
        <v>115</v>
      </c>
    </row>
    <row r="34" spans="1:40" x14ac:dyDescent="0.25">
      <c r="A34">
        <v>96</v>
      </c>
      <c r="B34" s="1">
        <v>45049.350462962997</v>
      </c>
      <c r="C34" s="1">
        <v>45049.3535416667</v>
      </c>
      <c r="D34" t="s">
        <v>40</v>
      </c>
      <c r="F34" t="s">
        <v>41</v>
      </c>
      <c r="G34" s="5">
        <v>45042</v>
      </c>
      <c r="H34" t="s">
        <v>116</v>
      </c>
      <c r="I34" t="s">
        <v>43</v>
      </c>
      <c r="J34" s="2">
        <v>5</v>
      </c>
      <c r="K34" s="2">
        <v>3</v>
      </c>
      <c r="L34" t="s">
        <v>44</v>
      </c>
      <c r="M34" t="s">
        <v>45</v>
      </c>
      <c r="N34" t="s">
        <v>46</v>
      </c>
      <c r="O34" t="s">
        <v>47</v>
      </c>
      <c r="P34" t="s">
        <v>117</v>
      </c>
      <c r="T34" t="s">
        <v>118</v>
      </c>
      <c r="U34" s="5"/>
    </row>
    <row r="35" spans="1:40" x14ac:dyDescent="0.25">
      <c r="A35">
        <v>65</v>
      </c>
      <c r="B35" s="1">
        <v>45034.7981365741</v>
      </c>
      <c r="C35" s="1">
        <v>45034.800266203703</v>
      </c>
      <c r="D35" t="s">
        <v>40</v>
      </c>
      <c r="F35" t="s">
        <v>58</v>
      </c>
      <c r="U35" s="5">
        <v>45034</v>
      </c>
      <c r="V35" t="s">
        <v>52</v>
      </c>
      <c r="Y35" t="s">
        <v>119</v>
      </c>
      <c r="Z35" t="s">
        <v>69</v>
      </c>
      <c r="AA35" t="s">
        <v>85</v>
      </c>
      <c r="AB35" s="2" t="s">
        <v>120</v>
      </c>
      <c r="AC35" t="s">
        <v>74</v>
      </c>
      <c r="AD35" t="s">
        <v>64</v>
      </c>
      <c r="AG35" t="s">
        <v>66</v>
      </c>
      <c r="AH35" t="s">
        <v>66</v>
      </c>
      <c r="AI35" t="s">
        <v>66</v>
      </c>
      <c r="AJ35" t="s">
        <v>67</v>
      </c>
      <c r="AK35" t="s">
        <v>66</v>
      </c>
      <c r="AL35" t="s">
        <v>66</v>
      </c>
      <c r="AM35" t="s">
        <v>68</v>
      </c>
      <c r="AN35" t="s">
        <v>121</v>
      </c>
    </row>
    <row r="36" spans="1:40" x14ac:dyDescent="0.25">
      <c r="A36">
        <v>66</v>
      </c>
      <c r="B36" s="1">
        <v>45034.797939814802</v>
      </c>
      <c r="C36" s="1">
        <v>45034.800335648099</v>
      </c>
      <c r="D36" t="s">
        <v>40</v>
      </c>
      <c r="F36" t="s">
        <v>58</v>
      </c>
      <c r="U36" s="5">
        <v>45034</v>
      </c>
      <c r="V36" t="s">
        <v>52</v>
      </c>
      <c r="Y36" t="s">
        <v>119</v>
      </c>
      <c r="Z36" t="s">
        <v>60</v>
      </c>
      <c r="AA36" t="s">
        <v>61</v>
      </c>
      <c r="AB36" s="2" t="s">
        <v>122</v>
      </c>
      <c r="AC36" t="s">
        <v>63</v>
      </c>
      <c r="AD36" t="s">
        <v>81</v>
      </c>
      <c r="AF36" t="s">
        <v>123</v>
      </c>
      <c r="AG36" t="s">
        <v>77</v>
      </c>
      <c r="AH36" t="s">
        <v>67</v>
      </c>
      <c r="AI36" t="s">
        <v>67</v>
      </c>
      <c r="AJ36" t="s">
        <v>67</v>
      </c>
      <c r="AK36" t="s">
        <v>67</v>
      </c>
      <c r="AL36" t="s">
        <v>67</v>
      </c>
      <c r="AM36" t="s">
        <v>100</v>
      </c>
    </row>
    <row r="37" spans="1:40" x14ac:dyDescent="0.25">
      <c r="A37">
        <v>67</v>
      </c>
      <c r="B37" s="1">
        <v>45034.798009259299</v>
      </c>
      <c r="C37" s="1">
        <v>45034.800729166702</v>
      </c>
      <c r="D37" t="s">
        <v>40</v>
      </c>
      <c r="F37" t="s">
        <v>58</v>
      </c>
      <c r="U37" s="5">
        <v>45034</v>
      </c>
      <c r="V37" t="s">
        <v>52</v>
      </c>
      <c r="Y37" t="s">
        <v>119</v>
      </c>
      <c r="Z37" t="s">
        <v>69</v>
      </c>
      <c r="AA37" t="s">
        <v>70</v>
      </c>
      <c r="AB37" s="2" t="s">
        <v>124</v>
      </c>
      <c r="AC37" t="s">
        <v>63</v>
      </c>
      <c r="AD37" t="s">
        <v>64</v>
      </c>
      <c r="AG37" t="s">
        <v>67</v>
      </c>
      <c r="AH37" t="s">
        <v>67</v>
      </c>
      <c r="AI37" t="s">
        <v>67</v>
      </c>
      <c r="AJ37" t="s">
        <v>77</v>
      </c>
      <c r="AK37" t="s">
        <v>67</v>
      </c>
      <c r="AL37" t="s">
        <v>66</v>
      </c>
      <c r="AM37" t="s">
        <v>78</v>
      </c>
    </row>
    <row r="38" spans="1:40" x14ac:dyDescent="0.25">
      <c r="A38">
        <v>68</v>
      </c>
      <c r="B38" s="1">
        <v>45034.798287037003</v>
      </c>
      <c r="C38" s="1">
        <v>45034.801006944399</v>
      </c>
      <c r="D38" t="s">
        <v>40</v>
      </c>
      <c r="F38" t="s">
        <v>58</v>
      </c>
      <c r="U38" s="5">
        <v>45034</v>
      </c>
      <c r="V38" t="s">
        <v>52</v>
      </c>
      <c r="Y38" t="s">
        <v>119</v>
      </c>
      <c r="Z38" t="s">
        <v>60</v>
      </c>
      <c r="AA38" t="s">
        <v>85</v>
      </c>
      <c r="AB38" s="2" t="s">
        <v>125</v>
      </c>
      <c r="AC38" t="s">
        <v>74</v>
      </c>
      <c r="AD38" t="s">
        <v>64</v>
      </c>
      <c r="AG38" t="s">
        <v>67</v>
      </c>
      <c r="AH38" t="s">
        <v>67</v>
      </c>
      <c r="AI38" t="s">
        <v>67</v>
      </c>
      <c r="AJ38" t="s">
        <v>77</v>
      </c>
      <c r="AK38" t="s">
        <v>67</v>
      </c>
      <c r="AL38" t="s">
        <v>67</v>
      </c>
      <c r="AM38" t="s">
        <v>68</v>
      </c>
    </row>
    <row r="39" spans="1:40" x14ac:dyDescent="0.25">
      <c r="A39">
        <v>69</v>
      </c>
      <c r="B39" s="1">
        <v>45034.798229166699</v>
      </c>
      <c r="C39" s="1">
        <v>45034.802418981497</v>
      </c>
      <c r="D39" t="s">
        <v>40</v>
      </c>
      <c r="F39" t="s">
        <v>58</v>
      </c>
      <c r="U39" s="5">
        <v>45034</v>
      </c>
      <c r="V39" t="s">
        <v>52</v>
      </c>
      <c r="Y39" t="s">
        <v>119</v>
      </c>
      <c r="Z39" t="s">
        <v>60</v>
      </c>
      <c r="AA39" t="s">
        <v>70</v>
      </c>
      <c r="AB39" s="2" t="s">
        <v>126</v>
      </c>
      <c r="AC39" t="s">
        <v>63</v>
      </c>
      <c r="AD39" t="s">
        <v>81</v>
      </c>
      <c r="AF39" t="s">
        <v>65</v>
      </c>
      <c r="AG39" t="s">
        <v>67</v>
      </c>
      <c r="AH39" t="s">
        <v>66</v>
      </c>
      <c r="AI39" t="s">
        <v>67</v>
      </c>
      <c r="AJ39" t="s">
        <v>66</v>
      </c>
      <c r="AK39" t="s">
        <v>66</v>
      </c>
      <c r="AL39" t="s">
        <v>67</v>
      </c>
      <c r="AM39" t="s">
        <v>68</v>
      </c>
      <c r="AN39" t="s">
        <v>127</v>
      </c>
    </row>
    <row r="40" spans="1:40" x14ac:dyDescent="0.25">
      <c r="A40">
        <v>70</v>
      </c>
      <c r="B40" s="1">
        <v>45034.797916666699</v>
      </c>
      <c r="C40" s="1">
        <v>45034.802951388898</v>
      </c>
      <c r="D40" t="s">
        <v>40</v>
      </c>
      <c r="F40" t="s">
        <v>58</v>
      </c>
      <c r="U40" s="5">
        <v>45034</v>
      </c>
      <c r="V40" t="s">
        <v>52</v>
      </c>
      <c r="Y40" t="s">
        <v>119</v>
      </c>
      <c r="Z40" t="s">
        <v>60</v>
      </c>
      <c r="AA40" t="s">
        <v>85</v>
      </c>
      <c r="AB40" s="2" t="s">
        <v>128</v>
      </c>
      <c r="AC40" t="s">
        <v>63</v>
      </c>
      <c r="AD40" t="s">
        <v>64</v>
      </c>
      <c r="AG40" t="s">
        <v>67</v>
      </c>
      <c r="AH40" t="s">
        <v>67</v>
      </c>
      <c r="AI40" t="s">
        <v>66</v>
      </c>
      <c r="AJ40" t="s">
        <v>66</v>
      </c>
      <c r="AK40" t="s">
        <v>66</v>
      </c>
      <c r="AL40" t="s">
        <v>66</v>
      </c>
      <c r="AM40" t="s">
        <v>68</v>
      </c>
      <c r="AN40" t="s">
        <v>129</v>
      </c>
    </row>
    <row r="41" spans="1:40" x14ac:dyDescent="0.25">
      <c r="A41">
        <v>71</v>
      </c>
      <c r="B41" s="1">
        <v>45034.800092592603</v>
      </c>
      <c r="C41" s="1">
        <v>45034.823703703703</v>
      </c>
      <c r="D41" t="s">
        <v>40</v>
      </c>
      <c r="F41" t="s">
        <v>41</v>
      </c>
      <c r="G41" s="5">
        <v>45034</v>
      </c>
      <c r="H41" t="s">
        <v>116</v>
      </c>
      <c r="I41" t="s">
        <v>130</v>
      </c>
      <c r="J41" s="2">
        <v>9</v>
      </c>
      <c r="K41" s="2">
        <v>8</v>
      </c>
      <c r="L41" t="s">
        <v>51</v>
      </c>
      <c r="M41" t="s">
        <v>45</v>
      </c>
      <c r="N41" t="s">
        <v>46</v>
      </c>
      <c r="O41" t="s">
        <v>52</v>
      </c>
      <c r="R41" t="s">
        <v>119</v>
      </c>
      <c r="T41" t="s">
        <v>131</v>
      </c>
      <c r="U41" s="5"/>
    </row>
    <row r="42" spans="1:40" x14ac:dyDescent="0.25">
      <c r="A42">
        <v>72</v>
      </c>
      <c r="B42" s="1">
        <v>45034.834490740701</v>
      </c>
      <c r="C42" s="1">
        <v>45034.839259259301</v>
      </c>
      <c r="D42" t="s">
        <v>40</v>
      </c>
      <c r="F42" t="s">
        <v>58</v>
      </c>
      <c r="U42" s="5">
        <v>45034</v>
      </c>
      <c r="V42" t="s">
        <v>52</v>
      </c>
      <c r="Y42" t="s">
        <v>119</v>
      </c>
      <c r="Z42" t="s">
        <v>60</v>
      </c>
      <c r="AA42" t="s">
        <v>85</v>
      </c>
      <c r="AB42" s="2" t="s">
        <v>132</v>
      </c>
      <c r="AC42" t="s">
        <v>83</v>
      </c>
      <c r="AD42" t="s">
        <v>81</v>
      </c>
      <c r="AF42" t="s">
        <v>133</v>
      </c>
      <c r="AG42" t="s">
        <v>67</v>
      </c>
      <c r="AH42" t="s">
        <v>67</v>
      </c>
      <c r="AI42" t="s">
        <v>66</v>
      </c>
      <c r="AJ42" t="s">
        <v>77</v>
      </c>
      <c r="AK42" t="s">
        <v>66</v>
      </c>
      <c r="AL42" t="s">
        <v>66</v>
      </c>
      <c r="AM42" t="s">
        <v>78</v>
      </c>
      <c r="AN42" t="s">
        <v>134</v>
      </c>
    </row>
    <row r="43" spans="1:40" x14ac:dyDescent="0.25">
      <c r="A43">
        <v>73</v>
      </c>
      <c r="B43" s="1">
        <v>45034.836365740703</v>
      </c>
      <c r="C43" s="1">
        <v>45034.842326388898</v>
      </c>
      <c r="D43" t="s">
        <v>40</v>
      </c>
      <c r="F43" t="s">
        <v>58</v>
      </c>
      <c r="U43" s="5">
        <v>45034</v>
      </c>
      <c r="V43" t="s">
        <v>52</v>
      </c>
      <c r="Y43" t="s">
        <v>119</v>
      </c>
      <c r="Z43" t="s">
        <v>60</v>
      </c>
      <c r="AA43" t="s">
        <v>75</v>
      </c>
      <c r="AB43" s="2" t="s">
        <v>122</v>
      </c>
      <c r="AC43" t="s">
        <v>63</v>
      </c>
      <c r="AD43" t="s">
        <v>81</v>
      </c>
      <c r="AF43" t="s">
        <v>133</v>
      </c>
      <c r="AG43" t="s">
        <v>67</v>
      </c>
      <c r="AH43" t="s">
        <v>67</v>
      </c>
      <c r="AI43" t="s">
        <v>66</v>
      </c>
      <c r="AJ43" t="s">
        <v>66</v>
      </c>
      <c r="AK43" t="s">
        <v>66</v>
      </c>
      <c r="AL43" t="s">
        <v>67</v>
      </c>
      <c r="AM43" t="s">
        <v>68</v>
      </c>
    </row>
    <row r="44" spans="1:40" x14ac:dyDescent="0.25">
      <c r="A44">
        <v>74</v>
      </c>
      <c r="B44" s="1">
        <v>45040.827291666697</v>
      </c>
      <c r="C44" s="1">
        <v>45040.828611111101</v>
      </c>
      <c r="D44" t="s">
        <v>40</v>
      </c>
      <c r="F44" t="s">
        <v>58</v>
      </c>
      <c r="U44" s="5">
        <v>45040</v>
      </c>
      <c r="V44" t="s">
        <v>52</v>
      </c>
      <c r="Y44" t="s">
        <v>135</v>
      </c>
      <c r="Z44" t="s">
        <v>60</v>
      </c>
      <c r="AA44" t="s">
        <v>70</v>
      </c>
      <c r="AB44" s="2" t="s">
        <v>136</v>
      </c>
      <c r="AC44" t="s">
        <v>63</v>
      </c>
      <c r="AD44" t="s">
        <v>81</v>
      </c>
      <c r="AF44" t="s">
        <v>65</v>
      </c>
      <c r="AG44" t="s">
        <v>67</v>
      </c>
      <c r="AH44" t="s">
        <v>66</v>
      </c>
      <c r="AI44" t="s">
        <v>66</v>
      </c>
      <c r="AJ44" t="s">
        <v>67</v>
      </c>
      <c r="AK44" t="s">
        <v>67</v>
      </c>
      <c r="AL44" t="s">
        <v>67</v>
      </c>
      <c r="AM44" t="s">
        <v>137</v>
      </c>
    </row>
    <row r="45" spans="1:40" x14ac:dyDescent="0.25">
      <c r="A45">
        <v>75</v>
      </c>
      <c r="B45" s="1">
        <v>45040.827384259297</v>
      </c>
      <c r="C45" s="1">
        <v>45040.8288888889</v>
      </c>
      <c r="D45" t="s">
        <v>40</v>
      </c>
      <c r="F45" t="s">
        <v>58</v>
      </c>
      <c r="U45" s="5">
        <v>45040</v>
      </c>
      <c r="V45" t="s">
        <v>52</v>
      </c>
      <c r="Y45" t="s">
        <v>135</v>
      </c>
      <c r="Z45" t="s">
        <v>69</v>
      </c>
      <c r="AA45" t="s">
        <v>70</v>
      </c>
      <c r="AB45" s="2" t="s">
        <v>138</v>
      </c>
      <c r="AC45" t="s">
        <v>139</v>
      </c>
      <c r="AD45" t="s">
        <v>64</v>
      </c>
      <c r="AG45" t="s">
        <v>66</v>
      </c>
      <c r="AH45" t="s">
        <v>66</v>
      </c>
      <c r="AI45" t="s">
        <v>66</v>
      </c>
      <c r="AJ45" t="s">
        <v>66</v>
      </c>
      <c r="AK45" t="s">
        <v>66</v>
      </c>
      <c r="AL45" t="s">
        <v>66</v>
      </c>
      <c r="AM45" t="s">
        <v>78</v>
      </c>
      <c r="AN45" t="s">
        <v>140</v>
      </c>
    </row>
    <row r="46" spans="1:40" x14ac:dyDescent="0.25">
      <c r="A46">
        <v>76</v>
      </c>
      <c r="B46" s="1">
        <v>45040.827569444402</v>
      </c>
      <c r="C46" s="1">
        <v>45040.829467592601</v>
      </c>
      <c r="D46" t="s">
        <v>40</v>
      </c>
      <c r="F46" t="s">
        <v>58</v>
      </c>
      <c r="U46" s="5">
        <v>45040</v>
      </c>
      <c r="V46" t="s">
        <v>52</v>
      </c>
      <c r="Y46" t="s">
        <v>135</v>
      </c>
      <c r="Z46" t="s">
        <v>69</v>
      </c>
      <c r="AA46" t="s">
        <v>85</v>
      </c>
      <c r="AB46" s="2" t="s">
        <v>141</v>
      </c>
      <c r="AC46" t="s">
        <v>74</v>
      </c>
      <c r="AD46" t="s">
        <v>64</v>
      </c>
      <c r="AG46" t="s">
        <v>66</v>
      </c>
      <c r="AH46" t="s">
        <v>66</v>
      </c>
      <c r="AI46" t="s">
        <v>66</v>
      </c>
      <c r="AJ46" t="s">
        <v>67</v>
      </c>
      <c r="AK46" t="s">
        <v>66</v>
      </c>
      <c r="AL46" t="s">
        <v>67</v>
      </c>
      <c r="AM46" t="s">
        <v>73</v>
      </c>
      <c r="AN46" t="s">
        <v>142</v>
      </c>
    </row>
    <row r="47" spans="1:40" x14ac:dyDescent="0.25">
      <c r="A47">
        <v>77</v>
      </c>
      <c r="B47" s="1">
        <v>45040.827604166698</v>
      </c>
      <c r="C47" s="1">
        <v>45040.829629629603</v>
      </c>
      <c r="D47" t="s">
        <v>40</v>
      </c>
      <c r="F47" t="s">
        <v>58</v>
      </c>
      <c r="U47" s="5">
        <v>45040</v>
      </c>
      <c r="V47" t="s">
        <v>52</v>
      </c>
      <c r="Y47" t="s">
        <v>135</v>
      </c>
      <c r="Z47" t="s">
        <v>60</v>
      </c>
      <c r="AA47" t="s">
        <v>85</v>
      </c>
      <c r="AB47" s="2" t="s">
        <v>110</v>
      </c>
      <c r="AC47" t="s">
        <v>63</v>
      </c>
      <c r="AD47" t="s">
        <v>64</v>
      </c>
      <c r="AG47" t="s">
        <v>66</v>
      </c>
      <c r="AH47" t="s">
        <v>66</v>
      </c>
      <c r="AI47" t="s">
        <v>67</v>
      </c>
      <c r="AJ47" t="s">
        <v>72</v>
      </c>
      <c r="AK47" t="s">
        <v>66</v>
      </c>
      <c r="AL47" t="s">
        <v>67</v>
      </c>
      <c r="AM47" t="s">
        <v>100</v>
      </c>
    </row>
    <row r="48" spans="1:40" x14ac:dyDescent="0.25">
      <c r="A48">
        <v>78</v>
      </c>
      <c r="B48" s="1">
        <v>45040.827534722201</v>
      </c>
      <c r="C48" s="1">
        <v>45040.829710648097</v>
      </c>
      <c r="D48" t="s">
        <v>40</v>
      </c>
      <c r="F48" t="s">
        <v>58</v>
      </c>
      <c r="U48" s="5">
        <v>45040</v>
      </c>
      <c r="V48" t="s">
        <v>52</v>
      </c>
      <c r="Y48" t="s">
        <v>143</v>
      </c>
      <c r="Z48" t="s">
        <v>60</v>
      </c>
      <c r="AA48" t="s">
        <v>85</v>
      </c>
      <c r="AB48" s="2" t="s">
        <v>144</v>
      </c>
      <c r="AC48" t="s">
        <v>63</v>
      </c>
      <c r="AD48" t="s">
        <v>64</v>
      </c>
      <c r="AG48" t="s">
        <v>67</v>
      </c>
      <c r="AH48" t="s">
        <v>67</v>
      </c>
      <c r="AI48" t="s">
        <v>67</v>
      </c>
      <c r="AJ48" t="s">
        <v>67</v>
      </c>
      <c r="AK48" t="s">
        <v>66</v>
      </c>
      <c r="AL48" t="s">
        <v>67</v>
      </c>
      <c r="AM48" t="s">
        <v>68</v>
      </c>
      <c r="AN48" t="s">
        <v>145</v>
      </c>
    </row>
    <row r="49" spans="1:40" x14ac:dyDescent="0.25">
      <c r="A49">
        <v>79</v>
      </c>
      <c r="B49" s="1">
        <v>45040.827511574098</v>
      </c>
      <c r="C49" s="1">
        <v>45040.829768518503</v>
      </c>
      <c r="D49" t="s">
        <v>40</v>
      </c>
      <c r="F49" t="s">
        <v>58</v>
      </c>
      <c r="U49" s="5">
        <v>45040</v>
      </c>
      <c r="V49" t="s">
        <v>52</v>
      </c>
      <c r="Y49" t="s">
        <v>135</v>
      </c>
      <c r="Z49" t="s">
        <v>60</v>
      </c>
      <c r="AA49" t="s">
        <v>85</v>
      </c>
      <c r="AB49" s="2" t="s">
        <v>146</v>
      </c>
      <c r="AC49" t="s">
        <v>74</v>
      </c>
      <c r="AD49" t="s">
        <v>64</v>
      </c>
      <c r="AG49" t="s">
        <v>77</v>
      </c>
      <c r="AH49" t="s">
        <v>66</v>
      </c>
      <c r="AI49" t="s">
        <v>66</v>
      </c>
      <c r="AJ49" t="s">
        <v>66</v>
      </c>
      <c r="AK49" t="s">
        <v>66</v>
      </c>
      <c r="AL49" t="s">
        <v>67</v>
      </c>
      <c r="AM49" t="s">
        <v>78</v>
      </c>
      <c r="AN49" t="s">
        <v>147</v>
      </c>
    </row>
    <row r="50" spans="1:40" x14ac:dyDescent="0.25">
      <c r="A50">
        <v>80</v>
      </c>
      <c r="B50" s="1">
        <v>45040.8278125</v>
      </c>
      <c r="C50" s="1">
        <v>45040.829907407402</v>
      </c>
      <c r="D50" t="s">
        <v>40</v>
      </c>
      <c r="F50" t="s">
        <v>58</v>
      </c>
      <c r="U50" s="5">
        <v>45040</v>
      </c>
      <c r="V50" t="s">
        <v>52</v>
      </c>
      <c r="Y50" t="s">
        <v>135</v>
      </c>
      <c r="Z50" t="s">
        <v>60</v>
      </c>
      <c r="AA50" t="s">
        <v>70</v>
      </c>
      <c r="AB50" s="2" t="s">
        <v>148</v>
      </c>
      <c r="AC50" t="s">
        <v>74</v>
      </c>
      <c r="AD50" t="s">
        <v>81</v>
      </c>
      <c r="AF50" t="s">
        <v>149</v>
      </c>
      <c r="AG50" t="s">
        <v>67</v>
      </c>
      <c r="AH50" t="s">
        <v>66</v>
      </c>
      <c r="AI50" t="s">
        <v>67</v>
      </c>
      <c r="AJ50" t="s">
        <v>67</v>
      </c>
      <c r="AK50" t="s">
        <v>66</v>
      </c>
      <c r="AL50" t="s">
        <v>67</v>
      </c>
      <c r="AM50" t="s">
        <v>100</v>
      </c>
    </row>
    <row r="51" spans="1:40" x14ac:dyDescent="0.25">
      <c r="A51">
        <v>81</v>
      </c>
      <c r="B51" s="1">
        <v>45040.8278125</v>
      </c>
      <c r="C51" s="1">
        <v>45040.831145833297</v>
      </c>
      <c r="D51" t="s">
        <v>40</v>
      </c>
      <c r="F51" t="s">
        <v>58</v>
      </c>
      <c r="U51" s="5">
        <v>45040</v>
      </c>
      <c r="V51" t="s">
        <v>52</v>
      </c>
      <c r="Y51" t="s">
        <v>135</v>
      </c>
      <c r="Z51" t="s">
        <v>60</v>
      </c>
      <c r="AA51" t="s">
        <v>70</v>
      </c>
      <c r="AB51" s="2" t="s">
        <v>150</v>
      </c>
      <c r="AC51" t="s">
        <v>63</v>
      </c>
      <c r="AD51" t="s">
        <v>81</v>
      </c>
      <c r="AF51" t="s">
        <v>151</v>
      </c>
      <c r="AG51" t="s">
        <v>67</v>
      </c>
      <c r="AH51" t="s">
        <v>67</v>
      </c>
      <c r="AI51" t="s">
        <v>77</v>
      </c>
      <c r="AJ51" t="s">
        <v>67</v>
      </c>
      <c r="AK51" t="s">
        <v>66</v>
      </c>
      <c r="AL51" t="s">
        <v>67</v>
      </c>
      <c r="AM51" t="s">
        <v>73</v>
      </c>
      <c r="AN51" t="s">
        <v>152</v>
      </c>
    </row>
    <row r="52" spans="1:40" x14ac:dyDescent="0.25">
      <c r="A52">
        <v>82</v>
      </c>
      <c r="B52" s="1">
        <v>45040.828067129602</v>
      </c>
      <c r="C52" s="1">
        <v>45040.8311805556</v>
      </c>
      <c r="D52" t="s">
        <v>40</v>
      </c>
      <c r="F52" t="s">
        <v>58</v>
      </c>
      <c r="U52" s="5">
        <v>45040</v>
      </c>
      <c r="V52" t="s">
        <v>52</v>
      </c>
      <c r="Y52" t="s">
        <v>135</v>
      </c>
      <c r="Z52" t="s">
        <v>69</v>
      </c>
      <c r="AA52" t="s">
        <v>85</v>
      </c>
      <c r="AB52" s="2" t="s">
        <v>153</v>
      </c>
      <c r="AC52" t="s">
        <v>63</v>
      </c>
      <c r="AD52" t="s">
        <v>81</v>
      </c>
      <c r="AF52" t="s">
        <v>65</v>
      </c>
      <c r="AG52" t="s">
        <v>66</v>
      </c>
      <c r="AH52" t="s">
        <v>66</v>
      </c>
      <c r="AI52" t="s">
        <v>67</v>
      </c>
      <c r="AJ52" t="s">
        <v>66</v>
      </c>
      <c r="AK52" t="s">
        <v>66</v>
      </c>
      <c r="AL52" t="s">
        <v>66</v>
      </c>
      <c r="AM52" t="s">
        <v>100</v>
      </c>
    </row>
    <row r="53" spans="1:40" x14ac:dyDescent="0.25">
      <c r="A53">
        <v>83</v>
      </c>
      <c r="B53" s="1">
        <v>45041.616759259297</v>
      </c>
      <c r="C53" s="1">
        <v>45041.617708333302</v>
      </c>
      <c r="D53" t="s">
        <v>40</v>
      </c>
      <c r="F53" t="s">
        <v>58</v>
      </c>
      <c r="U53" s="5">
        <v>45021</v>
      </c>
      <c r="V53" t="s">
        <v>47</v>
      </c>
      <c r="W53" t="s">
        <v>106</v>
      </c>
      <c r="Z53" t="s">
        <v>60</v>
      </c>
      <c r="AA53" t="s">
        <v>99</v>
      </c>
      <c r="AB53" s="2" t="s">
        <v>154</v>
      </c>
      <c r="AC53" t="s">
        <v>74</v>
      </c>
      <c r="AD53" t="s">
        <v>64</v>
      </c>
      <c r="AG53" t="s">
        <v>67</v>
      </c>
      <c r="AH53" t="s">
        <v>67</v>
      </c>
      <c r="AI53" t="s">
        <v>67</v>
      </c>
      <c r="AJ53" t="s">
        <v>67</v>
      </c>
      <c r="AK53" t="s">
        <v>67</v>
      </c>
      <c r="AL53" t="s">
        <v>67</v>
      </c>
      <c r="AM53" t="s">
        <v>100</v>
      </c>
    </row>
    <row r="54" spans="1:40" x14ac:dyDescent="0.25">
      <c r="A54">
        <v>84</v>
      </c>
      <c r="B54" s="1">
        <v>45041.642094907402</v>
      </c>
      <c r="C54" s="1">
        <v>45041.643576388902</v>
      </c>
      <c r="D54" t="s">
        <v>40</v>
      </c>
      <c r="F54" t="s">
        <v>41</v>
      </c>
      <c r="G54" s="5">
        <v>45014</v>
      </c>
      <c r="H54" t="s">
        <v>97</v>
      </c>
      <c r="I54" t="s">
        <v>130</v>
      </c>
      <c r="J54" s="2">
        <v>7</v>
      </c>
      <c r="K54" s="2">
        <v>4</v>
      </c>
      <c r="L54" t="s">
        <v>51</v>
      </c>
      <c r="M54" t="s">
        <v>45</v>
      </c>
      <c r="N54" t="s">
        <v>46</v>
      </c>
      <c r="O54" t="s">
        <v>108</v>
      </c>
      <c r="Q54" t="s">
        <v>109</v>
      </c>
      <c r="T54" t="s">
        <v>155</v>
      </c>
      <c r="U54" s="5"/>
    </row>
    <row r="55" spans="1:40" x14ac:dyDescent="0.25">
      <c r="A55">
        <v>85</v>
      </c>
      <c r="B55" s="1">
        <v>45041.807361111103</v>
      </c>
      <c r="C55" s="1">
        <v>45041.809062499997</v>
      </c>
      <c r="D55" t="s">
        <v>40</v>
      </c>
      <c r="F55" t="s">
        <v>58</v>
      </c>
      <c r="U55" s="5">
        <v>45041</v>
      </c>
      <c r="V55" t="s">
        <v>52</v>
      </c>
      <c r="Y55" t="s">
        <v>156</v>
      </c>
      <c r="Z55" t="s">
        <v>60</v>
      </c>
      <c r="AA55" t="s">
        <v>85</v>
      </c>
      <c r="AB55" s="2" t="s">
        <v>157</v>
      </c>
      <c r="AC55" t="s">
        <v>63</v>
      </c>
      <c r="AD55" t="s">
        <v>64</v>
      </c>
      <c r="AG55" t="s">
        <v>67</v>
      </c>
      <c r="AH55" t="s">
        <v>67</v>
      </c>
      <c r="AI55" t="s">
        <v>77</v>
      </c>
      <c r="AJ55" t="s">
        <v>67</v>
      </c>
      <c r="AK55" t="s">
        <v>66</v>
      </c>
      <c r="AL55" t="s">
        <v>67</v>
      </c>
      <c r="AM55" t="s">
        <v>158</v>
      </c>
    </row>
    <row r="56" spans="1:40" x14ac:dyDescent="0.25">
      <c r="A56">
        <v>86</v>
      </c>
      <c r="B56" s="1">
        <v>45041.807129629597</v>
      </c>
      <c r="C56" s="1">
        <v>45041.809814814798</v>
      </c>
      <c r="D56" t="s">
        <v>40</v>
      </c>
      <c r="F56" t="s">
        <v>58</v>
      </c>
      <c r="U56" s="5">
        <v>45041</v>
      </c>
      <c r="V56" t="s">
        <v>52</v>
      </c>
      <c r="Y56" t="s">
        <v>156</v>
      </c>
      <c r="Z56" t="s">
        <v>60</v>
      </c>
      <c r="AA56" t="s">
        <v>85</v>
      </c>
      <c r="AB56" s="2" t="s">
        <v>159</v>
      </c>
      <c r="AC56" t="s">
        <v>63</v>
      </c>
      <c r="AD56" t="s">
        <v>64</v>
      </c>
      <c r="AG56" t="s">
        <v>67</v>
      </c>
      <c r="AH56" t="s">
        <v>66</v>
      </c>
      <c r="AI56" t="s">
        <v>77</v>
      </c>
      <c r="AJ56" t="s">
        <v>67</v>
      </c>
      <c r="AK56" t="s">
        <v>66</v>
      </c>
      <c r="AL56" t="s">
        <v>77</v>
      </c>
      <c r="AM56" t="s">
        <v>158</v>
      </c>
      <c r="AN56" t="s">
        <v>160</v>
      </c>
    </row>
    <row r="57" spans="1:40" x14ac:dyDescent="0.25">
      <c r="A57">
        <v>87</v>
      </c>
      <c r="B57" s="1">
        <v>45041.806863425903</v>
      </c>
      <c r="C57" s="1">
        <v>45041.810081018499</v>
      </c>
      <c r="D57" t="s">
        <v>40</v>
      </c>
      <c r="F57" t="s">
        <v>58</v>
      </c>
      <c r="U57" s="5">
        <v>45041</v>
      </c>
      <c r="V57" t="s">
        <v>52</v>
      </c>
      <c r="Y57" t="s">
        <v>156</v>
      </c>
      <c r="Z57" t="s">
        <v>69</v>
      </c>
      <c r="AA57" t="s">
        <v>70</v>
      </c>
      <c r="AB57" s="2" t="s">
        <v>161</v>
      </c>
      <c r="AC57" t="s">
        <v>139</v>
      </c>
      <c r="AD57" t="s">
        <v>81</v>
      </c>
      <c r="AF57" t="s">
        <v>65</v>
      </c>
      <c r="AG57" t="s">
        <v>67</v>
      </c>
      <c r="AH57" t="s">
        <v>66</v>
      </c>
      <c r="AI57" t="s">
        <v>67</v>
      </c>
      <c r="AJ57" t="s">
        <v>66</v>
      </c>
      <c r="AK57" t="s">
        <v>66</v>
      </c>
      <c r="AL57" t="s">
        <v>66</v>
      </c>
      <c r="AM57" t="s">
        <v>68</v>
      </c>
      <c r="AN57" t="s">
        <v>162</v>
      </c>
    </row>
    <row r="58" spans="1:40" x14ac:dyDescent="0.25">
      <c r="A58">
        <v>88</v>
      </c>
      <c r="B58" s="1">
        <v>45041.806944444397</v>
      </c>
      <c r="C58" s="1">
        <v>45041.810324074097</v>
      </c>
      <c r="D58" t="s">
        <v>40</v>
      </c>
      <c r="F58" t="s">
        <v>58</v>
      </c>
      <c r="U58" s="5">
        <v>45041</v>
      </c>
      <c r="V58" t="s">
        <v>52</v>
      </c>
      <c r="Y58" t="s">
        <v>156</v>
      </c>
      <c r="Z58" t="s">
        <v>60</v>
      </c>
      <c r="AA58" t="s">
        <v>75</v>
      </c>
      <c r="AB58" s="2" t="s">
        <v>161</v>
      </c>
      <c r="AC58" t="s">
        <v>74</v>
      </c>
      <c r="AD58" t="s">
        <v>81</v>
      </c>
      <c r="AF58" t="s">
        <v>65</v>
      </c>
      <c r="AG58" t="s">
        <v>77</v>
      </c>
      <c r="AH58" t="s">
        <v>66</v>
      </c>
      <c r="AI58" t="s">
        <v>67</v>
      </c>
      <c r="AJ58" t="s">
        <v>66</v>
      </c>
      <c r="AK58" t="s">
        <v>66</v>
      </c>
      <c r="AL58" t="s">
        <v>66</v>
      </c>
      <c r="AM58" t="s">
        <v>68</v>
      </c>
      <c r="AN58" t="s">
        <v>163</v>
      </c>
    </row>
    <row r="59" spans="1:40" x14ac:dyDescent="0.25">
      <c r="A59">
        <v>89</v>
      </c>
      <c r="B59" s="1">
        <v>45041.8070717593</v>
      </c>
      <c r="C59" s="1">
        <v>45041.810891203699</v>
      </c>
      <c r="D59" t="s">
        <v>40</v>
      </c>
      <c r="F59" t="s">
        <v>58</v>
      </c>
      <c r="U59" s="5">
        <v>45041</v>
      </c>
      <c r="V59" t="s">
        <v>52</v>
      </c>
      <c r="Y59" t="s">
        <v>156</v>
      </c>
      <c r="Z59" t="s">
        <v>60</v>
      </c>
      <c r="AA59" t="s">
        <v>85</v>
      </c>
      <c r="AB59" s="2" t="s">
        <v>144</v>
      </c>
      <c r="AC59" t="s">
        <v>63</v>
      </c>
      <c r="AD59" t="s">
        <v>81</v>
      </c>
      <c r="AF59" t="s">
        <v>65</v>
      </c>
      <c r="AG59" t="s">
        <v>67</v>
      </c>
      <c r="AH59" t="s">
        <v>66</v>
      </c>
      <c r="AI59" t="s">
        <v>66</v>
      </c>
      <c r="AJ59" t="s">
        <v>66</v>
      </c>
      <c r="AK59" t="s">
        <v>66</v>
      </c>
      <c r="AL59" t="s">
        <v>67</v>
      </c>
      <c r="AM59" t="s">
        <v>78</v>
      </c>
      <c r="AN59" t="s">
        <v>164</v>
      </c>
    </row>
    <row r="60" spans="1:40" x14ac:dyDescent="0.25">
      <c r="A60">
        <v>90</v>
      </c>
      <c r="B60" s="1">
        <v>45042.494085648097</v>
      </c>
      <c r="C60" s="1">
        <v>45042.4969444444</v>
      </c>
      <c r="D60" t="s">
        <v>40</v>
      </c>
      <c r="F60" t="s">
        <v>58</v>
      </c>
      <c r="U60" s="5">
        <v>45042</v>
      </c>
      <c r="V60" t="s">
        <v>47</v>
      </c>
      <c r="W60" t="s">
        <v>117</v>
      </c>
      <c r="Z60" t="s">
        <v>60</v>
      </c>
      <c r="AA60" t="s">
        <v>61</v>
      </c>
      <c r="AB60" s="2" t="s">
        <v>165</v>
      </c>
      <c r="AC60" t="s">
        <v>74</v>
      </c>
      <c r="AD60" t="s">
        <v>64</v>
      </c>
      <c r="AG60" t="s">
        <v>66</v>
      </c>
      <c r="AH60" t="s">
        <v>66</v>
      </c>
      <c r="AI60" t="s">
        <v>66</v>
      </c>
      <c r="AJ60" t="s">
        <v>66</v>
      </c>
      <c r="AK60" t="s">
        <v>66</v>
      </c>
      <c r="AL60" t="s">
        <v>66</v>
      </c>
      <c r="AM60" t="s">
        <v>78</v>
      </c>
      <c r="AN60" t="s">
        <v>166</v>
      </c>
    </row>
    <row r="61" spans="1:40" x14ac:dyDescent="0.25">
      <c r="A61">
        <v>91</v>
      </c>
      <c r="B61" s="1">
        <v>45042.494965277801</v>
      </c>
      <c r="C61" s="1">
        <v>45042.497685185197</v>
      </c>
      <c r="D61" t="s">
        <v>40</v>
      </c>
      <c r="F61" t="s">
        <v>58</v>
      </c>
      <c r="U61" s="5">
        <v>45042</v>
      </c>
      <c r="V61" t="s">
        <v>47</v>
      </c>
      <c r="W61" t="s">
        <v>117</v>
      </c>
      <c r="Z61" t="s">
        <v>60</v>
      </c>
      <c r="AA61" t="s">
        <v>75</v>
      </c>
      <c r="AB61" s="2" t="s">
        <v>167</v>
      </c>
      <c r="AC61" t="s">
        <v>139</v>
      </c>
      <c r="AD61" t="s">
        <v>64</v>
      </c>
      <c r="AG61" t="s">
        <v>77</v>
      </c>
      <c r="AH61" t="s">
        <v>67</v>
      </c>
      <c r="AI61" t="s">
        <v>77</v>
      </c>
      <c r="AJ61" t="s">
        <v>66</v>
      </c>
      <c r="AK61" t="s">
        <v>66</v>
      </c>
      <c r="AL61" t="s">
        <v>66</v>
      </c>
      <c r="AM61" t="s">
        <v>78</v>
      </c>
      <c r="AN61" t="s">
        <v>168</v>
      </c>
    </row>
    <row r="62" spans="1:40" x14ac:dyDescent="0.25">
      <c r="A62">
        <v>94</v>
      </c>
      <c r="B62" s="1">
        <v>45044.375069444402</v>
      </c>
      <c r="C62" s="1">
        <v>45044.378217592603</v>
      </c>
      <c r="D62" t="s">
        <v>40</v>
      </c>
      <c r="F62" t="s">
        <v>41</v>
      </c>
      <c r="G62" s="5">
        <v>45041</v>
      </c>
      <c r="H62" t="s">
        <v>97</v>
      </c>
      <c r="I62" t="s">
        <v>130</v>
      </c>
      <c r="J62" s="2">
        <v>9</v>
      </c>
      <c r="K62" s="2">
        <v>6</v>
      </c>
      <c r="L62" t="s">
        <v>51</v>
      </c>
      <c r="M62" t="s">
        <v>45</v>
      </c>
      <c r="N62" t="s">
        <v>46</v>
      </c>
      <c r="O62" t="s">
        <v>52</v>
      </c>
      <c r="R62" t="s">
        <v>156</v>
      </c>
      <c r="T62" t="s">
        <v>169</v>
      </c>
      <c r="U62" s="5"/>
    </row>
    <row r="63" spans="1:40" x14ac:dyDescent="0.25">
      <c r="A63">
        <v>95</v>
      </c>
      <c r="B63" s="1">
        <v>45048.728553240697</v>
      </c>
      <c r="C63" s="1">
        <v>45048.730729166702</v>
      </c>
      <c r="D63" t="s">
        <v>40</v>
      </c>
      <c r="F63" t="s">
        <v>41</v>
      </c>
      <c r="G63" s="5">
        <v>45040</v>
      </c>
      <c r="H63" t="s">
        <v>97</v>
      </c>
      <c r="I63" t="s">
        <v>130</v>
      </c>
      <c r="J63" s="2">
        <v>9</v>
      </c>
      <c r="K63" s="2">
        <v>9</v>
      </c>
      <c r="L63" t="s">
        <v>51</v>
      </c>
      <c r="M63" t="s">
        <v>45</v>
      </c>
      <c r="N63" t="s">
        <v>46</v>
      </c>
      <c r="O63" t="s">
        <v>52</v>
      </c>
      <c r="R63" t="s">
        <v>135</v>
      </c>
      <c r="T63" t="s">
        <v>143</v>
      </c>
      <c r="U63" s="5"/>
    </row>
    <row r="64" spans="1:40" x14ac:dyDescent="0.25">
      <c r="A64">
        <v>34</v>
      </c>
      <c r="B64" s="1">
        <v>44991.660370370402</v>
      </c>
      <c r="C64" s="1">
        <v>44991.662627314799</v>
      </c>
      <c r="D64" t="s">
        <v>40</v>
      </c>
      <c r="F64" t="s">
        <v>41</v>
      </c>
      <c r="G64" s="5">
        <v>44991</v>
      </c>
      <c r="H64" t="s">
        <v>50</v>
      </c>
      <c r="I64" t="s">
        <v>43</v>
      </c>
      <c r="J64" s="2">
        <v>9</v>
      </c>
      <c r="K64" s="2">
        <v>7</v>
      </c>
      <c r="L64" t="s">
        <v>170</v>
      </c>
      <c r="M64" t="s">
        <v>171</v>
      </c>
      <c r="N64" t="s">
        <v>46</v>
      </c>
      <c r="O64" t="s">
        <v>47</v>
      </c>
      <c r="P64" t="s">
        <v>59</v>
      </c>
      <c r="T64" t="s">
        <v>172</v>
      </c>
      <c r="U64" s="5"/>
    </row>
    <row r="65" spans="1:40" x14ac:dyDescent="0.25">
      <c r="A65">
        <v>97</v>
      </c>
      <c r="B65" s="1">
        <v>45050.596608796302</v>
      </c>
      <c r="C65" s="1">
        <v>45050.598136574103</v>
      </c>
      <c r="D65" t="s">
        <v>40</v>
      </c>
      <c r="F65" t="s">
        <v>58</v>
      </c>
      <c r="J65" s="7"/>
      <c r="K65" s="7"/>
      <c r="U65" s="5">
        <v>45041</v>
      </c>
      <c r="V65" t="s">
        <v>52</v>
      </c>
      <c r="Y65" t="s">
        <v>156</v>
      </c>
      <c r="Z65" t="s">
        <v>60</v>
      </c>
      <c r="AA65" t="s">
        <v>75</v>
      </c>
      <c r="AB65" s="2" t="s">
        <v>173</v>
      </c>
      <c r="AC65" t="s">
        <v>74</v>
      </c>
      <c r="AD65" t="s">
        <v>64</v>
      </c>
      <c r="AG65" t="s">
        <v>67</v>
      </c>
      <c r="AH65" t="s">
        <v>66</v>
      </c>
      <c r="AI65" t="s">
        <v>67</v>
      </c>
      <c r="AJ65" t="s">
        <v>66</v>
      </c>
      <c r="AK65" t="s">
        <v>66</v>
      </c>
      <c r="AL65" t="s">
        <v>66</v>
      </c>
      <c r="AM65" t="s">
        <v>78</v>
      </c>
    </row>
    <row r="66" spans="1:40" x14ac:dyDescent="0.25">
      <c r="A66">
        <v>98</v>
      </c>
      <c r="B66" s="1">
        <v>45069.797002314801</v>
      </c>
      <c r="C66" s="1">
        <v>45069.797766203701</v>
      </c>
      <c r="D66" t="s">
        <v>40</v>
      </c>
      <c r="F66" t="s">
        <v>41</v>
      </c>
      <c r="G66" s="5">
        <v>45069</v>
      </c>
      <c r="H66" t="s">
        <v>116</v>
      </c>
      <c r="I66" t="s">
        <v>174</v>
      </c>
      <c r="J66" s="2">
        <v>2</v>
      </c>
      <c r="K66" s="2">
        <v>2</v>
      </c>
      <c r="L66" t="s">
        <v>51</v>
      </c>
      <c r="M66" t="s">
        <v>45</v>
      </c>
      <c r="N66" t="s">
        <v>46</v>
      </c>
      <c r="O66" t="s">
        <v>108</v>
      </c>
      <c r="Q66" t="s">
        <v>175</v>
      </c>
      <c r="U66" s="5"/>
    </row>
    <row r="67" spans="1:40" x14ac:dyDescent="0.25">
      <c r="A67">
        <v>99</v>
      </c>
      <c r="B67" s="1">
        <v>45069.799155092602</v>
      </c>
      <c r="C67" s="1">
        <v>45069.808090277802</v>
      </c>
      <c r="D67" t="s">
        <v>40</v>
      </c>
      <c r="F67" t="s">
        <v>58</v>
      </c>
      <c r="J67" s="7"/>
      <c r="K67" s="7"/>
      <c r="U67" s="5">
        <v>45069</v>
      </c>
      <c r="V67" t="s">
        <v>108</v>
      </c>
      <c r="X67" t="s">
        <v>175</v>
      </c>
      <c r="Z67" t="s">
        <v>60</v>
      </c>
      <c r="AA67" t="s">
        <v>70</v>
      </c>
      <c r="AB67" s="2" t="s">
        <v>176</v>
      </c>
      <c r="AC67" t="s">
        <v>83</v>
      </c>
      <c r="AD67" t="s">
        <v>81</v>
      </c>
      <c r="AF67" t="s">
        <v>65</v>
      </c>
      <c r="AG67" t="s">
        <v>66</v>
      </c>
      <c r="AH67" t="s">
        <v>66</v>
      </c>
      <c r="AI67" t="s">
        <v>67</v>
      </c>
      <c r="AJ67" t="s">
        <v>66</v>
      </c>
      <c r="AK67" t="s">
        <v>66</v>
      </c>
      <c r="AL67" t="s">
        <v>67</v>
      </c>
      <c r="AM67" t="s">
        <v>68</v>
      </c>
      <c r="AN67" t="s">
        <v>177</v>
      </c>
    </row>
    <row r="68" spans="1:40" x14ac:dyDescent="0.25">
      <c r="A68">
        <v>100</v>
      </c>
      <c r="B68" s="1">
        <v>45070.7719560185</v>
      </c>
      <c r="C68" s="1">
        <v>45070.773206018501</v>
      </c>
      <c r="D68" t="s">
        <v>40</v>
      </c>
      <c r="F68" t="s">
        <v>58</v>
      </c>
      <c r="J68" s="7"/>
      <c r="K68" s="7"/>
      <c r="U68" s="5">
        <v>45070</v>
      </c>
      <c r="V68" t="s">
        <v>108</v>
      </c>
      <c r="X68" t="s">
        <v>178</v>
      </c>
      <c r="Z68" t="s">
        <v>69</v>
      </c>
      <c r="AA68" t="s">
        <v>70</v>
      </c>
      <c r="AB68" s="2" t="s">
        <v>179</v>
      </c>
      <c r="AC68" t="s">
        <v>139</v>
      </c>
      <c r="AD68" t="s">
        <v>90</v>
      </c>
      <c r="AE68" t="s">
        <v>91</v>
      </c>
      <c r="AG68" t="s">
        <v>77</v>
      </c>
      <c r="AH68" t="s">
        <v>67</v>
      </c>
      <c r="AI68" t="s">
        <v>66</v>
      </c>
      <c r="AJ68" t="s">
        <v>66</v>
      </c>
      <c r="AK68" t="s">
        <v>66</v>
      </c>
      <c r="AL68" t="s">
        <v>66</v>
      </c>
      <c r="AM68" t="s">
        <v>68</v>
      </c>
    </row>
    <row r="69" spans="1:40" x14ac:dyDescent="0.25">
      <c r="A69">
        <v>101</v>
      </c>
      <c r="B69" s="1">
        <v>45070.771990740701</v>
      </c>
      <c r="C69" s="1">
        <v>45070.773229166698</v>
      </c>
      <c r="D69" t="s">
        <v>40</v>
      </c>
      <c r="F69" t="s">
        <v>41</v>
      </c>
      <c r="G69" s="5">
        <v>45070</v>
      </c>
      <c r="H69" t="s">
        <v>116</v>
      </c>
      <c r="I69" t="s">
        <v>174</v>
      </c>
      <c r="J69" s="2">
        <v>3</v>
      </c>
      <c r="K69" s="2">
        <v>3</v>
      </c>
      <c r="L69" t="s">
        <v>51</v>
      </c>
      <c r="M69" t="s">
        <v>45</v>
      </c>
      <c r="N69" t="s">
        <v>46</v>
      </c>
      <c r="O69" t="s">
        <v>108</v>
      </c>
      <c r="Q69" t="s">
        <v>178</v>
      </c>
      <c r="T69" t="s">
        <v>180</v>
      </c>
      <c r="U69" s="5"/>
    </row>
    <row r="70" spans="1:40" x14ac:dyDescent="0.25">
      <c r="A70">
        <v>102</v>
      </c>
      <c r="B70" s="1">
        <v>45070.7721296296</v>
      </c>
      <c r="C70" s="1">
        <v>45070.774085648103</v>
      </c>
      <c r="D70" t="s">
        <v>40</v>
      </c>
      <c r="F70" t="s">
        <v>58</v>
      </c>
      <c r="J70" s="7"/>
      <c r="K70" s="7"/>
      <c r="U70" s="5">
        <v>45070</v>
      </c>
      <c r="V70" t="s">
        <v>108</v>
      </c>
      <c r="X70" t="s">
        <v>178</v>
      </c>
      <c r="Z70" t="s">
        <v>60</v>
      </c>
      <c r="AA70" t="s">
        <v>70</v>
      </c>
      <c r="AB70" s="2" t="s">
        <v>181</v>
      </c>
      <c r="AC70" t="s">
        <v>63</v>
      </c>
      <c r="AD70" t="s">
        <v>81</v>
      </c>
      <c r="AF70" t="s">
        <v>182</v>
      </c>
      <c r="AG70" t="s">
        <v>67</v>
      </c>
      <c r="AH70" t="s">
        <v>67</v>
      </c>
      <c r="AI70" t="s">
        <v>67</v>
      </c>
      <c r="AJ70" t="s">
        <v>66</v>
      </c>
      <c r="AK70" t="s">
        <v>66</v>
      </c>
      <c r="AL70" t="s">
        <v>66</v>
      </c>
      <c r="AM70" t="s">
        <v>68</v>
      </c>
      <c r="AN70" t="s">
        <v>183</v>
      </c>
    </row>
    <row r="71" spans="1:40" x14ac:dyDescent="0.25">
      <c r="A71">
        <v>103</v>
      </c>
      <c r="B71" s="1">
        <v>45070.771747685198</v>
      </c>
      <c r="C71" s="1">
        <v>45070.775092592601</v>
      </c>
      <c r="D71" t="s">
        <v>40</v>
      </c>
      <c r="F71" t="s">
        <v>58</v>
      </c>
      <c r="U71" s="5">
        <v>45070</v>
      </c>
      <c r="V71" t="s">
        <v>108</v>
      </c>
      <c r="X71" t="s">
        <v>178</v>
      </c>
      <c r="Z71" t="s">
        <v>60</v>
      </c>
      <c r="AA71" t="s">
        <v>99</v>
      </c>
      <c r="AB71" s="2" t="s">
        <v>184</v>
      </c>
      <c r="AC71" t="s">
        <v>74</v>
      </c>
      <c r="AD71" t="s">
        <v>81</v>
      </c>
      <c r="AF71" t="s">
        <v>123</v>
      </c>
      <c r="AG71" t="s">
        <v>77</v>
      </c>
      <c r="AH71" t="s">
        <v>67</v>
      </c>
      <c r="AI71" t="s">
        <v>67</v>
      </c>
      <c r="AJ71" t="s">
        <v>67</v>
      </c>
      <c r="AK71" t="s">
        <v>66</v>
      </c>
      <c r="AL71" t="s">
        <v>66</v>
      </c>
      <c r="AM71" t="s">
        <v>68</v>
      </c>
      <c r="AN71" t="s">
        <v>185</v>
      </c>
    </row>
    <row r="72" spans="1:40" x14ac:dyDescent="0.25">
      <c r="A72">
        <v>59</v>
      </c>
      <c r="B72" s="1">
        <v>45007.421875</v>
      </c>
      <c r="C72" s="1">
        <v>45007.423425925903</v>
      </c>
      <c r="D72" t="s">
        <v>40</v>
      </c>
      <c r="F72" t="s">
        <v>41</v>
      </c>
      <c r="G72" s="5">
        <v>44999</v>
      </c>
      <c r="H72" t="s">
        <v>50</v>
      </c>
      <c r="I72" t="s">
        <v>130</v>
      </c>
      <c r="J72" s="2">
        <v>6</v>
      </c>
      <c r="K72" s="2">
        <v>5</v>
      </c>
      <c r="L72" t="s">
        <v>51</v>
      </c>
      <c r="M72" t="s">
        <v>45</v>
      </c>
      <c r="N72" t="s">
        <v>46</v>
      </c>
      <c r="O72" t="s">
        <v>47</v>
      </c>
      <c r="P72" t="s">
        <v>84</v>
      </c>
      <c r="T72" t="s">
        <v>186</v>
      </c>
      <c r="U72" s="5"/>
    </row>
    <row r="73" spans="1:40" x14ac:dyDescent="0.25">
      <c r="A73">
        <v>105</v>
      </c>
      <c r="B73" s="1">
        <v>45076.470335648097</v>
      </c>
      <c r="C73" s="1">
        <v>45076.472731481503</v>
      </c>
      <c r="D73" t="s">
        <v>40</v>
      </c>
      <c r="F73" t="s">
        <v>58</v>
      </c>
      <c r="U73" s="5">
        <v>45076</v>
      </c>
      <c r="V73" t="s">
        <v>47</v>
      </c>
      <c r="W73" t="s">
        <v>48</v>
      </c>
      <c r="Z73" t="s">
        <v>60</v>
      </c>
      <c r="AA73" t="s">
        <v>75</v>
      </c>
      <c r="AB73" s="2" t="s">
        <v>187</v>
      </c>
      <c r="AC73" t="s">
        <v>74</v>
      </c>
      <c r="AD73" t="s">
        <v>90</v>
      </c>
      <c r="AE73" t="s">
        <v>91</v>
      </c>
      <c r="AG73" t="s">
        <v>77</v>
      </c>
      <c r="AH73" t="s">
        <v>66</v>
      </c>
      <c r="AI73" t="s">
        <v>66</v>
      </c>
      <c r="AJ73" t="s">
        <v>67</v>
      </c>
      <c r="AK73" t="s">
        <v>66</v>
      </c>
      <c r="AL73" t="s">
        <v>67</v>
      </c>
      <c r="AM73" t="s">
        <v>68</v>
      </c>
      <c r="AN73" t="s">
        <v>188</v>
      </c>
    </row>
    <row r="74" spans="1:40" x14ac:dyDescent="0.25">
      <c r="B74" s="1"/>
      <c r="C74" s="1"/>
      <c r="J74" s="2"/>
      <c r="K74" s="2"/>
      <c r="U74" s="5"/>
    </row>
    <row r="75" spans="1:40" x14ac:dyDescent="0.25">
      <c r="A75">
        <v>107</v>
      </c>
      <c r="B75" s="1">
        <v>45076.470162037003</v>
      </c>
      <c r="C75" s="1">
        <v>45076.473912037</v>
      </c>
      <c r="D75" t="s">
        <v>40</v>
      </c>
      <c r="F75" t="s">
        <v>58</v>
      </c>
      <c r="U75" s="5">
        <v>45076</v>
      </c>
      <c r="V75" t="s">
        <v>47</v>
      </c>
      <c r="W75" t="s">
        <v>48</v>
      </c>
      <c r="Z75" t="s">
        <v>69</v>
      </c>
      <c r="AA75" t="s">
        <v>75</v>
      </c>
      <c r="AB75" s="2" t="s">
        <v>189</v>
      </c>
      <c r="AC75" t="s">
        <v>63</v>
      </c>
      <c r="AD75" t="s">
        <v>81</v>
      </c>
      <c r="AF75" t="s">
        <v>151</v>
      </c>
      <c r="AG75" t="s">
        <v>67</v>
      </c>
      <c r="AH75" t="s">
        <v>67</v>
      </c>
      <c r="AI75" t="s">
        <v>67</v>
      </c>
      <c r="AJ75" t="s">
        <v>67</v>
      </c>
      <c r="AK75" t="s">
        <v>67</v>
      </c>
      <c r="AL75" t="s">
        <v>67</v>
      </c>
      <c r="AM75" t="s">
        <v>68</v>
      </c>
    </row>
    <row r="76" spans="1:40" x14ac:dyDescent="0.25">
      <c r="A76">
        <v>108</v>
      </c>
      <c r="B76" s="1">
        <v>45076.470659722203</v>
      </c>
      <c r="C76" s="1">
        <v>45076.473912037</v>
      </c>
      <c r="D76" t="s">
        <v>40</v>
      </c>
      <c r="F76" t="s">
        <v>58</v>
      </c>
      <c r="U76" s="5">
        <v>45076</v>
      </c>
      <c r="V76" t="s">
        <v>47</v>
      </c>
      <c r="W76" t="s">
        <v>48</v>
      </c>
      <c r="Z76" t="s">
        <v>60</v>
      </c>
      <c r="AA76" t="s">
        <v>61</v>
      </c>
      <c r="AB76" s="2" t="s">
        <v>190</v>
      </c>
      <c r="AC76" t="s">
        <v>74</v>
      </c>
      <c r="AD76" t="s">
        <v>81</v>
      </c>
      <c r="AF76" t="s">
        <v>133</v>
      </c>
      <c r="AG76" t="s">
        <v>66</v>
      </c>
      <c r="AH76" t="s">
        <v>66</v>
      </c>
      <c r="AI76" t="s">
        <v>66</v>
      </c>
      <c r="AJ76" t="s">
        <v>66</v>
      </c>
      <c r="AK76" t="s">
        <v>66</v>
      </c>
      <c r="AL76" t="s">
        <v>66</v>
      </c>
      <c r="AM76" t="s">
        <v>100</v>
      </c>
    </row>
    <row r="77" spans="1:40" x14ac:dyDescent="0.25">
      <c r="A77">
        <v>109</v>
      </c>
      <c r="B77" s="1">
        <v>45076.471261574101</v>
      </c>
      <c r="C77" s="1">
        <v>45076.4753472222</v>
      </c>
      <c r="D77" t="s">
        <v>40</v>
      </c>
      <c r="F77" t="s">
        <v>58</v>
      </c>
      <c r="U77" s="5">
        <v>45076</v>
      </c>
      <c r="V77" t="s">
        <v>47</v>
      </c>
      <c r="W77" t="s">
        <v>48</v>
      </c>
      <c r="Z77" t="s">
        <v>60</v>
      </c>
      <c r="AA77" t="s">
        <v>61</v>
      </c>
      <c r="AB77" s="2" t="s">
        <v>191</v>
      </c>
      <c r="AC77" t="s">
        <v>63</v>
      </c>
      <c r="AD77" t="s">
        <v>81</v>
      </c>
      <c r="AF77" t="s">
        <v>133</v>
      </c>
      <c r="AG77" t="s">
        <v>66</v>
      </c>
      <c r="AH77" t="s">
        <v>66</v>
      </c>
      <c r="AI77" t="s">
        <v>67</v>
      </c>
      <c r="AJ77" t="s">
        <v>66</v>
      </c>
      <c r="AK77" t="s">
        <v>67</v>
      </c>
      <c r="AL77" t="s">
        <v>66</v>
      </c>
      <c r="AM77" t="s">
        <v>78</v>
      </c>
      <c r="AN77" t="s">
        <v>192</v>
      </c>
    </row>
    <row r="78" spans="1:40" x14ac:dyDescent="0.25">
      <c r="A78">
        <v>110</v>
      </c>
      <c r="B78" s="1">
        <v>45076.470046296301</v>
      </c>
      <c r="C78" s="1">
        <v>45076.4761574074</v>
      </c>
      <c r="D78" t="s">
        <v>40</v>
      </c>
      <c r="F78" t="s">
        <v>58</v>
      </c>
      <c r="U78" s="5">
        <v>45076</v>
      </c>
      <c r="V78" t="s">
        <v>47</v>
      </c>
      <c r="W78" t="s">
        <v>48</v>
      </c>
      <c r="Z78" t="s">
        <v>60</v>
      </c>
      <c r="AA78" t="s">
        <v>61</v>
      </c>
      <c r="AB78" s="2" t="s">
        <v>191</v>
      </c>
      <c r="AC78" t="s">
        <v>63</v>
      </c>
      <c r="AD78" t="s">
        <v>81</v>
      </c>
      <c r="AF78" t="s">
        <v>133</v>
      </c>
      <c r="AG78" t="s">
        <v>67</v>
      </c>
      <c r="AH78" t="s">
        <v>66</v>
      </c>
      <c r="AI78" t="s">
        <v>66</v>
      </c>
      <c r="AJ78" t="s">
        <v>66</v>
      </c>
      <c r="AK78" t="s">
        <v>66</v>
      </c>
      <c r="AL78" t="s">
        <v>66</v>
      </c>
      <c r="AM78" t="s">
        <v>100</v>
      </c>
      <c r="AN78" t="s">
        <v>193</v>
      </c>
    </row>
    <row r="79" spans="1:40" x14ac:dyDescent="0.25">
      <c r="A79">
        <v>111</v>
      </c>
      <c r="B79" s="1">
        <v>45076.472708333298</v>
      </c>
      <c r="C79" s="1">
        <v>45076.478298611102</v>
      </c>
      <c r="D79" t="s">
        <v>40</v>
      </c>
      <c r="F79" t="s">
        <v>58</v>
      </c>
      <c r="U79" s="5">
        <v>45076</v>
      </c>
      <c r="V79" t="s">
        <v>47</v>
      </c>
      <c r="W79" t="s">
        <v>48</v>
      </c>
      <c r="Z79" t="s">
        <v>60</v>
      </c>
      <c r="AA79" t="s">
        <v>61</v>
      </c>
      <c r="AB79" s="2" t="s">
        <v>101</v>
      </c>
      <c r="AC79" t="s">
        <v>63</v>
      </c>
      <c r="AD79" t="s">
        <v>81</v>
      </c>
      <c r="AF79" t="s">
        <v>151</v>
      </c>
      <c r="AG79" t="s">
        <v>66</v>
      </c>
      <c r="AH79" t="s">
        <v>67</v>
      </c>
      <c r="AI79" t="s">
        <v>66</v>
      </c>
      <c r="AJ79" t="s">
        <v>67</v>
      </c>
      <c r="AK79" t="s">
        <v>66</v>
      </c>
      <c r="AL79" t="s">
        <v>66</v>
      </c>
      <c r="AM79" t="s">
        <v>100</v>
      </c>
      <c r="AN79" t="s">
        <v>194</v>
      </c>
    </row>
    <row r="80" spans="1:40" x14ac:dyDescent="0.25">
      <c r="A80">
        <v>112</v>
      </c>
      <c r="B80" s="1">
        <v>45076.769513888903</v>
      </c>
      <c r="C80" s="1">
        <v>45076.772152777798</v>
      </c>
      <c r="D80" t="s">
        <v>40</v>
      </c>
      <c r="F80" t="s">
        <v>58</v>
      </c>
      <c r="U80" s="5">
        <v>45076</v>
      </c>
      <c r="V80" t="s">
        <v>47</v>
      </c>
      <c r="W80" t="s">
        <v>84</v>
      </c>
      <c r="Z80" t="s">
        <v>69</v>
      </c>
      <c r="AA80" t="s">
        <v>61</v>
      </c>
      <c r="AB80" s="2" t="s">
        <v>89</v>
      </c>
      <c r="AC80" t="s">
        <v>63</v>
      </c>
      <c r="AD80" t="s">
        <v>64</v>
      </c>
      <c r="AG80" t="s">
        <v>77</v>
      </c>
      <c r="AH80" t="s">
        <v>66</v>
      </c>
      <c r="AI80" t="s">
        <v>66</v>
      </c>
      <c r="AJ80" t="s">
        <v>66</v>
      </c>
      <c r="AK80" t="s">
        <v>66</v>
      </c>
      <c r="AL80" t="s">
        <v>67</v>
      </c>
      <c r="AM80" t="s">
        <v>78</v>
      </c>
      <c r="AN80" t="s">
        <v>195</v>
      </c>
    </row>
    <row r="81" spans="1:40" x14ac:dyDescent="0.25">
      <c r="A81">
        <v>113</v>
      </c>
      <c r="B81" s="1">
        <v>45076.769224536998</v>
      </c>
      <c r="C81" s="1">
        <v>45076.772164351903</v>
      </c>
      <c r="D81" t="s">
        <v>40</v>
      </c>
      <c r="F81" t="s">
        <v>58</v>
      </c>
      <c r="U81" s="5">
        <v>45076</v>
      </c>
      <c r="V81" t="s">
        <v>47</v>
      </c>
      <c r="W81" t="s">
        <v>84</v>
      </c>
      <c r="Z81" t="s">
        <v>60</v>
      </c>
      <c r="AA81" t="s">
        <v>85</v>
      </c>
      <c r="AB81" s="2" t="s">
        <v>196</v>
      </c>
      <c r="AC81" t="s">
        <v>83</v>
      </c>
      <c r="AD81" t="s">
        <v>64</v>
      </c>
      <c r="AG81" t="s">
        <v>77</v>
      </c>
      <c r="AH81" t="s">
        <v>67</v>
      </c>
      <c r="AI81" t="s">
        <v>67</v>
      </c>
      <c r="AJ81" t="s">
        <v>77</v>
      </c>
      <c r="AK81" t="s">
        <v>66</v>
      </c>
      <c r="AL81" t="s">
        <v>67</v>
      </c>
      <c r="AM81" t="s">
        <v>78</v>
      </c>
      <c r="AN81" t="s">
        <v>197</v>
      </c>
    </row>
    <row r="82" spans="1:40" x14ac:dyDescent="0.25">
      <c r="A82">
        <v>114</v>
      </c>
      <c r="B82" s="1">
        <v>45076.769375000003</v>
      </c>
      <c r="C82" s="1">
        <v>45076.772858796299</v>
      </c>
      <c r="D82" t="s">
        <v>40</v>
      </c>
      <c r="F82" t="s">
        <v>58</v>
      </c>
      <c r="U82" s="5">
        <v>45076</v>
      </c>
      <c r="V82" t="s">
        <v>47</v>
      </c>
      <c r="W82" t="s">
        <v>84</v>
      </c>
      <c r="Z82" t="s">
        <v>60</v>
      </c>
      <c r="AA82" t="s">
        <v>85</v>
      </c>
      <c r="AB82" s="2" t="s">
        <v>198</v>
      </c>
      <c r="AC82" t="s">
        <v>63</v>
      </c>
      <c r="AD82" t="s">
        <v>64</v>
      </c>
      <c r="AG82" t="s">
        <v>66</v>
      </c>
      <c r="AH82" t="s">
        <v>66</v>
      </c>
      <c r="AI82" t="s">
        <v>67</v>
      </c>
      <c r="AJ82" t="s">
        <v>66</v>
      </c>
      <c r="AK82" t="s">
        <v>66</v>
      </c>
      <c r="AL82" t="s">
        <v>77</v>
      </c>
      <c r="AM82" t="s">
        <v>68</v>
      </c>
      <c r="AN82" t="s">
        <v>199</v>
      </c>
    </row>
    <row r="83" spans="1:40" x14ac:dyDescent="0.25">
      <c r="A83">
        <v>115</v>
      </c>
      <c r="B83" s="1">
        <v>45076.769317129598</v>
      </c>
      <c r="C83" s="1">
        <v>45076.773009259297</v>
      </c>
      <c r="D83" t="s">
        <v>40</v>
      </c>
      <c r="F83" t="s">
        <v>58</v>
      </c>
      <c r="U83" s="5">
        <v>45076</v>
      </c>
      <c r="V83" t="s">
        <v>47</v>
      </c>
      <c r="W83" t="s">
        <v>84</v>
      </c>
      <c r="Z83" t="s">
        <v>60</v>
      </c>
      <c r="AA83" t="s">
        <v>61</v>
      </c>
      <c r="AB83" s="2" t="s">
        <v>200</v>
      </c>
      <c r="AC83" t="s">
        <v>74</v>
      </c>
      <c r="AD83" t="s">
        <v>81</v>
      </c>
      <c r="AF83" t="s">
        <v>123</v>
      </c>
      <c r="AG83" t="s">
        <v>66</v>
      </c>
      <c r="AH83" t="s">
        <v>66</v>
      </c>
      <c r="AI83" t="s">
        <v>66</v>
      </c>
      <c r="AJ83" t="s">
        <v>66</v>
      </c>
      <c r="AK83" t="s">
        <v>66</v>
      </c>
      <c r="AL83" t="s">
        <v>66</v>
      </c>
      <c r="AM83" t="s">
        <v>78</v>
      </c>
      <c r="AN83" t="s">
        <v>201</v>
      </c>
    </row>
    <row r="84" spans="1:40" x14ac:dyDescent="0.25">
      <c r="A84">
        <v>116</v>
      </c>
      <c r="B84" s="1">
        <v>45076.769641203697</v>
      </c>
      <c r="C84" s="1">
        <v>45076.774074074099</v>
      </c>
      <c r="D84" t="s">
        <v>40</v>
      </c>
      <c r="F84" t="s">
        <v>58</v>
      </c>
      <c r="U84" s="5">
        <v>45076</v>
      </c>
      <c r="V84" t="s">
        <v>47</v>
      </c>
      <c r="W84" t="s">
        <v>84</v>
      </c>
      <c r="Z84" t="s">
        <v>69</v>
      </c>
      <c r="AA84" t="s">
        <v>85</v>
      </c>
      <c r="AB84" s="2" t="s">
        <v>202</v>
      </c>
      <c r="AC84" t="s">
        <v>83</v>
      </c>
      <c r="AD84" t="s">
        <v>81</v>
      </c>
      <c r="AF84" t="s">
        <v>133</v>
      </c>
      <c r="AG84" t="s">
        <v>77</v>
      </c>
      <c r="AH84" t="s">
        <v>67</v>
      </c>
      <c r="AI84" t="s">
        <v>67</v>
      </c>
      <c r="AJ84" t="s">
        <v>66</v>
      </c>
      <c r="AK84" t="s">
        <v>66</v>
      </c>
      <c r="AL84" t="s">
        <v>67</v>
      </c>
      <c r="AM84" t="s">
        <v>68</v>
      </c>
    </row>
    <row r="85" spans="1:40" x14ac:dyDescent="0.25">
      <c r="A85">
        <v>117</v>
      </c>
      <c r="B85" s="1">
        <v>45077.824594907397</v>
      </c>
      <c r="C85" s="1">
        <v>45077.826319444401</v>
      </c>
      <c r="D85" t="s">
        <v>40</v>
      </c>
      <c r="F85" t="s">
        <v>58</v>
      </c>
      <c r="U85" s="5">
        <v>45077</v>
      </c>
      <c r="V85" t="s">
        <v>108</v>
      </c>
      <c r="X85" t="s">
        <v>203</v>
      </c>
      <c r="Z85" t="s">
        <v>69</v>
      </c>
      <c r="AA85" t="s">
        <v>70</v>
      </c>
      <c r="AB85" s="2" t="s">
        <v>204</v>
      </c>
      <c r="AC85" t="s">
        <v>63</v>
      </c>
      <c r="AD85" t="s">
        <v>90</v>
      </c>
      <c r="AE85" t="s">
        <v>91</v>
      </c>
      <c r="AG85" t="s">
        <v>67</v>
      </c>
      <c r="AH85" t="s">
        <v>67</v>
      </c>
      <c r="AI85" t="s">
        <v>66</v>
      </c>
      <c r="AJ85" t="s">
        <v>66</v>
      </c>
      <c r="AK85" t="s">
        <v>66</v>
      </c>
      <c r="AL85" t="s">
        <v>66</v>
      </c>
      <c r="AM85" t="s">
        <v>68</v>
      </c>
    </row>
    <row r="86" spans="1:40" x14ac:dyDescent="0.25">
      <c r="A86">
        <v>118</v>
      </c>
      <c r="B86" s="1">
        <v>45077.824756944399</v>
      </c>
      <c r="C86" s="1">
        <v>45077.826574074097</v>
      </c>
      <c r="D86" t="s">
        <v>40</v>
      </c>
      <c r="F86" t="s">
        <v>58</v>
      </c>
      <c r="U86" s="5">
        <v>45077</v>
      </c>
      <c r="V86" t="s">
        <v>108</v>
      </c>
      <c r="X86" t="s">
        <v>203</v>
      </c>
      <c r="Z86" t="s">
        <v>69</v>
      </c>
      <c r="AA86" t="s">
        <v>85</v>
      </c>
      <c r="AB86" s="2" t="s">
        <v>205</v>
      </c>
      <c r="AC86" t="s">
        <v>74</v>
      </c>
      <c r="AD86" t="s">
        <v>64</v>
      </c>
      <c r="AG86" t="s">
        <v>77</v>
      </c>
      <c r="AH86" t="s">
        <v>77</v>
      </c>
      <c r="AI86" t="s">
        <v>77</v>
      </c>
      <c r="AJ86" t="s">
        <v>67</v>
      </c>
      <c r="AK86" t="s">
        <v>66</v>
      </c>
      <c r="AL86" t="s">
        <v>67</v>
      </c>
      <c r="AM86" t="s">
        <v>68</v>
      </c>
    </row>
    <row r="87" spans="1:40" x14ac:dyDescent="0.25">
      <c r="A87">
        <v>119</v>
      </c>
      <c r="B87" s="1">
        <v>45077.824629629598</v>
      </c>
      <c r="C87" s="1">
        <v>45077.826631944401</v>
      </c>
      <c r="D87" t="s">
        <v>40</v>
      </c>
      <c r="F87" t="s">
        <v>58</v>
      </c>
      <c r="U87" s="5">
        <v>45077</v>
      </c>
      <c r="V87" t="s">
        <v>108</v>
      </c>
      <c r="X87" t="s">
        <v>203</v>
      </c>
      <c r="Z87" t="s">
        <v>60</v>
      </c>
      <c r="AA87" t="s">
        <v>70</v>
      </c>
      <c r="AB87" s="2" t="s">
        <v>206</v>
      </c>
      <c r="AC87" t="s">
        <v>63</v>
      </c>
      <c r="AD87" t="s">
        <v>64</v>
      </c>
      <c r="AG87" t="s">
        <v>77</v>
      </c>
      <c r="AH87" t="s">
        <v>77</v>
      </c>
      <c r="AI87" t="s">
        <v>77</v>
      </c>
      <c r="AJ87" t="s">
        <v>66</v>
      </c>
      <c r="AK87" t="s">
        <v>66</v>
      </c>
      <c r="AL87" t="s">
        <v>67</v>
      </c>
      <c r="AM87" t="s">
        <v>68</v>
      </c>
    </row>
    <row r="88" spans="1:40" x14ac:dyDescent="0.25">
      <c r="A88">
        <v>120</v>
      </c>
      <c r="B88" s="1">
        <v>45077.824814814798</v>
      </c>
      <c r="C88" s="1">
        <v>45077.8270023148</v>
      </c>
      <c r="D88" t="s">
        <v>40</v>
      </c>
      <c r="F88" t="s">
        <v>58</v>
      </c>
      <c r="U88" s="5">
        <v>45077</v>
      </c>
      <c r="V88" t="s">
        <v>108</v>
      </c>
      <c r="X88" t="s">
        <v>203</v>
      </c>
      <c r="Z88" t="s">
        <v>69</v>
      </c>
      <c r="AA88" t="s">
        <v>75</v>
      </c>
      <c r="AB88" s="2" t="s">
        <v>207</v>
      </c>
      <c r="AC88" t="s">
        <v>83</v>
      </c>
      <c r="AD88" t="s">
        <v>64</v>
      </c>
      <c r="AG88" t="s">
        <v>77</v>
      </c>
      <c r="AH88" t="s">
        <v>66</v>
      </c>
      <c r="AI88" t="s">
        <v>77</v>
      </c>
      <c r="AJ88" t="s">
        <v>66</v>
      </c>
      <c r="AK88" t="s">
        <v>66</v>
      </c>
      <c r="AL88" t="s">
        <v>66</v>
      </c>
      <c r="AM88" t="s">
        <v>100</v>
      </c>
    </row>
    <row r="89" spans="1:40" x14ac:dyDescent="0.25">
      <c r="A89">
        <v>121</v>
      </c>
      <c r="B89" s="1">
        <v>45077.825266203698</v>
      </c>
      <c r="C89" s="1">
        <v>45077.8272685185</v>
      </c>
      <c r="D89" t="s">
        <v>40</v>
      </c>
      <c r="F89" t="s">
        <v>58</v>
      </c>
      <c r="U89" s="5">
        <v>45077</v>
      </c>
      <c r="V89" t="s">
        <v>108</v>
      </c>
      <c r="X89" t="s">
        <v>203</v>
      </c>
      <c r="Z89" t="s">
        <v>69</v>
      </c>
      <c r="AA89" t="s">
        <v>70</v>
      </c>
      <c r="AC89" t="s">
        <v>63</v>
      </c>
      <c r="AD89" t="s">
        <v>64</v>
      </c>
      <c r="AG89" t="s">
        <v>67</v>
      </c>
      <c r="AH89" t="s">
        <v>67</v>
      </c>
      <c r="AI89" t="s">
        <v>77</v>
      </c>
      <c r="AJ89" t="s">
        <v>66</v>
      </c>
      <c r="AK89" t="s">
        <v>66</v>
      </c>
      <c r="AL89" t="s">
        <v>66</v>
      </c>
      <c r="AM89" t="s">
        <v>68</v>
      </c>
    </row>
    <row r="90" spans="1:40" x14ac:dyDescent="0.25">
      <c r="A90">
        <v>122</v>
      </c>
      <c r="B90" s="1">
        <v>45079.4119907407</v>
      </c>
      <c r="C90" s="1">
        <v>45079.413310185198</v>
      </c>
      <c r="D90" t="s">
        <v>40</v>
      </c>
      <c r="F90" t="s">
        <v>41</v>
      </c>
      <c r="G90" s="5">
        <v>45077</v>
      </c>
      <c r="H90" t="s">
        <v>97</v>
      </c>
      <c r="I90" t="s">
        <v>43</v>
      </c>
      <c r="J90" s="2">
        <v>6</v>
      </c>
      <c r="K90" s="2">
        <v>5</v>
      </c>
      <c r="L90" t="s">
        <v>51</v>
      </c>
      <c r="M90" t="s">
        <v>45</v>
      </c>
      <c r="N90" t="s">
        <v>46</v>
      </c>
      <c r="O90" t="s">
        <v>108</v>
      </c>
      <c r="Q90" t="s">
        <v>203</v>
      </c>
      <c r="T90" t="s">
        <v>208</v>
      </c>
      <c r="U90" s="5"/>
    </row>
    <row r="91" spans="1:40" x14ac:dyDescent="0.25">
      <c r="A91">
        <v>123</v>
      </c>
      <c r="B91" s="1">
        <v>45084.382222222201</v>
      </c>
      <c r="C91" s="1">
        <v>45084.3841203704</v>
      </c>
      <c r="D91" t="s">
        <v>40</v>
      </c>
      <c r="F91" t="s">
        <v>41</v>
      </c>
      <c r="G91" s="5">
        <v>45076</v>
      </c>
      <c r="H91" t="s">
        <v>50</v>
      </c>
      <c r="I91" t="s">
        <v>130</v>
      </c>
      <c r="J91" s="2">
        <v>7</v>
      </c>
      <c r="K91" s="2">
        <v>6</v>
      </c>
      <c r="L91" t="s">
        <v>51</v>
      </c>
      <c r="M91" t="s">
        <v>45</v>
      </c>
      <c r="N91" t="s">
        <v>46</v>
      </c>
      <c r="O91" t="s">
        <v>47</v>
      </c>
      <c r="P91" t="s">
        <v>84</v>
      </c>
      <c r="T91" t="s">
        <v>209</v>
      </c>
      <c r="U91" s="5"/>
    </row>
    <row r="92" spans="1:40" x14ac:dyDescent="0.25">
      <c r="A92">
        <v>124</v>
      </c>
      <c r="B92" s="1">
        <v>45084.768935185202</v>
      </c>
      <c r="C92" s="1">
        <v>45084.770393518498</v>
      </c>
      <c r="D92" t="s">
        <v>40</v>
      </c>
      <c r="F92" t="s">
        <v>41</v>
      </c>
      <c r="G92" s="5">
        <v>45084</v>
      </c>
      <c r="H92" t="s">
        <v>50</v>
      </c>
      <c r="I92" t="s">
        <v>130</v>
      </c>
      <c r="J92" s="2">
        <v>6</v>
      </c>
      <c r="K92" s="2">
        <v>5</v>
      </c>
      <c r="L92" t="s">
        <v>51</v>
      </c>
      <c r="M92" t="s">
        <v>45</v>
      </c>
      <c r="N92" t="s">
        <v>46</v>
      </c>
      <c r="O92" t="s">
        <v>108</v>
      </c>
      <c r="Q92" t="s">
        <v>210</v>
      </c>
      <c r="T92" t="s">
        <v>211</v>
      </c>
      <c r="U92" s="5"/>
    </row>
    <row r="93" spans="1:40" x14ac:dyDescent="0.25">
      <c r="B93" s="1"/>
      <c r="C93" s="1"/>
      <c r="J93" s="2"/>
      <c r="K93" s="2"/>
      <c r="U93" s="5"/>
    </row>
    <row r="94" spans="1:40" x14ac:dyDescent="0.25">
      <c r="A94">
        <v>126</v>
      </c>
      <c r="B94" s="1">
        <v>45084.769027777802</v>
      </c>
      <c r="C94" s="1">
        <v>45084.770613425899</v>
      </c>
      <c r="D94" t="s">
        <v>40</v>
      </c>
      <c r="F94" t="s">
        <v>58</v>
      </c>
      <c r="U94" s="5">
        <v>45084</v>
      </c>
      <c r="V94" t="s">
        <v>108</v>
      </c>
      <c r="X94" t="s">
        <v>210</v>
      </c>
      <c r="Z94" t="s">
        <v>212</v>
      </c>
      <c r="AA94" t="s">
        <v>75</v>
      </c>
      <c r="AB94" s="2" t="s">
        <v>213</v>
      </c>
      <c r="AC94" t="s">
        <v>83</v>
      </c>
      <c r="AD94" t="s">
        <v>81</v>
      </c>
      <c r="AF94" t="s">
        <v>65</v>
      </c>
      <c r="AG94" t="s">
        <v>77</v>
      </c>
      <c r="AH94" t="s">
        <v>66</v>
      </c>
      <c r="AI94" t="s">
        <v>66</v>
      </c>
      <c r="AJ94" t="s">
        <v>66</v>
      </c>
      <c r="AK94" t="s">
        <v>66</v>
      </c>
      <c r="AL94" t="s">
        <v>66</v>
      </c>
      <c r="AM94" t="s">
        <v>100</v>
      </c>
    </row>
    <row r="95" spans="1:40" x14ac:dyDescent="0.25">
      <c r="A95">
        <v>127</v>
      </c>
      <c r="B95" s="1">
        <v>45084.768888888902</v>
      </c>
      <c r="C95" s="1">
        <v>45084.770902777796</v>
      </c>
      <c r="D95" t="s">
        <v>40</v>
      </c>
      <c r="F95" t="s">
        <v>58</v>
      </c>
      <c r="U95" s="5">
        <v>45084</v>
      </c>
      <c r="V95" t="s">
        <v>108</v>
      </c>
      <c r="X95" t="s">
        <v>210</v>
      </c>
      <c r="Z95" t="s">
        <v>60</v>
      </c>
      <c r="AA95" t="s">
        <v>85</v>
      </c>
      <c r="AB95" s="2" t="s">
        <v>214</v>
      </c>
      <c r="AC95" t="s">
        <v>63</v>
      </c>
      <c r="AD95" t="s">
        <v>90</v>
      </c>
      <c r="AE95" t="s">
        <v>91</v>
      </c>
      <c r="AG95" t="s">
        <v>66</v>
      </c>
      <c r="AH95" t="s">
        <v>66</v>
      </c>
      <c r="AI95" t="s">
        <v>66</v>
      </c>
      <c r="AJ95" t="s">
        <v>66</v>
      </c>
      <c r="AK95" t="s">
        <v>66</v>
      </c>
      <c r="AL95" t="s">
        <v>66</v>
      </c>
      <c r="AM95" t="s">
        <v>68</v>
      </c>
      <c r="AN95" t="s">
        <v>215</v>
      </c>
    </row>
    <row r="96" spans="1:40" x14ac:dyDescent="0.25">
      <c r="A96">
        <v>128</v>
      </c>
      <c r="B96" s="1">
        <v>45084.769097222197</v>
      </c>
      <c r="C96" s="1">
        <v>45084.770902777796</v>
      </c>
      <c r="D96" t="s">
        <v>40</v>
      </c>
      <c r="F96" t="s">
        <v>58</v>
      </c>
      <c r="U96" s="5">
        <v>45084</v>
      </c>
      <c r="V96" t="s">
        <v>108</v>
      </c>
      <c r="X96" t="s">
        <v>210</v>
      </c>
      <c r="Z96" t="s">
        <v>60</v>
      </c>
      <c r="AA96" t="s">
        <v>61</v>
      </c>
      <c r="AB96" s="2" t="s">
        <v>216</v>
      </c>
      <c r="AC96" t="s">
        <v>83</v>
      </c>
      <c r="AD96" t="s">
        <v>90</v>
      </c>
      <c r="AE96" t="s">
        <v>91</v>
      </c>
      <c r="AG96" t="s">
        <v>77</v>
      </c>
      <c r="AH96" t="s">
        <v>66</v>
      </c>
      <c r="AI96" t="s">
        <v>67</v>
      </c>
      <c r="AJ96" t="s">
        <v>66</v>
      </c>
      <c r="AK96" t="s">
        <v>66</v>
      </c>
      <c r="AL96" t="s">
        <v>66</v>
      </c>
      <c r="AM96" t="s">
        <v>68</v>
      </c>
      <c r="AN96" t="s">
        <v>217</v>
      </c>
    </row>
    <row r="97" spans="1:40" x14ac:dyDescent="0.25">
      <c r="A97">
        <v>129</v>
      </c>
      <c r="B97" s="1">
        <v>45084.768761574102</v>
      </c>
      <c r="C97" s="1">
        <v>45084.772025462997</v>
      </c>
      <c r="D97" t="s">
        <v>40</v>
      </c>
      <c r="F97" t="s">
        <v>58</v>
      </c>
      <c r="U97" s="5">
        <v>45084</v>
      </c>
      <c r="V97" t="s">
        <v>108</v>
      </c>
      <c r="X97" t="s">
        <v>210</v>
      </c>
      <c r="Z97" t="s">
        <v>69</v>
      </c>
      <c r="AA97" t="s">
        <v>61</v>
      </c>
      <c r="AB97" s="2" t="s">
        <v>216</v>
      </c>
      <c r="AC97" t="s">
        <v>83</v>
      </c>
      <c r="AD97" t="s">
        <v>64</v>
      </c>
      <c r="AG97" t="s">
        <v>66</v>
      </c>
      <c r="AH97" t="s">
        <v>66</v>
      </c>
      <c r="AI97" t="s">
        <v>67</v>
      </c>
      <c r="AJ97" t="s">
        <v>77</v>
      </c>
      <c r="AK97" t="s">
        <v>66</v>
      </c>
      <c r="AL97" t="s">
        <v>67</v>
      </c>
      <c r="AM97" t="s">
        <v>68</v>
      </c>
      <c r="AN97" t="s">
        <v>218</v>
      </c>
    </row>
    <row r="98" spans="1:40" x14ac:dyDescent="0.25">
      <c r="A98">
        <v>130</v>
      </c>
      <c r="B98" s="1">
        <v>45084.769143518497</v>
      </c>
      <c r="C98" s="1">
        <v>45084.772407407399</v>
      </c>
      <c r="D98" t="s">
        <v>40</v>
      </c>
      <c r="F98" t="s">
        <v>58</v>
      </c>
      <c r="U98" s="5">
        <v>45084</v>
      </c>
      <c r="V98" t="s">
        <v>108</v>
      </c>
      <c r="X98" t="s">
        <v>210</v>
      </c>
      <c r="Z98" t="s">
        <v>69</v>
      </c>
      <c r="AA98" t="s">
        <v>85</v>
      </c>
      <c r="AC98" t="s">
        <v>74</v>
      </c>
      <c r="AD98" t="s">
        <v>81</v>
      </c>
      <c r="AF98" t="s">
        <v>133</v>
      </c>
      <c r="AG98" t="s">
        <v>66</v>
      </c>
      <c r="AH98" t="s">
        <v>66</v>
      </c>
      <c r="AI98" t="s">
        <v>66</v>
      </c>
      <c r="AJ98" t="s">
        <v>66</v>
      </c>
      <c r="AK98" t="s">
        <v>66</v>
      </c>
      <c r="AL98" t="s">
        <v>66</v>
      </c>
      <c r="AM98" t="s">
        <v>68</v>
      </c>
    </row>
    <row r="99" spans="1:40" x14ac:dyDescent="0.25">
      <c r="A99">
        <v>131</v>
      </c>
      <c r="B99" s="1">
        <v>45098.5328703704</v>
      </c>
      <c r="C99" s="1">
        <v>45098.535439814797</v>
      </c>
      <c r="D99" t="s">
        <v>40</v>
      </c>
      <c r="F99" t="s">
        <v>41</v>
      </c>
      <c r="G99" s="5">
        <v>45021</v>
      </c>
      <c r="H99" t="s">
        <v>116</v>
      </c>
      <c r="I99" t="s">
        <v>43</v>
      </c>
      <c r="J99" s="2">
        <v>6</v>
      </c>
      <c r="K99" s="2">
        <v>5</v>
      </c>
      <c r="L99" t="s">
        <v>44</v>
      </c>
      <c r="M99" t="s">
        <v>45</v>
      </c>
      <c r="N99" t="s">
        <v>46</v>
      </c>
      <c r="O99" t="s">
        <v>47</v>
      </c>
      <c r="P99" t="s">
        <v>219</v>
      </c>
      <c r="T99" t="s">
        <v>220</v>
      </c>
      <c r="U99" s="5"/>
    </row>
    <row r="100" spans="1:40" x14ac:dyDescent="0.25">
      <c r="A100">
        <v>132</v>
      </c>
      <c r="B100" s="1">
        <v>45098.579768518503</v>
      </c>
      <c r="C100" s="1">
        <v>45098.581469907404</v>
      </c>
      <c r="D100" t="s">
        <v>40</v>
      </c>
      <c r="F100" t="s">
        <v>41</v>
      </c>
      <c r="G100" s="5">
        <v>45051</v>
      </c>
      <c r="H100" t="s">
        <v>116</v>
      </c>
      <c r="I100" t="s">
        <v>43</v>
      </c>
      <c r="J100" s="2">
        <v>8</v>
      </c>
      <c r="K100" s="2">
        <v>8</v>
      </c>
      <c r="L100" t="s">
        <v>170</v>
      </c>
      <c r="M100" t="s">
        <v>45</v>
      </c>
      <c r="N100" t="s">
        <v>221</v>
      </c>
      <c r="O100" t="s">
        <v>47</v>
      </c>
      <c r="P100" t="s">
        <v>222</v>
      </c>
      <c r="T100" t="s">
        <v>223</v>
      </c>
      <c r="U100" s="5"/>
    </row>
    <row r="101" spans="1:40" x14ac:dyDescent="0.25">
      <c r="A101">
        <v>133</v>
      </c>
      <c r="B101" s="1">
        <v>45098.667442129597</v>
      </c>
      <c r="C101" s="1">
        <v>45098.669930555603</v>
      </c>
      <c r="D101" t="s">
        <v>40</v>
      </c>
      <c r="F101" t="s">
        <v>41</v>
      </c>
      <c r="G101" s="5">
        <v>45034</v>
      </c>
      <c r="H101" t="s">
        <v>50</v>
      </c>
      <c r="I101" t="s">
        <v>43</v>
      </c>
      <c r="J101" s="2">
        <v>7</v>
      </c>
      <c r="K101" s="2">
        <v>7</v>
      </c>
      <c r="L101" t="s">
        <v>51</v>
      </c>
      <c r="M101" t="s">
        <v>45</v>
      </c>
      <c r="N101" t="s">
        <v>46</v>
      </c>
      <c r="O101" t="s">
        <v>52</v>
      </c>
      <c r="R101" t="s">
        <v>224</v>
      </c>
      <c r="T101" t="s">
        <v>225</v>
      </c>
      <c r="U101" s="5"/>
    </row>
    <row r="102" spans="1:40" x14ac:dyDescent="0.25">
      <c r="A102">
        <v>134</v>
      </c>
      <c r="B102" s="1">
        <v>45098.681273148097</v>
      </c>
      <c r="C102" s="1">
        <v>45098.683749999997</v>
      </c>
      <c r="D102" t="s">
        <v>40</v>
      </c>
      <c r="F102" t="s">
        <v>41</v>
      </c>
      <c r="G102" s="5">
        <v>45076</v>
      </c>
      <c r="H102" t="s">
        <v>116</v>
      </c>
      <c r="I102" t="s">
        <v>43</v>
      </c>
      <c r="J102" s="2">
        <v>8</v>
      </c>
      <c r="K102" s="2">
        <v>4</v>
      </c>
      <c r="L102" t="s">
        <v>44</v>
      </c>
      <c r="M102" t="s">
        <v>45</v>
      </c>
      <c r="N102" t="s">
        <v>46</v>
      </c>
      <c r="O102" t="s">
        <v>47</v>
      </c>
      <c r="P102" t="s">
        <v>226</v>
      </c>
      <c r="T102" t="s">
        <v>227</v>
      </c>
      <c r="U102" s="5"/>
    </row>
    <row r="103" spans="1:40" x14ac:dyDescent="0.25">
      <c r="A103">
        <v>135</v>
      </c>
      <c r="B103" s="1">
        <v>45098.683888888903</v>
      </c>
      <c r="C103" s="1">
        <v>45098.6853819444</v>
      </c>
      <c r="D103" t="s">
        <v>40</v>
      </c>
      <c r="F103" t="s">
        <v>41</v>
      </c>
      <c r="G103" s="5">
        <v>45006</v>
      </c>
      <c r="H103" t="s">
        <v>116</v>
      </c>
      <c r="I103" t="s">
        <v>43</v>
      </c>
      <c r="J103" s="2">
        <v>7</v>
      </c>
      <c r="K103" s="2">
        <v>5</v>
      </c>
      <c r="L103" t="s">
        <v>44</v>
      </c>
      <c r="M103" t="s">
        <v>45</v>
      </c>
      <c r="N103" t="s">
        <v>46</v>
      </c>
      <c r="O103" t="s">
        <v>47</v>
      </c>
      <c r="P103" t="s">
        <v>228</v>
      </c>
      <c r="T103" t="s">
        <v>229</v>
      </c>
      <c r="U103" s="5"/>
    </row>
    <row r="104" spans="1:40" x14ac:dyDescent="0.25">
      <c r="A104">
        <v>136</v>
      </c>
      <c r="B104" s="1">
        <v>45099.427280092597</v>
      </c>
      <c r="C104" s="1">
        <v>45099.432523148098</v>
      </c>
      <c r="D104" t="s">
        <v>40</v>
      </c>
      <c r="F104" t="s">
        <v>41</v>
      </c>
      <c r="G104" s="5">
        <v>45033</v>
      </c>
      <c r="H104" t="s">
        <v>97</v>
      </c>
      <c r="I104" t="s">
        <v>43</v>
      </c>
      <c r="J104" s="2">
        <v>4</v>
      </c>
      <c r="K104" s="2">
        <v>2</v>
      </c>
      <c r="L104" t="s">
        <v>44</v>
      </c>
      <c r="M104" t="s">
        <v>171</v>
      </c>
      <c r="N104" t="s">
        <v>46</v>
      </c>
      <c r="O104" t="s">
        <v>47</v>
      </c>
      <c r="P104" t="s">
        <v>230</v>
      </c>
      <c r="U104" s="5"/>
    </row>
    <row r="105" spans="1:40" x14ac:dyDescent="0.25">
      <c r="A105">
        <v>137</v>
      </c>
      <c r="B105" s="1">
        <v>45099.548923611103</v>
      </c>
      <c r="C105" s="1">
        <v>45099.553402777798</v>
      </c>
      <c r="D105" t="s">
        <v>40</v>
      </c>
      <c r="F105" t="s">
        <v>41</v>
      </c>
      <c r="G105" s="5">
        <v>45034</v>
      </c>
      <c r="H105" t="s">
        <v>97</v>
      </c>
      <c r="I105" t="s">
        <v>130</v>
      </c>
      <c r="J105" s="2">
        <v>5</v>
      </c>
      <c r="K105" s="2">
        <v>5</v>
      </c>
      <c r="L105" t="s">
        <v>51</v>
      </c>
      <c r="M105" t="s">
        <v>45</v>
      </c>
      <c r="N105" t="s">
        <v>46</v>
      </c>
      <c r="O105" t="s">
        <v>47</v>
      </c>
      <c r="P105" t="s">
        <v>231</v>
      </c>
      <c r="T105" t="s">
        <v>232</v>
      </c>
      <c r="U105" s="5"/>
    </row>
    <row r="106" spans="1:40" x14ac:dyDescent="0.25">
      <c r="B106" s="1"/>
      <c r="C106" s="1"/>
      <c r="U106" s="5"/>
      <c r="AB106" s="2"/>
    </row>
    <row r="107" spans="1:40" x14ac:dyDescent="0.25">
      <c r="B107" s="1"/>
      <c r="C107" s="1"/>
      <c r="U107" s="5"/>
      <c r="AB107" s="2"/>
    </row>
    <row r="108" spans="1:40" x14ac:dyDescent="0.25">
      <c r="B108" s="1"/>
      <c r="C108" s="1"/>
      <c r="U108" s="5"/>
      <c r="AB108" s="2"/>
    </row>
    <row r="109" spans="1:40" x14ac:dyDescent="0.25">
      <c r="B109" s="1"/>
      <c r="C109" s="1"/>
      <c r="U109" s="5"/>
      <c r="AB109" s="2"/>
    </row>
    <row r="110" spans="1:40" x14ac:dyDescent="0.25">
      <c r="B110" s="1"/>
      <c r="C110" s="1"/>
      <c r="U110" s="5"/>
      <c r="AB110" s="2"/>
    </row>
    <row r="111" spans="1:40" x14ac:dyDescent="0.25">
      <c r="B111" s="1"/>
      <c r="C111" s="1"/>
      <c r="U111" s="5"/>
      <c r="AB111"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2AF3B-2025-483E-8EB5-8BFA6B5A33C0}">
  <dimension ref="U3:BC51"/>
  <sheetViews>
    <sheetView topLeftCell="AF7" zoomScale="90" zoomScaleNormal="90" workbookViewId="0">
      <selection activeCell="P85" sqref="P85"/>
    </sheetView>
  </sheetViews>
  <sheetFormatPr defaultRowHeight="15" x14ac:dyDescent="0.25"/>
  <cols>
    <col min="22" max="22" width="9.42578125" customWidth="1"/>
  </cols>
  <sheetData>
    <row r="3" spans="21:55" x14ac:dyDescent="0.25">
      <c r="U3" s="42" t="s">
        <v>233</v>
      </c>
      <c r="V3" s="42"/>
      <c r="X3" s="3" t="s">
        <v>234</v>
      </c>
    </row>
    <row r="4" spans="21:55" x14ac:dyDescent="0.25">
      <c r="U4" s="3" t="s">
        <v>235</v>
      </c>
      <c r="V4" s="3">
        <f>SUMIFS(Table1[Antal deltagare som fullföljt programmet],Table1[Typ av program],"Trygghetscirkeln",Table1[Datum för det sista programtillfället],"&gt;=2023-01-01")</f>
        <v>76</v>
      </c>
      <c r="X4" s="3" t="s">
        <v>235</v>
      </c>
      <c r="Y4" s="6">
        <f>'Diagram tom 230630'!AT37</f>
        <v>0.40789473684210525</v>
      </c>
    </row>
    <row r="5" spans="21:55" x14ac:dyDescent="0.25">
      <c r="U5" s="3" t="s">
        <v>236</v>
      </c>
      <c r="V5" s="3">
        <f>SUMIFS(Table1[Antal deltagare som fullföljt programmet],Table1[Typ av program],"Barn i föräldrars fokus",Table1[Datum för det sista programtillfället],"&gt;=2023-01-01")</f>
        <v>19</v>
      </c>
      <c r="X5" s="3" t="s">
        <v>236</v>
      </c>
      <c r="Y5" s="6">
        <f>'Diagram tom 230630'!AT38</f>
        <v>0.94736842105263153</v>
      </c>
    </row>
    <row r="6" spans="21:55" x14ac:dyDescent="0.25">
      <c r="U6" s="3" t="s">
        <v>237</v>
      </c>
      <c r="V6" s="3">
        <f>SUMIFS(Table1[Antal deltagare som fullföljt programmet],Table1[Typ av program],"Ledarskapsträning för tonårsföräldrar",Table1[Datum för det sista programtillfället],"&gt;=2023-01-01")</f>
        <v>30</v>
      </c>
      <c r="X6" s="3" t="s">
        <v>238</v>
      </c>
      <c r="Y6" s="6">
        <f>'Diagram tom 230630'!AT39</f>
        <v>0.76666666666666672</v>
      </c>
    </row>
    <row r="12" spans="21:55" x14ac:dyDescent="0.25">
      <c r="AI12" t="s">
        <v>239</v>
      </c>
      <c r="AK12" s="3"/>
      <c r="AL12" s="3" t="s">
        <v>240</v>
      </c>
      <c r="AN12" s="3"/>
      <c r="AO12" s="3" t="s">
        <v>241</v>
      </c>
      <c r="AR12" s="3" t="s">
        <v>32</v>
      </c>
      <c r="AU12" s="3" t="s">
        <v>35</v>
      </c>
      <c r="AX12" s="3" t="s">
        <v>38</v>
      </c>
    </row>
    <row r="13" spans="21:55" x14ac:dyDescent="0.25">
      <c r="AI13" s="10">
        <f>AL14/(AL13+AL14+AL15)</f>
        <v>0.66666666666666663</v>
      </c>
      <c r="AK13" s="3" t="s">
        <v>69</v>
      </c>
      <c r="AL13" s="3">
        <f>COUNTIF(Table1[Ditt kön],"Man")</f>
        <v>23</v>
      </c>
      <c r="AN13" s="3" t="s">
        <v>242</v>
      </c>
      <c r="AO13" s="3">
        <f>COUNTIF(Table1[Är dina föräldrar födda i Sverige?],"Nej")</f>
        <v>29</v>
      </c>
      <c r="AQ13" s="3" t="s">
        <v>66</v>
      </c>
      <c r="AR13" s="3">
        <f>COUNTIF(Table1[Relationen mellan mig och mitt barn har blivit bättre],AQ13)</f>
        <v>22</v>
      </c>
      <c r="AT13" s="3" t="s">
        <v>66</v>
      </c>
      <c r="AU13" s="3">
        <f>COUNTIF(Table1[Det var enkelt att anmäla sig till programmet],AT13)</f>
        <v>43</v>
      </c>
      <c r="AW13" s="3" t="s">
        <v>73</v>
      </c>
      <c r="AX13" s="3">
        <f>COUNTIF(Table1[Hur hörde du talas om programmet?],AW13)</f>
        <v>3</v>
      </c>
    </row>
    <row r="14" spans="21:55" x14ac:dyDescent="0.25">
      <c r="AK14" s="3" t="s">
        <v>60</v>
      </c>
      <c r="AL14" s="3">
        <f>COUNTIF(Table1[Ditt kön],"Kvinna")</f>
        <v>48</v>
      </c>
      <c r="AN14" s="3" t="s">
        <v>243</v>
      </c>
      <c r="AO14" s="3">
        <f>COUNTIF(Table1[Är dina föräldrar födda i Sverige?],"Ja, båda")+COUNTIF(Table1[Är dina föräldrar födda i Sverige?],"Ja, en av dem")</f>
        <v>43</v>
      </c>
      <c r="AQ14" s="3" t="s">
        <v>67</v>
      </c>
      <c r="AR14" s="3">
        <f>COUNTIF(Table1[Relationen mellan mig och mitt barn har blivit bättre],AQ14)</f>
        <v>28</v>
      </c>
      <c r="AT14" s="3" t="s">
        <v>67</v>
      </c>
      <c r="AU14" s="3">
        <f>COUNTIF(Table1[Det var enkelt att anmäla sig till programmet],AT14)</f>
        <v>21</v>
      </c>
      <c r="AW14" s="3" t="s">
        <v>68</v>
      </c>
      <c r="AX14" s="3">
        <f>COUNTIF(Table1[Hur hörde du talas om programmet?],AW14)</f>
        <v>36</v>
      </c>
      <c r="BB14" s="3"/>
      <c r="BC14" s="3" t="s">
        <v>244</v>
      </c>
    </row>
    <row r="15" spans="21:55" x14ac:dyDescent="0.25">
      <c r="AK15" s="3" t="s">
        <v>212</v>
      </c>
      <c r="AL15" s="3">
        <f>COUNTIF(Table1[Ditt kön],"Icke-binär")</f>
        <v>1</v>
      </c>
      <c r="AQ15" s="3" t="s">
        <v>77</v>
      </c>
      <c r="AR15" s="3">
        <f>COUNTIF(Table1[Relationen mellan mig och mitt barn har blivit bättre],AQ15)</f>
        <v>20</v>
      </c>
      <c r="AT15" s="3" t="s">
        <v>77</v>
      </c>
      <c r="AU15" s="3">
        <f>COUNTIF(Table1[Det var enkelt att anmäla sig till programmet],AT15)</f>
        <v>6</v>
      </c>
      <c r="AW15" s="3" t="s">
        <v>158</v>
      </c>
      <c r="AX15" s="3">
        <f>COUNTIF(Table1[Hur hörde du talas om programmet?],AW15)</f>
        <v>2</v>
      </c>
      <c r="BB15" s="3" t="s">
        <v>104</v>
      </c>
      <c r="BC15" s="3">
        <f>COUNTIF(Table1[Varifrån kommer den förälder som inte är född i Sverige?],"Afrika")+COUNTIF(Table1[Varifrån kommer dina föräldrar? ],"Afrika;")</f>
        <v>4</v>
      </c>
    </row>
    <row r="16" spans="21:55" x14ac:dyDescent="0.25">
      <c r="AE16" t="s">
        <v>245</v>
      </c>
      <c r="AQ16" s="3" t="s">
        <v>72</v>
      </c>
      <c r="AR16" s="3">
        <f>COUNTIF(Table1[Relationen mellan mig och mitt barn har blivit bättre],AQ16)</f>
        <v>2</v>
      </c>
      <c r="AT16" s="3" t="s">
        <v>72</v>
      </c>
      <c r="AU16" s="3">
        <f>COUNTIF(Table1[Det var enkelt att anmäla sig till programmet],AT16)</f>
        <v>2</v>
      </c>
      <c r="AW16" s="3" t="s">
        <v>100</v>
      </c>
      <c r="AX16" s="3">
        <f>COUNTIF(Table1[Hur hörde du talas om programmet?],AW16)</f>
        <v>14</v>
      </c>
      <c r="BB16" s="3" t="s">
        <v>246</v>
      </c>
      <c r="BC16" s="3">
        <f>COUNTIF(Table1[Varifrån kommer den förälder som inte är född i Sverige?],"Mellanöstern")+COUNTIF(Table1[Varifrån kommer dina föräldrar? ],"Mellanöstern;")</f>
        <v>3</v>
      </c>
    </row>
    <row r="17" spans="31:55" x14ac:dyDescent="0.25">
      <c r="AE17" s="10">
        <f>AO13/(AO13+AO14)</f>
        <v>0.40277777777777779</v>
      </c>
      <c r="AK17" s="3"/>
      <c r="AL17" s="3" t="s">
        <v>247</v>
      </c>
      <c r="AW17" s="3" t="s">
        <v>248</v>
      </c>
      <c r="AX17" s="3">
        <f>COUNTIF(Table1[Hur hörde du talas om programmet?],AW17)</f>
        <v>0</v>
      </c>
      <c r="BB17" s="3" t="s">
        <v>91</v>
      </c>
      <c r="BC17" s="3">
        <f>COUNTIF(Table1[Varifrån kommer den förälder som inte är född i Sverige?],"Europa")+COUNTIF(Table1[Varifrån kommer dina föräldrar? ],"Europa;")</f>
        <v>26</v>
      </c>
    </row>
    <row r="18" spans="31:55" x14ac:dyDescent="0.25">
      <c r="AK18" s="3" t="s">
        <v>249</v>
      </c>
      <c r="AL18" s="3">
        <f>COUNTIF(Table1[Din ålder],AK18)</f>
        <v>0</v>
      </c>
      <c r="AN18" s="3"/>
      <c r="AO18" s="3" t="s">
        <v>250</v>
      </c>
      <c r="AR18" s="3" t="s">
        <v>33</v>
      </c>
      <c r="AU18" s="4" t="s">
        <v>36</v>
      </c>
      <c r="AW18" s="3" t="s">
        <v>251</v>
      </c>
      <c r="AX18" s="3">
        <f>COUNTIF(Table1[Hur hörde du talas om programmet?],AW18)</f>
        <v>0</v>
      </c>
      <c r="BB18" s="3" t="s">
        <v>252</v>
      </c>
      <c r="BC18" s="3">
        <f>COUNTIF(Table1[Varifrån kommer den förälder som inte är född i Sverige?],"Sydamerika")+COUNTIF(Table1[Varifrån kommer dina föräldrar? ],"Sydamerika;")</f>
        <v>1</v>
      </c>
    </row>
    <row r="19" spans="31:55" x14ac:dyDescent="0.25">
      <c r="AE19" t="s">
        <v>253</v>
      </c>
      <c r="AK19" s="3" t="s">
        <v>254</v>
      </c>
      <c r="AL19" s="3">
        <f>COUNTIF(Table1[Din ålder],AK19)</f>
        <v>0</v>
      </c>
      <c r="AN19" s="3" t="s">
        <v>104</v>
      </c>
      <c r="AO19" s="3">
        <f>COUNTIF(Table1[Varifrån kommer dina föräldrar? ],"Afrika;")</f>
        <v>3</v>
      </c>
      <c r="AQ19" s="3" t="s">
        <v>66</v>
      </c>
      <c r="AR19" s="3">
        <f>COUNTIF(Table1[Den kunskap jag har fått har varit användbar],AQ19)</f>
        <v>42</v>
      </c>
      <c r="AT19" s="3" t="s">
        <v>66</v>
      </c>
      <c r="AU19" s="3">
        <f>COUNTIF(Table1[Jag fick förtroende för ledaren],AT19)</f>
        <v>62</v>
      </c>
      <c r="AW19" s="3" t="s">
        <v>78</v>
      </c>
      <c r="AX19" s="3">
        <f>COUNTIF(Table1[Hur hörde du talas om programmet?],AW19)</f>
        <v>15</v>
      </c>
      <c r="BB19" s="3" t="s">
        <v>255</v>
      </c>
      <c r="BC19" s="3">
        <f>COUNTIF(Table1[Varifrån kommer den förälder som inte är född i Sverige?],"Asien")+COUNTIF(Table1[Varifrån kommer dina föräldrar? ],"Asien;")</f>
        <v>7</v>
      </c>
    </row>
    <row r="20" spans="31:55" x14ac:dyDescent="0.25">
      <c r="AE20" s="10">
        <f>233488/(233488+363353)</f>
        <v>0.39120636819521448</v>
      </c>
      <c r="AK20" s="3" t="s">
        <v>99</v>
      </c>
      <c r="AL20" s="3">
        <f>COUNTIF(Table1[Din ålder],AK20)</f>
        <v>4</v>
      </c>
      <c r="AN20" s="3" t="s">
        <v>246</v>
      </c>
      <c r="AO20" s="3">
        <f>COUNTIF(Table1[Varifrån kommer dina föräldrar? ],"Mellanöstern;")</f>
        <v>3</v>
      </c>
      <c r="AQ20" s="3" t="s">
        <v>67</v>
      </c>
      <c r="AR20" s="3">
        <f>COUNTIF(Table1[Den kunskap jag har fått har varit användbar],AQ20)</f>
        <v>27</v>
      </c>
      <c r="AT20" s="3" t="s">
        <v>67</v>
      </c>
      <c r="AU20" s="3">
        <f>COUNTIF(Table1[Jag fick förtroende för ledaren],AT20)</f>
        <v>10</v>
      </c>
      <c r="AW20" s="3" t="s">
        <v>137</v>
      </c>
      <c r="AX20" s="3">
        <f>COUNTIF(Table1[Hur hörde du talas om programmet?],AW20)</f>
        <v>1</v>
      </c>
      <c r="BB20" s="3" t="s">
        <v>256</v>
      </c>
      <c r="BC20" s="3">
        <f>COUNTIF(Table1[Varifrån kommer den förälder som inte är född i Sverige?],"Australien")+COUNTIF(Table1[Varifrån kommer dina föräldrar? ],"Australien;")</f>
        <v>0</v>
      </c>
    </row>
    <row r="21" spans="31:55" x14ac:dyDescent="0.25">
      <c r="AK21" s="3" t="s">
        <v>61</v>
      </c>
      <c r="AL21" s="3">
        <f>COUNTIF(Table1[Din ålder],AK21)</f>
        <v>14</v>
      </c>
      <c r="AN21" s="3" t="s">
        <v>91</v>
      </c>
      <c r="AO21" s="3">
        <f>COUNTIF(Table1[Varifrån kommer dina föräldrar? ],"Europa;")</f>
        <v>20</v>
      </c>
      <c r="AQ21" s="3" t="s">
        <v>77</v>
      </c>
      <c r="AR21" s="3">
        <f>COUNTIF(Table1[Den kunskap jag har fått har varit användbar],AQ21)</f>
        <v>3</v>
      </c>
      <c r="AT21" s="3" t="s">
        <v>77</v>
      </c>
      <c r="AU21" s="3">
        <f>COUNTIF(Table1[Jag fick förtroende för ledaren],AT21)</f>
        <v>0</v>
      </c>
      <c r="BB21" s="3" t="s">
        <v>257</v>
      </c>
      <c r="BC21" s="3">
        <f>COUNTIF(Table1[Varifrån kommer den förälder som inte är född i Sverige?],"Nordamerika")+COUNTIF(Table1[Varifrån kommer dina föräldrar? ],"Nordamerika;")</f>
        <v>0</v>
      </c>
    </row>
    <row r="22" spans="31:55" x14ac:dyDescent="0.25">
      <c r="AE22" t="s">
        <v>258</v>
      </c>
      <c r="AK22" s="3" t="s">
        <v>75</v>
      </c>
      <c r="AL22" s="3">
        <f>COUNTIF(Table1[Din ålder],AK22)</f>
        <v>15</v>
      </c>
      <c r="AN22" s="3" t="s">
        <v>252</v>
      </c>
      <c r="AO22" s="3">
        <f>COUNTIF(Table1[Varifrån kommer dina föräldrar? ],"Sydamerika;")</f>
        <v>1</v>
      </c>
      <c r="AQ22" s="3" t="s">
        <v>72</v>
      </c>
      <c r="AR22" s="3">
        <f>COUNTIF(Table1[Den kunskap jag har fått har varit användbar],AQ22)</f>
        <v>0</v>
      </c>
      <c r="AT22" s="3" t="s">
        <v>72</v>
      </c>
      <c r="AU22" s="3">
        <f>COUNTIF(Table1[Jag fick förtroende för ledaren],AT22)</f>
        <v>0</v>
      </c>
    </row>
    <row r="23" spans="31:55" x14ac:dyDescent="0.25">
      <c r="AE23" s="10">
        <f>AO21/(SUM(AO19:AO25))</f>
        <v>0.58823529411764708</v>
      </c>
      <c r="AK23" s="3" t="s">
        <v>70</v>
      </c>
      <c r="AL23" s="3">
        <f>COUNTIF(Table1[Din ålder],AK23)</f>
        <v>17</v>
      </c>
      <c r="AN23" s="3" t="s">
        <v>255</v>
      </c>
      <c r="AO23" s="3">
        <f>COUNTIF(Table1[Varifrån kommer dina föräldrar? ],"Asien;")</f>
        <v>7</v>
      </c>
      <c r="AT23" s="2"/>
      <c r="AU23" s="2"/>
    </row>
    <row r="24" spans="31:55" x14ac:dyDescent="0.25">
      <c r="AK24" s="3" t="s">
        <v>85</v>
      </c>
      <c r="AL24" s="3">
        <f>COUNTIF(Table1[Din ålder],AK24)</f>
        <v>22</v>
      </c>
      <c r="AN24" s="3" t="s">
        <v>256</v>
      </c>
      <c r="AO24" s="3">
        <f>COUNTIF(Table1[Varifrån kommer dina föräldrar? ],"Australien;")</f>
        <v>0</v>
      </c>
      <c r="AR24" s="3" t="s">
        <v>34</v>
      </c>
      <c r="AU24" s="4" t="s">
        <v>37</v>
      </c>
    </row>
    <row r="25" spans="31:55" x14ac:dyDescent="0.25">
      <c r="AN25" s="3" t="s">
        <v>257</v>
      </c>
      <c r="AO25" s="3">
        <f>COUNTIF(Table1[Varifrån kommer dina föräldrar? ],"Nordamerika;")</f>
        <v>0</v>
      </c>
      <c r="AQ25" s="3" t="s">
        <v>66</v>
      </c>
      <c r="AR25" s="3">
        <f>COUNTIF(Table1[Jag känner mig tryggare i min roll som förälder],AQ25)</f>
        <v>30</v>
      </c>
      <c r="AT25" s="3" t="s">
        <v>66</v>
      </c>
      <c r="AU25" s="4">
        <f>COUNTIF(Table1[[Programmet hölls i trevliga lokaler ]],AT25)</f>
        <v>39</v>
      </c>
    </row>
    <row r="26" spans="31:55" x14ac:dyDescent="0.25">
      <c r="AK26" s="3"/>
      <c r="AL26" s="3" t="s">
        <v>259</v>
      </c>
      <c r="AQ26" s="3" t="s">
        <v>67</v>
      </c>
      <c r="AR26" s="3">
        <f>COUNTIF(Table1[Jag känner mig tryggare i min roll som förälder],AQ26)</f>
        <v>29</v>
      </c>
      <c r="AT26" s="3" t="s">
        <v>67</v>
      </c>
      <c r="AU26" s="4">
        <f>COUNTIF(Table1[[Programmet hölls i trevliga lokaler ]],AT26)</f>
        <v>28</v>
      </c>
    </row>
    <row r="27" spans="31:55" x14ac:dyDescent="0.25">
      <c r="AK27" s="3" t="s">
        <v>260</v>
      </c>
      <c r="AL27" s="3">
        <f>COUNTIF(Table1[Vilken är din högsta avklarade utbildningsnivå?],AK27)</f>
        <v>0</v>
      </c>
      <c r="AQ27" s="3" t="s">
        <v>77</v>
      </c>
      <c r="AR27" s="3">
        <f>COUNTIF(Table1[Jag känner mig tryggare i min roll som förälder],AQ27)</f>
        <v>12</v>
      </c>
      <c r="AT27" s="3" t="s">
        <v>77</v>
      </c>
      <c r="AU27" s="4">
        <f>COUNTIF(Table1[[Programmet hölls i trevliga lokaler ]],AT27)</f>
        <v>5</v>
      </c>
    </row>
    <row r="28" spans="31:55" x14ac:dyDescent="0.25">
      <c r="AK28" s="3" t="s">
        <v>139</v>
      </c>
      <c r="AL28" s="3">
        <f>COUNTIF(Table1[Vilken är din högsta avklarade utbildningsnivå?],AK28)</f>
        <v>4</v>
      </c>
      <c r="AQ28" s="3" t="s">
        <v>72</v>
      </c>
      <c r="AR28" s="3">
        <f>COUNTIF(Table1[Jag känner mig tryggare i min roll som förälder],AQ28)</f>
        <v>0</v>
      </c>
      <c r="AT28" s="3" t="s">
        <v>72</v>
      </c>
      <c r="AU28" s="4">
        <f>COUNTIF(Table1[[Programmet hölls i trevliga lokaler ]],AT28)</f>
        <v>0</v>
      </c>
    </row>
    <row r="29" spans="31:55" x14ac:dyDescent="0.25">
      <c r="AK29" s="3" t="s">
        <v>74</v>
      </c>
      <c r="AL29" s="3">
        <f>COUNTIF(Table1[Vilken är din högsta avklarade utbildningsnivå?],AK29)</f>
        <v>21</v>
      </c>
    </row>
    <row r="30" spans="31:55" x14ac:dyDescent="0.25">
      <c r="AK30" s="3" t="s">
        <v>83</v>
      </c>
      <c r="AL30" s="3">
        <f>COUNTIF(Table1[Vilken är din högsta avklarade utbildningsnivå?],AK30)</f>
        <v>10</v>
      </c>
    </row>
    <row r="31" spans="31:55" x14ac:dyDescent="0.25">
      <c r="AK31" s="3" t="s">
        <v>63</v>
      </c>
      <c r="AL31" s="3">
        <f>COUNTIF(Table1[Vilken är din högsta avklarade utbildningsnivå?],AK31)</f>
        <v>37</v>
      </c>
      <c r="AM31" t="s">
        <v>261</v>
      </c>
    </row>
    <row r="32" spans="31:55" x14ac:dyDescent="0.25">
      <c r="AL32" s="8">
        <f>SUM(AL27:AL31)</f>
        <v>72</v>
      </c>
      <c r="AM32" s="10">
        <f>AL31/AL32</f>
        <v>0.51388888888888884</v>
      </c>
    </row>
    <row r="33" spans="34:49" x14ac:dyDescent="0.25">
      <c r="AI33" t="s">
        <v>262</v>
      </c>
      <c r="AM33" s="9">
        <v>0.38600000000000001</v>
      </c>
    </row>
    <row r="34" spans="34:49" x14ac:dyDescent="0.25">
      <c r="AI34" t="s">
        <v>263</v>
      </c>
      <c r="AM34" s="9">
        <v>0.43240000000000001</v>
      </c>
    </row>
    <row r="36" spans="34:49" x14ac:dyDescent="0.25">
      <c r="AH36" s="3"/>
      <c r="AI36" s="3" t="s">
        <v>264</v>
      </c>
      <c r="AK36" s="3"/>
      <c r="AL36" s="3" t="s">
        <v>233</v>
      </c>
      <c r="AO36" s="3"/>
      <c r="AP36" s="3" t="s">
        <v>265</v>
      </c>
      <c r="AS36" s="3"/>
      <c r="AT36" s="3" t="s">
        <v>234</v>
      </c>
    </row>
    <row r="37" spans="34:49" x14ac:dyDescent="0.25">
      <c r="AH37" s="3" t="s">
        <v>235</v>
      </c>
      <c r="AI37" s="3">
        <f>COUNTIFS(Table1[Typ av program],"Trygghetscirkeln",Table1[Datum för det sista programtillfället],"&gt;=2023-01-01")</f>
        <v>14</v>
      </c>
      <c r="AK37" s="3" t="s">
        <v>235</v>
      </c>
      <c r="AL37" s="3">
        <f>SUMIFS(Table1[Antal deltagare som fullföljt programmet],Table1[Typ av program],"Trygghetscirkeln",Table1[Datum för det sista programtillfället],"&gt;=2023-01-01")</f>
        <v>76</v>
      </c>
      <c r="AO37" s="3" t="s">
        <v>235</v>
      </c>
      <c r="AP37" s="3">
        <f>COUNTIFS(Table1[Typ av program2],"Trygghetscirkeln",Table1[Datum för sista programtillfället],"&gt;=2023-01-01")</f>
        <v>31</v>
      </c>
      <c r="AS37" s="3" t="s">
        <v>235</v>
      </c>
      <c r="AT37" s="6">
        <f>AP37/AL37</f>
        <v>0.40789473684210525</v>
      </c>
    </row>
    <row r="38" spans="34:49" x14ac:dyDescent="0.25">
      <c r="AH38" s="3" t="s">
        <v>236</v>
      </c>
      <c r="AI38" s="3">
        <f>COUNTIFS(Table1[Typ av program],"Barn i föräldrars fokus",Table1[Datum för det sista programtillfället],"&gt;=2023-01-01")</f>
        <v>5</v>
      </c>
      <c r="AK38" s="3" t="s">
        <v>236</v>
      </c>
      <c r="AL38" s="3">
        <f>SUMIFS(Table1[Antal deltagare som fullföljt programmet],Table1[Typ av program],"Barn i föräldrars fokus",Table1[Datum för det sista programtillfället],"&gt;=2023-01-01")</f>
        <v>19</v>
      </c>
      <c r="AO38" s="3" t="s">
        <v>236</v>
      </c>
      <c r="AP38" s="3">
        <f>COUNTIFS(Table1[Typ av program2],"Barn i föräldrars fokus",Table1[Datum för sista programtillfället],"&gt;=2023-01-01")</f>
        <v>18</v>
      </c>
      <c r="AS38" s="3" t="s">
        <v>236</v>
      </c>
      <c r="AT38" s="6">
        <f>AP38/AL38</f>
        <v>0.94736842105263153</v>
      </c>
    </row>
    <row r="39" spans="34:49" x14ac:dyDescent="0.25">
      <c r="AH39" s="3" t="s">
        <v>237</v>
      </c>
      <c r="AI39" s="3">
        <f>COUNTIFS(Table1[Typ av program],"Ledarskapsträning för tonårsföräldrar",Table1[Datum för det sista programtillfället],"&gt;=2023-01-01")</f>
        <v>4</v>
      </c>
      <c r="AJ39" s="11" t="s">
        <v>266</v>
      </c>
      <c r="AK39" s="3" t="s">
        <v>237</v>
      </c>
      <c r="AL39" s="3">
        <f>SUMIFS(Table1[Antal deltagare som fullföljt programmet],Table1[Typ av program],"Ledarskapsträning för tonårsföräldrar",Table1[Datum för det sista programtillfället],"&gt;=2023-01-01")</f>
        <v>30</v>
      </c>
      <c r="AM39" s="12" t="s">
        <v>267</v>
      </c>
      <c r="AO39" s="3" t="s">
        <v>238</v>
      </c>
      <c r="AP39" s="3">
        <f>COUNTIFS(Table1[Typ av program2],"Ledarskapsträning för tonårsföräldrar",Table1[Datum för sista programtillfället],"&gt;=2023-01-01")</f>
        <v>23</v>
      </c>
      <c r="AS39" s="3" t="s">
        <v>238</v>
      </c>
      <c r="AT39" s="6">
        <f>AP39/AL39</f>
        <v>0.76666666666666672</v>
      </c>
    </row>
    <row r="43" spans="34:49" x14ac:dyDescent="0.25">
      <c r="AI43" t="s">
        <v>268</v>
      </c>
      <c r="AM43" t="s">
        <v>269</v>
      </c>
    </row>
    <row r="44" spans="34:49" x14ac:dyDescent="0.25">
      <c r="AI44" t="s">
        <v>270</v>
      </c>
      <c r="AJ44">
        <v>767</v>
      </c>
      <c r="AM44">
        <v>117143</v>
      </c>
      <c r="AW44" t="s">
        <v>271</v>
      </c>
    </row>
    <row r="45" spans="34:49" x14ac:dyDescent="0.25">
      <c r="AI45" t="s">
        <v>272</v>
      </c>
      <c r="AJ45">
        <v>368</v>
      </c>
      <c r="AW45" t="s">
        <v>273</v>
      </c>
    </row>
    <row r="46" spans="34:49" x14ac:dyDescent="0.25">
      <c r="AI46" t="s">
        <v>274</v>
      </c>
      <c r="AJ46">
        <f>AK46*2</f>
        <v>250</v>
      </c>
      <c r="AK46">
        <f>SUM(AL37:AL39)</f>
        <v>125</v>
      </c>
      <c r="AM46" t="s">
        <v>275</v>
      </c>
      <c r="AW46" t="s">
        <v>276</v>
      </c>
    </row>
    <row r="47" spans="34:49" x14ac:dyDescent="0.25">
      <c r="AJ47">
        <f>SUM(AJ44:AJ46)</f>
        <v>1385</v>
      </c>
      <c r="AM47" s="13">
        <f>AM44/18</f>
        <v>6507.9444444444443</v>
      </c>
      <c r="AW47" t="s">
        <v>277</v>
      </c>
    </row>
    <row r="48" spans="34:49" x14ac:dyDescent="0.25">
      <c r="AW48" t="s">
        <v>278</v>
      </c>
    </row>
    <row r="49" spans="38:49" x14ac:dyDescent="0.25">
      <c r="AM49" t="s">
        <v>279</v>
      </c>
      <c r="AW49" t="s">
        <v>280</v>
      </c>
    </row>
    <row r="50" spans="38:49" x14ac:dyDescent="0.25">
      <c r="AM50" s="10">
        <f>AJ47/AM47</f>
        <v>0.21281681363803215</v>
      </c>
    </row>
    <row r="51" spans="38:49" x14ac:dyDescent="0.25">
      <c r="AL51" t="s">
        <v>281</v>
      </c>
      <c r="AM51" s="10">
        <f>AJ44/AM47</f>
        <v>0.11785595383420264</v>
      </c>
    </row>
  </sheetData>
  <mergeCells count="1">
    <mergeCell ref="U3:V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FB5A-DBB8-44A9-99CA-4C2018FF2537}">
  <dimension ref="A1:AN22"/>
  <sheetViews>
    <sheetView topLeftCell="AF1" workbookViewId="0">
      <selection activeCell="P85" sqref="P85"/>
    </sheetView>
  </sheetViews>
  <sheetFormatPr defaultRowHeight="15" x14ac:dyDescent="0.25"/>
  <cols>
    <col min="2" max="3" width="15.140625" bestFit="1" customWidth="1"/>
    <col min="21" max="21" width="24.28515625" customWidth="1"/>
    <col min="22" max="22" width="22.5703125" customWidth="1"/>
    <col min="23" max="23" width="19.42578125" customWidth="1"/>
    <col min="24" max="24" width="35.85546875" bestFit="1" customWidth="1"/>
    <col min="25" max="25" width="23.5703125" customWidth="1"/>
    <col min="26" max="26" width="8" bestFit="1" customWidth="1"/>
    <col min="27" max="27" width="9" bestFit="1" customWidth="1"/>
    <col min="28" max="28" width="18" customWidth="1"/>
    <col min="29" max="29" width="32.5703125" customWidth="1"/>
    <col min="30" max="30" width="30.7109375" bestFit="1" customWidth="1"/>
    <col min="32" max="32" width="30.5703125" bestFit="1" customWidth="1"/>
    <col min="33" max="33" width="29.140625" bestFit="1" customWidth="1"/>
    <col min="34" max="34" width="36.5703125" customWidth="1"/>
    <col min="35" max="35" width="35.140625" customWidth="1"/>
    <col min="36" max="36" width="42.85546875" bestFit="1" customWidth="1"/>
    <col min="37" max="37" width="41.28515625" bestFit="1" customWidth="1"/>
    <col min="38" max="38" width="32.5703125" bestFit="1" customWidth="1"/>
    <col min="39" max="39" width="33.5703125" bestFit="1" customWidth="1"/>
  </cols>
  <sheetData>
    <row r="1" spans="1:40" x14ac:dyDescent="0.25">
      <c r="A1" s="14"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282</v>
      </c>
      <c r="AH1" s="15" t="s">
        <v>32</v>
      </c>
      <c r="AI1" s="15" t="s">
        <v>33</v>
      </c>
      <c r="AJ1" s="15" t="s">
        <v>34</v>
      </c>
      <c r="AK1" s="15" t="s">
        <v>35</v>
      </c>
      <c r="AL1" s="15" t="s">
        <v>37</v>
      </c>
      <c r="AM1" s="15" t="s">
        <v>38</v>
      </c>
      <c r="AN1" s="16" t="s">
        <v>39</v>
      </c>
    </row>
    <row r="2" spans="1:40" x14ac:dyDescent="0.25">
      <c r="A2" s="17">
        <v>140</v>
      </c>
      <c r="B2" s="18">
        <v>45203.826018518499</v>
      </c>
      <c r="C2" s="18">
        <v>45203.827800925901</v>
      </c>
      <c r="D2" s="19" t="s">
        <v>40</v>
      </c>
      <c r="E2" s="19"/>
      <c r="F2" s="19" t="s">
        <v>58</v>
      </c>
      <c r="G2" s="20"/>
      <c r="H2" s="19"/>
      <c r="I2" s="19"/>
      <c r="J2" s="19"/>
      <c r="K2" s="19"/>
      <c r="L2" s="19"/>
      <c r="M2" s="19"/>
      <c r="N2" s="19"/>
      <c r="O2" s="19"/>
      <c r="P2" s="19"/>
      <c r="Q2" s="19"/>
      <c r="R2" s="19"/>
      <c r="S2" s="19"/>
      <c r="T2" s="19"/>
      <c r="U2" s="20">
        <v>45203</v>
      </c>
      <c r="V2" s="19" t="s">
        <v>108</v>
      </c>
      <c r="W2" s="19"/>
      <c r="X2" s="19" t="s">
        <v>283</v>
      </c>
      <c r="Y2" s="19"/>
      <c r="Z2" s="19" t="s">
        <v>69</v>
      </c>
      <c r="AA2" s="19" t="s">
        <v>70</v>
      </c>
      <c r="AB2" s="21" t="s">
        <v>284</v>
      </c>
      <c r="AC2" s="19" t="s">
        <v>74</v>
      </c>
      <c r="AD2" s="19" t="s">
        <v>64</v>
      </c>
      <c r="AE2" s="19"/>
      <c r="AF2" s="19"/>
      <c r="AG2" s="19" t="s">
        <v>66</v>
      </c>
      <c r="AH2" s="19" t="s">
        <v>77</v>
      </c>
      <c r="AI2" s="19" t="s">
        <v>67</v>
      </c>
      <c r="AJ2" s="19" t="s">
        <v>66</v>
      </c>
      <c r="AK2" s="19" t="s">
        <v>67</v>
      </c>
      <c r="AL2" s="19" t="s">
        <v>66</v>
      </c>
      <c r="AM2" s="19" t="s">
        <v>285</v>
      </c>
      <c r="AN2" s="22" t="s">
        <v>286</v>
      </c>
    </row>
    <row r="3" spans="1:40" x14ac:dyDescent="0.25">
      <c r="A3" s="23">
        <v>141</v>
      </c>
      <c r="B3" s="24">
        <v>45203.826423611099</v>
      </c>
      <c r="C3" s="24">
        <v>45203.8282175926</v>
      </c>
      <c r="D3" s="25" t="s">
        <v>40</v>
      </c>
      <c r="E3" s="25"/>
      <c r="F3" s="25" t="s">
        <v>58</v>
      </c>
      <c r="G3" s="26"/>
      <c r="H3" s="25"/>
      <c r="I3" s="25"/>
      <c r="J3" s="25"/>
      <c r="K3" s="25"/>
      <c r="L3" s="25"/>
      <c r="M3" s="25"/>
      <c r="N3" s="25"/>
      <c r="O3" s="25"/>
      <c r="P3" s="25"/>
      <c r="Q3" s="25"/>
      <c r="R3" s="25"/>
      <c r="S3" s="25"/>
      <c r="T3" s="25"/>
      <c r="U3" s="26">
        <v>45203</v>
      </c>
      <c r="V3" s="25" t="s">
        <v>108</v>
      </c>
      <c r="W3" s="25"/>
      <c r="X3" s="25" t="s">
        <v>283</v>
      </c>
      <c r="Y3" s="25"/>
      <c r="Z3" s="25" t="s">
        <v>69</v>
      </c>
      <c r="AA3" s="25" t="s">
        <v>99</v>
      </c>
      <c r="AB3" s="27" t="s">
        <v>287</v>
      </c>
      <c r="AC3" s="25" t="s">
        <v>74</v>
      </c>
      <c r="AD3" s="25" t="s">
        <v>81</v>
      </c>
      <c r="AE3" s="25"/>
      <c r="AF3" s="25" t="s">
        <v>151</v>
      </c>
      <c r="AG3" s="25" t="s">
        <v>66</v>
      </c>
      <c r="AH3" s="25" t="s">
        <v>66</v>
      </c>
      <c r="AI3" s="25" t="s">
        <v>66</v>
      </c>
      <c r="AJ3" s="25" t="s">
        <v>66</v>
      </c>
      <c r="AK3" s="25" t="s">
        <v>66</v>
      </c>
      <c r="AL3" s="25" t="s">
        <v>66</v>
      </c>
      <c r="AM3" s="25" t="s">
        <v>285</v>
      </c>
      <c r="AN3" s="28"/>
    </row>
    <row r="4" spans="1:40" x14ac:dyDescent="0.25">
      <c r="A4" s="17">
        <v>142</v>
      </c>
      <c r="B4" s="18">
        <v>45203.825868055603</v>
      </c>
      <c r="C4" s="18">
        <v>45203.8285763889</v>
      </c>
      <c r="D4" s="19" t="s">
        <v>40</v>
      </c>
      <c r="E4" s="19"/>
      <c r="F4" s="19" t="s">
        <v>58</v>
      </c>
      <c r="G4" s="20"/>
      <c r="H4" s="19"/>
      <c r="I4" s="19"/>
      <c r="J4" s="19"/>
      <c r="K4" s="19"/>
      <c r="L4" s="19"/>
      <c r="M4" s="19"/>
      <c r="N4" s="19"/>
      <c r="O4" s="19"/>
      <c r="P4" s="19"/>
      <c r="Q4" s="19"/>
      <c r="R4" s="19"/>
      <c r="S4" s="19"/>
      <c r="T4" s="19"/>
      <c r="U4" s="20">
        <v>45203</v>
      </c>
      <c r="V4" s="19" t="s">
        <v>108</v>
      </c>
      <c r="W4" s="19"/>
      <c r="X4" s="19" t="s">
        <v>288</v>
      </c>
      <c r="Y4" s="19"/>
      <c r="Z4" s="19" t="s">
        <v>69</v>
      </c>
      <c r="AA4" s="19" t="s">
        <v>70</v>
      </c>
      <c r="AB4" s="21" t="s">
        <v>289</v>
      </c>
      <c r="AC4" s="19" t="s">
        <v>63</v>
      </c>
      <c r="AD4" s="19" t="s">
        <v>81</v>
      </c>
      <c r="AE4" s="19"/>
      <c r="AF4" s="19" t="s">
        <v>151</v>
      </c>
      <c r="AG4" s="19" t="s">
        <v>67</v>
      </c>
      <c r="AH4" s="19" t="s">
        <v>67</v>
      </c>
      <c r="AI4" s="19" t="s">
        <v>67</v>
      </c>
      <c r="AJ4" s="19" t="s">
        <v>67</v>
      </c>
      <c r="AK4" s="19" t="s">
        <v>66</v>
      </c>
      <c r="AL4" s="19" t="s">
        <v>67</v>
      </c>
      <c r="AM4" s="19" t="s">
        <v>285</v>
      </c>
      <c r="AN4" s="22" t="s">
        <v>290</v>
      </c>
    </row>
    <row r="5" spans="1:40" x14ac:dyDescent="0.25">
      <c r="A5" s="23">
        <v>143</v>
      </c>
      <c r="B5" s="24">
        <v>45203.893425925897</v>
      </c>
      <c r="C5" s="24">
        <v>45203.894768518498</v>
      </c>
      <c r="D5" s="25" t="s">
        <v>40</v>
      </c>
      <c r="E5" s="25"/>
      <c r="F5" s="25" t="s">
        <v>58</v>
      </c>
      <c r="G5" s="26"/>
      <c r="H5" s="25"/>
      <c r="I5" s="25"/>
      <c r="J5" s="25"/>
      <c r="K5" s="25"/>
      <c r="L5" s="25"/>
      <c r="M5" s="25"/>
      <c r="N5" s="25"/>
      <c r="O5" s="25"/>
      <c r="P5" s="25"/>
      <c r="Q5" s="25"/>
      <c r="R5" s="25"/>
      <c r="S5" s="25"/>
      <c r="T5" s="25"/>
      <c r="U5" s="26">
        <v>45203</v>
      </c>
      <c r="V5" s="25" t="s">
        <v>108</v>
      </c>
      <c r="W5" s="25"/>
      <c r="X5" s="25" t="s">
        <v>288</v>
      </c>
      <c r="Y5" s="25"/>
      <c r="Z5" s="25" t="s">
        <v>69</v>
      </c>
      <c r="AA5" s="25" t="s">
        <v>75</v>
      </c>
      <c r="AB5" s="27" t="s">
        <v>291</v>
      </c>
      <c r="AC5" s="25" t="s">
        <v>74</v>
      </c>
      <c r="AD5" s="25" t="s">
        <v>64</v>
      </c>
      <c r="AE5" s="25"/>
      <c r="AF5" s="25"/>
      <c r="AG5" s="25" t="s">
        <v>66</v>
      </c>
      <c r="AH5" s="25" t="s">
        <v>66</v>
      </c>
      <c r="AI5" s="25" t="s">
        <v>66</v>
      </c>
      <c r="AJ5" s="25" t="s">
        <v>66</v>
      </c>
      <c r="AK5" s="25" t="s">
        <v>66</v>
      </c>
      <c r="AL5" s="25" t="s">
        <v>66</v>
      </c>
      <c r="AM5" s="25" t="s">
        <v>285</v>
      </c>
      <c r="AN5" s="28" t="s">
        <v>292</v>
      </c>
    </row>
    <row r="6" spans="1:40" x14ac:dyDescent="0.25">
      <c r="A6" s="17">
        <v>144</v>
      </c>
      <c r="B6" s="18">
        <v>45203.918611111098</v>
      </c>
      <c r="C6" s="18">
        <v>45203.9194444444</v>
      </c>
      <c r="D6" s="19" t="s">
        <v>40</v>
      </c>
      <c r="E6" s="19"/>
      <c r="F6" s="19" t="s">
        <v>58</v>
      </c>
      <c r="G6" s="20"/>
      <c r="H6" s="19"/>
      <c r="I6" s="19"/>
      <c r="J6" s="19"/>
      <c r="K6" s="19"/>
      <c r="L6" s="19"/>
      <c r="M6" s="19"/>
      <c r="N6" s="19"/>
      <c r="O6" s="19"/>
      <c r="P6" s="19"/>
      <c r="Q6" s="19"/>
      <c r="R6" s="19"/>
      <c r="S6" s="19"/>
      <c r="T6" s="19"/>
      <c r="U6" s="20">
        <v>45203</v>
      </c>
      <c r="V6" s="19" t="s">
        <v>108</v>
      </c>
      <c r="W6" s="19"/>
      <c r="X6" s="19" t="s">
        <v>283</v>
      </c>
      <c r="Y6" s="19"/>
      <c r="Z6" s="19" t="s">
        <v>60</v>
      </c>
      <c r="AA6" s="19" t="s">
        <v>75</v>
      </c>
      <c r="AB6" s="21" t="s">
        <v>291</v>
      </c>
      <c r="AC6" s="19" t="s">
        <v>74</v>
      </c>
      <c r="AD6" s="19" t="s">
        <v>64</v>
      </c>
      <c r="AE6" s="19"/>
      <c r="AF6" s="19"/>
      <c r="AG6" s="19" t="s">
        <v>66</v>
      </c>
      <c r="AH6" s="19" t="s">
        <v>66</v>
      </c>
      <c r="AI6" s="19" t="s">
        <v>66</v>
      </c>
      <c r="AJ6" s="19" t="s">
        <v>66</v>
      </c>
      <c r="AK6" s="19" t="s">
        <v>66</v>
      </c>
      <c r="AL6" s="19" t="s">
        <v>66</v>
      </c>
      <c r="AM6" s="19" t="s">
        <v>285</v>
      </c>
      <c r="AN6" s="22" t="s">
        <v>293</v>
      </c>
    </row>
    <row r="18" spans="1:1" x14ac:dyDescent="0.25">
      <c r="A18" t="s">
        <v>294</v>
      </c>
    </row>
    <row r="19" spans="1:1" x14ac:dyDescent="0.25">
      <c r="A19" t="s">
        <v>295</v>
      </c>
    </row>
    <row r="20" spans="1:1" x14ac:dyDescent="0.25">
      <c r="A20" t="s">
        <v>296</v>
      </c>
    </row>
    <row r="21" spans="1:1" x14ac:dyDescent="0.25">
      <c r="A21" t="s">
        <v>297</v>
      </c>
    </row>
    <row r="22" spans="1:1" x14ac:dyDescent="0.25">
      <c r="A22" t="s">
        <v>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182AF-911B-4493-8DFB-FFFB6F660E3B}">
  <dimension ref="A1"/>
  <sheetViews>
    <sheetView tabSelected="1" workbookViewId="0">
      <selection activeCell="F25" sqref="F25"/>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C5347-EDBE-426D-AFCB-B8C39F1BA833}">
  <dimension ref="A1:BM664"/>
  <sheetViews>
    <sheetView zoomScaleNormal="100" workbookViewId="0">
      <pane ySplit="1" topLeftCell="A2" activePane="bottomLeft" state="frozen"/>
      <selection activeCell="AL1" sqref="AL1"/>
      <selection pane="bottomLeft" activeCell="C21" sqref="C21"/>
    </sheetView>
  </sheetViews>
  <sheetFormatPr defaultRowHeight="15" x14ac:dyDescent="0.25"/>
  <cols>
    <col min="2" max="2" width="17.42578125" customWidth="1"/>
    <col min="3" max="3" width="19.140625" customWidth="1"/>
    <col min="6" max="6" width="11" customWidth="1"/>
    <col min="7" max="7" width="17.42578125" style="5" customWidth="1"/>
    <col min="8" max="8" width="10.42578125" customWidth="1"/>
    <col min="9" max="9" width="28.28515625" customWidth="1"/>
    <col min="10" max="10" width="12.42578125" customWidth="1"/>
    <col min="11" max="11" width="13.140625" customWidth="1"/>
    <col min="12" max="12" width="11.42578125" customWidth="1"/>
    <col min="13" max="13" width="29.7109375" customWidth="1"/>
    <col min="14" max="14" width="12.140625" customWidth="1"/>
    <col min="15" max="15" width="19.28515625" bestFit="1" customWidth="1"/>
    <col min="16" max="16" width="41.85546875" customWidth="1"/>
    <col min="17" max="17" width="31.7109375" bestFit="1" customWidth="1"/>
    <col min="18" max="18" width="20.85546875" bestFit="1" customWidth="1"/>
    <col min="19" max="19" width="30.28515625" customWidth="1"/>
    <col min="20" max="20" width="17.7109375" style="5" customWidth="1"/>
    <col min="21" max="21" width="32.28515625" customWidth="1"/>
    <col min="22" max="22" width="44.28515625" customWidth="1"/>
    <col min="23" max="23" width="36.28515625" bestFit="1" customWidth="1"/>
    <col min="24" max="24" width="35.5703125" bestFit="1" customWidth="1"/>
    <col min="25" max="25" width="9.85546875" bestFit="1" customWidth="1"/>
    <col min="26" max="26" width="10.7109375" bestFit="1" customWidth="1"/>
    <col min="27" max="27" width="12.7109375" customWidth="1"/>
    <col min="28" max="28" width="32.140625" customWidth="1"/>
    <col min="29" max="29" width="14.7109375" customWidth="1"/>
    <col min="30" max="30" width="11.28515625" customWidth="1"/>
    <col min="31" max="31" width="28.42578125" customWidth="1"/>
    <col min="32" max="32" width="14.42578125" customWidth="1"/>
    <col min="33" max="33" width="29.85546875" bestFit="1" customWidth="1"/>
    <col min="34" max="34" width="47.85546875" bestFit="1" customWidth="1"/>
    <col min="35" max="35" width="41.5703125" bestFit="1" customWidth="1"/>
    <col min="36" max="36" width="42.7109375" bestFit="1" customWidth="1"/>
    <col min="37" max="37" width="41.28515625" bestFit="1" customWidth="1"/>
    <col min="38" max="38" width="32.7109375" bestFit="1" customWidth="1"/>
    <col min="39" max="39" width="55" bestFit="1" customWidth="1"/>
    <col min="40" max="40" width="89.85546875" customWidth="1"/>
    <col min="41" max="41" width="9.140625" style="44"/>
    <col min="47" max="47" width="10.7109375" customWidth="1"/>
    <col min="48" max="48" width="10" customWidth="1"/>
    <col min="49" max="49" width="11" customWidth="1"/>
    <col min="50" max="50" width="10.85546875" customWidth="1"/>
    <col min="51" max="51" width="11.42578125" customWidth="1"/>
    <col min="52" max="52" width="9.5703125" customWidth="1"/>
    <col min="53" max="53" width="10.5703125" customWidth="1"/>
    <col min="54" max="54" width="10" customWidth="1"/>
    <col min="55" max="55" width="11.28515625" customWidth="1"/>
    <col min="56" max="56" width="10.42578125" customWidth="1"/>
    <col min="57" max="57" width="11" customWidth="1"/>
    <col min="59" max="59" width="13.5703125" style="52" customWidth="1"/>
    <col min="60" max="60" width="9.42578125" customWidth="1"/>
    <col min="61" max="61" width="12.7109375" bestFit="1" customWidth="1"/>
    <col min="62" max="62" width="34.5703125" bestFit="1" customWidth="1"/>
    <col min="65" max="65" width="12.85546875" bestFit="1" customWidth="1"/>
  </cols>
  <sheetData>
    <row r="1" spans="1:65" x14ac:dyDescent="0.25">
      <c r="A1" s="30" t="s">
        <v>0</v>
      </c>
      <c r="B1" s="31" t="s">
        <v>1</v>
      </c>
      <c r="C1" s="31" t="s">
        <v>2</v>
      </c>
      <c r="D1" s="31" t="s">
        <v>3</v>
      </c>
      <c r="E1" s="31" t="s">
        <v>4</v>
      </c>
      <c r="F1" s="31" t="s">
        <v>5</v>
      </c>
      <c r="G1" s="33" t="s">
        <v>6</v>
      </c>
      <c r="H1" s="31" t="s">
        <v>7</v>
      </c>
      <c r="I1" s="31" t="s">
        <v>8</v>
      </c>
      <c r="J1" s="31" t="s">
        <v>9</v>
      </c>
      <c r="K1" s="31" t="s">
        <v>10</v>
      </c>
      <c r="L1" s="31" t="s">
        <v>11</v>
      </c>
      <c r="M1" s="31" t="s">
        <v>12</v>
      </c>
      <c r="N1" s="31" t="s">
        <v>13</v>
      </c>
      <c r="O1" s="31" t="s">
        <v>14</v>
      </c>
      <c r="P1" s="31" t="s">
        <v>15</v>
      </c>
      <c r="Q1" s="31" t="s">
        <v>16</v>
      </c>
      <c r="R1" s="31" t="s">
        <v>17</v>
      </c>
      <c r="S1" s="31" t="s">
        <v>299</v>
      </c>
      <c r="T1" s="33" t="s">
        <v>20</v>
      </c>
      <c r="U1" s="31" t="s">
        <v>21</v>
      </c>
      <c r="V1" s="31" t="s">
        <v>22</v>
      </c>
      <c r="W1" s="31" t="s">
        <v>23</v>
      </c>
      <c r="X1" s="31" t="s">
        <v>24</v>
      </c>
      <c r="Y1" s="31" t="s">
        <v>25</v>
      </c>
      <c r="Z1" s="31" t="s">
        <v>26</v>
      </c>
      <c r="AA1" s="31" t="s">
        <v>27</v>
      </c>
      <c r="AB1" s="31" t="s">
        <v>28</v>
      </c>
      <c r="AC1" s="31" t="s">
        <v>29</v>
      </c>
      <c r="AD1" s="31" t="s">
        <v>323</v>
      </c>
      <c r="AE1" s="31" t="s">
        <v>300</v>
      </c>
      <c r="AF1" s="31" t="s">
        <v>301</v>
      </c>
      <c r="AG1" s="31" t="s">
        <v>282</v>
      </c>
      <c r="AH1" s="31" t="s">
        <v>32</v>
      </c>
      <c r="AI1" s="31" t="s">
        <v>33</v>
      </c>
      <c r="AJ1" s="31" t="s">
        <v>34</v>
      </c>
      <c r="AK1" s="31" t="s">
        <v>35</v>
      </c>
      <c r="AL1" s="31" t="s">
        <v>37</v>
      </c>
      <c r="AM1" s="31" t="s">
        <v>38</v>
      </c>
      <c r="AN1" s="31" t="s">
        <v>39</v>
      </c>
      <c r="AO1" s="43" t="s">
        <v>324</v>
      </c>
      <c r="AP1" s="31" t="s">
        <v>325</v>
      </c>
      <c r="AQ1" s="31" t="s">
        <v>326</v>
      </c>
      <c r="AR1" s="31" t="s">
        <v>327</v>
      </c>
      <c r="AS1" s="31" t="s">
        <v>328</v>
      </c>
      <c r="AT1" s="31" t="s">
        <v>329</v>
      </c>
      <c r="AU1" s="31" t="s">
        <v>330</v>
      </c>
      <c r="AV1" s="31" t="s">
        <v>331</v>
      </c>
      <c r="AW1" s="31" t="s">
        <v>332</v>
      </c>
      <c r="AX1" s="31" t="s">
        <v>333</v>
      </c>
      <c r="AY1" s="31" t="s">
        <v>334</v>
      </c>
      <c r="AZ1" s="31" t="s">
        <v>335</v>
      </c>
      <c r="BA1" s="31" t="s">
        <v>336</v>
      </c>
      <c r="BB1" s="31" t="s">
        <v>337</v>
      </c>
      <c r="BC1" s="31" t="s">
        <v>338</v>
      </c>
      <c r="BD1" s="31" t="s">
        <v>339</v>
      </c>
      <c r="BE1" s="31" t="s">
        <v>340</v>
      </c>
      <c r="BF1" s="31" t="s">
        <v>341</v>
      </c>
      <c r="BG1" s="51" t="s">
        <v>342</v>
      </c>
      <c r="BH1" s="31" t="s">
        <v>343</v>
      </c>
      <c r="BI1" s="31" t="s">
        <v>344</v>
      </c>
      <c r="BJ1" s="31" t="s">
        <v>345</v>
      </c>
      <c r="BK1" s="31" t="s">
        <v>346</v>
      </c>
      <c r="BL1" s="31" t="s">
        <v>347</v>
      </c>
      <c r="BM1" s="31" t="s">
        <v>348</v>
      </c>
    </row>
    <row r="2" spans="1:65" x14ac:dyDescent="0.25">
      <c r="A2">
        <v>165</v>
      </c>
      <c r="B2" s="1">
        <v>45238.791712963</v>
      </c>
      <c r="C2" s="1">
        <v>45238.793252314797</v>
      </c>
      <c r="D2" t="s">
        <v>40</v>
      </c>
      <c r="F2" t="s">
        <v>58</v>
      </c>
      <c r="T2" s="5">
        <v>45238</v>
      </c>
      <c r="U2" t="s">
        <v>47</v>
      </c>
      <c r="V2" t="s">
        <v>349</v>
      </c>
      <c r="Y2" t="s">
        <v>60</v>
      </c>
      <c r="Z2" t="s">
        <v>61</v>
      </c>
      <c r="AA2" s="50">
        <v>12345</v>
      </c>
      <c r="AB2" t="s">
        <v>63</v>
      </c>
      <c r="AC2" t="s">
        <v>90</v>
      </c>
      <c r="AD2" t="s">
        <v>305</v>
      </c>
      <c r="AE2" t="s">
        <v>303</v>
      </c>
      <c r="AF2" t="s">
        <v>81</v>
      </c>
      <c r="AG2" t="s">
        <v>66</v>
      </c>
      <c r="AH2" t="s">
        <v>67</v>
      </c>
      <c r="AI2" t="s">
        <v>66</v>
      </c>
      <c r="AJ2" t="s">
        <v>67</v>
      </c>
      <c r="AK2" t="s">
        <v>66</v>
      </c>
      <c r="AL2" t="s">
        <v>66</v>
      </c>
      <c r="AM2" t="s">
        <v>304</v>
      </c>
      <c r="AN2" t="s">
        <v>309</v>
      </c>
      <c r="AO2" s="44" t="b">
        <f>IF(TabellSAML[[#This Row],[ID]]&gt;0,ISTEXT(TabellSAML[[#This Row],[(CoS) Ledarens namn]]),"")</f>
        <v>0</v>
      </c>
      <c r="AP2" t="b">
        <f>IF(TabellSAML[[#This Row],[ID]]&gt;0,ISTEXT(TabellSAML[[#This Row],[(BIFF) Ledarens namn]]),"")</f>
        <v>0</v>
      </c>
      <c r="AQ2" t="b">
        <f>IF(TabellSAML[[#This Row],[ID]]&gt;0,ISTEXT(TabellSAML[[#This Row],[(LFT) Ledarens namn]]),"")</f>
        <v>0</v>
      </c>
      <c r="AR2" t="b">
        <f>IF(TabellSAML[[#This Row],[ID]]&gt;0,ISTEXT(TabellSAML[[#This Row],[(CoS) Namn på ledare för programmet]]),"")</f>
        <v>1</v>
      </c>
      <c r="AS2" t="b">
        <f>IF(TabellSAML[[#This Row],[ID]]&gt;0,ISTEXT(TabellSAML[[#This Row],[(BIFF) Namn på ledare för programmet]]),"")</f>
        <v>0</v>
      </c>
      <c r="AT2" t="b">
        <f>IF(TabellSAML[[#This Row],[ID]]&gt;0,ISTEXT(TabellSAML[[#This Row],[(LFT) Namn på ledare för programmet]]),"")</f>
        <v>0</v>
      </c>
      <c r="AU2" s="5" t="str">
        <f>IF(TabellSAML[[#This Row],[CoS1]]=TRUE,TabellSAML[[#This Row],[Datum för det sista programtillfället]]&amp;TabellSAML[[#This Row],[(CoS) Ledarens namn]],"")</f>
        <v/>
      </c>
      <c r="AV2" t="str">
        <f>IF(TabellSAML[[#This Row],[CoS1]]=TRUE,TabellSAML[[#This Row],[Socialförvaltning som anordnat programtillfällena]],"")</f>
        <v/>
      </c>
      <c r="AW2" s="5" t="str">
        <f>IF(TabellSAML[[#This Row],[CoS2]]=TRUE,TabellSAML[[#This Row],[Datum för sista programtillfället]]&amp;TabellSAML[[#This Row],[(CoS) Namn på ledare för programmet]],"")</f>
        <v>45238Ledare 1;Ledare 2;</v>
      </c>
      <c r="AX2" t="str">
        <f>_xlfn.XLOOKUP(TabellSAML[[#This Row],[CoS_del_datum]],TabellSAML[CoS_led_datum],TabellSAML[CoS_led_SF],"",0,1)</f>
        <v>Hisingen</v>
      </c>
      <c r="AY2" s="5" t="str">
        <f>IF(TabellSAML[[#This Row],[BIFF1]]=TRUE,TabellSAML[[#This Row],[Datum för det sista programtillfället]]&amp;TabellSAML[[#This Row],[(BIFF) Ledarens namn]],"")</f>
        <v/>
      </c>
      <c r="AZ2" t="str">
        <f>IF(TabellSAML[[#This Row],[BIFF1]]=TRUE,TabellSAML[[#This Row],[Socialförvaltning som anordnat programtillfällena]],"")</f>
        <v/>
      </c>
      <c r="BA2" s="5" t="str">
        <f>IF(TabellSAML[[#This Row],[BIFF2]]=TRUE,TabellSAML[[#This Row],[Datum för sista programtillfället]]&amp;TabellSAML[[#This Row],[(BIFF) Namn på ledare för programmet]],"")</f>
        <v/>
      </c>
      <c r="BB2" t="str">
        <f>_xlfn.XLOOKUP(TabellSAML[[#This Row],[BIFF_del_datum]],TabellSAML[BIFF_led_datum],TabellSAML[BIFF_led_SF],"",0,1)</f>
        <v/>
      </c>
      <c r="BC2" s="5" t="str">
        <f>IF(TabellSAML[[#This Row],[LFT1]]=TRUE,TabellSAML[[#This Row],[Datum för det sista programtillfället]]&amp;TabellSAML[[#This Row],[(LFT) Ledarens namn]],"")</f>
        <v/>
      </c>
      <c r="BD2" t="str">
        <f>IF(TabellSAML[[#This Row],[LFT1]]=TRUE,TabellSAML[[#This Row],[Socialförvaltning som anordnat programtillfällena]],"")</f>
        <v/>
      </c>
      <c r="BE2" s="5" t="str">
        <f>IF(TabellSAML[[#This Row],[LFT2]]=TRUE,TabellSAML[[#This Row],[Datum för sista programtillfället]]&amp;TabellSAML[[#This Row],[(LFT) Namn på ledare för programmet]],"")</f>
        <v/>
      </c>
      <c r="BF2" t="str">
        <f>_xlfn.XLOOKUP(TabellSAML[[#This Row],[LFT_del_datum]],TabellSAML[LFT_led_datum],TabellSAML[LFT_led_SF],"",0,1)</f>
        <v/>
      </c>
      <c r="BG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2" s="5">
        <f>IF(ISNUMBER(TabellSAML[[#This Row],[Datum för det sista programtillfället]]),TabellSAML[[#This Row],[Datum för det sista programtillfället]],IF(ISBLANK(TabellSAML[[#This Row],[Datum för sista programtillfället]]),"",TabellSAML[[#This Row],[Datum för sista programtillfället]]))</f>
        <v>45238</v>
      </c>
      <c r="BJ2" t="str">
        <f>IF(ISTEXT(TabellSAML[[#This Row],[Typ av program]]),TabellSAML[[#This Row],[Typ av program]],IF(ISBLANK(TabellSAML[[#This Row],[Typ av program2]]),"",TabellSAML[[#This Row],[Typ av program2]]))</f>
        <v>Trygghetscirkeln</v>
      </c>
      <c r="BK2">
        <f>IF(ISTEXT(TabellSAML[[#This Row],[Datum alla]]),"",YEAR(TabellSAML[[#This Row],[Datum alla]]))</f>
        <v>2023</v>
      </c>
      <c r="BL2">
        <f>IF(ISTEXT(TabellSAML[[#This Row],[Datum alla]]),"",MONTH(TabellSAML[[#This Row],[Datum alla]]))</f>
        <v>11</v>
      </c>
      <c r="BM2" t="str">
        <f>IF(ISTEXT(TabellSAML[[#This Row],[Månad]]),"",IF(TabellSAML[[#This Row],[Månad]]&lt;=6,TabellSAML[[#This Row],[År]]&amp;" termin 1",TabellSAML[[#This Row],[År]]&amp;" termin 2"))</f>
        <v>2023 termin 2</v>
      </c>
    </row>
    <row r="3" spans="1:65" x14ac:dyDescent="0.25">
      <c r="A3">
        <v>166</v>
      </c>
      <c r="B3" s="1">
        <v>45238.791585648098</v>
      </c>
      <c r="C3" s="1">
        <v>45238.793275463002</v>
      </c>
      <c r="D3" t="s">
        <v>40</v>
      </c>
      <c r="F3" t="s">
        <v>58</v>
      </c>
      <c r="T3" s="5">
        <v>45238</v>
      </c>
      <c r="U3" t="s">
        <v>47</v>
      </c>
      <c r="V3" t="s">
        <v>349</v>
      </c>
      <c r="Y3" t="s">
        <v>60</v>
      </c>
      <c r="Z3" t="s">
        <v>61</v>
      </c>
      <c r="AA3" s="50">
        <v>12345</v>
      </c>
      <c r="AB3" t="s">
        <v>63</v>
      </c>
      <c r="AC3" t="s">
        <v>64</v>
      </c>
      <c r="AD3" t="s">
        <v>305</v>
      </c>
      <c r="AE3" t="s">
        <v>303</v>
      </c>
      <c r="AF3" t="s">
        <v>310</v>
      </c>
      <c r="AG3" t="s">
        <v>66</v>
      </c>
      <c r="AH3" t="s">
        <v>66</v>
      </c>
      <c r="AI3" t="s">
        <v>66</v>
      </c>
      <c r="AJ3" t="s">
        <v>66</v>
      </c>
      <c r="AK3" t="s">
        <v>66</v>
      </c>
      <c r="AL3" t="s">
        <v>66</v>
      </c>
      <c r="AM3" t="s">
        <v>304</v>
      </c>
      <c r="AN3" t="s">
        <v>311</v>
      </c>
      <c r="AO3" s="44" t="b">
        <f>IF(TabellSAML[[#This Row],[ID]]&gt;0,ISTEXT(TabellSAML[[#This Row],[(CoS) Ledarens namn]]),"")</f>
        <v>0</v>
      </c>
      <c r="AP3" t="b">
        <f>IF(TabellSAML[[#This Row],[ID]]&gt;0,ISTEXT(TabellSAML[[#This Row],[(BIFF) Ledarens namn]]),"")</f>
        <v>0</v>
      </c>
      <c r="AQ3" t="b">
        <f>IF(TabellSAML[[#This Row],[ID]]&gt;0,ISTEXT(TabellSAML[[#This Row],[(LFT) Ledarens namn]]),"")</f>
        <v>0</v>
      </c>
      <c r="AR3" t="b">
        <f>IF(TabellSAML[[#This Row],[ID]]&gt;0,ISTEXT(TabellSAML[[#This Row],[(CoS) Namn på ledare för programmet]]),"")</f>
        <v>1</v>
      </c>
      <c r="AS3" t="b">
        <f>IF(TabellSAML[[#This Row],[ID]]&gt;0,ISTEXT(TabellSAML[[#This Row],[(BIFF) Namn på ledare för programmet]]),"")</f>
        <v>0</v>
      </c>
      <c r="AT3" t="b">
        <f>IF(TabellSAML[[#This Row],[ID]]&gt;0,ISTEXT(TabellSAML[[#This Row],[(LFT) Namn på ledare för programmet]]),"")</f>
        <v>0</v>
      </c>
      <c r="AU3" s="5" t="str">
        <f>IF(TabellSAML[[#This Row],[CoS1]]=TRUE,TabellSAML[[#This Row],[Datum för det sista programtillfället]]&amp;TabellSAML[[#This Row],[(CoS) Ledarens namn]],"")</f>
        <v/>
      </c>
      <c r="AV3" t="str">
        <f>IF(TabellSAML[[#This Row],[CoS1]]=TRUE,TabellSAML[[#This Row],[Socialförvaltning som anordnat programtillfällena]],"")</f>
        <v/>
      </c>
      <c r="AW3" s="5" t="str">
        <f>IF(TabellSAML[[#This Row],[CoS2]]=TRUE,TabellSAML[[#This Row],[Datum för sista programtillfället]]&amp;TabellSAML[[#This Row],[(CoS) Namn på ledare för programmet]],"")</f>
        <v>45238Ledare 1;Ledare 2;</v>
      </c>
      <c r="AX3" t="str">
        <f>_xlfn.XLOOKUP(TabellSAML[[#This Row],[CoS_del_datum]],TabellSAML[CoS_led_datum],TabellSAML[CoS_led_SF],"",0,1)</f>
        <v>Hisingen</v>
      </c>
      <c r="AY3" s="5" t="str">
        <f>IF(TabellSAML[[#This Row],[BIFF1]]=TRUE,TabellSAML[[#This Row],[Datum för det sista programtillfället]]&amp;TabellSAML[[#This Row],[(BIFF) Ledarens namn]],"")</f>
        <v/>
      </c>
      <c r="AZ3" t="str">
        <f>IF(TabellSAML[[#This Row],[BIFF1]]=TRUE,TabellSAML[[#This Row],[Socialförvaltning som anordnat programtillfällena]],"")</f>
        <v/>
      </c>
      <c r="BA3" s="5" t="str">
        <f>IF(TabellSAML[[#This Row],[BIFF2]]=TRUE,TabellSAML[[#This Row],[Datum för sista programtillfället]]&amp;TabellSAML[[#This Row],[(BIFF) Namn på ledare för programmet]],"")</f>
        <v/>
      </c>
      <c r="BB3" t="str">
        <f>_xlfn.XLOOKUP(TabellSAML[[#This Row],[BIFF_del_datum]],TabellSAML[BIFF_led_datum],TabellSAML[BIFF_led_SF],"",0,1)</f>
        <v/>
      </c>
      <c r="BC3" s="5" t="str">
        <f>IF(TabellSAML[[#This Row],[LFT1]]=TRUE,TabellSAML[[#This Row],[Datum för det sista programtillfället]]&amp;TabellSAML[[#This Row],[(LFT) Ledarens namn]],"")</f>
        <v/>
      </c>
      <c r="BD3" t="str">
        <f>IF(TabellSAML[[#This Row],[LFT1]]=TRUE,TabellSAML[[#This Row],[Socialförvaltning som anordnat programtillfällena]],"")</f>
        <v/>
      </c>
      <c r="BE3" s="5" t="str">
        <f>IF(TabellSAML[[#This Row],[LFT2]]=TRUE,TabellSAML[[#This Row],[Datum för sista programtillfället]]&amp;TabellSAML[[#This Row],[(LFT) Namn på ledare för programmet]],"")</f>
        <v/>
      </c>
      <c r="BF3" t="str">
        <f>_xlfn.XLOOKUP(TabellSAML[[#This Row],[LFT_del_datum]],TabellSAML[LFT_led_datum],TabellSAML[LFT_led_SF],"",0,1)</f>
        <v/>
      </c>
      <c r="BG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3" s="5">
        <f>IF(ISNUMBER(TabellSAML[[#This Row],[Datum för det sista programtillfället]]),TabellSAML[[#This Row],[Datum för det sista programtillfället]],IF(ISBLANK(TabellSAML[[#This Row],[Datum för sista programtillfället]]),"",TabellSAML[[#This Row],[Datum för sista programtillfället]]))</f>
        <v>45238</v>
      </c>
      <c r="BJ3" t="str">
        <f>IF(ISTEXT(TabellSAML[[#This Row],[Typ av program]]),TabellSAML[[#This Row],[Typ av program]],IF(ISBLANK(TabellSAML[[#This Row],[Typ av program2]]),"",TabellSAML[[#This Row],[Typ av program2]]))</f>
        <v>Trygghetscirkeln</v>
      </c>
      <c r="BK3">
        <f>IF(ISTEXT(TabellSAML[[#This Row],[Datum alla]]),"",YEAR(TabellSAML[[#This Row],[Datum alla]]))</f>
        <v>2023</v>
      </c>
      <c r="BL3">
        <f>IF(ISTEXT(TabellSAML[[#This Row],[Datum alla]]),"",MONTH(TabellSAML[[#This Row],[Datum alla]]))</f>
        <v>11</v>
      </c>
      <c r="BM3" t="str">
        <f>IF(ISTEXT(TabellSAML[[#This Row],[Månad]]),"",IF(TabellSAML[[#This Row],[Månad]]&lt;=6,TabellSAML[[#This Row],[År]]&amp;" termin 1",TabellSAML[[#This Row],[År]]&amp;" termin 2"))</f>
        <v>2023 termin 2</v>
      </c>
    </row>
    <row r="4" spans="1:65" x14ac:dyDescent="0.25">
      <c r="A4">
        <v>167</v>
      </c>
      <c r="B4" s="1">
        <v>45238.791747685202</v>
      </c>
      <c r="C4" s="1">
        <v>45238.793865740699</v>
      </c>
      <c r="D4" t="s">
        <v>40</v>
      </c>
      <c r="F4" t="s">
        <v>58</v>
      </c>
      <c r="T4" s="5">
        <v>45238</v>
      </c>
      <c r="U4" t="s">
        <v>47</v>
      </c>
      <c r="V4" t="s">
        <v>349</v>
      </c>
      <c r="Y4" t="s">
        <v>60</v>
      </c>
      <c r="Z4" t="s">
        <v>61</v>
      </c>
      <c r="AA4" s="50">
        <v>12345</v>
      </c>
      <c r="AB4" t="s">
        <v>63</v>
      </c>
      <c r="AC4" t="s">
        <v>64</v>
      </c>
      <c r="AD4" t="s">
        <v>305</v>
      </c>
      <c r="AE4" t="s">
        <v>303</v>
      </c>
      <c r="AF4" t="s">
        <v>81</v>
      </c>
      <c r="AG4" t="s">
        <v>66</v>
      </c>
      <c r="AH4" t="s">
        <v>77</v>
      </c>
      <c r="AI4" t="s">
        <v>77</v>
      </c>
      <c r="AJ4" t="s">
        <v>67</v>
      </c>
      <c r="AK4" t="s">
        <v>66</v>
      </c>
      <c r="AL4" t="s">
        <v>67</v>
      </c>
      <c r="AM4" t="s">
        <v>304</v>
      </c>
      <c r="AN4" t="s">
        <v>312</v>
      </c>
      <c r="AO4" s="44" t="b">
        <f>IF(TabellSAML[[#This Row],[ID]]&gt;0,ISTEXT(TabellSAML[[#This Row],[(CoS) Ledarens namn]]),"")</f>
        <v>0</v>
      </c>
      <c r="AP4" t="b">
        <f>IF(TabellSAML[[#This Row],[ID]]&gt;0,ISTEXT(TabellSAML[[#This Row],[(BIFF) Ledarens namn]]),"")</f>
        <v>0</v>
      </c>
      <c r="AQ4" t="b">
        <f>IF(TabellSAML[[#This Row],[ID]]&gt;0,ISTEXT(TabellSAML[[#This Row],[(LFT) Ledarens namn]]),"")</f>
        <v>0</v>
      </c>
      <c r="AR4" t="b">
        <f>IF(TabellSAML[[#This Row],[ID]]&gt;0,ISTEXT(TabellSAML[[#This Row],[(CoS) Namn på ledare för programmet]]),"")</f>
        <v>1</v>
      </c>
      <c r="AS4" t="b">
        <f>IF(TabellSAML[[#This Row],[ID]]&gt;0,ISTEXT(TabellSAML[[#This Row],[(BIFF) Namn på ledare för programmet]]),"")</f>
        <v>0</v>
      </c>
      <c r="AT4" t="b">
        <f>IF(TabellSAML[[#This Row],[ID]]&gt;0,ISTEXT(TabellSAML[[#This Row],[(LFT) Namn på ledare för programmet]]),"")</f>
        <v>0</v>
      </c>
      <c r="AU4" s="5" t="str">
        <f>IF(TabellSAML[[#This Row],[CoS1]]=TRUE,TabellSAML[[#This Row],[Datum för det sista programtillfället]]&amp;TabellSAML[[#This Row],[(CoS) Ledarens namn]],"")</f>
        <v/>
      </c>
      <c r="AV4" t="str">
        <f>IF(TabellSAML[[#This Row],[CoS1]]=TRUE,TabellSAML[[#This Row],[Socialförvaltning som anordnat programtillfällena]],"")</f>
        <v/>
      </c>
      <c r="AW4" s="5" t="str">
        <f>IF(TabellSAML[[#This Row],[CoS2]]=TRUE,TabellSAML[[#This Row],[Datum för sista programtillfället]]&amp;TabellSAML[[#This Row],[(CoS) Namn på ledare för programmet]],"")</f>
        <v>45238Ledare 1;Ledare 2;</v>
      </c>
      <c r="AX4" t="str">
        <f>_xlfn.XLOOKUP(TabellSAML[[#This Row],[CoS_del_datum]],TabellSAML[CoS_led_datum],TabellSAML[CoS_led_SF],"",0,1)</f>
        <v>Hisingen</v>
      </c>
      <c r="AY4" s="5" t="str">
        <f>IF(TabellSAML[[#This Row],[BIFF1]]=TRUE,TabellSAML[[#This Row],[Datum för det sista programtillfället]]&amp;TabellSAML[[#This Row],[(BIFF) Ledarens namn]],"")</f>
        <v/>
      </c>
      <c r="AZ4" t="str">
        <f>IF(TabellSAML[[#This Row],[BIFF1]]=TRUE,TabellSAML[[#This Row],[Socialförvaltning som anordnat programtillfällena]],"")</f>
        <v/>
      </c>
      <c r="BA4" s="5" t="str">
        <f>IF(TabellSAML[[#This Row],[BIFF2]]=TRUE,TabellSAML[[#This Row],[Datum för sista programtillfället]]&amp;TabellSAML[[#This Row],[(BIFF) Namn på ledare för programmet]],"")</f>
        <v/>
      </c>
      <c r="BB4" t="str">
        <f>_xlfn.XLOOKUP(TabellSAML[[#This Row],[BIFF_del_datum]],TabellSAML[BIFF_led_datum],TabellSAML[BIFF_led_SF],"",0,1)</f>
        <v/>
      </c>
      <c r="BC4" s="5" t="str">
        <f>IF(TabellSAML[[#This Row],[LFT1]]=TRUE,TabellSAML[[#This Row],[Datum för det sista programtillfället]]&amp;TabellSAML[[#This Row],[(LFT) Ledarens namn]],"")</f>
        <v/>
      </c>
      <c r="BD4" t="str">
        <f>IF(TabellSAML[[#This Row],[LFT1]]=TRUE,TabellSAML[[#This Row],[Socialförvaltning som anordnat programtillfällena]],"")</f>
        <v/>
      </c>
      <c r="BE4" s="5" t="str">
        <f>IF(TabellSAML[[#This Row],[LFT2]]=TRUE,TabellSAML[[#This Row],[Datum för sista programtillfället]]&amp;TabellSAML[[#This Row],[(LFT) Namn på ledare för programmet]],"")</f>
        <v/>
      </c>
      <c r="BF4" t="str">
        <f>_xlfn.XLOOKUP(TabellSAML[[#This Row],[LFT_del_datum]],TabellSAML[LFT_led_datum],TabellSAML[LFT_led_SF],"",0,1)</f>
        <v/>
      </c>
      <c r="BG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4" s="5">
        <f>IF(ISNUMBER(TabellSAML[[#This Row],[Datum för det sista programtillfället]]),TabellSAML[[#This Row],[Datum för det sista programtillfället]],IF(ISBLANK(TabellSAML[[#This Row],[Datum för sista programtillfället]]),"",TabellSAML[[#This Row],[Datum för sista programtillfället]]))</f>
        <v>45238</v>
      </c>
      <c r="BJ4" t="str">
        <f>IF(ISTEXT(TabellSAML[[#This Row],[Typ av program]]),TabellSAML[[#This Row],[Typ av program]],IF(ISBLANK(TabellSAML[[#This Row],[Typ av program2]]),"",TabellSAML[[#This Row],[Typ av program2]]))</f>
        <v>Trygghetscirkeln</v>
      </c>
      <c r="BK4">
        <f>IF(ISTEXT(TabellSAML[[#This Row],[Datum alla]]),"",YEAR(TabellSAML[[#This Row],[Datum alla]]))</f>
        <v>2023</v>
      </c>
      <c r="BL4">
        <f>IF(ISTEXT(TabellSAML[[#This Row],[Datum alla]]),"",MONTH(TabellSAML[[#This Row],[Datum alla]]))</f>
        <v>11</v>
      </c>
      <c r="BM4" t="str">
        <f>IF(ISTEXT(TabellSAML[[#This Row],[Månad]]),"",IF(TabellSAML[[#This Row],[Månad]]&lt;=6,TabellSAML[[#This Row],[År]]&amp;" termin 1",TabellSAML[[#This Row],[År]]&amp;" termin 2"))</f>
        <v>2023 termin 2</v>
      </c>
    </row>
    <row r="5" spans="1:65" x14ac:dyDescent="0.25">
      <c r="A5">
        <v>168</v>
      </c>
      <c r="B5" s="1">
        <v>45238.791724536997</v>
      </c>
      <c r="C5" s="1">
        <v>45238.794062499997</v>
      </c>
      <c r="D5" t="s">
        <v>40</v>
      </c>
      <c r="F5" t="s">
        <v>58</v>
      </c>
      <c r="T5" s="5">
        <v>45238</v>
      </c>
      <c r="U5" t="s">
        <v>47</v>
      </c>
      <c r="V5" t="s">
        <v>349</v>
      </c>
      <c r="Y5" t="s">
        <v>69</v>
      </c>
      <c r="Z5" t="s">
        <v>61</v>
      </c>
      <c r="AA5" s="50">
        <v>12345</v>
      </c>
      <c r="AB5" t="s">
        <v>63</v>
      </c>
      <c r="AC5" t="s">
        <v>64</v>
      </c>
      <c r="AD5" t="s">
        <v>305</v>
      </c>
      <c r="AE5" t="s">
        <v>303</v>
      </c>
      <c r="AF5" t="s">
        <v>310</v>
      </c>
      <c r="AG5" t="s">
        <v>66</v>
      </c>
      <c r="AH5" t="s">
        <v>67</v>
      </c>
      <c r="AI5" t="s">
        <v>67</v>
      </c>
      <c r="AJ5" t="s">
        <v>67</v>
      </c>
      <c r="AK5" t="s">
        <v>66</v>
      </c>
      <c r="AL5" t="s">
        <v>66</v>
      </c>
      <c r="AM5" t="s">
        <v>304</v>
      </c>
      <c r="AN5" t="s">
        <v>313</v>
      </c>
      <c r="AO5" s="44" t="b">
        <f>IF(TabellSAML[[#This Row],[ID]]&gt;0,ISTEXT(TabellSAML[[#This Row],[(CoS) Ledarens namn]]),"")</f>
        <v>0</v>
      </c>
      <c r="AP5" t="b">
        <f>IF(TabellSAML[[#This Row],[ID]]&gt;0,ISTEXT(TabellSAML[[#This Row],[(BIFF) Ledarens namn]]),"")</f>
        <v>0</v>
      </c>
      <c r="AQ5" t="b">
        <f>IF(TabellSAML[[#This Row],[ID]]&gt;0,ISTEXT(TabellSAML[[#This Row],[(LFT) Ledarens namn]]),"")</f>
        <v>0</v>
      </c>
      <c r="AR5" t="b">
        <f>IF(TabellSAML[[#This Row],[ID]]&gt;0,ISTEXT(TabellSAML[[#This Row],[(CoS) Namn på ledare för programmet]]),"")</f>
        <v>1</v>
      </c>
      <c r="AS5" t="b">
        <f>IF(TabellSAML[[#This Row],[ID]]&gt;0,ISTEXT(TabellSAML[[#This Row],[(BIFF) Namn på ledare för programmet]]),"")</f>
        <v>0</v>
      </c>
      <c r="AT5" t="b">
        <f>IF(TabellSAML[[#This Row],[ID]]&gt;0,ISTEXT(TabellSAML[[#This Row],[(LFT) Namn på ledare för programmet]]),"")</f>
        <v>0</v>
      </c>
      <c r="AU5" s="5" t="str">
        <f>IF(TabellSAML[[#This Row],[CoS1]]=TRUE,TabellSAML[[#This Row],[Datum för det sista programtillfället]]&amp;TabellSAML[[#This Row],[(CoS) Ledarens namn]],"")</f>
        <v/>
      </c>
      <c r="AV5" t="str">
        <f>IF(TabellSAML[[#This Row],[CoS1]]=TRUE,TabellSAML[[#This Row],[Socialförvaltning som anordnat programtillfällena]],"")</f>
        <v/>
      </c>
      <c r="AW5" s="5" t="str">
        <f>IF(TabellSAML[[#This Row],[CoS2]]=TRUE,TabellSAML[[#This Row],[Datum för sista programtillfället]]&amp;TabellSAML[[#This Row],[(CoS) Namn på ledare för programmet]],"")</f>
        <v>45238Ledare 1;Ledare 2;</v>
      </c>
      <c r="AX5" t="str">
        <f>_xlfn.XLOOKUP(TabellSAML[[#This Row],[CoS_del_datum]],TabellSAML[CoS_led_datum],TabellSAML[CoS_led_SF],"",0,1)</f>
        <v>Hisingen</v>
      </c>
      <c r="AY5" s="5" t="str">
        <f>IF(TabellSAML[[#This Row],[BIFF1]]=TRUE,TabellSAML[[#This Row],[Datum för det sista programtillfället]]&amp;TabellSAML[[#This Row],[(BIFF) Ledarens namn]],"")</f>
        <v/>
      </c>
      <c r="AZ5" t="str">
        <f>IF(TabellSAML[[#This Row],[BIFF1]]=TRUE,TabellSAML[[#This Row],[Socialförvaltning som anordnat programtillfällena]],"")</f>
        <v/>
      </c>
      <c r="BA5" s="5" t="str">
        <f>IF(TabellSAML[[#This Row],[BIFF2]]=TRUE,TabellSAML[[#This Row],[Datum för sista programtillfället]]&amp;TabellSAML[[#This Row],[(BIFF) Namn på ledare för programmet]],"")</f>
        <v/>
      </c>
      <c r="BB5" t="str">
        <f>_xlfn.XLOOKUP(TabellSAML[[#This Row],[BIFF_del_datum]],TabellSAML[BIFF_led_datum],TabellSAML[BIFF_led_SF],"",0,1)</f>
        <v/>
      </c>
      <c r="BC5" s="5" t="str">
        <f>IF(TabellSAML[[#This Row],[LFT1]]=TRUE,TabellSAML[[#This Row],[Datum för det sista programtillfället]]&amp;TabellSAML[[#This Row],[(LFT) Ledarens namn]],"")</f>
        <v/>
      </c>
      <c r="BD5" t="str">
        <f>IF(TabellSAML[[#This Row],[LFT1]]=TRUE,TabellSAML[[#This Row],[Socialförvaltning som anordnat programtillfällena]],"")</f>
        <v/>
      </c>
      <c r="BE5" s="5" t="str">
        <f>IF(TabellSAML[[#This Row],[LFT2]]=TRUE,TabellSAML[[#This Row],[Datum för sista programtillfället]]&amp;TabellSAML[[#This Row],[(LFT) Namn på ledare för programmet]],"")</f>
        <v/>
      </c>
      <c r="BF5" t="str">
        <f>_xlfn.XLOOKUP(TabellSAML[[#This Row],[LFT_del_datum]],TabellSAML[LFT_led_datum],TabellSAML[LFT_led_SF],"",0,1)</f>
        <v/>
      </c>
      <c r="BG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5" s="5">
        <f>IF(ISNUMBER(TabellSAML[[#This Row],[Datum för det sista programtillfället]]),TabellSAML[[#This Row],[Datum för det sista programtillfället]],IF(ISBLANK(TabellSAML[[#This Row],[Datum för sista programtillfället]]),"",TabellSAML[[#This Row],[Datum för sista programtillfället]]))</f>
        <v>45238</v>
      </c>
      <c r="BJ5" t="str">
        <f>IF(ISTEXT(TabellSAML[[#This Row],[Typ av program]]),TabellSAML[[#This Row],[Typ av program]],IF(ISBLANK(TabellSAML[[#This Row],[Typ av program2]]),"",TabellSAML[[#This Row],[Typ av program2]]))</f>
        <v>Trygghetscirkeln</v>
      </c>
      <c r="BK5">
        <f>IF(ISTEXT(TabellSAML[[#This Row],[Datum alla]]),"",YEAR(TabellSAML[[#This Row],[Datum alla]]))</f>
        <v>2023</v>
      </c>
      <c r="BL5">
        <f>IF(ISTEXT(TabellSAML[[#This Row],[Datum alla]]),"",MONTH(TabellSAML[[#This Row],[Datum alla]]))</f>
        <v>11</v>
      </c>
      <c r="BM5" t="str">
        <f>IF(ISTEXT(TabellSAML[[#This Row],[Månad]]),"",IF(TabellSAML[[#This Row],[Månad]]&lt;=6,TabellSAML[[#This Row],[År]]&amp;" termin 1",TabellSAML[[#This Row],[År]]&amp;" termin 2"))</f>
        <v>2023 termin 2</v>
      </c>
    </row>
    <row r="6" spans="1:65" x14ac:dyDescent="0.25">
      <c r="A6">
        <v>169</v>
      </c>
      <c r="B6" s="1">
        <v>45238.791712963</v>
      </c>
      <c r="C6" s="1">
        <v>45238.795173611099</v>
      </c>
      <c r="D6" t="s">
        <v>40</v>
      </c>
      <c r="F6" t="s">
        <v>58</v>
      </c>
      <c r="T6" s="5">
        <v>45238</v>
      </c>
      <c r="U6" t="s">
        <v>47</v>
      </c>
      <c r="V6" t="s">
        <v>349</v>
      </c>
      <c r="Y6" t="s">
        <v>69</v>
      </c>
      <c r="Z6" t="s">
        <v>75</v>
      </c>
      <c r="AA6" s="50">
        <v>12345</v>
      </c>
      <c r="AB6" t="s">
        <v>63</v>
      </c>
      <c r="AC6" t="s">
        <v>81</v>
      </c>
      <c r="AD6" t="s">
        <v>305</v>
      </c>
      <c r="AE6" t="s">
        <v>303</v>
      </c>
      <c r="AF6" t="s">
        <v>310</v>
      </c>
      <c r="AG6" t="s">
        <v>66</v>
      </c>
      <c r="AH6" t="s">
        <v>66</v>
      </c>
      <c r="AI6" t="s">
        <v>66</v>
      </c>
      <c r="AJ6" t="s">
        <v>66</v>
      </c>
      <c r="AK6" t="s">
        <v>67</v>
      </c>
      <c r="AL6" t="s">
        <v>66</v>
      </c>
      <c r="AM6" t="s">
        <v>78</v>
      </c>
      <c r="AN6" t="s">
        <v>314</v>
      </c>
      <c r="AO6" s="44" t="b">
        <f>IF(TabellSAML[[#This Row],[ID]]&gt;0,ISTEXT(TabellSAML[[#This Row],[(CoS) Ledarens namn]]),"")</f>
        <v>0</v>
      </c>
      <c r="AP6" t="b">
        <f>IF(TabellSAML[[#This Row],[ID]]&gt;0,ISTEXT(TabellSAML[[#This Row],[(BIFF) Ledarens namn]]),"")</f>
        <v>0</v>
      </c>
      <c r="AQ6" t="b">
        <f>IF(TabellSAML[[#This Row],[ID]]&gt;0,ISTEXT(TabellSAML[[#This Row],[(LFT) Ledarens namn]]),"")</f>
        <v>0</v>
      </c>
      <c r="AR6" t="b">
        <f>IF(TabellSAML[[#This Row],[ID]]&gt;0,ISTEXT(TabellSAML[[#This Row],[(CoS) Namn på ledare för programmet]]),"")</f>
        <v>1</v>
      </c>
      <c r="AS6" t="b">
        <f>IF(TabellSAML[[#This Row],[ID]]&gt;0,ISTEXT(TabellSAML[[#This Row],[(BIFF) Namn på ledare för programmet]]),"")</f>
        <v>0</v>
      </c>
      <c r="AT6" t="b">
        <f>IF(TabellSAML[[#This Row],[ID]]&gt;0,ISTEXT(TabellSAML[[#This Row],[(LFT) Namn på ledare för programmet]]),"")</f>
        <v>0</v>
      </c>
      <c r="AU6" s="5" t="str">
        <f>IF(TabellSAML[[#This Row],[CoS1]]=TRUE,TabellSAML[[#This Row],[Datum för det sista programtillfället]]&amp;TabellSAML[[#This Row],[(CoS) Ledarens namn]],"")</f>
        <v/>
      </c>
      <c r="AV6" t="str">
        <f>IF(TabellSAML[[#This Row],[CoS1]]=TRUE,TabellSAML[[#This Row],[Socialförvaltning som anordnat programtillfällena]],"")</f>
        <v/>
      </c>
      <c r="AW6" s="5" t="str">
        <f>IF(TabellSAML[[#This Row],[CoS2]]=TRUE,TabellSAML[[#This Row],[Datum för sista programtillfället]]&amp;TabellSAML[[#This Row],[(CoS) Namn på ledare för programmet]],"")</f>
        <v>45238Ledare 1;Ledare 2;</v>
      </c>
      <c r="AX6" t="str">
        <f>_xlfn.XLOOKUP(TabellSAML[[#This Row],[CoS_del_datum]],TabellSAML[CoS_led_datum],TabellSAML[CoS_led_SF],"",0,1)</f>
        <v>Hisingen</v>
      </c>
      <c r="AY6" s="5" t="str">
        <f>IF(TabellSAML[[#This Row],[BIFF1]]=TRUE,TabellSAML[[#This Row],[Datum för det sista programtillfället]]&amp;TabellSAML[[#This Row],[(BIFF) Ledarens namn]],"")</f>
        <v/>
      </c>
      <c r="AZ6" t="str">
        <f>IF(TabellSAML[[#This Row],[BIFF1]]=TRUE,TabellSAML[[#This Row],[Socialförvaltning som anordnat programtillfällena]],"")</f>
        <v/>
      </c>
      <c r="BA6" s="5" t="str">
        <f>IF(TabellSAML[[#This Row],[BIFF2]]=TRUE,TabellSAML[[#This Row],[Datum för sista programtillfället]]&amp;TabellSAML[[#This Row],[(BIFF) Namn på ledare för programmet]],"")</f>
        <v/>
      </c>
      <c r="BB6" t="str">
        <f>_xlfn.XLOOKUP(TabellSAML[[#This Row],[BIFF_del_datum]],TabellSAML[BIFF_led_datum],TabellSAML[BIFF_led_SF],"",0,1)</f>
        <v/>
      </c>
      <c r="BC6" s="5" t="str">
        <f>IF(TabellSAML[[#This Row],[LFT1]]=TRUE,TabellSAML[[#This Row],[Datum för det sista programtillfället]]&amp;TabellSAML[[#This Row],[(LFT) Ledarens namn]],"")</f>
        <v/>
      </c>
      <c r="BD6" t="str">
        <f>IF(TabellSAML[[#This Row],[LFT1]]=TRUE,TabellSAML[[#This Row],[Socialförvaltning som anordnat programtillfällena]],"")</f>
        <v/>
      </c>
      <c r="BE6" s="5" t="str">
        <f>IF(TabellSAML[[#This Row],[LFT2]]=TRUE,TabellSAML[[#This Row],[Datum för sista programtillfället]]&amp;TabellSAML[[#This Row],[(LFT) Namn på ledare för programmet]],"")</f>
        <v/>
      </c>
      <c r="BF6" t="str">
        <f>_xlfn.XLOOKUP(TabellSAML[[#This Row],[LFT_del_datum]],TabellSAML[LFT_led_datum],TabellSAML[LFT_led_SF],"",0,1)</f>
        <v/>
      </c>
      <c r="BG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6" s="5">
        <f>IF(ISNUMBER(TabellSAML[[#This Row],[Datum för det sista programtillfället]]),TabellSAML[[#This Row],[Datum för det sista programtillfället]],IF(ISBLANK(TabellSAML[[#This Row],[Datum för sista programtillfället]]),"",TabellSAML[[#This Row],[Datum för sista programtillfället]]))</f>
        <v>45238</v>
      </c>
      <c r="BJ6" t="str">
        <f>IF(ISTEXT(TabellSAML[[#This Row],[Typ av program]]),TabellSAML[[#This Row],[Typ av program]],IF(ISBLANK(TabellSAML[[#This Row],[Typ av program2]]),"",TabellSAML[[#This Row],[Typ av program2]]))</f>
        <v>Trygghetscirkeln</v>
      </c>
      <c r="BK6">
        <f>IF(ISTEXT(TabellSAML[[#This Row],[Datum alla]]),"",YEAR(TabellSAML[[#This Row],[Datum alla]]))</f>
        <v>2023</v>
      </c>
      <c r="BL6">
        <f>IF(ISTEXT(TabellSAML[[#This Row],[Datum alla]]),"",MONTH(TabellSAML[[#This Row],[Datum alla]]))</f>
        <v>11</v>
      </c>
      <c r="BM6" t="str">
        <f>IF(ISTEXT(TabellSAML[[#This Row],[Månad]]),"",IF(TabellSAML[[#This Row],[Månad]]&lt;=6,TabellSAML[[#This Row],[År]]&amp;" termin 1",TabellSAML[[#This Row],[År]]&amp;" termin 2"))</f>
        <v>2023 termin 2</v>
      </c>
    </row>
    <row r="7" spans="1:65" x14ac:dyDescent="0.25">
      <c r="A7">
        <v>170</v>
      </c>
      <c r="B7" s="1">
        <v>45238.806157407402</v>
      </c>
      <c r="C7" s="1">
        <v>45238.807754629597</v>
      </c>
      <c r="D7" t="s">
        <v>40</v>
      </c>
      <c r="F7" t="s">
        <v>41</v>
      </c>
      <c r="G7" s="5">
        <v>45238</v>
      </c>
      <c r="H7" t="s">
        <v>97</v>
      </c>
      <c r="I7" t="s">
        <v>43</v>
      </c>
      <c r="J7" s="2">
        <v>6</v>
      </c>
      <c r="K7" s="2">
        <v>5</v>
      </c>
      <c r="L7" t="s">
        <v>51</v>
      </c>
      <c r="M7" t="s">
        <v>45</v>
      </c>
      <c r="N7" t="s">
        <v>46</v>
      </c>
      <c r="O7" t="s">
        <v>47</v>
      </c>
      <c r="P7" t="s">
        <v>349</v>
      </c>
      <c r="AO7" s="44" t="b">
        <f>IF(TabellSAML[[#This Row],[ID]]&gt;0,ISTEXT(TabellSAML[[#This Row],[(CoS) Ledarens namn]]),"")</f>
        <v>1</v>
      </c>
      <c r="AP7" t="b">
        <f>IF(TabellSAML[[#This Row],[ID]]&gt;0,ISTEXT(TabellSAML[[#This Row],[(BIFF) Ledarens namn]]),"")</f>
        <v>0</v>
      </c>
      <c r="AQ7" t="b">
        <f>IF(TabellSAML[[#This Row],[ID]]&gt;0,ISTEXT(TabellSAML[[#This Row],[(LFT) Ledarens namn]]),"")</f>
        <v>0</v>
      </c>
      <c r="AR7" t="b">
        <f>IF(TabellSAML[[#This Row],[ID]]&gt;0,ISTEXT(TabellSAML[[#This Row],[(CoS) Namn på ledare för programmet]]),"")</f>
        <v>0</v>
      </c>
      <c r="AS7" t="b">
        <f>IF(TabellSAML[[#This Row],[ID]]&gt;0,ISTEXT(TabellSAML[[#This Row],[(BIFF) Namn på ledare för programmet]]),"")</f>
        <v>0</v>
      </c>
      <c r="AT7" t="b">
        <f>IF(TabellSAML[[#This Row],[ID]]&gt;0,ISTEXT(TabellSAML[[#This Row],[(LFT) Namn på ledare för programmet]]),"")</f>
        <v>0</v>
      </c>
      <c r="AU7" s="5" t="str">
        <f>IF(TabellSAML[[#This Row],[CoS1]]=TRUE,TabellSAML[[#This Row],[Datum för det sista programtillfället]]&amp;TabellSAML[[#This Row],[(CoS) Ledarens namn]],"")</f>
        <v>45238Ledare 1;Ledare 2;</v>
      </c>
      <c r="AV7" t="str">
        <f>IF(TabellSAML[[#This Row],[CoS1]]=TRUE,TabellSAML[[#This Row],[Socialförvaltning som anordnat programtillfällena]],"")</f>
        <v>Hisingen</v>
      </c>
      <c r="AW7" s="5" t="str">
        <f>IF(TabellSAML[[#This Row],[CoS2]]=TRUE,TabellSAML[[#This Row],[Datum för sista programtillfället]]&amp;TabellSAML[[#This Row],[(CoS) Namn på ledare för programmet]],"")</f>
        <v/>
      </c>
      <c r="AX7" t="str">
        <f>_xlfn.XLOOKUP(TabellSAML[[#This Row],[CoS_del_datum]],TabellSAML[CoS_led_datum],TabellSAML[CoS_led_SF],"",0,1)</f>
        <v/>
      </c>
      <c r="AY7" s="5" t="str">
        <f>IF(TabellSAML[[#This Row],[BIFF1]]=TRUE,TabellSAML[[#This Row],[Datum för det sista programtillfället]]&amp;TabellSAML[[#This Row],[(BIFF) Ledarens namn]],"")</f>
        <v/>
      </c>
      <c r="AZ7" t="str">
        <f>IF(TabellSAML[[#This Row],[BIFF1]]=TRUE,TabellSAML[[#This Row],[Socialförvaltning som anordnat programtillfällena]],"")</f>
        <v/>
      </c>
      <c r="BA7" s="5" t="str">
        <f>IF(TabellSAML[[#This Row],[BIFF2]]=TRUE,TabellSAML[[#This Row],[Datum för sista programtillfället]]&amp;TabellSAML[[#This Row],[(BIFF) Namn på ledare för programmet]],"")</f>
        <v/>
      </c>
      <c r="BB7" t="str">
        <f>_xlfn.XLOOKUP(TabellSAML[[#This Row],[BIFF_del_datum]],TabellSAML[BIFF_led_datum],TabellSAML[BIFF_led_SF],"",0,1)</f>
        <v/>
      </c>
      <c r="BC7" s="5" t="str">
        <f>IF(TabellSAML[[#This Row],[LFT1]]=TRUE,TabellSAML[[#This Row],[Datum för det sista programtillfället]]&amp;TabellSAML[[#This Row],[(LFT) Ledarens namn]],"")</f>
        <v/>
      </c>
      <c r="BD7" t="str">
        <f>IF(TabellSAML[[#This Row],[LFT1]]=TRUE,TabellSAML[[#This Row],[Socialförvaltning som anordnat programtillfällena]],"")</f>
        <v/>
      </c>
      <c r="BE7" s="5" t="str">
        <f>IF(TabellSAML[[#This Row],[LFT2]]=TRUE,TabellSAML[[#This Row],[Datum för sista programtillfället]]&amp;TabellSAML[[#This Row],[(LFT) Namn på ledare för programmet]],"")</f>
        <v/>
      </c>
      <c r="BF7" t="str">
        <f>_xlfn.XLOOKUP(TabellSAML[[#This Row],[LFT_del_datum]],TabellSAML[LFT_led_datum],TabellSAML[LFT_led_SF],"",0,1)</f>
        <v/>
      </c>
      <c r="BG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7" s="5">
        <f>IF(ISNUMBER(TabellSAML[[#This Row],[Datum för det sista programtillfället]]),TabellSAML[[#This Row],[Datum för det sista programtillfället]],IF(ISBLANK(TabellSAML[[#This Row],[Datum för sista programtillfället]]),"",TabellSAML[[#This Row],[Datum för sista programtillfället]]))</f>
        <v>45238</v>
      </c>
      <c r="BJ7" t="str">
        <f>IF(ISTEXT(TabellSAML[[#This Row],[Typ av program]]),TabellSAML[[#This Row],[Typ av program]],IF(ISBLANK(TabellSAML[[#This Row],[Typ av program2]]),"",TabellSAML[[#This Row],[Typ av program2]]))</f>
        <v>Trygghetscirkeln</v>
      </c>
      <c r="BK7">
        <f>IF(ISTEXT(TabellSAML[[#This Row],[Datum alla]]),"",YEAR(TabellSAML[[#This Row],[Datum alla]]))</f>
        <v>2023</v>
      </c>
      <c r="BL7">
        <f>IF(ISTEXT(TabellSAML[[#This Row],[Datum alla]]),"",MONTH(TabellSAML[[#This Row],[Datum alla]]))</f>
        <v>11</v>
      </c>
      <c r="BM7" t="str">
        <f>IF(ISTEXT(TabellSAML[[#This Row],[Månad]]),"",IF(TabellSAML[[#This Row],[Månad]]&lt;=6,TabellSAML[[#This Row],[År]]&amp;" termin 1",TabellSAML[[#This Row],[År]]&amp;" termin 2"))</f>
        <v>2023 termin 2</v>
      </c>
    </row>
    <row r="8" spans="1:65" x14ac:dyDescent="0.25">
      <c r="A8">
        <v>191</v>
      </c>
      <c r="B8" s="1">
        <v>45258.817662037</v>
      </c>
      <c r="C8" s="1">
        <v>45258.821053240703</v>
      </c>
      <c r="D8" t="s">
        <v>40</v>
      </c>
      <c r="F8" t="s">
        <v>58</v>
      </c>
      <c r="T8" s="5">
        <v>45258</v>
      </c>
      <c r="U8" t="s">
        <v>52</v>
      </c>
      <c r="X8" t="s">
        <v>349</v>
      </c>
      <c r="Y8" t="s">
        <v>60</v>
      </c>
      <c r="Z8" t="s">
        <v>307</v>
      </c>
      <c r="AA8" s="50">
        <v>12345</v>
      </c>
      <c r="AB8" t="s">
        <v>139</v>
      </c>
      <c r="AC8" t="s">
        <v>81</v>
      </c>
      <c r="AD8" t="s">
        <v>302</v>
      </c>
      <c r="AE8" t="s">
        <v>308</v>
      </c>
      <c r="AF8" t="s">
        <v>81</v>
      </c>
      <c r="AG8" t="s">
        <v>66</v>
      </c>
      <c r="AH8" t="s">
        <v>67</v>
      </c>
      <c r="AI8" t="s">
        <v>66</v>
      </c>
      <c r="AJ8" t="s">
        <v>66</v>
      </c>
      <c r="AK8" t="s">
        <v>66</v>
      </c>
      <c r="AL8" t="s">
        <v>66</v>
      </c>
      <c r="AM8" t="s">
        <v>285</v>
      </c>
      <c r="AN8" t="s">
        <v>316</v>
      </c>
      <c r="AO8" s="44" t="b">
        <f>IF(TabellSAML[[#This Row],[ID]]&gt;0,ISTEXT(TabellSAML[[#This Row],[(CoS) Ledarens namn]]),"")</f>
        <v>0</v>
      </c>
      <c r="AP8" t="b">
        <f>IF(TabellSAML[[#This Row],[ID]]&gt;0,ISTEXT(TabellSAML[[#This Row],[(BIFF) Ledarens namn]]),"")</f>
        <v>0</v>
      </c>
      <c r="AQ8" t="b">
        <f>IF(TabellSAML[[#This Row],[ID]]&gt;0,ISTEXT(TabellSAML[[#This Row],[(LFT) Ledarens namn]]),"")</f>
        <v>0</v>
      </c>
      <c r="AR8" t="b">
        <f>IF(TabellSAML[[#This Row],[ID]]&gt;0,ISTEXT(TabellSAML[[#This Row],[(CoS) Namn på ledare för programmet]]),"")</f>
        <v>0</v>
      </c>
      <c r="AS8" t="b">
        <f>IF(TabellSAML[[#This Row],[ID]]&gt;0,ISTEXT(TabellSAML[[#This Row],[(BIFF) Namn på ledare för programmet]]),"")</f>
        <v>0</v>
      </c>
      <c r="AT8" t="b">
        <f>IF(TabellSAML[[#This Row],[ID]]&gt;0,ISTEXT(TabellSAML[[#This Row],[(LFT) Namn på ledare för programmet]]),"")</f>
        <v>1</v>
      </c>
      <c r="AU8" s="5" t="str">
        <f>IF(TabellSAML[[#This Row],[CoS1]]=TRUE,TabellSAML[[#This Row],[Datum för det sista programtillfället]]&amp;TabellSAML[[#This Row],[(CoS) Ledarens namn]],"")</f>
        <v/>
      </c>
      <c r="AV8" t="str">
        <f>IF(TabellSAML[[#This Row],[CoS1]]=TRUE,TabellSAML[[#This Row],[Socialförvaltning som anordnat programtillfällena]],"")</f>
        <v/>
      </c>
      <c r="AW8" s="5" t="str">
        <f>IF(TabellSAML[[#This Row],[CoS2]]=TRUE,TabellSAML[[#This Row],[Datum för sista programtillfället]]&amp;TabellSAML[[#This Row],[(CoS) Namn på ledare för programmet]],"")</f>
        <v/>
      </c>
      <c r="AX8" t="str">
        <f>_xlfn.XLOOKUP(TabellSAML[[#This Row],[CoS_del_datum]],TabellSAML[CoS_led_datum],TabellSAML[CoS_led_SF],"",0,1)</f>
        <v/>
      </c>
      <c r="AY8" s="5" t="str">
        <f>IF(TabellSAML[[#This Row],[BIFF1]]=TRUE,TabellSAML[[#This Row],[Datum för det sista programtillfället]]&amp;TabellSAML[[#This Row],[(BIFF) Ledarens namn]],"")</f>
        <v/>
      </c>
      <c r="AZ8" t="str">
        <f>IF(TabellSAML[[#This Row],[BIFF1]]=TRUE,TabellSAML[[#This Row],[Socialförvaltning som anordnat programtillfällena]],"")</f>
        <v/>
      </c>
      <c r="BA8" s="5" t="str">
        <f>IF(TabellSAML[[#This Row],[BIFF2]]=TRUE,TabellSAML[[#This Row],[Datum för sista programtillfället]]&amp;TabellSAML[[#This Row],[(BIFF) Namn på ledare för programmet]],"")</f>
        <v/>
      </c>
      <c r="BB8" t="str">
        <f>_xlfn.XLOOKUP(TabellSAML[[#This Row],[BIFF_del_datum]],TabellSAML[BIFF_led_datum],TabellSAML[BIFF_led_SF],"",0,1)</f>
        <v/>
      </c>
      <c r="BC8" s="5" t="str">
        <f>IF(TabellSAML[[#This Row],[LFT1]]=TRUE,TabellSAML[[#This Row],[Datum för det sista programtillfället]]&amp;TabellSAML[[#This Row],[(LFT) Ledarens namn]],"")</f>
        <v/>
      </c>
      <c r="BD8" t="str">
        <f>IF(TabellSAML[[#This Row],[LFT1]]=TRUE,TabellSAML[[#This Row],[Socialförvaltning som anordnat programtillfällena]],"")</f>
        <v/>
      </c>
      <c r="BE8" s="5" t="str">
        <f>IF(TabellSAML[[#This Row],[LFT2]]=TRUE,TabellSAML[[#This Row],[Datum för sista programtillfället]]&amp;TabellSAML[[#This Row],[(LFT) Namn på ledare för programmet]],"")</f>
        <v>45258Ledare 1;Ledare 2;</v>
      </c>
      <c r="BF8" t="str">
        <f>_xlfn.XLOOKUP(TabellSAML[[#This Row],[LFT_del_datum]],TabellSAML[LFT_led_datum],TabellSAML[LFT_led_SF],"",0,1)</f>
        <v>Hisingen</v>
      </c>
      <c r="BG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8" s="5">
        <f>IF(ISNUMBER(TabellSAML[[#This Row],[Datum för det sista programtillfället]]),TabellSAML[[#This Row],[Datum för det sista programtillfället]],IF(ISBLANK(TabellSAML[[#This Row],[Datum för sista programtillfället]]),"",TabellSAML[[#This Row],[Datum för sista programtillfället]]))</f>
        <v>45258</v>
      </c>
      <c r="BJ8" t="str">
        <f>IF(ISTEXT(TabellSAML[[#This Row],[Typ av program]]),TabellSAML[[#This Row],[Typ av program]],IF(ISBLANK(TabellSAML[[#This Row],[Typ av program2]]),"",TabellSAML[[#This Row],[Typ av program2]]))</f>
        <v>Ledarskapsträning för tonårsföräldrar</v>
      </c>
      <c r="BK8">
        <f>IF(ISTEXT(TabellSAML[[#This Row],[Datum alla]]),"",YEAR(TabellSAML[[#This Row],[Datum alla]]))</f>
        <v>2023</v>
      </c>
      <c r="BL8">
        <f>IF(ISTEXT(TabellSAML[[#This Row],[Datum alla]]),"",MONTH(TabellSAML[[#This Row],[Datum alla]]))</f>
        <v>11</v>
      </c>
      <c r="BM8" t="str">
        <f>IF(ISTEXT(TabellSAML[[#This Row],[Månad]]),"",IF(TabellSAML[[#This Row],[Månad]]&lt;=6,TabellSAML[[#This Row],[År]]&amp;" termin 1",TabellSAML[[#This Row],[År]]&amp;" termin 2"))</f>
        <v>2023 termin 2</v>
      </c>
    </row>
    <row r="9" spans="1:65" x14ac:dyDescent="0.25">
      <c r="A9">
        <v>192</v>
      </c>
      <c r="B9" s="1">
        <v>45258.817592592597</v>
      </c>
      <c r="C9" s="1">
        <v>45258.821261574099</v>
      </c>
      <c r="D9" t="s">
        <v>40</v>
      </c>
      <c r="F9" t="s">
        <v>58</v>
      </c>
      <c r="T9" s="5">
        <v>45258</v>
      </c>
      <c r="U9" t="s">
        <v>52</v>
      </c>
      <c r="X9" t="s">
        <v>349</v>
      </c>
      <c r="Y9" t="s">
        <v>60</v>
      </c>
      <c r="Z9" t="s">
        <v>70</v>
      </c>
      <c r="AA9" s="50">
        <v>12345</v>
      </c>
      <c r="AB9" t="s">
        <v>63</v>
      </c>
      <c r="AC9" t="s">
        <v>81</v>
      </c>
      <c r="AD9" t="s">
        <v>305</v>
      </c>
      <c r="AE9" t="s">
        <v>308</v>
      </c>
      <c r="AF9" t="s">
        <v>81</v>
      </c>
      <c r="AG9" t="s">
        <v>66</v>
      </c>
      <c r="AH9" t="s">
        <v>66</v>
      </c>
      <c r="AI9" t="s">
        <v>67</v>
      </c>
      <c r="AJ9" t="s">
        <v>67</v>
      </c>
      <c r="AK9" t="s">
        <v>66</v>
      </c>
      <c r="AL9" t="s">
        <v>67</v>
      </c>
      <c r="AM9" t="s">
        <v>137</v>
      </c>
      <c r="AN9" t="s">
        <v>317</v>
      </c>
      <c r="AO9" s="44" t="b">
        <f>IF(TabellSAML[[#This Row],[ID]]&gt;0,ISTEXT(TabellSAML[[#This Row],[(CoS) Ledarens namn]]),"")</f>
        <v>0</v>
      </c>
      <c r="AP9" t="b">
        <f>IF(TabellSAML[[#This Row],[ID]]&gt;0,ISTEXT(TabellSAML[[#This Row],[(BIFF) Ledarens namn]]),"")</f>
        <v>0</v>
      </c>
      <c r="AQ9" t="b">
        <f>IF(TabellSAML[[#This Row],[ID]]&gt;0,ISTEXT(TabellSAML[[#This Row],[(LFT) Ledarens namn]]),"")</f>
        <v>0</v>
      </c>
      <c r="AR9" t="b">
        <f>IF(TabellSAML[[#This Row],[ID]]&gt;0,ISTEXT(TabellSAML[[#This Row],[(CoS) Namn på ledare för programmet]]),"")</f>
        <v>0</v>
      </c>
      <c r="AS9" t="b">
        <f>IF(TabellSAML[[#This Row],[ID]]&gt;0,ISTEXT(TabellSAML[[#This Row],[(BIFF) Namn på ledare för programmet]]),"")</f>
        <v>0</v>
      </c>
      <c r="AT9" t="b">
        <f>IF(TabellSAML[[#This Row],[ID]]&gt;0,ISTEXT(TabellSAML[[#This Row],[(LFT) Namn på ledare för programmet]]),"")</f>
        <v>1</v>
      </c>
      <c r="AU9" s="5" t="str">
        <f>IF(TabellSAML[[#This Row],[CoS1]]=TRUE,TabellSAML[[#This Row],[Datum för det sista programtillfället]]&amp;TabellSAML[[#This Row],[(CoS) Ledarens namn]],"")</f>
        <v/>
      </c>
      <c r="AV9" t="str">
        <f>IF(TabellSAML[[#This Row],[CoS1]]=TRUE,TabellSAML[[#This Row],[Socialförvaltning som anordnat programtillfällena]],"")</f>
        <v/>
      </c>
      <c r="AW9" s="5" t="str">
        <f>IF(TabellSAML[[#This Row],[CoS2]]=TRUE,TabellSAML[[#This Row],[Datum för sista programtillfället]]&amp;TabellSAML[[#This Row],[(CoS) Namn på ledare för programmet]],"")</f>
        <v/>
      </c>
      <c r="AX9" t="str">
        <f>_xlfn.XLOOKUP(TabellSAML[[#This Row],[CoS_del_datum]],TabellSAML[CoS_led_datum],TabellSAML[CoS_led_SF],"",0,1)</f>
        <v/>
      </c>
      <c r="AY9" s="5" t="str">
        <f>IF(TabellSAML[[#This Row],[BIFF1]]=TRUE,TabellSAML[[#This Row],[Datum för det sista programtillfället]]&amp;TabellSAML[[#This Row],[(BIFF) Ledarens namn]],"")</f>
        <v/>
      </c>
      <c r="AZ9" t="str">
        <f>IF(TabellSAML[[#This Row],[BIFF1]]=TRUE,TabellSAML[[#This Row],[Socialförvaltning som anordnat programtillfällena]],"")</f>
        <v/>
      </c>
      <c r="BA9" s="5" t="str">
        <f>IF(TabellSAML[[#This Row],[BIFF2]]=TRUE,TabellSAML[[#This Row],[Datum för sista programtillfället]]&amp;TabellSAML[[#This Row],[(BIFF) Namn på ledare för programmet]],"")</f>
        <v/>
      </c>
      <c r="BB9" t="str">
        <f>_xlfn.XLOOKUP(TabellSAML[[#This Row],[BIFF_del_datum]],TabellSAML[BIFF_led_datum],TabellSAML[BIFF_led_SF],"",0,1)</f>
        <v/>
      </c>
      <c r="BC9" s="5" t="str">
        <f>IF(TabellSAML[[#This Row],[LFT1]]=TRUE,TabellSAML[[#This Row],[Datum för det sista programtillfället]]&amp;TabellSAML[[#This Row],[(LFT) Ledarens namn]],"")</f>
        <v/>
      </c>
      <c r="BD9" t="str">
        <f>IF(TabellSAML[[#This Row],[LFT1]]=TRUE,TabellSAML[[#This Row],[Socialförvaltning som anordnat programtillfällena]],"")</f>
        <v/>
      </c>
      <c r="BE9" s="5" t="str">
        <f>IF(TabellSAML[[#This Row],[LFT2]]=TRUE,TabellSAML[[#This Row],[Datum för sista programtillfället]]&amp;TabellSAML[[#This Row],[(LFT) Namn på ledare för programmet]],"")</f>
        <v>45258Ledare 1;Ledare 2;</v>
      </c>
      <c r="BF9" t="str">
        <f>_xlfn.XLOOKUP(TabellSAML[[#This Row],[LFT_del_datum]],TabellSAML[LFT_led_datum],TabellSAML[LFT_led_SF],"",0,1)</f>
        <v>Hisingen</v>
      </c>
      <c r="BG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9" s="5">
        <f>IF(ISNUMBER(TabellSAML[[#This Row],[Datum för det sista programtillfället]]),TabellSAML[[#This Row],[Datum för det sista programtillfället]],IF(ISBLANK(TabellSAML[[#This Row],[Datum för sista programtillfället]]),"",TabellSAML[[#This Row],[Datum för sista programtillfället]]))</f>
        <v>45258</v>
      </c>
      <c r="BJ9" t="str">
        <f>IF(ISTEXT(TabellSAML[[#This Row],[Typ av program]]),TabellSAML[[#This Row],[Typ av program]],IF(ISBLANK(TabellSAML[[#This Row],[Typ av program2]]),"",TabellSAML[[#This Row],[Typ av program2]]))</f>
        <v>Ledarskapsträning för tonårsföräldrar</v>
      </c>
      <c r="BK9">
        <f>IF(ISTEXT(TabellSAML[[#This Row],[Datum alla]]),"",YEAR(TabellSAML[[#This Row],[Datum alla]]))</f>
        <v>2023</v>
      </c>
      <c r="BL9">
        <f>IF(ISTEXT(TabellSAML[[#This Row],[Datum alla]]),"",MONTH(TabellSAML[[#This Row],[Datum alla]]))</f>
        <v>11</v>
      </c>
      <c r="BM9" t="str">
        <f>IF(ISTEXT(TabellSAML[[#This Row],[Månad]]),"",IF(TabellSAML[[#This Row],[Månad]]&lt;=6,TabellSAML[[#This Row],[År]]&amp;" termin 1",TabellSAML[[#This Row],[År]]&amp;" termin 2"))</f>
        <v>2023 termin 2</v>
      </c>
    </row>
    <row r="10" spans="1:65" x14ac:dyDescent="0.25">
      <c r="A10">
        <v>193</v>
      </c>
      <c r="B10" s="1">
        <v>45258.817812499998</v>
      </c>
      <c r="C10" s="1">
        <v>45258.821261574099</v>
      </c>
      <c r="D10" t="s">
        <v>40</v>
      </c>
      <c r="F10" t="s">
        <v>58</v>
      </c>
      <c r="T10" s="5">
        <v>45258</v>
      </c>
      <c r="U10" t="s">
        <v>52</v>
      </c>
      <c r="X10" t="s">
        <v>349</v>
      </c>
      <c r="Y10" t="s">
        <v>60</v>
      </c>
      <c r="Z10" t="s">
        <v>61</v>
      </c>
      <c r="AA10" s="50">
        <v>12345</v>
      </c>
      <c r="AB10" t="s">
        <v>260</v>
      </c>
      <c r="AC10" t="s">
        <v>81</v>
      </c>
      <c r="AD10" t="s">
        <v>318</v>
      </c>
      <c r="AE10" t="s">
        <v>303</v>
      </c>
      <c r="AF10" t="s">
        <v>81</v>
      </c>
      <c r="AG10" t="s">
        <v>66</v>
      </c>
      <c r="AH10" t="s">
        <v>66</v>
      </c>
      <c r="AI10" t="s">
        <v>66</v>
      </c>
      <c r="AJ10" t="s">
        <v>66</v>
      </c>
      <c r="AK10" t="s">
        <v>66</v>
      </c>
      <c r="AL10" t="s">
        <v>66</v>
      </c>
      <c r="AM10" t="s">
        <v>304</v>
      </c>
      <c r="AO10" s="44" t="b">
        <f>IF(TabellSAML[[#This Row],[ID]]&gt;0,ISTEXT(TabellSAML[[#This Row],[(CoS) Ledarens namn]]),"")</f>
        <v>0</v>
      </c>
      <c r="AP10" t="b">
        <f>IF(TabellSAML[[#This Row],[ID]]&gt;0,ISTEXT(TabellSAML[[#This Row],[(BIFF) Ledarens namn]]),"")</f>
        <v>0</v>
      </c>
      <c r="AQ10" t="b">
        <f>IF(TabellSAML[[#This Row],[ID]]&gt;0,ISTEXT(TabellSAML[[#This Row],[(LFT) Ledarens namn]]),"")</f>
        <v>0</v>
      </c>
      <c r="AR10" t="b">
        <f>IF(TabellSAML[[#This Row],[ID]]&gt;0,ISTEXT(TabellSAML[[#This Row],[(CoS) Namn på ledare för programmet]]),"")</f>
        <v>0</v>
      </c>
      <c r="AS10" t="b">
        <f>IF(TabellSAML[[#This Row],[ID]]&gt;0,ISTEXT(TabellSAML[[#This Row],[(BIFF) Namn på ledare för programmet]]),"")</f>
        <v>0</v>
      </c>
      <c r="AT10" t="b">
        <f>IF(TabellSAML[[#This Row],[ID]]&gt;0,ISTEXT(TabellSAML[[#This Row],[(LFT) Namn på ledare för programmet]]),"")</f>
        <v>1</v>
      </c>
      <c r="AU10" s="5" t="str">
        <f>IF(TabellSAML[[#This Row],[CoS1]]=TRUE,TabellSAML[[#This Row],[Datum för det sista programtillfället]]&amp;TabellSAML[[#This Row],[(CoS) Ledarens namn]],"")</f>
        <v/>
      </c>
      <c r="AV10" t="str">
        <f>IF(TabellSAML[[#This Row],[CoS1]]=TRUE,TabellSAML[[#This Row],[Socialförvaltning som anordnat programtillfällena]],"")</f>
        <v/>
      </c>
      <c r="AW10" s="5" t="str">
        <f>IF(TabellSAML[[#This Row],[CoS2]]=TRUE,TabellSAML[[#This Row],[Datum för sista programtillfället]]&amp;TabellSAML[[#This Row],[(CoS) Namn på ledare för programmet]],"")</f>
        <v/>
      </c>
      <c r="AX10" t="str">
        <f>_xlfn.XLOOKUP(TabellSAML[[#This Row],[CoS_del_datum]],TabellSAML[CoS_led_datum],TabellSAML[CoS_led_SF],"",0,1)</f>
        <v/>
      </c>
      <c r="AY10" s="5" t="str">
        <f>IF(TabellSAML[[#This Row],[BIFF1]]=TRUE,TabellSAML[[#This Row],[Datum för det sista programtillfället]]&amp;TabellSAML[[#This Row],[(BIFF) Ledarens namn]],"")</f>
        <v/>
      </c>
      <c r="AZ10" t="str">
        <f>IF(TabellSAML[[#This Row],[BIFF1]]=TRUE,TabellSAML[[#This Row],[Socialförvaltning som anordnat programtillfällena]],"")</f>
        <v/>
      </c>
      <c r="BA10" s="5" t="str">
        <f>IF(TabellSAML[[#This Row],[BIFF2]]=TRUE,TabellSAML[[#This Row],[Datum för sista programtillfället]]&amp;TabellSAML[[#This Row],[(BIFF) Namn på ledare för programmet]],"")</f>
        <v/>
      </c>
      <c r="BB10" t="str">
        <f>_xlfn.XLOOKUP(TabellSAML[[#This Row],[BIFF_del_datum]],TabellSAML[BIFF_led_datum],TabellSAML[BIFF_led_SF],"",0,1)</f>
        <v/>
      </c>
      <c r="BC10" s="5" t="str">
        <f>IF(TabellSAML[[#This Row],[LFT1]]=TRUE,TabellSAML[[#This Row],[Datum för det sista programtillfället]]&amp;TabellSAML[[#This Row],[(LFT) Ledarens namn]],"")</f>
        <v/>
      </c>
      <c r="BD10" t="str">
        <f>IF(TabellSAML[[#This Row],[LFT1]]=TRUE,TabellSAML[[#This Row],[Socialförvaltning som anordnat programtillfällena]],"")</f>
        <v/>
      </c>
      <c r="BE10" s="5" t="str">
        <f>IF(TabellSAML[[#This Row],[LFT2]]=TRUE,TabellSAML[[#This Row],[Datum för sista programtillfället]]&amp;TabellSAML[[#This Row],[(LFT) Namn på ledare för programmet]],"")</f>
        <v>45258Ledare 1;Ledare 2;</v>
      </c>
      <c r="BF10" t="str">
        <f>_xlfn.XLOOKUP(TabellSAML[[#This Row],[LFT_del_datum]],TabellSAML[LFT_led_datum],TabellSAML[LFT_led_SF],"",0,1)</f>
        <v>Hisingen</v>
      </c>
      <c r="BG1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1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10" s="5">
        <f>IF(ISNUMBER(TabellSAML[[#This Row],[Datum för det sista programtillfället]]),TabellSAML[[#This Row],[Datum för det sista programtillfället]],IF(ISBLANK(TabellSAML[[#This Row],[Datum för sista programtillfället]]),"",TabellSAML[[#This Row],[Datum för sista programtillfället]]))</f>
        <v>45258</v>
      </c>
      <c r="BJ10" t="str">
        <f>IF(ISTEXT(TabellSAML[[#This Row],[Typ av program]]),TabellSAML[[#This Row],[Typ av program]],IF(ISBLANK(TabellSAML[[#This Row],[Typ av program2]]),"",TabellSAML[[#This Row],[Typ av program2]]))</f>
        <v>Ledarskapsträning för tonårsföräldrar</v>
      </c>
      <c r="BK10">
        <f>IF(ISTEXT(TabellSAML[[#This Row],[Datum alla]]),"",YEAR(TabellSAML[[#This Row],[Datum alla]]))</f>
        <v>2023</v>
      </c>
      <c r="BL10">
        <f>IF(ISTEXT(TabellSAML[[#This Row],[Datum alla]]),"",MONTH(TabellSAML[[#This Row],[Datum alla]]))</f>
        <v>11</v>
      </c>
      <c r="BM10" t="str">
        <f>IF(ISTEXT(TabellSAML[[#This Row],[Månad]]),"",IF(TabellSAML[[#This Row],[Månad]]&lt;=6,TabellSAML[[#This Row],[År]]&amp;" termin 1",TabellSAML[[#This Row],[År]]&amp;" termin 2"))</f>
        <v>2023 termin 2</v>
      </c>
    </row>
    <row r="11" spans="1:65" x14ac:dyDescent="0.25">
      <c r="A11">
        <v>194</v>
      </c>
      <c r="B11" s="1">
        <v>45258.817893518499</v>
      </c>
      <c r="C11" s="1">
        <v>45258.821597222202</v>
      </c>
      <c r="D11" t="s">
        <v>40</v>
      </c>
      <c r="F11" t="s">
        <v>58</v>
      </c>
      <c r="T11" s="5">
        <v>45258</v>
      </c>
      <c r="U11" t="s">
        <v>52</v>
      </c>
      <c r="X11" t="s">
        <v>349</v>
      </c>
      <c r="Y11" t="s">
        <v>60</v>
      </c>
      <c r="Z11" t="s">
        <v>70</v>
      </c>
      <c r="AA11" s="50">
        <v>12345</v>
      </c>
      <c r="AB11" t="s">
        <v>63</v>
      </c>
      <c r="AC11" t="s">
        <v>81</v>
      </c>
      <c r="AD11" t="s">
        <v>302</v>
      </c>
      <c r="AE11" t="s">
        <v>306</v>
      </c>
      <c r="AG11" t="s">
        <v>67</v>
      </c>
      <c r="AH11" t="s">
        <v>67</v>
      </c>
      <c r="AI11" t="s">
        <v>67</v>
      </c>
      <c r="AJ11" t="s">
        <v>66</v>
      </c>
      <c r="AK11" t="s">
        <v>72</v>
      </c>
      <c r="AL11" t="s">
        <v>67</v>
      </c>
      <c r="AM11" t="s">
        <v>73</v>
      </c>
      <c r="AN11" t="s">
        <v>319</v>
      </c>
      <c r="AO11" s="44" t="b">
        <f>IF(TabellSAML[[#This Row],[ID]]&gt;0,ISTEXT(TabellSAML[[#This Row],[(CoS) Ledarens namn]]),"")</f>
        <v>0</v>
      </c>
      <c r="AP11" t="b">
        <f>IF(TabellSAML[[#This Row],[ID]]&gt;0,ISTEXT(TabellSAML[[#This Row],[(BIFF) Ledarens namn]]),"")</f>
        <v>0</v>
      </c>
      <c r="AQ11" t="b">
        <f>IF(TabellSAML[[#This Row],[ID]]&gt;0,ISTEXT(TabellSAML[[#This Row],[(LFT) Ledarens namn]]),"")</f>
        <v>0</v>
      </c>
      <c r="AR11" t="b">
        <f>IF(TabellSAML[[#This Row],[ID]]&gt;0,ISTEXT(TabellSAML[[#This Row],[(CoS) Namn på ledare för programmet]]),"")</f>
        <v>0</v>
      </c>
      <c r="AS11" t="b">
        <f>IF(TabellSAML[[#This Row],[ID]]&gt;0,ISTEXT(TabellSAML[[#This Row],[(BIFF) Namn på ledare för programmet]]),"")</f>
        <v>0</v>
      </c>
      <c r="AT11" t="b">
        <f>IF(TabellSAML[[#This Row],[ID]]&gt;0,ISTEXT(TabellSAML[[#This Row],[(LFT) Namn på ledare för programmet]]),"")</f>
        <v>1</v>
      </c>
      <c r="AU11" s="5" t="str">
        <f>IF(TabellSAML[[#This Row],[CoS1]]=TRUE,TabellSAML[[#This Row],[Datum för det sista programtillfället]]&amp;TabellSAML[[#This Row],[(CoS) Ledarens namn]],"")</f>
        <v/>
      </c>
      <c r="AV11" t="str">
        <f>IF(TabellSAML[[#This Row],[CoS1]]=TRUE,TabellSAML[[#This Row],[Socialförvaltning som anordnat programtillfällena]],"")</f>
        <v/>
      </c>
      <c r="AW11" s="5" t="str">
        <f>IF(TabellSAML[[#This Row],[CoS2]]=TRUE,TabellSAML[[#This Row],[Datum för sista programtillfället]]&amp;TabellSAML[[#This Row],[(CoS) Namn på ledare för programmet]],"")</f>
        <v/>
      </c>
      <c r="AX11" t="str">
        <f>_xlfn.XLOOKUP(TabellSAML[[#This Row],[CoS_del_datum]],TabellSAML[CoS_led_datum],TabellSAML[CoS_led_SF],"",0,1)</f>
        <v/>
      </c>
      <c r="AY11" s="5" t="str">
        <f>IF(TabellSAML[[#This Row],[BIFF1]]=TRUE,TabellSAML[[#This Row],[Datum för det sista programtillfället]]&amp;TabellSAML[[#This Row],[(BIFF) Ledarens namn]],"")</f>
        <v/>
      </c>
      <c r="AZ11" t="str">
        <f>IF(TabellSAML[[#This Row],[BIFF1]]=TRUE,TabellSAML[[#This Row],[Socialförvaltning som anordnat programtillfällena]],"")</f>
        <v/>
      </c>
      <c r="BA11" s="5" t="str">
        <f>IF(TabellSAML[[#This Row],[BIFF2]]=TRUE,TabellSAML[[#This Row],[Datum för sista programtillfället]]&amp;TabellSAML[[#This Row],[(BIFF) Namn på ledare för programmet]],"")</f>
        <v/>
      </c>
      <c r="BB11" t="str">
        <f>_xlfn.XLOOKUP(TabellSAML[[#This Row],[BIFF_del_datum]],TabellSAML[BIFF_led_datum],TabellSAML[BIFF_led_SF],"",0,1)</f>
        <v/>
      </c>
      <c r="BC11" s="5" t="str">
        <f>IF(TabellSAML[[#This Row],[LFT1]]=TRUE,TabellSAML[[#This Row],[Datum för det sista programtillfället]]&amp;TabellSAML[[#This Row],[(LFT) Ledarens namn]],"")</f>
        <v/>
      </c>
      <c r="BD11" t="str">
        <f>IF(TabellSAML[[#This Row],[LFT1]]=TRUE,TabellSAML[[#This Row],[Socialförvaltning som anordnat programtillfällena]],"")</f>
        <v/>
      </c>
      <c r="BE11" s="5" t="str">
        <f>IF(TabellSAML[[#This Row],[LFT2]]=TRUE,TabellSAML[[#This Row],[Datum för sista programtillfället]]&amp;TabellSAML[[#This Row],[(LFT) Namn på ledare för programmet]],"")</f>
        <v>45258Ledare 1;Ledare 2;</v>
      </c>
      <c r="BF11" t="str">
        <f>_xlfn.XLOOKUP(TabellSAML[[#This Row],[LFT_del_datum]],TabellSAML[LFT_led_datum],TabellSAML[LFT_led_SF],"",0,1)</f>
        <v>Hisingen</v>
      </c>
      <c r="BG1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1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11" s="5">
        <f>IF(ISNUMBER(TabellSAML[[#This Row],[Datum för det sista programtillfället]]),TabellSAML[[#This Row],[Datum för det sista programtillfället]],IF(ISBLANK(TabellSAML[[#This Row],[Datum för sista programtillfället]]),"",TabellSAML[[#This Row],[Datum för sista programtillfället]]))</f>
        <v>45258</v>
      </c>
      <c r="BJ11" t="str">
        <f>IF(ISTEXT(TabellSAML[[#This Row],[Typ av program]]),TabellSAML[[#This Row],[Typ av program]],IF(ISBLANK(TabellSAML[[#This Row],[Typ av program2]]),"",TabellSAML[[#This Row],[Typ av program2]]))</f>
        <v>Ledarskapsträning för tonårsföräldrar</v>
      </c>
      <c r="BK11">
        <f>IF(ISTEXT(TabellSAML[[#This Row],[Datum alla]]),"",YEAR(TabellSAML[[#This Row],[Datum alla]]))</f>
        <v>2023</v>
      </c>
      <c r="BL11">
        <f>IF(ISTEXT(TabellSAML[[#This Row],[Datum alla]]),"",MONTH(TabellSAML[[#This Row],[Datum alla]]))</f>
        <v>11</v>
      </c>
      <c r="BM11" t="str">
        <f>IF(ISTEXT(TabellSAML[[#This Row],[Månad]]),"",IF(TabellSAML[[#This Row],[Månad]]&lt;=6,TabellSAML[[#This Row],[År]]&amp;" termin 1",TabellSAML[[#This Row],[År]]&amp;" termin 2"))</f>
        <v>2023 termin 2</v>
      </c>
    </row>
    <row r="12" spans="1:65" x14ac:dyDescent="0.25">
      <c r="A12">
        <v>195</v>
      </c>
      <c r="B12" s="1">
        <v>45258.818009259303</v>
      </c>
      <c r="C12" s="1">
        <v>45258.821759259299</v>
      </c>
      <c r="D12" t="s">
        <v>40</v>
      </c>
      <c r="F12" t="s">
        <v>41</v>
      </c>
      <c r="G12" s="5">
        <v>45258</v>
      </c>
      <c r="H12" t="s">
        <v>97</v>
      </c>
      <c r="I12" t="s">
        <v>130</v>
      </c>
      <c r="J12" s="2">
        <v>8</v>
      </c>
      <c r="K12" s="2">
        <v>8</v>
      </c>
      <c r="L12" t="s">
        <v>51</v>
      </c>
      <c r="M12" t="s">
        <v>171</v>
      </c>
      <c r="N12" t="s">
        <v>46</v>
      </c>
      <c r="O12" t="s">
        <v>52</v>
      </c>
      <c r="R12" t="s">
        <v>349</v>
      </c>
      <c r="AO12" s="44" t="b">
        <f>IF(TabellSAML[[#This Row],[ID]]&gt;0,ISTEXT(TabellSAML[[#This Row],[(CoS) Ledarens namn]]),"")</f>
        <v>0</v>
      </c>
      <c r="AP12" t="b">
        <f>IF(TabellSAML[[#This Row],[ID]]&gt;0,ISTEXT(TabellSAML[[#This Row],[(BIFF) Ledarens namn]]),"")</f>
        <v>0</v>
      </c>
      <c r="AQ12" t="b">
        <f>IF(TabellSAML[[#This Row],[ID]]&gt;0,ISTEXT(TabellSAML[[#This Row],[(LFT) Ledarens namn]]),"")</f>
        <v>1</v>
      </c>
      <c r="AR12" t="b">
        <f>IF(TabellSAML[[#This Row],[ID]]&gt;0,ISTEXT(TabellSAML[[#This Row],[(CoS) Namn på ledare för programmet]]),"")</f>
        <v>0</v>
      </c>
      <c r="AS12" t="b">
        <f>IF(TabellSAML[[#This Row],[ID]]&gt;0,ISTEXT(TabellSAML[[#This Row],[(BIFF) Namn på ledare för programmet]]),"")</f>
        <v>0</v>
      </c>
      <c r="AT12" t="b">
        <f>IF(TabellSAML[[#This Row],[ID]]&gt;0,ISTEXT(TabellSAML[[#This Row],[(LFT) Namn på ledare för programmet]]),"")</f>
        <v>0</v>
      </c>
      <c r="AU12" s="5" t="str">
        <f>IF(TabellSAML[[#This Row],[CoS1]]=TRUE,TabellSAML[[#This Row],[Datum för det sista programtillfället]]&amp;TabellSAML[[#This Row],[(CoS) Ledarens namn]],"")</f>
        <v/>
      </c>
      <c r="AV12" t="str">
        <f>IF(TabellSAML[[#This Row],[CoS1]]=TRUE,TabellSAML[[#This Row],[Socialförvaltning som anordnat programtillfällena]],"")</f>
        <v/>
      </c>
      <c r="AW12" s="5" t="str">
        <f>IF(TabellSAML[[#This Row],[CoS2]]=TRUE,TabellSAML[[#This Row],[Datum för sista programtillfället]]&amp;TabellSAML[[#This Row],[(CoS) Namn på ledare för programmet]],"")</f>
        <v/>
      </c>
      <c r="AX12" t="str">
        <f>_xlfn.XLOOKUP(TabellSAML[[#This Row],[CoS_del_datum]],TabellSAML[CoS_led_datum],TabellSAML[CoS_led_SF],"",0,1)</f>
        <v/>
      </c>
      <c r="AY12" s="5" t="str">
        <f>IF(TabellSAML[[#This Row],[BIFF1]]=TRUE,TabellSAML[[#This Row],[Datum för det sista programtillfället]]&amp;TabellSAML[[#This Row],[(BIFF) Ledarens namn]],"")</f>
        <v/>
      </c>
      <c r="AZ12" t="str">
        <f>IF(TabellSAML[[#This Row],[BIFF1]]=TRUE,TabellSAML[[#This Row],[Socialförvaltning som anordnat programtillfällena]],"")</f>
        <v/>
      </c>
      <c r="BA12" s="5" t="str">
        <f>IF(TabellSAML[[#This Row],[BIFF2]]=TRUE,TabellSAML[[#This Row],[Datum för sista programtillfället]]&amp;TabellSAML[[#This Row],[(BIFF) Namn på ledare för programmet]],"")</f>
        <v/>
      </c>
      <c r="BB12" t="str">
        <f>_xlfn.XLOOKUP(TabellSAML[[#This Row],[BIFF_del_datum]],TabellSAML[BIFF_led_datum],TabellSAML[BIFF_led_SF],"",0,1)</f>
        <v/>
      </c>
      <c r="BC12" s="5" t="str">
        <f>IF(TabellSAML[[#This Row],[LFT1]]=TRUE,TabellSAML[[#This Row],[Datum för det sista programtillfället]]&amp;TabellSAML[[#This Row],[(LFT) Ledarens namn]],"")</f>
        <v>45258Ledare 1;Ledare 2;</v>
      </c>
      <c r="BD12" t="str">
        <f>IF(TabellSAML[[#This Row],[LFT1]]=TRUE,TabellSAML[[#This Row],[Socialförvaltning som anordnat programtillfällena]],"")</f>
        <v>Hisingen</v>
      </c>
      <c r="BE12" s="5" t="str">
        <f>IF(TabellSAML[[#This Row],[LFT2]]=TRUE,TabellSAML[[#This Row],[Datum för sista programtillfället]]&amp;TabellSAML[[#This Row],[(LFT) Namn på ledare för programmet]],"")</f>
        <v/>
      </c>
      <c r="BF12" t="str">
        <f>_xlfn.XLOOKUP(TabellSAML[[#This Row],[LFT_del_datum]],TabellSAML[LFT_led_datum],TabellSAML[LFT_led_SF],"",0,1)</f>
        <v/>
      </c>
      <c r="BG1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12" s="5">
        <f>IF(ISNUMBER(TabellSAML[[#This Row],[Datum för det sista programtillfället]]),TabellSAML[[#This Row],[Datum för det sista programtillfället]],IF(ISBLANK(TabellSAML[[#This Row],[Datum för sista programtillfället]]),"",TabellSAML[[#This Row],[Datum för sista programtillfället]]))</f>
        <v>45258</v>
      </c>
      <c r="BJ12" t="str">
        <f>IF(ISTEXT(TabellSAML[[#This Row],[Typ av program]]),TabellSAML[[#This Row],[Typ av program]],IF(ISBLANK(TabellSAML[[#This Row],[Typ av program2]]),"",TabellSAML[[#This Row],[Typ av program2]]))</f>
        <v>Ledarskapsträning för tonårsföräldrar</v>
      </c>
      <c r="BK12">
        <f>IF(ISTEXT(TabellSAML[[#This Row],[Datum alla]]),"",YEAR(TabellSAML[[#This Row],[Datum alla]]))</f>
        <v>2023</v>
      </c>
      <c r="BL12">
        <f>IF(ISTEXT(TabellSAML[[#This Row],[Datum alla]]),"",MONTH(TabellSAML[[#This Row],[Datum alla]]))</f>
        <v>11</v>
      </c>
      <c r="BM12" t="str">
        <f>IF(ISTEXT(TabellSAML[[#This Row],[Månad]]),"",IF(TabellSAML[[#This Row],[Månad]]&lt;=6,TabellSAML[[#This Row],[År]]&amp;" termin 1",TabellSAML[[#This Row],[År]]&amp;" termin 2"))</f>
        <v>2023 termin 2</v>
      </c>
    </row>
    <row r="13" spans="1:65" x14ac:dyDescent="0.25">
      <c r="A13">
        <v>196</v>
      </c>
      <c r="B13" s="1">
        <v>45258.817754629599</v>
      </c>
      <c r="C13" s="1">
        <v>45258.822025463</v>
      </c>
      <c r="D13" t="s">
        <v>40</v>
      </c>
      <c r="F13" t="s">
        <v>58</v>
      </c>
      <c r="T13" s="5">
        <v>45258</v>
      </c>
      <c r="U13" t="s">
        <v>52</v>
      </c>
      <c r="X13" t="s">
        <v>349</v>
      </c>
      <c r="Y13" t="s">
        <v>69</v>
      </c>
      <c r="Z13" t="s">
        <v>320</v>
      </c>
      <c r="AA13" s="50">
        <v>12345</v>
      </c>
      <c r="AB13" t="s">
        <v>63</v>
      </c>
      <c r="AC13" t="s">
        <v>81</v>
      </c>
      <c r="AD13" t="s">
        <v>302</v>
      </c>
      <c r="AE13" t="s">
        <v>303</v>
      </c>
      <c r="AF13" t="s">
        <v>81</v>
      </c>
      <c r="AG13" t="s">
        <v>66</v>
      </c>
      <c r="AH13" t="s">
        <v>77</v>
      </c>
      <c r="AI13" t="s">
        <v>66</v>
      </c>
      <c r="AJ13" t="s">
        <v>67</v>
      </c>
      <c r="AK13" t="s">
        <v>77</v>
      </c>
      <c r="AL13" t="s">
        <v>67</v>
      </c>
      <c r="AM13" t="s">
        <v>73</v>
      </c>
      <c r="AN13" t="s">
        <v>321</v>
      </c>
      <c r="AO13" s="44" t="b">
        <f>IF(TabellSAML[[#This Row],[ID]]&gt;0,ISTEXT(TabellSAML[[#This Row],[(CoS) Ledarens namn]]),"")</f>
        <v>0</v>
      </c>
      <c r="AP13" t="b">
        <f>IF(TabellSAML[[#This Row],[ID]]&gt;0,ISTEXT(TabellSAML[[#This Row],[(BIFF) Ledarens namn]]),"")</f>
        <v>0</v>
      </c>
      <c r="AQ13" t="b">
        <f>IF(TabellSAML[[#This Row],[ID]]&gt;0,ISTEXT(TabellSAML[[#This Row],[(LFT) Ledarens namn]]),"")</f>
        <v>0</v>
      </c>
      <c r="AR13" t="b">
        <f>IF(TabellSAML[[#This Row],[ID]]&gt;0,ISTEXT(TabellSAML[[#This Row],[(CoS) Namn på ledare för programmet]]),"")</f>
        <v>0</v>
      </c>
      <c r="AS13" t="b">
        <f>IF(TabellSAML[[#This Row],[ID]]&gt;0,ISTEXT(TabellSAML[[#This Row],[(BIFF) Namn på ledare för programmet]]),"")</f>
        <v>0</v>
      </c>
      <c r="AT13" t="b">
        <f>IF(TabellSAML[[#This Row],[ID]]&gt;0,ISTEXT(TabellSAML[[#This Row],[(LFT) Namn på ledare för programmet]]),"")</f>
        <v>1</v>
      </c>
      <c r="AU13" s="5" t="str">
        <f>IF(TabellSAML[[#This Row],[CoS1]]=TRUE,TabellSAML[[#This Row],[Datum för det sista programtillfället]]&amp;TabellSAML[[#This Row],[(CoS) Ledarens namn]],"")</f>
        <v/>
      </c>
      <c r="AV13" t="str">
        <f>IF(TabellSAML[[#This Row],[CoS1]]=TRUE,TabellSAML[[#This Row],[Socialförvaltning som anordnat programtillfällena]],"")</f>
        <v/>
      </c>
      <c r="AW13" s="5" t="str">
        <f>IF(TabellSAML[[#This Row],[CoS2]]=TRUE,TabellSAML[[#This Row],[Datum för sista programtillfället]]&amp;TabellSAML[[#This Row],[(CoS) Namn på ledare för programmet]],"")</f>
        <v/>
      </c>
      <c r="AX13" t="str">
        <f>_xlfn.XLOOKUP(TabellSAML[[#This Row],[CoS_del_datum]],TabellSAML[CoS_led_datum],TabellSAML[CoS_led_SF],"",0,1)</f>
        <v/>
      </c>
      <c r="AY13" s="5" t="str">
        <f>IF(TabellSAML[[#This Row],[BIFF1]]=TRUE,TabellSAML[[#This Row],[Datum för det sista programtillfället]]&amp;TabellSAML[[#This Row],[(BIFF) Ledarens namn]],"")</f>
        <v/>
      </c>
      <c r="AZ13" t="str">
        <f>IF(TabellSAML[[#This Row],[BIFF1]]=TRUE,TabellSAML[[#This Row],[Socialförvaltning som anordnat programtillfällena]],"")</f>
        <v/>
      </c>
      <c r="BA13" s="5" t="str">
        <f>IF(TabellSAML[[#This Row],[BIFF2]]=TRUE,TabellSAML[[#This Row],[Datum för sista programtillfället]]&amp;TabellSAML[[#This Row],[(BIFF) Namn på ledare för programmet]],"")</f>
        <v/>
      </c>
      <c r="BB13" t="str">
        <f>_xlfn.XLOOKUP(TabellSAML[[#This Row],[BIFF_del_datum]],TabellSAML[BIFF_led_datum],TabellSAML[BIFF_led_SF],"",0,1)</f>
        <v/>
      </c>
      <c r="BC13" s="5" t="str">
        <f>IF(TabellSAML[[#This Row],[LFT1]]=TRUE,TabellSAML[[#This Row],[Datum för det sista programtillfället]]&amp;TabellSAML[[#This Row],[(LFT) Ledarens namn]],"")</f>
        <v/>
      </c>
      <c r="BD13" t="str">
        <f>IF(TabellSAML[[#This Row],[LFT1]]=TRUE,TabellSAML[[#This Row],[Socialförvaltning som anordnat programtillfällena]],"")</f>
        <v/>
      </c>
      <c r="BE13" s="5" t="str">
        <f>IF(TabellSAML[[#This Row],[LFT2]]=TRUE,TabellSAML[[#This Row],[Datum för sista programtillfället]]&amp;TabellSAML[[#This Row],[(LFT) Namn på ledare för programmet]],"")</f>
        <v>45258Ledare 1;Ledare 2;</v>
      </c>
      <c r="BF13" t="str">
        <f>_xlfn.XLOOKUP(TabellSAML[[#This Row],[LFT_del_datum]],TabellSAML[LFT_led_datum],TabellSAML[LFT_led_SF],"",0,1)</f>
        <v>Hisingen</v>
      </c>
      <c r="BG1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1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13" s="5">
        <f>IF(ISNUMBER(TabellSAML[[#This Row],[Datum för det sista programtillfället]]),TabellSAML[[#This Row],[Datum för det sista programtillfället]],IF(ISBLANK(TabellSAML[[#This Row],[Datum för sista programtillfället]]),"",TabellSAML[[#This Row],[Datum för sista programtillfället]]))</f>
        <v>45258</v>
      </c>
      <c r="BJ13" t="str">
        <f>IF(ISTEXT(TabellSAML[[#This Row],[Typ av program]]),TabellSAML[[#This Row],[Typ av program]],IF(ISBLANK(TabellSAML[[#This Row],[Typ av program2]]),"",TabellSAML[[#This Row],[Typ av program2]]))</f>
        <v>Ledarskapsträning för tonårsföräldrar</v>
      </c>
      <c r="BK13">
        <f>IF(ISTEXT(TabellSAML[[#This Row],[Datum alla]]),"",YEAR(TabellSAML[[#This Row],[Datum alla]]))</f>
        <v>2023</v>
      </c>
      <c r="BL13">
        <f>IF(ISTEXT(TabellSAML[[#This Row],[Datum alla]]),"",MONTH(TabellSAML[[#This Row],[Datum alla]]))</f>
        <v>11</v>
      </c>
      <c r="BM13" t="str">
        <f>IF(ISTEXT(TabellSAML[[#This Row],[Månad]]),"",IF(TabellSAML[[#This Row],[Månad]]&lt;=6,TabellSAML[[#This Row],[År]]&amp;" termin 1",TabellSAML[[#This Row],[År]]&amp;" termin 2"))</f>
        <v>2023 termin 2</v>
      </c>
    </row>
    <row r="14" spans="1:65" x14ac:dyDescent="0.25">
      <c r="A14">
        <v>197</v>
      </c>
      <c r="B14" s="1">
        <v>45258.817870370403</v>
      </c>
      <c r="C14" s="1">
        <v>45258.822187500002</v>
      </c>
      <c r="D14" t="s">
        <v>40</v>
      </c>
      <c r="F14" t="s">
        <v>58</v>
      </c>
      <c r="T14" s="5">
        <v>45258</v>
      </c>
      <c r="U14" t="s">
        <v>52</v>
      </c>
      <c r="X14" t="s">
        <v>349</v>
      </c>
      <c r="Y14" t="s">
        <v>60</v>
      </c>
      <c r="Z14" t="s">
        <v>315</v>
      </c>
      <c r="AA14" s="50">
        <v>12345</v>
      </c>
      <c r="AB14" t="s">
        <v>63</v>
      </c>
      <c r="AC14" t="s">
        <v>90</v>
      </c>
      <c r="AD14" t="s">
        <v>305</v>
      </c>
      <c r="AE14" t="s">
        <v>308</v>
      </c>
      <c r="AF14" t="s">
        <v>81</v>
      </c>
      <c r="AG14" t="s">
        <v>66</v>
      </c>
      <c r="AH14" t="s">
        <v>66</v>
      </c>
      <c r="AI14" t="s">
        <v>66</v>
      </c>
      <c r="AJ14" t="s">
        <v>66</v>
      </c>
      <c r="AK14" t="s">
        <v>72</v>
      </c>
      <c r="AL14" t="s">
        <v>66</v>
      </c>
      <c r="AM14" t="s">
        <v>137</v>
      </c>
      <c r="AN14" t="s">
        <v>322</v>
      </c>
      <c r="AO14" s="44" t="b">
        <f>IF(TabellSAML[[#This Row],[ID]]&gt;0,ISTEXT(TabellSAML[[#This Row],[(CoS) Ledarens namn]]),"")</f>
        <v>0</v>
      </c>
      <c r="AP14" t="b">
        <f>IF(TabellSAML[[#This Row],[ID]]&gt;0,ISTEXT(TabellSAML[[#This Row],[(BIFF) Ledarens namn]]),"")</f>
        <v>0</v>
      </c>
      <c r="AQ14" t="b">
        <f>IF(TabellSAML[[#This Row],[ID]]&gt;0,ISTEXT(TabellSAML[[#This Row],[(LFT) Ledarens namn]]),"")</f>
        <v>0</v>
      </c>
      <c r="AR14" t="b">
        <f>IF(TabellSAML[[#This Row],[ID]]&gt;0,ISTEXT(TabellSAML[[#This Row],[(CoS) Namn på ledare för programmet]]),"")</f>
        <v>0</v>
      </c>
      <c r="AS14" t="b">
        <f>IF(TabellSAML[[#This Row],[ID]]&gt;0,ISTEXT(TabellSAML[[#This Row],[(BIFF) Namn på ledare för programmet]]),"")</f>
        <v>0</v>
      </c>
      <c r="AT14" t="b">
        <f>IF(TabellSAML[[#This Row],[ID]]&gt;0,ISTEXT(TabellSAML[[#This Row],[(LFT) Namn på ledare för programmet]]),"")</f>
        <v>1</v>
      </c>
      <c r="AU14" s="5" t="str">
        <f>IF(TabellSAML[[#This Row],[CoS1]]=TRUE,TabellSAML[[#This Row],[Datum för det sista programtillfället]]&amp;TabellSAML[[#This Row],[(CoS) Ledarens namn]],"")</f>
        <v/>
      </c>
      <c r="AV14" t="str">
        <f>IF(TabellSAML[[#This Row],[CoS1]]=TRUE,TabellSAML[[#This Row],[Socialförvaltning som anordnat programtillfällena]],"")</f>
        <v/>
      </c>
      <c r="AW14" s="5" t="str">
        <f>IF(TabellSAML[[#This Row],[CoS2]]=TRUE,TabellSAML[[#This Row],[Datum för sista programtillfället]]&amp;TabellSAML[[#This Row],[(CoS) Namn på ledare för programmet]],"")</f>
        <v/>
      </c>
      <c r="AX14" t="str">
        <f>_xlfn.XLOOKUP(TabellSAML[[#This Row],[CoS_del_datum]],TabellSAML[CoS_led_datum],TabellSAML[CoS_led_SF],"",0,1)</f>
        <v/>
      </c>
      <c r="AY14" s="5" t="str">
        <f>IF(TabellSAML[[#This Row],[BIFF1]]=TRUE,TabellSAML[[#This Row],[Datum för det sista programtillfället]]&amp;TabellSAML[[#This Row],[(BIFF) Ledarens namn]],"")</f>
        <v/>
      </c>
      <c r="AZ14" t="str">
        <f>IF(TabellSAML[[#This Row],[BIFF1]]=TRUE,TabellSAML[[#This Row],[Socialförvaltning som anordnat programtillfällena]],"")</f>
        <v/>
      </c>
      <c r="BA14" s="5" t="str">
        <f>IF(TabellSAML[[#This Row],[BIFF2]]=TRUE,TabellSAML[[#This Row],[Datum för sista programtillfället]]&amp;TabellSAML[[#This Row],[(BIFF) Namn på ledare för programmet]],"")</f>
        <v/>
      </c>
      <c r="BB14" t="str">
        <f>_xlfn.XLOOKUP(TabellSAML[[#This Row],[BIFF_del_datum]],TabellSAML[BIFF_led_datum],TabellSAML[BIFF_led_SF],"",0,1)</f>
        <v/>
      </c>
      <c r="BC14" s="5" t="str">
        <f>IF(TabellSAML[[#This Row],[LFT1]]=TRUE,TabellSAML[[#This Row],[Datum för det sista programtillfället]]&amp;TabellSAML[[#This Row],[(LFT) Ledarens namn]],"")</f>
        <v/>
      </c>
      <c r="BD14" t="str">
        <f>IF(TabellSAML[[#This Row],[LFT1]]=TRUE,TabellSAML[[#This Row],[Socialförvaltning som anordnat programtillfällena]],"")</f>
        <v/>
      </c>
      <c r="BE14" s="5" t="str">
        <f>IF(TabellSAML[[#This Row],[LFT2]]=TRUE,TabellSAML[[#This Row],[Datum för sista programtillfället]]&amp;TabellSAML[[#This Row],[(LFT) Namn på ledare för programmet]],"")</f>
        <v>45258Ledare 1;Ledare 2;</v>
      </c>
      <c r="BF14" t="str">
        <f>_xlfn.XLOOKUP(TabellSAML[[#This Row],[LFT_del_datum]],TabellSAML[LFT_led_datum],TabellSAML[LFT_led_SF],"",0,1)</f>
        <v>Hisingen</v>
      </c>
      <c r="BG1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Hisingen</v>
      </c>
      <c r="BH1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Hisingen</v>
      </c>
      <c r="BI14" s="5">
        <f>IF(ISNUMBER(TabellSAML[[#This Row],[Datum för det sista programtillfället]]),TabellSAML[[#This Row],[Datum för det sista programtillfället]],IF(ISBLANK(TabellSAML[[#This Row],[Datum för sista programtillfället]]),"",TabellSAML[[#This Row],[Datum för sista programtillfället]]))</f>
        <v>45258</v>
      </c>
      <c r="BJ14" t="str">
        <f>IF(ISTEXT(TabellSAML[[#This Row],[Typ av program]]),TabellSAML[[#This Row],[Typ av program]],IF(ISBLANK(TabellSAML[[#This Row],[Typ av program2]]),"",TabellSAML[[#This Row],[Typ av program2]]))</f>
        <v>Ledarskapsträning för tonårsföräldrar</v>
      </c>
      <c r="BK14">
        <f>IF(ISTEXT(TabellSAML[[#This Row],[Datum alla]]),"",YEAR(TabellSAML[[#This Row],[Datum alla]]))</f>
        <v>2023</v>
      </c>
      <c r="BL14">
        <f>IF(ISTEXT(TabellSAML[[#This Row],[Datum alla]]),"",MONTH(TabellSAML[[#This Row],[Datum alla]]))</f>
        <v>11</v>
      </c>
      <c r="BM14" t="str">
        <f>IF(ISTEXT(TabellSAML[[#This Row],[Månad]]),"",IF(TabellSAML[[#This Row],[Månad]]&lt;=6,TabellSAML[[#This Row],[År]]&amp;" termin 1",TabellSAML[[#This Row],[År]]&amp;" termin 2"))</f>
        <v>2023 termin 2</v>
      </c>
    </row>
    <row r="15" spans="1:65" x14ac:dyDescent="0.25">
      <c r="A15" t="s">
        <v>350</v>
      </c>
      <c r="B15" s="1"/>
      <c r="C15" s="1"/>
      <c r="S15" s="37"/>
      <c r="AA15" s="2"/>
      <c r="AO15" s="44" t="b">
        <f>IF(TabellSAML[[#This Row],[ID]]&gt;0,ISTEXT(TabellSAML[[#This Row],[(CoS) Ledarens namn]]),"")</f>
        <v>0</v>
      </c>
      <c r="AP15" t="b">
        <f>IF(TabellSAML[[#This Row],[ID]]&gt;0,ISTEXT(TabellSAML[[#This Row],[(BIFF) Ledarens namn]]),"")</f>
        <v>0</v>
      </c>
      <c r="AQ15" t="b">
        <f>IF(TabellSAML[[#This Row],[ID]]&gt;0,ISTEXT(TabellSAML[[#This Row],[(LFT) Ledarens namn]]),"")</f>
        <v>0</v>
      </c>
      <c r="AR15" t="b">
        <f>IF(TabellSAML[[#This Row],[ID]]&gt;0,ISTEXT(TabellSAML[[#This Row],[(CoS) Namn på ledare för programmet]]),"")</f>
        <v>0</v>
      </c>
      <c r="AS15" t="b">
        <f>IF(TabellSAML[[#This Row],[ID]]&gt;0,ISTEXT(TabellSAML[[#This Row],[(BIFF) Namn på ledare för programmet]]),"")</f>
        <v>0</v>
      </c>
      <c r="AT15" t="b">
        <f>IF(TabellSAML[[#This Row],[ID]]&gt;0,ISTEXT(TabellSAML[[#This Row],[(LFT) Namn på ledare för programmet]]),"")</f>
        <v>0</v>
      </c>
      <c r="AU15" s="5" t="str">
        <f>IF(TabellSAML[[#This Row],[CoS1]]=TRUE,TabellSAML[[#This Row],[Datum för det sista programtillfället]]&amp;TabellSAML[[#This Row],[(CoS) Ledarens namn]],"")</f>
        <v/>
      </c>
      <c r="AV15" t="str">
        <f>IF(TabellSAML[[#This Row],[CoS1]]=TRUE,TabellSAML[[#This Row],[Socialförvaltning som anordnat programtillfällena]],"")</f>
        <v/>
      </c>
      <c r="AW15" s="5" t="str">
        <f>IF(TabellSAML[[#This Row],[CoS2]]=TRUE,TabellSAML[[#This Row],[Datum för sista programtillfället]]&amp;TabellSAML[[#This Row],[(CoS) Namn på ledare för programmet]],"")</f>
        <v/>
      </c>
      <c r="AX15" t="str">
        <f>_xlfn.XLOOKUP(TabellSAML[[#This Row],[CoS_del_datum]],TabellSAML[CoS_led_datum],TabellSAML[CoS_led_SF],"",0,1)</f>
        <v/>
      </c>
      <c r="AY15" s="5" t="str">
        <f>IF(TabellSAML[[#This Row],[BIFF1]]=TRUE,TabellSAML[[#This Row],[Datum för det sista programtillfället]]&amp;TabellSAML[[#This Row],[(BIFF) Ledarens namn]],"")</f>
        <v/>
      </c>
      <c r="AZ15" t="str">
        <f>IF(TabellSAML[[#This Row],[BIFF1]]=TRUE,TabellSAML[[#This Row],[Socialförvaltning som anordnat programtillfällena]],"")</f>
        <v/>
      </c>
      <c r="BA15" s="5" t="str">
        <f>IF(TabellSAML[[#This Row],[BIFF2]]=TRUE,TabellSAML[[#This Row],[Datum för sista programtillfället]]&amp;TabellSAML[[#This Row],[(BIFF) Namn på ledare för programmet]],"")</f>
        <v/>
      </c>
      <c r="BB15" t="str">
        <f>_xlfn.XLOOKUP(TabellSAML[[#This Row],[BIFF_del_datum]],TabellSAML[BIFF_led_datum],TabellSAML[BIFF_led_SF],"",0,1)</f>
        <v/>
      </c>
      <c r="BC15" s="5" t="str">
        <f>IF(TabellSAML[[#This Row],[LFT1]]=TRUE,TabellSAML[[#This Row],[Datum för det sista programtillfället]]&amp;TabellSAML[[#This Row],[(LFT) Ledarens namn]],"")</f>
        <v/>
      </c>
      <c r="BD15" t="str">
        <f>IF(TabellSAML[[#This Row],[LFT1]]=TRUE,TabellSAML[[#This Row],[Socialförvaltning som anordnat programtillfällena]],"")</f>
        <v/>
      </c>
      <c r="BE15" s="5" t="str">
        <f>IF(TabellSAML[[#This Row],[LFT2]]=TRUE,TabellSAML[[#This Row],[Datum för sista programtillfället]]&amp;TabellSAML[[#This Row],[(LFT) Namn på ledare för programmet]],"")</f>
        <v/>
      </c>
      <c r="BF15" t="str">
        <f>_xlfn.XLOOKUP(TabellSAML[[#This Row],[LFT_del_datum]],TabellSAML[LFT_led_datum],TabellSAML[LFT_led_SF],"",0,1)</f>
        <v/>
      </c>
      <c r="BG1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 s="5" t="str">
        <f>IF(ISNUMBER(TabellSAML[[#This Row],[Datum för det sista programtillfället]]),TabellSAML[[#This Row],[Datum för det sista programtillfället]],IF(ISBLANK(TabellSAML[[#This Row],[Datum för sista programtillfället]]),"",TabellSAML[[#This Row],[Datum för sista programtillfället]]))</f>
        <v/>
      </c>
      <c r="BJ15" t="str">
        <f>IF(ISTEXT(TabellSAML[[#This Row],[Typ av program]]),TabellSAML[[#This Row],[Typ av program]],IF(ISBLANK(TabellSAML[[#This Row],[Typ av program2]]),"",TabellSAML[[#This Row],[Typ av program2]]))</f>
        <v/>
      </c>
      <c r="BK15" t="str">
        <f>IF(ISTEXT(TabellSAML[[#This Row],[Datum alla]]),"",YEAR(TabellSAML[[#This Row],[Datum alla]]))</f>
        <v/>
      </c>
      <c r="BL15" t="str">
        <f>IF(ISTEXT(TabellSAML[[#This Row],[Datum alla]]),"",MONTH(TabellSAML[[#This Row],[Datum alla]]))</f>
        <v/>
      </c>
      <c r="BM15" t="str">
        <f>IF(ISTEXT(TabellSAML[[#This Row],[Månad]]),"",IF(TabellSAML[[#This Row],[Månad]]&lt;=6,TabellSAML[[#This Row],[År]]&amp;" termin 1",TabellSAML[[#This Row],[År]]&amp;" termin 2"))</f>
        <v/>
      </c>
    </row>
    <row r="16" spans="1:65" x14ac:dyDescent="0.25">
      <c r="B16" s="1"/>
      <c r="C16" s="1"/>
      <c r="S16" s="37"/>
      <c r="AA16" s="2"/>
      <c r="AO16" s="44" t="str">
        <f>IF(TabellSAML[[#This Row],[ID]]&gt;0,ISTEXT(TabellSAML[[#This Row],[(CoS) Ledarens namn]]),"")</f>
        <v/>
      </c>
      <c r="AP16" t="str">
        <f>IF(TabellSAML[[#This Row],[ID]]&gt;0,ISTEXT(TabellSAML[[#This Row],[(BIFF) Ledarens namn]]),"")</f>
        <v/>
      </c>
      <c r="AQ16" t="str">
        <f>IF(TabellSAML[[#This Row],[ID]]&gt;0,ISTEXT(TabellSAML[[#This Row],[(LFT) Ledarens namn]]),"")</f>
        <v/>
      </c>
      <c r="AR16" t="str">
        <f>IF(TabellSAML[[#This Row],[ID]]&gt;0,ISTEXT(TabellSAML[[#This Row],[(CoS) Namn på ledare för programmet]]),"")</f>
        <v/>
      </c>
      <c r="AS16" t="str">
        <f>IF(TabellSAML[[#This Row],[ID]]&gt;0,ISTEXT(TabellSAML[[#This Row],[(BIFF) Namn på ledare för programmet]]),"")</f>
        <v/>
      </c>
      <c r="AT16" t="str">
        <f>IF(TabellSAML[[#This Row],[ID]]&gt;0,ISTEXT(TabellSAML[[#This Row],[(LFT) Namn på ledare för programmet]]),"")</f>
        <v/>
      </c>
      <c r="AU16" s="5" t="str">
        <f>IF(TabellSAML[[#This Row],[CoS1]]=TRUE,TabellSAML[[#This Row],[Datum för det sista programtillfället]]&amp;TabellSAML[[#This Row],[(CoS) Ledarens namn]],"")</f>
        <v/>
      </c>
      <c r="AV16" t="str">
        <f>IF(TabellSAML[[#This Row],[CoS1]]=TRUE,TabellSAML[[#This Row],[Socialförvaltning som anordnat programtillfällena]],"")</f>
        <v/>
      </c>
      <c r="AW16" s="5" t="str">
        <f>IF(TabellSAML[[#This Row],[CoS2]]=TRUE,TabellSAML[[#This Row],[Datum för sista programtillfället]]&amp;TabellSAML[[#This Row],[(CoS) Namn på ledare för programmet]],"")</f>
        <v/>
      </c>
      <c r="AX16" t="str">
        <f>_xlfn.XLOOKUP(TabellSAML[[#This Row],[CoS_del_datum]],TabellSAML[CoS_led_datum],TabellSAML[CoS_led_SF],"",0,1)</f>
        <v/>
      </c>
      <c r="AY16" s="5" t="str">
        <f>IF(TabellSAML[[#This Row],[BIFF1]]=TRUE,TabellSAML[[#This Row],[Datum för det sista programtillfället]]&amp;TabellSAML[[#This Row],[(BIFF) Ledarens namn]],"")</f>
        <v/>
      </c>
      <c r="AZ16" t="str">
        <f>IF(TabellSAML[[#This Row],[BIFF1]]=TRUE,TabellSAML[[#This Row],[Socialförvaltning som anordnat programtillfällena]],"")</f>
        <v/>
      </c>
      <c r="BA16" s="5" t="str">
        <f>IF(TabellSAML[[#This Row],[BIFF2]]=TRUE,TabellSAML[[#This Row],[Datum för sista programtillfället]]&amp;TabellSAML[[#This Row],[(BIFF) Namn på ledare för programmet]],"")</f>
        <v/>
      </c>
      <c r="BB16" t="str">
        <f>_xlfn.XLOOKUP(TabellSAML[[#This Row],[BIFF_del_datum]],TabellSAML[BIFF_led_datum],TabellSAML[BIFF_led_SF],"",0,1)</f>
        <v/>
      </c>
      <c r="BC16" s="5" t="str">
        <f>IF(TabellSAML[[#This Row],[LFT1]]=TRUE,TabellSAML[[#This Row],[Datum för det sista programtillfället]]&amp;TabellSAML[[#This Row],[(LFT) Ledarens namn]],"")</f>
        <v/>
      </c>
      <c r="BD16" t="str">
        <f>IF(TabellSAML[[#This Row],[LFT1]]=TRUE,TabellSAML[[#This Row],[Socialförvaltning som anordnat programtillfällena]],"")</f>
        <v/>
      </c>
      <c r="BE16" s="5" t="str">
        <f>IF(TabellSAML[[#This Row],[LFT2]]=TRUE,TabellSAML[[#This Row],[Datum för sista programtillfället]]&amp;TabellSAML[[#This Row],[(LFT) Namn på ledare för programmet]],"")</f>
        <v/>
      </c>
      <c r="BF16" t="str">
        <f>_xlfn.XLOOKUP(TabellSAML[[#This Row],[LFT_del_datum]],TabellSAML[LFT_led_datum],TabellSAML[LFT_led_SF],"",0,1)</f>
        <v/>
      </c>
      <c r="BG1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 s="5" t="str">
        <f>IF(ISNUMBER(TabellSAML[[#This Row],[Datum för det sista programtillfället]]),TabellSAML[[#This Row],[Datum för det sista programtillfället]],IF(ISBLANK(TabellSAML[[#This Row],[Datum för sista programtillfället]]),"",TabellSAML[[#This Row],[Datum för sista programtillfället]]))</f>
        <v/>
      </c>
      <c r="BJ16" t="str">
        <f>IF(ISTEXT(TabellSAML[[#This Row],[Typ av program]]),TabellSAML[[#This Row],[Typ av program]],IF(ISBLANK(TabellSAML[[#This Row],[Typ av program2]]),"",TabellSAML[[#This Row],[Typ av program2]]))</f>
        <v/>
      </c>
      <c r="BK16" t="str">
        <f>IF(ISTEXT(TabellSAML[[#This Row],[Datum alla]]),"",YEAR(TabellSAML[[#This Row],[Datum alla]]))</f>
        <v/>
      </c>
      <c r="BL16" t="str">
        <f>IF(ISTEXT(TabellSAML[[#This Row],[Datum alla]]),"",MONTH(TabellSAML[[#This Row],[Datum alla]]))</f>
        <v/>
      </c>
      <c r="BM16" t="str">
        <f>IF(ISTEXT(TabellSAML[[#This Row],[Månad]]),"",IF(TabellSAML[[#This Row],[Månad]]&lt;=6,TabellSAML[[#This Row],[År]]&amp;" termin 1",TabellSAML[[#This Row],[År]]&amp;" termin 2"))</f>
        <v/>
      </c>
    </row>
    <row r="17" spans="2:65" x14ac:dyDescent="0.25">
      <c r="B17" s="1"/>
      <c r="C17" s="1"/>
      <c r="J17" s="2"/>
      <c r="K17" s="2"/>
      <c r="S17" s="37"/>
      <c r="AO17" s="44" t="str">
        <f>IF(TabellSAML[[#This Row],[ID]]&gt;0,ISTEXT(TabellSAML[[#This Row],[(CoS) Ledarens namn]]),"")</f>
        <v/>
      </c>
      <c r="AP17" t="str">
        <f>IF(TabellSAML[[#This Row],[ID]]&gt;0,ISTEXT(TabellSAML[[#This Row],[(BIFF) Ledarens namn]]),"")</f>
        <v/>
      </c>
      <c r="AQ17" t="str">
        <f>IF(TabellSAML[[#This Row],[ID]]&gt;0,ISTEXT(TabellSAML[[#This Row],[(LFT) Ledarens namn]]),"")</f>
        <v/>
      </c>
      <c r="AR17" t="str">
        <f>IF(TabellSAML[[#This Row],[ID]]&gt;0,ISTEXT(TabellSAML[[#This Row],[(CoS) Namn på ledare för programmet]]),"")</f>
        <v/>
      </c>
      <c r="AS17" t="str">
        <f>IF(TabellSAML[[#This Row],[ID]]&gt;0,ISTEXT(TabellSAML[[#This Row],[(BIFF) Namn på ledare för programmet]]),"")</f>
        <v/>
      </c>
      <c r="AT17" t="str">
        <f>IF(TabellSAML[[#This Row],[ID]]&gt;0,ISTEXT(TabellSAML[[#This Row],[(LFT) Namn på ledare för programmet]]),"")</f>
        <v/>
      </c>
      <c r="AU17" s="5" t="str">
        <f>IF(TabellSAML[[#This Row],[CoS1]]=TRUE,TabellSAML[[#This Row],[Datum för det sista programtillfället]]&amp;TabellSAML[[#This Row],[(CoS) Ledarens namn]],"")</f>
        <v/>
      </c>
      <c r="AV17" t="str">
        <f>IF(TabellSAML[[#This Row],[CoS1]]=TRUE,TabellSAML[[#This Row],[Socialförvaltning som anordnat programtillfällena]],"")</f>
        <v/>
      </c>
      <c r="AW17" s="5" t="str">
        <f>IF(TabellSAML[[#This Row],[CoS2]]=TRUE,TabellSAML[[#This Row],[Datum för sista programtillfället]]&amp;TabellSAML[[#This Row],[(CoS) Namn på ledare för programmet]],"")</f>
        <v/>
      </c>
      <c r="AX17" t="str">
        <f>_xlfn.XLOOKUP(TabellSAML[[#This Row],[CoS_del_datum]],TabellSAML[CoS_led_datum],TabellSAML[CoS_led_SF],"",0,1)</f>
        <v/>
      </c>
      <c r="AY17" s="5" t="str">
        <f>IF(TabellSAML[[#This Row],[BIFF1]]=TRUE,TabellSAML[[#This Row],[Datum för det sista programtillfället]]&amp;TabellSAML[[#This Row],[(BIFF) Ledarens namn]],"")</f>
        <v/>
      </c>
      <c r="AZ17" t="str">
        <f>IF(TabellSAML[[#This Row],[BIFF1]]=TRUE,TabellSAML[[#This Row],[Socialförvaltning som anordnat programtillfällena]],"")</f>
        <v/>
      </c>
      <c r="BA17" s="5" t="str">
        <f>IF(TabellSAML[[#This Row],[BIFF2]]=TRUE,TabellSAML[[#This Row],[Datum för sista programtillfället]]&amp;TabellSAML[[#This Row],[(BIFF) Namn på ledare för programmet]],"")</f>
        <v/>
      </c>
      <c r="BB17" t="str">
        <f>_xlfn.XLOOKUP(TabellSAML[[#This Row],[BIFF_del_datum]],TabellSAML[BIFF_led_datum],TabellSAML[BIFF_led_SF],"",0,1)</f>
        <v/>
      </c>
      <c r="BC17" s="5" t="str">
        <f>IF(TabellSAML[[#This Row],[LFT1]]=TRUE,TabellSAML[[#This Row],[Datum för det sista programtillfället]]&amp;TabellSAML[[#This Row],[(LFT) Ledarens namn]],"")</f>
        <v/>
      </c>
      <c r="BD17" t="str">
        <f>IF(TabellSAML[[#This Row],[LFT1]]=TRUE,TabellSAML[[#This Row],[Socialförvaltning som anordnat programtillfällena]],"")</f>
        <v/>
      </c>
      <c r="BE17" s="5" t="str">
        <f>IF(TabellSAML[[#This Row],[LFT2]]=TRUE,TabellSAML[[#This Row],[Datum för sista programtillfället]]&amp;TabellSAML[[#This Row],[(LFT) Namn på ledare för programmet]],"")</f>
        <v/>
      </c>
      <c r="BF17" t="str">
        <f>_xlfn.XLOOKUP(TabellSAML[[#This Row],[LFT_del_datum]],TabellSAML[LFT_led_datum],TabellSAML[LFT_led_SF],"",0,1)</f>
        <v/>
      </c>
      <c r="BG1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 s="5" t="str">
        <f>IF(ISNUMBER(TabellSAML[[#This Row],[Datum för det sista programtillfället]]),TabellSAML[[#This Row],[Datum för det sista programtillfället]],IF(ISBLANK(TabellSAML[[#This Row],[Datum för sista programtillfället]]),"",TabellSAML[[#This Row],[Datum för sista programtillfället]]))</f>
        <v/>
      </c>
      <c r="BJ17" t="str">
        <f>IF(ISTEXT(TabellSAML[[#This Row],[Typ av program]]),TabellSAML[[#This Row],[Typ av program]],IF(ISBLANK(TabellSAML[[#This Row],[Typ av program2]]),"",TabellSAML[[#This Row],[Typ av program2]]))</f>
        <v/>
      </c>
      <c r="BK17" t="str">
        <f>IF(ISTEXT(TabellSAML[[#This Row],[Datum alla]]),"",YEAR(TabellSAML[[#This Row],[Datum alla]]))</f>
        <v/>
      </c>
      <c r="BL17" t="str">
        <f>IF(ISTEXT(TabellSAML[[#This Row],[Datum alla]]),"",MONTH(TabellSAML[[#This Row],[Datum alla]]))</f>
        <v/>
      </c>
      <c r="BM17" t="str">
        <f>IF(ISTEXT(TabellSAML[[#This Row],[Månad]]),"",IF(TabellSAML[[#This Row],[Månad]]&lt;=6,TabellSAML[[#This Row],[År]]&amp;" termin 1",TabellSAML[[#This Row],[År]]&amp;" termin 2"))</f>
        <v/>
      </c>
    </row>
    <row r="18" spans="2:65" x14ac:dyDescent="0.25">
      <c r="B18" s="1"/>
      <c r="C18" s="1"/>
      <c r="S18" s="37"/>
      <c r="AO18" s="44" t="str">
        <f>IF(TabellSAML[[#This Row],[ID]]&gt;0,ISTEXT(TabellSAML[[#This Row],[(CoS) Ledarens namn]]),"")</f>
        <v/>
      </c>
      <c r="AP18" t="str">
        <f>IF(TabellSAML[[#This Row],[ID]]&gt;0,ISTEXT(TabellSAML[[#This Row],[(BIFF) Ledarens namn]]),"")</f>
        <v/>
      </c>
      <c r="AQ18" t="str">
        <f>IF(TabellSAML[[#This Row],[ID]]&gt;0,ISTEXT(TabellSAML[[#This Row],[(LFT) Ledarens namn]]),"")</f>
        <v/>
      </c>
      <c r="AR18" t="str">
        <f>IF(TabellSAML[[#This Row],[ID]]&gt;0,ISTEXT(TabellSAML[[#This Row],[(CoS) Namn på ledare för programmet]]),"")</f>
        <v/>
      </c>
      <c r="AS18" t="str">
        <f>IF(TabellSAML[[#This Row],[ID]]&gt;0,ISTEXT(TabellSAML[[#This Row],[(BIFF) Namn på ledare för programmet]]),"")</f>
        <v/>
      </c>
      <c r="AT18" t="str">
        <f>IF(TabellSAML[[#This Row],[ID]]&gt;0,ISTEXT(TabellSAML[[#This Row],[(LFT) Namn på ledare för programmet]]),"")</f>
        <v/>
      </c>
      <c r="AU18" s="5" t="str">
        <f>IF(TabellSAML[[#This Row],[CoS1]]=TRUE,TabellSAML[[#This Row],[Datum för det sista programtillfället]]&amp;TabellSAML[[#This Row],[(CoS) Ledarens namn]],"")</f>
        <v/>
      </c>
      <c r="AV18" t="str">
        <f>IF(TabellSAML[[#This Row],[CoS1]]=TRUE,TabellSAML[[#This Row],[Socialförvaltning som anordnat programtillfällena]],"")</f>
        <v/>
      </c>
      <c r="AW18" s="5" t="str">
        <f>IF(TabellSAML[[#This Row],[CoS2]]=TRUE,TabellSAML[[#This Row],[Datum för sista programtillfället]]&amp;TabellSAML[[#This Row],[(CoS) Namn på ledare för programmet]],"")</f>
        <v/>
      </c>
      <c r="AX18" t="str">
        <f>_xlfn.XLOOKUP(TabellSAML[[#This Row],[CoS_del_datum]],TabellSAML[CoS_led_datum],TabellSAML[CoS_led_SF],"",0,1)</f>
        <v/>
      </c>
      <c r="AY18" s="5" t="str">
        <f>IF(TabellSAML[[#This Row],[BIFF1]]=TRUE,TabellSAML[[#This Row],[Datum för det sista programtillfället]]&amp;TabellSAML[[#This Row],[(BIFF) Ledarens namn]],"")</f>
        <v/>
      </c>
      <c r="AZ18" t="str">
        <f>IF(TabellSAML[[#This Row],[BIFF1]]=TRUE,TabellSAML[[#This Row],[Socialförvaltning som anordnat programtillfällena]],"")</f>
        <v/>
      </c>
      <c r="BA18" s="5" t="str">
        <f>IF(TabellSAML[[#This Row],[BIFF2]]=TRUE,TabellSAML[[#This Row],[Datum för sista programtillfället]]&amp;TabellSAML[[#This Row],[(BIFF) Namn på ledare för programmet]],"")</f>
        <v/>
      </c>
      <c r="BB18" t="str">
        <f>_xlfn.XLOOKUP(TabellSAML[[#This Row],[BIFF_del_datum]],TabellSAML[BIFF_led_datum],TabellSAML[BIFF_led_SF],"",0,1)</f>
        <v/>
      </c>
      <c r="BC18" s="5" t="str">
        <f>IF(TabellSAML[[#This Row],[LFT1]]=TRUE,TabellSAML[[#This Row],[Datum för det sista programtillfället]]&amp;TabellSAML[[#This Row],[(LFT) Ledarens namn]],"")</f>
        <v/>
      </c>
      <c r="BD18" t="str">
        <f>IF(TabellSAML[[#This Row],[LFT1]]=TRUE,TabellSAML[[#This Row],[Socialförvaltning som anordnat programtillfällena]],"")</f>
        <v/>
      </c>
      <c r="BE18" s="5" t="str">
        <f>IF(TabellSAML[[#This Row],[LFT2]]=TRUE,TabellSAML[[#This Row],[Datum för sista programtillfället]]&amp;TabellSAML[[#This Row],[(LFT) Namn på ledare för programmet]],"")</f>
        <v/>
      </c>
      <c r="BF18" t="str">
        <f>_xlfn.XLOOKUP(TabellSAML[[#This Row],[LFT_del_datum]],TabellSAML[LFT_led_datum],TabellSAML[LFT_led_SF],"",0,1)</f>
        <v/>
      </c>
      <c r="BG1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 s="5" t="str">
        <f>IF(ISNUMBER(TabellSAML[[#This Row],[Datum för det sista programtillfället]]),TabellSAML[[#This Row],[Datum för det sista programtillfället]],IF(ISBLANK(TabellSAML[[#This Row],[Datum för sista programtillfället]]),"",TabellSAML[[#This Row],[Datum för sista programtillfället]]))</f>
        <v/>
      </c>
      <c r="BJ18" t="str">
        <f>IF(ISTEXT(TabellSAML[[#This Row],[Typ av program]]),TabellSAML[[#This Row],[Typ av program]],IF(ISBLANK(TabellSAML[[#This Row],[Typ av program2]]),"",TabellSAML[[#This Row],[Typ av program2]]))</f>
        <v/>
      </c>
      <c r="BK18" t="str">
        <f>IF(ISTEXT(TabellSAML[[#This Row],[Datum alla]]),"",YEAR(TabellSAML[[#This Row],[Datum alla]]))</f>
        <v/>
      </c>
      <c r="BL18" t="str">
        <f>IF(ISTEXT(TabellSAML[[#This Row],[Datum alla]]),"",MONTH(TabellSAML[[#This Row],[Datum alla]]))</f>
        <v/>
      </c>
      <c r="BM18" t="str">
        <f>IF(ISTEXT(TabellSAML[[#This Row],[Månad]]),"",IF(TabellSAML[[#This Row],[Månad]]&lt;=6,TabellSAML[[#This Row],[År]]&amp;" termin 1",TabellSAML[[#This Row],[År]]&amp;" termin 2"))</f>
        <v/>
      </c>
    </row>
    <row r="19" spans="2:65" x14ac:dyDescent="0.25">
      <c r="B19" s="1"/>
      <c r="C19" s="1"/>
      <c r="S19" s="37"/>
      <c r="AO19" s="44" t="str">
        <f>IF(TabellSAML[[#This Row],[ID]]&gt;0,ISTEXT(TabellSAML[[#This Row],[(CoS) Ledarens namn]]),"")</f>
        <v/>
      </c>
      <c r="AP19" t="str">
        <f>IF(TabellSAML[[#This Row],[ID]]&gt;0,ISTEXT(TabellSAML[[#This Row],[(BIFF) Ledarens namn]]),"")</f>
        <v/>
      </c>
      <c r="AQ19" t="str">
        <f>IF(TabellSAML[[#This Row],[ID]]&gt;0,ISTEXT(TabellSAML[[#This Row],[(LFT) Ledarens namn]]),"")</f>
        <v/>
      </c>
      <c r="AR19" t="str">
        <f>IF(TabellSAML[[#This Row],[ID]]&gt;0,ISTEXT(TabellSAML[[#This Row],[(CoS) Namn på ledare för programmet]]),"")</f>
        <v/>
      </c>
      <c r="AS19" t="str">
        <f>IF(TabellSAML[[#This Row],[ID]]&gt;0,ISTEXT(TabellSAML[[#This Row],[(BIFF) Namn på ledare för programmet]]),"")</f>
        <v/>
      </c>
      <c r="AT19" t="str">
        <f>IF(TabellSAML[[#This Row],[ID]]&gt;0,ISTEXT(TabellSAML[[#This Row],[(LFT) Namn på ledare för programmet]]),"")</f>
        <v/>
      </c>
      <c r="AU19" s="5" t="str">
        <f>IF(TabellSAML[[#This Row],[CoS1]]=TRUE,TabellSAML[[#This Row],[Datum för det sista programtillfället]]&amp;TabellSAML[[#This Row],[(CoS) Ledarens namn]],"")</f>
        <v/>
      </c>
      <c r="AV19" t="str">
        <f>IF(TabellSAML[[#This Row],[CoS1]]=TRUE,TabellSAML[[#This Row],[Socialförvaltning som anordnat programtillfällena]],"")</f>
        <v/>
      </c>
      <c r="AW19" s="5" t="str">
        <f>IF(TabellSAML[[#This Row],[CoS2]]=TRUE,TabellSAML[[#This Row],[Datum för sista programtillfället]]&amp;TabellSAML[[#This Row],[(CoS) Namn på ledare för programmet]],"")</f>
        <v/>
      </c>
      <c r="AX19" t="str">
        <f>_xlfn.XLOOKUP(TabellSAML[[#This Row],[CoS_del_datum]],TabellSAML[CoS_led_datum],TabellSAML[CoS_led_SF],"",0,1)</f>
        <v/>
      </c>
      <c r="AY19" s="5" t="str">
        <f>IF(TabellSAML[[#This Row],[BIFF1]]=TRUE,TabellSAML[[#This Row],[Datum för det sista programtillfället]]&amp;TabellSAML[[#This Row],[(BIFF) Ledarens namn]],"")</f>
        <v/>
      </c>
      <c r="AZ19" t="str">
        <f>IF(TabellSAML[[#This Row],[BIFF1]]=TRUE,TabellSAML[[#This Row],[Socialförvaltning som anordnat programtillfällena]],"")</f>
        <v/>
      </c>
      <c r="BA19" s="5" t="str">
        <f>IF(TabellSAML[[#This Row],[BIFF2]]=TRUE,TabellSAML[[#This Row],[Datum för sista programtillfället]]&amp;TabellSAML[[#This Row],[(BIFF) Namn på ledare för programmet]],"")</f>
        <v/>
      </c>
      <c r="BB19" t="str">
        <f>_xlfn.XLOOKUP(TabellSAML[[#This Row],[BIFF_del_datum]],TabellSAML[BIFF_led_datum],TabellSAML[BIFF_led_SF],"",0,1)</f>
        <v/>
      </c>
      <c r="BC19" s="5" t="str">
        <f>IF(TabellSAML[[#This Row],[LFT1]]=TRUE,TabellSAML[[#This Row],[Datum för det sista programtillfället]]&amp;TabellSAML[[#This Row],[(LFT) Ledarens namn]],"")</f>
        <v/>
      </c>
      <c r="BD19" t="str">
        <f>IF(TabellSAML[[#This Row],[LFT1]]=TRUE,TabellSAML[[#This Row],[Socialförvaltning som anordnat programtillfällena]],"")</f>
        <v/>
      </c>
      <c r="BE19" s="5" t="str">
        <f>IF(TabellSAML[[#This Row],[LFT2]]=TRUE,TabellSAML[[#This Row],[Datum för sista programtillfället]]&amp;TabellSAML[[#This Row],[(LFT) Namn på ledare för programmet]],"")</f>
        <v/>
      </c>
      <c r="BF19" t="str">
        <f>_xlfn.XLOOKUP(TabellSAML[[#This Row],[LFT_del_datum]],TabellSAML[LFT_led_datum],TabellSAML[LFT_led_SF],"",0,1)</f>
        <v/>
      </c>
      <c r="BG1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 s="5" t="str">
        <f>IF(ISNUMBER(TabellSAML[[#This Row],[Datum för det sista programtillfället]]),TabellSAML[[#This Row],[Datum för det sista programtillfället]],IF(ISBLANK(TabellSAML[[#This Row],[Datum för sista programtillfället]]),"",TabellSAML[[#This Row],[Datum för sista programtillfället]]))</f>
        <v/>
      </c>
      <c r="BJ19" t="str">
        <f>IF(ISTEXT(TabellSAML[[#This Row],[Typ av program]]),TabellSAML[[#This Row],[Typ av program]],IF(ISBLANK(TabellSAML[[#This Row],[Typ av program2]]),"",TabellSAML[[#This Row],[Typ av program2]]))</f>
        <v/>
      </c>
      <c r="BK19" t="str">
        <f>IF(ISTEXT(TabellSAML[[#This Row],[Datum alla]]),"",YEAR(TabellSAML[[#This Row],[Datum alla]]))</f>
        <v/>
      </c>
      <c r="BL19" t="str">
        <f>IF(ISTEXT(TabellSAML[[#This Row],[Datum alla]]),"",MONTH(TabellSAML[[#This Row],[Datum alla]]))</f>
        <v/>
      </c>
      <c r="BM19" t="str">
        <f>IF(ISTEXT(TabellSAML[[#This Row],[Månad]]),"",IF(TabellSAML[[#This Row],[Månad]]&lt;=6,TabellSAML[[#This Row],[År]]&amp;" termin 1",TabellSAML[[#This Row],[År]]&amp;" termin 2"))</f>
        <v/>
      </c>
    </row>
    <row r="20" spans="2:65" x14ac:dyDescent="0.25">
      <c r="B20" s="1"/>
      <c r="C20" s="1"/>
      <c r="S20" s="37"/>
      <c r="AA20" s="2"/>
      <c r="AO20" s="44" t="str">
        <f>IF(TabellSAML[[#This Row],[ID]]&gt;0,ISTEXT(TabellSAML[[#This Row],[(CoS) Ledarens namn]]),"")</f>
        <v/>
      </c>
      <c r="AP20" t="str">
        <f>IF(TabellSAML[[#This Row],[ID]]&gt;0,ISTEXT(TabellSAML[[#This Row],[(BIFF) Ledarens namn]]),"")</f>
        <v/>
      </c>
      <c r="AQ20" t="str">
        <f>IF(TabellSAML[[#This Row],[ID]]&gt;0,ISTEXT(TabellSAML[[#This Row],[(LFT) Ledarens namn]]),"")</f>
        <v/>
      </c>
      <c r="AR20" t="str">
        <f>IF(TabellSAML[[#This Row],[ID]]&gt;0,ISTEXT(TabellSAML[[#This Row],[(CoS) Namn på ledare för programmet]]),"")</f>
        <v/>
      </c>
      <c r="AS20" t="str">
        <f>IF(TabellSAML[[#This Row],[ID]]&gt;0,ISTEXT(TabellSAML[[#This Row],[(BIFF) Namn på ledare för programmet]]),"")</f>
        <v/>
      </c>
      <c r="AT20" t="str">
        <f>IF(TabellSAML[[#This Row],[ID]]&gt;0,ISTEXT(TabellSAML[[#This Row],[(LFT) Namn på ledare för programmet]]),"")</f>
        <v/>
      </c>
      <c r="AU20" s="5" t="str">
        <f>IF(TabellSAML[[#This Row],[CoS1]]=TRUE,TabellSAML[[#This Row],[Datum för det sista programtillfället]]&amp;TabellSAML[[#This Row],[(CoS) Ledarens namn]],"")</f>
        <v/>
      </c>
      <c r="AV20" t="str">
        <f>IF(TabellSAML[[#This Row],[CoS1]]=TRUE,TabellSAML[[#This Row],[Socialförvaltning som anordnat programtillfällena]],"")</f>
        <v/>
      </c>
      <c r="AW20" s="5" t="str">
        <f>IF(TabellSAML[[#This Row],[CoS2]]=TRUE,TabellSAML[[#This Row],[Datum för sista programtillfället]]&amp;TabellSAML[[#This Row],[(CoS) Namn på ledare för programmet]],"")</f>
        <v/>
      </c>
      <c r="AX20" t="str">
        <f>_xlfn.XLOOKUP(TabellSAML[[#This Row],[CoS_del_datum]],TabellSAML[CoS_led_datum],TabellSAML[CoS_led_SF],"",0,1)</f>
        <v/>
      </c>
      <c r="AY20" s="5" t="str">
        <f>IF(TabellSAML[[#This Row],[BIFF1]]=TRUE,TabellSAML[[#This Row],[Datum för det sista programtillfället]]&amp;TabellSAML[[#This Row],[(BIFF) Ledarens namn]],"")</f>
        <v/>
      </c>
      <c r="AZ20" t="str">
        <f>IF(TabellSAML[[#This Row],[BIFF1]]=TRUE,TabellSAML[[#This Row],[Socialförvaltning som anordnat programtillfällena]],"")</f>
        <v/>
      </c>
      <c r="BA20" s="5" t="str">
        <f>IF(TabellSAML[[#This Row],[BIFF2]]=TRUE,TabellSAML[[#This Row],[Datum för sista programtillfället]]&amp;TabellSAML[[#This Row],[(BIFF) Namn på ledare för programmet]],"")</f>
        <v/>
      </c>
      <c r="BB20" t="str">
        <f>_xlfn.XLOOKUP(TabellSAML[[#This Row],[BIFF_del_datum]],TabellSAML[BIFF_led_datum],TabellSAML[BIFF_led_SF],"",0,1)</f>
        <v/>
      </c>
      <c r="BC20" s="5" t="str">
        <f>IF(TabellSAML[[#This Row],[LFT1]]=TRUE,TabellSAML[[#This Row],[Datum för det sista programtillfället]]&amp;TabellSAML[[#This Row],[(LFT) Ledarens namn]],"")</f>
        <v/>
      </c>
      <c r="BD20" t="str">
        <f>IF(TabellSAML[[#This Row],[LFT1]]=TRUE,TabellSAML[[#This Row],[Socialförvaltning som anordnat programtillfällena]],"")</f>
        <v/>
      </c>
      <c r="BE20" s="5" t="str">
        <f>IF(TabellSAML[[#This Row],[LFT2]]=TRUE,TabellSAML[[#This Row],[Datum för sista programtillfället]]&amp;TabellSAML[[#This Row],[(LFT) Namn på ledare för programmet]],"")</f>
        <v/>
      </c>
      <c r="BF20" t="str">
        <f>_xlfn.XLOOKUP(TabellSAML[[#This Row],[LFT_del_datum]],TabellSAML[LFT_led_datum],TabellSAML[LFT_led_SF],"",0,1)</f>
        <v/>
      </c>
      <c r="BG2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 s="5" t="str">
        <f>IF(ISNUMBER(TabellSAML[[#This Row],[Datum för det sista programtillfället]]),TabellSAML[[#This Row],[Datum för det sista programtillfället]],IF(ISBLANK(TabellSAML[[#This Row],[Datum för sista programtillfället]]),"",TabellSAML[[#This Row],[Datum för sista programtillfället]]))</f>
        <v/>
      </c>
      <c r="BJ20" t="str">
        <f>IF(ISTEXT(TabellSAML[[#This Row],[Typ av program]]),TabellSAML[[#This Row],[Typ av program]],IF(ISBLANK(TabellSAML[[#This Row],[Typ av program2]]),"",TabellSAML[[#This Row],[Typ av program2]]))</f>
        <v/>
      </c>
      <c r="BK20" t="str">
        <f>IF(ISTEXT(TabellSAML[[#This Row],[Datum alla]]),"",YEAR(TabellSAML[[#This Row],[Datum alla]]))</f>
        <v/>
      </c>
      <c r="BL20" t="str">
        <f>IF(ISTEXT(TabellSAML[[#This Row],[Datum alla]]),"",MONTH(TabellSAML[[#This Row],[Datum alla]]))</f>
        <v/>
      </c>
      <c r="BM20" t="str">
        <f>IF(ISTEXT(TabellSAML[[#This Row],[Månad]]),"",IF(TabellSAML[[#This Row],[Månad]]&lt;=6,TabellSAML[[#This Row],[År]]&amp;" termin 1",TabellSAML[[#This Row],[År]]&amp;" termin 2"))</f>
        <v/>
      </c>
    </row>
    <row r="21" spans="2:65" x14ac:dyDescent="0.25">
      <c r="B21" s="1"/>
      <c r="C21" s="1"/>
      <c r="S21" s="37"/>
      <c r="AA21" s="2"/>
      <c r="AO21" s="44" t="str">
        <f>IF(TabellSAML[[#This Row],[ID]]&gt;0,ISTEXT(TabellSAML[[#This Row],[(CoS) Ledarens namn]]),"")</f>
        <v/>
      </c>
      <c r="AP21" t="str">
        <f>IF(TabellSAML[[#This Row],[ID]]&gt;0,ISTEXT(TabellSAML[[#This Row],[(BIFF) Ledarens namn]]),"")</f>
        <v/>
      </c>
      <c r="AQ21" t="str">
        <f>IF(TabellSAML[[#This Row],[ID]]&gt;0,ISTEXT(TabellSAML[[#This Row],[(LFT) Ledarens namn]]),"")</f>
        <v/>
      </c>
      <c r="AR21" t="str">
        <f>IF(TabellSAML[[#This Row],[ID]]&gt;0,ISTEXT(TabellSAML[[#This Row],[(CoS) Namn på ledare för programmet]]),"")</f>
        <v/>
      </c>
      <c r="AS21" t="str">
        <f>IF(TabellSAML[[#This Row],[ID]]&gt;0,ISTEXT(TabellSAML[[#This Row],[(BIFF) Namn på ledare för programmet]]),"")</f>
        <v/>
      </c>
      <c r="AT21" t="str">
        <f>IF(TabellSAML[[#This Row],[ID]]&gt;0,ISTEXT(TabellSAML[[#This Row],[(LFT) Namn på ledare för programmet]]),"")</f>
        <v/>
      </c>
      <c r="AU21" s="5" t="str">
        <f>IF(TabellSAML[[#This Row],[CoS1]]=TRUE,TabellSAML[[#This Row],[Datum för det sista programtillfället]]&amp;TabellSAML[[#This Row],[(CoS) Ledarens namn]],"")</f>
        <v/>
      </c>
      <c r="AV21" t="str">
        <f>IF(TabellSAML[[#This Row],[CoS1]]=TRUE,TabellSAML[[#This Row],[Socialförvaltning som anordnat programtillfällena]],"")</f>
        <v/>
      </c>
      <c r="AW21" s="5" t="str">
        <f>IF(TabellSAML[[#This Row],[CoS2]]=TRUE,TabellSAML[[#This Row],[Datum för sista programtillfället]]&amp;TabellSAML[[#This Row],[(CoS) Namn på ledare för programmet]],"")</f>
        <v/>
      </c>
      <c r="AX21" t="str">
        <f>_xlfn.XLOOKUP(TabellSAML[[#This Row],[CoS_del_datum]],TabellSAML[CoS_led_datum],TabellSAML[CoS_led_SF],"",0,1)</f>
        <v/>
      </c>
      <c r="AY21" s="5" t="str">
        <f>IF(TabellSAML[[#This Row],[BIFF1]]=TRUE,TabellSAML[[#This Row],[Datum för det sista programtillfället]]&amp;TabellSAML[[#This Row],[(BIFF) Ledarens namn]],"")</f>
        <v/>
      </c>
      <c r="AZ21" t="str">
        <f>IF(TabellSAML[[#This Row],[BIFF1]]=TRUE,TabellSAML[[#This Row],[Socialförvaltning som anordnat programtillfällena]],"")</f>
        <v/>
      </c>
      <c r="BA21" s="5" t="str">
        <f>IF(TabellSAML[[#This Row],[BIFF2]]=TRUE,TabellSAML[[#This Row],[Datum för sista programtillfället]]&amp;TabellSAML[[#This Row],[(BIFF) Namn på ledare för programmet]],"")</f>
        <v/>
      </c>
      <c r="BB21" t="str">
        <f>_xlfn.XLOOKUP(TabellSAML[[#This Row],[BIFF_del_datum]],TabellSAML[BIFF_led_datum],TabellSAML[BIFF_led_SF],"",0,1)</f>
        <v/>
      </c>
      <c r="BC21" s="5" t="str">
        <f>IF(TabellSAML[[#This Row],[LFT1]]=TRUE,TabellSAML[[#This Row],[Datum för det sista programtillfället]]&amp;TabellSAML[[#This Row],[(LFT) Ledarens namn]],"")</f>
        <v/>
      </c>
      <c r="BD21" t="str">
        <f>IF(TabellSAML[[#This Row],[LFT1]]=TRUE,TabellSAML[[#This Row],[Socialförvaltning som anordnat programtillfällena]],"")</f>
        <v/>
      </c>
      <c r="BE21" s="5" t="str">
        <f>IF(TabellSAML[[#This Row],[LFT2]]=TRUE,TabellSAML[[#This Row],[Datum för sista programtillfället]]&amp;TabellSAML[[#This Row],[(LFT) Namn på ledare för programmet]],"")</f>
        <v/>
      </c>
      <c r="BF21" t="str">
        <f>_xlfn.XLOOKUP(TabellSAML[[#This Row],[LFT_del_datum]],TabellSAML[LFT_led_datum],TabellSAML[LFT_led_SF],"",0,1)</f>
        <v/>
      </c>
      <c r="BG2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 s="5" t="str">
        <f>IF(ISNUMBER(TabellSAML[[#This Row],[Datum för det sista programtillfället]]),TabellSAML[[#This Row],[Datum för det sista programtillfället]],IF(ISBLANK(TabellSAML[[#This Row],[Datum för sista programtillfället]]),"",TabellSAML[[#This Row],[Datum för sista programtillfället]]))</f>
        <v/>
      </c>
      <c r="BJ21" t="str">
        <f>IF(ISTEXT(TabellSAML[[#This Row],[Typ av program]]),TabellSAML[[#This Row],[Typ av program]],IF(ISBLANK(TabellSAML[[#This Row],[Typ av program2]]),"",TabellSAML[[#This Row],[Typ av program2]]))</f>
        <v/>
      </c>
      <c r="BK21" t="str">
        <f>IF(ISTEXT(TabellSAML[[#This Row],[Datum alla]]),"",YEAR(TabellSAML[[#This Row],[Datum alla]]))</f>
        <v/>
      </c>
      <c r="BL21" t="str">
        <f>IF(ISTEXT(TabellSAML[[#This Row],[Datum alla]]),"",MONTH(TabellSAML[[#This Row],[Datum alla]]))</f>
        <v/>
      </c>
      <c r="BM21" t="str">
        <f>IF(ISTEXT(TabellSAML[[#This Row],[Månad]]),"",IF(TabellSAML[[#This Row],[Månad]]&lt;=6,TabellSAML[[#This Row],[År]]&amp;" termin 1",TabellSAML[[#This Row],[År]]&amp;" termin 2"))</f>
        <v/>
      </c>
    </row>
    <row r="22" spans="2:65" x14ac:dyDescent="0.25">
      <c r="B22" s="1"/>
      <c r="C22" s="1"/>
      <c r="J22" s="2"/>
      <c r="K22" s="2"/>
      <c r="S22" s="37"/>
      <c r="AO22" s="44" t="str">
        <f>IF(TabellSAML[[#This Row],[ID]]&gt;0,ISTEXT(TabellSAML[[#This Row],[(CoS) Ledarens namn]]),"")</f>
        <v/>
      </c>
      <c r="AP22" t="str">
        <f>IF(TabellSAML[[#This Row],[ID]]&gt;0,ISTEXT(TabellSAML[[#This Row],[(BIFF) Ledarens namn]]),"")</f>
        <v/>
      </c>
      <c r="AQ22" t="str">
        <f>IF(TabellSAML[[#This Row],[ID]]&gt;0,ISTEXT(TabellSAML[[#This Row],[(LFT) Ledarens namn]]),"")</f>
        <v/>
      </c>
      <c r="AR22" t="str">
        <f>IF(TabellSAML[[#This Row],[ID]]&gt;0,ISTEXT(TabellSAML[[#This Row],[(CoS) Namn på ledare för programmet]]),"")</f>
        <v/>
      </c>
      <c r="AS22" t="str">
        <f>IF(TabellSAML[[#This Row],[ID]]&gt;0,ISTEXT(TabellSAML[[#This Row],[(BIFF) Namn på ledare för programmet]]),"")</f>
        <v/>
      </c>
      <c r="AT22" t="str">
        <f>IF(TabellSAML[[#This Row],[ID]]&gt;0,ISTEXT(TabellSAML[[#This Row],[(LFT) Namn på ledare för programmet]]),"")</f>
        <v/>
      </c>
      <c r="AU22" s="5" t="str">
        <f>IF(TabellSAML[[#This Row],[CoS1]]=TRUE,TabellSAML[[#This Row],[Datum för det sista programtillfället]]&amp;TabellSAML[[#This Row],[(CoS) Ledarens namn]],"")</f>
        <v/>
      </c>
      <c r="AV22" t="str">
        <f>IF(TabellSAML[[#This Row],[CoS1]]=TRUE,TabellSAML[[#This Row],[Socialförvaltning som anordnat programtillfällena]],"")</f>
        <v/>
      </c>
      <c r="AW22" s="5" t="str">
        <f>IF(TabellSAML[[#This Row],[CoS2]]=TRUE,TabellSAML[[#This Row],[Datum för sista programtillfället]]&amp;TabellSAML[[#This Row],[(CoS) Namn på ledare för programmet]],"")</f>
        <v/>
      </c>
      <c r="AX22" t="str">
        <f>_xlfn.XLOOKUP(TabellSAML[[#This Row],[CoS_del_datum]],TabellSAML[CoS_led_datum],TabellSAML[CoS_led_SF],"",0,1)</f>
        <v/>
      </c>
      <c r="AY22" s="5" t="str">
        <f>IF(TabellSAML[[#This Row],[BIFF1]]=TRUE,TabellSAML[[#This Row],[Datum för det sista programtillfället]]&amp;TabellSAML[[#This Row],[(BIFF) Ledarens namn]],"")</f>
        <v/>
      </c>
      <c r="AZ22" t="str">
        <f>IF(TabellSAML[[#This Row],[BIFF1]]=TRUE,TabellSAML[[#This Row],[Socialförvaltning som anordnat programtillfällena]],"")</f>
        <v/>
      </c>
      <c r="BA22" s="5" t="str">
        <f>IF(TabellSAML[[#This Row],[BIFF2]]=TRUE,TabellSAML[[#This Row],[Datum för sista programtillfället]]&amp;TabellSAML[[#This Row],[(BIFF) Namn på ledare för programmet]],"")</f>
        <v/>
      </c>
      <c r="BB22" t="str">
        <f>_xlfn.XLOOKUP(TabellSAML[[#This Row],[BIFF_del_datum]],TabellSAML[BIFF_led_datum],TabellSAML[BIFF_led_SF],"",0,1)</f>
        <v/>
      </c>
      <c r="BC22" s="5" t="str">
        <f>IF(TabellSAML[[#This Row],[LFT1]]=TRUE,TabellSAML[[#This Row],[Datum för det sista programtillfället]]&amp;TabellSAML[[#This Row],[(LFT) Ledarens namn]],"")</f>
        <v/>
      </c>
      <c r="BD22" t="str">
        <f>IF(TabellSAML[[#This Row],[LFT1]]=TRUE,TabellSAML[[#This Row],[Socialförvaltning som anordnat programtillfällena]],"")</f>
        <v/>
      </c>
      <c r="BE22" s="5" t="str">
        <f>IF(TabellSAML[[#This Row],[LFT2]]=TRUE,TabellSAML[[#This Row],[Datum för sista programtillfället]]&amp;TabellSAML[[#This Row],[(LFT) Namn på ledare för programmet]],"")</f>
        <v/>
      </c>
      <c r="BF22" t="str">
        <f>_xlfn.XLOOKUP(TabellSAML[[#This Row],[LFT_del_datum]],TabellSAML[LFT_led_datum],TabellSAML[LFT_led_SF],"",0,1)</f>
        <v/>
      </c>
      <c r="BG2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 s="5" t="str">
        <f>IF(ISNUMBER(TabellSAML[[#This Row],[Datum för det sista programtillfället]]),TabellSAML[[#This Row],[Datum för det sista programtillfället]],IF(ISBLANK(TabellSAML[[#This Row],[Datum för sista programtillfället]]),"",TabellSAML[[#This Row],[Datum för sista programtillfället]]))</f>
        <v/>
      </c>
      <c r="BJ22" t="str">
        <f>IF(ISTEXT(TabellSAML[[#This Row],[Typ av program]]),TabellSAML[[#This Row],[Typ av program]],IF(ISBLANK(TabellSAML[[#This Row],[Typ av program2]]),"",TabellSAML[[#This Row],[Typ av program2]]))</f>
        <v/>
      </c>
      <c r="BK22" t="str">
        <f>IF(ISTEXT(TabellSAML[[#This Row],[Datum alla]]),"",YEAR(TabellSAML[[#This Row],[Datum alla]]))</f>
        <v/>
      </c>
      <c r="BL22" t="str">
        <f>IF(ISTEXT(TabellSAML[[#This Row],[Datum alla]]),"",MONTH(TabellSAML[[#This Row],[Datum alla]]))</f>
        <v/>
      </c>
      <c r="BM22" t="str">
        <f>IF(ISTEXT(TabellSAML[[#This Row],[Månad]]),"",IF(TabellSAML[[#This Row],[Månad]]&lt;=6,TabellSAML[[#This Row],[År]]&amp;" termin 1",TabellSAML[[#This Row],[År]]&amp;" termin 2"))</f>
        <v/>
      </c>
    </row>
    <row r="23" spans="2:65" x14ac:dyDescent="0.25">
      <c r="B23" s="1"/>
      <c r="C23" s="1"/>
      <c r="S23" s="37"/>
      <c r="AA23" s="2"/>
      <c r="AO23" s="44" t="str">
        <f>IF(TabellSAML[[#This Row],[ID]]&gt;0,ISTEXT(TabellSAML[[#This Row],[(CoS) Ledarens namn]]),"")</f>
        <v/>
      </c>
      <c r="AP23" t="str">
        <f>IF(TabellSAML[[#This Row],[ID]]&gt;0,ISTEXT(TabellSAML[[#This Row],[(BIFF) Ledarens namn]]),"")</f>
        <v/>
      </c>
      <c r="AQ23" t="str">
        <f>IF(TabellSAML[[#This Row],[ID]]&gt;0,ISTEXT(TabellSAML[[#This Row],[(LFT) Ledarens namn]]),"")</f>
        <v/>
      </c>
      <c r="AR23" t="str">
        <f>IF(TabellSAML[[#This Row],[ID]]&gt;0,ISTEXT(TabellSAML[[#This Row],[(CoS) Namn på ledare för programmet]]),"")</f>
        <v/>
      </c>
      <c r="AS23" t="str">
        <f>IF(TabellSAML[[#This Row],[ID]]&gt;0,ISTEXT(TabellSAML[[#This Row],[(BIFF) Namn på ledare för programmet]]),"")</f>
        <v/>
      </c>
      <c r="AT23" t="str">
        <f>IF(TabellSAML[[#This Row],[ID]]&gt;0,ISTEXT(TabellSAML[[#This Row],[(LFT) Namn på ledare för programmet]]),"")</f>
        <v/>
      </c>
      <c r="AU23" s="5" t="str">
        <f>IF(TabellSAML[[#This Row],[CoS1]]=TRUE,TabellSAML[[#This Row],[Datum för det sista programtillfället]]&amp;TabellSAML[[#This Row],[(CoS) Ledarens namn]],"")</f>
        <v/>
      </c>
      <c r="AV23" t="str">
        <f>IF(TabellSAML[[#This Row],[CoS1]]=TRUE,TabellSAML[[#This Row],[Socialförvaltning som anordnat programtillfällena]],"")</f>
        <v/>
      </c>
      <c r="AW23" s="5" t="str">
        <f>IF(TabellSAML[[#This Row],[CoS2]]=TRUE,TabellSAML[[#This Row],[Datum för sista programtillfället]]&amp;TabellSAML[[#This Row],[(CoS) Namn på ledare för programmet]],"")</f>
        <v/>
      </c>
      <c r="AX23" t="str">
        <f>_xlfn.XLOOKUP(TabellSAML[[#This Row],[CoS_del_datum]],TabellSAML[CoS_led_datum],TabellSAML[CoS_led_SF],"",0,1)</f>
        <v/>
      </c>
      <c r="AY23" s="5" t="str">
        <f>IF(TabellSAML[[#This Row],[BIFF1]]=TRUE,TabellSAML[[#This Row],[Datum för det sista programtillfället]]&amp;TabellSAML[[#This Row],[(BIFF) Ledarens namn]],"")</f>
        <v/>
      </c>
      <c r="AZ23" t="str">
        <f>IF(TabellSAML[[#This Row],[BIFF1]]=TRUE,TabellSAML[[#This Row],[Socialförvaltning som anordnat programtillfällena]],"")</f>
        <v/>
      </c>
      <c r="BA23" s="5" t="str">
        <f>IF(TabellSAML[[#This Row],[BIFF2]]=TRUE,TabellSAML[[#This Row],[Datum för sista programtillfället]]&amp;TabellSAML[[#This Row],[(BIFF) Namn på ledare för programmet]],"")</f>
        <v/>
      </c>
      <c r="BB23" t="str">
        <f>_xlfn.XLOOKUP(TabellSAML[[#This Row],[BIFF_del_datum]],TabellSAML[BIFF_led_datum],TabellSAML[BIFF_led_SF],"",0,1)</f>
        <v/>
      </c>
      <c r="BC23" s="5" t="str">
        <f>IF(TabellSAML[[#This Row],[LFT1]]=TRUE,TabellSAML[[#This Row],[Datum för det sista programtillfället]]&amp;TabellSAML[[#This Row],[(LFT) Ledarens namn]],"")</f>
        <v/>
      </c>
      <c r="BD23" t="str">
        <f>IF(TabellSAML[[#This Row],[LFT1]]=TRUE,TabellSAML[[#This Row],[Socialförvaltning som anordnat programtillfällena]],"")</f>
        <v/>
      </c>
      <c r="BE23" s="5" t="str">
        <f>IF(TabellSAML[[#This Row],[LFT2]]=TRUE,TabellSAML[[#This Row],[Datum för sista programtillfället]]&amp;TabellSAML[[#This Row],[(LFT) Namn på ledare för programmet]],"")</f>
        <v/>
      </c>
      <c r="BF23" t="str">
        <f>_xlfn.XLOOKUP(TabellSAML[[#This Row],[LFT_del_datum]],TabellSAML[LFT_led_datum],TabellSAML[LFT_led_SF],"",0,1)</f>
        <v/>
      </c>
      <c r="BG2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 s="5" t="str">
        <f>IF(ISNUMBER(TabellSAML[[#This Row],[Datum för det sista programtillfället]]),TabellSAML[[#This Row],[Datum för det sista programtillfället]],IF(ISBLANK(TabellSAML[[#This Row],[Datum för sista programtillfället]]),"",TabellSAML[[#This Row],[Datum för sista programtillfället]]))</f>
        <v/>
      </c>
      <c r="BJ23" t="str">
        <f>IF(ISTEXT(TabellSAML[[#This Row],[Typ av program]]),TabellSAML[[#This Row],[Typ av program]],IF(ISBLANK(TabellSAML[[#This Row],[Typ av program2]]),"",TabellSAML[[#This Row],[Typ av program2]]))</f>
        <v/>
      </c>
      <c r="BK23" t="str">
        <f>IF(ISTEXT(TabellSAML[[#This Row],[Datum alla]]),"",YEAR(TabellSAML[[#This Row],[Datum alla]]))</f>
        <v/>
      </c>
      <c r="BL23" t="str">
        <f>IF(ISTEXT(TabellSAML[[#This Row],[Datum alla]]),"",MONTH(TabellSAML[[#This Row],[Datum alla]]))</f>
        <v/>
      </c>
      <c r="BM23" t="str">
        <f>IF(ISTEXT(TabellSAML[[#This Row],[Månad]]),"",IF(TabellSAML[[#This Row],[Månad]]&lt;=6,TabellSAML[[#This Row],[År]]&amp;" termin 1",TabellSAML[[#This Row],[År]]&amp;" termin 2"))</f>
        <v/>
      </c>
    </row>
    <row r="24" spans="2:65" x14ac:dyDescent="0.25">
      <c r="B24" s="1"/>
      <c r="C24" s="1"/>
      <c r="S24" s="37"/>
      <c r="AA24" s="2"/>
      <c r="AO24" s="44" t="str">
        <f>IF(TabellSAML[[#This Row],[ID]]&gt;0,ISTEXT(TabellSAML[[#This Row],[(CoS) Ledarens namn]]),"")</f>
        <v/>
      </c>
      <c r="AP24" t="str">
        <f>IF(TabellSAML[[#This Row],[ID]]&gt;0,ISTEXT(TabellSAML[[#This Row],[(BIFF) Ledarens namn]]),"")</f>
        <v/>
      </c>
      <c r="AQ24" t="str">
        <f>IF(TabellSAML[[#This Row],[ID]]&gt;0,ISTEXT(TabellSAML[[#This Row],[(LFT) Ledarens namn]]),"")</f>
        <v/>
      </c>
      <c r="AR24" t="str">
        <f>IF(TabellSAML[[#This Row],[ID]]&gt;0,ISTEXT(TabellSAML[[#This Row],[(CoS) Namn på ledare för programmet]]),"")</f>
        <v/>
      </c>
      <c r="AS24" t="str">
        <f>IF(TabellSAML[[#This Row],[ID]]&gt;0,ISTEXT(TabellSAML[[#This Row],[(BIFF) Namn på ledare för programmet]]),"")</f>
        <v/>
      </c>
      <c r="AT24" t="str">
        <f>IF(TabellSAML[[#This Row],[ID]]&gt;0,ISTEXT(TabellSAML[[#This Row],[(LFT) Namn på ledare för programmet]]),"")</f>
        <v/>
      </c>
      <c r="AU24" s="5" t="str">
        <f>IF(TabellSAML[[#This Row],[CoS1]]=TRUE,TabellSAML[[#This Row],[Datum för det sista programtillfället]]&amp;TabellSAML[[#This Row],[(CoS) Ledarens namn]],"")</f>
        <v/>
      </c>
      <c r="AV24" t="str">
        <f>IF(TabellSAML[[#This Row],[CoS1]]=TRUE,TabellSAML[[#This Row],[Socialförvaltning som anordnat programtillfällena]],"")</f>
        <v/>
      </c>
      <c r="AW24" s="5" t="str">
        <f>IF(TabellSAML[[#This Row],[CoS2]]=TRUE,TabellSAML[[#This Row],[Datum för sista programtillfället]]&amp;TabellSAML[[#This Row],[(CoS) Namn på ledare för programmet]],"")</f>
        <v/>
      </c>
      <c r="AX24" t="str">
        <f>_xlfn.XLOOKUP(TabellSAML[[#This Row],[CoS_del_datum]],TabellSAML[CoS_led_datum],TabellSAML[CoS_led_SF],"",0,1)</f>
        <v/>
      </c>
      <c r="AY24" s="5" t="str">
        <f>IF(TabellSAML[[#This Row],[BIFF1]]=TRUE,TabellSAML[[#This Row],[Datum för det sista programtillfället]]&amp;TabellSAML[[#This Row],[(BIFF) Ledarens namn]],"")</f>
        <v/>
      </c>
      <c r="AZ24" t="str">
        <f>IF(TabellSAML[[#This Row],[BIFF1]]=TRUE,TabellSAML[[#This Row],[Socialförvaltning som anordnat programtillfällena]],"")</f>
        <v/>
      </c>
      <c r="BA24" s="5" t="str">
        <f>IF(TabellSAML[[#This Row],[BIFF2]]=TRUE,TabellSAML[[#This Row],[Datum för sista programtillfället]]&amp;TabellSAML[[#This Row],[(BIFF) Namn på ledare för programmet]],"")</f>
        <v/>
      </c>
      <c r="BB24" t="str">
        <f>_xlfn.XLOOKUP(TabellSAML[[#This Row],[BIFF_del_datum]],TabellSAML[BIFF_led_datum],TabellSAML[BIFF_led_SF],"",0,1)</f>
        <v/>
      </c>
      <c r="BC24" s="5" t="str">
        <f>IF(TabellSAML[[#This Row],[LFT1]]=TRUE,TabellSAML[[#This Row],[Datum för det sista programtillfället]]&amp;TabellSAML[[#This Row],[(LFT) Ledarens namn]],"")</f>
        <v/>
      </c>
      <c r="BD24" t="str">
        <f>IF(TabellSAML[[#This Row],[LFT1]]=TRUE,TabellSAML[[#This Row],[Socialförvaltning som anordnat programtillfällena]],"")</f>
        <v/>
      </c>
      <c r="BE24" s="5" t="str">
        <f>IF(TabellSAML[[#This Row],[LFT2]]=TRUE,TabellSAML[[#This Row],[Datum för sista programtillfället]]&amp;TabellSAML[[#This Row],[(LFT) Namn på ledare för programmet]],"")</f>
        <v/>
      </c>
      <c r="BF24" t="str">
        <f>_xlfn.XLOOKUP(TabellSAML[[#This Row],[LFT_del_datum]],TabellSAML[LFT_led_datum],TabellSAML[LFT_led_SF],"",0,1)</f>
        <v/>
      </c>
      <c r="BG2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 s="5" t="str">
        <f>IF(ISNUMBER(TabellSAML[[#This Row],[Datum för det sista programtillfället]]),TabellSAML[[#This Row],[Datum för det sista programtillfället]],IF(ISBLANK(TabellSAML[[#This Row],[Datum för sista programtillfället]]),"",TabellSAML[[#This Row],[Datum för sista programtillfället]]))</f>
        <v/>
      </c>
      <c r="BJ24" t="str">
        <f>IF(ISTEXT(TabellSAML[[#This Row],[Typ av program]]),TabellSAML[[#This Row],[Typ av program]],IF(ISBLANK(TabellSAML[[#This Row],[Typ av program2]]),"",TabellSAML[[#This Row],[Typ av program2]]))</f>
        <v/>
      </c>
      <c r="BK24" t="str">
        <f>IF(ISTEXT(TabellSAML[[#This Row],[Datum alla]]),"",YEAR(TabellSAML[[#This Row],[Datum alla]]))</f>
        <v/>
      </c>
      <c r="BL24" t="str">
        <f>IF(ISTEXT(TabellSAML[[#This Row],[Datum alla]]),"",MONTH(TabellSAML[[#This Row],[Datum alla]]))</f>
        <v/>
      </c>
      <c r="BM24" t="str">
        <f>IF(ISTEXT(TabellSAML[[#This Row],[Månad]]),"",IF(TabellSAML[[#This Row],[Månad]]&lt;=6,TabellSAML[[#This Row],[År]]&amp;" termin 1",TabellSAML[[#This Row],[År]]&amp;" termin 2"))</f>
        <v/>
      </c>
    </row>
    <row r="25" spans="2:65" x14ac:dyDescent="0.25">
      <c r="B25" s="1"/>
      <c r="C25" s="1"/>
      <c r="S25" s="37"/>
      <c r="AA25" s="2"/>
      <c r="AO25" s="44" t="str">
        <f>IF(TabellSAML[[#This Row],[ID]]&gt;0,ISTEXT(TabellSAML[[#This Row],[(CoS) Ledarens namn]]),"")</f>
        <v/>
      </c>
      <c r="AP25" t="str">
        <f>IF(TabellSAML[[#This Row],[ID]]&gt;0,ISTEXT(TabellSAML[[#This Row],[(BIFF) Ledarens namn]]),"")</f>
        <v/>
      </c>
      <c r="AQ25" t="str">
        <f>IF(TabellSAML[[#This Row],[ID]]&gt;0,ISTEXT(TabellSAML[[#This Row],[(LFT) Ledarens namn]]),"")</f>
        <v/>
      </c>
      <c r="AR25" t="str">
        <f>IF(TabellSAML[[#This Row],[ID]]&gt;0,ISTEXT(TabellSAML[[#This Row],[(CoS) Namn på ledare för programmet]]),"")</f>
        <v/>
      </c>
      <c r="AS25" t="str">
        <f>IF(TabellSAML[[#This Row],[ID]]&gt;0,ISTEXT(TabellSAML[[#This Row],[(BIFF) Namn på ledare för programmet]]),"")</f>
        <v/>
      </c>
      <c r="AT25" t="str">
        <f>IF(TabellSAML[[#This Row],[ID]]&gt;0,ISTEXT(TabellSAML[[#This Row],[(LFT) Namn på ledare för programmet]]),"")</f>
        <v/>
      </c>
      <c r="AU25" s="5" t="str">
        <f>IF(TabellSAML[[#This Row],[CoS1]]=TRUE,TabellSAML[[#This Row],[Datum för det sista programtillfället]]&amp;TabellSAML[[#This Row],[(CoS) Ledarens namn]],"")</f>
        <v/>
      </c>
      <c r="AV25" t="str">
        <f>IF(TabellSAML[[#This Row],[CoS1]]=TRUE,TabellSAML[[#This Row],[Socialförvaltning som anordnat programtillfällena]],"")</f>
        <v/>
      </c>
      <c r="AW25" s="5" t="str">
        <f>IF(TabellSAML[[#This Row],[CoS2]]=TRUE,TabellSAML[[#This Row],[Datum för sista programtillfället]]&amp;TabellSAML[[#This Row],[(CoS) Namn på ledare för programmet]],"")</f>
        <v/>
      </c>
      <c r="AX25" t="str">
        <f>_xlfn.XLOOKUP(TabellSAML[[#This Row],[CoS_del_datum]],TabellSAML[CoS_led_datum],TabellSAML[CoS_led_SF],"",0,1)</f>
        <v/>
      </c>
      <c r="AY25" s="5" t="str">
        <f>IF(TabellSAML[[#This Row],[BIFF1]]=TRUE,TabellSAML[[#This Row],[Datum för det sista programtillfället]]&amp;TabellSAML[[#This Row],[(BIFF) Ledarens namn]],"")</f>
        <v/>
      </c>
      <c r="AZ25" t="str">
        <f>IF(TabellSAML[[#This Row],[BIFF1]]=TRUE,TabellSAML[[#This Row],[Socialförvaltning som anordnat programtillfällena]],"")</f>
        <v/>
      </c>
      <c r="BA25" s="5" t="str">
        <f>IF(TabellSAML[[#This Row],[BIFF2]]=TRUE,TabellSAML[[#This Row],[Datum för sista programtillfället]]&amp;TabellSAML[[#This Row],[(BIFF) Namn på ledare för programmet]],"")</f>
        <v/>
      </c>
      <c r="BB25" t="str">
        <f>_xlfn.XLOOKUP(TabellSAML[[#This Row],[BIFF_del_datum]],TabellSAML[BIFF_led_datum],TabellSAML[BIFF_led_SF],"",0,1)</f>
        <v/>
      </c>
      <c r="BC25" s="5" t="str">
        <f>IF(TabellSAML[[#This Row],[LFT1]]=TRUE,TabellSAML[[#This Row],[Datum för det sista programtillfället]]&amp;TabellSAML[[#This Row],[(LFT) Ledarens namn]],"")</f>
        <v/>
      </c>
      <c r="BD25" t="str">
        <f>IF(TabellSAML[[#This Row],[LFT1]]=TRUE,TabellSAML[[#This Row],[Socialförvaltning som anordnat programtillfällena]],"")</f>
        <v/>
      </c>
      <c r="BE25" s="5" t="str">
        <f>IF(TabellSAML[[#This Row],[LFT2]]=TRUE,TabellSAML[[#This Row],[Datum för sista programtillfället]]&amp;TabellSAML[[#This Row],[(LFT) Namn på ledare för programmet]],"")</f>
        <v/>
      </c>
      <c r="BF25" t="str">
        <f>_xlfn.XLOOKUP(TabellSAML[[#This Row],[LFT_del_datum]],TabellSAML[LFT_led_datum],TabellSAML[LFT_led_SF],"",0,1)</f>
        <v/>
      </c>
      <c r="BG2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 s="5" t="str">
        <f>IF(ISNUMBER(TabellSAML[[#This Row],[Datum för det sista programtillfället]]),TabellSAML[[#This Row],[Datum för det sista programtillfället]],IF(ISBLANK(TabellSAML[[#This Row],[Datum för sista programtillfället]]),"",TabellSAML[[#This Row],[Datum för sista programtillfället]]))</f>
        <v/>
      </c>
      <c r="BJ25" t="str">
        <f>IF(ISTEXT(TabellSAML[[#This Row],[Typ av program]]),TabellSAML[[#This Row],[Typ av program]],IF(ISBLANK(TabellSAML[[#This Row],[Typ av program2]]),"",TabellSAML[[#This Row],[Typ av program2]]))</f>
        <v/>
      </c>
      <c r="BK25" t="str">
        <f>IF(ISTEXT(TabellSAML[[#This Row],[Datum alla]]),"",YEAR(TabellSAML[[#This Row],[Datum alla]]))</f>
        <v/>
      </c>
      <c r="BL25" t="str">
        <f>IF(ISTEXT(TabellSAML[[#This Row],[Datum alla]]),"",MONTH(TabellSAML[[#This Row],[Datum alla]]))</f>
        <v/>
      </c>
      <c r="BM25" t="str">
        <f>IF(ISTEXT(TabellSAML[[#This Row],[Månad]]),"",IF(TabellSAML[[#This Row],[Månad]]&lt;=6,TabellSAML[[#This Row],[År]]&amp;" termin 1",TabellSAML[[#This Row],[År]]&amp;" termin 2"))</f>
        <v/>
      </c>
    </row>
    <row r="26" spans="2:65" x14ac:dyDescent="0.25">
      <c r="B26" s="1"/>
      <c r="C26" s="1"/>
      <c r="S26" s="37"/>
      <c r="AA26" s="2"/>
      <c r="AO26" s="44" t="str">
        <f>IF(TabellSAML[[#This Row],[ID]]&gt;0,ISTEXT(TabellSAML[[#This Row],[(CoS) Ledarens namn]]),"")</f>
        <v/>
      </c>
      <c r="AP26" t="str">
        <f>IF(TabellSAML[[#This Row],[ID]]&gt;0,ISTEXT(TabellSAML[[#This Row],[(BIFF) Ledarens namn]]),"")</f>
        <v/>
      </c>
      <c r="AQ26" t="str">
        <f>IF(TabellSAML[[#This Row],[ID]]&gt;0,ISTEXT(TabellSAML[[#This Row],[(LFT) Ledarens namn]]),"")</f>
        <v/>
      </c>
      <c r="AR26" t="str">
        <f>IF(TabellSAML[[#This Row],[ID]]&gt;0,ISTEXT(TabellSAML[[#This Row],[(CoS) Namn på ledare för programmet]]),"")</f>
        <v/>
      </c>
      <c r="AS26" t="str">
        <f>IF(TabellSAML[[#This Row],[ID]]&gt;0,ISTEXT(TabellSAML[[#This Row],[(BIFF) Namn på ledare för programmet]]),"")</f>
        <v/>
      </c>
      <c r="AT26" t="str">
        <f>IF(TabellSAML[[#This Row],[ID]]&gt;0,ISTEXT(TabellSAML[[#This Row],[(LFT) Namn på ledare för programmet]]),"")</f>
        <v/>
      </c>
      <c r="AU26" s="5" t="str">
        <f>IF(TabellSAML[[#This Row],[CoS1]]=TRUE,TabellSAML[[#This Row],[Datum för det sista programtillfället]]&amp;TabellSAML[[#This Row],[(CoS) Ledarens namn]],"")</f>
        <v/>
      </c>
      <c r="AV26" t="str">
        <f>IF(TabellSAML[[#This Row],[CoS1]]=TRUE,TabellSAML[[#This Row],[Socialförvaltning som anordnat programtillfällena]],"")</f>
        <v/>
      </c>
      <c r="AW26" s="5" t="str">
        <f>IF(TabellSAML[[#This Row],[CoS2]]=TRUE,TabellSAML[[#This Row],[Datum för sista programtillfället]]&amp;TabellSAML[[#This Row],[(CoS) Namn på ledare för programmet]],"")</f>
        <v/>
      </c>
      <c r="AX26" t="str">
        <f>_xlfn.XLOOKUP(TabellSAML[[#This Row],[CoS_del_datum]],TabellSAML[CoS_led_datum],TabellSAML[CoS_led_SF],"",0,1)</f>
        <v/>
      </c>
      <c r="AY26" s="5" t="str">
        <f>IF(TabellSAML[[#This Row],[BIFF1]]=TRUE,TabellSAML[[#This Row],[Datum för det sista programtillfället]]&amp;TabellSAML[[#This Row],[(BIFF) Ledarens namn]],"")</f>
        <v/>
      </c>
      <c r="AZ26" t="str">
        <f>IF(TabellSAML[[#This Row],[BIFF1]]=TRUE,TabellSAML[[#This Row],[Socialförvaltning som anordnat programtillfällena]],"")</f>
        <v/>
      </c>
      <c r="BA26" s="5" t="str">
        <f>IF(TabellSAML[[#This Row],[BIFF2]]=TRUE,TabellSAML[[#This Row],[Datum för sista programtillfället]]&amp;TabellSAML[[#This Row],[(BIFF) Namn på ledare för programmet]],"")</f>
        <v/>
      </c>
      <c r="BB26" t="str">
        <f>_xlfn.XLOOKUP(TabellSAML[[#This Row],[BIFF_del_datum]],TabellSAML[BIFF_led_datum],TabellSAML[BIFF_led_SF],"",0,1)</f>
        <v/>
      </c>
      <c r="BC26" s="5" t="str">
        <f>IF(TabellSAML[[#This Row],[LFT1]]=TRUE,TabellSAML[[#This Row],[Datum för det sista programtillfället]]&amp;TabellSAML[[#This Row],[(LFT) Ledarens namn]],"")</f>
        <v/>
      </c>
      <c r="BD26" t="str">
        <f>IF(TabellSAML[[#This Row],[LFT1]]=TRUE,TabellSAML[[#This Row],[Socialförvaltning som anordnat programtillfällena]],"")</f>
        <v/>
      </c>
      <c r="BE26" s="5" t="str">
        <f>IF(TabellSAML[[#This Row],[LFT2]]=TRUE,TabellSAML[[#This Row],[Datum för sista programtillfället]]&amp;TabellSAML[[#This Row],[(LFT) Namn på ledare för programmet]],"")</f>
        <v/>
      </c>
      <c r="BF26" t="str">
        <f>_xlfn.XLOOKUP(TabellSAML[[#This Row],[LFT_del_datum]],TabellSAML[LFT_led_datum],TabellSAML[LFT_led_SF],"",0,1)</f>
        <v/>
      </c>
      <c r="BG2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 s="5" t="str">
        <f>IF(ISNUMBER(TabellSAML[[#This Row],[Datum för det sista programtillfället]]),TabellSAML[[#This Row],[Datum för det sista programtillfället]],IF(ISBLANK(TabellSAML[[#This Row],[Datum för sista programtillfället]]),"",TabellSAML[[#This Row],[Datum för sista programtillfället]]))</f>
        <v/>
      </c>
      <c r="BJ26" t="str">
        <f>IF(ISTEXT(TabellSAML[[#This Row],[Typ av program]]),TabellSAML[[#This Row],[Typ av program]],IF(ISBLANK(TabellSAML[[#This Row],[Typ av program2]]),"",TabellSAML[[#This Row],[Typ av program2]]))</f>
        <v/>
      </c>
      <c r="BK26" t="str">
        <f>IF(ISTEXT(TabellSAML[[#This Row],[Datum alla]]),"",YEAR(TabellSAML[[#This Row],[Datum alla]]))</f>
        <v/>
      </c>
      <c r="BL26" t="str">
        <f>IF(ISTEXT(TabellSAML[[#This Row],[Datum alla]]),"",MONTH(TabellSAML[[#This Row],[Datum alla]]))</f>
        <v/>
      </c>
      <c r="BM26" t="str">
        <f>IF(ISTEXT(TabellSAML[[#This Row],[Månad]]),"",IF(TabellSAML[[#This Row],[Månad]]&lt;=6,TabellSAML[[#This Row],[År]]&amp;" termin 1",TabellSAML[[#This Row],[År]]&amp;" termin 2"))</f>
        <v/>
      </c>
    </row>
    <row r="27" spans="2:65" x14ac:dyDescent="0.25">
      <c r="B27" s="1"/>
      <c r="C27" s="1"/>
      <c r="J27" s="2"/>
      <c r="K27" s="2"/>
      <c r="S27" s="37"/>
      <c r="AO27" s="44" t="str">
        <f>IF(TabellSAML[[#This Row],[ID]]&gt;0,ISTEXT(TabellSAML[[#This Row],[(CoS) Ledarens namn]]),"")</f>
        <v/>
      </c>
      <c r="AP27" t="str">
        <f>IF(TabellSAML[[#This Row],[ID]]&gt;0,ISTEXT(TabellSAML[[#This Row],[(BIFF) Ledarens namn]]),"")</f>
        <v/>
      </c>
      <c r="AQ27" t="str">
        <f>IF(TabellSAML[[#This Row],[ID]]&gt;0,ISTEXT(TabellSAML[[#This Row],[(LFT) Ledarens namn]]),"")</f>
        <v/>
      </c>
      <c r="AR27" t="str">
        <f>IF(TabellSAML[[#This Row],[ID]]&gt;0,ISTEXT(TabellSAML[[#This Row],[(CoS) Namn på ledare för programmet]]),"")</f>
        <v/>
      </c>
      <c r="AS27" t="str">
        <f>IF(TabellSAML[[#This Row],[ID]]&gt;0,ISTEXT(TabellSAML[[#This Row],[(BIFF) Namn på ledare för programmet]]),"")</f>
        <v/>
      </c>
      <c r="AT27" t="str">
        <f>IF(TabellSAML[[#This Row],[ID]]&gt;0,ISTEXT(TabellSAML[[#This Row],[(LFT) Namn på ledare för programmet]]),"")</f>
        <v/>
      </c>
      <c r="AU27" s="5" t="str">
        <f>IF(TabellSAML[[#This Row],[CoS1]]=TRUE,TabellSAML[[#This Row],[Datum för det sista programtillfället]]&amp;TabellSAML[[#This Row],[(CoS) Ledarens namn]],"")</f>
        <v/>
      </c>
      <c r="AV27" t="str">
        <f>IF(TabellSAML[[#This Row],[CoS1]]=TRUE,TabellSAML[[#This Row],[Socialförvaltning som anordnat programtillfällena]],"")</f>
        <v/>
      </c>
      <c r="AW27" s="5" t="str">
        <f>IF(TabellSAML[[#This Row],[CoS2]]=TRUE,TabellSAML[[#This Row],[Datum för sista programtillfället]]&amp;TabellSAML[[#This Row],[(CoS) Namn på ledare för programmet]],"")</f>
        <v/>
      </c>
      <c r="AX27" t="str">
        <f>_xlfn.XLOOKUP(TabellSAML[[#This Row],[CoS_del_datum]],TabellSAML[CoS_led_datum],TabellSAML[CoS_led_SF],"",0,1)</f>
        <v/>
      </c>
      <c r="AY27" s="5" t="str">
        <f>IF(TabellSAML[[#This Row],[BIFF1]]=TRUE,TabellSAML[[#This Row],[Datum för det sista programtillfället]]&amp;TabellSAML[[#This Row],[(BIFF) Ledarens namn]],"")</f>
        <v/>
      </c>
      <c r="AZ27" t="str">
        <f>IF(TabellSAML[[#This Row],[BIFF1]]=TRUE,TabellSAML[[#This Row],[Socialförvaltning som anordnat programtillfällena]],"")</f>
        <v/>
      </c>
      <c r="BA27" s="5" t="str">
        <f>IF(TabellSAML[[#This Row],[BIFF2]]=TRUE,TabellSAML[[#This Row],[Datum för sista programtillfället]]&amp;TabellSAML[[#This Row],[(BIFF) Namn på ledare för programmet]],"")</f>
        <v/>
      </c>
      <c r="BB27" t="str">
        <f>_xlfn.XLOOKUP(TabellSAML[[#This Row],[BIFF_del_datum]],TabellSAML[BIFF_led_datum],TabellSAML[BIFF_led_SF],"",0,1)</f>
        <v/>
      </c>
      <c r="BC27" s="5" t="str">
        <f>IF(TabellSAML[[#This Row],[LFT1]]=TRUE,TabellSAML[[#This Row],[Datum för det sista programtillfället]]&amp;TabellSAML[[#This Row],[(LFT) Ledarens namn]],"")</f>
        <v/>
      </c>
      <c r="BD27" t="str">
        <f>IF(TabellSAML[[#This Row],[LFT1]]=TRUE,TabellSAML[[#This Row],[Socialförvaltning som anordnat programtillfällena]],"")</f>
        <v/>
      </c>
      <c r="BE27" s="5" t="str">
        <f>IF(TabellSAML[[#This Row],[LFT2]]=TRUE,TabellSAML[[#This Row],[Datum för sista programtillfället]]&amp;TabellSAML[[#This Row],[(LFT) Namn på ledare för programmet]],"")</f>
        <v/>
      </c>
      <c r="BF27" t="str">
        <f>_xlfn.XLOOKUP(TabellSAML[[#This Row],[LFT_del_datum]],TabellSAML[LFT_led_datum],TabellSAML[LFT_led_SF],"",0,1)</f>
        <v/>
      </c>
      <c r="BG2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 s="5" t="str">
        <f>IF(ISNUMBER(TabellSAML[[#This Row],[Datum för det sista programtillfället]]),TabellSAML[[#This Row],[Datum för det sista programtillfället]],IF(ISBLANK(TabellSAML[[#This Row],[Datum för sista programtillfället]]),"",TabellSAML[[#This Row],[Datum för sista programtillfället]]))</f>
        <v/>
      </c>
      <c r="BJ27" t="str">
        <f>IF(ISTEXT(TabellSAML[[#This Row],[Typ av program]]),TabellSAML[[#This Row],[Typ av program]],IF(ISBLANK(TabellSAML[[#This Row],[Typ av program2]]),"",TabellSAML[[#This Row],[Typ av program2]]))</f>
        <v/>
      </c>
      <c r="BK27" t="str">
        <f>IF(ISTEXT(TabellSAML[[#This Row],[Datum alla]]),"",YEAR(TabellSAML[[#This Row],[Datum alla]]))</f>
        <v/>
      </c>
      <c r="BL27" t="str">
        <f>IF(ISTEXT(TabellSAML[[#This Row],[Datum alla]]),"",MONTH(TabellSAML[[#This Row],[Datum alla]]))</f>
        <v/>
      </c>
      <c r="BM27" t="str">
        <f>IF(ISTEXT(TabellSAML[[#This Row],[Månad]]),"",IF(TabellSAML[[#This Row],[Månad]]&lt;=6,TabellSAML[[#This Row],[År]]&amp;" termin 1",TabellSAML[[#This Row],[År]]&amp;" termin 2"))</f>
        <v/>
      </c>
    </row>
    <row r="28" spans="2:65" x14ac:dyDescent="0.25">
      <c r="B28" s="1"/>
      <c r="C28" s="1"/>
      <c r="S28" s="37"/>
      <c r="AA28" s="2"/>
      <c r="AO28" s="44" t="str">
        <f>IF(TabellSAML[[#This Row],[ID]]&gt;0,ISTEXT(TabellSAML[[#This Row],[(CoS) Ledarens namn]]),"")</f>
        <v/>
      </c>
      <c r="AP28" t="str">
        <f>IF(TabellSAML[[#This Row],[ID]]&gt;0,ISTEXT(TabellSAML[[#This Row],[(BIFF) Ledarens namn]]),"")</f>
        <v/>
      </c>
      <c r="AQ28" t="str">
        <f>IF(TabellSAML[[#This Row],[ID]]&gt;0,ISTEXT(TabellSAML[[#This Row],[(LFT) Ledarens namn]]),"")</f>
        <v/>
      </c>
      <c r="AR28" t="str">
        <f>IF(TabellSAML[[#This Row],[ID]]&gt;0,ISTEXT(TabellSAML[[#This Row],[(CoS) Namn på ledare för programmet]]),"")</f>
        <v/>
      </c>
      <c r="AS28" t="str">
        <f>IF(TabellSAML[[#This Row],[ID]]&gt;0,ISTEXT(TabellSAML[[#This Row],[(BIFF) Namn på ledare för programmet]]),"")</f>
        <v/>
      </c>
      <c r="AT28" t="str">
        <f>IF(TabellSAML[[#This Row],[ID]]&gt;0,ISTEXT(TabellSAML[[#This Row],[(LFT) Namn på ledare för programmet]]),"")</f>
        <v/>
      </c>
      <c r="AU28" s="5" t="str">
        <f>IF(TabellSAML[[#This Row],[CoS1]]=TRUE,TabellSAML[[#This Row],[Datum för det sista programtillfället]]&amp;TabellSAML[[#This Row],[(CoS) Ledarens namn]],"")</f>
        <v/>
      </c>
      <c r="AV28" t="str">
        <f>IF(TabellSAML[[#This Row],[CoS1]]=TRUE,TabellSAML[[#This Row],[Socialförvaltning som anordnat programtillfällena]],"")</f>
        <v/>
      </c>
      <c r="AW28" s="5" t="str">
        <f>IF(TabellSAML[[#This Row],[CoS2]]=TRUE,TabellSAML[[#This Row],[Datum för sista programtillfället]]&amp;TabellSAML[[#This Row],[(CoS) Namn på ledare för programmet]],"")</f>
        <v/>
      </c>
      <c r="AX28" t="str">
        <f>_xlfn.XLOOKUP(TabellSAML[[#This Row],[CoS_del_datum]],TabellSAML[CoS_led_datum],TabellSAML[CoS_led_SF],"",0,1)</f>
        <v/>
      </c>
      <c r="AY28" s="5" t="str">
        <f>IF(TabellSAML[[#This Row],[BIFF1]]=TRUE,TabellSAML[[#This Row],[Datum för det sista programtillfället]]&amp;TabellSAML[[#This Row],[(BIFF) Ledarens namn]],"")</f>
        <v/>
      </c>
      <c r="AZ28" t="str">
        <f>IF(TabellSAML[[#This Row],[BIFF1]]=TRUE,TabellSAML[[#This Row],[Socialförvaltning som anordnat programtillfällena]],"")</f>
        <v/>
      </c>
      <c r="BA28" s="5" t="str">
        <f>IF(TabellSAML[[#This Row],[BIFF2]]=TRUE,TabellSAML[[#This Row],[Datum för sista programtillfället]]&amp;TabellSAML[[#This Row],[(BIFF) Namn på ledare för programmet]],"")</f>
        <v/>
      </c>
      <c r="BB28" t="str">
        <f>_xlfn.XLOOKUP(TabellSAML[[#This Row],[BIFF_del_datum]],TabellSAML[BIFF_led_datum],TabellSAML[BIFF_led_SF],"",0,1)</f>
        <v/>
      </c>
      <c r="BC28" s="5" t="str">
        <f>IF(TabellSAML[[#This Row],[LFT1]]=TRUE,TabellSAML[[#This Row],[Datum för det sista programtillfället]]&amp;TabellSAML[[#This Row],[(LFT) Ledarens namn]],"")</f>
        <v/>
      </c>
      <c r="BD28" t="str">
        <f>IF(TabellSAML[[#This Row],[LFT1]]=TRUE,TabellSAML[[#This Row],[Socialförvaltning som anordnat programtillfällena]],"")</f>
        <v/>
      </c>
      <c r="BE28" s="5" t="str">
        <f>IF(TabellSAML[[#This Row],[LFT2]]=TRUE,TabellSAML[[#This Row],[Datum för sista programtillfället]]&amp;TabellSAML[[#This Row],[(LFT) Namn på ledare för programmet]],"")</f>
        <v/>
      </c>
      <c r="BF28" t="str">
        <f>_xlfn.XLOOKUP(TabellSAML[[#This Row],[LFT_del_datum]],TabellSAML[LFT_led_datum],TabellSAML[LFT_led_SF],"",0,1)</f>
        <v/>
      </c>
      <c r="BG2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 s="5" t="str">
        <f>IF(ISNUMBER(TabellSAML[[#This Row],[Datum för det sista programtillfället]]),TabellSAML[[#This Row],[Datum för det sista programtillfället]],IF(ISBLANK(TabellSAML[[#This Row],[Datum för sista programtillfället]]),"",TabellSAML[[#This Row],[Datum för sista programtillfället]]))</f>
        <v/>
      </c>
      <c r="BJ28" t="str">
        <f>IF(ISTEXT(TabellSAML[[#This Row],[Typ av program]]),TabellSAML[[#This Row],[Typ av program]],IF(ISBLANK(TabellSAML[[#This Row],[Typ av program2]]),"",TabellSAML[[#This Row],[Typ av program2]]))</f>
        <v/>
      </c>
      <c r="BK28" t="str">
        <f>IF(ISTEXT(TabellSAML[[#This Row],[Datum alla]]),"",YEAR(TabellSAML[[#This Row],[Datum alla]]))</f>
        <v/>
      </c>
      <c r="BL28" t="str">
        <f>IF(ISTEXT(TabellSAML[[#This Row],[Datum alla]]),"",MONTH(TabellSAML[[#This Row],[Datum alla]]))</f>
        <v/>
      </c>
      <c r="BM28" t="str">
        <f>IF(ISTEXT(TabellSAML[[#This Row],[Månad]]),"",IF(TabellSAML[[#This Row],[Månad]]&lt;=6,TabellSAML[[#This Row],[År]]&amp;" termin 1",TabellSAML[[#This Row],[År]]&amp;" termin 2"))</f>
        <v/>
      </c>
    </row>
    <row r="29" spans="2:65" x14ac:dyDescent="0.25">
      <c r="B29" s="1"/>
      <c r="C29" s="1"/>
      <c r="S29" s="37"/>
      <c r="AA29" s="2"/>
      <c r="AO29" s="44" t="str">
        <f>IF(TabellSAML[[#This Row],[ID]]&gt;0,ISTEXT(TabellSAML[[#This Row],[(CoS) Ledarens namn]]),"")</f>
        <v/>
      </c>
      <c r="AP29" t="str">
        <f>IF(TabellSAML[[#This Row],[ID]]&gt;0,ISTEXT(TabellSAML[[#This Row],[(BIFF) Ledarens namn]]),"")</f>
        <v/>
      </c>
      <c r="AQ29" t="str">
        <f>IF(TabellSAML[[#This Row],[ID]]&gt;0,ISTEXT(TabellSAML[[#This Row],[(LFT) Ledarens namn]]),"")</f>
        <v/>
      </c>
      <c r="AR29" t="str">
        <f>IF(TabellSAML[[#This Row],[ID]]&gt;0,ISTEXT(TabellSAML[[#This Row],[(CoS) Namn på ledare för programmet]]),"")</f>
        <v/>
      </c>
      <c r="AS29" t="str">
        <f>IF(TabellSAML[[#This Row],[ID]]&gt;0,ISTEXT(TabellSAML[[#This Row],[(BIFF) Namn på ledare för programmet]]),"")</f>
        <v/>
      </c>
      <c r="AT29" t="str">
        <f>IF(TabellSAML[[#This Row],[ID]]&gt;0,ISTEXT(TabellSAML[[#This Row],[(LFT) Namn på ledare för programmet]]),"")</f>
        <v/>
      </c>
      <c r="AU29" s="5" t="str">
        <f>IF(TabellSAML[[#This Row],[CoS1]]=TRUE,TabellSAML[[#This Row],[Datum för det sista programtillfället]]&amp;TabellSAML[[#This Row],[(CoS) Ledarens namn]],"")</f>
        <v/>
      </c>
      <c r="AV29" t="str">
        <f>IF(TabellSAML[[#This Row],[CoS1]]=TRUE,TabellSAML[[#This Row],[Socialförvaltning som anordnat programtillfällena]],"")</f>
        <v/>
      </c>
      <c r="AW29" s="5" t="str">
        <f>IF(TabellSAML[[#This Row],[CoS2]]=TRUE,TabellSAML[[#This Row],[Datum för sista programtillfället]]&amp;TabellSAML[[#This Row],[(CoS) Namn på ledare för programmet]],"")</f>
        <v/>
      </c>
      <c r="AX29" t="str">
        <f>_xlfn.XLOOKUP(TabellSAML[[#This Row],[CoS_del_datum]],TabellSAML[CoS_led_datum],TabellSAML[CoS_led_SF],"",0,1)</f>
        <v/>
      </c>
      <c r="AY29" s="5" t="str">
        <f>IF(TabellSAML[[#This Row],[BIFF1]]=TRUE,TabellSAML[[#This Row],[Datum för det sista programtillfället]]&amp;TabellSAML[[#This Row],[(BIFF) Ledarens namn]],"")</f>
        <v/>
      </c>
      <c r="AZ29" t="str">
        <f>IF(TabellSAML[[#This Row],[BIFF1]]=TRUE,TabellSAML[[#This Row],[Socialförvaltning som anordnat programtillfällena]],"")</f>
        <v/>
      </c>
      <c r="BA29" s="5" t="str">
        <f>IF(TabellSAML[[#This Row],[BIFF2]]=TRUE,TabellSAML[[#This Row],[Datum för sista programtillfället]]&amp;TabellSAML[[#This Row],[(BIFF) Namn på ledare för programmet]],"")</f>
        <v/>
      </c>
      <c r="BB29" t="str">
        <f>_xlfn.XLOOKUP(TabellSAML[[#This Row],[BIFF_del_datum]],TabellSAML[BIFF_led_datum],TabellSAML[BIFF_led_SF],"",0,1)</f>
        <v/>
      </c>
      <c r="BC29" s="5" t="str">
        <f>IF(TabellSAML[[#This Row],[LFT1]]=TRUE,TabellSAML[[#This Row],[Datum för det sista programtillfället]]&amp;TabellSAML[[#This Row],[(LFT) Ledarens namn]],"")</f>
        <v/>
      </c>
      <c r="BD29" t="str">
        <f>IF(TabellSAML[[#This Row],[LFT1]]=TRUE,TabellSAML[[#This Row],[Socialförvaltning som anordnat programtillfällena]],"")</f>
        <v/>
      </c>
      <c r="BE29" s="5" t="str">
        <f>IF(TabellSAML[[#This Row],[LFT2]]=TRUE,TabellSAML[[#This Row],[Datum för sista programtillfället]]&amp;TabellSAML[[#This Row],[(LFT) Namn på ledare för programmet]],"")</f>
        <v/>
      </c>
      <c r="BF29" t="str">
        <f>_xlfn.XLOOKUP(TabellSAML[[#This Row],[LFT_del_datum]],TabellSAML[LFT_led_datum],TabellSAML[LFT_led_SF],"",0,1)</f>
        <v/>
      </c>
      <c r="BG2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 s="5" t="str">
        <f>IF(ISNUMBER(TabellSAML[[#This Row],[Datum för det sista programtillfället]]),TabellSAML[[#This Row],[Datum för det sista programtillfället]],IF(ISBLANK(TabellSAML[[#This Row],[Datum för sista programtillfället]]),"",TabellSAML[[#This Row],[Datum för sista programtillfället]]))</f>
        <v/>
      </c>
      <c r="BJ29" t="str">
        <f>IF(ISTEXT(TabellSAML[[#This Row],[Typ av program]]),TabellSAML[[#This Row],[Typ av program]],IF(ISBLANK(TabellSAML[[#This Row],[Typ av program2]]),"",TabellSAML[[#This Row],[Typ av program2]]))</f>
        <v/>
      </c>
      <c r="BK29" t="str">
        <f>IF(ISTEXT(TabellSAML[[#This Row],[Datum alla]]),"",YEAR(TabellSAML[[#This Row],[Datum alla]]))</f>
        <v/>
      </c>
      <c r="BL29" t="str">
        <f>IF(ISTEXT(TabellSAML[[#This Row],[Datum alla]]),"",MONTH(TabellSAML[[#This Row],[Datum alla]]))</f>
        <v/>
      </c>
      <c r="BM29" t="str">
        <f>IF(ISTEXT(TabellSAML[[#This Row],[Månad]]),"",IF(TabellSAML[[#This Row],[Månad]]&lt;=6,TabellSAML[[#This Row],[År]]&amp;" termin 1",TabellSAML[[#This Row],[År]]&amp;" termin 2"))</f>
        <v/>
      </c>
    </row>
    <row r="30" spans="2:65" x14ac:dyDescent="0.25">
      <c r="B30" s="1"/>
      <c r="C30" s="1"/>
      <c r="S30" s="37"/>
      <c r="AA30" s="2"/>
      <c r="AO30" s="44" t="str">
        <f>IF(TabellSAML[[#This Row],[ID]]&gt;0,ISTEXT(TabellSAML[[#This Row],[(CoS) Ledarens namn]]),"")</f>
        <v/>
      </c>
      <c r="AP30" t="str">
        <f>IF(TabellSAML[[#This Row],[ID]]&gt;0,ISTEXT(TabellSAML[[#This Row],[(BIFF) Ledarens namn]]),"")</f>
        <v/>
      </c>
      <c r="AQ30" t="str">
        <f>IF(TabellSAML[[#This Row],[ID]]&gt;0,ISTEXT(TabellSAML[[#This Row],[(LFT) Ledarens namn]]),"")</f>
        <v/>
      </c>
      <c r="AR30" t="str">
        <f>IF(TabellSAML[[#This Row],[ID]]&gt;0,ISTEXT(TabellSAML[[#This Row],[(CoS) Namn på ledare för programmet]]),"")</f>
        <v/>
      </c>
      <c r="AS30" t="str">
        <f>IF(TabellSAML[[#This Row],[ID]]&gt;0,ISTEXT(TabellSAML[[#This Row],[(BIFF) Namn på ledare för programmet]]),"")</f>
        <v/>
      </c>
      <c r="AT30" t="str">
        <f>IF(TabellSAML[[#This Row],[ID]]&gt;0,ISTEXT(TabellSAML[[#This Row],[(LFT) Namn på ledare för programmet]]),"")</f>
        <v/>
      </c>
      <c r="AU30" s="5" t="str">
        <f>IF(TabellSAML[[#This Row],[CoS1]]=TRUE,TabellSAML[[#This Row],[Datum för det sista programtillfället]]&amp;TabellSAML[[#This Row],[(CoS) Ledarens namn]],"")</f>
        <v/>
      </c>
      <c r="AV30" t="str">
        <f>IF(TabellSAML[[#This Row],[CoS1]]=TRUE,TabellSAML[[#This Row],[Socialförvaltning som anordnat programtillfällena]],"")</f>
        <v/>
      </c>
      <c r="AW30" s="5" t="str">
        <f>IF(TabellSAML[[#This Row],[CoS2]]=TRUE,TabellSAML[[#This Row],[Datum för sista programtillfället]]&amp;TabellSAML[[#This Row],[(CoS) Namn på ledare för programmet]],"")</f>
        <v/>
      </c>
      <c r="AX30" t="str">
        <f>_xlfn.XLOOKUP(TabellSAML[[#This Row],[CoS_del_datum]],TabellSAML[CoS_led_datum],TabellSAML[CoS_led_SF],"",0,1)</f>
        <v/>
      </c>
      <c r="AY30" s="5" t="str">
        <f>IF(TabellSAML[[#This Row],[BIFF1]]=TRUE,TabellSAML[[#This Row],[Datum för det sista programtillfället]]&amp;TabellSAML[[#This Row],[(BIFF) Ledarens namn]],"")</f>
        <v/>
      </c>
      <c r="AZ30" t="str">
        <f>IF(TabellSAML[[#This Row],[BIFF1]]=TRUE,TabellSAML[[#This Row],[Socialförvaltning som anordnat programtillfällena]],"")</f>
        <v/>
      </c>
      <c r="BA30" s="5" t="str">
        <f>IF(TabellSAML[[#This Row],[BIFF2]]=TRUE,TabellSAML[[#This Row],[Datum för sista programtillfället]]&amp;TabellSAML[[#This Row],[(BIFF) Namn på ledare för programmet]],"")</f>
        <v/>
      </c>
      <c r="BB30" t="str">
        <f>_xlfn.XLOOKUP(TabellSAML[[#This Row],[BIFF_del_datum]],TabellSAML[BIFF_led_datum],TabellSAML[BIFF_led_SF],"",0,1)</f>
        <v/>
      </c>
      <c r="BC30" s="5" t="str">
        <f>IF(TabellSAML[[#This Row],[LFT1]]=TRUE,TabellSAML[[#This Row],[Datum för det sista programtillfället]]&amp;TabellSAML[[#This Row],[(LFT) Ledarens namn]],"")</f>
        <v/>
      </c>
      <c r="BD30" t="str">
        <f>IF(TabellSAML[[#This Row],[LFT1]]=TRUE,TabellSAML[[#This Row],[Socialförvaltning som anordnat programtillfällena]],"")</f>
        <v/>
      </c>
      <c r="BE30" s="5" t="str">
        <f>IF(TabellSAML[[#This Row],[LFT2]]=TRUE,TabellSAML[[#This Row],[Datum för sista programtillfället]]&amp;TabellSAML[[#This Row],[(LFT) Namn på ledare för programmet]],"")</f>
        <v/>
      </c>
      <c r="BF30" t="str">
        <f>_xlfn.XLOOKUP(TabellSAML[[#This Row],[LFT_del_datum]],TabellSAML[LFT_led_datum],TabellSAML[LFT_led_SF],"",0,1)</f>
        <v/>
      </c>
      <c r="BG3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 s="5" t="str">
        <f>IF(ISNUMBER(TabellSAML[[#This Row],[Datum för det sista programtillfället]]),TabellSAML[[#This Row],[Datum för det sista programtillfället]],IF(ISBLANK(TabellSAML[[#This Row],[Datum för sista programtillfället]]),"",TabellSAML[[#This Row],[Datum för sista programtillfället]]))</f>
        <v/>
      </c>
      <c r="BJ30" t="str">
        <f>IF(ISTEXT(TabellSAML[[#This Row],[Typ av program]]),TabellSAML[[#This Row],[Typ av program]],IF(ISBLANK(TabellSAML[[#This Row],[Typ av program2]]),"",TabellSAML[[#This Row],[Typ av program2]]))</f>
        <v/>
      </c>
      <c r="BK30" t="str">
        <f>IF(ISTEXT(TabellSAML[[#This Row],[Datum alla]]),"",YEAR(TabellSAML[[#This Row],[Datum alla]]))</f>
        <v/>
      </c>
      <c r="BL30" t="str">
        <f>IF(ISTEXT(TabellSAML[[#This Row],[Datum alla]]),"",MONTH(TabellSAML[[#This Row],[Datum alla]]))</f>
        <v/>
      </c>
      <c r="BM30" t="str">
        <f>IF(ISTEXT(TabellSAML[[#This Row],[Månad]]),"",IF(TabellSAML[[#This Row],[Månad]]&lt;=6,TabellSAML[[#This Row],[År]]&amp;" termin 1",TabellSAML[[#This Row],[År]]&amp;" termin 2"))</f>
        <v/>
      </c>
    </row>
    <row r="31" spans="2:65" x14ac:dyDescent="0.25">
      <c r="B31" s="1"/>
      <c r="C31" s="1"/>
      <c r="S31" s="37"/>
      <c r="AA31" s="2"/>
      <c r="AO31" s="44" t="str">
        <f>IF(TabellSAML[[#This Row],[ID]]&gt;0,ISTEXT(TabellSAML[[#This Row],[(CoS) Ledarens namn]]),"")</f>
        <v/>
      </c>
      <c r="AP31" t="str">
        <f>IF(TabellSAML[[#This Row],[ID]]&gt;0,ISTEXT(TabellSAML[[#This Row],[(BIFF) Ledarens namn]]),"")</f>
        <v/>
      </c>
      <c r="AQ31" t="str">
        <f>IF(TabellSAML[[#This Row],[ID]]&gt;0,ISTEXT(TabellSAML[[#This Row],[(LFT) Ledarens namn]]),"")</f>
        <v/>
      </c>
      <c r="AR31" t="str">
        <f>IF(TabellSAML[[#This Row],[ID]]&gt;0,ISTEXT(TabellSAML[[#This Row],[(CoS) Namn på ledare för programmet]]),"")</f>
        <v/>
      </c>
      <c r="AS31" t="str">
        <f>IF(TabellSAML[[#This Row],[ID]]&gt;0,ISTEXT(TabellSAML[[#This Row],[(BIFF) Namn på ledare för programmet]]),"")</f>
        <v/>
      </c>
      <c r="AT31" t="str">
        <f>IF(TabellSAML[[#This Row],[ID]]&gt;0,ISTEXT(TabellSAML[[#This Row],[(LFT) Namn på ledare för programmet]]),"")</f>
        <v/>
      </c>
      <c r="AU31" s="5" t="str">
        <f>IF(TabellSAML[[#This Row],[CoS1]]=TRUE,TabellSAML[[#This Row],[Datum för det sista programtillfället]]&amp;TabellSAML[[#This Row],[(CoS) Ledarens namn]],"")</f>
        <v/>
      </c>
      <c r="AV31" t="str">
        <f>IF(TabellSAML[[#This Row],[CoS1]]=TRUE,TabellSAML[[#This Row],[Socialförvaltning som anordnat programtillfällena]],"")</f>
        <v/>
      </c>
      <c r="AW31" s="5" t="str">
        <f>IF(TabellSAML[[#This Row],[CoS2]]=TRUE,TabellSAML[[#This Row],[Datum för sista programtillfället]]&amp;TabellSAML[[#This Row],[(CoS) Namn på ledare för programmet]],"")</f>
        <v/>
      </c>
      <c r="AX31" t="str">
        <f>_xlfn.XLOOKUP(TabellSAML[[#This Row],[CoS_del_datum]],TabellSAML[CoS_led_datum],TabellSAML[CoS_led_SF],"",0,1)</f>
        <v/>
      </c>
      <c r="AY31" s="5" t="str">
        <f>IF(TabellSAML[[#This Row],[BIFF1]]=TRUE,TabellSAML[[#This Row],[Datum för det sista programtillfället]]&amp;TabellSAML[[#This Row],[(BIFF) Ledarens namn]],"")</f>
        <v/>
      </c>
      <c r="AZ31" t="str">
        <f>IF(TabellSAML[[#This Row],[BIFF1]]=TRUE,TabellSAML[[#This Row],[Socialförvaltning som anordnat programtillfällena]],"")</f>
        <v/>
      </c>
      <c r="BA31" s="5" t="str">
        <f>IF(TabellSAML[[#This Row],[BIFF2]]=TRUE,TabellSAML[[#This Row],[Datum för sista programtillfället]]&amp;TabellSAML[[#This Row],[(BIFF) Namn på ledare för programmet]],"")</f>
        <v/>
      </c>
      <c r="BB31" t="str">
        <f>_xlfn.XLOOKUP(TabellSAML[[#This Row],[BIFF_del_datum]],TabellSAML[BIFF_led_datum],TabellSAML[BIFF_led_SF],"",0,1)</f>
        <v/>
      </c>
      <c r="BC31" s="5" t="str">
        <f>IF(TabellSAML[[#This Row],[LFT1]]=TRUE,TabellSAML[[#This Row],[Datum för det sista programtillfället]]&amp;TabellSAML[[#This Row],[(LFT) Ledarens namn]],"")</f>
        <v/>
      </c>
      <c r="BD31" t="str">
        <f>IF(TabellSAML[[#This Row],[LFT1]]=TRUE,TabellSAML[[#This Row],[Socialförvaltning som anordnat programtillfällena]],"")</f>
        <v/>
      </c>
      <c r="BE31" s="5" t="str">
        <f>IF(TabellSAML[[#This Row],[LFT2]]=TRUE,TabellSAML[[#This Row],[Datum för sista programtillfället]]&amp;TabellSAML[[#This Row],[(LFT) Namn på ledare för programmet]],"")</f>
        <v/>
      </c>
      <c r="BF31" t="str">
        <f>_xlfn.XLOOKUP(TabellSAML[[#This Row],[LFT_del_datum]],TabellSAML[LFT_led_datum],TabellSAML[LFT_led_SF],"",0,1)</f>
        <v/>
      </c>
      <c r="BG3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 s="5" t="str">
        <f>IF(ISNUMBER(TabellSAML[[#This Row],[Datum för det sista programtillfället]]),TabellSAML[[#This Row],[Datum för det sista programtillfället]],IF(ISBLANK(TabellSAML[[#This Row],[Datum för sista programtillfället]]),"",TabellSAML[[#This Row],[Datum för sista programtillfället]]))</f>
        <v/>
      </c>
      <c r="BJ31" t="str">
        <f>IF(ISTEXT(TabellSAML[[#This Row],[Typ av program]]),TabellSAML[[#This Row],[Typ av program]],IF(ISBLANK(TabellSAML[[#This Row],[Typ av program2]]),"",TabellSAML[[#This Row],[Typ av program2]]))</f>
        <v/>
      </c>
      <c r="BK31" t="str">
        <f>IF(ISTEXT(TabellSAML[[#This Row],[Datum alla]]),"",YEAR(TabellSAML[[#This Row],[Datum alla]]))</f>
        <v/>
      </c>
      <c r="BL31" t="str">
        <f>IF(ISTEXT(TabellSAML[[#This Row],[Datum alla]]),"",MONTH(TabellSAML[[#This Row],[Datum alla]]))</f>
        <v/>
      </c>
      <c r="BM31" t="str">
        <f>IF(ISTEXT(TabellSAML[[#This Row],[Månad]]),"",IF(TabellSAML[[#This Row],[Månad]]&lt;=6,TabellSAML[[#This Row],[År]]&amp;" termin 1",TabellSAML[[#This Row],[År]]&amp;" termin 2"))</f>
        <v/>
      </c>
    </row>
    <row r="32" spans="2:65" x14ac:dyDescent="0.25">
      <c r="B32" s="1"/>
      <c r="C32" s="1"/>
      <c r="S32" s="37"/>
      <c r="AA32" s="2"/>
      <c r="AO32" s="44" t="str">
        <f>IF(TabellSAML[[#This Row],[ID]]&gt;0,ISTEXT(TabellSAML[[#This Row],[(CoS) Ledarens namn]]),"")</f>
        <v/>
      </c>
      <c r="AP32" t="str">
        <f>IF(TabellSAML[[#This Row],[ID]]&gt;0,ISTEXT(TabellSAML[[#This Row],[(BIFF) Ledarens namn]]),"")</f>
        <v/>
      </c>
      <c r="AQ32" t="str">
        <f>IF(TabellSAML[[#This Row],[ID]]&gt;0,ISTEXT(TabellSAML[[#This Row],[(LFT) Ledarens namn]]),"")</f>
        <v/>
      </c>
      <c r="AR32" t="str">
        <f>IF(TabellSAML[[#This Row],[ID]]&gt;0,ISTEXT(TabellSAML[[#This Row],[(CoS) Namn på ledare för programmet]]),"")</f>
        <v/>
      </c>
      <c r="AS32" t="str">
        <f>IF(TabellSAML[[#This Row],[ID]]&gt;0,ISTEXT(TabellSAML[[#This Row],[(BIFF) Namn på ledare för programmet]]),"")</f>
        <v/>
      </c>
      <c r="AT32" t="str">
        <f>IF(TabellSAML[[#This Row],[ID]]&gt;0,ISTEXT(TabellSAML[[#This Row],[(LFT) Namn på ledare för programmet]]),"")</f>
        <v/>
      </c>
      <c r="AU32" s="5" t="str">
        <f>IF(TabellSAML[[#This Row],[CoS1]]=TRUE,TabellSAML[[#This Row],[Datum för det sista programtillfället]]&amp;TabellSAML[[#This Row],[(CoS) Ledarens namn]],"")</f>
        <v/>
      </c>
      <c r="AV32" t="str">
        <f>IF(TabellSAML[[#This Row],[CoS1]]=TRUE,TabellSAML[[#This Row],[Socialförvaltning som anordnat programtillfällena]],"")</f>
        <v/>
      </c>
      <c r="AW32" s="5" t="str">
        <f>IF(TabellSAML[[#This Row],[CoS2]]=TRUE,TabellSAML[[#This Row],[Datum för sista programtillfället]]&amp;TabellSAML[[#This Row],[(CoS) Namn på ledare för programmet]],"")</f>
        <v/>
      </c>
      <c r="AX32" t="str">
        <f>_xlfn.XLOOKUP(TabellSAML[[#This Row],[CoS_del_datum]],TabellSAML[CoS_led_datum],TabellSAML[CoS_led_SF],"",0,1)</f>
        <v/>
      </c>
      <c r="AY32" s="5" t="str">
        <f>IF(TabellSAML[[#This Row],[BIFF1]]=TRUE,TabellSAML[[#This Row],[Datum för det sista programtillfället]]&amp;TabellSAML[[#This Row],[(BIFF) Ledarens namn]],"")</f>
        <v/>
      </c>
      <c r="AZ32" t="str">
        <f>IF(TabellSAML[[#This Row],[BIFF1]]=TRUE,TabellSAML[[#This Row],[Socialförvaltning som anordnat programtillfällena]],"")</f>
        <v/>
      </c>
      <c r="BA32" s="5" t="str">
        <f>IF(TabellSAML[[#This Row],[BIFF2]]=TRUE,TabellSAML[[#This Row],[Datum för sista programtillfället]]&amp;TabellSAML[[#This Row],[(BIFF) Namn på ledare för programmet]],"")</f>
        <v/>
      </c>
      <c r="BB32" t="str">
        <f>_xlfn.XLOOKUP(TabellSAML[[#This Row],[BIFF_del_datum]],TabellSAML[BIFF_led_datum],TabellSAML[BIFF_led_SF],"",0,1)</f>
        <v/>
      </c>
      <c r="BC32" s="5" t="str">
        <f>IF(TabellSAML[[#This Row],[LFT1]]=TRUE,TabellSAML[[#This Row],[Datum för det sista programtillfället]]&amp;TabellSAML[[#This Row],[(LFT) Ledarens namn]],"")</f>
        <v/>
      </c>
      <c r="BD32" t="str">
        <f>IF(TabellSAML[[#This Row],[LFT1]]=TRUE,TabellSAML[[#This Row],[Socialförvaltning som anordnat programtillfällena]],"")</f>
        <v/>
      </c>
      <c r="BE32" s="5" t="str">
        <f>IF(TabellSAML[[#This Row],[LFT2]]=TRUE,TabellSAML[[#This Row],[Datum för sista programtillfället]]&amp;TabellSAML[[#This Row],[(LFT) Namn på ledare för programmet]],"")</f>
        <v/>
      </c>
      <c r="BF32" t="str">
        <f>_xlfn.XLOOKUP(TabellSAML[[#This Row],[LFT_del_datum]],TabellSAML[LFT_led_datum],TabellSAML[LFT_led_SF],"",0,1)</f>
        <v/>
      </c>
      <c r="BG3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 s="5" t="str">
        <f>IF(ISNUMBER(TabellSAML[[#This Row],[Datum för det sista programtillfället]]),TabellSAML[[#This Row],[Datum för det sista programtillfället]],IF(ISBLANK(TabellSAML[[#This Row],[Datum för sista programtillfället]]),"",TabellSAML[[#This Row],[Datum för sista programtillfället]]))</f>
        <v/>
      </c>
      <c r="BJ32" t="str">
        <f>IF(ISTEXT(TabellSAML[[#This Row],[Typ av program]]),TabellSAML[[#This Row],[Typ av program]],IF(ISBLANK(TabellSAML[[#This Row],[Typ av program2]]),"",TabellSAML[[#This Row],[Typ av program2]]))</f>
        <v/>
      </c>
      <c r="BK32" t="str">
        <f>IF(ISTEXT(TabellSAML[[#This Row],[Datum alla]]),"",YEAR(TabellSAML[[#This Row],[Datum alla]]))</f>
        <v/>
      </c>
      <c r="BL32" t="str">
        <f>IF(ISTEXT(TabellSAML[[#This Row],[Datum alla]]),"",MONTH(TabellSAML[[#This Row],[Datum alla]]))</f>
        <v/>
      </c>
      <c r="BM32" t="str">
        <f>IF(ISTEXT(TabellSAML[[#This Row],[Månad]]),"",IF(TabellSAML[[#This Row],[Månad]]&lt;=6,TabellSAML[[#This Row],[År]]&amp;" termin 1",TabellSAML[[#This Row],[År]]&amp;" termin 2"))</f>
        <v/>
      </c>
    </row>
    <row r="33" spans="2:65" x14ac:dyDescent="0.25">
      <c r="B33" s="1"/>
      <c r="C33" s="1"/>
      <c r="S33" s="37"/>
      <c r="AA33" s="2"/>
      <c r="AO33" s="44" t="str">
        <f>IF(TabellSAML[[#This Row],[ID]]&gt;0,ISTEXT(TabellSAML[[#This Row],[(CoS) Ledarens namn]]),"")</f>
        <v/>
      </c>
      <c r="AP33" t="str">
        <f>IF(TabellSAML[[#This Row],[ID]]&gt;0,ISTEXT(TabellSAML[[#This Row],[(BIFF) Ledarens namn]]),"")</f>
        <v/>
      </c>
      <c r="AQ33" t="str">
        <f>IF(TabellSAML[[#This Row],[ID]]&gt;0,ISTEXT(TabellSAML[[#This Row],[(LFT) Ledarens namn]]),"")</f>
        <v/>
      </c>
      <c r="AR33" t="str">
        <f>IF(TabellSAML[[#This Row],[ID]]&gt;0,ISTEXT(TabellSAML[[#This Row],[(CoS) Namn på ledare för programmet]]),"")</f>
        <v/>
      </c>
      <c r="AS33" t="str">
        <f>IF(TabellSAML[[#This Row],[ID]]&gt;0,ISTEXT(TabellSAML[[#This Row],[(BIFF) Namn på ledare för programmet]]),"")</f>
        <v/>
      </c>
      <c r="AT33" t="str">
        <f>IF(TabellSAML[[#This Row],[ID]]&gt;0,ISTEXT(TabellSAML[[#This Row],[(LFT) Namn på ledare för programmet]]),"")</f>
        <v/>
      </c>
      <c r="AU33" s="5" t="str">
        <f>IF(TabellSAML[[#This Row],[CoS1]]=TRUE,TabellSAML[[#This Row],[Datum för det sista programtillfället]]&amp;TabellSAML[[#This Row],[(CoS) Ledarens namn]],"")</f>
        <v/>
      </c>
      <c r="AV33" t="str">
        <f>IF(TabellSAML[[#This Row],[CoS1]]=TRUE,TabellSAML[[#This Row],[Socialförvaltning som anordnat programtillfällena]],"")</f>
        <v/>
      </c>
      <c r="AW33" s="5" t="str">
        <f>IF(TabellSAML[[#This Row],[CoS2]]=TRUE,TabellSAML[[#This Row],[Datum för sista programtillfället]]&amp;TabellSAML[[#This Row],[(CoS) Namn på ledare för programmet]],"")</f>
        <v/>
      </c>
      <c r="AX33" t="str">
        <f>_xlfn.XLOOKUP(TabellSAML[[#This Row],[CoS_del_datum]],TabellSAML[CoS_led_datum],TabellSAML[CoS_led_SF],"",0,1)</f>
        <v/>
      </c>
      <c r="AY33" s="5" t="str">
        <f>IF(TabellSAML[[#This Row],[BIFF1]]=TRUE,TabellSAML[[#This Row],[Datum för det sista programtillfället]]&amp;TabellSAML[[#This Row],[(BIFF) Ledarens namn]],"")</f>
        <v/>
      </c>
      <c r="AZ33" t="str">
        <f>IF(TabellSAML[[#This Row],[BIFF1]]=TRUE,TabellSAML[[#This Row],[Socialförvaltning som anordnat programtillfällena]],"")</f>
        <v/>
      </c>
      <c r="BA33" s="5" t="str">
        <f>IF(TabellSAML[[#This Row],[BIFF2]]=TRUE,TabellSAML[[#This Row],[Datum för sista programtillfället]]&amp;TabellSAML[[#This Row],[(BIFF) Namn på ledare för programmet]],"")</f>
        <v/>
      </c>
      <c r="BB33" t="str">
        <f>_xlfn.XLOOKUP(TabellSAML[[#This Row],[BIFF_del_datum]],TabellSAML[BIFF_led_datum],TabellSAML[BIFF_led_SF],"",0,1)</f>
        <v/>
      </c>
      <c r="BC33" s="5" t="str">
        <f>IF(TabellSAML[[#This Row],[LFT1]]=TRUE,TabellSAML[[#This Row],[Datum för det sista programtillfället]]&amp;TabellSAML[[#This Row],[(LFT) Ledarens namn]],"")</f>
        <v/>
      </c>
      <c r="BD33" t="str">
        <f>IF(TabellSAML[[#This Row],[LFT1]]=TRUE,TabellSAML[[#This Row],[Socialförvaltning som anordnat programtillfällena]],"")</f>
        <v/>
      </c>
      <c r="BE33" s="5" t="str">
        <f>IF(TabellSAML[[#This Row],[LFT2]]=TRUE,TabellSAML[[#This Row],[Datum för sista programtillfället]]&amp;TabellSAML[[#This Row],[(LFT) Namn på ledare för programmet]],"")</f>
        <v/>
      </c>
      <c r="BF33" t="str">
        <f>_xlfn.XLOOKUP(TabellSAML[[#This Row],[LFT_del_datum]],TabellSAML[LFT_led_datum],TabellSAML[LFT_led_SF],"",0,1)</f>
        <v/>
      </c>
      <c r="BG3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 s="5" t="str">
        <f>IF(ISNUMBER(TabellSAML[[#This Row],[Datum för det sista programtillfället]]),TabellSAML[[#This Row],[Datum för det sista programtillfället]],IF(ISBLANK(TabellSAML[[#This Row],[Datum för sista programtillfället]]),"",TabellSAML[[#This Row],[Datum för sista programtillfället]]))</f>
        <v/>
      </c>
      <c r="BJ33" t="str">
        <f>IF(ISTEXT(TabellSAML[[#This Row],[Typ av program]]),TabellSAML[[#This Row],[Typ av program]],IF(ISBLANK(TabellSAML[[#This Row],[Typ av program2]]),"",TabellSAML[[#This Row],[Typ av program2]]))</f>
        <v/>
      </c>
      <c r="BK33" t="str">
        <f>IF(ISTEXT(TabellSAML[[#This Row],[Datum alla]]),"",YEAR(TabellSAML[[#This Row],[Datum alla]]))</f>
        <v/>
      </c>
      <c r="BL33" t="str">
        <f>IF(ISTEXT(TabellSAML[[#This Row],[Datum alla]]),"",MONTH(TabellSAML[[#This Row],[Datum alla]]))</f>
        <v/>
      </c>
      <c r="BM33" t="str">
        <f>IF(ISTEXT(TabellSAML[[#This Row],[Månad]]),"",IF(TabellSAML[[#This Row],[Månad]]&lt;=6,TabellSAML[[#This Row],[År]]&amp;" termin 1",TabellSAML[[#This Row],[År]]&amp;" termin 2"))</f>
        <v/>
      </c>
    </row>
    <row r="34" spans="2:65" x14ac:dyDescent="0.25">
      <c r="B34" s="1"/>
      <c r="C34" s="1"/>
      <c r="J34" s="2"/>
      <c r="K34" s="2"/>
      <c r="S34" s="37"/>
      <c r="AO34" s="44" t="str">
        <f>IF(TabellSAML[[#This Row],[ID]]&gt;0,ISTEXT(TabellSAML[[#This Row],[(CoS) Ledarens namn]]),"")</f>
        <v/>
      </c>
      <c r="AP34" t="str">
        <f>IF(TabellSAML[[#This Row],[ID]]&gt;0,ISTEXT(TabellSAML[[#This Row],[(BIFF) Ledarens namn]]),"")</f>
        <v/>
      </c>
      <c r="AQ34" t="str">
        <f>IF(TabellSAML[[#This Row],[ID]]&gt;0,ISTEXT(TabellSAML[[#This Row],[(LFT) Ledarens namn]]),"")</f>
        <v/>
      </c>
      <c r="AR34" t="str">
        <f>IF(TabellSAML[[#This Row],[ID]]&gt;0,ISTEXT(TabellSAML[[#This Row],[(CoS) Namn på ledare för programmet]]),"")</f>
        <v/>
      </c>
      <c r="AS34" t="str">
        <f>IF(TabellSAML[[#This Row],[ID]]&gt;0,ISTEXT(TabellSAML[[#This Row],[(BIFF) Namn på ledare för programmet]]),"")</f>
        <v/>
      </c>
      <c r="AT34" t="str">
        <f>IF(TabellSAML[[#This Row],[ID]]&gt;0,ISTEXT(TabellSAML[[#This Row],[(LFT) Namn på ledare för programmet]]),"")</f>
        <v/>
      </c>
      <c r="AU34" s="5" t="str">
        <f>IF(TabellSAML[[#This Row],[CoS1]]=TRUE,TabellSAML[[#This Row],[Datum för det sista programtillfället]]&amp;TabellSAML[[#This Row],[(CoS) Ledarens namn]],"")</f>
        <v/>
      </c>
      <c r="AV34" t="str">
        <f>IF(TabellSAML[[#This Row],[CoS1]]=TRUE,TabellSAML[[#This Row],[Socialförvaltning som anordnat programtillfällena]],"")</f>
        <v/>
      </c>
      <c r="AW34" s="5" t="str">
        <f>IF(TabellSAML[[#This Row],[CoS2]]=TRUE,TabellSAML[[#This Row],[Datum för sista programtillfället]]&amp;TabellSAML[[#This Row],[(CoS) Namn på ledare för programmet]],"")</f>
        <v/>
      </c>
      <c r="AX34" t="str">
        <f>_xlfn.XLOOKUP(TabellSAML[[#This Row],[CoS_del_datum]],TabellSAML[CoS_led_datum],TabellSAML[CoS_led_SF],"",0,1)</f>
        <v/>
      </c>
      <c r="AY34" s="5" t="str">
        <f>IF(TabellSAML[[#This Row],[BIFF1]]=TRUE,TabellSAML[[#This Row],[Datum för det sista programtillfället]]&amp;TabellSAML[[#This Row],[(BIFF) Ledarens namn]],"")</f>
        <v/>
      </c>
      <c r="AZ34" t="str">
        <f>IF(TabellSAML[[#This Row],[BIFF1]]=TRUE,TabellSAML[[#This Row],[Socialförvaltning som anordnat programtillfällena]],"")</f>
        <v/>
      </c>
      <c r="BA34" s="5" t="str">
        <f>IF(TabellSAML[[#This Row],[BIFF2]]=TRUE,TabellSAML[[#This Row],[Datum för sista programtillfället]]&amp;TabellSAML[[#This Row],[(BIFF) Namn på ledare för programmet]],"")</f>
        <v/>
      </c>
      <c r="BB34" t="str">
        <f>_xlfn.XLOOKUP(TabellSAML[[#This Row],[BIFF_del_datum]],TabellSAML[BIFF_led_datum],TabellSAML[BIFF_led_SF],"",0,1)</f>
        <v/>
      </c>
      <c r="BC34" s="5" t="str">
        <f>IF(TabellSAML[[#This Row],[LFT1]]=TRUE,TabellSAML[[#This Row],[Datum för det sista programtillfället]]&amp;TabellSAML[[#This Row],[(LFT) Ledarens namn]],"")</f>
        <v/>
      </c>
      <c r="BD34" t="str">
        <f>IF(TabellSAML[[#This Row],[LFT1]]=TRUE,TabellSAML[[#This Row],[Socialförvaltning som anordnat programtillfällena]],"")</f>
        <v/>
      </c>
      <c r="BE34" s="5" t="str">
        <f>IF(TabellSAML[[#This Row],[LFT2]]=TRUE,TabellSAML[[#This Row],[Datum för sista programtillfället]]&amp;TabellSAML[[#This Row],[(LFT) Namn på ledare för programmet]],"")</f>
        <v/>
      </c>
      <c r="BF34" t="str">
        <f>_xlfn.XLOOKUP(TabellSAML[[#This Row],[LFT_del_datum]],TabellSAML[LFT_led_datum],TabellSAML[LFT_led_SF],"",0,1)</f>
        <v/>
      </c>
      <c r="BG3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 s="5" t="str">
        <f>IF(ISNUMBER(TabellSAML[[#This Row],[Datum för det sista programtillfället]]),TabellSAML[[#This Row],[Datum för det sista programtillfället]],IF(ISBLANK(TabellSAML[[#This Row],[Datum för sista programtillfället]]),"",TabellSAML[[#This Row],[Datum för sista programtillfället]]))</f>
        <v/>
      </c>
      <c r="BJ34" t="str">
        <f>IF(ISTEXT(TabellSAML[[#This Row],[Typ av program]]),TabellSAML[[#This Row],[Typ av program]],IF(ISBLANK(TabellSAML[[#This Row],[Typ av program2]]),"",TabellSAML[[#This Row],[Typ av program2]]))</f>
        <v/>
      </c>
      <c r="BK34" t="str">
        <f>IF(ISTEXT(TabellSAML[[#This Row],[Datum alla]]),"",YEAR(TabellSAML[[#This Row],[Datum alla]]))</f>
        <v/>
      </c>
      <c r="BL34" t="str">
        <f>IF(ISTEXT(TabellSAML[[#This Row],[Datum alla]]),"",MONTH(TabellSAML[[#This Row],[Datum alla]]))</f>
        <v/>
      </c>
      <c r="BM34" t="str">
        <f>IF(ISTEXT(TabellSAML[[#This Row],[Månad]]),"",IF(TabellSAML[[#This Row],[Månad]]&lt;=6,TabellSAML[[#This Row],[År]]&amp;" termin 1",TabellSAML[[#This Row],[År]]&amp;" termin 2"))</f>
        <v/>
      </c>
    </row>
    <row r="35" spans="2:65" x14ac:dyDescent="0.25">
      <c r="B35" s="1"/>
      <c r="C35" s="1"/>
      <c r="S35" s="37"/>
      <c r="AA35" s="2"/>
      <c r="AO35" s="44" t="str">
        <f>IF(TabellSAML[[#This Row],[ID]]&gt;0,ISTEXT(TabellSAML[[#This Row],[(CoS) Ledarens namn]]),"")</f>
        <v/>
      </c>
      <c r="AP35" t="str">
        <f>IF(TabellSAML[[#This Row],[ID]]&gt;0,ISTEXT(TabellSAML[[#This Row],[(BIFF) Ledarens namn]]),"")</f>
        <v/>
      </c>
      <c r="AQ35" t="str">
        <f>IF(TabellSAML[[#This Row],[ID]]&gt;0,ISTEXT(TabellSAML[[#This Row],[(LFT) Ledarens namn]]),"")</f>
        <v/>
      </c>
      <c r="AR35" t="str">
        <f>IF(TabellSAML[[#This Row],[ID]]&gt;0,ISTEXT(TabellSAML[[#This Row],[(CoS) Namn på ledare för programmet]]),"")</f>
        <v/>
      </c>
      <c r="AS35" t="str">
        <f>IF(TabellSAML[[#This Row],[ID]]&gt;0,ISTEXT(TabellSAML[[#This Row],[(BIFF) Namn på ledare för programmet]]),"")</f>
        <v/>
      </c>
      <c r="AT35" t="str">
        <f>IF(TabellSAML[[#This Row],[ID]]&gt;0,ISTEXT(TabellSAML[[#This Row],[(LFT) Namn på ledare för programmet]]),"")</f>
        <v/>
      </c>
      <c r="AU35" s="5" t="str">
        <f>IF(TabellSAML[[#This Row],[CoS1]]=TRUE,TabellSAML[[#This Row],[Datum för det sista programtillfället]]&amp;TabellSAML[[#This Row],[(CoS) Ledarens namn]],"")</f>
        <v/>
      </c>
      <c r="AV35" t="str">
        <f>IF(TabellSAML[[#This Row],[CoS1]]=TRUE,TabellSAML[[#This Row],[Socialförvaltning som anordnat programtillfällena]],"")</f>
        <v/>
      </c>
      <c r="AW35" s="5" t="str">
        <f>IF(TabellSAML[[#This Row],[CoS2]]=TRUE,TabellSAML[[#This Row],[Datum för sista programtillfället]]&amp;TabellSAML[[#This Row],[(CoS) Namn på ledare för programmet]],"")</f>
        <v/>
      </c>
      <c r="AX35" t="str">
        <f>_xlfn.XLOOKUP(TabellSAML[[#This Row],[CoS_del_datum]],TabellSAML[CoS_led_datum],TabellSAML[CoS_led_SF],"",0,1)</f>
        <v/>
      </c>
      <c r="AY35" s="5" t="str">
        <f>IF(TabellSAML[[#This Row],[BIFF1]]=TRUE,TabellSAML[[#This Row],[Datum för det sista programtillfället]]&amp;TabellSAML[[#This Row],[(BIFF) Ledarens namn]],"")</f>
        <v/>
      </c>
      <c r="AZ35" t="str">
        <f>IF(TabellSAML[[#This Row],[BIFF1]]=TRUE,TabellSAML[[#This Row],[Socialförvaltning som anordnat programtillfällena]],"")</f>
        <v/>
      </c>
      <c r="BA35" s="5" t="str">
        <f>IF(TabellSAML[[#This Row],[BIFF2]]=TRUE,TabellSAML[[#This Row],[Datum för sista programtillfället]]&amp;TabellSAML[[#This Row],[(BIFF) Namn på ledare för programmet]],"")</f>
        <v/>
      </c>
      <c r="BB35" t="str">
        <f>_xlfn.XLOOKUP(TabellSAML[[#This Row],[BIFF_del_datum]],TabellSAML[BIFF_led_datum],TabellSAML[BIFF_led_SF],"",0,1)</f>
        <v/>
      </c>
      <c r="BC35" s="5" t="str">
        <f>IF(TabellSAML[[#This Row],[LFT1]]=TRUE,TabellSAML[[#This Row],[Datum för det sista programtillfället]]&amp;TabellSAML[[#This Row],[(LFT) Ledarens namn]],"")</f>
        <v/>
      </c>
      <c r="BD35" t="str">
        <f>IF(TabellSAML[[#This Row],[LFT1]]=TRUE,TabellSAML[[#This Row],[Socialförvaltning som anordnat programtillfällena]],"")</f>
        <v/>
      </c>
      <c r="BE35" s="5" t="str">
        <f>IF(TabellSAML[[#This Row],[LFT2]]=TRUE,TabellSAML[[#This Row],[Datum för sista programtillfället]]&amp;TabellSAML[[#This Row],[(LFT) Namn på ledare för programmet]],"")</f>
        <v/>
      </c>
      <c r="BF35" t="str">
        <f>_xlfn.XLOOKUP(TabellSAML[[#This Row],[LFT_del_datum]],TabellSAML[LFT_led_datum],TabellSAML[LFT_led_SF],"",0,1)</f>
        <v/>
      </c>
      <c r="BG3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 s="5" t="str">
        <f>IF(ISNUMBER(TabellSAML[[#This Row],[Datum för det sista programtillfället]]),TabellSAML[[#This Row],[Datum för det sista programtillfället]],IF(ISBLANK(TabellSAML[[#This Row],[Datum för sista programtillfället]]),"",TabellSAML[[#This Row],[Datum för sista programtillfället]]))</f>
        <v/>
      </c>
      <c r="BJ35" t="str">
        <f>IF(ISTEXT(TabellSAML[[#This Row],[Typ av program]]),TabellSAML[[#This Row],[Typ av program]],IF(ISBLANK(TabellSAML[[#This Row],[Typ av program2]]),"",TabellSAML[[#This Row],[Typ av program2]]))</f>
        <v/>
      </c>
      <c r="BK35" t="str">
        <f>IF(ISTEXT(TabellSAML[[#This Row],[Datum alla]]),"",YEAR(TabellSAML[[#This Row],[Datum alla]]))</f>
        <v/>
      </c>
      <c r="BL35" t="str">
        <f>IF(ISTEXT(TabellSAML[[#This Row],[Datum alla]]),"",MONTH(TabellSAML[[#This Row],[Datum alla]]))</f>
        <v/>
      </c>
      <c r="BM35" t="str">
        <f>IF(ISTEXT(TabellSAML[[#This Row],[Månad]]),"",IF(TabellSAML[[#This Row],[Månad]]&lt;=6,TabellSAML[[#This Row],[År]]&amp;" termin 1",TabellSAML[[#This Row],[År]]&amp;" termin 2"))</f>
        <v/>
      </c>
    </row>
    <row r="36" spans="2:65" x14ac:dyDescent="0.25">
      <c r="B36" s="1"/>
      <c r="C36" s="1"/>
      <c r="S36" s="37"/>
      <c r="AA36" s="2"/>
      <c r="AO36" s="44" t="str">
        <f>IF(TabellSAML[[#This Row],[ID]]&gt;0,ISTEXT(TabellSAML[[#This Row],[(CoS) Ledarens namn]]),"")</f>
        <v/>
      </c>
      <c r="AP36" t="str">
        <f>IF(TabellSAML[[#This Row],[ID]]&gt;0,ISTEXT(TabellSAML[[#This Row],[(BIFF) Ledarens namn]]),"")</f>
        <v/>
      </c>
      <c r="AQ36" t="str">
        <f>IF(TabellSAML[[#This Row],[ID]]&gt;0,ISTEXT(TabellSAML[[#This Row],[(LFT) Ledarens namn]]),"")</f>
        <v/>
      </c>
      <c r="AR36" t="str">
        <f>IF(TabellSAML[[#This Row],[ID]]&gt;0,ISTEXT(TabellSAML[[#This Row],[(CoS) Namn på ledare för programmet]]),"")</f>
        <v/>
      </c>
      <c r="AS36" t="str">
        <f>IF(TabellSAML[[#This Row],[ID]]&gt;0,ISTEXT(TabellSAML[[#This Row],[(BIFF) Namn på ledare för programmet]]),"")</f>
        <v/>
      </c>
      <c r="AT36" t="str">
        <f>IF(TabellSAML[[#This Row],[ID]]&gt;0,ISTEXT(TabellSAML[[#This Row],[(LFT) Namn på ledare för programmet]]),"")</f>
        <v/>
      </c>
      <c r="AU36" s="5" t="str">
        <f>IF(TabellSAML[[#This Row],[CoS1]]=TRUE,TabellSAML[[#This Row],[Datum för det sista programtillfället]]&amp;TabellSAML[[#This Row],[(CoS) Ledarens namn]],"")</f>
        <v/>
      </c>
      <c r="AV36" t="str">
        <f>IF(TabellSAML[[#This Row],[CoS1]]=TRUE,TabellSAML[[#This Row],[Socialförvaltning som anordnat programtillfällena]],"")</f>
        <v/>
      </c>
      <c r="AW36" s="5" t="str">
        <f>IF(TabellSAML[[#This Row],[CoS2]]=TRUE,TabellSAML[[#This Row],[Datum för sista programtillfället]]&amp;TabellSAML[[#This Row],[(CoS) Namn på ledare för programmet]],"")</f>
        <v/>
      </c>
      <c r="AX36" t="str">
        <f>_xlfn.XLOOKUP(TabellSAML[[#This Row],[CoS_del_datum]],TabellSAML[CoS_led_datum],TabellSAML[CoS_led_SF],"",0,1)</f>
        <v/>
      </c>
      <c r="AY36" s="5" t="str">
        <f>IF(TabellSAML[[#This Row],[BIFF1]]=TRUE,TabellSAML[[#This Row],[Datum för det sista programtillfället]]&amp;TabellSAML[[#This Row],[(BIFF) Ledarens namn]],"")</f>
        <v/>
      </c>
      <c r="AZ36" t="str">
        <f>IF(TabellSAML[[#This Row],[BIFF1]]=TRUE,TabellSAML[[#This Row],[Socialförvaltning som anordnat programtillfällena]],"")</f>
        <v/>
      </c>
      <c r="BA36" s="5" t="str">
        <f>IF(TabellSAML[[#This Row],[BIFF2]]=TRUE,TabellSAML[[#This Row],[Datum för sista programtillfället]]&amp;TabellSAML[[#This Row],[(BIFF) Namn på ledare för programmet]],"")</f>
        <v/>
      </c>
      <c r="BB36" t="str">
        <f>_xlfn.XLOOKUP(TabellSAML[[#This Row],[BIFF_del_datum]],TabellSAML[BIFF_led_datum],TabellSAML[BIFF_led_SF],"",0,1)</f>
        <v/>
      </c>
      <c r="BC36" s="5" t="str">
        <f>IF(TabellSAML[[#This Row],[LFT1]]=TRUE,TabellSAML[[#This Row],[Datum för det sista programtillfället]]&amp;TabellSAML[[#This Row],[(LFT) Ledarens namn]],"")</f>
        <v/>
      </c>
      <c r="BD36" t="str">
        <f>IF(TabellSAML[[#This Row],[LFT1]]=TRUE,TabellSAML[[#This Row],[Socialförvaltning som anordnat programtillfällena]],"")</f>
        <v/>
      </c>
      <c r="BE36" s="5" t="str">
        <f>IF(TabellSAML[[#This Row],[LFT2]]=TRUE,TabellSAML[[#This Row],[Datum för sista programtillfället]]&amp;TabellSAML[[#This Row],[(LFT) Namn på ledare för programmet]],"")</f>
        <v/>
      </c>
      <c r="BF36" t="str">
        <f>_xlfn.XLOOKUP(TabellSAML[[#This Row],[LFT_del_datum]],TabellSAML[LFT_led_datum],TabellSAML[LFT_led_SF],"",0,1)</f>
        <v/>
      </c>
      <c r="BG3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 s="5" t="str">
        <f>IF(ISNUMBER(TabellSAML[[#This Row],[Datum för det sista programtillfället]]),TabellSAML[[#This Row],[Datum för det sista programtillfället]],IF(ISBLANK(TabellSAML[[#This Row],[Datum för sista programtillfället]]),"",TabellSAML[[#This Row],[Datum för sista programtillfället]]))</f>
        <v/>
      </c>
      <c r="BJ36" t="str">
        <f>IF(ISTEXT(TabellSAML[[#This Row],[Typ av program]]),TabellSAML[[#This Row],[Typ av program]],IF(ISBLANK(TabellSAML[[#This Row],[Typ av program2]]),"",TabellSAML[[#This Row],[Typ av program2]]))</f>
        <v/>
      </c>
      <c r="BK36" t="str">
        <f>IF(ISTEXT(TabellSAML[[#This Row],[Datum alla]]),"",YEAR(TabellSAML[[#This Row],[Datum alla]]))</f>
        <v/>
      </c>
      <c r="BL36" t="str">
        <f>IF(ISTEXT(TabellSAML[[#This Row],[Datum alla]]),"",MONTH(TabellSAML[[#This Row],[Datum alla]]))</f>
        <v/>
      </c>
      <c r="BM36" t="str">
        <f>IF(ISTEXT(TabellSAML[[#This Row],[Månad]]),"",IF(TabellSAML[[#This Row],[Månad]]&lt;=6,TabellSAML[[#This Row],[År]]&amp;" termin 1",TabellSAML[[#This Row],[År]]&amp;" termin 2"))</f>
        <v/>
      </c>
    </row>
    <row r="37" spans="2:65" x14ac:dyDescent="0.25">
      <c r="B37" s="1"/>
      <c r="C37" s="1"/>
      <c r="S37" s="37"/>
      <c r="AA37" s="2"/>
      <c r="AO37" s="44" t="str">
        <f>IF(TabellSAML[[#This Row],[ID]]&gt;0,ISTEXT(TabellSAML[[#This Row],[(CoS) Ledarens namn]]),"")</f>
        <v/>
      </c>
      <c r="AP37" t="str">
        <f>IF(TabellSAML[[#This Row],[ID]]&gt;0,ISTEXT(TabellSAML[[#This Row],[(BIFF) Ledarens namn]]),"")</f>
        <v/>
      </c>
      <c r="AQ37" t="str">
        <f>IF(TabellSAML[[#This Row],[ID]]&gt;0,ISTEXT(TabellSAML[[#This Row],[(LFT) Ledarens namn]]),"")</f>
        <v/>
      </c>
      <c r="AR37" t="str">
        <f>IF(TabellSAML[[#This Row],[ID]]&gt;0,ISTEXT(TabellSAML[[#This Row],[(CoS) Namn på ledare för programmet]]),"")</f>
        <v/>
      </c>
      <c r="AS37" t="str">
        <f>IF(TabellSAML[[#This Row],[ID]]&gt;0,ISTEXT(TabellSAML[[#This Row],[(BIFF) Namn på ledare för programmet]]),"")</f>
        <v/>
      </c>
      <c r="AT37" t="str">
        <f>IF(TabellSAML[[#This Row],[ID]]&gt;0,ISTEXT(TabellSAML[[#This Row],[(LFT) Namn på ledare för programmet]]),"")</f>
        <v/>
      </c>
      <c r="AU37" s="5" t="str">
        <f>IF(TabellSAML[[#This Row],[CoS1]]=TRUE,TabellSAML[[#This Row],[Datum för det sista programtillfället]]&amp;TabellSAML[[#This Row],[(CoS) Ledarens namn]],"")</f>
        <v/>
      </c>
      <c r="AV37" t="str">
        <f>IF(TabellSAML[[#This Row],[CoS1]]=TRUE,TabellSAML[[#This Row],[Socialförvaltning som anordnat programtillfällena]],"")</f>
        <v/>
      </c>
      <c r="AW37" s="5" t="str">
        <f>IF(TabellSAML[[#This Row],[CoS2]]=TRUE,TabellSAML[[#This Row],[Datum för sista programtillfället]]&amp;TabellSAML[[#This Row],[(CoS) Namn på ledare för programmet]],"")</f>
        <v/>
      </c>
      <c r="AX37" t="str">
        <f>_xlfn.XLOOKUP(TabellSAML[[#This Row],[CoS_del_datum]],TabellSAML[CoS_led_datum],TabellSAML[CoS_led_SF],"",0,1)</f>
        <v/>
      </c>
      <c r="AY37" s="5" t="str">
        <f>IF(TabellSAML[[#This Row],[BIFF1]]=TRUE,TabellSAML[[#This Row],[Datum för det sista programtillfället]]&amp;TabellSAML[[#This Row],[(BIFF) Ledarens namn]],"")</f>
        <v/>
      </c>
      <c r="AZ37" t="str">
        <f>IF(TabellSAML[[#This Row],[BIFF1]]=TRUE,TabellSAML[[#This Row],[Socialförvaltning som anordnat programtillfällena]],"")</f>
        <v/>
      </c>
      <c r="BA37" s="5" t="str">
        <f>IF(TabellSAML[[#This Row],[BIFF2]]=TRUE,TabellSAML[[#This Row],[Datum för sista programtillfället]]&amp;TabellSAML[[#This Row],[(BIFF) Namn på ledare för programmet]],"")</f>
        <v/>
      </c>
      <c r="BB37" t="str">
        <f>_xlfn.XLOOKUP(TabellSAML[[#This Row],[BIFF_del_datum]],TabellSAML[BIFF_led_datum],TabellSAML[BIFF_led_SF],"",0,1)</f>
        <v/>
      </c>
      <c r="BC37" s="5" t="str">
        <f>IF(TabellSAML[[#This Row],[LFT1]]=TRUE,TabellSAML[[#This Row],[Datum för det sista programtillfället]]&amp;TabellSAML[[#This Row],[(LFT) Ledarens namn]],"")</f>
        <v/>
      </c>
      <c r="BD37" t="str">
        <f>IF(TabellSAML[[#This Row],[LFT1]]=TRUE,TabellSAML[[#This Row],[Socialförvaltning som anordnat programtillfällena]],"")</f>
        <v/>
      </c>
      <c r="BE37" s="5" t="str">
        <f>IF(TabellSAML[[#This Row],[LFT2]]=TRUE,TabellSAML[[#This Row],[Datum för sista programtillfället]]&amp;TabellSAML[[#This Row],[(LFT) Namn på ledare för programmet]],"")</f>
        <v/>
      </c>
      <c r="BF37" t="str">
        <f>_xlfn.XLOOKUP(TabellSAML[[#This Row],[LFT_del_datum]],TabellSAML[LFT_led_datum],TabellSAML[LFT_led_SF],"",0,1)</f>
        <v/>
      </c>
      <c r="BG3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 s="5" t="str">
        <f>IF(ISNUMBER(TabellSAML[[#This Row],[Datum för det sista programtillfället]]),TabellSAML[[#This Row],[Datum för det sista programtillfället]],IF(ISBLANK(TabellSAML[[#This Row],[Datum för sista programtillfället]]),"",TabellSAML[[#This Row],[Datum för sista programtillfället]]))</f>
        <v/>
      </c>
      <c r="BJ37" t="str">
        <f>IF(ISTEXT(TabellSAML[[#This Row],[Typ av program]]),TabellSAML[[#This Row],[Typ av program]],IF(ISBLANK(TabellSAML[[#This Row],[Typ av program2]]),"",TabellSAML[[#This Row],[Typ av program2]]))</f>
        <v/>
      </c>
      <c r="BK37" t="str">
        <f>IF(ISTEXT(TabellSAML[[#This Row],[Datum alla]]),"",YEAR(TabellSAML[[#This Row],[Datum alla]]))</f>
        <v/>
      </c>
      <c r="BL37" t="str">
        <f>IF(ISTEXT(TabellSAML[[#This Row],[Datum alla]]),"",MONTH(TabellSAML[[#This Row],[Datum alla]]))</f>
        <v/>
      </c>
      <c r="BM37" t="str">
        <f>IF(ISTEXT(TabellSAML[[#This Row],[Månad]]),"",IF(TabellSAML[[#This Row],[Månad]]&lt;=6,TabellSAML[[#This Row],[År]]&amp;" termin 1",TabellSAML[[#This Row],[År]]&amp;" termin 2"))</f>
        <v/>
      </c>
    </row>
    <row r="38" spans="2:65" x14ac:dyDescent="0.25">
      <c r="B38" s="1"/>
      <c r="C38" s="1"/>
      <c r="S38" s="37"/>
      <c r="AA38" s="2"/>
      <c r="AO38" s="44" t="str">
        <f>IF(TabellSAML[[#This Row],[ID]]&gt;0,ISTEXT(TabellSAML[[#This Row],[(CoS) Ledarens namn]]),"")</f>
        <v/>
      </c>
      <c r="AP38" t="str">
        <f>IF(TabellSAML[[#This Row],[ID]]&gt;0,ISTEXT(TabellSAML[[#This Row],[(BIFF) Ledarens namn]]),"")</f>
        <v/>
      </c>
      <c r="AQ38" t="str">
        <f>IF(TabellSAML[[#This Row],[ID]]&gt;0,ISTEXT(TabellSAML[[#This Row],[(LFT) Ledarens namn]]),"")</f>
        <v/>
      </c>
      <c r="AR38" t="str">
        <f>IF(TabellSAML[[#This Row],[ID]]&gt;0,ISTEXT(TabellSAML[[#This Row],[(CoS) Namn på ledare för programmet]]),"")</f>
        <v/>
      </c>
      <c r="AS38" t="str">
        <f>IF(TabellSAML[[#This Row],[ID]]&gt;0,ISTEXT(TabellSAML[[#This Row],[(BIFF) Namn på ledare för programmet]]),"")</f>
        <v/>
      </c>
      <c r="AT38" t="str">
        <f>IF(TabellSAML[[#This Row],[ID]]&gt;0,ISTEXT(TabellSAML[[#This Row],[(LFT) Namn på ledare för programmet]]),"")</f>
        <v/>
      </c>
      <c r="AU38" s="5" t="str">
        <f>IF(TabellSAML[[#This Row],[CoS1]]=TRUE,TabellSAML[[#This Row],[Datum för det sista programtillfället]]&amp;TabellSAML[[#This Row],[(CoS) Ledarens namn]],"")</f>
        <v/>
      </c>
      <c r="AV38" t="str">
        <f>IF(TabellSAML[[#This Row],[CoS1]]=TRUE,TabellSAML[[#This Row],[Socialförvaltning som anordnat programtillfällena]],"")</f>
        <v/>
      </c>
      <c r="AW38" s="5" t="str">
        <f>IF(TabellSAML[[#This Row],[CoS2]]=TRUE,TabellSAML[[#This Row],[Datum för sista programtillfället]]&amp;TabellSAML[[#This Row],[(CoS) Namn på ledare för programmet]],"")</f>
        <v/>
      </c>
      <c r="AX38" t="str">
        <f>_xlfn.XLOOKUP(TabellSAML[[#This Row],[CoS_del_datum]],TabellSAML[CoS_led_datum],TabellSAML[CoS_led_SF],"",0,1)</f>
        <v/>
      </c>
      <c r="AY38" s="5" t="str">
        <f>IF(TabellSAML[[#This Row],[BIFF1]]=TRUE,TabellSAML[[#This Row],[Datum för det sista programtillfället]]&amp;TabellSAML[[#This Row],[(BIFF) Ledarens namn]],"")</f>
        <v/>
      </c>
      <c r="AZ38" t="str">
        <f>IF(TabellSAML[[#This Row],[BIFF1]]=TRUE,TabellSAML[[#This Row],[Socialförvaltning som anordnat programtillfällena]],"")</f>
        <v/>
      </c>
      <c r="BA38" s="5" t="str">
        <f>IF(TabellSAML[[#This Row],[BIFF2]]=TRUE,TabellSAML[[#This Row],[Datum för sista programtillfället]]&amp;TabellSAML[[#This Row],[(BIFF) Namn på ledare för programmet]],"")</f>
        <v/>
      </c>
      <c r="BB38" t="str">
        <f>_xlfn.XLOOKUP(TabellSAML[[#This Row],[BIFF_del_datum]],TabellSAML[BIFF_led_datum],TabellSAML[BIFF_led_SF],"",0,1)</f>
        <v/>
      </c>
      <c r="BC38" s="5" t="str">
        <f>IF(TabellSAML[[#This Row],[LFT1]]=TRUE,TabellSAML[[#This Row],[Datum för det sista programtillfället]]&amp;TabellSAML[[#This Row],[(LFT) Ledarens namn]],"")</f>
        <v/>
      </c>
      <c r="BD38" t="str">
        <f>IF(TabellSAML[[#This Row],[LFT1]]=TRUE,TabellSAML[[#This Row],[Socialförvaltning som anordnat programtillfällena]],"")</f>
        <v/>
      </c>
      <c r="BE38" s="5" t="str">
        <f>IF(TabellSAML[[#This Row],[LFT2]]=TRUE,TabellSAML[[#This Row],[Datum för sista programtillfället]]&amp;TabellSAML[[#This Row],[(LFT) Namn på ledare för programmet]],"")</f>
        <v/>
      </c>
      <c r="BF38" t="str">
        <f>_xlfn.XLOOKUP(TabellSAML[[#This Row],[LFT_del_datum]],TabellSAML[LFT_led_datum],TabellSAML[LFT_led_SF],"",0,1)</f>
        <v/>
      </c>
      <c r="BG3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 s="5" t="str">
        <f>IF(ISNUMBER(TabellSAML[[#This Row],[Datum för det sista programtillfället]]),TabellSAML[[#This Row],[Datum för det sista programtillfället]],IF(ISBLANK(TabellSAML[[#This Row],[Datum för sista programtillfället]]),"",TabellSAML[[#This Row],[Datum för sista programtillfället]]))</f>
        <v/>
      </c>
      <c r="BJ38" t="str">
        <f>IF(ISTEXT(TabellSAML[[#This Row],[Typ av program]]),TabellSAML[[#This Row],[Typ av program]],IF(ISBLANK(TabellSAML[[#This Row],[Typ av program2]]),"",TabellSAML[[#This Row],[Typ av program2]]))</f>
        <v/>
      </c>
      <c r="BK38" t="str">
        <f>IF(ISTEXT(TabellSAML[[#This Row],[Datum alla]]),"",YEAR(TabellSAML[[#This Row],[Datum alla]]))</f>
        <v/>
      </c>
      <c r="BL38" t="str">
        <f>IF(ISTEXT(TabellSAML[[#This Row],[Datum alla]]),"",MONTH(TabellSAML[[#This Row],[Datum alla]]))</f>
        <v/>
      </c>
      <c r="BM38" t="str">
        <f>IF(ISTEXT(TabellSAML[[#This Row],[Månad]]),"",IF(TabellSAML[[#This Row],[Månad]]&lt;=6,TabellSAML[[#This Row],[År]]&amp;" termin 1",TabellSAML[[#This Row],[År]]&amp;" termin 2"))</f>
        <v/>
      </c>
    </row>
    <row r="39" spans="2:65" x14ac:dyDescent="0.25">
      <c r="B39" s="1"/>
      <c r="C39" s="1"/>
      <c r="S39" s="37"/>
      <c r="AA39" s="2"/>
      <c r="AO39" s="44" t="str">
        <f>IF(TabellSAML[[#This Row],[ID]]&gt;0,ISTEXT(TabellSAML[[#This Row],[(CoS) Ledarens namn]]),"")</f>
        <v/>
      </c>
      <c r="AP39" t="str">
        <f>IF(TabellSAML[[#This Row],[ID]]&gt;0,ISTEXT(TabellSAML[[#This Row],[(BIFF) Ledarens namn]]),"")</f>
        <v/>
      </c>
      <c r="AQ39" t="str">
        <f>IF(TabellSAML[[#This Row],[ID]]&gt;0,ISTEXT(TabellSAML[[#This Row],[(LFT) Ledarens namn]]),"")</f>
        <v/>
      </c>
      <c r="AR39" t="str">
        <f>IF(TabellSAML[[#This Row],[ID]]&gt;0,ISTEXT(TabellSAML[[#This Row],[(CoS) Namn på ledare för programmet]]),"")</f>
        <v/>
      </c>
      <c r="AS39" t="str">
        <f>IF(TabellSAML[[#This Row],[ID]]&gt;0,ISTEXT(TabellSAML[[#This Row],[(BIFF) Namn på ledare för programmet]]),"")</f>
        <v/>
      </c>
      <c r="AT39" t="str">
        <f>IF(TabellSAML[[#This Row],[ID]]&gt;0,ISTEXT(TabellSAML[[#This Row],[(LFT) Namn på ledare för programmet]]),"")</f>
        <v/>
      </c>
      <c r="AU39" s="5" t="str">
        <f>IF(TabellSAML[[#This Row],[CoS1]]=TRUE,TabellSAML[[#This Row],[Datum för det sista programtillfället]]&amp;TabellSAML[[#This Row],[(CoS) Ledarens namn]],"")</f>
        <v/>
      </c>
      <c r="AV39" t="str">
        <f>IF(TabellSAML[[#This Row],[CoS1]]=TRUE,TabellSAML[[#This Row],[Socialförvaltning som anordnat programtillfällena]],"")</f>
        <v/>
      </c>
      <c r="AW39" s="5" t="str">
        <f>IF(TabellSAML[[#This Row],[CoS2]]=TRUE,TabellSAML[[#This Row],[Datum för sista programtillfället]]&amp;TabellSAML[[#This Row],[(CoS) Namn på ledare för programmet]],"")</f>
        <v/>
      </c>
      <c r="AX39" t="str">
        <f>_xlfn.XLOOKUP(TabellSAML[[#This Row],[CoS_del_datum]],TabellSAML[CoS_led_datum],TabellSAML[CoS_led_SF],"",0,1)</f>
        <v/>
      </c>
      <c r="AY39" s="5" t="str">
        <f>IF(TabellSAML[[#This Row],[BIFF1]]=TRUE,TabellSAML[[#This Row],[Datum för det sista programtillfället]]&amp;TabellSAML[[#This Row],[(BIFF) Ledarens namn]],"")</f>
        <v/>
      </c>
      <c r="AZ39" t="str">
        <f>IF(TabellSAML[[#This Row],[BIFF1]]=TRUE,TabellSAML[[#This Row],[Socialförvaltning som anordnat programtillfällena]],"")</f>
        <v/>
      </c>
      <c r="BA39" s="5" t="str">
        <f>IF(TabellSAML[[#This Row],[BIFF2]]=TRUE,TabellSAML[[#This Row],[Datum för sista programtillfället]]&amp;TabellSAML[[#This Row],[(BIFF) Namn på ledare för programmet]],"")</f>
        <v/>
      </c>
      <c r="BB39" t="str">
        <f>_xlfn.XLOOKUP(TabellSAML[[#This Row],[BIFF_del_datum]],TabellSAML[BIFF_led_datum],TabellSAML[BIFF_led_SF],"",0,1)</f>
        <v/>
      </c>
      <c r="BC39" s="5" t="str">
        <f>IF(TabellSAML[[#This Row],[LFT1]]=TRUE,TabellSAML[[#This Row],[Datum för det sista programtillfället]]&amp;TabellSAML[[#This Row],[(LFT) Ledarens namn]],"")</f>
        <v/>
      </c>
      <c r="BD39" t="str">
        <f>IF(TabellSAML[[#This Row],[LFT1]]=TRUE,TabellSAML[[#This Row],[Socialförvaltning som anordnat programtillfällena]],"")</f>
        <v/>
      </c>
      <c r="BE39" s="5" t="str">
        <f>IF(TabellSAML[[#This Row],[LFT2]]=TRUE,TabellSAML[[#This Row],[Datum för sista programtillfället]]&amp;TabellSAML[[#This Row],[(LFT) Namn på ledare för programmet]],"")</f>
        <v/>
      </c>
      <c r="BF39" t="str">
        <f>_xlfn.XLOOKUP(TabellSAML[[#This Row],[LFT_del_datum]],TabellSAML[LFT_led_datum],TabellSAML[LFT_led_SF],"",0,1)</f>
        <v/>
      </c>
      <c r="BG3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 s="5" t="str">
        <f>IF(ISNUMBER(TabellSAML[[#This Row],[Datum för det sista programtillfället]]),TabellSAML[[#This Row],[Datum för det sista programtillfället]],IF(ISBLANK(TabellSAML[[#This Row],[Datum för sista programtillfället]]),"",TabellSAML[[#This Row],[Datum för sista programtillfället]]))</f>
        <v/>
      </c>
      <c r="BJ39" t="str">
        <f>IF(ISTEXT(TabellSAML[[#This Row],[Typ av program]]),TabellSAML[[#This Row],[Typ av program]],IF(ISBLANK(TabellSAML[[#This Row],[Typ av program2]]),"",TabellSAML[[#This Row],[Typ av program2]]))</f>
        <v/>
      </c>
      <c r="BK39" t="str">
        <f>IF(ISTEXT(TabellSAML[[#This Row],[Datum alla]]),"",YEAR(TabellSAML[[#This Row],[Datum alla]]))</f>
        <v/>
      </c>
      <c r="BL39" t="str">
        <f>IF(ISTEXT(TabellSAML[[#This Row],[Datum alla]]),"",MONTH(TabellSAML[[#This Row],[Datum alla]]))</f>
        <v/>
      </c>
      <c r="BM39" t="str">
        <f>IF(ISTEXT(TabellSAML[[#This Row],[Månad]]),"",IF(TabellSAML[[#This Row],[Månad]]&lt;=6,TabellSAML[[#This Row],[År]]&amp;" termin 1",TabellSAML[[#This Row],[År]]&amp;" termin 2"))</f>
        <v/>
      </c>
    </row>
    <row r="40" spans="2:65" x14ac:dyDescent="0.25">
      <c r="B40" s="1"/>
      <c r="C40" s="1"/>
      <c r="S40" s="37"/>
      <c r="AA40" s="2"/>
      <c r="AO40" s="44" t="str">
        <f>IF(TabellSAML[[#This Row],[ID]]&gt;0,ISTEXT(TabellSAML[[#This Row],[(CoS) Ledarens namn]]),"")</f>
        <v/>
      </c>
      <c r="AP40" t="str">
        <f>IF(TabellSAML[[#This Row],[ID]]&gt;0,ISTEXT(TabellSAML[[#This Row],[(BIFF) Ledarens namn]]),"")</f>
        <v/>
      </c>
      <c r="AQ40" t="str">
        <f>IF(TabellSAML[[#This Row],[ID]]&gt;0,ISTEXT(TabellSAML[[#This Row],[(LFT) Ledarens namn]]),"")</f>
        <v/>
      </c>
      <c r="AR40" t="str">
        <f>IF(TabellSAML[[#This Row],[ID]]&gt;0,ISTEXT(TabellSAML[[#This Row],[(CoS) Namn på ledare för programmet]]),"")</f>
        <v/>
      </c>
      <c r="AS40" t="str">
        <f>IF(TabellSAML[[#This Row],[ID]]&gt;0,ISTEXT(TabellSAML[[#This Row],[(BIFF) Namn på ledare för programmet]]),"")</f>
        <v/>
      </c>
      <c r="AT40" t="str">
        <f>IF(TabellSAML[[#This Row],[ID]]&gt;0,ISTEXT(TabellSAML[[#This Row],[(LFT) Namn på ledare för programmet]]),"")</f>
        <v/>
      </c>
      <c r="AU40" s="5" t="str">
        <f>IF(TabellSAML[[#This Row],[CoS1]]=TRUE,TabellSAML[[#This Row],[Datum för det sista programtillfället]]&amp;TabellSAML[[#This Row],[(CoS) Ledarens namn]],"")</f>
        <v/>
      </c>
      <c r="AV40" t="str">
        <f>IF(TabellSAML[[#This Row],[CoS1]]=TRUE,TabellSAML[[#This Row],[Socialförvaltning som anordnat programtillfällena]],"")</f>
        <v/>
      </c>
      <c r="AW40" s="5" t="str">
        <f>IF(TabellSAML[[#This Row],[CoS2]]=TRUE,TabellSAML[[#This Row],[Datum för sista programtillfället]]&amp;TabellSAML[[#This Row],[(CoS) Namn på ledare för programmet]],"")</f>
        <v/>
      </c>
      <c r="AX40" t="str">
        <f>_xlfn.XLOOKUP(TabellSAML[[#This Row],[CoS_del_datum]],TabellSAML[CoS_led_datum],TabellSAML[CoS_led_SF],"",0,1)</f>
        <v/>
      </c>
      <c r="AY40" s="5" t="str">
        <f>IF(TabellSAML[[#This Row],[BIFF1]]=TRUE,TabellSAML[[#This Row],[Datum för det sista programtillfället]]&amp;TabellSAML[[#This Row],[(BIFF) Ledarens namn]],"")</f>
        <v/>
      </c>
      <c r="AZ40" t="str">
        <f>IF(TabellSAML[[#This Row],[BIFF1]]=TRUE,TabellSAML[[#This Row],[Socialförvaltning som anordnat programtillfällena]],"")</f>
        <v/>
      </c>
      <c r="BA40" s="5" t="str">
        <f>IF(TabellSAML[[#This Row],[BIFF2]]=TRUE,TabellSAML[[#This Row],[Datum för sista programtillfället]]&amp;TabellSAML[[#This Row],[(BIFF) Namn på ledare för programmet]],"")</f>
        <v/>
      </c>
      <c r="BB40" t="str">
        <f>_xlfn.XLOOKUP(TabellSAML[[#This Row],[BIFF_del_datum]],TabellSAML[BIFF_led_datum],TabellSAML[BIFF_led_SF],"",0,1)</f>
        <v/>
      </c>
      <c r="BC40" s="5" t="str">
        <f>IF(TabellSAML[[#This Row],[LFT1]]=TRUE,TabellSAML[[#This Row],[Datum för det sista programtillfället]]&amp;TabellSAML[[#This Row],[(LFT) Ledarens namn]],"")</f>
        <v/>
      </c>
      <c r="BD40" t="str">
        <f>IF(TabellSAML[[#This Row],[LFT1]]=TRUE,TabellSAML[[#This Row],[Socialförvaltning som anordnat programtillfällena]],"")</f>
        <v/>
      </c>
      <c r="BE40" s="5" t="str">
        <f>IF(TabellSAML[[#This Row],[LFT2]]=TRUE,TabellSAML[[#This Row],[Datum för sista programtillfället]]&amp;TabellSAML[[#This Row],[(LFT) Namn på ledare för programmet]],"")</f>
        <v/>
      </c>
      <c r="BF40" t="str">
        <f>_xlfn.XLOOKUP(TabellSAML[[#This Row],[LFT_del_datum]],TabellSAML[LFT_led_datum],TabellSAML[LFT_led_SF],"",0,1)</f>
        <v/>
      </c>
      <c r="BG4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 s="5" t="str">
        <f>IF(ISNUMBER(TabellSAML[[#This Row],[Datum för det sista programtillfället]]),TabellSAML[[#This Row],[Datum för det sista programtillfället]],IF(ISBLANK(TabellSAML[[#This Row],[Datum för sista programtillfället]]),"",TabellSAML[[#This Row],[Datum för sista programtillfället]]))</f>
        <v/>
      </c>
      <c r="BJ40" t="str">
        <f>IF(ISTEXT(TabellSAML[[#This Row],[Typ av program]]),TabellSAML[[#This Row],[Typ av program]],IF(ISBLANK(TabellSAML[[#This Row],[Typ av program2]]),"",TabellSAML[[#This Row],[Typ av program2]]))</f>
        <v/>
      </c>
      <c r="BK40" t="str">
        <f>IF(ISTEXT(TabellSAML[[#This Row],[Datum alla]]),"",YEAR(TabellSAML[[#This Row],[Datum alla]]))</f>
        <v/>
      </c>
      <c r="BL40" t="str">
        <f>IF(ISTEXT(TabellSAML[[#This Row],[Datum alla]]),"",MONTH(TabellSAML[[#This Row],[Datum alla]]))</f>
        <v/>
      </c>
      <c r="BM40" t="str">
        <f>IF(ISTEXT(TabellSAML[[#This Row],[Månad]]),"",IF(TabellSAML[[#This Row],[Månad]]&lt;=6,TabellSAML[[#This Row],[År]]&amp;" termin 1",TabellSAML[[#This Row],[År]]&amp;" termin 2"))</f>
        <v/>
      </c>
    </row>
    <row r="41" spans="2:65" x14ac:dyDescent="0.25">
      <c r="B41" s="1"/>
      <c r="C41" s="1"/>
      <c r="S41" s="37"/>
      <c r="AA41" s="2"/>
      <c r="AO41" s="44" t="str">
        <f>IF(TabellSAML[[#This Row],[ID]]&gt;0,ISTEXT(TabellSAML[[#This Row],[(CoS) Ledarens namn]]),"")</f>
        <v/>
      </c>
      <c r="AP41" t="str">
        <f>IF(TabellSAML[[#This Row],[ID]]&gt;0,ISTEXT(TabellSAML[[#This Row],[(BIFF) Ledarens namn]]),"")</f>
        <v/>
      </c>
      <c r="AQ41" t="str">
        <f>IF(TabellSAML[[#This Row],[ID]]&gt;0,ISTEXT(TabellSAML[[#This Row],[(LFT) Ledarens namn]]),"")</f>
        <v/>
      </c>
      <c r="AR41" t="str">
        <f>IF(TabellSAML[[#This Row],[ID]]&gt;0,ISTEXT(TabellSAML[[#This Row],[(CoS) Namn på ledare för programmet]]),"")</f>
        <v/>
      </c>
      <c r="AS41" t="str">
        <f>IF(TabellSAML[[#This Row],[ID]]&gt;0,ISTEXT(TabellSAML[[#This Row],[(BIFF) Namn på ledare för programmet]]),"")</f>
        <v/>
      </c>
      <c r="AT41" t="str">
        <f>IF(TabellSAML[[#This Row],[ID]]&gt;0,ISTEXT(TabellSAML[[#This Row],[(LFT) Namn på ledare för programmet]]),"")</f>
        <v/>
      </c>
      <c r="AU41" s="5" t="str">
        <f>IF(TabellSAML[[#This Row],[CoS1]]=TRUE,TabellSAML[[#This Row],[Datum för det sista programtillfället]]&amp;TabellSAML[[#This Row],[(CoS) Ledarens namn]],"")</f>
        <v/>
      </c>
      <c r="AV41" t="str">
        <f>IF(TabellSAML[[#This Row],[CoS1]]=TRUE,TabellSAML[[#This Row],[Socialförvaltning som anordnat programtillfällena]],"")</f>
        <v/>
      </c>
      <c r="AW41" s="5" t="str">
        <f>IF(TabellSAML[[#This Row],[CoS2]]=TRUE,TabellSAML[[#This Row],[Datum för sista programtillfället]]&amp;TabellSAML[[#This Row],[(CoS) Namn på ledare för programmet]],"")</f>
        <v/>
      </c>
      <c r="AX41" t="str">
        <f>_xlfn.XLOOKUP(TabellSAML[[#This Row],[CoS_del_datum]],TabellSAML[CoS_led_datum],TabellSAML[CoS_led_SF],"",0,1)</f>
        <v/>
      </c>
      <c r="AY41" s="5" t="str">
        <f>IF(TabellSAML[[#This Row],[BIFF1]]=TRUE,TabellSAML[[#This Row],[Datum för det sista programtillfället]]&amp;TabellSAML[[#This Row],[(BIFF) Ledarens namn]],"")</f>
        <v/>
      </c>
      <c r="AZ41" t="str">
        <f>IF(TabellSAML[[#This Row],[BIFF1]]=TRUE,TabellSAML[[#This Row],[Socialförvaltning som anordnat programtillfällena]],"")</f>
        <v/>
      </c>
      <c r="BA41" s="5" t="str">
        <f>IF(TabellSAML[[#This Row],[BIFF2]]=TRUE,TabellSAML[[#This Row],[Datum för sista programtillfället]]&amp;TabellSAML[[#This Row],[(BIFF) Namn på ledare för programmet]],"")</f>
        <v/>
      </c>
      <c r="BB41" t="str">
        <f>_xlfn.XLOOKUP(TabellSAML[[#This Row],[BIFF_del_datum]],TabellSAML[BIFF_led_datum],TabellSAML[BIFF_led_SF],"",0,1)</f>
        <v/>
      </c>
      <c r="BC41" s="5" t="str">
        <f>IF(TabellSAML[[#This Row],[LFT1]]=TRUE,TabellSAML[[#This Row],[Datum för det sista programtillfället]]&amp;TabellSAML[[#This Row],[(LFT) Ledarens namn]],"")</f>
        <v/>
      </c>
      <c r="BD41" t="str">
        <f>IF(TabellSAML[[#This Row],[LFT1]]=TRUE,TabellSAML[[#This Row],[Socialförvaltning som anordnat programtillfällena]],"")</f>
        <v/>
      </c>
      <c r="BE41" s="5" t="str">
        <f>IF(TabellSAML[[#This Row],[LFT2]]=TRUE,TabellSAML[[#This Row],[Datum för sista programtillfället]]&amp;TabellSAML[[#This Row],[(LFT) Namn på ledare för programmet]],"")</f>
        <v/>
      </c>
      <c r="BF41" t="str">
        <f>_xlfn.XLOOKUP(TabellSAML[[#This Row],[LFT_del_datum]],TabellSAML[LFT_led_datum],TabellSAML[LFT_led_SF],"",0,1)</f>
        <v/>
      </c>
      <c r="BG4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 s="5" t="str">
        <f>IF(ISNUMBER(TabellSAML[[#This Row],[Datum för det sista programtillfället]]),TabellSAML[[#This Row],[Datum för det sista programtillfället]],IF(ISBLANK(TabellSAML[[#This Row],[Datum för sista programtillfället]]),"",TabellSAML[[#This Row],[Datum för sista programtillfället]]))</f>
        <v/>
      </c>
      <c r="BJ41" t="str">
        <f>IF(ISTEXT(TabellSAML[[#This Row],[Typ av program]]),TabellSAML[[#This Row],[Typ av program]],IF(ISBLANK(TabellSAML[[#This Row],[Typ av program2]]),"",TabellSAML[[#This Row],[Typ av program2]]))</f>
        <v/>
      </c>
      <c r="BK41" t="str">
        <f>IF(ISTEXT(TabellSAML[[#This Row],[Datum alla]]),"",YEAR(TabellSAML[[#This Row],[Datum alla]]))</f>
        <v/>
      </c>
      <c r="BL41" t="str">
        <f>IF(ISTEXT(TabellSAML[[#This Row],[Datum alla]]),"",MONTH(TabellSAML[[#This Row],[Datum alla]]))</f>
        <v/>
      </c>
      <c r="BM41" t="str">
        <f>IF(ISTEXT(TabellSAML[[#This Row],[Månad]]),"",IF(TabellSAML[[#This Row],[Månad]]&lt;=6,TabellSAML[[#This Row],[År]]&amp;" termin 1",TabellSAML[[#This Row],[År]]&amp;" termin 2"))</f>
        <v/>
      </c>
    </row>
    <row r="42" spans="2:65" x14ac:dyDescent="0.25">
      <c r="B42" s="1"/>
      <c r="C42" s="1"/>
      <c r="S42" s="37"/>
      <c r="AA42" s="2"/>
      <c r="AO42" s="44" t="str">
        <f>IF(TabellSAML[[#This Row],[ID]]&gt;0,ISTEXT(TabellSAML[[#This Row],[(CoS) Ledarens namn]]),"")</f>
        <v/>
      </c>
      <c r="AP42" t="str">
        <f>IF(TabellSAML[[#This Row],[ID]]&gt;0,ISTEXT(TabellSAML[[#This Row],[(BIFF) Ledarens namn]]),"")</f>
        <v/>
      </c>
      <c r="AQ42" t="str">
        <f>IF(TabellSAML[[#This Row],[ID]]&gt;0,ISTEXT(TabellSAML[[#This Row],[(LFT) Ledarens namn]]),"")</f>
        <v/>
      </c>
      <c r="AR42" t="str">
        <f>IF(TabellSAML[[#This Row],[ID]]&gt;0,ISTEXT(TabellSAML[[#This Row],[(CoS) Namn på ledare för programmet]]),"")</f>
        <v/>
      </c>
      <c r="AS42" t="str">
        <f>IF(TabellSAML[[#This Row],[ID]]&gt;0,ISTEXT(TabellSAML[[#This Row],[(BIFF) Namn på ledare för programmet]]),"")</f>
        <v/>
      </c>
      <c r="AT42" t="str">
        <f>IF(TabellSAML[[#This Row],[ID]]&gt;0,ISTEXT(TabellSAML[[#This Row],[(LFT) Namn på ledare för programmet]]),"")</f>
        <v/>
      </c>
      <c r="AU42" s="5" t="str">
        <f>IF(TabellSAML[[#This Row],[CoS1]]=TRUE,TabellSAML[[#This Row],[Datum för det sista programtillfället]]&amp;TabellSAML[[#This Row],[(CoS) Ledarens namn]],"")</f>
        <v/>
      </c>
      <c r="AV42" t="str">
        <f>IF(TabellSAML[[#This Row],[CoS1]]=TRUE,TabellSAML[[#This Row],[Socialförvaltning som anordnat programtillfällena]],"")</f>
        <v/>
      </c>
      <c r="AW42" s="5" t="str">
        <f>IF(TabellSAML[[#This Row],[CoS2]]=TRUE,TabellSAML[[#This Row],[Datum för sista programtillfället]]&amp;TabellSAML[[#This Row],[(CoS) Namn på ledare för programmet]],"")</f>
        <v/>
      </c>
      <c r="AX42" t="str">
        <f>_xlfn.XLOOKUP(TabellSAML[[#This Row],[CoS_del_datum]],TabellSAML[CoS_led_datum],TabellSAML[CoS_led_SF],"",0,1)</f>
        <v/>
      </c>
      <c r="AY42" s="5" t="str">
        <f>IF(TabellSAML[[#This Row],[BIFF1]]=TRUE,TabellSAML[[#This Row],[Datum för det sista programtillfället]]&amp;TabellSAML[[#This Row],[(BIFF) Ledarens namn]],"")</f>
        <v/>
      </c>
      <c r="AZ42" t="str">
        <f>IF(TabellSAML[[#This Row],[BIFF1]]=TRUE,TabellSAML[[#This Row],[Socialförvaltning som anordnat programtillfällena]],"")</f>
        <v/>
      </c>
      <c r="BA42" s="5" t="str">
        <f>IF(TabellSAML[[#This Row],[BIFF2]]=TRUE,TabellSAML[[#This Row],[Datum för sista programtillfället]]&amp;TabellSAML[[#This Row],[(BIFF) Namn på ledare för programmet]],"")</f>
        <v/>
      </c>
      <c r="BB42" t="str">
        <f>_xlfn.XLOOKUP(TabellSAML[[#This Row],[BIFF_del_datum]],TabellSAML[BIFF_led_datum],TabellSAML[BIFF_led_SF],"",0,1)</f>
        <v/>
      </c>
      <c r="BC42" s="5" t="str">
        <f>IF(TabellSAML[[#This Row],[LFT1]]=TRUE,TabellSAML[[#This Row],[Datum för det sista programtillfället]]&amp;TabellSAML[[#This Row],[(LFT) Ledarens namn]],"")</f>
        <v/>
      </c>
      <c r="BD42" t="str">
        <f>IF(TabellSAML[[#This Row],[LFT1]]=TRUE,TabellSAML[[#This Row],[Socialförvaltning som anordnat programtillfällena]],"")</f>
        <v/>
      </c>
      <c r="BE42" s="5" t="str">
        <f>IF(TabellSAML[[#This Row],[LFT2]]=TRUE,TabellSAML[[#This Row],[Datum för sista programtillfället]]&amp;TabellSAML[[#This Row],[(LFT) Namn på ledare för programmet]],"")</f>
        <v/>
      </c>
      <c r="BF42" t="str">
        <f>_xlfn.XLOOKUP(TabellSAML[[#This Row],[LFT_del_datum]],TabellSAML[LFT_led_datum],TabellSAML[LFT_led_SF],"",0,1)</f>
        <v/>
      </c>
      <c r="BG4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 s="5" t="str">
        <f>IF(ISNUMBER(TabellSAML[[#This Row],[Datum för det sista programtillfället]]),TabellSAML[[#This Row],[Datum för det sista programtillfället]],IF(ISBLANK(TabellSAML[[#This Row],[Datum för sista programtillfället]]),"",TabellSAML[[#This Row],[Datum för sista programtillfället]]))</f>
        <v/>
      </c>
      <c r="BJ42" t="str">
        <f>IF(ISTEXT(TabellSAML[[#This Row],[Typ av program]]),TabellSAML[[#This Row],[Typ av program]],IF(ISBLANK(TabellSAML[[#This Row],[Typ av program2]]),"",TabellSAML[[#This Row],[Typ av program2]]))</f>
        <v/>
      </c>
      <c r="BK42" t="str">
        <f>IF(ISTEXT(TabellSAML[[#This Row],[Datum alla]]),"",YEAR(TabellSAML[[#This Row],[Datum alla]]))</f>
        <v/>
      </c>
      <c r="BL42" t="str">
        <f>IF(ISTEXT(TabellSAML[[#This Row],[Datum alla]]),"",MONTH(TabellSAML[[#This Row],[Datum alla]]))</f>
        <v/>
      </c>
      <c r="BM42" t="str">
        <f>IF(ISTEXT(TabellSAML[[#This Row],[Månad]]),"",IF(TabellSAML[[#This Row],[Månad]]&lt;=6,TabellSAML[[#This Row],[År]]&amp;" termin 1",TabellSAML[[#This Row],[År]]&amp;" termin 2"))</f>
        <v/>
      </c>
    </row>
    <row r="43" spans="2:65" x14ac:dyDescent="0.25">
      <c r="B43" s="1"/>
      <c r="C43" s="1"/>
      <c r="S43" s="37"/>
      <c r="AA43" s="2"/>
      <c r="AO43" s="44" t="str">
        <f>IF(TabellSAML[[#This Row],[ID]]&gt;0,ISTEXT(TabellSAML[[#This Row],[(CoS) Ledarens namn]]),"")</f>
        <v/>
      </c>
      <c r="AP43" t="str">
        <f>IF(TabellSAML[[#This Row],[ID]]&gt;0,ISTEXT(TabellSAML[[#This Row],[(BIFF) Ledarens namn]]),"")</f>
        <v/>
      </c>
      <c r="AQ43" t="str">
        <f>IF(TabellSAML[[#This Row],[ID]]&gt;0,ISTEXT(TabellSAML[[#This Row],[(LFT) Ledarens namn]]),"")</f>
        <v/>
      </c>
      <c r="AR43" t="str">
        <f>IF(TabellSAML[[#This Row],[ID]]&gt;0,ISTEXT(TabellSAML[[#This Row],[(CoS) Namn på ledare för programmet]]),"")</f>
        <v/>
      </c>
      <c r="AS43" t="str">
        <f>IF(TabellSAML[[#This Row],[ID]]&gt;0,ISTEXT(TabellSAML[[#This Row],[(BIFF) Namn på ledare för programmet]]),"")</f>
        <v/>
      </c>
      <c r="AT43" t="str">
        <f>IF(TabellSAML[[#This Row],[ID]]&gt;0,ISTEXT(TabellSAML[[#This Row],[(LFT) Namn på ledare för programmet]]),"")</f>
        <v/>
      </c>
      <c r="AU43" s="5" t="str">
        <f>IF(TabellSAML[[#This Row],[CoS1]]=TRUE,TabellSAML[[#This Row],[Datum för det sista programtillfället]]&amp;TabellSAML[[#This Row],[(CoS) Ledarens namn]],"")</f>
        <v/>
      </c>
      <c r="AV43" t="str">
        <f>IF(TabellSAML[[#This Row],[CoS1]]=TRUE,TabellSAML[[#This Row],[Socialförvaltning som anordnat programtillfällena]],"")</f>
        <v/>
      </c>
      <c r="AW43" s="5" t="str">
        <f>IF(TabellSAML[[#This Row],[CoS2]]=TRUE,TabellSAML[[#This Row],[Datum för sista programtillfället]]&amp;TabellSAML[[#This Row],[(CoS) Namn på ledare för programmet]],"")</f>
        <v/>
      </c>
      <c r="AX43" t="str">
        <f>_xlfn.XLOOKUP(TabellSAML[[#This Row],[CoS_del_datum]],TabellSAML[CoS_led_datum],TabellSAML[CoS_led_SF],"",0,1)</f>
        <v/>
      </c>
      <c r="AY43" s="5" t="str">
        <f>IF(TabellSAML[[#This Row],[BIFF1]]=TRUE,TabellSAML[[#This Row],[Datum för det sista programtillfället]]&amp;TabellSAML[[#This Row],[(BIFF) Ledarens namn]],"")</f>
        <v/>
      </c>
      <c r="AZ43" t="str">
        <f>IF(TabellSAML[[#This Row],[BIFF1]]=TRUE,TabellSAML[[#This Row],[Socialförvaltning som anordnat programtillfällena]],"")</f>
        <v/>
      </c>
      <c r="BA43" s="5" t="str">
        <f>IF(TabellSAML[[#This Row],[BIFF2]]=TRUE,TabellSAML[[#This Row],[Datum för sista programtillfället]]&amp;TabellSAML[[#This Row],[(BIFF) Namn på ledare för programmet]],"")</f>
        <v/>
      </c>
      <c r="BB43" t="str">
        <f>_xlfn.XLOOKUP(TabellSAML[[#This Row],[BIFF_del_datum]],TabellSAML[BIFF_led_datum],TabellSAML[BIFF_led_SF],"",0,1)</f>
        <v/>
      </c>
      <c r="BC43" s="5" t="str">
        <f>IF(TabellSAML[[#This Row],[LFT1]]=TRUE,TabellSAML[[#This Row],[Datum för det sista programtillfället]]&amp;TabellSAML[[#This Row],[(LFT) Ledarens namn]],"")</f>
        <v/>
      </c>
      <c r="BD43" t="str">
        <f>IF(TabellSAML[[#This Row],[LFT1]]=TRUE,TabellSAML[[#This Row],[Socialförvaltning som anordnat programtillfällena]],"")</f>
        <v/>
      </c>
      <c r="BE43" s="5" t="str">
        <f>IF(TabellSAML[[#This Row],[LFT2]]=TRUE,TabellSAML[[#This Row],[Datum för sista programtillfället]]&amp;TabellSAML[[#This Row],[(LFT) Namn på ledare för programmet]],"")</f>
        <v/>
      </c>
      <c r="BF43" t="str">
        <f>_xlfn.XLOOKUP(TabellSAML[[#This Row],[LFT_del_datum]],TabellSAML[LFT_led_datum],TabellSAML[LFT_led_SF],"",0,1)</f>
        <v/>
      </c>
      <c r="BG4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 s="5" t="str">
        <f>IF(ISNUMBER(TabellSAML[[#This Row],[Datum för det sista programtillfället]]),TabellSAML[[#This Row],[Datum för det sista programtillfället]],IF(ISBLANK(TabellSAML[[#This Row],[Datum för sista programtillfället]]),"",TabellSAML[[#This Row],[Datum för sista programtillfället]]))</f>
        <v/>
      </c>
      <c r="BJ43" t="str">
        <f>IF(ISTEXT(TabellSAML[[#This Row],[Typ av program]]),TabellSAML[[#This Row],[Typ av program]],IF(ISBLANK(TabellSAML[[#This Row],[Typ av program2]]),"",TabellSAML[[#This Row],[Typ av program2]]))</f>
        <v/>
      </c>
      <c r="BK43" t="str">
        <f>IF(ISTEXT(TabellSAML[[#This Row],[Datum alla]]),"",YEAR(TabellSAML[[#This Row],[Datum alla]]))</f>
        <v/>
      </c>
      <c r="BL43" t="str">
        <f>IF(ISTEXT(TabellSAML[[#This Row],[Datum alla]]),"",MONTH(TabellSAML[[#This Row],[Datum alla]]))</f>
        <v/>
      </c>
      <c r="BM43" t="str">
        <f>IF(ISTEXT(TabellSAML[[#This Row],[Månad]]),"",IF(TabellSAML[[#This Row],[Månad]]&lt;=6,TabellSAML[[#This Row],[År]]&amp;" termin 1",TabellSAML[[#This Row],[År]]&amp;" termin 2"))</f>
        <v/>
      </c>
    </row>
    <row r="44" spans="2:65" x14ac:dyDescent="0.25">
      <c r="B44" s="1"/>
      <c r="C44" s="1"/>
      <c r="S44" s="37"/>
      <c r="AA44" s="2"/>
      <c r="AO44" s="44" t="str">
        <f>IF(TabellSAML[[#This Row],[ID]]&gt;0,ISTEXT(TabellSAML[[#This Row],[(CoS) Ledarens namn]]),"")</f>
        <v/>
      </c>
      <c r="AP44" t="str">
        <f>IF(TabellSAML[[#This Row],[ID]]&gt;0,ISTEXT(TabellSAML[[#This Row],[(BIFF) Ledarens namn]]),"")</f>
        <v/>
      </c>
      <c r="AQ44" t="str">
        <f>IF(TabellSAML[[#This Row],[ID]]&gt;0,ISTEXT(TabellSAML[[#This Row],[(LFT) Ledarens namn]]),"")</f>
        <v/>
      </c>
      <c r="AR44" t="str">
        <f>IF(TabellSAML[[#This Row],[ID]]&gt;0,ISTEXT(TabellSAML[[#This Row],[(CoS) Namn på ledare för programmet]]),"")</f>
        <v/>
      </c>
      <c r="AS44" t="str">
        <f>IF(TabellSAML[[#This Row],[ID]]&gt;0,ISTEXT(TabellSAML[[#This Row],[(BIFF) Namn på ledare för programmet]]),"")</f>
        <v/>
      </c>
      <c r="AT44" t="str">
        <f>IF(TabellSAML[[#This Row],[ID]]&gt;0,ISTEXT(TabellSAML[[#This Row],[(LFT) Namn på ledare för programmet]]),"")</f>
        <v/>
      </c>
      <c r="AU44" s="5" t="str">
        <f>IF(TabellSAML[[#This Row],[CoS1]]=TRUE,TabellSAML[[#This Row],[Datum för det sista programtillfället]]&amp;TabellSAML[[#This Row],[(CoS) Ledarens namn]],"")</f>
        <v/>
      </c>
      <c r="AV44" t="str">
        <f>IF(TabellSAML[[#This Row],[CoS1]]=TRUE,TabellSAML[[#This Row],[Socialförvaltning som anordnat programtillfällena]],"")</f>
        <v/>
      </c>
      <c r="AW44" s="5" t="str">
        <f>IF(TabellSAML[[#This Row],[CoS2]]=TRUE,TabellSAML[[#This Row],[Datum för sista programtillfället]]&amp;TabellSAML[[#This Row],[(CoS) Namn på ledare för programmet]],"")</f>
        <v/>
      </c>
      <c r="AX44" t="str">
        <f>_xlfn.XLOOKUP(TabellSAML[[#This Row],[CoS_del_datum]],TabellSAML[CoS_led_datum],TabellSAML[CoS_led_SF],"",0,1)</f>
        <v/>
      </c>
      <c r="AY44" s="5" t="str">
        <f>IF(TabellSAML[[#This Row],[BIFF1]]=TRUE,TabellSAML[[#This Row],[Datum för det sista programtillfället]]&amp;TabellSAML[[#This Row],[(BIFF) Ledarens namn]],"")</f>
        <v/>
      </c>
      <c r="AZ44" t="str">
        <f>IF(TabellSAML[[#This Row],[BIFF1]]=TRUE,TabellSAML[[#This Row],[Socialförvaltning som anordnat programtillfällena]],"")</f>
        <v/>
      </c>
      <c r="BA44" s="5" t="str">
        <f>IF(TabellSAML[[#This Row],[BIFF2]]=TRUE,TabellSAML[[#This Row],[Datum för sista programtillfället]]&amp;TabellSAML[[#This Row],[(BIFF) Namn på ledare för programmet]],"")</f>
        <v/>
      </c>
      <c r="BB44" t="str">
        <f>_xlfn.XLOOKUP(TabellSAML[[#This Row],[BIFF_del_datum]],TabellSAML[BIFF_led_datum],TabellSAML[BIFF_led_SF],"",0,1)</f>
        <v/>
      </c>
      <c r="BC44" s="5" t="str">
        <f>IF(TabellSAML[[#This Row],[LFT1]]=TRUE,TabellSAML[[#This Row],[Datum för det sista programtillfället]]&amp;TabellSAML[[#This Row],[(LFT) Ledarens namn]],"")</f>
        <v/>
      </c>
      <c r="BD44" t="str">
        <f>IF(TabellSAML[[#This Row],[LFT1]]=TRUE,TabellSAML[[#This Row],[Socialförvaltning som anordnat programtillfällena]],"")</f>
        <v/>
      </c>
      <c r="BE44" s="5" t="str">
        <f>IF(TabellSAML[[#This Row],[LFT2]]=TRUE,TabellSAML[[#This Row],[Datum för sista programtillfället]]&amp;TabellSAML[[#This Row],[(LFT) Namn på ledare för programmet]],"")</f>
        <v/>
      </c>
      <c r="BF44" t="str">
        <f>_xlfn.XLOOKUP(TabellSAML[[#This Row],[LFT_del_datum]],TabellSAML[LFT_led_datum],TabellSAML[LFT_led_SF],"",0,1)</f>
        <v/>
      </c>
      <c r="BG4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 s="5" t="str">
        <f>IF(ISNUMBER(TabellSAML[[#This Row],[Datum för det sista programtillfället]]),TabellSAML[[#This Row],[Datum för det sista programtillfället]],IF(ISBLANK(TabellSAML[[#This Row],[Datum för sista programtillfället]]),"",TabellSAML[[#This Row],[Datum för sista programtillfället]]))</f>
        <v/>
      </c>
      <c r="BJ44" t="str">
        <f>IF(ISTEXT(TabellSAML[[#This Row],[Typ av program]]),TabellSAML[[#This Row],[Typ av program]],IF(ISBLANK(TabellSAML[[#This Row],[Typ av program2]]),"",TabellSAML[[#This Row],[Typ av program2]]))</f>
        <v/>
      </c>
      <c r="BK44" t="str">
        <f>IF(ISTEXT(TabellSAML[[#This Row],[Datum alla]]),"",YEAR(TabellSAML[[#This Row],[Datum alla]]))</f>
        <v/>
      </c>
      <c r="BL44" t="str">
        <f>IF(ISTEXT(TabellSAML[[#This Row],[Datum alla]]),"",MONTH(TabellSAML[[#This Row],[Datum alla]]))</f>
        <v/>
      </c>
      <c r="BM44" t="str">
        <f>IF(ISTEXT(TabellSAML[[#This Row],[Månad]]),"",IF(TabellSAML[[#This Row],[Månad]]&lt;=6,TabellSAML[[#This Row],[År]]&amp;" termin 1",TabellSAML[[#This Row],[År]]&amp;" termin 2"))</f>
        <v/>
      </c>
    </row>
    <row r="45" spans="2:65" x14ac:dyDescent="0.25">
      <c r="B45" s="1"/>
      <c r="C45" s="1"/>
      <c r="S45" s="37"/>
      <c r="AA45" s="2"/>
      <c r="AO45" s="44" t="str">
        <f>IF(TabellSAML[[#This Row],[ID]]&gt;0,ISTEXT(TabellSAML[[#This Row],[(CoS) Ledarens namn]]),"")</f>
        <v/>
      </c>
      <c r="AP45" t="str">
        <f>IF(TabellSAML[[#This Row],[ID]]&gt;0,ISTEXT(TabellSAML[[#This Row],[(BIFF) Ledarens namn]]),"")</f>
        <v/>
      </c>
      <c r="AQ45" t="str">
        <f>IF(TabellSAML[[#This Row],[ID]]&gt;0,ISTEXT(TabellSAML[[#This Row],[(LFT) Ledarens namn]]),"")</f>
        <v/>
      </c>
      <c r="AR45" t="str">
        <f>IF(TabellSAML[[#This Row],[ID]]&gt;0,ISTEXT(TabellSAML[[#This Row],[(CoS) Namn på ledare för programmet]]),"")</f>
        <v/>
      </c>
      <c r="AS45" t="str">
        <f>IF(TabellSAML[[#This Row],[ID]]&gt;0,ISTEXT(TabellSAML[[#This Row],[(BIFF) Namn på ledare för programmet]]),"")</f>
        <v/>
      </c>
      <c r="AT45" t="str">
        <f>IF(TabellSAML[[#This Row],[ID]]&gt;0,ISTEXT(TabellSAML[[#This Row],[(LFT) Namn på ledare för programmet]]),"")</f>
        <v/>
      </c>
      <c r="AU45" s="5" t="str">
        <f>IF(TabellSAML[[#This Row],[CoS1]]=TRUE,TabellSAML[[#This Row],[Datum för det sista programtillfället]]&amp;TabellSAML[[#This Row],[(CoS) Ledarens namn]],"")</f>
        <v/>
      </c>
      <c r="AV45" t="str">
        <f>IF(TabellSAML[[#This Row],[CoS1]]=TRUE,TabellSAML[[#This Row],[Socialförvaltning som anordnat programtillfällena]],"")</f>
        <v/>
      </c>
      <c r="AW45" s="5" t="str">
        <f>IF(TabellSAML[[#This Row],[CoS2]]=TRUE,TabellSAML[[#This Row],[Datum för sista programtillfället]]&amp;TabellSAML[[#This Row],[(CoS) Namn på ledare för programmet]],"")</f>
        <v/>
      </c>
      <c r="AX45" t="str">
        <f>_xlfn.XLOOKUP(TabellSAML[[#This Row],[CoS_del_datum]],TabellSAML[CoS_led_datum],TabellSAML[CoS_led_SF],"",0,1)</f>
        <v/>
      </c>
      <c r="AY45" s="5" t="str">
        <f>IF(TabellSAML[[#This Row],[BIFF1]]=TRUE,TabellSAML[[#This Row],[Datum för det sista programtillfället]]&amp;TabellSAML[[#This Row],[(BIFF) Ledarens namn]],"")</f>
        <v/>
      </c>
      <c r="AZ45" t="str">
        <f>IF(TabellSAML[[#This Row],[BIFF1]]=TRUE,TabellSAML[[#This Row],[Socialförvaltning som anordnat programtillfällena]],"")</f>
        <v/>
      </c>
      <c r="BA45" s="5" t="str">
        <f>IF(TabellSAML[[#This Row],[BIFF2]]=TRUE,TabellSAML[[#This Row],[Datum för sista programtillfället]]&amp;TabellSAML[[#This Row],[(BIFF) Namn på ledare för programmet]],"")</f>
        <v/>
      </c>
      <c r="BB45" t="str">
        <f>_xlfn.XLOOKUP(TabellSAML[[#This Row],[BIFF_del_datum]],TabellSAML[BIFF_led_datum],TabellSAML[BIFF_led_SF],"",0,1)</f>
        <v/>
      </c>
      <c r="BC45" s="5" t="str">
        <f>IF(TabellSAML[[#This Row],[LFT1]]=TRUE,TabellSAML[[#This Row],[Datum för det sista programtillfället]]&amp;TabellSAML[[#This Row],[(LFT) Ledarens namn]],"")</f>
        <v/>
      </c>
      <c r="BD45" t="str">
        <f>IF(TabellSAML[[#This Row],[LFT1]]=TRUE,TabellSAML[[#This Row],[Socialförvaltning som anordnat programtillfällena]],"")</f>
        <v/>
      </c>
      <c r="BE45" s="5" t="str">
        <f>IF(TabellSAML[[#This Row],[LFT2]]=TRUE,TabellSAML[[#This Row],[Datum för sista programtillfället]]&amp;TabellSAML[[#This Row],[(LFT) Namn på ledare för programmet]],"")</f>
        <v/>
      </c>
      <c r="BF45" t="str">
        <f>_xlfn.XLOOKUP(TabellSAML[[#This Row],[LFT_del_datum]],TabellSAML[LFT_led_datum],TabellSAML[LFT_led_SF],"",0,1)</f>
        <v/>
      </c>
      <c r="BG4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 s="5" t="str">
        <f>IF(ISNUMBER(TabellSAML[[#This Row],[Datum för det sista programtillfället]]),TabellSAML[[#This Row],[Datum för det sista programtillfället]],IF(ISBLANK(TabellSAML[[#This Row],[Datum för sista programtillfället]]),"",TabellSAML[[#This Row],[Datum för sista programtillfället]]))</f>
        <v/>
      </c>
      <c r="BJ45" t="str">
        <f>IF(ISTEXT(TabellSAML[[#This Row],[Typ av program]]),TabellSAML[[#This Row],[Typ av program]],IF(ISBLANK(TabellSAML[[#This Row],[Typ av program2]]),"",TabellSAML[[#This Row],[Typ av program2]]))</f>
        <v/>
      </c>
      <c r="BK45" t="str">
        <f>IF(ISTEXT(TabellSAML[[#This Row],[Datum alla]]),"",YEAR(TabellSAML[[#This Row],[Datum alla]]))</f>
        <v/>
      </c>
      <c r="BL45" t="str">
        <f>IF(ISTEXT(TabellSAML[[#This Row],[Datum alla]]),"",MONTH(TabellSAML[[#This Row],[Datum alla]]))</f>
        <v/>
      </c>
      <c r="BM45" t="str">
        <f>IF(ISTEXT(TabellSAML[[#This Row],[Månad]]),"",IF(TabellSAML[[#This Row],[Månad]]&lt;=6,TabellSAML[[#This Row],[År]]&amp;" termin 1",TabellSAML[[#This Row],[År]]&amp;" termin 2"))</f>
        <v/>
      </c>
    </row>
    <row r="46" spans="2:65" x14ac:dyDescent="0.25">
      <c r="B46" s="1"/>
      <c r="C46" s="1"/>
      <c r="S46" s="37"/>
      <c r="AA46" s="2"/>
      <c r="AO46" s="44" t="str">
        <f>IF(TabellSAML[[#This Row],[ID]]&gt;0,ISTEXT(TabellSAML[[#This Row],[(CoS) Ledarens namn]]),"")</f>
        <v/>
      </c>
      <c r="AP46" t="str">
        <f>IF(TabellSAML[[#This Row],[ID]]&gt;0,ISTEXT(TabellSAML[[#This Row],[(BIFF) Ledarens namn]]),"")</f>
        <v/>
      </c>
      <c r="AQ46" t="str">
        <f>IF(TabellSAML[[#This Row],[ID]]&gt;0,ISTEXT(TabellSAML[[#This Row],[(LFT) Ledarens namn]]),"")</f>
        <v/>
      </c>
      <c r="AR46" t="str">
        <f>IF(TabellSAML[[#This Row],[ID]]&gt;0,ISTEXT(TabellSAML[[#This Row],[(CoS) Namn på ledare för programmet]]),"")</f>
        <v/>
      </c>
      <c r="AS46" t="str">
        <f>IF(TabellSAML[[#This Row],[ID]]&gt;0,ISTEXT(TabellSAML[[#This Row],[(BIFF) Namn på ledare för programmet]]),"")</f>
        <v/>
      </c>
      <c r="AT46" t="str">
        <f>IF(TabellSAML[[#This Row],[ID]]&gt;0,ISTEXT(TabellSAML[[#This Row],[(LFT) Namn på ledare för programmet]]),"")</f>
        <v/>
      </c>
      <c r="AU46" s="5" t="str">
        <f>IF(TabellSAML[[#This Row],[CoS1]]=TRUE,TabellSAML[[#This Row],[Datum för det sista programtillfället]]&amp;TabellSAML[[#This Row],[(CoS) Ledarens namn]],"")</f>
        <v/>
      </c>
      <c r="AV46" t="str">
        <f>IF(TabellSAML[[#This Row],[CoS1]]=TRUE,TabellSAML[[#This Row],[Socialförvaltning som anordnat programtillfällena]],"")</f>
        <v/>
      </c>
      <c r="AW46" s="5" t="str">
        <f>IF(TabellSAML[[#This Row],[CoS2]]=TRUE,TabellSAML[[#This Row],[Datum för sista programtillfället]]&amp;TabellSAML[[#This Row],[(CoS) Namn på ledare för programmet]],"")</f>
        <v/>
      </c>
      <c r="AX46" t="str">
        <f>_xlfn.XLOOKUP(TabellSAML[[#This Row],[CoS_del_datum]],TabellSAML[CoS_led_datum],TabellSAML[CoS_led_SF],"",0,1)</f>
        <v/>
      </c>
      <c r="AY46" s="5" t="str">
        <f>IF(TabellSAML[[#This Row],[BIFF1]]=TRUE,TabellSAML[[#This Row],[Datum för det sista programtillfället]]&amp;TabellSAML[[#This Row],[(BIFF) Ledarens namn]],"")</f>
        <v/>
      </c>
      <c r="AZ46" t="str">
        <f>IF(TabellSAML[[#This Row],[BIFF1]]=TRUE,TabellSAML[[#This Row],[Socialförvaltning som anordnat programtillfällena]],"")</f>
        <v/>
      </c>
      <c r="BA46" s="5" t="str">
        <f>IF(TabellSAML[[#This Row],[BIFF2]]=TRUE,TabellSAML[[#This Row],[Datum för sista programtillfället]]&amp;TabellSAML[[#This Row],[(BIFF) Namn på ledare för programmet]],"")</f>
        <v/>
      </c>
      <c r="BB46" t="str">
        <f>_xlfn.XLOOKUP(TabellSAML[[#This Row],[BIFF_del_datum]],TabellSAML[BIFF_led_datum],TabellSAML[BIFF_led_SF],"",0,1)</f>
        <v/>
      </c>
      <c r="BC46" s="5" t="str">
        <f>IF(TabellSAML[[#This Row],[LFT1]]=TRUE,TabellSAML[[#This Row],[Datum för det sista programtillfället]]&amp;TabellSAML[[#This Row],[(LFT) Ledarens namn]],"")</f>
        <v/>
      </c>
      <c r="BD46" t="str">
        <f>IF(TabellSAML[[#This Row],[LFT1]]=TRUE,TabellSAML[[#This Row],[Socialförvaltning som anordnat programtillfällena]],"")</f>
        <v/>
      </c>
      <c r="BE46" s="5" t="str">
        <f>IF(TabellSAML[[#This Row],[LFT2]]=TRUE,TabellSAML[[#This Row],[Datum för sista programtillfället]]&amp;TabellSAML[[#This Row],[(LFT) Namn på ledare för programmet]],"")</f>
        <v/>
      </c>
      <c r="BF46" t="str">
        <f>_xlfn.XLOOKUP(TabellSAML[[#This Row],[LFT_del_datum]],TabellSAML[LFT_led_datum],TabellSAML[LFT_led_SF],"",0,1)</f>
        <v/>
      </c>
      <c r="BG4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 s="5" t="str">
        <f>IF(ISNUMBER(TabellSAML[[#This Row],[Datum för det sista programtillfället]]),TabellSAML[[#This Row],[Datum för det sista programtillfället]],IF(ISBLANK(TabellSAML[[#This Row],[Datum för sista programtillfället]]),"",TabellSAML[[#This Row],[Datum för sista programtillfället]]))</f>
        <v/>
      </c>
      <c r="BJ46" t="str">
        <f>IF(ISTEXT(TabellSAML[[#This Row],[Typ av program]]),TabellSAML[[#This Row],[Typ av program]],IF(ISBLANK(TabellSAML[[#This Row],[Typ av program2]]),"",TabellSAML[[#This Row],[Typ av program2]]))</f>
        <v/>
      </c>
      <c r="BK46" t="str">
        <f>IF(ISTEXT(TabellSAML[[#This Row],[Datum alla]]),"",YEAR(TabellSAML[[#This Row],[Datum alla]]))</f>
        <v/>
      </c>
      <c r="BL46" t="str">
        <f>IF(ISTEXT(TabellSAML[[#This Row],[Datum alla]]),"",MONTH(TabellSAML[[#This Row],[Datum alla]]))</f>
        <v/>
      </c>
      <c r="BM46" t="str">
        <f>IF(ISTEXT(TabellSAML[[#This Row],[Månad]]),"",IF(TabellSAML[[#This Row],[Månad]]&lt;=6,TabellSAML[[#This Row],[År]]&amp;" termin 1",TabellSAML[[#This Row],[År]]&amp;" termin 2"))</f>
        <v/>
      </c>
    </row>
    <row r="47" spans="2:65" x14ac:dyDescent="0.25">
      <c r="B47" s="1"/>
      <c r="C47" s="1"/>
      <c r="J47" s="2"/>
      <c r="K47" s="2"/>
      <c r="S47" s="37"/>
      <c r="AO47" s="44" t="str">
        <f>IF(TabellSAML[[#This Row],[ID]]&gt;0,ISTEXT(TabellSAML[[#This Row],[(CoS) Ledarens namn]]),"")</f>
        <v/>
      </c>
      <c r="AP47" t="str">
        <f>IF(TabellSAML[[#This Row],[ID]]&gt;0,ISTEXT(TabellSAML[[#This Row],[(BIFF) Ledarens namn]]),"")</f>
        <v/>
      </c>
      <c r="AQ47" t="str">
        <f>IF(TabellSAML[[#This Row],[ID]]&gt;0,ISTEXT(TabellSAML[[#This Row],[(LFT) Ledarens namn]]),"")</f>
        <v/>
      </c>
      <c r="AR47" t="str">
        <f>IF(TabellSAML[[#This Row],[ID]]&gt;0,ISTEXT(TabellSAML[[#This Row],[(CoS) Namn på ledare för programmet]]),"")</f>
        <v/>
      </c>
      <c r="AS47" t="str">
        <f>IF(TabellSAML[[#This Row],[ID]]&gt;0,ISTEXT(TabellSAML[[#This Row],[(BIFF) Namn på ledare för programmet]]),"")</f>
        <v/>
      </c>
      <c r="AT47" t="str">
        <f>IF(TabellSAML[[#This Row],[ID]]&gt;0,ISTEXT(TabellSAML[[#This Row],[(LFT) Namn på ledare för programmet]]),"")</f>
        <v/>
      </c>
      <c r="AU47" s="5" t="str">
        <f>IF(TabellSAML[[#This Row],[CoS1]]=TRUE,TabellSAML[[#This Row],[Datum för det sista programtillfället]]&amp;TabellSAML[[#This Row],[(CoS) Ledarens namn]],"")</f>
        <v/>
      </c>
      <c r="AV47" t="str">
        <f>IF(TabellSAML[[#This Row],[CoS1]]=TRUE,TabellSAML[[#This Row],[Socialförvaltning som anordnat programtillfällena]],"")</f>
        <v/>
      </c>
      <c r="AW47" s="5" t="str">
        <f>IF(TabellSAML[[#This Row],[CoS2]]=TRUE,TabellSAML[[#This Row],[Datum för sista programtillfället]]&amp;TabellSAML[[#This Row],[(CoS) Namn på ledare för programmet]],"")</f>
        <v/>
      </c>
      <c r="AX47" t="str">
        <f>_xlfn.XLOOKUP(TabellSAML[[#This Row],[CoS_del_datum]],TabellSAML[CoS_led_datum],TabellSAML[CoS_led_SF],"",0,1)</f>
        <v/>
      </c>
      <c r="AY47" s="5" t="str">
        <f>IF(TabellSAML[[#This Row],[BIFF1]]=TRUE,TabellSAML[[#This Row],[Datum för det sista programtillfället]]&amp;TabellSAML[[#This Row],[(BIFF) Ledarens namn]],"")</f>
        <v/>
      </c>
      <c r="AZ47" t="str">
        <f>IF(TabellSAML[[#This Row],[BIFF1]]=TRUE,TabellSAML[[#This Row],[Socialförvaltning som anordnat programtillfällena]],"")</f>
        <v/>
      </c>
      <c r="BA47" s="5" t="str">
        <f>IF(TabellSAML[[#This Row],[BIFF2]]=TRUE,TabellSAML[[#This Row],[Datum för sista programtillfället]]&amp;TabellSAML[[#This Row],[(BIFF) Namn på ledare för programmet]],"")</f>
        <v/>
      </c>
      <c r="BB47" t="str">
        <f>_xlfn.XLOOKUP(TabellSAML[[#This Row],[BIFF_del_datum]],TabellSAML[BIFF_led_datum],TabellSAML[BIFF_led_SF],"",0,1)</f>
        <v/>
      </c>
      <c r="BC47" s="5" t="str">
        <f>IF(TabellSAML[[#This Row],[LFT1]]=TRUE,TabellSAML[[#This Row],[Datum för det sista programtillfället]]&amp;TabellSAML[[#This Row],[(LFT) Ledarens namn]],"")</f>
        <v/>
      </c>
      <c r="BD47" t="str">
        <f>IF(TabellSAML[[#This Row],[LFT1]]=TRUE,TabellSAML[[#This Row],[Socialförvaltning som anordnat programtillfällena]],"")</f>
        <v/>
      </c>
      <c r="BE47" s="5" t="str">
        <f>IF(TabellSAML[[#This Row],[LFT2]]=TRUE,TabellSAML[[#This Row],[Datum för sista programtillfället]]&amp;TabellSAML[[#This Row],[(LFT) Namn på ledare för programmet]],"")</f>
        <v/>
      </c>
      <c r="BF47" t="str">
        <f>_xlfn.XLOOKUP(TabellSAML[[#This Row],[LFT_del_datum]],TabellSAML[LFT_led_datum],TabellSAML[LFT_led_SF],"",0,1)</f>
        <v/>
      </c>
      <c r="BG4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 s="5" t="str">
        <f>IF(ISNUMBER(TabellSAML[[#This Row],[Datum för det sista programtillfället]]),TabellSAML[[#This Row],[Datum för det sista programtillfället]],IF(ISBLANK(TabellSAML[[#This Row],[Datum för sista programtillfället]]),"",TabellSAML[[#This Row],[Datum för sista programtillfället]]))</f>
        <v/>
      </c>
      <c r="BJ47" t="str">
        <f>IF(ISTEXT(TabellSAML[[#This Row],[Typ av program]]),TabellSAML[[#This Row],[Typ av program]],IF(ISBLANK(TabellSAML[[#This Row],[Typ av program2]]),"",TabellSAML[[#This Row],[Typ av program2]]))</f>
        <v/>
      </c>
      <c r="BK47" t="str">
        <f>IF(ISTEXT(TabellSAML[[#This Row],[Datum alla]]),"",YEAR(TabellSAML[[#This Row],[Datum alla]]))</f>
        <v/>
      </c>
      <c r="BL47" t="str">
        <f>IF(ISTEXT(TabellSAML[[#This Row],[Datum alla]]),"",MONTH(TabellSAML[[#This Row],[Datum alla]]))</f>
        <v/>
      </c>
      <c r="BM47" t="str">
        <f>IF(ISTEXT(TabellSAML[[#This Row],[Månad]]),"",IF(TabellSAML[[#This Row],[Månad]]&lt;=6,TabellSAML[[#This Row],[År]]&amp;" termin 1",TabellSAML[[#This Row],[År]]&amp;" termin 2"))</f>
        <v/>
      </c>
    </row>
    <row r="48" spans="2:65" x14ac:dyDescent="0.25">
      <c r="B48" s="1"/>
      <c r="C48" s="1"/>
      <c r="S48" s="37"/>
      <c r="AA48" s="2"/>
      <c r="AO48" s="44" t="str">
        <f>IF(TabellSAML[[#This Row],[ID]]&gt;0,ISTEXT(TabellSAML[[#This Row],[(CoS) Ledarens namn]]),"")</f>
        <v/>
      </c>
      <c r="AP48" t="str">
        <f>IF(TabellSAML[[#This Row],[ID]]&gt;0,ISTEXT(TabellSAML[[#This Row],[(BIFF) Ledarens namn]]),"")</f>
        <v/>
      </c>
      <c r="AQ48" t="str">
        <f>IF(TabellSAML[[#This Row],[ID]]&gt;0,ISTEXT(TabellSAML[[#This Row],[(LFT) Ledarens namn]]),"")</f>
        <v/>
      </c>
      <c r="AR48" t="str">
        <f>IF(TabellSAML[[#This Row],[ID]]&gt;0,ISTEXT(TabellSAML[[#This Row],[(CoS) Namn på ledare för programmet]]),"")</f>
        <v/>
      </c>
      <c r="AS48" t="str">
        <f>IF(TabellSAML[[#This Row],[ID]]&gt;0,ISTEXT(TabellSAML[[#This Row],[(BIFF) Namn på ledare för programmet]]),"")</f>
        <v/>
      </c>
      <c r="AT48" t="str">
        <f>IF(TabellSAML[[#This Row],[ID]]&gt;0,ISTEXT(TabellSAML[[#This Row],[(LFT) Namn på ledare för programmet]]),"")</f>
        <v/>
      </c>
      <c r="AU48" s="5" t="str">
        <f>IF(TabellSAML[[#This Row],[CoS1]]=TRUE,TabellSAML[[#This Row],[Datum för det sista programtillfället]]&amp;TabellSAML[[#This Row],[(CoS) Ledarens namn]],"")</f>
        <v/>
      </c>
      <c r="AV48" t="str">
        <f>IF(TabellSAML[[#This Row],[CoS1]]=TRUE,TabellSAML[[#This Row],[Socialförvaltning som anordnat programtillfällena]],"")</f>
        <v/>
      </c>
      <c r="AW48" s="5" t="str">
        <f>IF(TabellSAML[[#This Row],[CoS2]]=TRUE,TabellSAML[[#This Row],[Datum för sista programtillfället]]&amp;TabellSAML[[#This Row],[(CoS) Namn på ledare för programmet]],"")</f>
        <v/>
      </c>
      <c r="AX48" t="str">
        <f>_xlfn.XLOOKUP(TabellSAML[[#This Row],[CoS_del_datum]],TabellSAML[CoS_led_datum],TabellSAML[CoS_led_SF],"",0,1)</f>
        <v/>
      </c>
      <c r="AY48" s="5" t="str">
        <f>IF(TabellSAML[[#This Row],[BIFF1]]=TRUE,TabellSAML[[#This Row],[Datum för det sista programtillfället]]&amp;TabellSAML[[#This Row],[(BIFF) Ledarens namn]],"")</f>
        <v/>
      </c>
      <c r="AZ48" t="str">
        <f>IF(TabellSAML[[#This Row],[BIFF1]]=TRUE,TabellSAML[[#This Row],[Socialförvaltning som anordnat programtillfällena]],"")</f>
        <v/>
      </c>
      <c r="BA48" s="5" t="str">
        <f>IF(TabellSAML[[#This Row],[BIFF2]]=TRUE,TabellSAML[[#This Row],[Datum för sista programtillfället]]&amp;TabellSAML[[#This Row],[(BIFF) Namn på ledare för programmet]],"")</f>
        <v/>
      </c>
      <c r="BB48" t="str">
        <f>_xlfn.XLOOKUP(TabellSAML[[#This Row],[BIFF_del_datum]],TabellSAML[BIFF_led_datum],TabellSAML[BIFF_led_SF],"",0,1)</f>
        <v/>
      </c>
      <c r="BC48" s="5" t="str">
        <f>IF(TabellSAML[[#This Row],[LFT1]]=TRUE,TabellSAML[[#This Row],[Datum för det sista programtillfället]]&amp;TabellSAML[[#This Row],[(LFT) Ledarens namn]],"")</f>
        <v/>
      </c>
      <c r="BD48" t="str">
        <f>IF(TabellSAML[[#This Row],[LFT1]]=TRUE,TabellSAML[[#This Row],[Socialförvaltning som anordnat programtillfällena]],"")</f>
        <v/>
      </c>
      <c r="BE48" s="5" t="str">
        <f>IF(TabellSAML[[#This Row],[LFT2]]=TRUE,TabellSAML[[#This Row],[Datum för sista programtillfället]]&amp;TabellSAML[[#This Row],[(LFT) Namn på ledare för programmet]],"")</f>
        <v/>
      </c>
      <c r="BF48" t="str">
        <f>_xlfn.XLOOKUP(TabellSAML[[#This Row],[LFT_del_datum]],TabellSAML[LFT_led_datum],TabellSAML[LFT_led_SF],"",0,1)</f>
        <v/>
      </c>
      <c r="BG4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 s="5" t="str">
        <f>IF(ISNUMBER(TabellSAML[[#This Row],[Datum för det sista programtillfället]]),TabellSAML[[#This Row],[Datum för det sista programtillfället]],IF(ISBLANK(TabellSAML[[#This Row],[Datum för sista programtillfället]]),"",TabellSAML[[#This Row],[Datum för sista programtillfället]]))</f>
        <v/>
      </c>
      <c r="BJ48" t="str">
        <f>IF(ISTEXT(TabellSAML[[#This Row],[Typ av program]]),TabellSAML[[#This Row],[Typ av program]],IF(ISBLANK(TabellSAML[[#This Row],[Typ av program2]]),"",TabellSAML[[#This Row],[Typ av program2]]))</f>
        <v/>
      </c>
      <c r="BK48" t="str">
        <f>IF(ISTEXT(TabellSAML[[#This Row],[Datum alla]]),"",YEAR(TabellSAML[[#This Row],[Datum alla]]))</f>
        <v/>
      </c>
      <c r="BL48" t="str">
        <f>IF(ISTEXT(TabellSAML[[#This Row],[Datum alla]]),"",MONTH(TabellSAML[[#This Row],[Datum alla]]))</f>
        <v/>
      </c>
      <c r="BM48" t="str">
        <f>IF(ISTEXT(TabellSAML[[#This Row],[Månad]]),"",IF(TabellSAML[[#This Row],[Månad]]&lt;=6,TabellSAML[[#This Row],[År]]&amp;" termin 1",TabellSAML[[#This Row],[År]]&amp;" termin 2"))</f>
        <v/>
      </c>
    </row>
    <row r="49" spans="2:65" x14ac:dyDescent="0.25">
      <c r="B49" s="1"/>
      <c r="C49" s="1"/>
      <c r="S49" s="37"/>
      <c r="AA49" s="2"/>
      <c r="AO49" s="44" t="str">
        <f>IF(TabellSAML[[#This Row],[ID]]&gt;0,ISTEXT(TabellSAML[[#This Row],[(CoS) Ledarens namn]]),"")</f>
        <v/>
      </c>
      <c r="AP49" t="str">
        <f>IF(TabellSAML[[#This Row],[ID]]&gt;0,ISTEXT(TabellSAML[[#This Row],[(BIFF) Ledarens namn]]),"")</f>
        <v/>
      </c>
      <c r="AQ49" t="str">
        <f>IF(TabellSAML[[#This Row],[ID]]&gt;0,ISTEXT(TabellSAML[[#This Row],[(LFT) Ledarens namn]]),"")</f>
        <v/>
      </c>
      <c r="AR49" t="str">
        <f>IF(TabellSAML[[#This Row],[ID]]&gt;0,ISTEXT(TabellSAML[[#This Row],[(CoS) Namn på ledare för programmet]]),"")</f>
        <v/>
      </c>
      <c r="AS49" t="str">
        <f>IF(TabellSAML[[#This Row],[ID]]&gt;0,ISTEXT(TabellSAML[[#This Row],[(BIFF) Namn på ledare för programmet]]),"")</f>
        <v/>
      </c>
      <c r="AT49" t="str">
        <f>IF(TabellSAML[[#This Row],[ID]]&gt;0,ISTEXT(TabellSAML[[#This Row],[(LFT) Namn på ledare för programmet]]),"")</f>
        <v/>
      </c>
      <c r="AU49" s="5" t="str">
        <f>IF(TabellSAML[[#This Row],[CoS1]]=TRUE,TabellSAML[[#This Row],[Datum för det sista programtillfället]]&amp;TabellSAML[[#This Row],[(CoS) Ledarens namn]],"")</f>
        <v/>
      </c>
      <c r="AV49" t="str">
        <f>IF(TabellSAML[[#This Row],[CoS1]]=TRUE,TabellSAML[[#This Row],[Socialförvaltning som anordnat programtillfällena]],"")</f>
        <v/>
      </c>
      <c r="AW49" s="5" t="str">
        <f>IF(TabellSAML[[#This Row],[CoS2]]=TRUE,TabellSAML[[#This Row],[Datum för sista programtillfället]]&amp;TabellSAML[[#This Row],[(CoS) Namn på ledare för programmet]],"")</f>
        <v/>
      </c>
      <c r="AX49" t="str">
        <f>_xlfn.XLOOKUP(TabellSAML[[#This Row],[CoS_del_datum]],TabellSAML[CoS_led_datum],TabellSAML[CoS_led_SF],"",0,1)</f>
        <v/>
      </c>
      <c r="AY49" s="5" t="str">
        <f>IF(TabellSAML[[#This Row],[BIFF1]]=TRUE,TabellSAML[[#This Row],[Datum för det sista programtillfället]]&amp;TabellSAML[[#This Row],[(BIFF) Ledarens namn]],"")</f>
        <v/>
      </c>
      <c r="AZ49" t="str">
        <f>IF(TabellSAML[[#This Row],[BIFF1]]=TRUE,TabellSAML[[#This Row],[Socialförvaltning som anordnat programtillfällena]],"")</f>
        <v/>
      </c>
      <c r="BA49" s="5" t="str">
        <f>IF(TabellSAML[[#This Row],[BIFF2]]=TRUE,TabellSAML[[#This Row],[Datum för sista programtillfället]]&amp;TabellSAML[[#This Row],[(BIFF) Namn på ledare för programmet]],"")</f>
        <v/>
      </c>
      <c r="BB49" t="str">
        <f>_xlfn.XLOOKUP(TabellSAML[[#This Row],[BIFF_del_datum]],TabellSAML[BIFF_led_datum],TabellSAML[BIFF_led_SF],"",0,1)</f>
        <v/>
      </c>
      <c r="BC49" s="5" t="str">
        <f>IF(TabellSAML[[#This Row],[LFT1]]=TRUE,TabellSAML[[#This Row],[Datum för det sista programtillfället]]&amp;TabellSAML[[#This Row],[(LFT) Ledarens namn]],"")</f>
        <v/>
      </c>
      <c r="BD49" t="str">
        <f>IF(TabellSAML[[#This Row],[LFT1]]=TRUE,TabellSAML[[#This Row],[Socialförvaltning som anordnat programtillfällena]],"")</f>
        <v/>
      </c>
      <c r="BE49" s="5" t="str">
        <f>IF(TabellSAML[[#This Row],[LFT2]]=TRUE,TabellSAML[[#This Row],[Datum för sista programtillfället]]&amp;TabellSAML[[#This Row],[(LFT) Namn på ledare för programmet]],"")</f>
        <v/>
      </c>
      <c r="BF49" t="str">
        <f>_xlfn.XLOOKUP(TabellSAML[[#This Row],[LFT_del_datum]],TabellSAML[LFT_led_datum],TabellSAML[LFT_led_SF],"",0,1)</f>
        <v/>
      </c>
      <c r="BG4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 s="5" t="str">
        <f>IF(ISNUMBER(TabellSAML[[#This Row],[Datum för det sista programtillfället]]),TabellSAML[[#This Row],[Datum för det sista programtillfället]],IF(ISBLANK(TabellSAML[[#This Row],[Datum för sista programtillfället]]),"",TabellSAML[[#This Row],[Datum för sista programtillfället]]))</f>
        <v/>
      </c>
      <c r="BJ49" t="str">
        <f>IF(ISTEXT(TabellSAML[[#This Row],[Typ av program]]),TabellSAML[[#This Row],[Typ av program]],IF(ISBLANK(TabellSAML[[#This Row],[Typ av program2]]),"",TabellSAML[[#This Row],[Typ av program2]]))</f>
        <v/>
      </c>
      <c r="BK49" t="str">
        <f>IF(ISTEXT(TabellSAML[[#This Row],[Datum alla]]),"",YEAR(TabellSAML[[#This Row],[Datum alla]]))</f>
        <v/>
      </c>
      <c r="BL49" t="str">
        <f>IF(ISTEXT(TabellSAML[[#This Row],[Datum alla]]),"",MONTH(TabellSAML[[#This Row],[Datum alla]]))</f>
        <v/>
      </c>
      <c r="BM49" t="str">
        <f>IF(ISTEXT(TabellSAML[[#This Row],[Månad]]),"",IF(TabellSAML[[#This Row],[Månad]]&lt;=6,TabellSAML[[#This Row],[År]]&amp;" termin 1",TabellSAML[[#This Row],[År]]&amp;" termin 2"))</f>
        <v/>
      </c>
    </row>
    <row r="50" spans="2:65" x14ac:dyDescent="0.25">
      <c r="B50" s="1"/>
      <c r="C50" s="1"/>
      <c r="S50" s="37"/>
      <c r="AA50" s="2"/>
      <c r="AO50" s="44" t="str">
        <f>IF(TabellSAML[[#This Row],[ID]]&gt;0,ISTEXT(TabellSAML[[#This Row],[(CoS) Ledarens namn]]),"")</f>
        <v/>
      </c>
      <c r="AP50" t="str">
        <f>IF(TabellSAML[[#This Row],[ID]]&gt;0,ISTEXT(TabellSAML[[#This Row],[(BIFF) Ledarens namn]]),"")</f>
        <v/>
      </c>
      <c r="AQ50" t="str">
        <f>IF(TabellSAML[[#This Row],[ID]]&gt;0,ISTEXT(TabellSAML[[#This Row],[(LFT) Ledarens namn]]),"")</f>
        <v/>
      </c>
      <c r="AR50" t="str">
        <f>IF(TabellSAML[[#This Row],[ID]]&gt;0,ISTEXT(TabellSAML[[#This Row],[(CoS) Namn på ledare för programmet]]),"")</f>
        <v/>
      </c>
      <c r="AS50" t="str">
        <f>IF(TabellSAML[[#This Row],[ID]]&gt;0,ISTEXT(TabellSAML[[#This Row],[(BIFF) Namn på ledare för programmet]]),"")</f>
        <v/>
      </c>
      <c r="AT50" t="str">
        <f>IF(TabellSAML[[#This Row],[ID]]&gt;0,ISTEXT(TabellSAML[[#This Row],[(LFT) Namn på ledare för programmet]]),"")</f>
        <v/>
      </c>
      <c r="AU50" s="5" t="str">
        <f>IF(TabellSAML[[#This Row],[CoS1]]=TRUE,TabellSAML[[#This Row],[Datum för det sista programtillfället]]&amp;TabellSAML[[#This Row],[(CoS) Ledarens namn]],"")</f>
        <v/>
      </c>
      <c r="AV50" t="str">
        <f>IF(TabellSAML[[#This Row],[CoS1]]=TRUE,TabellSAML[[#This Row],[Socialförvaltning som anordnat programtillfällena]],"")</f>
        <v/>
      </c>
      <c r="AW50" s="5" t="str">
        <f>IF(TabellSAML[[#This Row],[CoS2]]=TRUE,TabellSAML[[#This Row],[Datum för sista programtillfället]]&amp;TabellSAML[[#This Row],[(CoS) Namn på ledare för programmet]],"")</f>
        <v/>
      </c>
      <c r="AX50" t="str">
        <f>_xlfn.XLOOKUP(TabellSAML[[#This Row],[CoS_del_datum]],TabellSAML[CoS_led_datum],TabellSAML[CoS_led_SF],"",0,1)</f>
        <v/>
      </c>
      <c r="AY50" s="5" t="str">
        <f>IF(TabellSAML[[#This Row],[BIFF1]]=TRUE,TabellSAML[[#This Row],[Datum för det sista programtillfället]]&amp;TabellSAML[[#This Row],[(BIFF) Ledarens namn]],"")</f>
        <v/>
      </c>
      <c r="AZ50" t="str">
        <f>IF(TabellSAML[[#This Row],[BIFF1]]=TRUE,TabellSAML[[#This Row],[Socialförvaltning som anordnat programtillfällena]],"")</f>
        <v/>
      </c>
      <c r="BA50" s="5" t="str">
        <f>IF(TabellSAML[[#This Row],[BIFF2]]=TRUE,TabellSAML[[#This Row],[Datum för sista programtillfället]]&amp;TabellSAML[[#This Row],[(BIFF) Namn på ledare för programmet]],"")</f>
        <v/>
      </c>
      <c r="BB50" t="str">
        <f>_xlfn.XLOOKUP(TabellSAML[[#This Row],[BIFF_del_datum]],TabellSAML[BIFF_led_datum],TabellSAML[BIFF_led_SF],"",0,1)</f>
        <v/>
      </c>
      <c r="BC50" s="5" t="str">
        <f>IF(TabellSAML[[#This Row],[LFT1]]=TRUE,TabellSAML[[#This Row],[Datum för det sista programtillfället]]&amp;TabellSAML[[#This Row],[(LFT) Ledarens namn]],"")</f>
        <v/>
      </c>
      <c r="BD50" t="str">
        <f>IF(TabellSAML[[#This Row],[LFT1]]=TRUE,TabellSAML[[#This Row],[Socialförvaltning som anordnat programtillfällena]],"")</f>
        <v/>
      </c>
      <c r="BE50" s="5" t="str">
        <f>IF(TabellSAML[[#This Row],[LFT2]]=TRUE,TabellSAML[[#This Row],[Datum för sista programtillfället]]&amp;TabellSAML[[#This Row],[(LFT) Namn på ledare för programmet]],"")</f>
        <v/>
      </c>
      <c r="BF50" t="str">
        <f>_xlfn.XLOOKUP(TabellSAML[[#This Row],[LFT_del_datum]],TabellSAML[LFT_led_datum],TabellSAML[LFT_led_SF],"",0,1)</f>
        <v/>
      </c>
      <c r="BG5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 s="5" t="str">
        <f>IF(ISNUMBER(TabellSAML[[#This Row],[Datum för det sista programtillfället]]),TabellSAML[[#This Row],[Datum för det sista programtillfället]],IF(ISBLANK(TabellSAML[[#This Row],[Datum för sista programtillfället]]),"",TabellSAML[[#This Row],[Datum för sista programtillfället]]))</f>
        <v/>
      </c>
      <c r="BJ50" t="str">
        <f>IF(ISTEXT(TabellSAML[[#This Row],[Typ av program]]),TabellSAML[[#This Row],[Typ av program]],IF(ISBLANK(TabellSAML[[#This Row],[Typ av program2]]),"",TabellSAML[[#This Row],[Typ av program2]]))</f>
        <v/>
      </c>
      <c r="BK50" t="str">
        <f>IF(ISTEXT(TabellSAML[[#This Row],[Datum alla]]),"",YEAR(TabellSAML[[#This Row],[Datum alla]]))</f>
        <v/>
      </c>
      <c r="BL50" t="str">
        <f>IF(ISTEXT(TabellSAML[[#This Row],[Datum alla]]),"",MONTH(TabellSAML[[#This Row],[Datum alla]]))</f>
        <v/>
      </c>
      <c r="BM50" t="str">
        <f>IF(ISTEXT(TabellSAML[[#This Row],[Månad]]),"",IF(TabellSAML[[#This Row],[Månad]]&lt;=6,TabellSAML[[#This Row],[År]]&amp;" termin 1",TabellSAML[[#This Row],[År]]&amp;" termin 2"))</f>
        <v/>
      </c>
    </row>
    <row r="51" spans="2:65" x14ac:dyDescent="0.25">
      <c r="B51" s="1"/>
      <c r="C51" s="1"/>
      <c r="S51" s="37"/>
      <c r="AA51" s="2"/>
      <c r="AO51" s="44" t="str">
        <f>IF(TabellSAML[[#This Row],[ID]]&gt;0,ISTEXT(TabellSAML[[#This Row],[(CoS) Ledarens namn]]),"")</f>
        <v/>
      </c>
      <c r="AP51" t="str">
        <f>IF(TabellSAML[[#This Row],[ID]]&gt;0,ISTEXT(TabellSAML[[#This Row],[(BIFF) Ledarens namn]]),"")</f>
        <v/>
      </c>
      <c r="AQ51" t="str">
        <f>IF(TabellSAML[[#This Row],[ID]]&gt;0,ISTEXT(TabellSAML[[#This Row],[(LFT) Ledarens namn]]),"")</f>
        <v/>
      </c>
      <c r="AR51" t="str">
        <f>IF(TabellSAML[[#This Row],[ID]]&gt;0,ISTEXT(TabellSAML[[#This Row],[(CoS) Namn på ledare för programmet]]),"")</f>
        <v/>
      </c>
      <c r="AS51" t="str">
        <f>IF(TabellSAML[[#This Row],[ID]]&gt;0,ISTEXT(TabellSAML[[#This Row],[(BIFF) Namn på ledare för programmet]]),"")</f>
        <v/>
      </c>
      <c r="AT51" t="str">
        <f>IF(TabellSAML[[#This Row],[ID]]&gt;0,ISTEXT(TabellSAML[[#This Row],[(LFT) Namn på ledare för programmet]]),"")</f>
        <v/>
      </c>
      <c r="AU51" s="5" t="str">
        <f>IF(TabellSAML[[#This Row],[CoS1]]=TRUE,TabellSAML[[#This Row],[Datum för det sista programtillfället]]&amp;TabellSAML[[#This Row],[(CoS) Ledarens namn]],"")</f>
        <v/>
      </c>
      <c r="AV51" t="str">
        <f>IF(TabellSAML[[#This Row],[CoS1]]=TRUE,TabellSAML[[#This Row],[Socialförvaltning som anordnat programtillfällena]],"")</f>
        <v/>
      </c>
      <c r="AW51" s="5" t="str">
        <f>IF(TabellSAML[[#This Row],[CoS2]]=TRUE,TabellSAML[[#This Row],[Datum för sista programtillfället]]&amp;TabellSAML[[#This Row],[(CoS) Namn på ledare för programmet]],"")</f>
        <v/>
      </c>
      <c r="AX51" t="str">
        <f>_xlfn.XLOOKUP(TabellSAML[[#This Row],[CoS_del_datum]],TabellSAML[CoS_led_datum],TabellSAML[CoS_led_SF],"",0,1)</f>
        <v/>
      </c>
      <c r="AY51" s="5" t="str">
        <f>IF(TabellSAML[[#This Row],[BIFF1]]=TRUE,TabellSAML[[#This Row],[Datum för det sista programtillfället]]&amp;TabellSAML[[#This Row],[(BIFF) Ledarens namn]],"")</f>
        <v/>
      </c>
      <c r="AZ51" t="str">
        <f>IF(TabellSAML[[#This Row],[BIFF1]]=TRUE,TabellSAML[[#This Row],[Socialförvaltning som anordnat programtillfällena]],"")</f>
        <v/>
      </c>
      <c r="BA51" s="5" t="str">
        <f>IF(TabellSAML[[#This Row],[BIFF2]]=TRUE,TabellSAML[[#This Row],[Datum för sista programtillfället]]&amp;TabellSAML[[#This Row],[(BIFF) Namn på ledare för programmet]],"")</f>
        <v/>
      </c>
      <c r="BB51" t="str">
        <f>_xlfn.XLOOKUP(TabellSAML[[#This Row],[BIFF_del_datum]],TabellSAML[BIFF_led_datum],TabellSAML[BIFF_led_SF],"",0,1)</f>
        <v/>
      </c>
      <c r="BC51" s="5" t="str">
        <f>IF(TabellSAML[[#This Row],[LFT1]]=TRUE,TabellSAML[[#This Row],[Datum för det sista programtillfället]]&amp;TabellSAML[[#This Row],[(LFT) Ledarens namn]],"")</f>
        <v/>
      </c>
      <c r="BD51" t="str">
        <f>IF(TabellSAML[[#This Row],[LFT1]]=TRUE,TabellSAML[[#This Row],[Socialförvaltning som anordnat programtillfällena]],"")</f>
        <v/>
      </c>
      <c r="BE51" s="5" t="str">
        <f>IF(TabellSAML[[#This Row],[LFT2]]=TRUE,TabellSAML[[#This Row],[Datum för sista programtillfället]]&amp;TabellSAML[[#This Row],[(LFT) Namn på ledare för programmet]],"")</f>
        <v/>
      </c>
      <c r="BF51" t="str">
        <f>_xlfn.XLOOKUP(TabellSAML[[#This Row],[LFT_del_datum]],TabellSAML[LFT_led_datum],TabellSAML[LFT_led_SF],"",0,1)</f>
        <v/>
      </c>
      <c r="BG5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 s="5" t="str">
        <f>IF(ISNUMBER(TabellSAML[[#This Row],[Datum för det sista programtillfället]]),TabellSAML[[#This Row],[Datum för det sista programtillfället]],IF(ISBLANK(TabellSAML[[#This Row],[Datum för sista programtillfället]]),"",TabellSAML[[#This Row],[Datum för sista programtillfället]]))</f>
        <v/>
      </c>
      <c r="BJ51" t="str">
        <f>IF(ISTEXT(TabellSAML[[#This Row],[Typ av program]]),TabellSAML[[#This Row],[Typ av program]],IF(ISBLANK(TabellSAML[[#This Row],[Typ av program2]]),"",TabellSAML[[#This Row],[Typ av program2]]))</f>
        <v/>
      </c>
      <c r="BK51" t="str">
        <f>IF(ISTEXT(TabellSAML[[#This Row],[Datum alla]]),"",YEAR(TabellSAML[[#This Row],[Datum alla]]))</f>
        <v/>
      </c>
      <c r="BL51" t="str">
        <f>IF(ISTEXT(TabellSAML[[#This Row],[Datum alla]]),"",MONTH(TabellSAML[[#This Row],[Datum alla]]))</f>
        <v/>
      </c>
      <c r="BM51" t="str">
        <f>IF(ISTEXT(TabellSAML[[#This Row],[Månad]]),"",IF(TabellSAML[[#This Row],[Månad]]&lt;=6,TabellSAML[[#This Row],[År]]&amp;" termin 1",TabellSAML[[#This Row],[År]]&amp;" termin 2"))</f>
        <v/>
      </c>
    </row>
    <row r="52" spans="2:65" x14ac:dyDescent="0.25">
      <c r="B52" s="1"/>
      <c r="C52" s="1"/>
      <c r="S52" s="37"/>
      <c r="AA52" s="2"/>
      <c r="AO52" s="44" t="str">
        <f>IF(TabellSAML[[#This Row],[ID]]&gt;0,ISTEXT(TabellSAML[[#This Row],[(CoS) Ledarens namn]]),"")</f>
        <v/>
      </c>
      <c r="AP52" t="str">
        <f>IF(TabellSAML[[#This Row],[ID]]&gt;0,ISTEXT(TabellSAML[[#This Row],[(BIFF) Ledarens namn]]),"")</f>
        <v/>
      </c>
      <c r="AQ52" t="str">
        <f>IF(TabellSAML[[#This Row],[ID]]&gt;0,ISTEXT(TabellSAML[[#This Row],[(LFT) Ledarens namn]]),"")</f>
        <v/>
      </c>
      <c r="AR52" t="str">
        <f>IF(TabellSAML[[#This Row],[ID]]&gt;0,ISTEXT(TabellSAML[[#This Row],[(CoS) Namn på ledare för programmet]]),"")</f>
        <v/>
      </c>
      <c r="AS52" t="str">
        <f>IF(TabellSAML[[#This Row],[ID]]&gt;0,ISTEXT(TabellSAML[[#This Row],[(BIFF) Namn på ledare för programmet]]),"")</f>
        <v/>
      </c>
      <c r="AT52" t="str">
        <f>IF(TabellSAML[[#This Row],[ID]]&gt;0,ISTEXT(TabellSAML[[#This Row],[(LFT) Namn på ledare för programmet]]),"")</f>
        <v/>
      </c>
      <c r="AU52" s="5" t="str">
        <f>IF(TabellSAML[[#This Row],[CoS1]]=TRUE,TabellSAML[[#This Row],[Datum för det sista programtillfället]]&amp;TabellSAML[[#This Row],[(CoS) Ledarens namn]],"")</f>
        <v/>
      </c>
      <c r="AV52" t="str">
        <f>IF(TabellSAML[[#This Row],[CoS1]]=TRUE,TabellSAML[[#This Row],[Socialförvaltning som anordnat programtillfällena]],"")</f>
        <v/>
      </c>
      <c r="AW52" s="5" t="str">
        <f>IF(TabellSAML[[#This Row],[CoS2]]=TRUE,TabellSAML[[#This Row],[Datum för sista programtillfället]]&amp;TabellSAML[[#This Row],[(CoS) Namn på ledare för programmet]],"")</f>
        <v/>
      </c>
      <c r="AX52" t="str">
        <f>_xlfn.XLOOKUP(TabellSAML[[#This Row],[CoS_del_datum]],TabellSAML[CoS_led_datum],TabellSAML[CoS_led_SF],"",0,1)</f>
        <v/>
      </c>
      <c r="AY52" s="5" t="str">
        <f>IF(TabellSAML[[#This Row],[BIFF1]]=TRUE,TabellSAML[[#This Row],[Datum för det sista programtillfället]]&amp;TabellSAML[[#This Row],[(BIFF) Ledarens namn]],"")</f>
        <v/>
      </c>
      <c r="AZ52" t="str">
        <f>IF(TabellSAML[[#This Row],[BIFF1]]=TRUE,TabellSAML[[#This Row],[Socialförvaltning som anordnat programtillfällena]],"")</f>
        <v/>
      </c>
      <c r="BA52" s="5" t="str">
        <f>IF(TabellSAML[[#This Row],[BIFF2]]=TRUE,TabellSAML[[#This Row],[Datum för sista programtillfället]]&amp;TabellSAML[[#This Row],[(BIFF) Namn på ledare för programmet]],"")</f>
        <v/>
      </c>
      <c r="BB52" t="str">
        <f>_xlfn.XLOOKUP(TabellSAML[[#This Row],[BIFF_del_datum]],TabellSAML[BIFF_led_datum],TabellSAML[BIFF_led_SF],"",0,1)</f>
        <v/>
      </c>
      <c r="BC52" s="5" t="str">
        <f>IF(TabellSAML[[#This Row],[LFT1]]=TRUE,TabellSAML[[#This Row],[Datum för det sista programtillfället]]&amp;TabellSAML[[#This Row],[(LFT) Ledarens namn]],"")</f>
        <v/>
      </c>
      <c r="BD52" t="str">
        <f>IF(TabellSAML[[#This Row],[LFT1]]=TRUE,TabellSAML[[#This Row],[Socialförvaltning som anordnat programtillfällena]],"")</f>
        <v/>
      </c>
      <c r="BE52" s="5" t="str">
        <f>IF(TabellSAML[[#This Row],[LFT2]]=TRUE,TabellSAML[[#This Row],[Datum för sista programtillfället]]&amp;TabellSAML[[#This Row],[(LFT) Namn på ledare för programmet]],"")</f>
        <v/>
      </c>
      <c r="BF52" t="str">
        <f>_xlfn.XLOOKUP(TabellSAML[[#This Row],[LFT_del_datum]],TabellSAML[LFT_led_datum],TabellSAML[LFT_led_SF],"",0,1)</f>
        <v/>
      </c>
      <c r="BG5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 s="5" t="str">
        <f>IF(ISNUMBER(TabellSAML[[#This Row],[Datum för det sista programtillfället]]),TabellSAML[[#This Row],[Datum för det sista programtillfället]],IF(ISBLANK(TabellSAML[[#This Row],[Datum för sista programtillfället]]),"",TabellSAML[[#This Row],[Datum för sista programtillfället]]))</f>
        <v/>
      </c>
      <c r="BJ52" t="str">
        <f>IF(ISTEXT(TabellSAML[[#This Row],[Typ av program]]),TabellSAML[[#This Row],[Typ av program]],IF(ISBLANK(TabellSAML[[#This Row],[Typ av program2]]),"",TabellSAML[[#This Row],[Typ av program2]]))</f>
        <v/>
      </c>
      <c r="BK52" t="str">
        <f>IF(ISTEXT(TabellSAML[[#This Row],[Datum alla]]),"",YEAR(TabellSAML[[#This Row],[Datum alla]]))</f>
        <v/>
      </c>
      <c r="BL52" t="str">
        <f>IF(ISTEXT(TabellSAML[[#This Row],[Datum alla]]),"",MONTH(TabellSAML[[#This Row],[Datum alla]]))</f>
        <v/>
      </c>
      <c r="BM52" t="str">
        <f>IF(ISTEXT(TabellSAML[[#This Row],[Månad]]),"",IF(TabellSAML[[#This Row],[Månad]]&lt;=6,TabellSAML[[#This Row],[År]]&amp;" termin 1",TabellSAML[[#This Row],[År]]&amp;" termin 2"))</f>
        <v/>
      </c>
    </row>
    <row r="53" spans="2:65" x14ac:dyDescent="0.25">
      <c r="B53" s="1"/>
      <c r="C53" s="1"/>
      <c r="S53" s="37"/>
      <c r="AA53" s="2"/>
      <c r="AO53" s="44" t="str">
        <f>IF(TabellSAML[[#This Row],[ID]]&gt;0,ISTEXT(TabellSAML[[#This Row],[(CoS) Ledarens namn]]),"")</f>
        <v/>
      </c>
      <c r="AP53" t="str">
        <f>IF(TabellSAML[[#This Row],[ID]]&gt;0,ISTEXT(TabellSAML[[#This Row],[(BIFF) Ledarens namn]]),"")</f>
        <v/>
      </c>
      <c r="AQ53" t="str">
        <f>IF(TabellSAML[[#This Row],[ID]]&gt;0,ISTEXT(TabellSAML[[#This Row],[(LFT) Ledarens namn]]),"")</f>
        <v/>
      </c>
      <c r="AR53" t="str">
        <f>IF(TabellSAML[[#This Row],[ID]]&gt;0,ISTEXT(TabellSAML[[#This Row],[(CoS) Namn på ledare för programmet]]),"")</f>
        <v/>
      </c>
      <c r="AS53" t="str">
        <f>IF(TabellSAML[[#This Row],[ID]]&gt;0,ISTEXT(TabellSAML[[#This Row],[(BIFF) Namn på ledare för programmet]]),"")</f>
        <v/>
      </c>
      <c r="AT53" t="str">
        <f>IF(TabellSAML[[#This Row],[ID]]&gt;0,ISTEXT(TabellSAML[[#This Row],[(LFT) Namn på ledare för programmet]]),"")</f>
        <v/>
      </c>
      <c r="AU53" s="5" t="str">
        <f>IF(TabellSAML[[#This Row],[CoS1]]=TRUE,TabellSAML[[#This Row],[Datum för det sista programtillfället]]&amp;TabellSAML[[#This Row],[(CoS) Ledarens namn]],"")</f>
        <v/>
      </c>
      <c r="AV53" t="str">
        <f>IF(TabellSAML[[#This Row],[CoS1]]=TRUE,TabellSAML[[#This Row],[Socialförvaltning som anordnat programtillfällena]],"")</f>
        <v/>
      </c>
      <c r="AW53" s="5" t="str">
        <f>IF(TabellSAML[[#This Row],[CoS2]]=TRUE,TabellSAML[[#This Row],[Datum för sista programtillfället]]&amp;TabellSAML[[#This Row],[(CoS) Namn på ledare för programmet]],"")</f>
        <v/>
      </c>
      <c r="AX53" t="str">
        <f>_xlfn.XLOOKUP(TabellSAML[[#This Row],[CoS_del_datum]],TabellSAML[CoS_led_datum],TabellSAML[CoS_led_SF],"",0,1)</f>
        <v/>
      </c>
      <c r="AY53" s="5" t="str">
        <f>IF(TabellSAML[[#This Row],[BIFF1]]=TRUE,TabellSAML[[#This Row],[Datum för det sista programtillfället]]&amp;TabellSAML[[#This Row],[(BIFF) Ledarens namn]],"")</f>
        <v/>
      </c>
      <c r="AZ53" t="str">
        <f>IF(TabellSAML[[#This Row],[BIFF1]]=TRUE,TabellSAML[[#This Row],[Socialförvaltning som anordnat programtillfällena]],"")</f>
        <v/>
      </c>
      <c r="BA53" s="5" t="str">
        <f>IF(TabellSAML[[#This Row],[BIFF2]]=TRUE,TabellSAML[[#This Row],[Datum för sista programtillfället]]&amp;TabellSAML[[#This Row],[(BIFF) Namn på ledare för programmet]],"")</f>
        <v/>
      </c>
      <c r="BB53" t="str">
        <f>_xlfn.XLOOKUP(TabellSAML[[#This Row],[BIFF_del_datum]],TabellSAML[BIFF_led_datum],TabellSAML[BIFF_led_SF],"",0,1)</f>
        <v/>
      </c>
      <c r="BC53" s="5" t="str">
        <f>IF(TabellSAML[[#This Row],[LFT1]]=TRUE,TabellSAML[[#This Row],[Datum för det sista programtillfället]]&amp;TabellSAML[[#This Row],[(LFT) Ledarens namn]],"")</f>
        <v/>
      </c>
      <c r="BD53" t="str">
        <f>IF(TabellSAML[[#This Row],[LFT1]]=TRUE,TabellSAML[[#This Row],[Socialförvaltning som anordnat programtillfällena]],"")</f>
        <v/>
      </c>
      <c r="BE53" s="5" t="str">
        <f>IF(TabellSAML[[#This Row],[LFT2]]=TRUE,TabellSAML[[#This Row],[Datum för sista programtillfället]]&amp;TabellSAML[[#This Row],[(LFT) Namn på ledare för programmet]],"")</f>
        <v/>
      </c>
      <c r="BF53" t="str">
        <f>_xlfn.XLOOKUP(TabellSAML[[#This Row],[LFT_del_datum]],TabellSAML[LFT_led_datum],TabellSAML[LFT_led_SF],"",0,1)</f>
        <v/>
      </c>
      <c r="BG5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 s="5" t="str">
        <f>IF(ISNUMBER(TabellSAML[[#This Row],[Datum för det sista programtillfället]]),TabellSAML[[#This Row],[Datum för det sista programtillfället]],IF(ISBLANK(TabellSAML[[#This Row],[Datum för sista programtillfället]]),"",TabellSAML[[#This Row],[Datum för sista programtillfället]]))</f>
        <v/>
      </c>
      <c r="BJ53" t="str">
        <f>IF(ISTEXT(TabellSAML[[#This Row],[Typ av program]]),TabellSAML[[#This Row],[Typ av program]],IF(ISBLANK(TabellSAML[[#This Row],[Typ av program2]]),"",TabellSAML[[#This Row],[Typ av program2]]))</f>
        <v/>
      </c>
      <c r="BK53" t="str">
        <f>IF(ISTEXT(TabellSAML[[#This Row],[Datum alla]]),"",YEAR(TabellSAML[[#This Row],[Datum alla]]))</f>
        <v/>
      </c>
      <c r="BL53" t="str">
        <f>IF(ISTEXT(TabellSAML[[#This Row],[Datum alla]]),"",MONTH(TabellSAML[[#This Row],[Datum alla]]))</f>
        <v/>
      </c>
      <c r="BM53" t="str">
        <f>IF(ISTEXT(TabellSAML[[#This Row],[Månad]]),"",IF(TabellSAML[[#This Row],[Månad]]&lt;=6,TabellSAML[[#This Row],[År]]&amp;" termin 1",TabellSAML[[#This Row],[År]]&amp;" termin 2"))</f>
        <v/>
      </c>
    </row>
    <row r="54" spans="2:65" x14ac:dyDescent="0.25">
      <c r="B54" s="1"/>
      <c r="C54" s="1"/>
      <c r="S54" s="37"/>
      <c r="AA54" s="2"/>
      <c r="AO54" s="44" t="str">
        <f>IF(TabellSAML[[#This Row],[ID]]&gt;0,ISTEXT(TabellSAML[[#This Row],[(CoS) Ledarens namn]]),"")</f>
        <v/>
      </c>
      <c r="AP54" t="str">
        <f>IF(TabellSAML[[#This Row],[ID]]&gt;0,ISTEXT(TabellSAML[[#This Row],[(BIFF) Ledarens namn]]),"")</f>
        <v/>
      </c>
      <c r="AQ54" t="str">
        <f>IF(TabellSAML[[#This Row],[ID]]&gt;0,ISTEXT(TabellSAML[[#This Row],[(LFT) Ledarens namn]]),"")</f>
        <v/>
      </c>
      <c r="AR54" t="str">
        <f>IF(TabellSAML[[#This Row],[ID]]&gt;0,ISTEXT(TabellSAML[[#This Row],[(CoS) Namn på ledare för programmet]]),"")</f>
        <v/>
      </c>
      <c r="AS54" t="str">
        <f>IF(TabellSAML[[#This Row],[ID]]&gt;0,ISTEXT(TabellSAML[[#This Row],[(BIFF) Namn på ledare för programmet]]),"")</f>
        <v/>
      </c>
      <c r="AT54" t="str">
        <f>IF(TabellSAML[[#This Row],[ID]]&gt;0,ISTEXT(TabellSAML[[#This Row],[(LFT) Namn på ledare för programmet]]),"")</f>
        <v/>
      </c>
      <c r="AU54" s="5" t="str">
        <f>IF(TabellSAML[[#This Row],[CoS1]]=TRUE,TabellSAML[[#This Row],[Datum för det sista programtillfället]]&amp;TabellSAML[[#This Row],[(CoS) Ledarens namn]],"")</f>
        <v/>
      </c>
      <c r="AV54" t="str">
        <f>IF(TabellSAML[[#This Row],[CoS1]]=TRUE,TabellSAML[[#This Row],[Socialförvaltning som anordnat programtillfällena]],"")</f>
        <v/>
      </c>
      <c r="AW54" s="5" t="str">
        <f>IF(TabellSAML[[#This Row],[CoS2]]=TRUE,TabellSAML[[#This Row],[Datum för sista programtillfället]]&amp;TabellSAML[[#This Row],[(CoS) Namn på ledare för programmet]],"")</f>
        <v/>
      </c>
      <c r="AX54" t="str">
        <f>_xlfn.XLOOKUP(TabellSAML[[#This Row],[CoS_del_datum]],TabellSAML[CoS_led_datum],TabellSAML[CoS_led_SF],"",0,1)</f>
        <v/>
      </c>
      <c r="AY54" s="5" t="str">
        <f>IF(TabellSAML[[#This Row],[BIFF1]]=TRUE,TabellSAML[[#This Row],[Datum för det sista programtillfället]]&amp;TabellSAML[[#This Row],[(BIFF) Ledarens namn]],"")</f>
        <v/>
      </c>
      <c r="AZ54" t="str">
        <f>IF(TabellSAML[[#This Row],[BIFF1]]=TRUE,TabellSAML[[#This Row],[Socialförvaltning som anordnat programtillfällena]],"")</f>
        <v/>
      </c>
      <c r="BA54" s="5" t="str">
        <f>IF(TabellSAML[[#This Row],[BIFF2]]=TRUE,TabellSAML[[#This Row],[Datum för sista programtillfället]]&amp;TabellSAML[[#This Row],[(BIFF) Namn på ledare för programmet]],"")</f>
        <v/>
      </c>
      <c r="BB54" t="str">
        <f>_xlfn.XLOOKUP(TabellSAML[[#This Row],[BIFF_del_datum]],TabellSAML[BIFF_led_datum],TabellSAML[BIFF_led_SF],"",0,1)</f>
        <v/>
      </c>
      <c r="BC54" s="5" t="str">
        <f>IF(TabellSAML[[#This Row],[LFT1]]=TRUE,TabellSAML[[#This Row],[Datum för det sista programtillfället]]&amp;TabellSAML[[#This Row],[(LFT) Ledarens namn]],"")</f>
        <v/>
      </c>
      <c r="BD54" t="str">
        <f>IF(TabellSAML[[#This Row],[LFT1]]=TRUE,TabellSAML[[#This Row],[Socialförvaltning som anordnat programtillfällena]],"")</f>
        <v/>
      </c>
      <c r="BE54" s="5" t="str">
        <f>IF(TabellSAML[[#This Row],[LFT2]]=TRUE,TabellSAML[[#This Row],[Datum för sista programtillfället]]&amp;TabellSAML[[#This Row],[(LFT) Namn på ledare för programmet]],"")</f>
        <v/>
      </c>
      <c r="BF54" t="str">
        <f>_xlfn.XLOOKUP(TabellSAML[[#This Row],[LFT_del_datum]],TabellSAML[LFT_led_datum],TabellSAML[LFT_led_SF],"",0,1)</f>
        <v/>
      </c>
      <c r="BG5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 s="5" t="str">
        <f>IF(ISNUMBER(TabellSAML[[#This Row],[Datum för det sista programtillfället]]),TabellSAML[[#This Row],[Datum för det sista programtillfället]],IF(ISBLANK(TabellSAML[[#This Row],[Datum för sista programtillfället]]),"",TabellSAML[[#This Row],[Datum för sista programtillfället]]))</f>
        <v/>
      </c>
      <c r="BJ54" t="str">
        <f>IF(ISTEXT(TabellSAML[[#This Row],[Typ av program]]),TabellSAML[[#This Row],[Typ av program]],IF(ISBLANK(TabellSAML[[#This Row],[Typ av program2]]),"",TabellSAML[[#This Row],[Typ av program2]]))</f>
        <v/>
      </c>
      <c r="BK54" t="str">
        <f>IF(ISTEXT(TabellSAML[[#This Row],[Datum alla]]),"",YEAR(TabellSAML[[#This Row],[Datum alla]]))</f>
        <v/>
      </c>
      <c r="BL54" t="str">
        <f>IF(ISTEXT(TabellSAML[[#This Row],[Datum alla]]),"",MONTH(TabellSAML[[#This Row],[Datum alla]]))</f>
        <v/>
      </c>
      <c r="BM54" t="str">
        <f>IF(ISTEXT(TabellSAML[[#This Row],[Månad]]),"",IF(TabellSAML[[#This Row],[Månad]]&lt;=6,TabellSAML[[#This Row],[År]]&amp;" termin 1",TabellSAML[[#This Row],[År]]&amp;" termin 2"))</f>
        <v/>
      </c>
    </row>
    <row r="55" spans="2:65" x14ac:dyDescent="0.25">
      <c r="B55" s="1"/>
      <c r="C55" s="1"/>
      <c r="J55" s="2"/>
      <c r="K55" s="2"/>
      <c r="S55" s="37"/>
      <c r="AO55" s="44" t="str">
        <f>IF(TabellSAML[[#This Row],[ID]]&gt;0,ISTEXT(TabellSAML[[#This Row],[(CoS) Ledarens namn]]),"")</f>
        <v/>
      </c>
      <c r="AP55" t="str">
        <f>IF(TabellSAML[[#This Row],[ID]]&gt;0,ISTEXT(TabellSAML[[#This Row],[(BIFF) Ledarens namn]]),"")</f>
        <v/>
      </c>
      <c r="AQ55" t="str">
        <f>IF(TabellSAML[[#This Row],[ID]]&gt;0,ISTEXT(TabellSAML[[#This Row],[(LFT) Ledarens namn]]),"")</f>
        <v/>
      </c>
      <c r="AR55" t="str">
        <f>IF(TabellSAML[[#This Row],[ID]]&gt;0,ISTEXT(TabellSAML[[#This Row],[(CoS) Namn på ledare för programmet]]),"")</f>
        <v/>
      </c>
      <c r="AS55" t="str">
        <f>IF(TabellSAML[[#This Row],[ID]]&gt;0,ISTEXT(TabellSAML[[#This Row],[(BIFF) Namn på ledare för programmet]]),"")</f>
        <v/>
      </c>
      <c r="AT55" t="str">
        <f>IF(TabellSAML[[#This Row],[ID]]&gt;0,ISTEXT(TabellSAML[[#This Row],[(LFT) Namn på ledare för programmet]]),"")</f>
        <v/>
      </c>
      <c r="AU55" s="5" t="str">
        <f>IF(TabellSAML[[#This Row],[CoS1]]=TRUE,TabellSAML[[#This Row],[Datum för det sista programtillfället]]&amp;TabellSAML[[#This Row],[(CoS) Ledarens namn]],"")</f>
        <v/>
      </c>
      <c r="AV55" t="str">
        <f>IF(TabellSAML[[#This Row],[CoS1]]=TRUE,TabellSAML[[#This Row],[Socialförvaltning som anordnat programtillfällena]],"")</f>
        <v/>
      </c>
      <c r="AW55" s="5" t="str">
        <f>IF(TabellSAML[[#This Row],[CoS2]]=TRUE,TabellSAML[[#This Row],[Datum för sista programtillfället]]&amp;TabellSAML[[#This Row],[(CoS) Namn på ledare för programmet]],"")</f>
        <v/>
      </c>
      <c r="AX55" t="str">
        <f>_xlfn.XLOOKUP(TabellSAML[[#This Row],[CoS_del_datum]],TabellSAML[CoS_led_datum],TabellSAML[CoS_led_SF],"",0,1)</f>
        <v/>
      </c>
      <c r="AY55" s="5" t="str">
        <f>IF(TabellSAML[[#This Row],[BIFF1]]=TRUE,TabellSAML[[#This Row],[Datum för det sista programtillfället]]&amp;TabellSAML[[#This Row],[(BIFF) Ledarens namn]],"")</f>
        <v/>
      </c>
      <c r="AZ55" t="str">
        <f>IF(TabellSAML[[#This Row],[BIFF1]]=TRUE,TabellSAML[[#This Row],[Socialförvaltning som anordnat programtillfällena]],"")</f>
        <v/>
      </c>
      <c r="BA55" s="5" t="str">
        <f>IF(TabellSAML[[#This Row],[BIFF2]]=TRUE,TabellSAML[[#This Row],[Datum för sista programtillfället]]&amp;TabellSAML[[#This Row],[(BIFF) Namn på ledare för programmet]],"")</f>
        <v/>
      </c>
      <c r="BB55" t="str">
        <f>_xlfn.XLOOKUP(TabellSAML[[#This Row],[BIFF_del_datum]],TabellSAML[BIFF_led_datum],TabellSAML[BIFF_led_SF],"",0,1)</f>
        <v/>
      </c>
      <c r="BC55" s="5" t="str">
        <f>IF(TabellSAML[[#This Row],[LFT1]]=TRUE,TabellSAML[[#This Row],[Datum för det sista programtillfället]]&amp;TabellSAML[[#This Row],[(LFT) Ledarens namn]],"")</f>
        <v/>
      </c>
      <c r="BD55" t="str">
        <f>IF(TabellSAML[[#This Row],[LFT1]]=TRUE,TabellSAML[[#This Row],[Socialförvaltning som anordnat programtillfällena]],"")</f>
        <v/>
      </c>
      <c r="BE55" s="5" t="str">
        <f>IF(TabellSAML[[#This Row],[LFT2]]=TRUE,TabellSAML[[#This Row],[Datum för sista programtillfället]]&amp;TabellSAML[[#This Row],[(LFT) Namn på ledare för programmet]],"")</f>
        <v/>
      </c>
      <c r="BF55" t="str">
        <f>_xlfn.XLOOKUP(TabellSAML[[#This Row],[LFT_del_datum]],TabellSAML[LFT_led_datum],TabellSAML[LFT_led_SF],"",0,1)</f>
        <v/>
      </c>
      <c r="BG5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 s="5" t="str">
        <f>IF(ISNUMBER(TabellSAML[[#This Row],[Datum för det sista programtillfället]]),TabellSAML[[#This Row],[Datum för det sista programtillfället]],IF(ISBLANK(TabellSAML[[#This Row],[Datum för sista programtillfället]]),"",TabellSAML[[#This Row],[Datum för sista programtillfället]]))</f>
        <v/>
      </c>
      <c r="BJ55" t="str">
        <f>IF(ISTEXT(TabellSAML[[#This Row],[Typ av program]]),TabellSAML[[#This Row],[Typ av program]],IF(ISBLANK(TabellSAML[[#This Row],[Typ av program2]]),"",TabellSAML[[#This Row],[Typ av program2]]))</f>
        <v/>
      </c>
      <c r="BK55" t="str">
        <f>IF(ISTEXT(TabellSAML[[#This Row],[Datum alla]]),"",YEAR(TabellSAML[[#This Row],[Datum alla]]))</f>
        <v/>
      </c>
      <c r="BL55" t="str">
        <f>IF(ISTEXT(TabellSAML[[#This Row],[Datum alla]]),"",MONTH(TabellSAML[[#This Row],[Datum alla]]))</f>
        <v/>
      </c>
      <c r="BM55" t="str">
        <f>IF(ISTEXT(TabellSAML[[#This Row],[Månad]]),"",IF(TabellSAML[[#This Row],[Månad]]&lt;=6,TabellSAML[[#This Row],[År]]&amp;" termin 1",TabellSAML[[#This Row],[År]]&amp;" termin 2"))</f>
        <v/>
      </c>
    </row>
    <row r="56" spans="2:65" x14ac:dyDescent="0.25">
      <c r="B56" s="1"/>
      <c r="C56" s="1"/>
      <c r="J56" s="2"/>
      <c r="K56" s="2"/>
      <c r="S56" s="37"/>
      <c r="AO56" s="44" t="str">
        <f>IF(TabellSAML[[#This Row],[ID]]&gt;0,ISTEXT(TabellSAML[[#This Row],[(CoS) Ledarens namn]]),"")</f>
        <v/>
      </c>
      <c r="AP56" t="str">
        <f>IF(TabellSAML[[#This Row],[ID]]&gt;0,ISTEXT(TabellSAML[[#This Row],[(BIFF) Ledarens namn]]),"")</f>
        <v/>
      </c>
      <c r="AQ56" t="str">
        <f>IF(TabellSAML[[#This Row],[ID]]&gt;0,ISTEXT(TabellSAML[[#This Row],[(LFT) Ledarens namn]]),"")</f>
        <v/>
      </c>
      <c r="AR56" t="str">
        <f>IF(TabellSAML[[#This Row],[ID]]&gt;0,ISTEXT(TabellSAML[[#This Row],[(CoS) Namn på ledare för programmet]]),"")</f>
        <v/>
      </c>
      <c r="AS56" t="str">
        <f>IF(TabellSAML[[#This Row],[ID]]&gt;0,ISTEXT(TabellSAML[[#This Row],[(BIFF) Namn på ledare för programmet]]),"")</f>
        <v/>
      </c>
      <c r="AT56" t="str">
        <f>IF(TabellSAML[[#This Row],[ID]]&gt;0,ISTEXT(TabellSAML[[#This Row],[(LFT) Namn på ledare för programmet]]),"")</f>
        <v/>
      </c>
      <c r="AU56" s="5" t="str">
        <f>IF(TabellSAML[[#This Row],[CoS1]]=TRUE,TabellSAML[[#This Row],[Datum för det sista programtillfället]]&amp;TabellSAML[[#This Row],[(CoS) Ledarens namn]],"")</f>
        <v/>
      </c>
      <c r="AV56" t="str">
        <f>IF(TabellSAML[[#This Row],[CoS1]]=TRUE,TabellSAML[[#This Row],[Socialförvaltning som anordnat programtillfällena]],"")</f>
        <v/>
      </c>
      <c r="AW56" s="5" t="str">
        <f>IF(TabellSAML[[#This Row],[CoS2]]=TRUE,TabellSAML[[#This Row],[Datum för sista programtillfället]]&amp;TabellSAML[[#This Row],[(CoS) Namn på ledare för programmet]],"")</f>
        <v/>
      </c>
      <c r="AX56" t="str">
        <f>_xlfn.XLOOKUP(TabellSAML[[#This Row],[CoS_del_datum]],TabellSAML[CoS_led_datum],TabellSAML[CoS_led_SF],"",0,1)</f>
        <v/>
      </c>
      <c r="AY56" s="5" t="str">
        <f>IF(TabellSAML[[#This Row],[BIFF1]]=TRUE,TabellSAML[[#This Row],[Datum för det sista programtillfället]]&amp;TabellSAML[[#This Row],[(BIFF) Ledarens namn]],"")</f>
        <v/>
      </c>
      <c r="AZ56" t="str">
        <f>IF(TabellSAML[[#This Row],[BIFF1]]=TRUE,TabellSAML[[#This Row],[Socialförvaltning som anordnat programtillfällena]],"")</f>
        <v/>
      </c>
      <c r="BA56" s="5" t="str">
        <f>IF(TabellSAML[[#This Row],[BIFF2]]=TRUE,TabellSAML[[#This Row],[Datum för sista programtillfället]]&amp;TabellSAML[[#This Row],[(BIFF) Namn på ledare för programmet]],"")</f>
        <v/>
      </c>
      <c r="BB56" t="str">
        <f>_xlfn.XLOOKUP(TabellSAML[[#This Row],[BIFF_del_datum]],TabellSAML[BIFF_led_datum],TabellSAML[BIFF_led_SF],"",0,1)</f>
        <v/>
      </c>
      <c r="BC56" s="5" t="str">
        <f>IF(TabellSAML[[#This Row],[LFT1]]=TRUE,TabellSAML[[#This Row],[Datum för det sista programtillfället]]&amp;TabellSAML[[#This Row],[(LFT) Ledarens namn]],"")</f>
        <v/>
      </c>
      <c r="BD56" t="str">
        <f>IF(TabellSAML[[#This Row],[LFT1]]=TRUE,TabellSAML[[#This Row],[Socialförvaltning som anordnat programtillfällena]],"")</f>
        <v/>
      </c>
      <c r="BE56" s="5" t="str">
        <f>IF(TabellSAML[[#This Row],[LFT2]]=TRUE,TabellSAML[[#This Row],[Datum för sista programtillfället]]&amp;TabellSAML[[#This Row],[(LFT) Namn på ledare för programmet]],"")</f>
        <v/>
      </c>
      <c r="BF56" t="str">
        <f>_xlfn.XLOOKUP(TabellSAML[[#This Row],[LFT_del_datum]],TabellSAML[LFT_led_datum],TabellSAML[LFT_led_SF],"",0,1)</f>
        <v/>
      </c>
      <c r="BG5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 s="5" t="str">
        <f>IF(ISNUMBER(TabellSAML[[#This Row],[Datum för det sista programtillfället]]),TabellSAML[[#This Row],[Datum för det sista programtillfället]],IF(ISBLANK(TabellSAML[[#This Row],[Datum för sista programtillfället]]),"",TabellSAML[[#This Row],[Datum för sista programtillfället]]))</f>
        <v/>
      </c>
      <c r="BJ56" t="str">
        <f>IF(ISTEXT(TabellSAML[[#This Row],[Typ av program]]),TabellSAML[[#This Row],[Typ av program]],IF(ISBLANK(TabellSAML[[#This Row],[Typ av program2]]),"",TabellSAML[[#This Row],[Typ av program2]]))</f>
        <v/>
      </c>
      <c r="BK56" t="str">
        <f>IF(ISTEXT(TabellSAML[[#This Row],[Datum alla]]),"",YEAR(TabellSAML[[#This Row],[Datum alla]]))</f>
        <v/>
      </c>
      <c r="BL56" t="str">
        <f>IF(ISTEXT(TabellSAML[[#This Row],[Datum alla]]),"",MONTH(TabellSAML[[#This Row],[Datum alla]]))</f>
        <v/>
      </c>
      <c r="BM56" t="str">
        <f>IF(ISTEXT(TabellSAML[[#This Row],[Månad]]),"",IF(TabellSAML[[#This Row],[Månad]]&lt;=6,TabellSAML[[#This Row],[År]]&amp;" termin 1",TabellSAML[[#This Row],[År]]&amp;" termin 2"))</f>
        <v/>
      </c>
    </row>
    <row r="57" spans="2:65" x14ac:dyDescent="0.25">
      <c r="B57" s="1"/>
      <c r="C57" s="1"/>
      <c r="J57" s="2"/>
      <c r="K57" s="2"/>
      <c r="S57" s="37"/>
      <c r="AO57" s="44" t="str">
        <f>IF(TabellSAML[[#This Row],[ID]]&gt;0,ISTEXT(TabellSAML[[#This Row],[(CoS) Ledarens namn]]),"")</f>
        <v/>
      </c>
      <c r="AP57" t="str">
        <f>IF(TabellSAML[[#This Row],[ID]]&gt;0,ISTEXT(TabellSAML[[#This Row],[(BIFF) Ledarens namn]]),"")</f>
        <v/>
      </c>
      <c r="AQ57" t="str">
        <f>IF(TabellSAML[[#This Row],[ID]]&gt;0,ISTEXT(TabellSAML[[#This Row],[(LFT) Ledarens namn]]),"")</f>
        <v/>
      </c>
      <c r="AR57" t="str">
        <f>IF(TabellSAML[[#This Row],[ID]]&gt;0,ISTEXT(TabellSAML[[#This Row],[(CoS) Namn på ledare för programmet]]),"")</f>
        <v/>
      </c>
      <c r="AS57" t="str">
        <f>IF(TabellSAML[[#This Row],[ID]]&gt;0,ISTEXT(TabellSAML[[#This Row],[(BIFF) Namn på ledare för programmet]]),"")</f>
        <v/>
      </c>
      <c r="AT57" t="str">
        <f>IF(TabellSAML[[#This Row],[ID]]&gt;0,ISTEXT(TabellSAML[[#This Row],[(LFT) Namn på ledare för programmet]]),"")</f>
        <v/>
      </c>
      <c r="AU57" s="5" t="str">
        <f>IF(TabellSAML[[#This Row],[CoS1]]=TRUE,TabellSAML[[#This Row],[Datum för det sista programtillfället]]&amp;TabellSAML[[#This Row],[(CoS) Ledarens namn]],"")</f>
        <v/>
      </c>
      <c r="AV57" t="str">
        <f>IF(TabellSAML[[#This Row],[CoS1]]=TRUE,TabellSAML[[#This Row],[Socialförvaltning som anordnat programtillfällena]],"")</f>
        <v/>
      </c>
      <c r="AW57" s="5" t="str">
        <f>IF(TabellSAML[[#This Row],[CoS2]]=TRUE,TabellSAML[[#This Row],[Datum för sista programtillfället]]&amp;TabellSAML[[#This Row],[(CoS) Namn på ledare för programmet]],"")</f>
        <v/>
      </c>
      <c r="AX57" t="str">
        <f>_xlfn.XLOOKUP(TabellSAML[[#This Row],[CoS_del_datum]],TabellSAML[CoS_led_datum],TabellSAML[CoS_led_SF],"",0,1)</f>
        <v/>
      </c>
      <c r="AY57" s="5" t="str">
        <f>IF(TabellSAML[[#This Row],[BIFF1]]=TRUE,TabellSAML[[#This Row],[Datum för det sista programtillfället]]&amp;TabellSAML[[#This Row],[(BIFF) Ledarens namn]],"")</f>
        <v/>
      </c>
      <c r="AZ57" t="str">
        <f>IF(TabellSAML[[#This Row],[BIFF1]]=TRUE,TabellSAML[[#This Row],[Socialförvaltning som anordnat programtillfällena]],"")</f>
        <v/>
      </c>
      <c r="BA57" s="5" t="str">
        <f>IF(TabellSAML[[#This Row],[BIFF2]]=TRUE,TabellSAML[[#This Row],[Datum för sista programtillfället]]&amp;TabellSAML[[#This Row],[(BIFF) Namn på ledare för programmet]],"")</f>
        <v/>
      </c>
      <c r="BB57" t="str">
        <f>_xlfn.XLOOKUP(TabellSAML[[#This Row],[BIFF_del_datum]],TabellSAML[BIFF_led_datum],TabellSAML[BIFF_led_SF],"",0,1)</f>
        <v/>
      </c>
      <c r="BC57" s="5" t="str">
        <f>IF(TabellSAML[[#This Row],[LFT1]]=TRUE,TabellSAML[[#This Row],[Datum för det sista programtillfället]]&amp;TabellSAML[[#This Row],[(LFT) Ledarens namn]],"")</f>
        <v/>
      </c>
      <c r="BD57" t="str">
        <f>IF(TabellSAML[[#This Row],[LFT1]]=TRUE,TabellSAML[[#This Row],[Socialförvaltning som anordnat programtillfällena]],"")</f>
        <v/>
      </c>
      <c r="BE57" s="5" t="str">
        <f>IF(TabellSAML[[#This Row],[LFT2]]=TRUE,TabellSAML[[#This Row],[Datum för sista programtillfället]]&amp;TabellSAML[[#This Row],[(LFT) Namn på ledare för programmet]],"")</f>
        <v/>
      </c>
      <c r="BF57" t="str">
        <f>_xlfn.XLOOKUP(TabellSAML[[#This Row],[LFT_del_datum]],TabellSAML[LFT_led_datum],TabellSAML[LFT_led_SF],"",0,1)</f>
        <v/>
      </c>
      <c r="BG5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 s="5" t="str">
        <f>IF(ISNUMBER(TabellSAML[[#This Row],[Datum för det sista programtillfället]]),TabellSAML[[#This Row],[Datum för det sista programtillfället]],IF(ISBLANK(TabellSAML[[#This Row],[Datum för sista programtillfället]]),"",TabellSAML[[#This Row],[Datum för sista programtillfället]]))</f>
        <v/>
      </c>
      <c r="BJ57" t="str">
        <f>IF(ISTEXT(TabellSAML[[#This Row],[Typ av program]]),TabellSAML[[#This Row],[Typ av program]],IF(ISBLANK(TabellSAML[[#This Row],[Typ av program2]]),"",TabellSAML[[#This Row],[Typ av program2]]))</f>
        <v/>
      </c>
      <c r="BK57" t="str">
        <f>IF(ISTEXT(TabellSAML[[#This Row],[Datum alla]]),"",YEAR(TabellSAML[[#This Row],[Datum alla]]))</f>
        <v/>
      </c>
      <c r="BL57" t="str">
        <f>IF(ISTEXT(TabellSAML[[#This Row],[Datum alla]]),"",MONTH(TabellSAML[[#This Row],[Datum alla]]))</f>
        <v/>
      </c>
      <c r="BM57" t="str">
        <f>IF(ISTEXT(TabellSAML[[#This Row],[Månad]]),"",IF(TabellSAML[[#This Row],[Månad]]&lt;=6,TabellSAML[[#This Row],[År]]&amp;" termin 1",TabellSAML[[#This Row],[År]]&amp;" termin 2"))</f>
        <v/>
      </c>
    </row>
    <row r="58" spans="2:65" x14ac:dyDescent="0.25">
      <c r="B58" s="1"/>
      <c r="C58" s="1"/>
      <c r="J58" s="7"/>
      <c r="K58" s="7"/>
      <c r="S58" s="37"/>
      <c r="AA58" s="2"/>
      <c r="AO58" s="44" t="str">
        <f>IF(TabellSAML[[#This Row],[ID]]&gt;0,ISTEXT(TabellSAML[[#This Row],[(CoS) Ledarens namn]]),"")</f>
        <v/>
      </c>
      <c r="AP58" t="str">
        <f>IF(TabellSAML[[#This Row],[ID]]&gt;0,ISTEXT(TabellSAML[[#This Row],[(BIFF) Ledarens namn]]),"")</f>
        <v/>
      </c>
      <c r="AQ58" t="str">
        <f>IF(TabellSAML[[#This Row],[ID]]&gt;0,ISTEXT(TabellSAML[[#This Row],[(LFT) Ledarens namn]]),"")</f>
        <v/>
      </c>
      <c r="AR58" t="str">
        <f>IF(TabellSAML[[#This Row],[ID]]&gt;0,ISTEXT(TabellSAML[[#This Row],[(CoS) Namn på ledare för programmet]]),"")</f>
        <v/>
      </c>
      <c r="AS58" t="str">
        <f>IF(TabellSAML[[#This Row],[ID]]&gt;0,ISTEXT(TabellSAML[[#This Row],[(BIFF) Namn på ledare för programmet]]),"")</f>
        <v/>
      </c>
      <c r="AT58" t="str">
        <f>IF(TabellSAML[[#This Row],[ID]]&gt;0,ISTEXT(TabellSAML[[#This Row],[(LFT) Namn på ledare för programmet]]),"")</f>
        <v/>
      </c>
      <c r="AU58" s="5" t="str">
        <f>IF(TabellSAML[[#This Row],[CoS1]]=TRUE,TabellSAML[[#This Row],[Datum för det sista programtillfället]]&amp;TabellSAML[[#This Row],[(CoS) Ledarens namn]],"")</f>
        <v/>
      </c>
      <c r="AV58" t="str">
        <f>IF(TabellSAML[[#This Row],[CoS1]]=TRUE,TabellSAML[[#This Row],[Socialförvaltning som anordnat programtillfällena]],"")</f>
        <v/>
      </c>
      <c r="AW58" s="5" t="str">
        <f>IF(TabellSAML[[#This Row],[CoS2]]=TRUE,TabellSAML[[#This Row],[Datum för sista programtillfället]]&amp;TabellSAML[[#This Row],[(CoS) Namn på ledare för programmet]],"")</f>
        <v/>
      </c>
      <c r="AX58" t="str">
        <f>_xlfn.XLOOKUP(TabellSAML[[#This Row],[CoS_del_datum]],TabellSAML[CoS_led_datum],TabellSAML[CoS_led_SF],"",0,1)</f>
        <v/>
      </c>
      <c r="AY58" s="5" t="str">
        <f>IF(TabellSAML[[#This Row],[BIFF1]]=TRUE,TabellSAML[[#This Row],[Datum för det sista programtillfället]]&amp;TabellSAML[[#This Row],[(BIFF) Ledarens namn]],"")</f>
        <v/>
      </c>
      <c r="AZ58" t="str">
        <f>IF(TabellSAML[[#This Row],[BIFF1]]=TRUE,TabellSAML[[#This Row],[Socialförvaltning som anordnat programtillfällena]],"")</f>
        <v/>
      </c>
      <c r="BA58" s="5" t="str">
        <f>IF(TabellSAML[[#This Row],[BIFF2]]=TRUE,TabellSAML[[#This Row],[Datum för sista programtillfället]]&amp;TabellSAML[[#This Row],[(BIFF) Namn på ledare för programmet]],"")</f>
        <v/>
      </c>
      <c r="BB58" t="str">
        <f>_xlfn.XLOOKUP(TabellSAML[[#This Row],[BIFF_del_datum]],TabellSAML[BIFF_led_datum],TabellSAML[BIFF_led_SF],"",0,1)</f>
        <v/>
      </c>
      <c r="BC58" s="5" t="str">
        <f>IF(TabellSAML[[#This Row],[LFT1]]=TRUE,TabellSAML[[#This Row],[Datum för det sista programtillfället]]&amp;TabellSAML[[#This Row],[(LFT) Ledarens namn]],"")</f>
        <v/>
      </c>
      <c r="BD58" t="str">
        <f>IF(TabellSAML[[#This Row],[LFT1]]=TRUE,TabellSAML[[#This Row],[Socialförvaltning som anordnat programtillfällena]],"")</f>
        <v/>
      </c>
      <c r="BE58" s="5" t="str">
        <f>IF(TabellSAML[[#This Row],[LFT2]]=TRUE,TabellSAML[[#This Row],[Datum för sista programtillfället]]&amp;TabellSAML[[#This Row],[(LFT) Namn på ledare för programmet]],"")</f>
        <v/>
      </c>
      <c r="BF58" t="str">
        <f>_xlfn.XLOOKUP(TabellSAML[[#This Row],[LFT_del_datum]],TabellSAML[LFT_led_datum],TabellSAML[LFT_led_SF],"",0,1)</f>
        <v/>
      </c>
      <c r="BG5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 s="5" t="str">
        <f>IF(ISNUMBER(TabellSAML[[#This Row],[Datum för det sista programtillfället]]),TabellSAML[[#This Row],[Datum för det sista programtillfället]],IF(ISBLANK(TabellSAML[[#This Row],[Datum för sista programtillfället]]),"",TabellSAML[[#This Row],[Datum för sista programtillfället]]))</f>
        <v/>
      </c>
      <c r="BJ58" t="str">
        <f>IF(ISTEXT(TabellSAML[[#This Row],[Typ av program]]),TabellSAML[[#This Row],[Typ av program]],IF(ISBLANK(TabellSAML[[#This Row],[Typ av program2]]),"",TabellSAML[[#This Row],[Typ av program2]]))</f>
        <v/>
      </c>
      <c r="BK58" t="str">
        <f>IF(ISTEXT(TabellSAML[[#This Row],[Datum alla]]),"",YEAR(TabellSAML[[#This Row],[Datum alla]]))</f>
        <v/>
      </c>
      <c r="BL58" t="str">
        <f>IF(ISTEXT(TabellSAML[[#This Row],[Datum alla]]),"",MONTH(TabellSAML[[#This Row],[Datum alla]]))</f>
        <v/>
      </c>
      <c r="BM58" t="str">
        <f>IF(ISTEXT(TabellSAML[[#This Row],[Månad]]),"",IF(TabellSAML[[#This Row],[Månad]]&lt;=6,TabellSAML[[#This Row],[År]]&amp;" termin 1",TabellSAML[[#This Row],[År]]&amp;" termin 2"))</f>
        <v/>
      </c>
    </row>
    <row r="59" spans="2:65" x14ac:dyDescent="0.25">
      <c r="B59" s="1"/>
      <c r="C59" s="1"/>
      <c r="J59" s="2"/>
      <c r="K59" s="2"/>
      <c r="S59" s="37"/>
      <c r="AO59" s="44" t="str">
        <f>IF(TabellSAML[[#This Row],[ID]]&gt;0,ISTEXT(TabellSAML[[#This Row],[(CoS) Ledarens namn]]),"")</f>
        <v/>
      </c>
      <c r="AP59" t="str">
        <f>IF(TabellSAML[[#This Row],[ID]]&gt;0,ISTEXT(TabellSAML[[#This Row],[(BIFF) Ledarens namn]]),"")</f>
        <v/>
      </c>
      <c r="AQ59" t="str">
        <f>IF(TabellSAML[[#This Row],[ID]]&gt;0,ISTEXT(TabellSAML[[#This Row],[(LFT) Ledarens namn]]),"")</f>
        <v/>
      </c>
      <c r="AR59" t="str">
        <f>IF(TabellSAML[[#This Row],[ID]]&gt;0,ISTEXT(TabellSAML[[#This Row],[(CoS) Namn på ledare för programmet]]),"")</f>
        <v/>
      </c>
      <c r="AS59" t="str">
        <f>IF(TabellSAML[[#This Row],[ID]]&gt;0,ISTEXT(TabellSAML[[#This Row],[(BIFF) Namn på ledare för programmet]]),"")</f>
        <v/>
      </c>
      <c r="AT59" t="str">
        <f>IF(TabellSAML[[#This Row],[ID]]&gt;0,ISTEXT(TabellSAML[[#This Row],[(LFT) Namn på ledare för programmet]]),"")</f>
        <v/>
      </c>
      <c r="AU59" s="5" t="str">
        <f>IF(TabellSAML[[#This Row],[CoS1]]=TRUE,TabellSAML[[#This Row],[Datum för det sista programtillfället]]&amp;TabellSAML[[#This Row],[(CoS) Ledarens namn]],"")</f>
        <v/>
      </c>
      <c r="AV59" t="str">
        <f>IF(TabellSAML[[#This Row],[CoS1]]=TRUE,TabellSAML[[#This Row],[Socialförvaltning som anordnat programtillfällena]],"")</f>
        <v/>
      </c>
      <c r="AW59" s="5" t="str">
        <f>IF(TabellSAML[[#This Row],[CoS2]]=TRUE,TabellSAML[[#This Row],[Datum för sista programtillfället]]&amp;TabellSAML[[#This Row],[(CoS) Namn på ledare för programmet]],"")</f>
        <v/>
      </c>
      <c r="AX59" t="str">
        <f>_xlfn.XLOOKUP(TabellSAML[[#This Row],[CoS_del_datum]],TabellSAML[CoS_led_datum],TabellSAML[CoS_led_SF],"",0,1)</f>
        <v/>
      </c>
      <c r="AY59" s="5" t="str">
        <f>IF(TabellSAML[[#This Row],[BIFF1]]=TRUE,TabellSAML[[#This Row],[Datum för det sista programtillfället]]&amp;TabellSAML[[#This Row],[(BIFF) Ledarens namn]],"")</f>
        <v/>
      </c>
      <c r="AZ59" t="str">
        <f>IF(TabellSAML[[#This Row],[BIFF1]]=TRUE,TabellSAML[[#This Row],[Socialförvaltning som anordnat programtillfällena]],"")</f>
        <v/>
      </c>
      <c r="BA59" s="5" t="str">
        <f>IF(TabellSAML[[#This Row],[BIFF2]]=TRUE,TabellSAML[[#This Row],[Datum för sista programtillfället]]&amp;TabellSAML[[#This Row],[(BIFF) Namn på ledare för programmet]],"")</f>
        <v/>
      </c>
      <c r="BB59" t="str">
        <f>_xlfn.XLOOKUP(TabellSAML[[#This Row],[BIFF_del_datum]],TabellSAML[BIFF_led_datum],TabellSAML[BIFF_led_SF],"",0,1)</f>
        <v/>
      </c>
      <c r="BC59" s="5" t="str">
        <f>IF(TabellSAML[[#This Row],[LFT1]]=TRUE,TabellSAML[[#This Row],[Datum för det sista programtillfället]]&amp;TabellSAML[[#This Row],[(LFT) Ledarens namn]],"")</f>
        <v/>
      </c>
      <c r="BD59" t="str">
        <f>IF(TabellSAML[[#This Row],[LFT1]]=TRUE,TabellSAML[[#This Row],[Socialförvaltning som anordnat programtillfällena]],"")</f>
        <v/>
      </c>
      <c r="BE59" s="5" t="str">
        <f>IF(TabellSAML[[#This Row],[LFT2]]=TRUE,TabellSAML[[#This Row],[Datum för sista programtillfället]]&amp;TabellSAML[[#This Row],[(LFT) Namn på ledare för programmet]],"")</f>
        <v/>
      </c>
      <c r="BF59" t="str">
        <f>_xlfn.XLOOKUP(TabellSAML[[#This Row],[LFT_del_datum]],TabellSAML[LFT_led_datum],TabellSAML[LFT_led_SF],"",0,1)</f>
        <v/>
      </c>
      <c r="BG5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 s="5" t="str">
        <f>IF(ISNUMBER(TabellSAML[[#This Row],[Datum för det sista programtillfället]]),TabellSAML[[#This Row],[Datum för det sista programtillfället]],IF(ISBLANK(TabellSAML[[#This Row],[Datum för sista programtillfället]]),"",TabellSAML[[#This Row],[Datum för sista programtillfället]]))</f>
        <v/>
      </c>
      <c r="BJ59" t="str">
        <f>IF(ISTEXT(TabellSAML[[#This Row],[Typ av program]]),TabellSAML[[#This Row],[Typ av program]],IF(ISBLANK(TabellSAML[[#This Row],[Typ av program2]]),"",TabellSAML[[#This Row],[Typ av program2]]))</f>
        <v/>
      </c>
      <c r="BK59" t="str">
        <f>IF(ISTEXT(TabellSAML[[#This Row],[Datum alla]]),"",YEAR(TabellSAML[[#This Row],[Datum alla]]))</f>
        <v/>
      </c>
      <c r="BL59" t="str">
        <f>IF(ISTEXT(TabellSAML[[#This Row],[Datum alla]]),"",MONTH(TabellSAML[[#This Row],[Datum alla]]))</f>
        <v/>
      </c>
      <c r="BM59" t="str">
        <f>IF(ISTEXT(TabellSAML[[#This Row],[Månad]]),"",IF(TabellSAML[[#This Row],[Månad]]&lt;=6,TabellSAML[[#This Row],[År]]&amp;" termin 1",TabellSAML[[#This Row],[År]]&amp;" termin 2"))</f>
        <v/>
      </c>
    </row>
    <row r="60" spans="2:65" x14ac:dyDescent="0.25">
      <c r="B60" s="1"/>
      <c r="C60" s="1"/>
      <c r="J60" s="7"/>
      <c r="K60" s="7"/>
      <c r="S60" s="37"/>
      <c r="AA60" s="2"/>
      <c r="AO60" s="44" t="str">
        <f>IF(TabellSAML[[#This Row],[ID]]&gt;0,ISTEXT(TabellSAML[[#This Row],[(CoS) Ledarens namn]]),"")</f>
        <v/>
      </c>
      <c r="AP60" t="str">
        <f>IF(TabellSAML[[#This Row],[ID]]&gt;0,ISTEXT(TabellSAML[[#This Row],[(BIFF) Ledarens namn]]),"")</f>
        <v/>
      </c>
      <c r="AQ60" t="str">
        <f>IF(TabellSAML[[#This Row],[ID]]&gt;0,ISTEXT(TabellSAML[[#This Row],[(LFT) Ledarens namn]]),"")</f>
        <v/>
      </c>
      <c r="AR60" t="str">
        <f>IF(TabellSAML[[#This Row],[ID]]&gt;0,ISTEXT(TabellSAML[[#This Row],[(CoS) Namn på ledare för programmet]]),"")</f>
        <v/>
      </c>
      <c r="AS60" t="str">
        <f>IF(TabellSAML[[#This Row],[ID]]&gt;0,ISTEXT(TabellSAML[[#This Row],[(BIFF) Namn på ledare för programmet]]),"")</f>
        <v/>
      </c>
      <c r="AT60" t="str">
        <f>IF(TabellSAML[[#This Row],[ID]]&gt;0,ISTEXT(TabellSAML[[#This Row],[(LFT) Namn på ledare för programmet]]),"")</f>
        <v/>
      </c>
      <c r="AU60" s="5" t="str">
        <f>IF(TabellSAML[[#This Row],[CoS1]]=TRUE,TabellSAML[[#This Row],[Datum för det sista programtillfället]]&amp;TabellSAML[[#This Row],[(CoS) Ledarens namn]],"")</f>
        <v/>
      </c>
      <c r="AV60" t="str">
        <f>IF(TabellSAML[[#This Row],[CoS1]]=TRUE,TabellSAML[[#This Row],[Socialförvaltning som anordnat programtillfällena]],"")</f>
        <v/>
      </c>
      <c r="AW60" s="5" t="str">
        <f>IF(TabellSAML[[#This Row],[CoS2]]=TRUE,TabellSAML[[#This Row],[Datum för sista programtillfället]]&amp;TabellSAML[[#This Row],[(CoS) Namn på ledare för programmet]],"")</f>
        <v/>
      </c>
      <c r="AX60" t="str">
        <f>_xlfn.XLOOKUP(TabellSAML[[#This Row],[CoS_del_datum]],TabellSAML[CoS_led_datum],TabellSAML[CoS_led_SF],"",0,1)</f>
        <v/>
      </c>
      <c r="AY60" s="5" t="str">
        <f>IF(TabellSAML[[#This Row],[BIFF1]]=TRUE,TabellSAML[[#This Row],[Datum för det sista programtillfället]]&amp;TabellSAML[[#This Row],[(BIFF) Ledarens namn]],"")</f>
        <v/>
      </c>
      <c r="AZ60" t="str">
        <f>IF(TabellSAML[[#This Row],[BIFF1]]=TRUE,TabellSAML[[#This Row],[Socialförvaltning som anordnat programtillfällena]],"")</f>
        <v/>
      </c>
      <c r="BA60" s="5" t="str">
        <f>IF(TabellSAML[[#This Row],[BIFF2]]=TRUE,TabellSAML[[#This Row],[Datum för sista programtillfället]]&amp;TabellSAML[[#This Row],[(BIFF) Namn på ledare för programmet]],"")</f>
        <v/>
      </c>
      <c r="BB60" t="str">
        <f>_xlfn.XLOOKUP(TabellSAML[[#This Row],[BIFF_del_datum]],TabellSAML[BIFF_led_datum],TabellSAML[BIFF_led_SF],"",0,1)</f>
        <v/>
      </c>
      <c r="BC60" s="5" t="str">
        <f>IF(TabellSAML[[#This Row],[LFT1]]=TRUE,TabellSAML[[#This Row],[Datum för det sista programtillfället]]&amp;TabellSAML[[#This Row],[(LFT) Ledarens namn]],"")</f>
        <v/>
      </c>
      <c r="BD60" t="str">
        <f>IF(TabellSAML[[#This Row],[LFT1]]=TRUE,TabellSAML[[#This Row],[Socialförvaltning som anordnat programtillfällena]],"")</f>
        <v/>
      </c>
      <c r="BE60" s="5" t="str">
        <f>IF(TabellSAML[[#This Row],[LFT2]]=TRUE,TabellSAML[[#This Row],[Datum för sista programtillfället]]&amp;TabellSAML[[#This Row],[(LFT) Namn på ledare för programmet]],"")</f>
        <v/>
      </c>
      <c r="BF60" t="str">
        <f>_xlfn.XLOOKUP(TabellSAML[[#This Row],[LFT_del_datum]],TabellSAML[LFT_led_datum],TabellSAML[LFT_led_SF],"",0,1)</f>
        <v/>
      </c>
      <c r="BG6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 s="5" t="str">
        <f>IF(ISNUMBER(TabellSAML[[#This Row],[Datum för det sista programtillfället]]),TabellSAML[[#This Row],[Datum för det sista programtillfället]],IF(ISBLANK(TabellSAML[[#This Row],[Datum för sista programtillfället]]),"",TabellSAML[[#This Row],[Datum för sista programtillfället]]))</f>
        <v/>
      </c>
      <c r="BJ60" t="str">
        <f>IF(ISTEXT(TabellSAML[[#This Row],[Typ av program]]),TabellSAML[[#This Row],[Typ av program]],IF(ISBLANK(TabellSAML[[#This Row],[Typ av program2]]),"",TabellSAML[[#This Row],[Typ av program2]]))</f>
        <v/>
      </c>
      <c r="BK60" t="str">
        <f>IF(ISTEXT(TabellSAML[[#This Row],[Datum alla]]),"",YEAR(TabellSAML[[#This Row],[Datum alla]]))</f>
        <v/>
      </c>
      <c r="BL60" t="str">
        <f>IF(ISTEXT(TabellSAML[[#This Row],[Datum alla]]),"",MONTH(TabellSAML[[#This Row],[Datum alla]]))</f>
        <v/>
      </c>
      <c r="BM60" t="str">
        <f>IF(ISTEXT(TabellSAML[[#This Row],[Månad]]),"",IF(TabellSAML[[#This Row],[Månad]]&lt;=6,TabellSAML[[#This Row],[År]]&amp;" termin 1",TabellSAML[[#This Row],[År]]&amp;" termin 2"))</f>
        <v/>
      </c>
    </row>
    <row r="61" spans="2:65" x14ac:dyDescent="0.25">
      <c r="B61" s="1"/>
      <c r="C61" s="1"/>
      <c r="J61" s="7"/>
      <c r="K61" s="7"/>
      <c r="S61" s="37"/>
      <c r="AA61" s="2"/>
      <c r="AO61" s="44" t="str">
        <f>IF(TabellSAML[[#This Row],[ID]]&gt;0,ISTEXT(TabellSAML[[#This Row],[(CoS) Ledarens namn]]),"")</f>
        <v/>
      </c>
      <c r="AP61" t="str">
        <f>IF(TabellSAML[[#This Row],[ID]]&gt;0,ISTEXT(TabellSAML[[#This Row],[(BIFF) Ledarens namn]]),"")</f>
        <v/>
      </c>
      <c r="AQ61" t="str">
        <f>IF(TabellSAML[[#This Row],[ID]]&gt;0,ISTEXT(TabellSAML[[#This Row],[(LFT) Ledarens namn]]),"")</f>
        <v/>
      </c>
      <c r="AR61" t="str">
        <f>IF(TabellSAML[[#This Row],[ID]]&gt;0,ISTEXT(TabellSAML[[#This Row],[(CoS) Namn på ledare för programmet]]),"")</f>
        <v/>
      </c>
      <c r="AS61" t="str">
        <f>IF(TabellSAML[[#This Row],[ID]]&gt;0,ISTEXT(TabellSAML[[#This Row],[(BIFF) Namn på ledare för programmet]]),"")</f>
        <v/>
      </c>
      <c r="AT61" t="str">
        <f>IF(TabellSAML[[#This Row],[ID]]&gt;0,ISTEXT(TabellSAML[[#This Row],[(LFT) Namn på ledare för programmet]]),"")</f>
        <v/>
      </c>
      <c r="AU61" s="5" t="str">
        <f>IF(TabellSAML[[#This Row],[CoS1]]=TRUE,TabellSAML[[#This Row],[Datum för det sista programtillfället]]&amp;TabellSAML[[#This Row],[(CoS) Ledarens namn]],"")</f>
        <v/>
      </c>
      <c r="AV61" t="str">
        <f>IF(TabellSAML[[#This Row],[CoS1]]=TRUE,TabellSAML[[#This Row],[Socialförvaltning som anordnat programtillfällena]],"")</f>
        <v/>
      </c>
      <c r="AW61" s="5" t="str">
        <f>IF(TabellSAML[[#This Row],[CoS2]]=TRUE,TabellSAML[[#This Row],[Datum för sista programtillfället]]&amp;TabellSAML[[#This Row],[(CoS) Namn på ledare för programmet]],"")</f>
        <v/>
      </c>
      <c r="AX61" t="str">
        <f>_xlfn.XLOOKUP(TabellSAML[[#This Row],[CoS_del_datum]],TabellSAML[CoS_led_datum],TabellSAML[CoS_led_SF],"",0,1)</f>
        <v/>
      </c>
      <c r="AY61" s="5" t="str">
        <f>IF(TabellSAML[[#This Row],[BIFF1]]=TRUE,TabellSAML[[#This Row],[Datum för det sista programtillfället]]&amp;TabellSAML[[#This Row],[(BIFF) Ledarens namn]],"")</f>
        <v/>
      </c>
      <c r="AZ61" t="str">
        <f>IF(TabellSAML[[#This Row],[BIFF1]]=TRUE,TabellSAML[[#This Row],[Socialförvaltning som anordnat programtillfällena]],"")</f>
        <v/>
      </c>
      <c r="BA61" s="5" t="str">
        <f>IF(TabellSAML[[#This Row],[BIFF2]]=TRUE,TabellSAML[[#This Row],[Datum för sista programtillfället]]&amp;TabellSAML[[#This Row],[(BIFF) Namn på ledare för programmet]],"")</f>
        <v/>
      </c>
      <c r="BB61" t="str">
        <f>_xlfn.XLOOKUP(TabellSAML[[#This Row],[BIFF_del_datum]],TabellSAML[BIFF_led_datum],TabellSAML[BIFF_led_SF],"",0,1)</f>
        <v/>
      </c>
      <c r="BC61" s="5" t="str">
        <f>IF(TabellSAML[[#This Row],[LFT1]]=TRUE,TabellSAML[[#This Row],[Datum för det sista programtillfället]]&amp;TabellSAML[[#This Row],[(LFT) Ledarens namn]],"")</f>
        <v/>
      </c>
      <c r="BD61" t="str">
        <f>IF(TabellSAML[[#This Row],[LFT1]]=TRUE,TabellSAML[[#This Row],[Socialförvaltning som anordnat programtillfällena]],"")</f>
        <v/>
      </c>
      <c r="BE61" s="5" t="str">
        <f>IF(TabellSAML[[#This Row],[LFT2]]=TRUE,TabellSAML[[#This Row],[Datum för sista programtillfället]]&amp;TabellSAML[[#This Row],[(LFT) Namn på ledare för programmet]],"")</f>
        <v/>
      </c>
      <c r="BF61" t="str">
        <f>_xlfn.XLOOKUP(TabellSAML[[#This Row],[LFT_del_datum]],TabellSAML[LFT_led_datum],TabellSAML[LFT_led_SF],"",0,1)</f>
        <v/>
      </c>
      <c r="BG6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 s="5" t="str">
        <f>IF(ISNUMBER(TabellSAML[[#This Row],[Datum för det sista programtillfället]]),TabellSAML[[#This Row],[Datum för det sista programtillfället]],IF(ISBLANK(TabellSAML[[#This Row],[Datum för sista programtillfället]]),"",TabellSAML[[#This Row],[Datum för sista programtillfället]]))</f>
        <v/>
      </c>
      <c r="BJ61" t="str">
        <f>IF(ISTEXT(TabellSAML[[#This Row],[Typ av program]]),TabellSAML[[#This Row],[Typ av program]],IF(ISBLANK(TabellSAML[[#This Row],[Typ av program2]]),"",TabellSAML[[#This Row],[Typ av program2]]))</f>
        <v/>
      </c>
      <c r="BK61" t="str">
        <f>IF(ISTEXT(TabellSAML[[#This Row],[Datum alla]]),"",YEAR(TabellSAML[[#This Row],[Datum alla]]))</f>
        <v/>
      </c>
      <c r="BL61" t="str">
        <f>IF(ISTEXT(TabellSAML[[#This Row],[Datum alla]]),"",MONTH(TabellSAML[[#This Row],[Datum alla]]))</f>
        <v/>
      </c>
      <c r="BM61" t="str">
        <f>IF(ISTEXT(TabellSAML[[#This Row],[Månad]]),"",IF(TabellSAML[[#This Row],[Månad]]&lt;=6,TabellSAML[[#This Row],[År]]&amp;" termin 1",TabellSAML[[#This Row],[År]]&amp;" termin 2"))</f>
        <v/>
      </c>
    </row>
    <row r="62" spans="2:65" x14ac:dyDescent="0.25">
      <c r="B62" s="1"/>
      <c r="C62" s="1"/>
      <c r="J62" s="2"/>
      <c r="K62" s="2"/>
      <c r="S62" s="37"/>
      <c r="AO62" s="44" t="str">
        <f>IF(TabellSAML[[#This Row],[ID]]&gt;0,ISTEXT(TabellSAML[[#This Row],[(CoS) Ledarens namn]]),"")</f>
        <v/>
      </c>
      <c r="AP62" t="str">
        <f>IF(TabellSAML[[#This Row],[ID]]&gt;0,ISTEXT(TabellSAML[[#This Row],[(BIFF) Ledarens namn]]),"")</f>
        <v/>
      </c>
      <c r="AQ62" t="str">
        <f>IF(TabellSAML[[#This Row],[ID]]&gt;0,ISTEXT(TabellSAML[[#This Row],[(LFT) Ledarens namn]]),"")</f>
        <v/>
      </c>
      <c r="AR62" t="str">
        <f>IF(TabellSAML[[#This Row],[ID]]&gt;0,ISTEXT(TabellSAML[[#This Row],[(CoS) Namn på ledare för programmet]]),"")</f>
        <v/>
      </c>
      <c r="AS62" t="str">
        <f>IF(TabellSAML[[#This Row],[ID]]&gt;0,ISTEXT(TabellSAML[[#This Row],[(BIFF) Namn på ledare för programmet]]),"")</f>
        <v/>
      </c>
      <c r="AT62" t="str">
        <f>IF(TabellSAML[[#This Row],[ID]]&gt;0,ISTEXT(TabellSAML[[#This Row],[(LFT) Namn på ledare för programmet]]),"")</f>
        <v/>
      </c>
      <c r="AU62" s="5" t="str">
        <f>IF(TabellSAML[[#This Row],[CoS1]]=TRUE,TabellSAML[[#This Row],[Datum för det sista programtillfället]]&amp;TabellSAML[[#This Row],[(CoS) Ledarens namn]],"")</f>
        <v/>
      </c>
      <c r="AV62" t="str">
        <f>IF(TabellSAML[[#This Row],[CoS1]]=TRUE,TabellSAML[[#This Row],[Socialförvaltning som anordnat programtillfällena]],"")</f>
        <v/>
      </c>
      <c r="AW62" s="5" t="str">
        <f>IF(TabellSAML[[#This Row],[CoS2]]=TRUE,TabellSAML[[#This Row],[Datum för sista programtillfället]]&amp;TabellSAML[[#This Row],[(CoS) Namn på ledare för programmet]],"")</f>
        <v/>
      </c>
      <c r="AX62" t="str">
        <f>_xlfn.XLOOKUP(TabellSAML[[#This Row],[CoS_del_datum]],TabellSAML[CoS_led_datum],TabellSAML[CoS_led_SF],"",0,1)</f>
        <v/>
      </c>
      <c r="AY62" s="5" t="str">
        <f>IF(TabellSAML[[#This Row],[BIFF1]]=TRUE,TabellSAML[[#This Row],[Datum för det sista programtillfället]]&amp;TabellSAML[[#This Row],[(BIFF) Ledarens namn]],"")</f>
        <v/>
      </c>
      <c r="AZ62" t="str">
        <f>IF(TabellSAML[[#This Row],[BIFF1]]=TRUE,TabellSAML[[#This Row],[Socialförvaltning som anordnat programtillfällena]],"")</f>
        <v/>
      </c>
      <c r="BA62" s="5" t="str">
        <f>IF(TabellSAML[[#This Row],[BIFF2]]=TRUE,TabellSAML[[#This Row],[Datum för sista programtillfället]]&amp;TabellSAML[[#This Row],[(BIFF) Namn på ledare för programmet]],"")</f>
        <v/>
      </c>
      <c r="BB62" t="str">
        <f>_xlfn.XLOOKUP(TabellSAML[[#This Row],[BIFF_del_datum]],TabellSAML[BIFF_led_datum],TabellSAML[BIFF_led_SF],"",0,1)</f>
        <v/>
      </c>
      <c r="BC62" s="5" t="str">
        <f>IF(TabellSAML[[#This Row],[LFT1]]=TRUE,TabellSAML[[#This Row],[Datum för det sista programtillfället]]&amp;TabellSAML[[#This Row],[(LFT) Ledarens namn]],"")</f>
        <v/>
      </c>
      <c r="BD62" t="str">
        <f>IF(TabellSAML[[#This Row],[LFT1]]=TRUE,TabellSAML[[#This Row],[Socialförvaltning som anordnat programtillfällena]],"")</f>
        <v/>
      </c>
      <c r="BE62" s="5" t="str">
        <f>IF(TabellSAML[[#This Row],[LFT2]]=TRUE,TabellSAML[[#This Row],[Datum för sista programtillfället]]&amp;TabellSAML[[#This Row],[(LFT) Namn på ledare för programmet]],"")</f>
        <v/>
      </c>
      <c r="BF62" t="str">
        <f>_xlfn.XLOOKUP(TabellSAML[[#This Row],[LFT_del_datum]],TabellSAML[LFT_led_datum],TabellSAML[LFT_led_SF],"",0,1)</f>
        <v/>
      </c>
      <c r="BG6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 s="5" t="str">
        <f>IF(ISNUMBER(TabellSAML[[#This Row],[Datum för det sista programtillfället]]),TabellSAML[[#This Row],[Datum för det sista programtillfället]],IF(ISBLANK(TabellSAML[[#This Row],[Datum för sista programtillfället]]),"",TabellSAML[[#This Row],[Datum för sista programtillfället]]))</f>
        <v/>
      </c>
      <c r="BJ62" t="str">
        <f>IF(ISTEXT(TabellSAML[[#This Row],[Typ av program]]),TabellSAML[[#This Row],[Typ av program]],IF(ISBLANK(TabellSAML[[#This Row],[Typ av program2]]),"",TabellSAML[[#This Row],[Typ av program2]]))</f>
        <v/>
      </c>
      <c r="BK62" t="str">
        <f>IF(ISTEXT(TabellSAML[[#This Row],[Datum alla]]),"",YEAR(TabellSAML[[#This Row],[Datum alla]]))</f>
        <v/>
      </c>
      <c r="BL62" t="str">
        <f>IF(ISTEXT(TabellSAML[[#This Row],[Datum alla]]),"",MONTH(TabellSAML[[#This Row],[Datum alla]]))</f>
        <v/>
      </c>
      <c r="BM62" t="str">
        <f>IF(ISTEXT(TabellSAML[[#This Row],[Månad]]),"",IF(TabellSAML[[#This Row],[Månad]]&lt;=6,TabellSAML[[#This Row],[År]]&amp;" termin 1",TabellSAML[[#This Row],[År]]&amp;" termin 2"))</f>
        <v/>
      </c>
    </row>
    <row r="63" spans="2:65" x14ac:dyDescent="0.25">
      <c r="B63" s="1"/>
      <c r="C63" s="1"/>
      <c r="J63" s="7"/>
      <c r="K63" s="7"/>
      <c r="S63" s="37"/>
      <c r="AA63" s="2"/>
      <c r="AO63" s="44" t="str">
        <f>IF(TabellSAML[[#This Row],[ID]]&gt;0,ISTEXT(TabellSAML[[#This Row],[(CoS) Ledarens namn]]),"")</f>
        <v/>
      </c>
      <c r="AP63" t="str">
        <f>IF(TabellSAML[[#This Row],[ID]]&gt;0,ISTEXT(TabellSAML[[#This Row],[(BIFF) Ledarens namn]]),"")</f>
        <v/>
      </c>
      <c r="AQ63" t="str">
        <f>IF(TabellSAML[[#This Row],[ID]]&gt;0,ISTEXT(TabellSAML[[#This Row],[(LFT) Ledarens namn]]),"")</f>
        <v/>
      </c>
      <c r="AR63" t="str">
        <f>IF(TabellSAML[[#This Row],[ID]]&gt;0,ISTEXT(TabellSAML[[#This Row],[(CoS) Namn på ledare för programmet]]),"")</f>
        <v/>
      </c>
      <c r="AS63" t="str">
        <f>IF(TabellSAML[[#This Row],[ID]]&gt;0,ISTEXT(TabellSAML[[#This Row],[(BIFF) Namn på ledare för programmet]]),"")</f>
        <v/>
      </c>
      <c r="AT63" t="str">
        <f>IF(TabellSAML[[#This Row],[ID]]&gt;0,ISTEXT(TabellSAML[[#This Row],[(LFT) Namn på ledare för programmet]]),"")</f>
        <v/>
      </c>
      <c r="AU63" s="5" t="str">
        <f>IF(TabellSAML[[#This Row],[CoS1]]=TRUE,TabellSAML[[#This Row],[Datum för det sista programtillfället]]&amp;TabellSAML[[#This Row],[(CoS) Ledarens namn]],"")</f>
        <v/>
      </c>
      <c r="AV63" t="str">
        <f>IF(TabellSAML[[#This Row],[CoS1]]=TRUE,TabellSAML[[#This Row],[Socialförvaltning som anordnat programtillfällena]],"")</f>
        <v/>
      </c>
      <c r="AW63" s="5" t="str">
        <f>IF(TabellSAML[[#This Row],[CoS2]]=TRUE,TabellSAML[[#This Row],[Datum för sista programtillfället]]&amp;TabellSAML[[#This Row],[(CoS) Namn på ledare för programmet]],"")</f>
        <v/>
      </c>
      <c r="AX63" t="str">
        <f>_xlfn.XLOOKUP(TabellSAML[[#This Row],[CoS_del_datum]],TabellSAML[CoS_led_datum],TabellSAML[CoS_led_SF],"",0,1)</f>
        <v/>
      </c>
      <c r="AY63" s="5" t="str">
        <f>IF(TabellSAML[[#This Row],[BIFF1]]=TRUE,TabellSAML[[#This Row],[Datum för det sista programtillfället]]&amp;TabellSAML[[#This Row],[(BIFF) Ledarens namn]],"")</f>
        <v/>
      </c>
      <c r="AZ63" t="str">
        <f>IF(TabellSAML[[#This Row],[BIFF1]]=TRUE,TabellSAML[[#This Row],[Socialförvaltning som anordnat programtillfällena]],"")</f>
        <v/>
      </c>
      <c r="BA63" s="5" t="str">
        <f>IF(TabellSAML[[#This Row],[BIFF2]]=TRUE,TabellSAML[[#This Row],[Datum för sista programtillfället]]&amp;TabellSAML[[#This Row],[(BIFF) Namn på ledare för programmet]],"")</f>
        <v/>
      </c>
      <c r="BB63" t="str">
        <f>_xlfn.XLOOKUP(TabellSAML[[#This Row],[BIFF_del_datum]],TabellSAML[BIFF_led_datum],TabellSAML[BIFF_led_SF],"",0,1)</f>
        <v/>
      </c>
      <c r="BC63" s="5" t="str">
        <f>IF(TabellSAML[[#This Row],[LFT1]]=TRUE,TabellSAML[[#This Row],[Datum för det sista programtillfället]]&amp;TabellSAML[[#This Row],[(LFT) Ledarens namn]],"")</f>
        <v/>
      </c>
      <c r="BD63" t="str">
        <f>IF(TabellSAML[[#This Row],[LFT1]]=TRUE,TabellSAML[[#This Row],[Socialförvaltning som anordnat programtillfällena]],"")</f>
        <v/>
      </c>
      <c r="BE63" s="5" t="str">
        <f>IF(TabellSAML[[#This Row],[LFT2]]=TRUE,TabellSAML[[#This Row],[Datum för sista programtillfället]]&amp;TabellSAML[[#This Row],[(LFT) Namn på ledare för programmet]],"")</f>
        <v/>
      </c>
      <c r="BF63" t="str">
        <f>_xlfn.XLOOKUP(TabellSAML[[#This Row],[LFT_del_datum]],TabellSAML[LFT_led_datum],TabellSAML[LFT_led_SF],"",0,1)</f>
        <v/>
      </c>
      <c r="BG6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 s="5" t="str">
        <f>IF(ISNUMBER(TabellSAML[[#This Row],[Datum för det sista programtillfället]]),TabellSAML[[#This Row],[Datum för det sista programtillfället]],IF(ISBLANK(TabellSAML[[#This Row],[Datum för sista programtillfället]]),"",TabellSAML[[#This Row],[Datum för sista programtillfället]]))</f>
        <v/>
      </c>
      <c r="BJ63" t="str">
        <f>IF(ISTEXT(TabellSAML[[#This Row],[Typ av program]]),TabellSAML[[#This Row],[Typ av program]],IF(ISBLANK(TabellSAML[[#This Row],[Typ av program2]]),"",TabellSAML[[#This Row],[Typ av program2]]))</f>
        <v/>
      </c>
      <c r="BK63" t="str">
        <f>IF(ISTEXT(TabellSAML[[#This Row],[Datum alla]]),"",YEAR(TabellSAML[[#This Row],[Datum alla]]))</f>
        <v/>
      </c>
      <c r="BL63" t="str">
        <f>IF(ISTEXT(TabellSAML[[#This Row],[Datum alla]]),"",MONTH(TabellSAML[[#This Row],[Datum alla]]))</f>
        <v/>
      </c>
      <c r="BM63" t="str">
        <f>IF(ISTEXT(TabellSAML[[#This Row],[Månad]]),"",IF(TabellSAML[[#This Row],[Månad]]&lt;=6,TabellSAML[[#This Row],[År]]&amp;" termin 1",TabellSAML[[#This Row],[År]]&amp;" termin 2"))</f>
        <v/>
      </c>
    </row>
    <row r="64" spans="2:65" x14ac:dyDescent="0.25">
      <c r="B64" s="1"/>
      <c r="C64" s="1"/>
      <c r="S64" s="37"/>
      <c r="AA64" s="2"/>
      <c r="AO64" s="44" t="str">
        <f>IF(TabellSAML[[#This Row],[ID]]&gt;0,ISTEXT(TabellSAML[[#This Row],[(CoS) Ledarens namn]]),"")</f>
        <v/>
      </c>
      <c r="AP64" t="str">
        <f>IF(TabellSAML[[#This Row],[ID]]&gt;0,ISTEXT(TabellSAML[[#This Row],[(BIFF) Ledarens namn]]),"")</f>
        <v/>
      </c>
      <c r="AQ64" t="str">
        <f>IF(TabellSAML[[#This Row],[ID]]&gt;0,ISTEXT(TabellSAML[[#This Row],[(LFT) Ledarens namn]]),"")</f>
        <v/>
      </c>
      <c r="AR64" t="str">
        <f>IF(TabellSAML[[#This Row],[ID]]&gt;0,ISTEXT(TabellSAML[[#This Row],[(CoS) Namn på ledare för programmet]]),"")</f>
        <v/>
      </c>
      <c r="AS64" t="str">
        <f>IF(TabellSAML[[#This Row],[ID]]&gt;0,ISTEXT(TabellSAML[[#This Row],[(BIFF) Namn på ledare för programmet]]),"")</f>
        <v/>
      </c>
      <c r="AT64" t="str">
        <f>IF(TabellSAML[[#This Row],[ID]]&gt;0,ISTEXT(TabellSAML[[#This Row],[(LFT) Namn på ledare för programmet]]),"")</f>
        <v/>
      </c>
      <c r="AU64" s="5" t="str">
        <f>IF(TabellSAML[[#This Row],[CoS1]]=TRUE,TabellSAML[[#This Row],[Datum för det sista programtillfället]]&amp;TabellSAML[[#This Row],[(CoS) Ledarens namn]],"")</f>
        <v/>
      </c>
      <c r="AV64" t="str">
        <f>IF(TabellSAML[[#This Row],[CoS1]]=TRUE,TabellSAML[[#This Row],[Socialförvaltning som anordnat programtillfällena]],"")</f>
        <v/>
      </c>
      <c r="AW64" s="5" t="str">
        <f>IF(TabellSAML[[#This Row],[CoS2]]=TRUE,TabellSAML[[#This Row],[Datum för sista programtillfället]]&amp;TabellSAML[[#This Row],[(CoS) Namn på ledare för programmet]],"")</f>
        <v/>
      </c>
      <c r="AX64" t="str">
        <f>_xlfn.XLOOKUP(TabellSAML[[#This Row],[CoS_del_datum]],TabellSAML[CoS_led_datum],TabellSAML[CoS_led_SF],"",0,1)</f>
        <v/>
      </c>
      <c r="AY64" s="5" t="str">
        <f>IF(TabellSAML[[#This Row],[BIFF1]]=TRUE,TabellSAML[[#This Row],[Datum för det sista programtillfället]]&amp;TabellSAML[[#This Row],[(BIFF) Ledarens namn]],"")</f>
        <v/>
      </c>
      <c r="AZ64" t="str">
        <f>IF(TabellSAML[[#This Row],[BIFF1]]=TRUE,TabellSAML[[#This Row],[Socialförvaltning som anordnat programtillfällena]],"")</f>
        <v/>
      </c>
      <c r="BA64" s="5" t="str">
        <f>IF(TabellSAML[[#This Row],[BIFF2]]=TRUE,TabellSAML[[#This Row],[Datum för sista programtillfället]]&amp;TabellSAML[[#This Row],[(BIFF) Namn på ledare för programmet]],"")</f>
        <v/>
      </c>
      <c r="BB64" t="str">
        <f>_xlfn.XLOOKUP(TabellSAML[[#This Row],[BIFF_del_datum]],TabellSAML[BIFF_led_datum],TabellSAML[BIFF_led_SF],"",0,1)</f>
        <v/>
      </c>
      <c r="BC64" s="5" t="str">
        <f>IF(TabellSAML[[#This Row],[LFT1]]=TRUE,TabellSAML[[#This Row],[Datum för det sista programtillfället]]&amp;TabellSAML[[#This Row],[(LFT) Ledarens namn]],"")</f>
        <v/>
      </c>
      <c r="BD64" t="str">
        <f>IF(TabellSAML[[#This Row],[LFT1]]=TRUE,TabellSAML[[#This Row],[Socialförvaltning som anordnat programtillfällena]],"")</f>
        <v/>
      </c>
      <c r="BE64" s="5" t="str">
        <f>IF(TabellSAML[[#This Row],[LFT2]]=TRUE,TabellSAML[[#This Row],[Datum för sista programtillfället]]&amp;TabellSAML[[#This Row],[(LFT) Namn på ledare för programmet]],"")</f>
        <v/>
      </c>
      <c r="BF64" t="str">
        <f>_xlfn.XLOOKUP(TabellSAML[[#This Row],[LFT_del_datum]],TabellSAML[LFT_led_datum],TabellSAML[LFT_led_SF],"",0,1)</f>
        <v/>
      </c>
      <c r="BG6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 s="5" t="str">
        <f>IF(ISNUMBER(TabellSAML[[#This Row],[Datum för det sista programtillfället]]),TabellSAML[[#This Row],[Datum för det sista programtillfället]],IF(ISBLANK(TabellSAML[[#This Row],[Datum för sista programtillfället]]),"",TabellSAML[[#This Row],[Datum för sista programtillfället]]))</f>
        <v/>
      </c>
      <c r="BJ64" t="str">
        <f>IF(ISTEXT(TabellSAML[[#This Row],[Typ av program]]),TabellSAML[[#This Row],[Typ av program]],IF(ISBLANK(TabellSAML[[#This Row],[Typ av program2]]),"",TabellSAML[[#This Row],[Typ av program2]]))</f>
        <v/>
      </c>
      <c r="BK64" t="str">
        <f>IF(ISTEXT(TabellSAML[[#This Row],[Datum alla]]),"",YEAR(TabellSAML[[#This Row],[Datum alla]]))</f>
        <v/>
      </c>
      <c r="BL64" t="str">
        <f>IF(ISTEXT(TabellSAML[[#This Row],[Datum alla]]),"",MONTH(TabellSAML[[#This Row],[Datum alla]]))</f>
        <v/>
      </c>
      <c r="BM64" t="str">
        <f>IF(ISTEXT(TabellSAML[[#This Row],[Månad]]),"",IF(TabellSAML[[#This Row],[Månad]]&lt;=6,TabellSAML[[#This Row],[År]]&amp;" termin 1",TabellSAML[[#This Row],[År]]&amp;" termin 2"))</f>
        <v/>
      </c>
    </row>
    <row r="65" spans="2:65" x14ac:dyDescent="0.25">
      <c r="B65" s="1"/>
      <c r="C65" s="1"/>
      <c r="J65" s="2"/>
      <c r="K65" s="2"/>
      <c r="S65" s="37"/>
      <c r="AO65" s="44" t="str">
        <f>IF(TabellSAML[[#This Row],[ID]]&gt;0,ISTEXT(TabellSAML[[#This Row],[(CoS) Ledarens namn]]),"")</f>
        <v/>
      </c>
      <c r="AP65" t="str">
        <f>IF(TabellSAML[[#This Row],[ID]]&gt;0,ISTEXT(TabellSAML[[#This Row],[(BIFF) Ledarens namn]]),"")</f>
        <v/>
      </c>
      <c r="AQ65" t="str">
        <f>IF(TabellSAML[[#This Row],[ID]]&gt;0,ISTEXT(TabellSAML[[#This Row],[(LFT) Ledarens namn]]),"")</f>
        <v/>
      </c>
      <c r="AR65" t="str">
        <f>IF(TabellSAML[[#This Row],[ID]]&gt;0,ISTEXT(TabellSAML[[#This Row],[(CoS) Namn på ledare för programmet]]),"")</f>
        <v/>
      </c>
      <c r="AS65" t="str">
        <f>IF(TabellSAML[[#This Row],[ID]]&gt;0,ISTEXT(TabellSAML[[#This Row],[(BIFF) Namn på ledare för programmet]]),"")</f>
        <v/>
      </c>
      <c r="AT65" t="str">
        <f>IF(TabellSAML[[#This Row],[ID]]&gt;0,ISTEXT(TabellSAML[[#This Row],[(LFT) Namn på ledare för programmet]]),"")</f>
        <v/>
      </c>
      <c r="AU65" s="5" t="str">
        <f>IF(TabellSAML[[#This Row],[CoS1]]=TRUE,TabellSAML[[#This Row],[Datum för det sista programtillfället]]&amp;TabellSAML[[#This Row],[(CoS) Ledarens namn]],"")</f>
        <v/>
      </c>
      <c r="AV65" t="str">
        <f>IF(TabellSAML[[#This Row],[CoS1]]=TRUE,TabellSAML[[#This Row],[Socialförvaltning som anordnat programtillfällena]],"")</f>
        <v/>
      </c>
      <c r="AW65" s="5" t="str">
        <f>IF(TabellSAML[[#This Row],[CoS2]]=TRUE,TabellSAML[[#This Row],[Datum för sista programtillfället]]&amp;TabellSAML[[#This Row],[(CoS) Namn på ledare för programmet]],"")</f>
        <v/>
      </c>
      <c r="AX65" t="str">
        <f>_xlfn.XLOOKUP(TabellSAML[[#This Row],[CoS_del_datum]],TabellSAML[CoS_led_datum],TabellSAML[CoS_led_SF],"",0,1)</f>
        <v/>
      </c>
      <c r="AY65" s="5" t="str">
        <f>IF(TabellSAML[[#This Row],[BIFF1]]=TRUE,TabellSAML[[#This Row],[Datum för det sista programtillfället]]&amp;TabellSAML[[#This Row],[(BIFF) Ledarens namn]],"")</f>
        <v/>
      </c>
      <c r="AZ65" t="str">
        <f>IF(TabellSAML[[#This Row],[BIFF1]]=TRUE,TabellSAML[[#This Row],[Socialförvaltning som anordnat programtillfällena]],"")</f>
        <v/>
      </c>
      <c r="BA65" s="5" t="str">
        <f>IF(TabellSAML[[#This Row],[BIFF2]]=TRUE,TabellSAML[[#This Row],[Datum för sista programtillfället]]&amp;TabellSAML[[#This Row],[(BIFF) Namn på ledare för programmet]],"")</f>
        <v/>
      </c>
      <c r="BB65" t="str">
        <f>_xlfn.XLOOKUP(TabellSAML[[#This Row],[BIFF_del_datum]],TabellSAML[BIFF_led_datum],TabellSAML[BIFF_led_SF],"",0,1)</f>
        <v/>
      </c>
      <c r="BC65" s="5" t="str">
        <f>IF(TabellSAML[[#This Row],[LFT1]]=TRUE,TabellSAML[[#This Row],[Datum för det sista programtillfället]]&amp;TabellSAML[[#This Row],[(LFT) Ledarens namn]],"")</f>
        <v/>
      </c>
      <c r="BD65" t="str">
        <f>IF(TabellSAML[[#This Row],[LFT1]]=TRUE,TabellSAML[[#This Row],[Socialförvaltning som anordnat programtillfällena]],"")</f>
        <v/>
      </c>
      <c r="BE65" s="5" t="str">
        <f>IF(TabellSAML[[#This Row],[LFT2]]=TRUE,TabellSAML[[#This Row],[Datum för sista programtillfället]]&amp;TabellSAML[[#This Row],[(LFT) Namn på ledare för programmet]],"")</f>
        <v/>
      </c>
      <c r="BF65" t="str">
        <f>_xlfn.XLOOKUP(TabellSAML[[#This Row],[LFT_del_datum]],TabellSAML[LFT_led_datum],TabellSAML[LFT_led_SF],"",0,1)</f>
        <v/>
      </c>
      <c r="BG6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 s="5" t="str">
        <f>IF(ISNUMBER(TabellSAML[[#This Row],[Datum för det sista programtillfället]]),TabellSAML[[#This Row],[Datum för det sista programtillfället]],IF(ISBLANK(TabellSAML[[#This Row],[Datum för sista programtillfället]]),"",TabellSAML[[#This Row],[Datum för sista programtillfället]]))</f>
        <v/>
      </c>
      <c r="BJ65" t="str">
        <f>IF(ISTEXT(TabellSAML[[#This Row],[Typ av program]]),TabellSAML[[#This Row],[Typ av program]],IF(ISBLANK(TabellSAML[[#This Row],[Typ av program2]]),"",TabellSAML[[#This Row],[Typ av program2]]))</f>
        <v/>
      </c>
      <c r="BK65" t="str">
        <f>IF(ISTEXT(TabellSAML[[#This Row],[Datum alla]]),"",YEAR(TabellSAML[[#This Row],[Datum alla]]))</f>
        <v/>
      </c>
      <c r="BL65" t="str">
        <f>IF(ISTEXT(TabellSAML[[#This Row],[Datum alla]]),"",MONTH(TabellSAML[[#This Row],[Datum alla]]))</f>
        <v/>
      </c>
      <c r="BM65" t="str">
        <f>IF(ISTEXT(TabellSAML[[#This Row],[Månad]]),"",IF(TabellSAML[[#This Row],[Månad]]&lt;=6,TabellSAML[[#This Row],[År]]&amp;" termin 1",TabellSAML[[#This Row],[År]]&amp;" termin 2"))</f>
        <v/>
      </c>
    </row>
    <row r="66" spans="2:65" x14ac:dyDescent="0.25">
      <c r="B66" s="1"/>
      <c r="C66" s="1"/>
      <c r="S66" s="37"/>
      <c r="AA66" s="2"/>
      <c r="AO66" s="44" t="str">
        <f>IF(TabellSAML[[#This Row],[ID]]&gt;0,ISTEXT(TabellSAML[[#This Row],[(CoS) Ledarens namn]]),"")</f>
        <v/>
      </c>
      <c r="AP66" t="str">
        <f>IF(TabellSAML[[#This Row],[ID]]&gt;0,ISTEXT(TabellSAML[[#This Row],[(BIFF) Ledarens namn]]),"")</f>
        <v/>
      </c>
      <c r="AQ66" t="str">
        <f>IF(TabellSAML[[#This Row],[ID]]&gt;0,ISTEXT(TabellSAML[[#This Row],[(LFT) Ledarens namn]]),"")</f>
        <v/>
      </c>
      <c r="AR66" t="str">
        <f>IF(TabellSAML[[#This Row],[ID]]&gt;0,ISTEXT(TabellSAML[[#This Row],[(CoS) Namn på ledare för programmet]]),"")</f>
        <v/>
      </c>
      <c r="AS66" t="str">
        <f>IF(TabellSAML[[#This Row],[ID]]&gt;0,ISTEXT(TabellSAML[[#This Row],[(BIFF) Namn på ledare för programmet]]),"")</f>
        <v/>
      </c>
      <c r="AT66" t="str">
        <f>IF(TabellSAML[[#This Row],[ID]]&gt;0,ISTEXT(TabellSAML[[#This Row],[(LFT) Namn på ledare för programmet]]),"")</f>
        <v/>
      </c>
      <c r="AU66" s="5" t="str">
        <f>IF(TabellSAML[[#This Row],[CoS1]]=TRUE,TabellSAML[[#This Row],[Datum för det sista programtillfället]]&amp;TabellSAML[[#This Row],[(CoS) Ledarens namn]],"")</f>
        <v/>
      </c>
      <c r="AV66" t="str">
        <f>IF(TabellSAML[[#This Row],[CoS1]]=TRUE,TabellSAML[[#This Row],[Socialförvaltning som anordnat programtillfällena]],"")</f>
        <v/>
      </c>
      <c r="AW66" s="5" t="str">
        <f>IF(TabellSAML[[#This Row],[CoS2]]=TRUE,TabellSAML[[#This Row],[Datum för sista programtillfället]]&amp;TabellSAML[[#This Row],[(CoS) Namn på ledare för programmet]],"")</f>
        <v/>
      </c>
      <c r="AX66" t="str">
        <f>_xlfn.XLOOKUP(TabellSAML[[#This Row],[CoS_del_datum]],TabellSAML[CoS_led_datum],TabellSAML[CoS_led_SF],"",0,1)</f>
        <v/>
      </c>
      <c r="AY66" s="5" t="str">
        <f>IF(TabellSAML[[#This Row],[BIFF1]]=TRUE,TabellSAML[[#This Row],[Datum för det sista programtillfället]]&amp;TabellSAML[[#This Row],[(BIFF) Ledarens namn]],"")</f>
        <v/>
      </c>
      <c r="AZ66" t="str">
        <f>IF(TabellSAML[[#This Row],[BIFF1]]=TRUE,TabellSAML[[#This Row],[Socialförvaltning som anordnat programtillfällena]],"")</f>
        <v/>
      </c>
      <c r="BA66" s="5" t="str">
        <f>IF(TabellSAML[[#This Row],[BIFF2]]=TRUE,TabellSAML[[#This Row],[Datum för sista programtillfället]]&amp;TabellSAML[[#This Row],[(BIFF) Namn på ledare för programmet]],"")</f>
        <v/>
      </c>
      <c r="BB66" t="str">
        <f>_xlfn.XLOOKUP(TabellSAML[[#This Row],[BIFF_del_datum]],TabellSAML[BIFF_led_datum],TabellSAML[BIFF_led_SF],"",0,1)</f>
        <v/>
      </c>
      <c r="BC66" s="5" t="str">
        <f>IF(TabellSAML[[#This Row],[LFT1]]=TRUE,TabellSAML[[#This Row],[Datum för det sista programtillfället]]&amp;TabellSAML[[#This Row],[(LFT) Ledarens namn]],"")</f>
        <v/>
      </c>
      <c r="BD66" t="str">
        <f>IF(TabellSAML[[#This Row],[LFT1]]=TRUE,TabellSAML[[#This Row],[Socialförvaltning som anordnat programtillfällena]],"")</f>
        <v/>
      </c>
      <c r="BE66" s="5" t="str">
        <f>IF(TabellSAML[[#This Row],[LFT2]]=TRUE,TabellSAML[[#This Row],[Datum för sista programtillfället]]&amp;TabellSAML[[#This Row],[(LFT) Namn på ledare för programmet]],"")</f>
        <v/>
      </c>
      <c r="BF66" t="str">
        <f>_xlfn.XLOOKUP(TabellSAML[[#This Row],[LFT_del_datum]],TabellSAML[LFT_led_datum],TabellSAML[LFT_led_SF],"",0,1)</f>
        <v/>
      </c>
      <c r="BG6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6" s="5" t="str">
        <f>IF(ISNUMBER(TabellSAML[[#This Row],[Datum för det sista programtillfället]]),TabellSAML[[#This Row],[Datum för det sista programtillfället]],IF(ISBLANK(TabellSAML[[#This Row],[Datum för sista programtillfället]]),"",TabellSAML[[#This Row],[Datum för sista programtillfället]]))</f>
        <v/>
      </c>
      <c r="BJ66" t="str">
        <f>IF(ISTEXT(TabellSAML[[#This Row],[Typ av program]]),TabellSAML[[#This Row],[Typ av program]],IF(ISBLANK(TabellSAML[[#This Row],[Typ av program2]]),"",TabellSAML[[#This Row],[Typ av program2]]))</f>
        <v/>
      </c>
      <c r="BK66" t="str">
        <f>IF(ISTEXT(TabellSAML[[#This Row],[Datum alla]]),"",YEAR(TabellSAML[[#This Row],[Datum alla]]))</f>
        <v/>
      </c>
      <c r="BL66" t="str">
        <f>IF(ISTEXT(TabellSAML[[#This Row],[Datum alla]]),"",MONTH(TabellSAML[[#This Row],[Datum alla]]))</f>
        <v/>
      </c>
      <c r="BM66" t="str">
        <f>IF(ISTEXT(TabellSAML[[#This Row],[Månad]]),"",IF(TabellSAML[[#This Row],[Månad]]&lt;=6,TabellSAML[[#This Row],[År]]&amp;" termin 1",TabellSAML[[#This Row],[År]]&amp;" termin 2"))</f>
        <v/>
      </c>
    </row>
    <row r="67" spans="2:65" x14ac:dyDescent="0.25">
      <c r="B67" s="1"/>
      <c r="C67" s="1"/>
      <c r="J67" s="2"/>
      <c r="K67" s="2"/>
      <c r="S67" s="37"/>
      <c r="AO67" s="44" t="str">
        <f>IF(TabellSAML[[#This Row],[ID]]&gt;0,ISTEXT(TabellSAML[[#This Row],[(CoS) Ledarens namn]]),"")</f>
        <v/>
      </c>
      <c r="AP67" t="str">
        <f>IF(TabellSAML[[#This Row],[ID]]&gt;0,ISTEXT(TabellSAML[[#This Row],[(BIFF) Ledarens namn]]),"")</f>
        <v/>
      </c>
      <c r="AQ67" t="str">
        <f>IF(TabellSAML[[#This Row],[ID]]&gt;0,ISTEXT(TabellSAML[[#This Row],[(LFT) Ledarens namn]]),"")</f>
        <v/>
      </c>
      <c r="AR67" t="str">
        <f>IF(TabellSAML[[#This Row],[ID]]&gt;0,ISTEXT(TabellSAML[[#This Row],[(CoS) Namn på ledare för programmet]]),"")</f>
        <v/>
      </c>
      <c r="AS67" t="str">
        <f>IF(TabellSAML[[#This Row],[ID]]&gt;0,ISTEXT(TabellSAML[[#This Row],[(BIFF) Namn på ledare för programmet]]),"")</f>
        <v/>
      </c>
      <c r="AT67" t="str">
        <f>IF(TabellSAML[[#This Row],[ID]]&gt;0,ISTEXT(TabellSAML[[#This Row],[(LFT) Namn på ledare för programmet]]),"")</f>
        <v/>
      </c>
      <c r="AU67" s="5" t="str">
        <f>IF(TabellSAML[[#This Row],[CoS1]]=TRUE,TabellSAML[[#This Row],[Datum för det sista programtillfället]]&amp;TabellSAML[[#This Row],[(CoS) Ledarens namn]],"")</f>
        <v/>
      </c>
      <c r="AV67" t="str">
        <f>IF(TabellSAML[[#This Row],[CoS1]]=TRUE,TabellSAML[[#This Row],[Socialförvaltning som anordnat programtillfällena]],"")</f>
        <v/>
      </c>
      <c r="AW67" s="5" t="str">
        <f>IF(TabellSAML[[#This Row],[CoS2]]=TRUE,TabellSAML[[#This Row],[Datum för sista programtillfället]]&amp;TabellSAML[[#This Row],[(CoS) Namn på ledare för programmet]],"")</f>
        <v/>
      </c>
      <c r="AX67" t="str">
        <f>_xlfn.XLOOKUP(TabellSAML[[#This Row],[CoS_del_datum]],TabellSAML[CoS_led_datum],TabellSAML[CoS_led_SF],"",0,1)</f>
        <v/>
      </c>
      <c r="AY67" s="5" t="str">
        <f>IF(TabellSAML[[#This Row],[BIFF1]]=TRUE,TabellSAML[[#This Row],[Datum för det sista programtillfället]]&amp;TabellSAML[[#This Row],[(BIFF) Ledarens namn]],"")</f>
        <v/>
      </c>
      <c r="AZ67" t="str">
        <f>IF(TabellSAML[[#This Row],[BIFF1]]=TRUE,TabellSAML[[#This Row],[Socialförvaltning som anordnat programtillfällena]],"")</f>
        <v/>
      </c>
      <c r="BA67" s="5" t="str">
        <f>IF(TabellSAML[[#This Row],[BIFF2]]=TRUE,TabellSAML[[#This Row],[Datum för sista programtillfället]]&amp;TabellSAML[[#This Row],[(BIFF) Namn på ledare för programmet]],"")</f>
        <v/>
      </c>
      <c r="BB67" t="str">
        <f>_xlfn.XLOOKUP(TabellSAML[[#This Row],[BIFF_del_datum]],TabellSAML[BIFF_led_datum],TabellSAML[BIFF_led_SF],"",0,1)</f>
        <v/>
      </c>
      <c r="BC67" s="5" t="str">
        <f>IF(TabellSAML[[#This Row],[LFT1]]=TRUE,TabellSAML[[#This Row],[Datum för det sista programtillfället]]&amp;TabellSAML[[#This Row],[(LFT) Ledarens namn]],"")</f>
        <v/>
      </c>
      <c r="BD67" t="str">
        <f>IF(TabellSAML[[#This Row],[LFT1]]=TRUE,TabellSAML[[#This Row],[Socialförvaltning som anordnat programtillfällena]],"")</f>
        <v/>
      </c>
      <c r="BE67" s="5" t="str">
        <f>IF(TabellSAML[[#This Row],[LFT2]]=TRUE,TabellSAML[[#This Row],[Datum för sista programtillfället]]&amp;TabellSAML[[#This Row],[(LFT) Namn på ledare för programmet]],"")</f>
        <v/>
      </c>
      <c r="BF67" t="str">
        <f>_xlfn.XLOOKUP(TabellSAML[[#This Row],[LFT_del_datum]],TabellSAML[LFT_led_datum],TabellSAML[LFT_led_SF],"",0,1)</f>
        <v/>
      </c>
      <c r="BG6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7" s="5" t="str">
        <f>IF(ISNUMBER(TabellSAML[[#This Row],[Datum för det sista programtillfället]]),TabellSAML[[#This Row],[Datum för det sista programtillfället]],IF(ISBLANK(TabellSAML[[#This Row],[Datum för sista programtillfället]]),"",TabellSAML[[#This Row],[Datum för sista programtillfället]]))</f>
        <v/>
      </c>
      <c r="BJ67" t="str">
        <f>IF(ISTEXT(TabellSAML[[#This Row],[Typ av program]]),TabellSAML[[#This Row],[Typ av program]],IF(ISBLANK(TabellSAML[[#This Row],[Typ av program2]]),"",TabellSAML[[#This Row],[Typ av program2]]))</f>
        <v/>
      </c>
      <c r="BK67" t="str">
        <f>IF(ISTEXT(TabellSAML[[#This Row],[Datum alla]]),"",YEAR(TabellSAML[[#This Row],[Datum alla]]))</f>
        <v/>
      </c>
      <c r="BL67" t="str">
        <f>IF(ISTEXT(TabellSAML[[#This Row],[Datum alla]]),"",MONTH(TabellSAML[[#This Row],[Datum alla]]))</f>
        <v/>
      </c>
      <c r="BM67" t="str">
        <f>IF(ISTEXT(TabellSAML[[#This Row],[Månad]]),"",IF(TabellSAML[[#This Row],[Månad]]&lt;=6,TabellSAML[[#This Row],[År]]&amp;" termin 1",TabellSAML[[#This Row],[År]]&amp;" termin 2"))</f>
        <v/>
      </c>
    </row>
    <row r="68" spans="2:65" x14ac:dyDescent="0.25">
      <c r="B68" s="1"/>
      <c r="C68" s="1"/>
      <c r="S68" s="37"/>
      <c r="AA68" s="2"/>
      <c r="AO68" s="44" t="str">
        <f>IF(TabellSAML[[#This Row],[ID]]&gt;0,ISTEXT(TabellSAML[[#This Row],[(CoS) Ledarens namn]]),"")</f>
        <v/>
      </c>
      <c r="AP68" t="str">
        <f>IF(TabellSAML[[#This Row],[ID]]&gt;0,ISTEXT(TabellSAML[[#This Row],[(BIFF) Ledarens namn]]),"")</f>
        <v/>
      </c>
      <c r="AQ68" t="str">
        <f>IF(TabellSAML[[#This Row],[ID]]&gt;0,ISTEXT(TabellSAML[[#This Row],[(LFT) Ledarens namn]]),"")</f>
        <v/>
      </c>
      <c r="AR68" t="str">
        <f>IF(TabellSAML[[#This Row],[ID]]&gt;0,ISTEXT(TabellSAML[[#This Row],[(CoS) Namn på ledare för programmet]]),"")</f>
        <v/>
      </c>
      <c r="AS68" t="str">
        <f>IF(TabellSAML[[#This Row],[ID]]&gt;0,ISTEXT(TabellSAML[[#This Row],[(BIFF) Namn på ledare för programmet]]),"")</f>
        <v/>
      </c>
      <c r="AT68" t="str">
        <f>IF(TabellSAML[[#This Row],[ID]]&gt;0,ISTEXT(TabellSAML[[#This Row],[(LFT) Namn på ledare för programmet]]),"")</f>
        <v/>
      </c>
      <c r="AU68" s="5" t="str">
        <f>IF(TabellSAML[[#This Row],[CoS1]]=TRUE,TabellSAML[[#This Row],[Datum för det sista programtillfället]]&amp;TabellSAML[[#This Row],[(CoS) Ledarens namn]],"")</f>
        <v/>
      </c>
      <c r="AV68" t="str">
        <f>IF(TabellSAML[[#This Row],[CoS1]]=TRUE,TabellSAML[[#This Row],[Socialförvaltning som anordnat programtillfällena]],"")</f>
        <v/>
      </c>
      <c r="AW68" s="5" t="str">
        <f>IF(TabellSAML[[#This Row],[CoS2]]=TRUE,TabellSAML[[#This Row],[Datum för sista programtillfället]]&amp;TabellSAML[[#This Row],[(CoS) Namn på ledare för programmet]],"")</f>
        <v/>
      </c>
      <c r="AX68" t="str">
        <f>_xlfn.XLOOKUP(TabellSAML[[#This Row],[CoS_del_datum]],TabellSAML[CoS_led_datum],TabellSAML[CoS_led_SF],"",0,1)</f>
        <v/>
      </c>
      <c r="AY68" s="5" t="str">
        <f>IF(TabellSAML[[#This Row],[BIFF1]]=TRUE,TabellSAML[[#This Row],[Datum för det sista programtillfället]]&amp;TabellSAML[[#This Row],[(BIFF) Ledarens namn]],"")</f>
        <v/>
      </c>
      <c r="AZ68" t="str">
        <f>IF(TabellSAML[[#This Row],[BIFF1]]=TRUE,TabellSAML[[#This Row],[Socialförvaltning som anordnat programtillfällena]],"")</f>
        <v/>
      </c>
      <c r="BA68" s="5" t="str">
        <f>IF(TabellSAML[[#This Row],[BIFF2]]=TRUE,TabellSAML[[#This Row],[Datum för sista programtillfället]]&amp;TabellSAML[[#This Row],[(BIFF) Namn på ledare för programmet]],"")</f>
        <v/>
      </c>
      <c r="BB68" t="str">
        <f>_xlfn.XLOOKUP(TabellSAML[[#This Row],[BIFF_del_datum]],TabellSAML[BIFF_led_datum],TabellSAML[BIFF_led_SF],"",0,1)</f>
        <v/>
      </c>
      <c r="BC68" s="5" t="str">
        <f>IF(TabellSAML[[#This Row],[LFT1]]=TRUE,TabellSAML[[#This Row],[Datum för det sista programtillfället]]&amp;TabellSAML[[#This Row],[(LFT) Ledarens namn]],"")</f>
        <v/>
      </c>
      <c r="BD68" t="str">
        <f>IF(TabellSAML[[#This Row],[LFT1]]=TRUE,TabellSAML[[#This Row],[Socialförvaltning som anordnat programtillfällena]],"")</f>
        <v/>
      </c>
      <c r="BE68" s="5" t="str">
        <f>IF(TabellSAML[[#This Row],[LFT2]]=TRUE,TabellSAML[[#This Row],[Datum för sista programtillfället]]&amp;TabellSAML[[#This Row],[(LFT) Namn på ledare för programmet]],"")</f>
        <v/>
      </c>
      <c r="BF68" t="str">
        <f>_xlfn.XLOOKUP(TabellSAML[[#This Row],[LFT_del_datum]],TabellSAML[LFT_led_datum],TabellSAML[LFT_led_SF],"",0,1)</f>
        <v/>
      </c>
      <c r="BG6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8" s="5" t="str">
        <f>IF(ISNUMBER(TabellSAML[[#This Row],[Datum för det sista programtillfället]]),TabellSAML[[#This Row],[Datum för det sista programtillfället]],IF(ISBLANK(TabellSAML[[#This Row],[Datum för sista programtillfället]]),"",TabellSAML[[#This Row],[Datum för sista programtillfället]]))</f>
        <v/>
      </c>
      <c r="BJ68" t="str">
        <f>IF(ISTEXT(TabellSAML[[#This Row],[Typ av program]]),TabellSAML[[#This Row],[Typ av program]],IF(ISBLANK(TabellSAML[[#This Row],[Typ av program2]]),"",TabellSAML[[#This Row],[Typ av program2]]))</f>
        <v/>
      </c>
      <c r="BK68" t="str">
        <f>IF(ISTEXT(TabellSAML[[#This Row],[Datum alla]]),"",YEAR(TabellSAML[[#This Row],[Datum alla]]))</f>
        <v/>
      </c>
      <c r="BL68" t="str">
        <f>IF(ISTEXT(TabellSAML[[#This Row],[Datum alla]]),"",MONTH(TabellSAML[[#This Row],[Datum alla]]))</f>
        <v/>
      </c>
      <c r="BM68" t="str">
        <f>IF(ISTEXT(TabellSAML[[#This Row],[Månad]]),"",IF(TabellSAML[[#This Row],[Månad]]&lt;=6,TabellSAML[[#This Row],[År]]&amp;" termin 1",TabellSAML[[#This Row],[År]]&amp;" termin 2"))</f>
        <v/>
      </c>
    </row>
    <row r="69" spans="2:65" x14ac:dyDescent="0.25">
      <c r="B69" s="1"/>
      <c r="C69" s="1"/>
      <c r="S69" s="37"/>
      <c r="AA69" s="2"/>
      <c r="AO69" s="44" t="str">
        <f>IF(TabellSAML[[#This Row],[ID]]&gt;0,ISTEXT(TabellSAML[[#This Row],[(CoS) Ledarens namn]]),"")</f>
        <v/>
      </c>
      <c r="AP69" t="str">
        <f>IF(TabellSAML[[#This Row],[ID]]&gt;0,ISTEXT(TabellSAML[[#This Row],[(BIFF) Ledarens namn]]),"")</f>
        <v/>
      </c>
      <c r="AQ69" t="str">
        <f>IF(TabellSAML[[#This Row],[ID]]&gt;0,ISTEXT(TabellSAML[[#This Row],[(LFT) Ledarens namn]]),"")</f>
        <v/>
      </c>
      <c r="AR69" t="str">
        <f>IF(TabellSAML[[#This Row],[ID]]&gt;0,ISTEXT(TabellSAML[[#This Row],[(CoS) Namn på ledare för programmet]]),"")</f>
        <v/>
      </c>
      <c r="AS69" t="str">
        <f>IF(TabellSAML[[#This Row],[ID]]&gt;0,ISTEXT(TabellSAML[[#This Row],[(BIFF) Namn på ledare för programmet]]),"")</f>
        <v/>
      </c>
      <c r="AT69" t="str">
        <f>IF(TabellSAML[[#This Row],[ID]]&gt;0,ISTEXT(TabellSAML[[#This Row],[(LFT) Namn på ledare för programmet]]),"")</f>
        <v/>
      </c>
      <c r="AU69" s="5" t="str">
        <f>IF(TabellSAML[[#This Row],[CoS1]]=TRUE,TabellSAML[[#This Row],[Datum för det sista programtillfället]]&amp;TabellSAML[[#This Row],[(CoS) Ledarens namn]],"")</f>
        <v/>
      </c>
      <c r="AV69" t="str">
        <f>IF(TabellSAML[[#This Row],[CoS1]]=TRUE,TabellSAML[[#This Row],[Socialförvaltning som anordnat programtillfällena]],"")</f>
        <v/>
      </c>
      <c r="AW69" s="5" t="str">
        <f>IF(TabellSAML[[#This Row],[CoS2]]=TRUE,TabellSAML[[#This Row],[Datum för sista programtillfället]]&amp;TabellSAML[[#This Row],[(CoS) Namn på ledare för programmet]],"")</f>
        <v/>
      </c>
      <c r="AX69" t="str">
        <f>_xlfn.XLOOKUP(TabellSAML[[#This Row],[CoS_del_datum]],TabellSAML[CoS_led_datum],TabellSAML[CoS_led_SF],"",0,1)</f>
        <v/>
      </c>
      <c r="AY69" s="5" t="str">
        <f>IF(TabellSAML[[#This Row],[BIFF1]]=TRUE,TabellSAML[[#This Row],[Datum för det sista programtillfället]]&amp;TabellSAML[[#This Row],[(BIFF) Ledarens namn]],"")</f>
        <v/>
      </c>
      <c r="AZ69" t="str">
        <f>IF(TabellSAML[[#This Row],[BIFF1]]=TRUE,TabellSAML[[#This Row],[Socialförvaltning som anordnat programtillfällena]],"")</f>
        <v/>
      </c>
      <c r="BA69" s="5" t="str">
        <f>IF(TabellSAML[[#This Row],[BIFF2]]=TRUE,TabellSAML[[#This Row],[Datum för sista programtillfället]]&amp;TabellSAML[[#This Row],[(BIFF) Namn på ledare för programmet]],"")</f>
        <v/>
      </c>
      <c r="BB69" t="str">
        <f>_xlfn.XLOOKUP(TabellSAML[[#This Row],[BIFF_del_datum]],TabellSAML[BIFF_led_datum],TabellSAML[BIFF_led_SF],"",0,1)</f>
        <v/>
      </c>
      <c r="BC69" s="5" t="str">
        <f>IF(TabellSAML[[#This Row],[LFT1]]=TRUE,TabellSAML[[#This Row],[Datum för det sista programtillfället]]&amp;TabellSAML[[#This Row],[(LFT) Ledarens namn]],"")</f>
        <v/>
      </c>
      <c r="BD69" t="str">
        <f>IF(TabellSAML[[#This Row],[LFT1]]=TRUE,TabellSAML[[#This Row],[Socialförvaltning som anordnat programtillfällena]],"")</f>
        <v/>
      </c>
      <c r="BE69" s="5" t="str">
        <f>IF(TabellSAML[[#This Row],[LFT2]]=TRUE,TabellSAML[[#This Row],[Datum för sista programtillfället]]&amp;TabellSAML[[#This Row],[(LFT) Namn på ledare för programmet]],"")</f>
        <v/>
      </c>
      <c r="BF69" t="str">
        <f>_xlfn.XLOOKUP(TabellSAML[[#This Row],[LFT_del_datum]],TabellSAML[LFT_led_datum],TabellSAML[LFT_led_SF],"",0,1)</f>
        <v/>
      </c>
      <c r="BG6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9" s="5" t="str">
        <f>IF(ISNUMBER(TabellSAML[[#This Row],[Datum för det sista programtillfället]]),TabellSAML[[#This Row],[Datum för det sista programtillfället]],IF(ISBLANK(TabellSAML[[#This Row],[Datum för sista programtillfället]]),"",TabellSAML[[#This Row],[Datum för sista programtillfället]]))</f>
        <v/>
      </c>
      <c r="BJ69" t="str">
        <f>IF(ISTEXT(TabellSAML[[#This Row],[Typ av program]]),TabellSAML[[#This Row],[Typ av program]],IF(ISBLANK(TabellSAML[[#This Row],[Typ av program2]]),"",TabellSAML[[#This Row],[Typ av program2]]))</f>
        <v/>
      </c>
      <c r="BK69" t="str">
        <f>IF(ISTEXT(TabellSAML[[#This Row],[Datum alla]]),"",YEAR(TabellSAML[[#This Row],[Datum alla]]))</f>
        <v/>
      </c>
      <c r="BL69" t="str">
        <f>IF(ISTEXT(TabellSAML[[#This Row],[Datum alla]]),"",MONTH(TabellSAML[[#This Row],[Datum alla]]))</f>
        <v/>
      </c>
      <c r="BM69" t="str">
        <f>IF(ISTEXT(TabellSAML[[#This Row],[Månad]]),"",IF(TabellSAML[[#This Row],[Månad]]&lt;=6,TabellSAML[[#This Row],[År]]&amp;" termin 1",TabellSAML[[#This Row],[År]]&amp;" termin 2"))</f>
        <v/>
      </c>
    </row>
    <row r="70" spans="2:65" x14ac:dyDescent="0.25">
      <c r="B70" s="1"/>
      <c r="C70" s="1"/>
      <c r="S70" s="37"/>
      <c r="AA70" s="2"/>
      <c r="AO70" s="44" t="str">
        <f>IF(TabellSAML[[#This Row],[ID]]&gt;0,ISTEXT(TabellSAML[[#This Row],[(CoS) Ledarens namn]]),"")</f>
        <v/>
      </c>
      <c r="AP70" t="str">
        <f>IF(TabellSAML[[#This Row],[ID]]&gt;0,ISTEXT(TabellSAML[[#This Row],[(BIFF) Ledarens namn]]),"")</f>
        <v/>
      </c>
      <c r="AQ70" t="str">
        <f>IF(TabellSAML[[#This Row],[ID]]&gt;0,ISTEXT(TabellSAML[[#This Row],[(LFT) Ledarens namn]]),"")</f>
        <v/>
      </c>
      <c r="AR70" t="str">
        <f>IF(TabellSAML[[#This Row],[ID]]&gt;0,ISTEXT(TabellSAML[[#This Row],[(CoS) Namn på ledare för programmet]]),"")</f>
        <v/>
      </c>
      <c r="AS70" t="str">
        <f>IF(TabellSAML[[#This Row],[ID]]&gt;0,ISTEXT(TabellSAML[[#This Row],[(BIFF) Namn på ledare för programmet]]),"")</f>
        <v/>
      </c>
      <c r="AT70" t="str">
        <f>IF(TabellSAML[[#This Row],[ID]]&gt;0,ISTEXT(TabellSAML[[#This Row],[(LFT) Namn på ledare för programmet]]),"")</f>
        <v/>
      </c>
      <c r="AU70" s="5" t="str">
        <f>IF(TabellSAML[[#This Row],[CoS1]]=TRUE,TabellSAML[[#This Row],[Datum för det sista programtillfället]]&amp;TabellSAML[[#This Row],[(CoS) Ledarens namn]],"")</f>
        <v/>
      </c>
      <c r="AV70" t="str">
        <f>IF(TabellSAML[[#This Row],[CoS1]]=TRUE,TabellSAML[[#This Row],[Socialförvaltning som anordnat programtillfällena]],"")</f>
        <v/>
      </c>
      <c r="AW70" s="5" t="str">
        <f>IF(TabellSAML[[#This Row],[CoS2]]=TRUE,TabellSAML[[#This Row],[Datum för sista programtillfället]]&amp;TabellSAML[[#This Row],[(CoS) Namn på ledare för programmet]],"")</f>
        <v/>
      </c>
      <c r="AX70" t="str">
        <f>_xlfn.XLOOKUP(TabellSAML[[#This Row],[CoS_del_datum]],TabellSAML[CoS_led_datum],TabellSAML[CoS_led_SF],"",0,1)</f>
        <v/>
      </c>
      <c r="AY70" s="5" t="str">
        <f>IF(TabellSAML[[#This Row],[BIFF1]]=TRUE,TabellSAML[[#This Row],[Datum för det sista programtillfället]]&amp;TabellSAML[[#This Row],[(BIFF) Ledarens namn]],"")</f>
        <v/>
      </c>
      <c r="AZ70" t="str">
        <f>IF(TabellSAML[[#This Row],[BIFF1]]=TRUE,TabellSAML[[#This Row],[Socialförvaltning som anordnat programtillfällena]],"")</f>
        <v/>
      </c>
      <c r="BA70" s="5" t="str">
        <f>IF(TabellSAML[[#This Row],[BIFF2]]=TRUE,TabellSAML[[#This Row],[Datum för sista programtillfället]]&amp;TabellSAML[[#This Row],[(BIFF) Namn på ledare för programmet]],"")</f>
        <v/>
      </c>
      <c r="BB70" t="str">
        <f>_xlfn.XLOOKUP(TabellSAML[[#This Row],[BIFF_del_datum]],TabellSAML[BIFF_led_datum],TabellSAML[BIFF_led_SF],"",0,1)</f>
        <v/>
      </c>
      <c r="BC70" s="5" t="str">
        <f>IF(TabellSAML[[#This Row],[LFT1]]=TRUE,TabellSAML[[#This Row],[Datum för det sista programtillfället]]&amp;TabellSAML[[#This Row],[(LFT) Ledarens namn]],"")</f>
        <v/>
      </c>
      <c r="BD70" t="str">
        <f>IF(TabellSAML[[#This Row],[LFT1]]=TRUE,TabellSAML[[#This Row],[Socialförvaltning som anordnat programtillfällena]],"")</f>
        <v/>
      </c>
      <c r="BE70" s="5" t="str">
        <f>IF(TabellSAML[[#This Row],[LFT2]]=TRUE,TabellSAML[[#This Row],[Datum för sista programtillfället]]&amp;TabellSAML[[#This Row],[(LFT) Namn på ledare för programmet]],"")</f>
        <v/>
      </c>
      <c r="BF70" t="str">
        <f>_xlfn.XLOOKUP(TabellSAML[[#This Row],[LFT_del_datum]],TabellSAML[LFT_led_datum],TabellSAML[LFT_led_SF],"",0,1)</f>
        <v/>
      </c>
      <c r="BG7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0" s="5" t="str">
        <f>IF(ISNUMBER(TabellSAML[[#This Row],[Datum för det sista programtillfället]]),TabellSAML[[#This Row],[Datum för det sista programtillfället]],IF(ISBLANK(TabellSAML[[#This Row],[Datum för sista programtillfället]]),"",TabellSAML[[#This Row],[Datum för sista programtillfället]]))</f>
        <v/>
      </c>
      <c r="BJ70" t="str">
        <f>IF(ISTEXT(TabellSAML[[#This Row],[Typ av program]]),TabellSAML[[#This Row],[Typ av program]],IF(ISBLANK(TabellSAML[[#This Row],[Typ av program2]]),"",TabellSAML[[#This Row],[Typ av program2]]))</f>
        <v/>
      </c>
      <c r="BK70" t="str">
        <f>IF(ISTEXT(TabellSAML[[#This Row],[Datum alla]]),"",YEAR(TabellSAML[[#This Row],[Datum alla]]))</f>
        <v/>
      </c>
      <c r="BL70" t="str">
        <f>IF(ISTEXT(TabellSAML[[#This Row],[Datum alla]]),"",MONTH(TabellSAML[[#This Row],[Datum alla]]))</f>
        <v/>
      </c>
      <c r="BM70" t="str">
        <f>IF(ISTEXT(TabellSAML[[#This Row],[Månad]]),"",IF(TabellSAML[[#This Row],[Månad]]&lt;=6,TabellSAML[[#This Row],[År]]&amp;" termin 1",TabellSAML[[#This Row],[År]]&amp;" termin 2"))</f>
        <v/>
      </c>
    </row>
    <row r="71" spans="2:65" x14ac:dyDescent="0.25">
      <c r="B71" s="1"/>
      <c r="C71" s="1"/>
      <c r="S71" s="37"/>
      <c r="AA71" s="2"/>
      <c r="AO71" s="44" t="str">
        <f>IF(TabellSAML[[#This Row],[ID]]&gt;0,ISTEXT(TabellSAML[[#This Row],[(CoS) Ledarens namn]]),"")</f>
        <v/>
      </c>
      <c r="AP71" t="str">
        <f>IF(TabellSAML[[#This Row],[ID]]&gt;0,ISTEXT(TabellSAML[[#This Row],[(BIFF) Ledarens namn]]),"")</f>
        <v/>
      </c>
      <c r="AQ71" t="str">
        <f>IF(TabellSAML[[#This Row],[ID]]&gt;0,ISTEXT(TabellSAML[[#This Row],[(LFT) Ledarens namn]]),"")</f>
        <v/>
      </c>
      <c r="AR71" t="str">
        <f>IF(TabellSAML[[#This Row],[ID]]&gt;0,ISTEXT(TabellSAML[[#This Row],[(CoS) Namn på ledare för programmet]]),"")</f>
        <v/>
      </c>
      <c r="AS71" t="str">
        <f>IF(TabellSAML[[#This Row],[ID]]&gt;0,ISTEXT(TabellSAML[[#This Row],[(BIFF) Namn på ledare för programmet]]),"")</f>
        <v/>
      </c>
      <c r="AT71" t="str">
        <f>IF(TabellSAML[[#This Row],[ID]]&gt;0,ISTEXT(TabellSAML[[#This Row],[(LFT) Namn på ledare för programmet]]),"")</f>
        <v/>
      </c>
      <c r="AU71" s="5" t="str">
        <f>IF(TabellSAML[[#This Row],[CoS1]]=TRUE,TabellSAML[[#This Row],[Datum för det sista programtillfället]]&amp;TabellSAML[[#This Row],[(CoS) Ledarens namn]],"")</f>
        <v/>
      </c>
      <c r="AV71" t="str">
        <f>IF(TabellSAML[[#This Row],[CoS1]]=TRUE,TabellSAML[[#This Row],[Socialförvaltning som anordnat programtillfällena]],"")</f>
        <v/>
      </c>
      <c r="AW71" s="5" t="str">
        <f>IF(TabellSAML[[#This Row],[CoS2]]=TRUE,TabellSAML[[#This Row],[Datum för sista programtillfället]]&amp;TabellSAML[[#This Row],[(CoS) Namn på ledare för programmet]],"")</f>
        <v/>
      </c>
      <c r="AX71" t="str">
        <f>_xlfn.XLOOKUP(TabellSAML[[#This Row],[CoS_del_datum]],TabellSAML[CoS_led_datum],TabellSAML[CoS_led_SF],"",0,1)</f>
        <v/>
      </c>
      <c r="AY71" s="5" t="str">
        <f>IF(TabellSAML[[#This Row],[BIFF1]]=TRUE,TabellSAML[[#This Row],[Datum för det sista programtillfället]]&amp;TabellSAML[[#This Row],[(BIFF) Ledarens namn]],"")</f>
        <v/>
      </c>
      <c r="AZ71" t="str">
        <f>IF(TabellSAML[[#This Row],[BIFF1]]=TRUE,TabellSAML[[#This Row],[Socialförvaltning som anordnat programtillfällena]],"")</f>
        <v/>
      </c>
      <c r="BA71" s="5" t="str">
        <f>IF(TabellSAML[[#This Row],[BIFF2]]=TRUE,TabellSAML[[#This Row],[Datum för sista programtillfället]]&amp;TabellSAML[[#This Row],[(BIFF) Namn på ledare för programmet]],"")</f>
        <v/>
      </c>
      <c r="BB71" t="str">
        <f>_xlfn.XLOOKUP(TabellSAML[[#This Row],[BIFF_del_datum]],TabellSAML[BIFF_led_datum],TabellSAML[BIFF_led_SF],"",0,1)</f>
        <v/>
      </c>
      <c r="BC71" s="5" t="str">
        <f>IF(TabellSAML[[#This Row],[LFT1]]=TRUE,TabellSAML[[#This Row],[Datum för det sista programtillfället]]&amp;TabellSAML[[#This Row],[(LFT) Ledarens namn]],"")</f>
        <v/>
      </c>
      <c r="BD71" t="str">
        <f>IF(TabellSAML[[#This Row],[LFT1]]=TRUE,TabellSAML[[#This Row],[Socialförvaltning som anordnat programtillfällena]],"")</f>
        <v/>
      </c>
      <c r="BE71" s="5" t="str">
        <f>IF(TabellSAML[[#This Row],[LFT2]]=TRUE,TabellSAML[[#This Row],[Datum för sista programtillfället]]&amp;TabellSAML[[#This Row],[(LFT) Namn på ledare för programmet]],"")</f>
        <v/>
      </c>
      <c r="BF71" t="str">
        <f>_xlfn.XLOOKUP(TabellSAML[[#This Row],[LFT_del_datum]],TabellSAML[LFT_led_datum],TabellSAML[LFT_led_SF],"",0,1)</f>
        <v/>
      </c>
      <c r="BG7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1" s="5" t="str">
        <f>IF(ISNUMBER(TabellSAML[[#This Row],[Datum för det sista programtillfället]]),TabellSAML[[#This Row],[Datum för det sista programtillfället]],IF(ISBLANK(TabellSAML[[#This Row],[Datum för sista programtillfället]]),"",TabellSAML[[#This Row],[Datum för sista programtillfället]]))</f>
        <v/>
      </c>
      <c r="BJ71" t="str">
        <f>IF(ISTEXT(TabellSAML[[#This Row],[Typ av program]]),TabellSAML[[#This Row],[Typ av program]],IF(ISBLANK(TabellSAML[[#This Row],[Typ av program2]]),"",TabellSAML[[#This Row],[Typ av program2]]))</f>
        <v/>
      </c>
      <c r="BK71" t="str">
        <f>IF(ISTEXT(TabellSAML[[#This Row],[Datum alla]]),"",YEAR(TabellSAML[[#This Row],[Datum alla]]))</f>
        <v/>
      </c>
      <c r="BL71" t="str">
        <f>IF(ISTEXT(TabellSAML[[#This Row],[Datum alla]]),"",MONTH(TabellSAML[[#This Row],[Datum alla]]))</f>
        <v/>
      </c>
      <c r="BM71" t="str">
        <f>IF(ISTEXT(TabellSAML[[#This Row],[Månad]]),"",IF(TabellSAML[[#This Row],[Månad]]&lt;=6,TabellSAML[[#This Row],[År]]&amp;" termin 1",TabellSAML[[#This Row],[År]]&amp;" termin 2"))</f>
        <v/>
      </c>
    </row>
    <row r="72" spans="2:65" x14ac:dyDescent="0.25">
      <c r="B72" s="1"/>
      <c r="C72" s="1"/>
      <c r="S72" s="37"/>
      <c r="AA72" s="2"/>
      <c r="AO72" s="44" t="str">
        <f>IF(TabellSAML[[#This Row],[ID]]&gt;0,ISTEXT(TabellSAML[[#This Row],[(CoS) Ledarens namn]]),"")</f>
        <v/>
      </c>
      <c r="AP72" t="str">
        <f>IF(TabellSAML[[#This Row],[ID]]&gt;0,ISTEXT(TabellSAML[[#This Row],[(BIFF) Ledarens namn]]),"")</f>
        <v/>
      </c>
      <c r="AQ72" t="str">
        <f>IF(TabellSAML[[#This Row],[ID]]&gt;0,ISTEXT(TabellSAML[[#This Row],[(LFT) Ledarens namn]]),"")</f>
        <v/>
      </c>
      <c r="AR72" t="str">
        <f>IF(TabellSAML[[#This Row],[ID]]&gt;0,ISTEXT(TabellSAML[[#This Row],[(CoS) Namn på ledare för programmet]]),"")</f>
        <v/>
      </c>
      <c r="AS72" t="str">
        <f>IF(TabellSAML[[#This Row],[ID]]&gt;0,ISTEXT(TabellSAML[[#This Row],[(BIFF) Namn på ledare för programmet]]),"")</f>
        <v/>
      </c>
      <c r="AT72" t="str">
        <f>IF(TabellSAML[[#This Row],[ID]]&gt;0,ISTEXT(TabellSAML[[#This Row],[(LFT) Namn på ledare för programmet]]),"")</f>
        <v/>
      </c>
      <c r="AU72" s="5" t="str">
        <f>IF(TabellSAML[[#This Row],[CoS1]]=TRUE,TabellSAML[[#This Row],[Datum för det sista programtillfället]]&amp;TabellSAML[[#This Row],[(CoS) Ledarens namn]],"")</f>
        <v/>
      </c>
      <c r="AV72" t="str">
        <f>IF(TabellSAML[[#This Row],[CoS1]]=TRUE,TabellSAML[[#This Row],[Socialförvaltning som anordnat programtillfällena]],"")</f>
        <v/>
      </c>
      <c r="AW72" s="5" t="str">
        <f>IF(TabellSAML[[#This Row],[CoS2]]=TRUE,TabellSAML[[#This Row],[Datum för sista programtillfället]]&amp;TabellSAML[[#This Row],[(CoS) Namn på ledare för programmet]],"")</f>
        <v/>
      </c>
      <c r="AX72" t="str">
        <f>_xlfn.XLOOKUP(TabellSAML[[#This Row],[CoS_del_datum]],TabellSAML[CoS_led_datum],TabellSAML[CoS_led_SF],"",0,1)</f>
        <v/>
      </c>
      <c r="AY72" s="5" t="str">
        <f>IF(TabellSAML[[#This Row],[BIFF1]]=TRUE,TabellSAML[[#This Row],[Datum för det sista programtillfället]]&amp;TabellSAML[[#This Row],[(BIFF) Ledarens namn]],"")</f>
        <v/>
      </c>
      <c r="AZ72" t="str">
        <f>IF(TabellSAML[[#This Row],[BIFF1]]=TRUE,TabellSAML[[#This Row],[Socialförvaltning som anordnat programtillfällena]],"")</f>
        <v/>
      </c>
      <c r="BA72" s="5" t="str">
        <f>IF(TabellSAML[[#This Row],[BIFF2]]=TRUE,TabellSAML[[#This Row],[Datum för sista programtillfället]]&amp;TabellSAML[[#This Row],[(BIFF) Namn på ledare för programmet]],"")</f>
        <v/>
      </c>
      <c r="BB72" t="str">
        <f>_xlfn.XLOOKUP(TabellSAML[[#This Row],[BIFF_del_datum]],TabellSAML[BIFF_led_datum],TabellSAML[BIFF_led_SF],"",0,1)</f>
        <v/>
      </c>
      <c r="BC72" s="5" t="str">
        <f>IF(TabellSAML[[#This Row],[LFT1]]=TRUE,TabellSAML[[#This Row],[Datum för det sista programtillfället]]&amp;TabellSAML[[#This Row],[(LFT) Ledarens namn]],"")</f>
        <v/>
      </c>
      <c r="BD72" t="str">
        <f>IF(TabellSAML[[#This Row],[LFT1]]=TRUE,TabellSAML[[#This Row],[Socialförvaltning som anordnat programtillfällena]],"")</f>
        <v/>
      </c>
      <c r="BE72" s="5" t="str">
        <f>IF(TabellSAML[[#This Row],[LFT2]]=TRUE,TabellSAML[[#This Row],[Datum för sista programtillfället]]&amp;TabellSAML[[#This Row],[(LFT) Namn på ledare för programmet]],"")</f>
        <v/>
      </c>
      <c r="BF72" t="str">
        <f>_xlfn.XLOOKUP(TabellSAML[[#This Row],[LFT_del_datum]],TabellSAML[LFT_led_datum],TabellSAML[LFT_led_SF],"",0,1)</f>
        <v/>
      </c>
      <c r="BG7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2" s="5" t="str">
        <f>IF(ISNUMBER(TabellSAML[[#This Row],[Datum för det sista programtillfället]]),TabellSAML[[#This Row],[Datum för det sista programtillfället]],IF(ISBLANK(TabellSAML[[#This Row],[Datum för sista programtillfället]]),"",TabellSAML[[#This Row],[Datum för sista programtillfället]]))</f>
        <v/>
      </c>
      <c r="BJ72" t="str">
        <f>IF(ISTEXT(TabellSAML[[#This Row],[Typ av program]]),TabellSAML[[#This Row],[Typ av program]],IF(ISBLANK(TabellSAML[[#This Row],[Typ av program2]]),"",TabellSAML[[#This Row],[Typ av program2]]))</f>
        <v/>
      </c>
      <c r="BK72" t="str">
        <f>IF(ISTEXT(TabellSAML[[#This Row],[Datum alla]]),"",YEAR(TabellSAML[[#This Row],[Datum alla]]))</f>
        <v/>
      </c>
      <c r="BL72" t="str">
        <f>IF(ISTEXT(TabellSAML[[#This Row],[Datum alla]]),"",MONTH(TabellSAML[[#This Row],[Datum alla]]))</f>
        <v/>
      </c>
      <c r="BM72" t="str">
        <f>IF(ISTEXT(TabellSAML[[#This Row],[Månad]]),"",IF(TabellSAML[[#This Row],[Månad]]&lt;=6,TabellSAML[[#This Row],[År]]&amp;" termin 1",TabellSAML[[#This Row],[År]]&amp;" termin 2"))</f>
        <v/>
      </c>
    </row>
    <row r="73" spans="2:65" x14ac:dyDescent="0.25">
      <c r="B73" s="1"/>
      <c r="C73" s="1"/>
      <c r="S73" s="37"/>
      <c r="AA73" s="2"/>
      <c r="AO73" s="44" t="str">
        <f>IF(TabellSAML[[#This Row],[ID]]&gt;0,ISTEXT(TabellSAML[[#This Row],[(CoS) Ledarens namn]]),"")</f>
        <v/>
      </c>
      <c r="AP73" t="str">
        <f>IF(TabellSAML[[#This Row],[ID]]&gt;0,ISTEXT(TabellSAML[[#This Row],[(BIFF) Ledarens namn]]),"")</f>
        <v/>
      </c>
      <c r="AQ73" t="str">
        <f>IF(TabellSAML[[#This Row],[ID]]&gt;0,ISTEXT(TabellSAML[[#This Row],[(LFT) Ledarens namn]]),"")</f>
        <v/>
      </c>
      <c r="AR73" t="str">
        <f>IF(TabellSAML[[#This Row],[ID]]&gt;0,ISTEXT(TabellSAML[[#This Row],[(CoS) Namn på ledare för programmet]]),"")</f>
        <v/>
      </c>
      <c r="AS73" t="str">
        <f>IF(TabellSAML[[#This Row],[ID]]&gt;0,ISTEXT(TabellSAML[[#This Row],[(BIFF) Namn på ledare för programmet]]),"")</f>
        <v/>
      </c>
      <c r="AT73" t="str">
        <f>IF(TabellSAML[[#This Row],[ID]]&gt;0,ISTEXT(TabellSAML[[#This Row],[(LFT) Namn på ledare för programmet]]),"")</f>
        <v/>
      </c>
      <c r="AU73" s="5" t="str">
        <f>IF(TabellSAML[[#This Row],[CoS1]]=TRUE,TabellSAML[[#This Row],[Datum för det sista programtillfället]]&amp;TabellSAML[[#This Row],[(CoS) Ledarens namn]],"")</f>
        <v/>
      </c>
      <c r="AV73" t="str">
        <f>IF(TabellSAML[[#This Row],[CoS1]]=TRUE,TabellSAML[[#This Row],[Socialförvaltning som anordnat programtillfällena]],"")</f>
        <v/>
      </c>
      <c r="AW73" s="5" t="str">
        <f>IF(TabellSAML[[#This Row],[CoS2]]=TRUE,TabellSAML[[#This Row],[Datum för sista programtillfället]]&amp;TabellSAML[[#This Row],[(CoS) Namn på ledare för programmet]],"")</f>
        <v/>
      </c>
      <c r="AX73" t="str">
        <f>_xlfn.XLOOKUP(TabellSAML[[#This Row],[CoS_del_datum]],TabellSAML[CoS_led_datum],TabellSAML[CoS_led_SF],"",0,1)</f>
        <v/>
      </c>
      <c r="AY73" s="5" t="str">
        <f>IF(TabellSAML[[#This Row],[BIFF1]]=TRUE,TabellSAML[[#This Row],[Datum för det sista programtillfället]]&amp;TabellSAML[[#This Row],[(BIFF) Ledarens namn]],"")</f>
        <v/>
      </c>
      <c r="AZ73" t="str">
        <f>IF(TabellSAML[[#This Row],[BIFF1]]=TRUE,TabellSAML[[#This Row],[Socialförvaltning som anordnat programtillfällena]],"")</f>
        <v/>
      </c>
      <c r="BA73" s="5" t="str">
        <f>IF(TabellSAML[[#This Row],[BIFF2]]=TRUE,TabellSAML[[#This Row],[Datum för sista programtillfället]]&amp;TabellSAML[[#This Row],[(BIFF) Namn på ledare för programmet]],"")</f>
        <v/>
      </c>
      <c r="BB73" t="str">
        <f>_xlfn.XLOOKUP(TabellSAML[[#This Row],[BIFF_del_datum]],TabellSAML[BIFF_led_datum],TabellSAML[BIFF_led_SF],"",0,1)</f>
        <v/>
      </c>
      <c r="BC73" s="5" t="str">
        <f>IF(TabellSAML[[#This Row],[LFT1]]=TRUE,TabellSAML[[#This Row],[Datum för det sista programtillfället]]&amp;TabellSAML[[#This Row],[(LFT) Ledarens namn]],"")</f>
        <v/>
      </c>
      <c r="BD73" t="str">
        <f>IF(TabellSAML[[#This Row],[LFT1]]=TRUE,TabellSAML[[#This Row],[Socialförvaltning som anordnat programtillfällena]],"")</f>
        <v/>
      </c>
      <c r="BE73" s="5" t="str">
        <f>IF(TabellSAML[[#This Row],[LFT2]]=TRUE,TabellSAML[[#This Row],[Datum för sista programtillfället]]&amp;TabellSAML[[#This Row],[(LFT) Namn på ledare för programmet]],"")</f>
        <v/>
      </c>
      <c r="BF73" t="str">
        <f>_xlfn.XLOOKUP(TabellSAML[[#This Row],[LFT_del_datum]],TabellSAML[LFT_led_datum],TabellSAML[LFT_led_SF],"",0,1)</f>
        <v/>
      </c>
      <c r="BG7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3" s="5" t="str">
        <f>IF(ISNUMBER(TabellSAML[[#This Row],[Datum för det sista programtillfället]]),TabellSAML[[#This Row],[Datum för det sista programtillfället]],IF(ISBLANK(TabellSAML[[#This Row],[Datum för sista programtillfället]]),"",TabellSAML[[#This Row],[Datum för sista programtillfället]]))</f>
        <v/>
      </c>
      <c r="BJ73" t="str">
        <f>IF(ISTEXT(TabellSAML[[#This Row],[Typ av program]]),TabellSAML[[#This Row],[Typ av program]],IF(ISBLANK(TabellSAML[[#This Row],[Typ av program2]]),"",TabellSAML[[#This Row],[Typ av program2]]))</f>
        <v/>
      </c>
      <c r="BK73" t="str">
        <f>IF(ISTEXT(TabellSAML[[#This Row],[Datum alla]]),"",YEAR(TabellSAML[[#This Row],[Datum alla]]))</f>
        <v/>
      </c>
      <c r="BL73" t="str">
        <f>IF(ISTEXT(TabellSAML[[#This Row],[Datum alla]]),"",MONTH(TabellSAML[[#This Row],[Datum alla]]))</f>
        <v/>
      </c>
      <c r="BM73" t="str">
        <f>IF(ISTEXT(TabellSAML[[#This Row],[Månad]]),"",IF(TabellSAML[[#This Row],[Månad]]&lt;=6,TabellSAML[[#This Row],[År]]&amp;" termin 1",TabellSAML[[#This Row],[År]]&amp;" termin 2"))</f>
        <v/>
      </c>
    </row>
    <row r="74" spans="2:65" x14ac:dyDescent="0.25">
      <c r="B74" s="1"/>
      <c r="C74" s="1"/>
      <c r="S74" s="37"/>
      <c r="AA74" s="2"/>
      <c r="AO74" s="44" t="str">
        <f>IF(TabellSAML[[#This Row],[ID]]&gt;0,ISTEXT(TabellSAML[[#This Row],[(CoS) Ledarens namn]]),"")</f>
        <v/>
      </c>
      <c r="AP74" t="str">
        <f>IF(TabellSAML[[#This Row],[ID]]&gt;0,ISTEXT(TabellSAML[[#This Row],[(BIFF) Ledarens namn]]),"")</f>
        <v/>
      </c>
      <c r="AQ74" t="str">
        <f>IF(TabellSAML[[#This Row],[ID]]&gt;0,ISTEXT(TabellSAML[[#This Row],[(LFT) Ledarens namn]]),"")</f>
        <v/>
      </c>
      <c r="AR74" t="str">
        <f>IF(TabellSAML[[#This Row],[ID]]&gt;0,ISTEXT(TabellSAML[[#This Row],[(CoS) Namn på ledare för programmet]]),"")</f>
        <v/>
      </c>
      <c r="AS74" t="str">
        <f>IF(TabellSAML[[#This Row],[ID]]&gt;0,ISTEXT(TabellSAML[[#This Row],[(BIFF) Namn på ledare för programmet]]),"")</f>
        <v/>
      </c>
      <c r="AT74" t="str">
        <f>IF(TabellSAML[[#This Row],[ID]]&gt;0,ISTEXT(TabellSAML[[#This Row],[(LFT) Namn på ledare för programmet]]),"")</f>
        <v/>
      </c>
      <c r="AU74" s="5" t="str">
        <f>IF(TabellSAML[[#This Row],[CoS1]]=TRUE,TabellSAML[[#This Row],[Datum för det sista programtillfället]]&amp;TabellSAML[[#This Row],[(CoS) Ledarens namn]],"")</f>
        <v/>
      </c>
      <c r="AV74" t="str">
        <f>IF(TabellSAML[[#This Row],[CoS1]]=TRUE,TabellSAML[[#This Row],[Socialförvaltning som anordnat programtillfällena]],"")</f>
        <v/>
      </c>
      <c r="AW74" s="5" t="str">
        <f>IF(TabellSAML[[#This Row],[CoS2]]=TRUE,TabellSAML[[#This Row],[Datum för sista programtillfället]]&amp;TabellSAML[[#This Row],[(CoS) Namn på ledare för programmet]],"")</f>
        <v/>
      </c>
      <c r="AX74" t="str">
        <f>_xlfn.XLOOKUP(TabellSAML[[#This Row],[CoS_del_datum]],TabellSAML[CoS_led_datum],TabellSAML[CoS_led_SF],"",0,1)</f>
        <v/>
      </c>
      <c r="AY74" s="5" t="str">
        <f>IF(TabellSAML[[#This Row],[BIFF1]]=TRUE,TabellSAML[[#This Row],[Datum för det sista programtillfället]]&amp;TabellSAML[[#This Row],[(BIFF) Ledarens namn]],"")</f>
        <v/>
      </c>
      <c r="AZ74" t="str">
        <f>IF(TabellSAML[[#This Row],[BIFF1]]=TRUE,TabellSAML[[#This Row],[Socialförvaltning som anordnat programtillfällena]],"")</f>
        <v/>
      </c>
      <c r="BA74" s="5" t="str">
        <f>IF(TabellSAML[[#This Row],[BIFF2]]=TRUE,TabellSAML[[#This Row],[Datum för sista programtillfället]]&amp;TabellSAML[[#This Row],[(BIFF) Namn på ledare för programmet]],"")</f>
        <v/>
      </c>
      <c r="BB74" t="str">
        <f>_xlfn.XLOOKUP(TabellSAML[[#This Row],[BIFF_del_datum]],TabellSAML[BIFF_led_datum],TabellSAML[BIFF_led_SF],"",0,1)</f>
        <v/>
      </c>
      <c r="BC74" s="5" t="str">
        <f>IF(TabellSAML[[#This Row],[LFT1]]=TRUE,TabellSAML[[#This Row],[Datum för det sista programtillfället]]&amp;TabellSAML[[#This Row],[(LFT) Ledarens namn]],"")</f>
        <v/>
      </c>
      <c r="BD74" t="str">
        <f>IF(TabellSAML[[#This Row],[LFT1]]=TRUE,TabellSAML[[#This Row],[Socialförvaltning som anordnat programtillfällena]],"")</f>
        <v/>
      </c>
      <c r="BE74" s="5" t="str">
        <f>IF(TabellSAML[[#This Row],[LFT2]]=TRUE,TabellSAML[[#This Row],[Datum för sista programtillfället]]&amp;TabellSAML[[#This Row],[(LFT) Namn på ledare för programmet]],"")</f>
        <v/>
      </c>
      <c r="BF74" t="str">
        <f>_xlfn.XLOOKUP(TabellSAML[[#This Row],[LFT_del_datum]],TabellSAML[LFT_led_datum],TabellSAML[LFT_led_SF],"",0,1)</f>
        <v/>
      </c>
      <c r="BG7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4" s="5" t="str">
        <f>IF(ISNUMBER(TabellSAML[[#This Row],[Datum för det sista programtillfället]]),TabellSAML[[#This Row],[Datum för det sista programtillfället]],IF(ISBLANK(TabellSAML[[#This Row],[Datum för sista programtillfället]]),"",TabellSAML[[#This Row],[Datum för sista programtillfället]]))</f>
        <v/>
      </c>
      <c r="BJ74" t="str">
        <f>IF(ISTEXT(TabellSAML[[#This Row],[Typ av program]]),TabellSAML[[#This Row],[Typ av program]],IF(ISBLANK(TabellSAML[[#This Row],[Typ av program2]]),"",TabellSAML[[#This Row],[Typ av program2]]))</f>
        <v/>
      </c>
      <c r="BK74" t="str">
        <f>IF(ISTEXT(TabellSAML[[#This Row],[Datum alla]]),"",YEAR(TabellSAML[[#This Row],[Datum alla]]))</f>
        <v/>
      </c>
      <c r="BL74" t="str">
        <f>IF(ISTEXT(TabellSAML[[#This Row],[Datum alla]]),"",MONTH(TabellSAML[[#This Row],[Datum alla]]))</f>
        <v/>
      </c>
      <c r="BM74" t="str">
        <f>IF(ISTEXT(TabellSAML[[#This Row],[Månad]]),"",IF(TabellSAML[[#This Row],[Månad]]&lt;=6,TabellSAML[[#This Row],[År]]&amp;" termin 1",TabellSAML[[#This Row],[År]]&amp;" termin 2"))</f>
        <v/>
      </c>
    </row>
    <row r="75" spans="2:65" x14ac:dyDescent="0.25">
      <c r="B75" s="1"/>
      <c r="C75" s="1"/>
      <c r="S75" s="37"/>
      <c r="AA75" s="2"/>
      <c r="AO75" s="44" t="str">
        <f>IF(TabellSAML[[#This Row],[ID]]&gt;0,ISTEXT(TabellSAML[[#This Row],[(CoS) Ledarens namn]]),"")</f>
        <v/>
      </c>
      <c r="AP75" t="str">
        <f>IF(TabellSAML[[#This Row],[ID]]&gt;0,ISTEXT(TabellSAML[[#This Row],[(BIFF) Ledarens namn]]),"")</f>
        <v/>
      </c>
      <c r="AQ75" t="str">
        <f>IF(TabellSAML[[#This Row],[ID]]&gt;0,ISTEXT(TabellSAML[[#This Row],[(LFT) Ledarens namn]]),"")</f>
        <v/>
      </c>
      <c r="AR75" t="str">
        <f>IF(TabellSAML[[#This Row],[ID]]&gt;0,ISTEXT(TabellSAML[[#This Row],[(CoS) Namn på ledare för programmet]]),"")</f>
        <v/>
      </c>
      <c r="AS75" t="str">
        <f>IF(TabellSAML[[#This Row],[ID]]&gt;0,ISTEXT(TabellSAML[[#This Row],[(BIFF) Namn på ledare för programmet]]),"")</f>
        <v/>
      </c>
      <c r="AT75" t="str">
        <f>IF(TabellSAML[[#This Row],[ID]]&gt;0,ISTEXT(TabellSAML[[#This Row],[(LFT) Namn på ledare för programmet]]),"")</f>
        <v/>
      </c>
      <c r="AU75" s="5" t="str">
        <f>IF(TabellSAML[[#This Row],[CoS1]]=TRUE,TabellSAML[[#This Row],[Datum för det sista programtillfället]]&amp;TabellSAML[[#This Row],[(CoS) Ledarens namn]],"")</f>
        <v/>
      </c>
      <c r="AV75" t="str">
        <f>IF(TabellSAML[[#This Row],[CoS1]]=TRUE,TabellSAML[[#This Row],[Socialförvaltning som anordnat programtillfällena]],"")</f>
        <v/>
      </c>
      <c r="AW75" s="5" t="str">
        <f>IF(TabellSAML[[#This Row],[CoS2]]=TRUE,TabellSAML[[#This Row],[Datum för sista programtillfället]]&amp;TabellSAML[[#This Row],[(CoS) Namn på ledare för programmet]],"")</f>
        <v/>
      </c>
      <c r="AX75" t="str">
        <f>_xlfn.XLOOKUP(TabellSAML[[#This Row],[CoS_del_datum]],TabellSAML[CoS_led_datum],TabellSAML[CoS_led_SF],"",0,1)</f>
        <v/>
      </c>
      <c r="AY75" s="5" t="str">
        <f>IF(TabellSAML[[#This Row],[BIFF1]]=TRUE,TabellSAML[[#This Row],[Datum för det sista programtillfället]]&amp;TabellSAML[[#This Row],[(BIFF) Ledarens namn]],"")</f>
        <v/>
      </c>
      <c r="AZ75" t="str">
        <f>IF(TabellSAML[[#This Row],[BIFF1]]=TRUE,TabellSAML[[#This Row],[Socialförvaltning som anordnat programtillfällena]],"")</f>
        <v/>
      </c>
      <c r="BA75" s="5" t="str">
        <f>IF(TabellSAML[[#This Row],[BIFF2]]=TRUE,TabellSAML[[#This Row],[Datum för sista programtillfället]]&amp;TabellSAML[[#This Row],[(BIFF) Namn på ledare för programmet]],"")</f>
        <v/>
      </c>
      <c r="BB75" t="str">
        <f>_xlfn.XLOOKUP(TabellSAML[[#This Row],[BIFF_del_datum]],TabellSAML[BIFF_led_datum],TabellSAML[BIFF_led_SF],"",0,1)</f>
        <v/>
      </c>
      <c r="BC75" s="5" t="str">
        <f>IF(TabellSAML[[#This Row],[LFT1]]=TRUE,TabellSAML[[#This Row],[Datum för det sista programtillfället]]&amp;TabellSAML[[#This Row],[(LFT) Ledarens namn]],"")</f>
        <v/>
      </c>
      <c r="BD75" t="str">
        <f>IF(TabellSAML[[#This Row],[LFT1]]=TRUE,TabellSAML[[#This Row],[Socialförvaltning som anordnat programtillfällena]],"")</f>
        <v/>
      </c>
      <c r="BE75" s="5" t="str">
        <f>IF(TabellSAML[[#This Row],[LFT2]]=TRUE,TabellSAML[[#This Row],[Datum för sista programtillfället]]&amp;TabellSAML[[#This Row],[(LFT) Namn på ledare för programmet]],"")</f>
        <v/>
      </c>
      <c r="BF75" t="str">
        <f>_xlfn.XLOOKUP(TabellSAML[[#This Row],[LFT_del_datum]],TabellSAML[LFT_led_datum],TabellSAML[LFT_led_SF],"",0,1)</f>
        <v/>
      </c>
      <c r="BG7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5" s="5" t="str">
        <f>IF(ISNUMBER(TabellSAML[[#This Row],[Datum för det sista programtillfället]]),TabellSAML[[#This Row],[Datum för det sista programtillfället]],IF(ISBLANK(TabellSAML[[#This Row],[Datum för sista programtillfället]]),"",TabellSAML[[#This Row],[Datum för sista programtillfället]]))</f>
        <v/>
      </c>
      <c r="BJ75" t="str">
        <f>IF(ISTEXT(TabellSAML[[#This Row],[Typ av program]]),TabellSAML[[#This Row],[Typ av program]],IF(ISBLANK(TabellSAML[[#This Row],[Typ av program2]]),"",TabellSAML[[#This Row],[Typ av program2]]))</f>
        <v/>
      </c>
      <c r="BK75" t="str">
        <f>IF(ISTEXT(TabellSAML[[#This Row],[Datum alla]]),"",YEAR(TabellSAML[[#This Row],[Datum alla]]))</f>
        <v/>
      </c>
      <c r="BL75" t="str">
        <f>IF(ISTEXT(TabellSAML[[#This Row],[Datum alla]]),"",MONTH(TabellSAML[[#This Row],[Datum alla]]))</f>
        <v/>
      </c>
      <c r="BM75" t="str">
        <f>IF(ISTEXT(TabellSAML[[#This Row],[Månad]]),"",IF(TabellSAML[[#This Row],[Månad]]&lt;=6,TabellSAML[[#This Row],[År]]&amp;" termin 1",TabellSAML[[#This Row],[År]]&amp;" termin 2"))</f>
        <v/>
      </c>
    </row>
    <row r="76" spans="2:65" x14ac:dyDescent="0.25">
      <c r="B76" s="1"/>
      <c r="C76" s="1"/>
      <c r="S76" s="37"/>
      <c r="AA76" s="2"/>
      <c r="AO76" s="44" t="str">
        <f>IF(TabellSAML[[#This Row],[ID]]&gt;0,ISTEXT(TabellSAML[[#This Row],[(CoS) Ledarens namn]]),"")</f>
        <v/>
      </c>
      <c r="AP76" t="str">
        <f>IF(TabellSAML[[#This Row],[ID]]&gt;0,ISTEXT(TabellSAML[[#This Row],[(BIFF) Ledarens namn]]),"")</f>
        <v/>
      </c>
      <c r="AQ76" t="str">
        <f>IF(TabellSAML[[#This Row],[ID]]&gt;0,ISTEXT(TabellSAML[[#This Row],[(LFT) Ledarens namn]]),"")</f>
        <v/>
      </c>
      <c r="AR76" t="str">
        <f>IF(TabellSAML[[#This Row],[ID]]&gt;0,ISTEXT(TabellSAML[[#This Row],[(CoS) Namn på ledare för programmet]]),"")</f>
        <v/>
      </c>
      <c r="AS76" t="str">
        <f>IF(TabellSAML[[#This Row],[ID]]&gt;0,ISTEXT(TabellSAML[[#This Row],[(BIFF) Namn på ledare för programmet]]),"")</f>
        <v/>
      </c>
      <c r="AT76" t="str">
        <f>IF(TabellSAML[[#This Row],[ID]]&gt;0,ISTEXT(TabellSAML[[#This Row],[(LFT) Namn på ledare för programmet]]),"")</f>
        <v/>
      </c>
      <c r="AU76" s="5" t="str">
        <f>IF(TabellSAML[[#This Row],[CoS1]]=TRUE,TabellSAML[[#This Row],[Datum för det sista programtillfället]]&amp;TabellSAML[[#This Row],[(CoS) Ledarens namn]],"")</f>
        <v/>
      </c>
      <c r="AV76" t="str">
        <f>IF(TabellSAML[[#This Row],[CoS1]]=TRUE,TabellSAML[[#This Row],[Socialförvaltning som anordnat programtillfällena]],"")</f>
        <v/>
      </c>
      <c r="AW76" s="5" t="str">
        <f>IF(TabellSAML[[#This Row],[CoS2]]=TRUE,TabellSAML[[#This Row],[Datum för sista programtillfället]]&amp;TabellSAML[[#This Row],[(CoS) Namn på ledare för programmet]],"")</f>
        <v/>
      </c>
      <c r="AX76" t="str">
        <f>_xlfn.XLOOKUP(TabellSAML[[#This Row],[CoS_del_datum]],TabellSAML[CoS_led_datum],TabellSAML[CoS_led_SF],"",0,1)</f>
        <v/>
      </c>
      <c r="AY76" s="5" t="str">
        <f>IF(TabellSAML[[#This Row],[BIFF1]]=TRUE,TabellSAML[[#This Row],[Datum för det sista programtillfället]]&amp;TabellSAML[[#This Row],[(BIFF) Ledarens namn]],"")</f>
        <v/>
      </c>
      <c r="AZ76" t="str">
        <f>IF(TabellSAML[[#This Row],[BIFF1]]=TRUE,TabellSAML[[#This Row],[Socialförvaltning som anordnat programtillfällena]],"")</f>
        <v/>
      </c>
      <c r="BA76" s="5" t="str">
        <f>IF(TabellSAML[[#This Row],[BIFF2]]=TRUE,TabellSAML[[#This Row],[Datum för sista programtillfället]]&amp;TabellSAML[[#This Row],[(BIFF) Namn på ledare för programmet]],"")</f>
        <v/>
      </c>
      <c r="BB76" t="str">
        <f>_xlfn.XLOOKUP(TabellSAML[[#This Row],[BIFF_del_datum]],TabellSAML[BIFF_led_datum],TabellSAML[BIFF_led_SF],"",0,1)</f>
        <v/>
      </c>
      <c r="BC76" s="5" t="str">
        <f>IF(TabellSAML[[#This Row],[LFT1]]=TRUE,TabellSAML[[#This Row],[Datum för det sista programtillfället]]&amp;TabellSAML[[#This Row],[(LFT) Ledarens namn]],"")</f>
        <v/>
      </c>
      <c r="BD76" t="str">
        <f>IF(TabellSAML[[#This Row],[LFT1]]=TRUE,TabellSAML[[#This Row],[Socialförvaltning som anordnat programtillfällena]],"")</f>
        <v/>
      </c>
      <c r="BE76" s="5" t="str">
        <f>IF(TabellSAML[[#This Row],[LFT2]]=TRUE,TabellSAML[[#This Row],[Datum för sista programtillfället]]&amp;TabellSAML[[#This Row],[(LFT) Namn på ledare för programmet]],"")</f>
        <v/>
      </c>
      <c r="BF76" t="str">
        <f>_xlfn.XLOOKUP(TabellSAML[[#This Row],[LFT_del_datum]],TabellSAML[LFT_led_datum],TabellSAML[LFT_led_SF],"",0,1)</f>
        <v/>
      </c>
      <c r="BG7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6" s="5" t="str">
        <f>IF(ISNUMBER(TabellSAML[[#This Row],[Datum för det sista programtillfället]]),TabellSAML[[#This Row],[Datum för det sista programtillfället]],IF(ISBLANK(TabellSAML[[#This Row],[Datum för sista programtillfället]]),"",TabellSAML[[#This Row],[Datum för sista programtillfället]]))</f>
        <v/>
      </c>
      <c r="BJ76" t="str">
        <f>IF(ISTEXT(TabellSAML[[#This Row],[Typ av program]]),TabellSAML[[#This Row],[Typ av program]],IF(ISBLANK(TabellSAML[[#This Row],[Typ av program2]]),"",TabellSAML[[#This Row],[Typ av program2]]))</f>
        <v/>
      </c>
      <c r="BK76" t="str">
        <f>IF(ISTEXT(TabellSAML[[#This Row],[Datum alla]]),"",YEAR(TabellSAML[[#This Row],[Datum alla]]))</f>
        <v/>
      </c>
      <c r="BL76" t="str">
        <f>IF(ISTEXT(TabellSAML[[#This Row],[Datum alla]]),"",MONTH(TabellSAML[[#This Row],[Datum alla]]))</f>
        <v/>
      </c>
      <c r="BM76" t="str">
        <f>IF(ISTEXT(TabellSAML[[#This Row],[Månad]]),"",IF(TabellSAML[[#This Row],[Månad]]&lt;=6,TabellSAML[[#This Row],[År]]&amp;" termin 1",TabellSAML[[#This Row],[År]]&amp;" termin 2"))</f>
        <v/>
      </c>
    </row>
    <row r="77" spans="2:65" x14ac:dyDescent="0.25">
      <c r="B77" s="1"/>
      <c r="C77" s="1"/>
      <c r="S77" s="37"/>
      <c r="AA77" s="2"/>
      <c r="AO77" s="44" t="str">
        <f>IF(TabellSAML[[#This Row],[ID]]&gt;0,ISTEXT(TabellSAML[[#This Row],[(CoS) Ledarens namn]]),"")</f>
        <v/>
      </c>
      <c r="AP77" t="str">
        <f>IF(TabellSAML[[#This Row],[ID]]&gt;0,ISTEXT(TabellSAML[[#This Row],[(BIFF) Ledarens namn]]),"")</f>
        <v/>
      </c>
      <c r="AQ77" t="str">
        <f>IF(TabellSAML[[#This Row],[ID]]&gt;0,ISTEXT(TabellSAML[[#This Row],[(LFT) Ledarens namn]]),"")</f>
        <v/>
      </c>
      <c r="AR77" t="str">
        <f>IF(TabellSAML[[#This Row],[ID]]&gt;0,ISTEXT(TabellSAML[[#This Row],[(CoS) Namn på ledare för programmet]]),"")</f>
        <v/>
      </c>
      <c r="AS77" t="str">
        <f>IF(TabellSAML[[#This Row],[ID]]&gt;0,ISTEXT(TabellSAML[[#This Row],[(BIFF) Namn på ledare för programmet]]),"")</f>
        <v/>
      </c>
      <c r="AT77" t="str">
        <f>IF(TabellSAML[[#This Row],[ID]]&gt;0,ISTEXT(TabellSAML[[#This Row],[(LFT) Namn på ledare för programmet]]),"")</f>
        <v/>
      </c>
      <c r="AU77" s="5" t="str">
        <f>IF(TabellSAML[[#This Row],[CoS1]]=TRUE,TabellSAML[[#This Row],[Datum för det sista programtillfället]]&amp;TabellSAML[[#This Row],[(CoS) Ledarens namn]],"")</f>
        <v/>
      </c>
      <c r="AV77" t="str">
        <f>IF(TabellSAML[[#This Row],[CoS1]]=TRUE,TabellSAML[[#This Row],[Socialförvaltning som anordnat programtillfällena]],"")</f>
        <v/>
      </c>
      <c r="AW77" s="5" t="str">
        <f>IF(TabellSAML[[#This Row],[CoS2]]=TRUE,TabellSAML[[#This Row],[Datum för sista programtillfället]]&amp;TabellSAML[[#This Row],[(CoS) Namn på ledare för programmet]],"")</f>
        <v/>
      </c>
      <c r="AX77" t="str">
        <f>_xlfn.XLOOKUP(TabellSAML[[#This Row],[CoS_del_datum]],TabellSAML[CoS_led_datum],TabellSAML[CoS_led_SF],"",0,1)</f>
        <v/>
      </c>
      <c r="AY77" s="5" t="str">
        <f>IF(TabellSAML[[#This Row],[BIFF1]]=TRUE,TabellSAML[[#This Row],[Datum för det sista programtillfället]]&amp;TabellSAML[[#This Row],[(BIFF) Ledarens namn]],"")</f>
        <v/>
      </c>
      <c r="AZ77" t="str">
        <f>IF(TabellSAML[[#This Row],[BIFF1]]=TRUE,TabellSAML[[#This Row],[Socialförvaltning som anordnat programtillfällena]],"")</f>
        <v/>
      </c>
      <c r="BA77" s="5" t="str">
        <f>IF(TabellSAML[[#This Row],[BIFF2]]=TRUE,TabellSAML[[#This Row],[Datum för sista programtillfället]]&amp;TabellSAML[[#This Row],[(BIFF) Namn på ledare för programmet]],"")</f>
        <v/>
      </c>
      <c r="BB77" t="str">
        <f>_xlfn.XLOOKUP(TabellSAML[[#This Row],[BIFF_del_datum]],TabellSAML[BIFF_led_datum],TabellSAML[BIFF_led_SF],"",0,1)</f>
        <v/>
      </c>
      <c r="BC77" s="5" t="str">
        <f>IF(TabellSAML[[#This Row],[LFT1]]=TRUE,TabellSAML[[#This Row],[Datum för det sista programtillfället]]&amp;TabellSAML[[#This Row],[(LFT) Ledarens namn]],"")</f>
        <v/>
      </c>
      <c r="BD77" t="str">
        <f>IF(TabellSAML[[#This Row],[LFT1]]=TRUE,TabellSAML[[#This Row],[Socialförvaltning som anordnat programtillfällena]],"")</f>
        <v/>
      </c>
      <c r="BE77" s="5" t="str">
        <f>IF(TabellSAML[[#This Row],[LFT2]]=TRUE,TabellSAML[[#This Row],[Datum för sista programtillfället]]&amp;TabellSAML[[#This Row],[(LFT) Namn på ledare för programmet]],"")</f>
        <v/>
      </c>
      <c r="BF77" t="str">
        <f>_xlfn.XLOOKUP(TabellSAML[[#This Row],[LFT_del_datum]],TabellSAML[LFT_led_datum],TabellSAML[LFT_led_SF],"",0,1)</f>
        <v/>
      </c>
      <c r="BG7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7" s="5" t="str">
        <f>IF(ISNUMBER(TabellSAML[[#This Row],[Datum för det sista programtillfället]]),TabellSAML[[#This Row],[Datum för det sista programtillfället]],IF(ISBLANK(TabellSAML[[#This Row],[Datum för sista programtillfället]]),"",TabellSAML[[#This Row],[Datum för sista programtillfället]]))</f>
        <v/>
      </c>
      <c r="BJ77" t="str">
        <f>IF(ISTEXT(TabellSAML[[#This Row],[Typ av program]]),TabellSAML[[#This Row],[Typ av program]],IF(ISBLANK(TabellSAML[[#This Row],[Typ av program2]]),"",TabellSAML[[#This Row],[Typ av program2]]))</f>
        <v/>
      </c>
      <c r="BK77" t="str">
        <f>IF(ISTEXT(TabellSAML[[#This Row],[Datum alla]]),"",YEAR(TabellSAML[[#This Row],[Datum alla]]))</f>
        <v/>
      </c>
      <c r="BL77" t="str">
        <f>IF(ISTEXT(TabellSAML[[#This Row],[Datum alla]]),"",MONTH(TabellSAML[[#This Row],[Datum alla]]))</f>
        <v/>
      </c>
      <c r="BM77" t="str">
        <f>IF(ISTEXT(TabellSAML[[#This Row],[Månad]]),"",IF(TabellSAML[[#This Row],[Månad]]&lt;=6,TabellSAML[[#This Row],[År]]&amp;" termin 1",TabellSAML[[#This Row],[År]]&amp;" termin 2"))</f>
        <v/>
      </c>
    </row>
    <row r="78" spans="2:65" x14ac:dyDescent="0.25">
      <c r="B78" s="1"/>
      <c r="C78" s="1"/>
      <c r="S78" s="37"/>
      <c r="AA78" s="2"/>
      <c r="AO78" s="44" t="str">
        <f>IF(TabellSAML[[#This Row],[ID]]&gt;0,ISTEXT(TabellSAML[[#This Row],[(CoS) Ledarens namn]]),"")</f>
        <v/>
      </c>
      <c r="AP78" t="str">
        <f>IF(TabellSAML[[#This Row],[ID]]&gt;0,ISTEXT(TabellSAML[[#This Row],[(BIFF) Ledarens namn]]),"")</f>
        <v/>
      </c>
      <c r="AQ78" t="str">
        <f>IF(TabellSAML[[#This Row],[ID]]&gt;0,ISTEXT(TabellSAML[[#This Row],[(LFT) Ledarens namn]]),"")</f>
        <v/>
      </c>
      <c r="AR78" t="str">
        <f>IF(TabellSAML[[#This Row],[ID]]&gt;0,ISTEXT(TabellSAML[[#This Row],[(CoS) Namn på ledare för programmet]]),"")</f>
        <v/>
      </c>
      <c r="AS78" t="str">
        <f>IF(TabellSAML[[#This Row],[ID]]&gt;0,ISTEXT(TabellSAML[[#This Row],[(BIFF) Namn på ledare för programmet]]),"")</f>
        <v/>
      </c>
      <c r="AT78" t="str">
        <f>IF(TabellSAML[[#This Row],[ID]]&gt;0,ISTEXT(TabellSAML[[#This Row],[(LFT) Namn på ledare för programmet]]),"")</f>
        <v/>
      </c>
      <c r="AU78" s="5" t="str">
        <f>IF(TabellSAML[[#This Row],[CoS1]]=TRUE,TabellSAML[[#This Row],[Datum för det sista programtillfället]]&amp;TabellSAML[[#This Row],[(CoS) Ledarens namn]],"")</f>
        <v/>
      </c>
      <c r="AV78" t="str">
        <f>IF(TabellSAML[[#This Row],[CoS1]]=TRUE,TabellSAML[[#This Row],[Socialförvaltning som anordnat programtillfällena]],"")</f>
        <v/>
      </c>
      <c r="AW78" s="5" t="str">
        <f>IF(TabellSAML[[#This Row],[CoS2]]=TRUE,TabellSAML[[#This Row],[Datum för sista programtillfället]]&amp;TabellSAML[[#This Row],[(CoS) Namn på ledare för programmet]],"")</f>
        <v/>
      </c>
      <c r="AX78" t="str">
        <f>_xlfn.XLOOKUP(TabellSAML[[#This Row],[CoS_del_datum]],TabellSAML[CoS_led_datum],TabellSAML[CoS_led_SF],"",0,1)</f>
        <v/>
      </c>
      <c r="AY78" s="5" t="str">
        <f>IF(TabellSAML[[#This Row],[BIFF1]]=TRUE,TabellSAML[[#This Row],[Datum för det sista programtillfället]]&amp;TabellSAML[[#This Row],[(BIFF) Ledarens namn]],"")</f>
        <v/>
      </c>
      <c r="AZ78" t="str">
        <f>IF(TabellSAML[[#This Row],[BIFF1]]=TRUE,TabellSAML[[#This Row],[Socialförvaltning som anordnat programtillfällena]],"")</f>
        <v/>
      </c>
      <c r="BA78" s="5" t="str">
        <f>IF(TabellSAML[[#This Row],[BIFF2]]=TRUE,TabellSAML[[#This Row],[Datum för sista programtillfället]]&amp;TabellSAML[[#This Row],[(BIFF) Namn på ledare för programmet]],"")</f>
        <v/>
      </c>
      <c r="BB78" t="str">
        <f>_xlfn.XLOOKUP(TabellSAML[[#This Row],[BIFF_del_datum]],TabellSAML[BIFF_led_datum],TabellSAML[BIFF_led_SF],"",0,1)</f>
        <v/>
      </c>
      <c r="BC78" s="5" t="str">
        <f>IF(TabellSAML[[#This Row],[LFT1]]=TRUE,TabellSAML[[#This Row],[Datum för det sista programtillfället]]&amp;TabellSAML[[#This Row],[(LFT) Ledarens namn]],"")</f>
        <v/>
      </c>
      <c r="BD78" t="str">
        <f>IF(TabellSAML[[#This Row],[LFT1]]=TRUE,TabellSAML[[#This Row],[Socialförvaltning som anordnat programtillfällena]],"")</f>
        <v/>
      </c>
      <c r="BE78" s="5" t="str">
        <f>IF(TabellSAML[[#This Row],[LFT2]]=TRUE,TabellSAML[[#This Row],[Datum för sista programtillfället]]&amp;TabellSAML[[#This Row],[(LFT) Namn på ledare för programmet]],"")</f>
        <v/>
      </c>
      <c r="BF78" t="str">
        <f>_xlfn.XLOOKUP(TabellSAML[[#This Row],[LFT_del_datum]],TabellSAML[LFT_led_datum],TabellSAML[LFT_led_SF],"",0,1)</f>
        <v/>
      </c>
      <c r="BG7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8" s="5" t="str">
        <f>IF(ISNUMBER(TabellSAML[[#This Row],[Datum för det sista programtillfället]]),TabellSAML[[#This Row],[Datum för det sista programtillfället]],IF(ISBLANK(TabellSAML[[#This Row],[Datum för sista programtillfället]]),"",TabellSAML[[#This Row],[Datum för sista programtillfället]]))</f>
        <v/>
      </c>
      <c r="BJ78" t="str">
        <f>IF(ISTEXT(TabellSAML[[#This Row],[Typ av program]]),TabellSAML[[#This Row],[Typ av program]],IF(ISBLANK(TabellSAML[[#This Row],[Typ av program2]]),"",TabellSAML[[#This Row],[Typ av program2]]))</f>
        <v/>
      </c>
      <c r="BK78" t="str">
        <f>IF(ISTEXT(TabellSAML[[#This Row],[Datum alla]]),"",YEAR(TabellSAML[[#This Row],[Datum alla]]))</f>
        <v/>
      </c>
      <c r="BL78" t="str">
        <f>IF(ISTEXT(TabellSAML[[#This Row],[Datum alla]]),"",MONTH(TabellSAML[[#This Row],[Datum alla]]))</f>
        <v/>
      </c>
      <c r="BM78" t="str">
        <f>IF(ISTEXT(TabellSAML[[#This Row],[Månad]]),"",IF(TabellSAML[[#This Row],[Månad]]&lt;=6,TabellSAML[[#This Row],[År]]&amp;" termin 1",TabellSAML[[#This Row],[År]]&amp;" termin 2"))</f>
        <v/>
      </c>
    </row>
    <row r="79" spans="2:65" x14ac:dyDescent="0.25">
      <c r="B79" s="1"/>
      <c r="C79" s="1"/>
      <c r="S79" s="37"/>
      <c r="AA79" s="2"/>
      <c r="AO79" s="44" t="str">
        <f>IF(TabellSAML[[#This Row],[ID]]&gt;0,ISTEXT(TabellSAML[[#This Row],[(CoS) Ledarens namn]]),"")</f>
        <v/>
      </c>
      <c r="AP79" t="str">
        <f>IF(TabellSAML[[#This Row],[ID]]&gt;0,ISTEXT(TabellSAML[[#This Row],[(BIFF) Ledarens namn]]),"")</f>
        <v/>
      </c>
      <c r="AQ79" t="str">
        <f>IF(TabellSAML[[#This Row],[ID]]&gt;0,ISTEXT(TabellSAML[[#This Row],[(LFT) Ledarens namn]]),"")</f>
        <v/>
      </c>
      <c r="AR79" t="str">
        <f>IF(TabellSAML[[#This Row],[ID]]&gt;0,ISTEXT(TabellSAML[[#This Row],[(CoS) Namn på ledare för programmet]]),"")</f>
        <v/>
      </c>
      <c r="AS79" t="str">
        <f>IF(TabellSAML[[#This Row],[ID]]&gt;0,ISTEXT(TabellSAML[[#This Row],[(BIFF) Namn på ledare för programmet]]),"")</f>
        <v/>
      </c>
      <c r="AT79" t="str">
        <f>IF(TabellSAML[[#This Row],[ID]]&gt;0,ISTEXT(TabellSAML[[#This Row],[(LFT) Namn på ledare för programmet]]),"")</f>
        <v/>
      </c>
      <c r="AU79" s="5" t="str">
        <f>IF(TabellSAML[[#This Row],[CoS1]]=TRUE,TabellSAML[[#This Row],[Datum för det sista programtillfället]]&amp;TabellSAML[[#This Row],[(CoS) Ledarens namn]],"")</f>
        <v/>
      </c>
      <c r="AV79" t="str">
        <f>IF(TabellSAML[[#This Row],[CoS1]]=TRUE,TabellSAML[[#This Row],[Socialförvaltning som anordnat programtillfällena]],"")</f>
        <v/>
      </c>
      <c r="AW79" s="5" t="str">
        <f>IF(TabellSAML[[#This Row],[CoS2]]=TRUE,TabellSAML[[#This Row],[Datum för sista programtillfället]]&amp;TabellSAML[[#This Row],[(CoS) Namn på ledare för programmet]],"")</f>
        <v/>
      </c>
      <c r="AX79" t="str">
        <f>_xlfn.XLOOKUP(TabellSAML[[#This Row],[CoS_del_datum]],TabellSAML[CoS_led_datum],TabellSAML[CoS_led_SF],"",0,1)</f>
        <v/>
      </c>
      <c r="AY79" s="5" t="str">
        <f>IF(TabellSAML[[#This Row],[BIFF1]]=TRUE,TabellSAML[[#This Row],[Datum för det sista programtillfället]]&amp;TabellSAML[[#This Row],[(BIFF) Ledarens namn]],"")</f>
        <v/>
      </c>
      <c r="AZ79" t="str">
        <f>IF(TabellSAML[[#This Row],[BIFF1]]=TRUE,TabellSAML[[#This Row],[Socialförvaltning som anordnat programtillfällena]],"")</f>
        <v/>
      </c>
      <c r="BA79" s="5" t="str">
        <f>IF(TabellSAML[[#This Row],[BIFF2]]=TRUE,TabellSAML[[#This Row],[Datum för sista programtillfället]]&amp;TabellSAML[[#This Row],[(BIFF) Namn på ledare för programmet]],"")</f>
        <v/>
      </c>
      <c r="BB79" t="str">
        <f>_xlfn.XLOOKUP(TabellSAML[[#This Row],[BIFF_del_datum]],TabellSAML[BIFF_led_datum],TabellSAML[BIFF_led_SF],"",0,1)</f>
        <v/>
      </c>
      <c r="BC79" s="5" t="str">
        <f>IF(TabellSAML[[#This Row],[LFT1]]=TRUE,TabellSAML[[#This Row],[Datum för det sista programtillfället]]&amp;TabellSAML[[#This Row],[(LFT) Ledarens namn]],"")</f>
        <v/>
      </c>
      <c r="BD79" t="str">
        <f>IF(TabellSAML[[#This Row],[LFT1]]=TRUE,TabellSAML[[#This Row],[Socialförvaltning som anordnat programtillfällena]],"")</f>
        <v/>
      </c>
      <c r="BE79" s="5" t="str">
        <f>IF(TabellSAML[[#This Row],[LFT2]]=TRUE,TabellSAML[[#This Row],[Datum för sista programtillfället]]&amp;TabellSAML[[#This Row],[(LFT) Namn på ledare för programmet]],"")</f>
        <v/>
      </c>
      <c r="BF79" t="str">
        <f>_xlfn.XLOOKUP(TabellSAML[[#This Row],[LFT_del_datum]],TabellSAML[LFT_led_datum],TabellSAML[LFT_led_SF],"",0,1)</f>
        <v/>
      </c>
      <c r="BG7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7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79" s="5" t="str">
        <f>IF(ISNUMBER(TabellSAML[[#This Row],[Datum för det sista programtillfället]]),TabellSAML[[#This Row],[Datum för det sista programtillfället]],IF(ISBLANK(TabellSAML[[#This Row],[Datum för sista programtillfället]]),"",TabellSAML[[#This Row],[Datum för sista programtillfället]]))</f>
        <v/>
      </c>
      <c r="BJ79" t="str">
        <f>IF(ISTEXT(TabellSAML[[#This Row],[Typ av program]]),TabellSAML[[#This Row],[Typ av program]],IF(ISBLANK(TabellSAML[[#This Row],[Typ av program2]]),"",TabellSAML[[#This Row],[Typ av program2]]))</f>
        <v/>
      </c>
      <c r="BK79" t="str">
        <f>IF(ISTEXT(TabellSAML[[#This Row],[Datum alla]]),"",YEAR(TabellSAML[[#This Row],[Datum alla]]))</f>
        <v/>
      </c>
      <c r="BL79" t="str">
        <f>IF(ISTEXT(TabellSAML[[#This Row],[Datum alla]]),"",MONTH(TabellSAML[[#This Row],[Datum alla]]))</f>
        <v/>
      </c>
      <c r="BM79" t="str">
        <f>IF(ISTEXT(TabellSAML[[#This Row],[Månad]]),"",IF(TabellSAML[[#This Row],[Månad]]&lt;=6,TabellSAML[[#This Row],[År]]&amp;" termin 1",TabellSAML[[#This Row],[År]]&amp;" termin 2"))</f>
        <v/>
      </c>
    </row>
    <row r="80" spans="2:65" x14ac:dyDescent="0.25">
      <c r="B80" s="1"/>
      <c r="C80" s="1"/>
      <c r="S80" s="37"/>
      <c r="AA80" s="2"/>
      <c r="AO80" s="44" t="str">
        <f>IF(TabellSAML[[#This Row],[ID]]&gt;0,ISTEXT(TabellSAML[[#This Row],[(CoS) Ledarens namn]]),"")</f>
        <v/>
      </c>
      <c r="AP80" t="str">
        <f>IF(TabellSAML[[#This Row],[ID]]&gt;0,ISTEXT(TabellSAML[[#This Row],[(BIFF) Ledarens namn]]),"")</f>
        <v/>
      </c>
      <c r="AQ80" t="str">
        <f>IF(TabellSAML[[#This Row],[ID]]&gt;0,ISTEXT(TabellSAML[[#This Row],[(LFT) Ledarens namn]]),"")</f>
        <v/>
      </c>
      <c r="AR80" t="str">
        <f>IF(TabellSAML[[#This Row],[ID]]&gt;0,ISTEXT(TabellSAML[[#This Row],[(CoS) Namn på ledare för programmet]]),"")</f>
        <v/>
      </c>
      <c r="AS80" t="str">
        <f>IF(TabellSAML[[#This Row],[ID]]&gt;0,ISTEXT(TabellSAML[[#This Row],[(BIFF) Namn på ledare för programmet]]),"")</f>
        <v/>
      </c>
      <c r="AT80" t="str">
        <f>IF(TabellSAML[[#This Row],[ID]]&gt;0,ISTEXT(TabellSAML[[#This Row],[(LFT) Namn på ledare för programmet]]),"")</f>
        <v/>
      </c>
      <c r="AU80" s="5" t="str">
        <f>IF(TabellSAML[[#This Row],[CoS1]]=TRUE,TabellSAML[[#This Row],[Datum för det sista programtillfället]]&amp;TabellSAML[[#This Row],[(CoS) Ledarens namn]],"")</f>
        <v/>
      </c>
      <c r="AV80" t="str">
        <f>IF(TabellSAML[[#This Row],[CoS1]]=TRUE,TabellSAML[[#This Row],[Socialförvaltning som anordnat programtillfällena]],"")</f>
        <v/>
      </c>
      <c r="AW80" s="5" t="str">
        <f>IF(TabellSAML[[#This Row],[CoS2]]=TRUE,TabellSAML[[#This Row],[Datum för sista programtillfället]]&amp;TabellSAML[[#This Row],[(CoS) Namn på ledare för programmet]],"")</f>
        <v/>
      </c>
      <c r="AX80" t="str">
        <f>_xlfn.XLOOKUP(TabellSAML[[#This Row],[CoS_del_datum]],TabellSAML[CoS_led_datum],TabellSAML[CoS_led_SF],"",0,1)</f>
        <v/>
      </c>
      <c r="AY80" s="5" t="str">
        <f>IF(TabellSAML[[#This Row],[BIFF1]]=TRUE,TabellSAML[[#This Row],[Datum för det sista programtillfället]]&amp;TabellSAML[[#This Row],[(BIFF) Ledarens namn]],"")</f>
        <v/>
      </c>
      <c r="AZ80" t="str">
        <f>IF(TabellSAML[[#This Row],[BIFF1]]=TRUE,TabellSAML[[#This Row],[Socialförvaltning som anordnat programtillfällena]],"")</f>
        <v/>
      </c>
      <c r="BA80" s="5" t="str">
        <f>IF(TabellSAML[[#This Row],[BIFF2]]=TRUE,TabellSAML[[#This Row],[Datum för sista programtillfället]]&amp;TabellSAML[[#This Row],[(BIFF) Namn på ledare för programmet]],"")</f>
        <v/>
      </c>
      <c r="BB80" t="str">
        <f>_xlfn.XLOOKUP(TabellSAML[[#This Row],[BIFF_del_datum]],TabellSAML[BIFF_led_datum],TabellSAML[BIFF_led_SF],"",0,1)</f>
        <v/>
      </c>
      <c r="BC80" s="5" t="str">
        <f>IF(TabellSAML[[#This Row],[LFT1]]=TRUE,TabellSAML[[#This Row],[Datum för det sista programtillfället]]&amp;TabellSAML[[#This Row],[(LFT) Ledarens namn]],"")</f>
        <v/>
      </c>
      <c r="BD80" t="str">
        <f>IF(TabellSAML[[#This Row],[LFT1]]=TRUE,TabellSAML[[#This Row],[Socialförvaltning som anordnat programtillfällena]],"")</f>
        <v/>
      </c>
      <c r="BE80" s="5" t="str">
        <f>IF(TabellSAML[[#This Row],[LFT2]]=TRUE,TabellSAML[[#This Row],[Datum för sista programtillfället]]&amp;TabellSAML[[#This Row],[(LFT) Namn på ledare för programmet]],"")</f>
        <v/>
      </c>
      <c r="BF80" t="str">
        <f>_xlfn.XLOOKUP(TabellSAML[[#This Row],[LFT_del_datum]],TabellSAML[LFT_led_datum],TabellSAML[LFT_led_SF],"",0,1)</f>
        <v/>
      </c>
      <c r="BG8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0" s="5" t="str">
        <f>IF(ISNUMBER(TabellSAML[[#This Row],[Datum för det sista programtillfället]]),TabellSAML[[#This Row],[Datum för det sista programtillfället]],IF(ISBLANK(TabellSAML[[#This Row],[Datum för sista programtillfället]]),"",TabellSAML[[#This Row],[Datum för sista programtillfället]]))</f>
        <v/>
      </c>
      <c r="BJ80" t="str">
        <f>IF(ISTEXT(TabellSAML[[#This Row],[Typ av program]]),TabellSAML[[#This Row],[Typ av program]],IF(ISBLANK(TabellSAML[[#This Row],[Typ av program2]]),"",TabellSAML[[#This Row],[Typ av program2]]))</f>
        <v/>
      </c>
      <c r="BK80" t="str">
        <f>IF(ISTEXT(TabellSAML[[#This Row],[Datum alla]]),"",YEAR(TabellSAML[[#This Row],[Datum alla]]))</f>
        <v/>
      </c>
      <c r="BL80" t="str">
        <f>IF(ISTEXT(TabellSAML[[#This Row],[Datum alla]]),"",MONTH(TabellSAML[[#This Row],[Datum alla]]))</f>
        <v/>
      </c>
      <c r="BM80" t="str">
        <f>IF(ISTEXT(TabellSAML[[#This Row],[Månad]]),"",IF(TabellSAML[[#This Row],[Månad]]&lt;=6,TabellSAML[[#This Row],[År]]&amp;" termin 1",TabellSAML[[#This Row],[År]]&amp;" termin 2"))</f>
        <v/>
      </c>
    </row>
    <row r="81" spans="1:65" x14ac:dyDescent="0.25">
      <c r="B81" s="1"/>
      <c r="C81" s="1"/>
      <c r="S81" s="37"/>
      <c r="AA81" s="2"/>
      <c r="AO81" s="44" t="str">
        <f>IF(TabellSAML[[#This Row],[ID]]&gt;0,ISTEXT(TabellSAML[[#This Row],[(CoS) Ledarens namn]]),"")</f>
        <v/>
      </c>
      <c r="AP81" t="str">
        <f>IF(TabellSAML[[#This Row],[ID]]&gt;0,ISTEXT(TabellSAML[[#This Row],[(BIFF) Ledarens namn]]),"")</f>
        <v/>
      </c>
      <c r="AQ81" t="str">
        <f>IF(TabellSAML[[#This Row],[ID]]&gt;0,ISTEXT(TabellSAML[[#This Row],[(LFT) Ledarens namn]]),"")</f>
        <v/>
      </c>
      <c r="AR81" t="str">
        <f>IF(TabellSAML[[#This Row],[ID]]&gt;0,ISTEXT(TabellSAML[[#This Row],[(CoS) Namn på ledare för programmet]]),"")</f>
        <v/>
      </c>
      <c r="AS81" t="str">
        <f>IF(TabellSAML[[#This Row],[ID]]&gt;0,ISTEXT(TabellSAML[[#This Row],[(BIFF) Namn på ledare för programmet]]),"")</f>
        <v/>
      </c>
      <c r="AT81" t="str">
        <f>IF(TabellSAML[[#This Row],[ID]]&gt;0,ISTEXT(TabellSAML[[#This Row],[(LFT) Namn på ledare för programmet]]),"")</f>
        <v/>
      </c>
      <c r="AU81" s="5" t="str">
        <f>IF(TabellSAML[[#This Row],[CoS1]]=TRUE,TabellSAML[[#This Row],[Datum för det sista programtillfället]]&amp;TabellSAML[[#This Row],[(CoS) Ledarens namn]],"")</f>
        <v/>
      </c>
      <c r="AV81" t="str">
        <f>IF(TabellSAML[[#This Row],[CoS1]]=TRUE,TabellSAML[[#This Row],[Socialförvaltning som anordnat programtillfällena]],"")</f>
        <v/>
      </c>
      <c r="AW81" s="5" t="str">
        <f>IF(TabellSAML[[#This Row],[CoS2]]=TRUE,TabellSAML[[#This Row],[Datum för sista programtillfället]]&amp;TabellSAML[[#This Row],[(CoS) Namn på ledare för programmet]],"")</f>
        <v/>
      </c>
      <c r="AX81" t="str">
        <f>_xlfn.XLOOKUP(TabellSAML[[#This Row],[CoS_del_datum]],TabellSAML[CoS_led_datum],TabellSAML[CoS_led_SF],"",0,1)</f>
        <v/>
      </c>
      <c r="AY81" s="5" t="str">
        <f>IF(TabellSAML[[#This Row],[BIFF1]]=TRUE,TabellSAML[[#This Row],[Datum för det sista programtillfället]]&amp;TabellSAML[[#This Row],[(BIFF) Ledarens namn]],"")</f>
        <v/>
      </c>
      <c r="AZ81" t="str">
        <f>IF(TabellSAML[[#This Row],[BIFF1]]=TRUE,TabellSAML[[#This Row],[Socialförvaltning som anordnat programtillfällena]],"")</f>
        <v/>
      </c>
      <c r="BA81" s="5" t="str">
        <f>IF(TabellSAML[[#This Row],[BIFF2]]=TRUE,TabellSAML[[#This Row],[Datum för sista programtillfället]]&amp;TabellSAML[[#This Row],[(BIFF) Namn på ledare för programmet]],"")</f>
        <v/>
      </c>
      <c r="BB81" t="str">
        <f>_xlfn.XLOOKUP(TabellSAML[[#This Row],[BIFF_del_datum]],TabellSAML[BIFF_led_datum],TabellSAML[BIFF_led_SF],"",0,1)</f>
        <v/>
      </c>
      <c r="BC81" s="5" t="str">
        <f>IF(TabellSAML[[#This Row],[LFT1]]=TRUE,TabellSAML[[#This Row],[Datum för det sista programtillfället]]&amp;TabellSAML[[#This Row],[(LFT) Ledarens namn]],"")</f>
        <v/>
      </c>
      <c r="BD81" t="str">
        <f>IF(TabellSAML[[#This Row],[LFT1]]=TRUE,TabellSAML[[#This Row],[Socialförvaltning som anordnat programtillfällena]],"")</f>
        <v/>
      </c>
      <c r="BE81" s="5" t="str">
        <f>IF(TabellSAML[[#This Row],[LFT2]]=TRUE,TabellSAML[[#This Row],[Datum för sista programtillfället]]&amp;TabellSAML[[#This Row],[(LFT) Namn på ledare för programmet]],"")</f>
        <v/>
      </c>
      <c r="BF81" t="str">
        <f>_xlfn.XLOOKUP(TabellSAML[[#This Row],[LFT_del_datum]],TabellSAML[LFT_led_datum],TabellSAML[LFT_led_SF],"",0,1)</f>
        <v/>
      </c>
      <c r="BG8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1" s="5" t="str">
        <f>IF(ISNUMBER(TabellSAML[[#This Row],[Datum för det sista programtillfället]]),TabellSAML[[#This Row],[Datum för det sista programtillfället]],IF(ISBLANK(TabellSAML[[#This Row],[Datum för sista programtillfället]]),"",TabellSAML[[#This Row],[Datum för sista programtillfället]]))</f>
        <v/>
      </c>
      <c r="BJ81" t="str">
        <f>IF(ISTEXT(TabellSAML[[#This Row],[Typ av program]]),TabellSAML[[#This Row],[Typ av program]],IF(ISBLANK(TabellSAML[[#This Row],[Typ av program2]]),"",TabellSAML[[#This Row],[Typ av program2]]))</f>
        <v/>
      </c>
      <c r="BK81" t="str">
        <f>IF(ISTEXT(TabellSAML[[#This Row],[Datum alla]]),"",YEAR(TabellSAML[[#This Row],[Datum alla]]))</f>
        <v/>
      </c>
      <c r="BL81" t="str">
        <f>IF(ISTEXT(TabellSAML[[#This Row],[Datum alla]]),"",MONTH(TabellSAML[[#This Row],[Datum alla]]))</f>
        <v/>
      </c>
      <c r="BM81" t="str">
        <f>IF(ISTEXT(TabellSAML[[#This Row],[Månad]]),"",IF(TabellSAML[[#This Row],[Månad]]&lt;=6,TabellSAML[[#This Row],[År]]&amp;" termin 1",TabellSAML[[#This Row],[År]]&amp;" termin 2"))</f>
        <v/>
      </c>
    </row>
    <row r="82" spans="1:65" x14ac:dyDescent="0.25">
      <c r="B82" s="1"/>
      <c r="C82" s="1"/>
      <c r="S82" s="37"/>
      <c r="AO82" s="44" t="str">
        <f>IF(TabellSAML[[#This Row],[ID]]&gt;0,ISTEXT(TabellSAML[[#This Row],[(CoS) Ledarens namn]]),"")</f>
        <v/>
      </c>
      <c r="AP82" t="str">
        <f>IF(TabellSAML[[#This Row],[ID]]&gt;0,ISTEXT(TabellSAML[[#This Row],[(BIFF) Ledarens namn]]),"")</f>
        <v/>
      </c>
      <c r="AQ82" t="str">
        <f>IF(TabellSAML[[#This Row],[ID]]&gt;0,ISTEXT(TabellSAML[[#This Row],[(LFT) Ledarens namn]]),"")</f>
        <v/>
      </c>
      <c r="AR82" t="str">
        <f>IF(TabellSAML[[#This Row],[ID]]&gt;0,ISTEXT(TabellSAML[[#This Row],[(CoS) Namn på ledare för programmet]]),"")</f>
        <v/>
      </c>
      <c r="AS82" t="str">
        <f>IF(TabellSAML[[#This Row],[ID]]&gt;0,ISTEXT(TabellSAML[[#This Row],[(BIFF) Namn på ledare för programmet]]),"")</f>
        <v/>
      </c>
      <c r="AT82" t="str">
        <f>IF(TabellSAML[[#This Row],[ID]]&gt;0,ISTEXT(TabellSAML[[#This Row],[(LFT) Namn på ledare för programmet]]),"")</f>
        <v/>
      </c>
      <c r="AU82" s="5" t="str">
        <f>IF(TabellSAML[[#This Row],[CoS1]]=TRUE,TabellSAML[[#This Row],[Datum för det sista programtillfället]]&amp;TabellSAML[[#This Row],[(CoS) Ledarens namn]],"")</f>
        <v/>
      </c>
      <c r="AV82" t="str">
        <f>IF(TabellSAML[[#This Row],[CoS1]]=TRUE,TabellSAML[[#This Row],[Socialförvaltning som anordnat programtillfällena]],"")</f>
        <v/>
      </c>
      <c r="AW82" s="5" t="str">
        <f>IF(TabellSAML[[#This Row],[CoS2]]=TRUE,TabellSAML[[#This Row],[Datum för sista programtillfället]]&amp;TabellSAML[[#This Row],[(CoS) Namn på ledare för programmet]],"")</f>
        <v/>
      </c>
      <c r="AX82" t="str">
        <f>_xlfn.XLOOKUP(TabellSAML[[#This Row],[CoS_del_datum]],TabellSAML[CoS_led_datum],TabellSAML[CoS_led_SF],"",0,1)</f>
        <v/>
      </c>
      <c r="AY82" s="5" t="str">
        <f>IF(TabellSAML[[#This Row],[BIFF1]]=TRUE,TabellSAML[[#This Row],[Datum för det sista programtillfället]]&amp;TabellSAML[[#This Row],[(BIFF) Ledarens namn]],"")</f>
        <v/>
      </c>
      <c r="AZ82" t="str">
        <f>IF(TabellSAML[[#This Row],[BIFF1]]=TRUE,TabellSAML[[#This Row],[Socialförvaltning som anordnat programtillfällena]],"")</f>
        <v/>
      </c>
      <c r="BA82" s="5" t="str">
        <f>IF(TabellSAML[[#This Row],[BIFF2]]=TRUE,TabellSAML[[#This Row],[Datum för sista programtillfället]]&amp;TabellSAML[[#This Row],[(BIFF) Namn på ledare för programmet]],"")</f>
        <v/>
      </c>
      <c r="BB82" t="str">
        <f>_xlfn.XLOOKUP(TabellSAML[[#This Row],[BIFF_del_datum]],TabellSAML[BIFF_led_datum],TabellSAML[BIFF_led_SF],"",0,1)</f>
        <v/>
      </c>
      <c r="BC82" s="5" t="str">
        <f>IF(TabellSAML[[#This Row],[LFT1]]=TRUE,TabellSAML[[#This Row],[Datum för det sista programtillfället]]&amp;TabellSAML[[#This Row],[(LFT) Ledarens namn]],"")</f>
        <v/>
      </c>
      <c r="BD82" t="str">
        <f>IF(TabellSAML[[#This Row],[LFT1]]=TRUE,TabellSAML[[#This Row],[Socialförvaltning som anordnat programtillfällena]],"")</f>
        <v/>
      </c>
      <c r="BE82" s="5" t="str">
        <f>IF(TabellSAML[[#This Row],[LFT2]]=TRUE,TabellSAML[[#This Row],[Datum för sista programtillfället]]&amp;TabellSAML[[#This Row],[(LFT) Namn på ledare för programmet]],"")</f>
        <v/>
      </c>
      <c r="BF82" t="str">
        <f>_xlfn.XLOOKUP(TabellSAML[[#This Row],[LFT_del_datum]],TabellSAML[LFT_led_datum],TabellSAML[LFT_led_SF],"",0,1)</f>
        <v/>
      </c>
      <c r="BG8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2" s="5" t="str">
        <f>IF(ISNUMBER(TabellSAML[[#This Row],[Datum för det sista programtillfället]]),TabellSAML[[#This Row],[Datum för det sista programtillfället]],IF(ISBLANK(TabellSAML[[#This Row],[Datum för sista programtillfället]]),"",TabellSAML[[#This Row],[Datum för sista programtillfället]]))</f>
        <v/>
      </c>
      <c r="BJ82" t="str">
        <f>IF(ISTEXT(TabellSAML[[#This Row],[Typ av program]]),TabellSAML[[#This Row],[Typ av program]],IF(ISBLANK(TabellSAML[[#This Row],[Typ av program2]]),"",TabellSAML[[#This Row],[Typ av program2]]))</f>
        <v/>
      </c>
      <c r="BK82" t="str">
        <f>IF(ISTEXT(TabellSAML[[#This Row],[Datum alla]]),"",YEAR(TabellSAML[[#This Row],[Datum alla]]))</f>
        <v/>
      </c>
      <c r="BL82" t="str">
        <f>IF(ISTEXT(TabellSAML[[#This Row],[Datum alla]]),"",MONTH(TabellSAML[[#This Row],[Datum alla]]))</f>
        <v/>
      </c>
      <c r="BM82" t="str">
        <f>IF(ISTEXT(TabellSAML[[#This Row],[Månad]]),"",IF(TabellSAML[[#This Row],[Månad]]&lt;=6,TabellSAML[[#This Row],[År]]&amp;" termin 1",TabellSAML[[#This Row],[År]]&amp;" termin 2"))</f>
        <v/>
      </c>
    </row>
    <row r="83" spans="1:65" x14ac:dyDescent="0.25">
      <c r="B83" s="1"/>
      <c r="C83" s="1"/>
      <c r="J83" s="2"/>
      <c r="K83" s="2"/>
      <c r="S83" s="37"/>
      <c r="AO83" s="44" t="str">
        <f>IF(TabellSAML[[#This Row],[ID]]&gt;0,ISTEXT(TabellSAML[[#This Row],[(CoS) Ledarens namn]]),"")</f>
        <v/>
      </c>
      <c r="AP83" t="str">
        <f>IF(TabellSAML[[#This Row],[ID]]&gt;0,ISTEXT(TabellSAML[[#This Row],[(BIFF) Ledarens namn]]),"")</f>
        <v/>
      </c>
      <c r="AQ83" t="str">
        <f>IF(TabellSAML[[#This Row],[ID]]&gt;0,ISTEXT(TabellSAML[[#This Row],[(LFT) Ledarens namn]]),"")</f>
        <v/>
      </c>
      <c r="AR83" t="str">
        <f>IF(TabellSAML[[#This Row],[ID]]&gt;0,ISTEXT(TabellSAML[[#This Row],[(CoS) Namn på ledare för programmet]]),"")</f>
        <v/>
      </c>
      <c r="AS83" t="str">
        <f>IF(TabellSAML[[#This Row],[ID]]&gt;0,ISTEXT(TabellSAML[[#This Row],[(BIFF) Namn på ledare för programmet]]),"")</f>
        <v/>
      </c>
      <c r="AT83" t="str">
        <f>IF(TabellSAML[[#This Row],[ID]]&gt;0,ISTEXT(TabellSAML[[#This Row],[(LFT) Namn på ledare för programmet]]),"")</f>
        <v/>
      </c>
      <c r="AU83" s="5" t="str">
        <f>IF(TabellSAML[[#This Row],[CoS1]]=TRUE,TabellSAML[[#This Row],[Datum för det sista programtillfället]]&amp;TabellSAML[[#This Row],[(CoS) Ledarens namn]],"")</f>
        <v/>
      </c>
      <c r="AV83" t="str">
        <f>IF(TabellSAML[[#This Row],[CoS1]]=TRUE,TabellSAML[[#This Row],[Socialförvaltning som anordnat programtillfällena]],"")</f>
        <v/>
      </c>
      <c r="AW83" s="5" t="str">
        <f>IF(TabellSAML[[#This Row],[CoS2]]=TRUE,TabellSAML[[#This Row],[Datum för sista programtillfället]]&amp;TabellSAML[[#This Row],[(CoS) Namn på ledare för programmet]],"")</f>
        <v/>
      </c>
      <c r="AX83" t="str">
        <f>_xlfn.XLOOKUP(TabellSAML[[#This Row],[CoS_del_datum]],TabellSAML[CoS_led_datum],TabellSAML[CoS_led_SF],"",0,1)</f>
        <v/>
      </c>
      <c r="AY83" s="5" t="str">
        <f>IF(TabellSAML[[#This Row],[BIFF1]]=TRUE,TabellSAML[[#This Row],[Datum för det sista programtillfället]]&amp;TabellSAML[[#This Row],[(BIFF) Ledarens namn]],"")</f>
        <v/>
      </c>
      <c r="AZ83" t="str">
        <f>IF(TabellSAML[[#This Row],[BIFF1]]=TRUE,TabellSAML[[#This Row],[Socialförvaltning som anordnat programtillfällena]],"")</f>
        <v/>
      </c>
      <c r="BA83" s="5" t="str">
        <f>IF(TabellSAML[[#This Row],[BIFF2]]=TRUE,TabellSAML[[#This Row],[Datum för sista programtillfället]]&amp;TabellSAML[[#This Row],[(BIFF) Namn på ledare för programmet]],"")</f>
        <v/>
      </c>
      <c r="BB83" t="str">
        <f>_xlfn.XLOOKUP(TabellSAML[[#This Row],[BIFF_del_datum]],TabellSAML[BIFF_led_datum],TabellSAML[BIFF_led_SF],"",0,1)</f>
        <v/>
      </c>
      <c r="BC83" s="5" t="str">
        <f>IF(TabellSAML[[#This Row],[LFT1]]=TRUE,TabellSAML[[#This Row],[Datum för det sista programtillfället]]&amp;TabellSAML[[#This Row],[(LFT) Ledarens namn]],"")</f>
        <v/>
      </c>
      <c r="BD83" t="str">
        <f>IF(TabellSAML[[#This Row],[LFT1]]=TRUE,TabellSAML[[#This Row],[Socialförvaltning som anordnat programtillfällena]],"")</f>
        <v/>
      </c>
      <c r="BE83" s="5" t="str">
        <f>IF(TabellSAML[[#This Row],[LFT2]]=TRUE,TabellSAML[[#This Row],[Datum för sista programtillfället]]&amp;TabellSAML[[#This Row],[(LFT) Namn på ledare för programmet]],"")</f>
        <v/>
      </c>
      <c r="BF83" t="str">
        <f>_xlfn.XLOOKUP(TabellSAML[[#This Row],[LFT_del_datum]],TabellSAML[LFT_led_datum],TabellSAML[LFT_led_SF],"",0,1)</f>
        <v/>
      </c>
      <c r="BG8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3" s="5" t="str">
        <f>IF(ISNUMBER(TabellSAML[[#This Row],[Datum för det sista programtillfället]]),TabellSAML[[#This Row],[Datum för det sista programtillfället]],IF(ISBLANK(TabellSAML[[#This Row],[Datum för sista programtillfället]]),"",TabellSAML[[#This Row],[Datum för sista programtillfället]]))</f>
        <v/>
      </c>
      <c r="BJ83" t="str">
        <f>IF(ISTEXT(TabellSAML[[#This Row],[Typ av program]]),TabellSAML[[#This Row],[Typ av program]],IF(ISBLANK(TabellSAML[[#This Row],[Typ av program2]]),"",TabellSAML[[#This Row],[Typ av program2]]))</f>
        <v/>
      </c>
      <c r="BK83" t="str">
        <f>IF(ISTEXT(TabellSAML[[#This Row],[Datum alla]]),"",YEAR(TabellSAML[[#This Row],[Datum alla]]))</f>
        <v/>
      </c>
      <c r="BL83" t="str">
        <f>IF(ISTEXT(TabellSAML[[#This Row],[Datum alla]]),"",MONTH(TabellSAML[[#This Row],[Datum alla]]))</f>
        <v/>
      </c>
      <c r="BM83" t="str">
        <f>IF(ISTEXT(TabellSAML[[#This Row],[Månad]]),"",IF(TabellSAML[[#This Row],[Månad]]&lt;=6,TabellSAML[[#This Row],[År]]&amp;" termin 1",TabellSAML[[#This Row],[År]]&amp;" termin 2"))</f>
        <v/>
      </c>
    </row>
    <row r="84" spans="1:65" x14ac:dyDescent="0.25">
      <c r="B84" s="1"/>
      <c r="C84" s="1"/>
      <c r="J84" s="2"/>
      <c r="K84" s="2"/>
      <c r="S84" s="37"/>
      <c r="AO84" s="44" t="str">
        <f>IF(TabellSAML[[#This Row],[ID]]&gt;0,ISTEXT(TabellSAML[[#This Row],[(CoS) Ledarens namn]]),"")</f>
        <v/>
      </c>
      <c r="AP84" t="str">
        <f>IF(TabellSAML[[#This Row],[ID]]&gt;0,ISTEXT(TabellSAML[[#This Row],[(BIFF) Ledarens namn]]),"")</f>
        <v/>
      </c>
      <c r="AQ84" t="str">
        <f>IF(TabellSAML[[#This Row],[ID]]&gt;0,ISTEXT(TabellSAML[[#This Row],[(LFT) Ledarens namn]]),"")</f>
        <v/>
      </c>
      <c r="AR84" t="str">
        <f>IF(TabellSAML[[#This Row],[ID]]&gt;0,ISTEXT(TabellSAML[[#This Row],[(CoS) Namn på ledare för programmet]]),"")</f>
        <v/>
      </c>
      <c r="AS84" t="str">
        <f>IF(TabellSAML[[#This Row],[ID]]&gt;0,ISTEXT(TabellSAML[[#This Row],[(BIFF) Namn på ledare för programmet]]),"")</f>
        <v/>
      </c>
      <c r="AT84" t="str">
        <f>IF(TabellSAML[[#This Row],[ID]]&gt;0,ISTEXT(TabellSAML[[#This Row],[(LFT) Namn på ledare för programmet]]),"")</f>
        <v/>
      </c>
      <c r="AU84" s="5" t="str">
        <f>IF(TabellSAML[[#This Row],[CoS1]]=TRUE,TabellSAML[[#This Row],[Datum för det sista programtillfället]]&amp;TabellSAML[[#This Row],[(CoS) Ledarens namn]],"")</f>
        <v/>
      </c>
      <c r="AV84" t="str">
        <f>IF(TabellSAML[[#This Row],[CoS1]]=TRUE,TabellSAML[[#This Row],[Socialförvaltning som anordnat programtillfällena]],"")</f>
        <v/>
      </c>
      <c r="AW84" s="5" t="str">
        <f>IF(TabellSAML[[#This Row],[CoS2]]=TRUE,TabellSAML[[#This Row],[Datum för sista programtillfället]]&amp;TabellSAML[[#This Row],[(CoS) Namn på ledare för programmet]],"")</f>
        <v/>
      </c>
      <c r="AX84" t="str">
        <f>_xlfn.XLOOKUP(TabellSAML[[#This Row],[CoS_del_datum]],TabellSAML[CoS_led_datum],TabellSAML[CoS_led_SF],"",0,1)</f>
        <v/>
      </c>
      <c r="AY84" s="5" t="str">
        <f>IF(TabellSAML[[#This Row],[BIFF1]]=TRUE,TabellSAML[[#This Row],[Datum för det sista programtillfället]]&amp;TabellSAML[[#This Row],[(BIFF) Ledarens namn]],"")</f>
        <v/>
      </c>
      <c r="AZ84" t="str">
        <f>IF(TabellSAML[[#This Row],[BIFF1]]=TRUE,TabellSAML[[#This Row],[Socialförvaltning som anordnat programtillfällena]],"")</f>
        <v/>
      </c>
      <c r="BA84" s="5" t="str">
        <f>IF(TabellSAML[[#This Row],[BIFF2]]=TRUE,TabellSAML[[#This Row],[Datum för sista programtillfället]]&amp;TabellSAML[[#This Row],[(BIFF) Namn på ledare för programmet]],"")</f>
        <v/>
      </c>
      <c r="BB84" t="str">
        <f>_xlfn.XLOOKUP(TabellSAML[[#This Row],[BIFF_del_datum]],TabellSAML[BIFF_led_datum],TabellSAML[BIFF_led_SF],"",0,1)</f>
        <v/>
      </c>
      <c r="BC84" s="5" t="str">
        <f>IF(TabellSAML[[#This Row],[LFT1]]=TRUE,TabellSAML[[#This Row],[Datum för det sista programtillfället]]&amp;TabellSAML[[#This Row],[(LFT) Ledarens namn]],"")</f>
        <v/>
      </c>
      <c r="BD84" t="str">
        <f>IF(TabellSAML[[#This Row],[LFT1]]=TRUE,TabellSAML[[#This Row],[Socialförvaltning som anordnat programtillfällena]],"")</f>
        <v/>
      </c>
      <c r="BE84" s="5" t="str">
        <f>IF(TabellSAML[[#This Row],[LFT2]]=TRUE,TabellSAML[[#This Row],[Datum för sista programtillfället]]&amp;TabellSAML[[#This Row],[(LFT) Namn på ledare för programmet]],"")</f>
        <v/>
      </c>
      <c r="BF84" t="str">
        <f>_xlfn.XLOOKUP(TabellSAML[[#This Row],[LFT_del_datum]],TabellSAML[LFT_led_datum],TabellSAML[LFT_led_SF],"",0,1)</f>
        <v/>
      </c>
      <c r="BG8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4" s="5" t="str">
        <f>IF(ISNUMBER(TabellSAML[[#This Row],[Datum för det sista programtillfället]]),TabellSAML[[#This Row],[Datum för det sista programtillfället]],IF(ISBLANK(TabellSAML[[#This Row],[Datum för sista programtillfället]]),"",TabellSAML[[#This Row],[Datum för sista programtillfället]]))</f>
        <v/>
      </c>
      <c r="BJ84" t="str">
        <f>IF(ISTEXT(TabellSAML[[#This Row],[Typ av program]]),TabellSAML[[#This Row],[Typ av program]],IF(ISBLANK(TabellSAML[[#This Row],[Typ av program2]]),"",TabellSAML[[#This Row],[Typ av program2]]))</f>
        <v/>
      </c>
      <c r="BK84" t="str">
        <f>IF(ISTEXT(TabellSAML[[#This Row],[Datum alla]]),"",YEAR(TabellSAML[[#This Row],[Datum alla]]))</f>
        <v/>
      </c>
      <c r="BL84" t="str">
        <f>IF(ISTEXT(TabellSAML[[#This Row],[Datum alla]]),"",MONTH(TabellSAML[[#This Row],[Datum alla]]))</f>
        <v/>
      </c>
      <c r="BM84" t="str">
        <f>IF(ISTEXT(TabellSAML[[#This Row],[Månad]]),"",IF(TabellSAML[[#This Row],[Månad]]&lt;=6,TabellSAML[[#This Row],[År]]&amp;" termin 1",TabellSAML[[#This Row],[År]]&amp;" termin 2"))</f>
        <v/>
      </c>
    </row>
    <row r="85" spans="1:65" x14ac:dyDescent="0.25">
      <c r="B85" s="1"/>
      <c r="C85" s="1"/>
      <c r="J85" s="2"/>
      <c r="K85" s="2"/>
      <c r="S85" s="37"/>
      <c r="AO85" s="44" t="str">
        <f>IF(TabellSAML[[#This Row],[ID]]&gt;0,ISTEXT(TabellSAML[[#This Row],[(CoS) Ledarens namn]]),"")</f>
        <v/>
      </c>
      <c r="AP85" t="str">
        <f>IF(TabellSAML[[#This Row],[ID]]&gt;0,ISTEXT(TabellSAML[[#This Row],[(BIFF) Ledarens namn]]),"")</f>
        <v/>
      </c>
      <c r="AQ85" t="str">
        <f>IF(TabellSAML[[#This Row],[ID]]&gt;0,ISTEXT(TabellSAML[[#This Row],[(LFT) Ledarens namn]]),"")</f>
        <v/>
      </c>
      <c r="AR85" t="str">
        <f>IF(TabellSAML[[#This Row],[ID]]&gt;0,ISTEXT(TabellSAML[[#This Row],[(CoS) Namn på ledare för programmet]]),"")</f>
        <v/>
      </c>
      <c r="AS85" t="str">
        <f>IF(TabellSAML[[#This Row],[ID]]&gt;0,ISTEXT(TabellSAML[[#This Row],[(BIFF) Namn på ledare för programmet]]),"")</f>
        <v/>
      </c>
      <c r="AT85" t="str">
        <f>IF(TabellSAML[[#This Row],[ID]]&gt;0,ISTEXT(TabellSAML[[#This Row],[(LFT) Namn på ledare för programmet]]),"")</f>
        <v/>
      </c>
      <c r="AU85" s="5" t="str">
        <f>IF(TabellSAML[[#This Row],[CoS1]]=TRUE,TabellSAML[[#This Row],[Datum för det sista programtillfället]]&amp;TabellSAML[[#This Row],[(CoS) Ledarens namn]],"")</f>
        <v/>
      </c>
      <c r="AV85" t="str">
        <f>IF(TabellSAML[[#This Row],[CoS1]]=TRUE,TabellSAML[[#This Row],[Socialförvaltning som anordnat programtillfällena]],"")</f>
        <v/>
      </c>
      <c r="AW85" s="5" t="str">
        <f>IF(TabellSAML[[#This Row],[CoS2]]=TRUE,TabellSAML[[#This Row],[Datum för sista programtillfället]]&amp;TabellSAML[[#This Row],[(CoS) Namn på ledare för programmet]],"")</f>
        <v/>
      </c>
      <c r="AX85" t="str">
        <f>_xlfn.XLOOKUP(TabellSAML[[#This Row],[CoS_del_datum]],TabellSAML[CoS_led_datum],TabellSAML[CoS_led_SF],"",0,1)</f>
        <v/>
      </c>
      <c r="AY85" s="5" t="str">
        <f>IF(TabellSAML[[#This Row],[BIFF1]]=TRUE,TabellSAML[[#This Row],[Datum för det sista programtillfället]]&amp;TabellSAML[[#This Row],[(BIFF) Ledarens namn]],"")</f>
        <v/>
      </c>
      <c r="AZ85" t="str">
        <f>IF(TabellSAML[[#This Row],[BIFF1]]=TRUE,TabellSAML[[#This Row],[Socialförvaltning som anordnat programtillfällena]],"")</f>
        <v/>
      </c>
      <c r="BA85" s="5" t="str">
        <f>IF(TabellSAML[[#This Row],[BIFF2]]=TRUE,TabellSAML[[#This Row],[Datum för sista programtillfället]]&amp;TabellSAML[[#This Row],[(BIFF) Namn på ledare för programmet]],"")</f>
        <v/>
      </c>
      <c r="BB85" t="str">
        <f>_xlfn.XLOOKUP(TabellSAML[[#This Row],[BIFF_del_datum]],TabellSAML[BIFF_led_datum],TabellSAML[BIFF_led_SF],"",0,1)</f>
        <v/>
      </c>
      <c r="BC85" s="5" t="str">
        <f>IF(TabellSAML[[#This Row],[LFT1]]=TRUE,TabellSAML[[#This Row],[Datum för det sista programtillfället]]&amp;TabellSAML[[#This Row],[(LFT) Ledarens namn]],"")</f>
        <v/>
      </c>
      <c r="BD85" t="str">
        <f>IF(TabellSAML[[#This Row],[LFT1]]=TRUE,TabellSAML[[#This Row],[Socialförvaltning som anordnat programtillfällena]],"")</f>
        <v/>
      </c>
      <c r="BE85" s="5" t="str">
        <f>IF(TabellSAML[[#This Row],[LFT2]]=TRUE,TabellSAML[[#This Row],[Datum för sista programtillfället]]&amp;TabellSAML[[#This Row],[(LFT) Namn på ledare för programmet]],"")</f>
        <v/>
      </c>
      <c r="BF85" t="str">
        <f>_xlfn.XLOOKUP(TabellSAML[[#This Row],[LFT_del_datum]],TabellSAML[LFT_led_datum],TabellSAML[LFT_led_SF],"",0,1)</f>
        <v/>
      </c>
      <c r="BG8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5" s="5" t="str">
        <f>IF(ISNUMBER(TabellSAML[[#This Row],[Datum för det sista programtillfället]]),TabellSAML[[#This Row],[Datum för det sista programtillfället]],IF(ISBLANK(TabellSAML[[#This Row],[Datum för sista programtillfället]]),"",TabellSAML[[#This Row],[Datum för sista programtillfället]]))</f>
        <v/>
      </c>
      <c r="BJ85" t="str">
        <f>IF(ISTEXT(TabellSAML[[#This Row],[Typ av program]]),TabellSAML[[#This Row],[Typ av program]],IF(ISBLANK(TabellSAML[[#This Row],[Typ av program2]]),"",TabellSAML[[#This Row],[Typ av program2]]))</f>
        <v/>
      </c>
      <c r="BK85" t="str">
        <f>IF(ISTEXT(TabellSAML[[#This Row],[Datum alla]]),"",YEAR(TabellSAML[[#This Row],[Datum alla]]))</f>
        <v/>
      </c>
      <c r="BL85" t="str">
        <f>IF(ISTEXT(TabellSAML[[#This Row],[Datum alla]]),"",MONTH(TabellSAML[[#This Row],[Datum alla]]))</f>
        <v/>
      </c>
      <c r="BM85" t="str">
        <f>IF(ISTEXT(TabellSAML[[#This Row],[Månad]]),"",IF(TabellSAML[[#This Row],[Månad]]&lt;=6,TabellSAML[[#This Row],[År]]&amp;" termin 1",TabellSAML[[#This Row],[År]]&amp;" termin 2"))</f>
        <v/>
      </c>
    </row>
    <row r="86" spans="1:65" x14ac:dyDescent="0.25">
      <c r="B86" s="1"/>
      <c r="C86" s="1"/>
      <c r="S86" s="37"/>
      <c r="AA86" s="2"/>
      <c r="AO86" s="44" t="str">
        <f>IF(TabellSAML[[#This Row],[ID]]&gt;0,ISTEXT(TabellSAML[[#This Row],[(CoS) Ledarens namn]]),"")</f>
        <v/>
      </c>
      <c r="AP86" t="str">
        <f>IF(TabellSAML[[#This Row],[ID]]&gt;0,ISTEXT(TabellSAML[[#This Row],[(BIFF) Ledarens namn]]),"")</f>
        <v/>
      </c>
      <c r="AQ86" t="str">
        <f>IF(TabellSAML[[#This Row],[ID]]&gt;0,ISTEXT(TabellSAML[[#This Row],[(LFT) Ledarens namn]]),"")</f>
        <v/>
      </c>
      <c r="AR86" t="str">
        <f>IF(TabellSAML[[#This Row],[ID]]&gt;0,ISTEXT(TabellSAML[[#This Row],[(CoS) Namn på ledare för programmet]]),"")</f>
        <v/>
      </c>
      <c r="AS86" t="str">
        <f>IF(TabellSAML[[#This Row],[ID]]&gt;0,ISTEXT(TabellSAML[[#This Row],[(BIFF) Namn på ledare för programmet]]),"")</f>
        <v/>
      </c>
      <c r="AT86" t="str">
        <f>IF(TabellSAML[[#This Row],[ID]]&gt;0,ISTEXT(TabellSAML[[#This Row],[(LFT) Namn på ledare för programmet]]),"")</f>
        <v/>
      </c>
      <c r="AU86" s="5" t="str">
        <f>IF(TabellSAML[[#This Row],[CoS1]]=TRUE,TabellSAML[[#This Row],[Datum för det sista programtillfället]]&amp;TabellSAML[[#This Row],[(CoS) Ledarens namn]],"")</f>
        <v/>
      </c>
      <c r="AV86" t="str">
        <f>IF(TabellSAML[[#This Row],[CoS1]]=TRUE,TabellSAML[[#This Row],[Socialförvaltning som anordnat programtillfällena]],"")</f>
        <v/>
      </c>
      <c r="AW86" s="5" t="str">
        <f>IF(TabellSAML[[#This Row],[CoS2]]=TRUE,TabellSAML[[#This Row],[Datum för sista programtillfället]]&amp;TabellSAML[[#This Row],[(CoS) Namn på ledare för programmet]],"")</f>
        <v/>
      </c>
      <c r="AX86" t="str">
        <f>_xlfn.XLOOKUP(TabellSAML[[#This Row],[CoS_del_datum]],TabellSAML[CoS_led_datum],TabellSAML[CoS_led_SF],"",0,1)</f>
        <v/>
      </c>
      <c r="AY86" s="5" t="str">
        <f>IF(TabellSAML[[#This Row],[BIFF1]]=TRUE,TabellSAML[[#This Row],[Datum för det sista programtillfället]]&amp;TabellSAML[[#This Row],[(BIFF) Ledarens namn]],"")</f>
        <v/>
      </c>
      <c r="AZ86" t="str">
        <f>IF(TabellSAML[[#This Row],[BIFF1]]=TRUE,TabellSAML[[#This Row],[Socialförvaltning som anordnat programtillfällena]],"")</f>
        <v/>
      </c>
      <c r="BA86" s="5" t="str">
        <f>IF(TabellSAML[[#This Row],[BIFF2]]=TRUE,TabellSAML[[#This Row],[Datum för sista programtillfället]]&amp;TabellSAML[[#This Row],[(BIFF) Namn på ledare för programmet]],"")</f>
        <v/>
      </c>
      <c r="BB86" t="str">
        <f>_xlfn.XLOOKUP(TabellSAML[[#This Row],[BIFF_del_datum]],TabellSAML[BIFF_led_datum],TabellSAML[BIFF_led_SF],"",0,1)</f>
        <v/>
      </c>
      <c r="BC86" s="5" t="str">
        <f>IF(TabellSAML[[#This Row],[LFT1]]=TRUE,TabellSAML[[#This Row],[Datum för det sista programtillfället]]&amp;TabellSAML[[#This Row],[(LFT) Ledarens namn]],"")</f>
        <v/>
      </c>
      <c r="BD86" t="str">
        <f>IF(TabellSAML[[#This Row],[LFT1]]=TRUE,TabellSAML[[#This Row],[Socialförvaltning som anordnat programtillfällena]],"")</f>
        <v/>
      </c>
      <c r="BE86" s="5" t="str">
        <f>IF(TabellSAML[[#This Row],[LFT2]]=TRUE,TabellSAML[[#This Row],[Datum för sista programtillfället]]&amp;TabellSAML[[#This Row],[(LFT) Namn på ledare för programmet]],"")</f>
        <v/>
      </c>
      <c r="BF86" t="str">
        <f>_xlfn.XLOOKUP(TabellSAML[[#This Row],[LFT_del_datum]],TabellSAML[LFT_led_datum],TabellSAML[LFT_led_SF],"",0,1)</f>
        <v/>
      </c>
      <c r="BG8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6" s="5" t="str">
        <f>IF(ISNUMBER(TabellSAML[[#This Row],[Datum för det sista programtillfället]]),TabellSAML[[#This Row],[Datum för det sista programtillfället]],IF(ISBLANK(TabellSAML[[#This Row],[Datum för sista programtillfället]]),"",TabellSAML[[#This Row],[Datum för sista programtillfället]]))</f>
        <v/>
      </c>
      <c r="BJ86" t="str">
        <f>IF(ISTEXT(TabellSAML[[#This Row],[Typ av program]]),TabellSAML[[#This Row],[Typ av program]],IF(ISBLANK(TabellSAML[[#This Row],[Typ av program2]]),"",TabellSAML[[#This Row],[Typ av program2]]))</f>
        <v/>
      </c>
      <c r="BK86" t="str">
        <f>IF(ISTEXT(TabellSAML[[#This Row],[Datum alla]]),"",YEAR(TabellSAML[[#This Row],[Datum alla]]))</f>
        <v/>
      </c>
      <c r="BL86" t="str">
        <f>IF(ISTEXT(TabellSAML[[#This Row],[Datum alla]]),"",MONTH(TabellSAML[[#This Row],[Datum alla]]))</f>
        <v/>
      </c>
      <c r="BM86" t="str">
        <f>IF(ISTEXT(TabellSAML[[#This Row],[Månad]]),"",IF(TabellSAML[[#This Row],[Månad]]&lt;=6,TabellSAML[[#This Row],[År]]&amp;" termin 1",TabellSAML[[#This Row],[År]]&amp;" termin 2"))</f>
        <v/>
      </c>
    </row>
    <row r="87" spans="1:65" x14ac:dyDescent="0.25">
      <c r="A87" s="38"/>
      <c r="B87" s="39"/>
      <c r="C87" s="39"/>
      <c r="D87" s="38"/>
      <c r="E87" s="38"/>
      <c r="F87" s="38"/>
      <c r="G87" s="40"/>
      <c r="H87" s="38"/>
      <c r="I87" s="38"/>
      <c r="J87" s="38"/>
      <c r="K87" s="38"/>
      <c r="L87" s="38"/>
      <c r="M87" s="38"/>
      <c r="N87" s="38"/>
      <c r="O87" s="38"/>
      <c r="P87" s="38"/>
      <c r="Q87" s="38"/>
      <c r="R87" s="38"/>
      <c r="S87" s="45"/>
      <c r="T87" s="40"/>
      <c r="U87" s="38"/>
      <c r="V87" s="38"/>
      <c r="W87" s="38"/>
      <c r="Y87" s="38"/>
      <c r="Z87" s="38"/>
      <c r="AA87" s="41"/>
      <c r="AB87" s="38"/>
      <c r="AC87" s="38"/>
      <c r="AG87" s="38"/>
      <c r="AH87" s="38"/>
      <c r="AI87" s="38"/>
      <c r="AJ87" s="38"/>
      <c r="AK87" s="38"/>
      <c r="AL87" s="38"/>
      <c r="AM87" s="38"/>
      <c r="AN87" s="38"/>
      <c r="AO87" s="44" t="str">
        <f>IF(TabellSAML[[#This Row],[ID]]&gt;0,ISTEXT(TabellSAML[[#This Row],[(CoS) Ledarens namn]]),"")</f>
        <v/>
      </c>
      <c r="AP87" t="str">
        <f>IF(TabellSAML[[#This Row],[ID]]&gt;0,ISTEXT(TabellSAML[[#This Row],[(BIFF) Ledarens namn]]),"")</f>
        <v/>
      </c>
      <c r="AQ87" t="str">
        <f>IF(TabellSAML[[#This Row],[ID]]&gt;0,ISTEXT(TabellSAML[[#This Row],[(LFT) Ledarens namn]]),"")</f>
        <v/>
      </c>
      <c r="AR87" t="str">
        <f>IF(TabellSAML[[#This Row],[ID]]&gt;0,ISTEXT(TabellSAML[[#This Row],[(CoS) Namn på ledare för programmet]]),"")</f>
        <v/>
      </c>
      <c r="AS87" t="str">
        <f>IF(TabellSAML[[#This Row],[ID]]&gt;0,ISTEXT(TabellSAML[[#This Row],[(BIFF) Namn på ledare för programmet]]),"")</f>
        <v/>
      </c>
      <c r="AT87" t="str">
        <f>IF(TabellSAML[[#This Row],[ID]]&gt;0,ISTEXT(TabellSAML[[#This Row],[(LFT) Namn på ledare för programmet]]),"")</f>
        <v/>
      </c>
      <c r="AU87" s="5" t="str">
        <f>IF(TabellSAML[[#This Row],[CoS1]]=TRUE,TabellSAML[[#This Row],[Datum för det sista programtillfället]]&amp;TabellSAML[[#This Row],[(CoS) Ledarens namn]],"")</f>
        <v/>
      </c>
      <c r="AV87" t="str">
        <f>IF(TabellSAML[[#This Row],[CoS1]]=TRUE,TabellSAML[[#This Row],[Socialförvaltning som anordnat programtillfällena]],"")</f>
        <v/>
      </c>
      <c r="AW87" s="5" t="str">
        <f>IF(TabellSAML[[#This Row],[CoS2]]=TRUE,TabellSAML[[#This Row],[Datum för sista programtillfället]]&amp;TabellSAML[[#This Row],[(CoS) Namn på ledare för programmet]],"")</f>
        <v/>
      </c>
      <c r="AX87" t="str">
        <f>_xlfn.XLOOKUP(TabellSAML[[#This Row],[CoS_del_datum]],TabellSAML[CoS_led_datum],TabellSAML[CoS_led_SF],"",0,1)</f>
        <v/>
      </c>
      <c r="AY87" s="5" t="str">
        <f>IF(TabellSAML[[#This Row],[BIFF1]]=TRUE,TabellSAML[[#This Row],[Datum för det sista programtillfället]]&amp;TabellSAML[[#This Row],[(BIFF) Ledarens namn]],"")</f>
        <v/>
      </c>
      <c r="AZ87" t="str">
        <f>IF(TabellSAML[[#This Row],[BIFF1]]=TRUE,TabellSAML[[#This Row],[Socialförvaltning som anordnat programtillfällena]],"")</f>
        <v/>
      </c>
      <c r="BA87" s="5" t="str">
        <f>IF(TabellSAML[[#This Row],[BIFF2]]=TRUE,TabellSAML[[#This Row],[Datum för sista programtillfället]]&amp;TabellSAML[[#This Row],[(BIFF) Namn på ledare för programmet]],"")</f>
        <v/>
      </c>
      <c r="BB87" t="str">
        <f>_xlfn.XLOOKUP(TabellSAML[[#This Row],[BIFF_del_datum]],TabellSAML[BIFF_led_datum],TabellSAML[BIFF_led_SF],"",0,1)</f>
        <v/>
      </c>
      <c r="BC87" s="5" t="str">
        <f>IF(TabellSAML[[#This Row],[LFT1]]=TRUE,TabellSAML[[#This Row],[Datum för det sista programtillfället]]&amp;TabellSAML[[#This Row],[(LFT) Ledarens namn]],"")</f>
        <v/>
      </c>
      <c r="BD87" t="str">
        <f>IF(TabellSAML[[#This Row],[LFT1]]=TRUE,TabellSAML[[#This Row],[Socialförvaltning som anordnat programtillfällena]],"")</f>
        <v/>
      </c>
      <c r="BE87" s="5" t="str">
        <f>IF(TabellSAML[[#This Row],[LFT2]]=TRUE,TabellSAML[[#This Row],[Datum för sista programtillfället]]&amp;TabellSAML[[#This Row],[(LFT) Namn på ledare för programmet]],"")</f>
        <v/>
      </c>
      <c r="BF87" t="str">
        <f>_xlfn.XLOOKUP(TabellSAML[[#This Row],[LFT_del_datum]],TabellSAML[LFT_led_datum],TabellSAML[LFT_led_SF],"",0,1)</f>
        <v/>
      </c>
      <c r="BG8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7" s="5" t="str">
        <f>IF(ISNUMBER(TabellSAML[[#This Row],[Datum för det sista programtillfället]]),TabellSAML[[#This Row],[Datum för det sista programtillfället]],IF(ISBLANK(TabellSAML[[#This Row],[Datum för sista programtillfället]]),"",TabellSAML[[#This Row],[Datum för sista programtillfället]]))</f>
        <v/>
      </c>
      <c r="BJ87" t="str">
        <f>IF(ISTEXT(TabellSAML[[#This Row],[Typ av program]]),TabellSAML[[#This Row],[Typ av program]],IF(ISBLANK(TabellSAML[[#This Row],[Typ av program2]]),"",TabellSAML[[#This Row],[Typ av program2]]))</f>
        <v/>
      </c>
      <c r="BK87" t="str">
        <f>IF(ISTEXT(TabellSAML[[#This Row],[Datum alla]]),"",YEAR(TabellSAML[[#This Row],[Datum alla]]))</f>
        <v/>
      </c>
      <c r="BL87" t="str">
        <f>IF(ISTEXT(TabellSAML[[#This Row],[Datum alla]]),"",MONTH(TabellSAML[[#This Row],[Datum alla]]))</f>
        <v/>
      </c>
      <c r="BM87" t="str">
        <f>IF(ISTEXT(TabellSAML[[#This Row],[Månad]]),"",IF(TabellSAML[[#This Row],[Månad]]&lt;=6,TabellSAML[[#This Row],[År]]&amp;" termin 1",TabellSAML[[#This Row],[År]]&amp;" termin 2"))</f>
        <v/>
      </c>
    </row>
    <row r="88" spans="1:65" x14ac:dyDescent="0.25">
      <c r="A88" s="38"/>
      <c r="B88" s="39"/>
      <c r="C88" s="39"/>
      <c r="D88" s="38"/>
      <c r="E88" s="38"/>
      <c r="F88" s="38"/>
      <c r="G88" s="40"/>
      <c r="H88" s="38"/>
      <c r="I88" s="38"/>
      <c r="J88" s="38"/>
      <c r="K88" s="38"/>
      <c r="L88" s="38"/>
      <c r="M88" s="38"/>
      <c r="N88" s="38"/>
      <c r="O88" s="38"/>
      <c r="P88" s="38"/>
      <c r="Q88" s="38"/>
      <c r="R88" s="38"/>
      <c r="S88" s="45"/>
      <c r="T88" s="40"/>
      <c r="U88" s="38"/>
      <c r="V88" s="38"/>
      <c r="W88" s="38"/>
      <c r="Y88" s="38"/>
      <c r="Z88" s="38"/>
      <c r="AA88" s="41"/>
      <c r="AB88" s="38"/>
      <c r="AC88" s="38"/>
      <c r="AG88" s="38"/>
      <c r="AH88" s="38"/>
      <c r="AI88" s="38"/>
      <c r="AJ88" s="38"/>
      <c r="AK88" s="38"/>
      <c r="AL88" s="38"/>
      <c r="AM88" s="38"/>
      <c r="AN88" s="38"/>
      <c r="AO88" s="44" t="str">
        <f>IF(TabellSAML[[#This Row],[ID]]&gt;0,ISTEXT(TabellSAML[[#This Row],[(CoS) Ledarens namn]]),"")</f>
        <v/>
      </c>
      <c r="AP88" t="str">
        <f>IF(TabellSAML[[#This Row],[ID]]&gt;0,ISTEXT(TabellSAML[[#This Row],[(BIFF) Ledarens namn]]),"")</f>
        <v/>
      </c>
      <c r="AQ88" t="str">
        <f>IF(TabellSAML[[#This Row],[ID]]&gt;0,ISTEXT(TabellSAML[[#This Row],[(LFT) Ledarens namn]]),"")</f>
        <v/>
      </c>
      <c r="AR88" t="str">
        <f>IF(TabellSAML[[#This Row],[ID]]&gt;0,ISTEXT(TabellSAML[[#This Row],[(CoS) Namn på ledare för programmet]]),"")</f>
        <v/>
      </c>
      <c r="AS88" t="str">
        <f>IF(TabellSAML[[#This Row],[ID]]&gt;0,ISTEXT(TabellSAML[[#This Row],[(BIFF) Namn på ledare för programmet]]),"")</f>
        <v/>
      </c>
      <c r="AT88" t="str">
        <f>IF(TabellSAML[[#This Row],[ID]]&gt;0,ISTEXT(TabellSAML[[#This Row],[(LFT) Namn på ledare för programmet]]),"")</f>
        <v/>
      </c>
      <c r="AU88" s="5" t="str">
        <f>IF(TabellSAML[[#This Row],[CoS1]]=TRUE,TabellSAML[[#This Row],[Datum för det sista programtillfället]]&amp;TabellSAML[[#This Row],[(CoS) Ledarens namn]],"")</f>
        <v/>
      </c>
      <c r="AV88" t="str">
        <f>IF(TabellSAML[[#This Row],[CoS1]]=TRUE,TabellSAML[[#This Row],[Socialförvaltning som anordnat programtillfällena]],"")</f>
        <v/>
      </c>
      <c r="AW88" s="5" t="str">
        <f>IF(TabellSAML[[#This Row],[CoS2]]=TRUE,TabellSAML[[#This Row],[Datum för sista programtillfället]]&amp;TabellSAML[[#This Row],[(CoS) Namn på ledare för programmet]],"")</f>
        <v/>
      </c>
      <c r="AX88" t="str">
        <f>_xlfn.XLOOKUP(TabellSAML[[#This Row],[CoS_del_datum]],TabellSAML[CoS_led_datum],TabellSAML[CoS_led_SF],"",0,1)</f>
        <v/>
      </c>
      <c r="AY88" s="5" t="str">
        <f>IF(TabellSAML[[#This Row],[BIFF1]]=TRUE,TabellSAML[[#This Row],[Datum för det sista programtillfället]]&amp;TabellSAML[[#This Row],[(BIFF) Ledarens namn]],"")</f>
        <v/>
      </c>
      <c r="AZ88" t="str">
        <f>IF(TabellSAML[[#This Row],[BIFF1]]=TRUE,TabellSAML[[#This Row],[Socialförvaltning som anordnat programtillfällena]],"")</f>
        <v/>
      </c>
      <c r="BA88" s="5" t="str">
        <f>IF(TabellSAML[[#This Row],[BIFF2]]=TRUE,TabellSAML[[#This Row],[Datum för sista programtillfället]]&amp;TabellSAML[[#This Row],[(BIFF) Namn på ledare för programmet]],"")</f>
        <v/>
      </c>
      <c r="BB88" t="str">
        <f>_xlfn.XLOOKUP(TabellSAML[[#This Row],[BIFF_del_datum]],TabellSAML[BIFF_led_datum],TabellSAML[BIFF_led_SF],"",0,1)</f>
        <v/>
      </c>
      <c r="BC88" s="5" t="str">
        <f>IF(TabellSAML[[#This Row],[LFT1]]=TRUE,TabellSAML[[#This Row],[Datum för det sista programtillfället]]&amp;TabellSAML[[#This Row],[(LFT) Ledarens namn]],"")</f>
        <v/>
      </c>
      <c r="BD88" t="str">
        <f>IF(TabellSAML[[#This Row],[LFT1]]=TRUE,TabellSAML[[#This Row],[Socialförvaltning som anordnat programtillfällena]],"")</f>
        <v/>
      </c>
      <c r="BE88" s="5" t="str">
        <f>IF(TabellSAML[[#This Row],[LFT2]]=TRUE,TabellSAML[[#This Row],[Datum för sista programtillfället]]&amp;TabellSAML[[#This Row],[(LFT) Namn på ledare för programmet]],"")</f>
        <v/>
      </c>
      <c r="BF88" t="str">
        <f>_xlfn.XLOOKUP(TabellSAML[[#This Row],[LFT_del_datum]],TabellSAML[LFT_led_datum],TabellSAML[LFT_led_SF],"",0,1)</f>
        <v/>
      </c>
      <c r="BG8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8" s="5" t="str">
        <f>IF(ISNUMBER(TabellSAML[[#This Row],[Datum för det sista programtillfället]]),TabellSAML[[#This Row],[Datum för det sista programtillfället]],IF(ISBLANK(TabellSAML[[#This Row],[Datum för sista programtillfället]]),"",TabellSAML[[#This Row],[Datum för sista programtillfället]]))</f>
        <v/>
      </c>
      <c r="BJ88" t="str">
        <f>IF(ISTEXT(TabellSAML[[#This Row],[Typ av program]]),TabellSAML[[#This Row],[Typ av program]],IF(ISBLANK(TabellSAML[[#This Row],[Typ av program2]]),"",TabellSAML[[#This Row],[Typ av program2]]))</f>
        <v/>
      </c>
      <c r="BK88" t="str">
        <f>IF(ISTEXT(TabellSAML[[#This Row],[Datum alla]]),"",YEAR(TabellSAML[[#This Row],[Datum alla]]))</f>
        <v/>
      </c>
      <c r="BL88" t="str">
        <f>IF(ISTEXT(TabellSAML[[#This Row],[Datum alla]]),"",MONTH(TabellSAML[[#This Row],[Datum alla]]))</f>
        <v/>
      </c>
      <c r="BM88" t="str">
        <f>IF(ISTEXT(TabellSAML[[#This Row],[Månad]]),"",IF(TabellSAML[[#This Row],[Månad]]&lt;=6,TabellSAML[[#This Row],[År]]&amp;" termin 1",TabellSAML[[#This Row],[År]]&amp;" termin 2"))</f>
        <v/>
      </c>
    </row>
    <row r="89" spans="1:65" x14ac:dyDescent="0.25">
      <c r="A89" s="38"/>
      <c r="B89" s="39"/>
      <c r="C89" s="39"/>
      <c r="D89" s="38"/>
      <c r="E89" s="38"/>
      <c r="F89" s="38"/>
      <c r="G89" s="40"/>
      <c r="H89" s="38"/>
      <c r="I89" s="38"/>
      <c r="J89" s="38"/>
      <c r="K89" s="38"/>
      <c r="L89" s="38"/>
      <c r="M89" s="38"/>
      <c r="N89" s="38"/>
      <c r="O89" s="38"/>
      <c r="P89" s="38"/>
      <c r="Q89" s="38"/>
      <c r="R89" s="38"/>
      <c r="S89" s="45"/>
      <c r="T89" s="40"/>
      <c r="U89" s="38"/>
      <c r="V89" s="38"/>
      <c r="W89" s="38"/>
      <c r="Y89" s="38"/>
      <c r="Z89" s="38"/>
      <c r="AA89" s="41"/>
      <c r="AB89" s="38"/>
      <c r="AC89" s="38"/>
      <c r="AG89" s="38"/>
      <c r="AH89" s="38"/>
      <c r="AI89" s="38"/>
      <c r="AJ89" s="38"/>
      <c r="AK89" s="38"/>
      <c r="AL89" s="38"/>
      <c r="AM89" s="38"/>
      <c r="AN89" s="38"/>
      <c r="AO89" s="44" t="str">
        <f>IF(TabellSAML[[#This Row],[ID]]&gt;0,ISTEXT(TabellSAML[[#This Row],[(CoS) Ledarens namn]]),"")</f>
        <v/>
      </c>
      <c r="AP89" t="str">
        <f>IF(TabellSAML[[#This Row],[ID]]&gt;0,ISTEXT(TabellSAML[[#This Row],[(BIFF) Ledarens namn]]),"")</f>
        <v/>
      </c>
      <c r="AQ89" t="str">
        <f>IF(TabellSAML[[#This Row],[ID]]&gt;0,ISTEXT(TabellSAML[[#This Row],[(LFT) Ledarens namn]]),"")</f>
        <v/>
      </c>
      <c r="AR89" t="str">
        <f>IF(TabellSAML[[#This Row],[ID]]&gt;0,ISTEXT(TabellSAML[[#This Row],[(CoS) Namn på ledare för programmet]]),"")</f>
        <v/>
      </c>
      <c r="AS89" t="str">
        <f>IF(TabellSAML[[#This Row],[ID]]&gt;0,ISTEXT(TabellSAML[[#This Row],[(BIFF) Namn på ledare för programmet]]),"")</f>
        <v/>
      </c>
      <c r="AT89" t="str">
        <f>IF(TabellSAML[[#This Row],[ID]]&gt;0,ISTEXT(TabellSAML[[#This Row],[(LFT) Namn på ledare för programmet]]),"")</f>
        <v/>
      </c>
      <c r="AU89" s="5" t="str">
        <f>IF(TabellSAML[[#This Row],[CoS1]]=TRUE,TabellSAML[[#This Row],[Datum för det sista programtillfället]]&amp;TabellSAML[[#This Row],[(CoS) Ledarens namn]],"")</f>
        <v/>
      </c>
      <c r="AV89" t="str">
        <f>IF(TabellSAML[[#This Row],[CoS1]]=TRUE,TabellSAML[[#This Row],[Socialförvaltning som anordnat programtillfällena]],"")</f>
        <v/>
      </c>
      <c r="AW89" s="5" t="str">
        <f>IF(TabellSAML[[#This Row],[CoS2]]=TRUE,TabellSAML[[#This Row],[Datum för sista programtillfället]]&amp;TabellSAML[[#This Row],[(CoS) Namn på ledare för programmet]],"")</f>
        <v/>
      </c>
      <c r="AX89" t="str">
        <f>_xlfn.XLOOKUP(TabellSAML[[#This Row],[CoS_del_datum]],TabellSAML[CoS_led_datum],TabellSAML[CoS_led_SF],"",0,1)</f>
        <v/>
      </c>
      <c r="AY89" s="5" t="str">
        <f>IF(TabellSAML[[#This Row],[BIFF1]]=TRUE,TabellSAML[[#This Row],[Datum för det sista programtillfället]]&amp;TabellSAML[[#This Row],[(BIFF) Ledarens namn]],"")</f>
        <v/>
      </c>
      <c r="AZ89" t="str">
        <f>IF(TabellSAML[[#This Row],[BIFF1]]=TRUE,TabellSAML[[#This Row],[Socialförvaltning som anordnat programtillfällena]],"")</f>
        <v/>
      </c>
      <c r="BA89" s="5" t="str">
        <f>IF(TabellSAML[[#This Row],[BIFF2]]=TRUE,TabellSAML[[#This Row],[Datum för sista programtillfället]]&amp;TabellSAML[[#This Row],[(BIFF) Namn på ledare för programmet]],"")</f>
        <v/>
      </c>
      <c r="BB89" t="str">
        <f>_xlfn.XLOOKUP(TabellSAML[[#This Row],[BIFF_del_datum]],TabellSAML[BIFF_led_datum],TabellSAML[BIFF_led_SF],"",0,1)</f>
        <v/>
      </c>
      <c r="BC89" s="5" t="str">
        <f>IF(TabellSAML[[#This Row],[LFT1]]=TRUE,TabellSAML[[#This Row],[Datum för det sista programtillfället]]&amp;TabellSAML[[#This Row],[(LFT) Ledarens namn]],"")</f>
        <v/>
      </c>
      <c r="BD89" t="str">
        <f>IF(TabellSAML[[#This Row],[LFT1]]=TRUE,TabellSAML[[#This Row],[Socialförvaltning som anordnat programtillfällena]],"")</f>
        <v/>
      </c>
      <c r="BE89" s="5" t="str">
        <f>IF(TabellSAML[[#This Row],[LFT2]]=TRUE,TabellSAML[[#This Row],[Datum för sista programtillfället]]&amp;TabellSAML[[#This Row],[(LFT) Namn på ledare för programmet]],"")</f>
        <v/>
      </c>
      <c r="BF89" t="str">
        <f>_xlfn.XLOOKUP(TabellSAML[[#This Row],[LFT_del_datum]],TabellSAML[LFT_led_datum],TabellSAML[LFT_led_SF],"",0,1)</f>
        <v/>
      </c>
      <c r="BG8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8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89" s="5" t="str">
        <f>IF(ISNUMBER(TabellSAML[[#This Row],[Datum för det sista programtillfället]]),TabellSAML[[#This Row],[Datum för det sista programtillfället]],IF(ISBLANK(TabellSAML[[#This Row],[Datum för sista programtillfället]]),"",TabellSAML[[#This Row],[Datum för sista programtillfället]]))</f>
        <v/>
      </c>
      <c r="BJ89" t="str">
        <f>IF(ISTEXT(TabellSAML[[#This Row],[Typ av program]]),TabellSAML[[#This Row],[Typ av program]],IF(ISBLANK(TabellSAML[[#This Row],[Typ av program2]]),"",TabellSAML[[#This Row],[Typ av program2]]))</f>
        <v/>
      </c>
      <c r="BK89" t="str">
        <f>IF(ISTEXT(TabellSAML[[#This Row],[Datum alla]]),"",YEAR(TabellSAML[[#This Row],[Datum alla]]))</f>
        <v/>
      </c>
      <c r="BL89" t="str">
        <f>IF(ISTEXT(TabellSAML[[#This Row],[Datum alla]]),"",MONTH(TabellSAML[[#This Row],[Datum alla]]))</f>
        <v/>
      </c>
      <c r="BM89" t="str">
        <f>IF(ISTEXT(TabellSAML[[#This Row],[Månad]]),"",IF(TabellSAML[[#This Row],[Månad]]&lt;=6,TabellSAML[[#This Row],[År]]&amp;" termin 1",TabellSAML[[#This Row],[År]]&amp;" termin 2"))</f>
        <v/>
      </c>
    </row>
    <row r="90" spans="1:65" x14ac:dyDescent="0.25">
      <c r="A90" s="38"/>
      <c r="B90" s="39"/>
      <c r="C90" s="39"/>
      <c r="D90" s="38"/>
      <c r="E90" s="38"/>
      <c r="F90" s="38"/>
      <c r="G90" s="40"/>
      <c r="H90" s="38"/>
      <c r="I90" s="38"/>
      <c r="J90" s="38"/>
      <c r="K90" s="38"/>
      <c r="L90" s="38"/>
      <c r="M90" s="38"/>
      <c r="N90" s="38"/>
      <c r="O90" s="38"/>
      <c r="P90" s="38"/>
      <c r="Q90" s="38"/>
      <c r="R90" s="38"/>
      <c r="S90" s="45"/>
      <c r="T90" s="40"/>
      <c r="U90" s="38"/>
      <c r="V90" s="38"/>
      <c r="W90" s="38"/>
      <c r="Y90" s="38"/>
      <c r="Z90" s="38"/>
      <c r="AA90" s="38"/>
      <c r="AB90" s="38"/>
      <c r="AC90" s="38"/>
      <c r="AG90" s="38"/>
      <c r="AH90" s="38"/>
      <c r="AI90" s="38"/>
      <c r="AJ90" s="38"/>
      <c r="AK90" s="38"/>
      <c r="AL90" s="38"/>
      <c r="AM90" s="38"/>
      <c r="AN90" s="38"/>
      <c r="AO90" s="44" t="str">
        <f>IF(TabellSAML[[#This Row],[ID]]&gt;0,ISTEXT(TabellSAML[[#This Row],[(CoS) Ledarens namn]]),"")</f>
        <v/>
      </c>
      <c r="AP90" t="str">
        <f>IF(TabellSAML[[#This Row],[ID]]&gt;0,ISTEXT(TabellSAML[[#This Row],[(BIFF) Ledarens namn]]),"")</f>
        <v/>
      </c>
      <c r="AQ90" t="str">
        <f>IF(TabellSAML[[#This Row],[ID]]&gt;0,ISTEXT(TabellSAML[[#This Row],[(LFT) Ledarens namn]]),"")</f>
        <v/>
      </c>
      <c r="AR90" t="str">
        <f>IF(TabellSAML[[#This Row],[ID]]&gt;0,ISTEXT(TabellSAML[[#This Row],[(CoS) Namn på ledare för programmet]]),"")</f>
        <v/>
      </c>
      <c r="AS90" t="str">
        <f>IF(TabellSAML[[#This Row],[ID]]&gt;0,ISTEXT(TabellSAML[[#This Row],[(BIFF) Namn på ledare för programmet]]),"")</f>
        <v/>
      </c>
      <c r="AT90" t="str">
        <f>IF(TabellSAML[[#This Row],[ID]]&gt;0,ISTEXT(TabellSAML[[#This Row],[(LFT) Namn på ledare för programmet]]),"")</f>
        <v/>
      </c>
      <c r="AU90" s="5" t="str">
        <f>IF(TabellSAML[[#This Row],[CoS1]]=TRUE,TabellSAML[[#This Row],[Datum för det sista programtillfället]]&amp;TabellSAML[[#This Row],[(CoS) Ledarens namn]],"")</f>
        <v/>
      </c>
      <c r="AV90" t="str">
        <f>IF(TabellSAML[[#This Row],[CoS1]]=TRUE,TabellSAML[[#This Row],[Socialförvaltning som anordnat programtillfällena]],"")</f>
        <v/>
      </c>
      <c r="AW90" s="5" t="str">
        <f>IF(TabellSAML[[#This Row],[CoS2]]=TRUE,TabellSAML[[#This Row],[Datum för sista programtillfället]]&amp;TabellSAML[[#This Row],[(CoS) Namn på ledare för programmet]],"")</f>
        <v/>
      </c>
      <c r="AX90" t="str">
        <f>_xlfn.XLOOKUP(TabellSAML[[#This Row],[CoS_del_datum]],TabellSAML[CoS_led_datum],TabellSAML[CoS_led_SF],"",0,1)</f>
        <v/>
      </c>
      <c r="AY90" s="5" t="str">
        <f>IF(TabellSAML[[#This Row],[BIFF1]]=TRUE,TabellSAML[[#This Row],[Datum för det sista programtillfället]]&amp;TabellSAML[[#This Row],[(BIFF) Ledarens namn]],"")</f>
        <v/>
      </c>
      <c r="AZ90" t="str">
        <f>IF(TabellSAML[[#This Row],[BIFF1]]=TRUE,TabellSAML[[#This Row],[Socialförvaltning som anordnat programtillfällena]],"")</f>
        <v/>
      </c>
      <c r="BA90" s="5" t="str">
        <f>IF(TabellSAML[[#This Row],[BIFF2]]=TRUE,TabellSAML[[#This Row],[Datum för sista programtillfället]]&amp;TabellSAML[[#This Row],[(BIFF) Namn på ledare för programmet]],"")</f>
        <v/>
      </c>
      <c r="BB90" t="str">
        <f>_xlfn.XLOOKUP(TabellSAML[[#This Row],[BIFF_del_datum]],TabellSAML[BIFF_led_datum],TabellSAML[BIFF_led_SF],"",0,1)</f>
        <v/>
      </c>
      <c r="BC90" s="5" t="str">
        <f>IF(TabellSAML[[#This Row],[LFT1]]=TRUE,TabellSAML[[#This Row],[Datum för det sista programtillfället]]&amp;TabellSAML[[#This Row],[(LFT) Ledarens namn]],"")</f>
        <v/>
      </c>
      <c r="BD90" t="str">
        <f>IF(TabellSAML[[#This Row],[LFT1]]=TRUE,TabellSAML[[#This Row],[Socialförvaltning som anordnat programtillfällena]],"")</f>
        <v/>
      </c>
      <c r="BE90" s="5" t="str">
        <f>IF(TabellSAML[[#This Row],[LFT2]]=TRUE,TabellSAML[[#This Row],[Datum för sista programtillfället]]&amp;TabellSAML[[#This Row],[(LFT) Namn på ledare för programmet]],"")</f>
        <v/>
      </c>
      <c r="BF90" t="str">
        <f>_xlfn.XLOOKUP(TabellSAML[[#This Row],[LFT_del_datum]],TabellSAML[LFT_led_datum],TabellSAML[LFT_led_SF],"",0,1)</f>
        <v/>
      </c>
      <c r="BG9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0" s="5" t="str">
        <f>IF(ISNUMBER(TabellSAML[[#This Row],[Datum för det sista programtillfället]]),TabellSAML[[#This Row],[Datum för det sista programtillfället]],IF(ISBLANK(TabellSAML[[#This Row],[Datum för sista programtillfället]]),"",TabellSAML[[#This Row],[Datum för sista programtillfället]]))</f>
        <v/>
      </c>
      <c r="BJ90" t="str">
        <f>IF(ISTEXT(TabellSAML[[#This Row],[Typ av program]]),TabellSAML[[#This Row],[Typ av program]],IF(ISBLANK(TabellSAML[[#This Row],[Typ av program2]]),"",TabellSAML[[#This Row],[Typ av program2]]))</f>
        <v/>
      </c>
      <c r="BK90" t="str">
        <f>IF(ISTEXT(TabellSAML[[#This Row],[Datum alla]]),"",YEAR(TabellSAML[[#This Row],[Datum alla]]))</f>
        <v/>
      </c>
      <c r="BL90" t="str">
        <f>IF(ISTEXT(TabellSAML[[#This Row],[Datum alla]]),"",MONTH(TabellSAML[[#This Row],[Datum alla]]))</f>
        <v/>
      </c>
      <c r="BM90" t="str">
        <f>IF(ISTEXT(TabellSAML[[#This Row],[Månad]]),"",IF(TabellSAML[[#This Row],[Månad]]&lt;=6,TabellSAML[[#This Row],[År]]&amp;" termin 1",TabellSAML[[#This Row],[År]]&amp;" termin 2"))</f>
        <v/>
      </c>
    </row>
    <row r="91" spans="1:65" x14ac:dyDescent="0.25">
      <c r="A91" s="38"/>
      <c r="B91" s="39"/>
      <c r="C91" s="39"/>
      <c r="D91" s="38"/>
      <c r="E91" s="38"/>
      <c r="F91" s="38"/>
      <c r="G91" s="40"/>
      <c r="H91" s="38"/>
      <c r="I91" s="38"/>
      <c r="J91" s="41"/>
      <c r="K91" s="41"/>
      <c r="L91" s="38"/>
      <c r="M91" s="38"/>
      <c r="N91" s="38"/>
      <c r="O91" s="38"/>
      <c r="P91" s="38"/>
      <c r="Q91" s="38"/>
      <c r="R91" s="38"/>
      <c r="S91" s="45"/>
      <c r="T91" s="40"/>
      <c r="U91" s="38"/>
      <c r="V91" s="38"/>
      <c r="W91" s="38"/>
      <c r="Y91" s="38"/>
      <c r="Z91" s="38"/>
      <c r="AA91" s="38"/>
      <c r="AB91" s="38"/>
      <c r="AC91" s="38"/>
      <c r="AG91" s="38"/>
      <c r="AH91" s="38"/>
      <c r="AI91" s="38"/>
      <c r="AJ91" s="38"/>
      <c r="AK91" s="38"/>
      <c r="AL91" s="38"/>
      <c r="AM91" s="38"/>
      <c r="AN91" s="38"/>
      <c r="AO91" s="44" t="str">
        <f>IF(TabellSAML[[#This Row],[ID]]&gt;0,ISTEXT(TabellSAML[[#This Row],[(CoS) Ledarens namn]]),"")</f>
        <v/>
      </c>
      <c r="AP91" t="str">
        <f>IF(TabellSAML[[#This Row],[ID]]&gt;0,ISTEXT(TabellSAML[[#This Row],[(BIFF) Ledarens namn]]),"")</f>
        <v/>
      </c>
      <c r="AQ91" t="str">
        <f>IF(TabellSAML[[#This Row],[ID]]&gt;0,ISTEXT(TabellSAML[[#This Row],[(LFT) Ledarens namn]]),"")</f>
        <v/>
      </c>
      <c r="AR91" t="str">
        <f>IF(TabellSAML[[#This Row],[ID]]&gt;0,ISTEXT(TabellSAML[[#This Row],[(CoS) Namn på ledare för programmet]]),"")</f>
        <v/>
      </c>
      <c r="AS91" t="str">
        <f>IF(TabellSAML[[#This Row],[ID]]&gt;0,ISTEXT(TabellSAML[[#This Row],[(BIFF) Namn på ledare för programmet]]),"")</f>
        <v/>
      </c>
      <c r="AT91" t="str">
        <f>IF(TabellSAML[[#This Row],[ID]]&gt;0,ISTEXT(TabellSAML[[#This Row],[(LFT) Namn på ledare för programmet]]),"")</f>
        <v/>
      </c>
      <c r="AU91" s="5" t="str">
        <f>IF(TabellSAML[[#This Row],[CoS1]]=TRUE,TabellSAML[[#This Row],[Datum för det sista programtillfället]]&amp;TabellSAML[[#This Row],[(CoS) Ledarens namn]],"")</f>
        <v/>
      </c>
      <c r="AV91" t="str">
        <f>IF(TabellSAML[[#This Row],[CoS1]]=TRUE,TabellSAML[[#This Row],[Socialförvaltning som anordnat programtillfällena]],"")</f>
        <v/>
      </c>
      <c r="AW91" s="5" t="str">
        <f>IF(TabellSAML[[#This Row],[CoS2]]=TRUE,TabellSAML[[#This Row],[Datum för sista programtillfället]]&amp;TabellSAML[[#This Row],[(CoS) Namn på ledare för programmet]],"")</f>
        <v/>
      </c>
      <c r="AX91" t="str">
        <f>_xlfn.XLOOKUP(TabellSAML[[#This Row],[CoS_del_datum]],TabellSAML[CoS_led_datum],TabellSAML[CoS_led_SF],"",0,1)</f>
        <v/>
      </c>
      <c r="AY91" s="5" t="str">
        <f>IF(TabellSAML[[#This Row],[BIFF1]]=TRUE,TabellSAML[[#This Row],[Datum för det sista programtillfället]]&amp;TabellSAML[[#This Row],[(BIFF) Ledarens namn]],"")</f>
        <v/>
      </c>
      <c r="AZ91" t="str">
        <f>IF(TabellSAML[[#This Row],[BIFF1]]=TRUE,TabellSAML[[#This Row],[Socialförvaltning som anordnat programtillfällena]],"")</f>
        <v/>
      </c>
      <c r="BA91" s="5" t="str">
        <f>IF(TabellSAML[[#This Row],[BIFF2]]=TRUE,TabellSAML[[#This Row],[Datum för sista programtillfället]]&amp;TabellSAML[[#This Row],[(BIFF) Namn på ledare för programmet]],"")</f>
        <v/>
      </c>
      <c r="BB91" t="str">
        <f>_xlfn.XLOOKUP(TabellSAML[[#This Row],[BIFF_del_datum]],TabellSAML[BIFF_led_datum],TabellSAML[BIFF_led_SF],"",0,1)</f>
        <v/>
      </c>
      <c r="BC91" s="5" t="str">
        <f>IF(TabellSAML[[#This Row],[LFT1]]=TRUE,TabellSAML[[#This Row],[Datum för det sista programtillfället]]&amp;TabellSAML[[#This Row],[(LFT) Ledarens namn]],"")</f>
        <v/>
      </c>
      <c r="BD91" t="str">
        <f>IF(TabellSAML[[#This Row],[LFT1]]=TRUE,TabellSAML[[#This Row],[Socialförvaltning som anordnat programtillfällena]],"")</f>
        <v/>
      </c>
      <c r="BE91" s="5" t="str">
        <f>IF(TabellSAML[[#This Row],[LFT2]]=TRUE,TabellSAML[[#This Row],[Datum för sista programtillfället]]&amp;TabellSAML[[#This Row],[(LFT) Namn på ledare för programmet]],"")</f>
        <v/>
      </c>
      <c r="BF91" t="str">
        <f>_xlfn.XLOOKUP(TabellSAML[[#This Row],[LFT_del_datum]],TabellSAML[LFT_led_datum],TabellSAML[LFT_led_SF],"",0,1)</f>
        <v/>
      </c>
      <c r="BG9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1" s="5" t="str">
        <f>IF(ISNUMBER(TabellSAML[[#This Row],[Datum för det sista programtillfället]]),TabellSAML[[#This Row],[Datum för det sista programtillfället]],IF(ISBLANK(TabellSAML[[#This Row],[Datum för sista programtillfället]]),"",TabellSAML[[#This Row],[Datum för sista programtillfället]]))</f>
        <v/>
      </c>
      <c r="BJ91" t="str">
        <f>IF(ISTEXT(TabellSAML[[#This Row],[Typ av program]]),TabellSAML[[#This Row],[Typ av program]],IF(ISBLANK(TabellSAML[[#This Row],[Typ av program2]]),"",TabellSAML[[#This Row],[Typ av program2]]))</f>
        <v/>
      </c>
      <c r="BK91" t="str">
        <f>IF(ISTEXT(TabellSAML[[#This Row],[Datum alla]]),"",YEAR(TabellSAML[[#This Row],[Datum alla]]))</f>
        <v/>
      </c>
      <c r="BL91" t="str">
        <f>IF(ISTEXT(TabellSAML[[#This Row],[Datum alla]]),"",MONTH(TabellSAML[[#This Row],[Datum alla]]))</f>
        <v/>
      </c>
      <c r="BM91" t="str">
        <f>IF(ISTEXT(TabellSAML[[#This Row],[Månad]]),"",IF(TabellSAML[[#This Row],[Månad]]&lt;=6,TabellSAML[[#This Row],[År]]&amp;" termin 1",TabellSAML[[#This Row],[År]]&amp;" termin 2"))</f>
        <v/>
      </c>
    </row>
    <row r="92" spans="1:65" x14ac:dyDescent="0.25">
      <c r="B92" s="1"/>
      <c r="C92" s="1"/>
      <c r="J92" s="2"/>
      <c r="K92" s="2"/>
      <c r="S92" s="37"/>
      <c r="AO92" s="44" t="str">
        <f>IF(TabellSAML[[#This Row],[ID]]&gt;0,ISTEXT(TabellSAML[[#This Row],[(CoS) Ledarens namn]]),"")</f>
        <v/>
      </c>
      <c r="AP92" t="str">
        <f>IF(TabellSAML[[#This Row],[ID]]&gt;0,ISTEXT(TabellSAML[[#This Row],[(BIFF) Ledarens namn]]),"")</f>
        <v/>
      </c>
      <c r="AQ92" t="str">
        <f>IF(TabellSAML[[#This Row],[ID]]&gt;0,ISTEXT(TabellSAML[[#This Row],[(LFT) Ledarens namn]]),"")</f>
        <v/>
      </c>
      <c r="AR92" t="str">
        <f>IF(TabellSAML[[#This Row],[ID]]&gt;0,ISTEXT(TabellSAML[[#This Row],[(CoS) Namn på ledare för programmet]]),"")</f>
        <v/>
      </c>
      <c r="AS92" t="str">
        <f>IF(TabellSAML[[#This Row],[ID]]&gt;0,ISTEXT(TabellSAML[[#This Row],[(BIFF) Namn på ledare för programmet]]),"")</f>
        <v/>
      </c>
      <c r="AT92" t="str">
        <f>IF(TabellSAML[[#This Row],[ID]]&gt;0,ISTEXT(TabellSAML[[#This Row],[(LFT) Namn på ledare för programmet]]),"")</f>
        <v/>
      </c>
      <c r="AU92" s="5" t="str">
        <f>IF(TabellSAML[[#This Row],[CoS1]]=TRUE,TabellSAML[[#This Row],[Datum för det sista programtillfället]]&amp;TabellSAML[[#This Row],[(CoS) Ledarens namn]],"")</f>
        <v/>
      </c>
      <c r="AV92" t="str">
        <f>IF(TabellSAML[[#This Row],[CoS1]]=TRUE,TabellSAML[[#This Row],[Socialförvaltning som anordnat programtillfällena]],"")</f>
        <v/>
      </c>
      <c r="AW92" s="5" t="str">
        <f>IF(TabellSAML[[#This Row],[CoS2]]=TRUE,TabellSAML[[#This Row],[Datum för sista programtillfället]]&amp;TabellSAML[[#This Row],[(CoS) Namn på ledare för programmet]],"")</f>
        <v/>
      </c>
      <c r="AX92" t="str">
        <f>_xlfn.XLOOKUP(TabellSAML[[#This Row],[CoS_del_datum]],TabellSAML[CoS_led_datum],TabellSAML[CoS_led_SF],"",0,1)</f>
        <v/>
      </c>
      <c r="AY92" s="5" t="str">
        <f>IF(TabellSAML[[#This Row],[BIFF1]]=TRUE,TabellSAML[[#This Row],[Datum för det sista programtillfället]]&amp;TabellSAML[[#This Row],[(BIFF) Ledarens namn]],"")</f>
        <v/>
      </c>
      <c r="AZ92" t="str">
        <f>IF(TabellSAML[[#This Row],[BIFF1]]=TRUE,TabellSAML[[#This Row],[Socialförvaltning som anordnat programtillfällena]],"")</f>
        <v/>
      </c>
      <c r="BA92" s="5" t="str">
        <f>IF(TabellSAML[[#This Row],[BIFF2]]=TRUE,TabellSAML[[#This Row],[Datum för sista programtillfället]]&amp;TabellSAML[[#This Row],[(BIFF) Namn på ledare för programmet]],"")</f>
        <v/>
      </c>
      <c r="BB92" t="str">
        <f>_xlfn.XLOOKUP(TabellSAML[[#This Row],[BIFF_del_datum]],TabellSAML[BIFF_led_datum],TabellSAML[BIFF_led_SF],"",0,1)</f>
        <v/>
      </c>
      <c r="BC92" s="5" t="str">
        <f>IF(TabellSAML[[#This Row],[LFT1]]=TRUE,TabellSAML[[#This Row],[Datum för det sista programtillfället]]&amp;TabellSAML[[#This Row],[(LFT) Ledarens namn]],"")</f>
        <v/>
      </c>
      <c r="BD92" t="str">
        <f>IF(TabellSAML[[#This Row],[LFT1]]=TRUE,TabellSAML[[#This Row],[Socialförvaltning som anordnat programtillfällena]],"")</f>
        <v/>
      </c>
      <c r="BE92" s="5" t="str">
        <f>IF(TabellSAML[[#This Row],[LFT2]]=TRUE,TabellSAML[[#This Row],[Datum för sista programtillfället]]&amp;TabellSAML[[#This Row],[(LFT) Namn på ledare för programmet]],"")</f>
        <v/>
      </c>
      <c r="BF92" t="str">
        <f>_xlfn.XLOOKUP(TabellSAML[[#This Row],[LFT_del_datum]],TabellSAML[LFT_led_datum],TabellSAML[LFT_led_SF],"",0,1)</f>
        <v/>
      </c>
      <c r="BG9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2" s="5" t="str">
        <f>IF(ISNUMBER(TabellSAML[[#This Row],[Datum för det sista programtillfället]]),TabellSAML[[#This Row],[Datum för det sista programtillfället]],IF(ISBLANK(TabellSAML[[#This Row],[Datum för sista programtillfället]]),"",TabellSAML[[#This Row],[Datum för sista programtillfället]]))</f>
        <v/>
      </c>
      <c r="BJ92" t="str">
        <f>IF(ISTEXT(TabellSAML[[#This Row],[Typ av program]]),TabellSAML[[#This Row],[Typ av program]],IF(ISBLANK(TabellSAML[[#This Row],[Typ av program2]]),"",TabellSAML[[#This Row],[Typ av program2]]))</f>
        <v/>
      </c>
      <c r="BK92" t="str">
        <f>IF(ISTEXT(TabellSAML[[#This Row],[Datum alla]]),"",YEAR(TabellSAML[[#This Row],[Datum alla]]))</f>
        <v/>
      </c>
      <c r="BL92" t="str">
        <f>IF(ISTEXT(TabellSAML[[#This Row],[Datum alla]]),"",MONTH(TabellSAML[[#This Row],[Datum alla]]))</f>
        <v/>
      </c>
      <c r="BM92" t="str">
        <f>IF(ISTEXT(TabellSAML[[#This Row],[Månad]]),"",IF(TabellSAML[[#This Row],[Månad]]&lt;=6,TabellSAML[[#This Row],[År]]&amp;" termin 1",TabellSAML[[#This Row],[År]]&amp;" termin 2"))</f>
        <v/>
      </c>
    </row>
    <row r="93" spans="1:65" x14ac:dyDescent="0.25">
      <c r="B93" s="1"/>
      <c r="C93" s="1"/>
      <c r="J93" s="2"/>
      <c r="K93" s="2"/>
      <c r="S93" s="37"/>
      <c r="U93" s="5"/>
      <c r="AO93" s="44" t="str">
        <f>IF(TabellSAML[[#This Row],[ID]]&gt;0,ISTEXT(TabellSAML[[#This Row],[(CoS) Ledarens namn]]),"")</f>
        <v/>
      </c>
      <c r="AP93" t="str">
        <f>IF(TabellSAML[[#This Row],[ID]]&gt;0,ISTEXT(TabellSAML[[#This Row],[(BIFF) Ledarens namn]]),"")</f>
        <v/>
      </c>
      <c r="AQ93" t="str">
        <f>IF(TabellSAML[[#This Row],[ID]]&gt;0,ISTEXT(TabellSAML[[#This Row],[(LFT) Ledarens namn]]),"")</f>
        <v/>
      </c>
      <c r="AR93" t="str">
        <f>IF(TabellSAML[[#This Row],[ID]]&gt;0,ISTEXT(TabellSAML[[#This Row],[(CoS) Namn på ledare för programmet]]),"")</f>
        <v/>
      </c>
      <c r="AS93" t="str">
        <f>IF(TabellSAML[[#This Row],[ID]]&gt;0,ISTEXT(TabellSAML[[#This Row],[(BIFF) Namn på ledare för programmet]]),"")</f>
        <v/>
      </c>
      <c r="AT93" t="str">
        <f>IF(TabellSAML[[#This Row],[ID]]&gt;0,ISTEXT(TabellSAML[[#This Row],[(LFT) Namn på ledare för programmet]]),"")</f>
        <v/>
      </c>
      <c r="AU93" s="5" t="str">
        <f>IF(TabellSAML[[#This Row],[CoS1]]=TRUE,TabellSAML[[#This Row],[Datum för det sista programtillfället]]&amp;TabellSAML[[#This Row],[(CoS) Ledarens namn]],"")</f>
        <v/>
      </c>
      <c r="AV93" t="str">
        <f>IF(TabellSAML[[#This Row],[CoS1]]=TRUE,TabellSAML[[#This Row],[Socialförvaltning som anordnat programtillfällena]],"")</f>
        <v/>
      </c>
      <c r="AW93" s="5" t="str">
        <f>IF(TabellSAML[[#This Row],[CoS2]]=TRUE,TabellSAML[[#This Row],[Datum för sista programtillfället]]&amp;TabellSAML[[#This Row],[(CoS) Namn på ledare för programmet]],"")</f>
        <v/>
      </c>
      <c r="AX93" t="str">
        <f>_xlfn.XLOOKUP(TabellSAML[[#This Row],[CoS_del_datum]],TabellSAML[CoS_led_datum],TabellSAML[CoS_led_SF],"",0,1)</f>
        <v/>
      </c>
      <c r="AY93" s="5" t="str">
        <f>IF(TabellSAML[[#This Row],[BIFF1]]=TRUE,TabellSAML[[#This Row],[Datum för det sista programtillfället]]&amp;TabellSAML[[#This Row],[(BIFF) Ledarens namn]],"")</f>
        <v/>
      </c>
      <c r="AZ93" t="str">
        <f>IF(TabellSAML[[#This Row],[BIFF1]]=TRUE,TabellSAML[[#This Row],[Socialförvaltning som anordnat programtillfällena]],"")</f>
        <v/>
      </c>
      <c r="BA93" s="5" t="str">
        <f>IF(TabellSAML[[#This Row],[BIFF2]]=TRUE,TabellSAML[[#This Row],[Datum för sista programtillfället]]&amp;TabellSAML[[#This Row],[(BIFF) Namn på ledare för programmet]],"")</f>
        <v/>
      </c>
      <c r="BB93" t="str">
        <f>_xlfn.XLOOKUP(TabellSAML[[#This Row],[BIFF_del_datum]],TabellSAML[BIFF_led_datum],TabellSAML[BIFF_led_SF],"",0,1)</f>
        <v/>
      </c>
      <c r="BC93" s="5" t="str">
        <f>IF(TabellSAML[[#This Row],[LFT1]]=TRUE,TabellSAML[[#This Row],[Datum för det sista programtillfället]]&amp;TabellSAML[[#This Row],[(LFT) Ledarens namn]],"")</f>
        <v/>
      </c>
      <c r="BD93" t="str">
        <f>IF(TabellSAML[[#This Row],[LFT1]]=TRUE,TabellSAML[[#This Row],[Socialförvaltning som anordnat programtillfällena]],"")</f>
        <v/>
      </c>
      <c r="BE93" s="5" t="str">
        <f>IF(TabellSAML[[#This Row],[LFT2]]=TRUE,TabellSAML[[#This Row],[Datum för sista programtillfället]]&amp;TabellSAML[[#This Row],[(LFT) Namn på ledare för programmet]],"")</f>
        <v/>
      </c>
      <c r="BF93" t="str">
        <f>_xlfn.XLOOKUP(TabellSAML[[#This Row],[LFT_del_datum]],TabellSAML[LFT_led_datum],TabellSAML[LFT_led_SF],"",0,1)</f>
        <v/>
      </c>
      <c r="BG9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3" s="5" t="str">
        <f>IF(ISNUMBER(TabellSAML[[#This Row],[Datum för det sista programtillfället]]),TabellSAML[[#This Row],[Datum för det sista programtillfället]],IF(ISBLANK(TabellSAML[[#This Row],[Datum för sista programtillfället]]),"",TabellSAML[[#This Row],[Datum för sista programtillfället]]))</f>
        <v/>
      </c>
      <c r="BJ93" t="str">
        <f>IF(ISTEXT(TabellSAML[[#This Row],[Typ av program]]),TabellSAML[[#This Row],[Typ av program]],IF(ISBLANK(TabellSAML[[#This Row],[Typ av program2]]),"",TabellSAML[[#This Row],[Typ av program2]]))</f>
        <v/>
      </c>
      <c r="BK93" t="str">
        <f>IF(ISTEXT(TabellSAML[[#This Row],[Datum alla]]),"",YEAR(TabellSAML[[#This Row],[Datum alla]]))</f>
        <v/>
      </c>
      <c r="BL93" t="str">
        <f>IF(ISTEXT(TabellSAML[[#This Row],[Datum alla]]),"",MONTH(TabellSAML[[#This Row],[Datum alla]]))</f>
        <v/>
      </c>
      <c r="BM93" t="str">
        <f>IF(ISTEXT(TabellSAML[[#This Row],[Månad]]),"",IF(TabellSAML[[#This Row],[Månad]]&lt;=6,TabellSAML[[#This Row],[År]]&amp;" termin 1",TabellSAML[[#This Row],[År]]&amp;" termin 2"))</f>
        <v/>
      </c>
    </row>
    <row r="94" spans="1:65" x14ac:dyDescent="0.25">
      <c r="B94" s="1"/>
      <c r="C94" s="1"/>
      <c r="J94" s="2"/>
      <c r="K94" s="2"/>
      <c r="S94" s="37"/>
      <c r="U94" s="5"/>
      <c r="AO94" s="44" t="str">
        <f>IF(TabellSAML[[#This Row],[ID]]&gt;0,ISTEXT(TabellSAML[[#This Row],[(CoS) Ledarens namn]]),"")</f>
        <v/>
      </c>
      <c r="AP94" t="str">
        <f>IF(TabellSAML[[#This Row],[ID]]&gt;0,ISTEXT(TabellSAML[[#This Row],[(BIFF) Ledarens namn]]),"")</f>
        <v/>
      </c>
      <c r="AQ94" t="str">
        <f>IF(TabellSAML[[#This Row],[ID]]&gt;0,ISTEXT(TabellSAML[[#This Row],[(LFT) Ledarens namn]]),"")</f>
        <v/>
      </c>
      <c r="AR94" t="str">
        <f>IF(TabellSAML[[#This Row],[ID]]&gt;0,ISTEXT(TabellSAML[[#This Row],[(CoS) Namn på ledare för programmet]]),"")</f>
        <v/>
      </c>
      <c r="AS94" t="str">
        <f>IF(TabellSAML[[#This Row],[ID]]&gt;0,ISTEXT(TabellSAML[[#This Row],[(BIFF) Namn på ledare för programmet]]),"")</f>
        <v/>
      </c>
      <c r="AT94" t="str">
        <f>IF(TabellSAML[[#This Row],[ID]]&gt;0,ISTEXT(TabellSAML[[#This Row],[(LFT) Namn på ledare för programmet]]),"")</f>
        <v/>
      </c>
      <c r="AU94" s="5" t="str">
        <f>IF(TabellSAML[[#This Row],[CoS1]]=TRUE,TabellSAML[[#This Row],[Datum för det sista programtillfället]]&amp;TabellSAML[[#This Row],[(CoS) Ledarens namn]],"")</f>
        <v/>
      </c>
      <c r="AV94" t="str">
        <f>IF(TabellSAML[[#This Row],[CoS1]]=TRUE,TabellSAML[[#This Row],[Socialförvaltning som anordnat programtillfällena]],"")</f>
        <v/>
      </c>
      <c r="AW94" s="5" t="str">
        <f>IF(TabellSAML[[#This Row],[CoS2]]=TRUE,TabellSAML[[#This Row],[Datum för sista programtillfället]]&amp;TabellSAML[[#This Row],[(CoS) Namn på ledare för programmet]],"")</f>
        <v/>
      </c>
      <c r="AX94" t="str">
        <f>_xlfn.XLOOKUP(TabellSAML[[#This Row],[CoS_del_datum]],TabellSAML[CoS_led_datum],TabellSAML[CoS_led_SF],"",0,1)</f>
        <v/>
      </c>
      <c r="AY94" s="5" t="str">
        <f>IF(TabellSAML[[#This Row],[BIFF1]]=TRUE,TabellSAML[[#This Row],[Datum för det sista programtillfället]]&amp;TabellSAML[[#This Row],[(BIFF) Ledarens namn]],"")</f>
        <v/>
      </c>
      <c r="AZ94" t="str">
        <f>IF(TabellSAML[[#This Row],[BIFF1]]=TRUE,TabellSAML[[#This Row],[Socialförvaltning som anordnat programtillfällena]],"")</f>
        <v/>
      </c>
      <c r="BA94" s="5" t="str">
        <f>IF(TabellSAML[[#This Row],[BIFF2]]=TRUE,TabellSAML[[#This Row],[Datum för sista programtillfället]]&amp;TabellSAML[[#This Row],[(BIFF) Namn på ledare för programmet]],"")</f>
        <v/>
      </c>
      <c r="BB94" t="str">
        <f>_xlfn.XLOOKUP(TabellSAML[[#This Row],[BIFF_del_datum]],TabellSAML[BIFF_led_datum],TabellSAML[BIFF_led_SF],"",0,1)</f>
        <v/>
      </c>
      <c r="BC94" s="5" t="str">
        <f>IF(TabellSAML[[#This Row],[LFT1]]=TRUE,TabellSAML[[#This Row],[Datum för det sista programtillfället]]&amp;TabellSAML[[#This Row],[(LFT) Ledarens namn]],"")</f>
        <v/>
      </c>
      <c r="BD94" t="str">
        <f>IF(TabellSAML[[#This Row],[LFT1]]=TRUE,TabellSAML[[#This Row],[Socialförvaltning som anordnat programtillfällena]],"")</f>
        <v/>
      </c>
      <c r="BE94" s="5" t="str">
        <f>IF(TabellSAML[[#This Row],[LFT2]]=TRUE,TabellSAML[[#This Row],[Datum för sista programtillfället]]&amp;TabellSAML[[#This Row],[(LFT) Namn på ledare för programmet]],"")</f>
        <v/>
      </c>
      <c r="BF94" t="str">
        <f>_xlfn.XLOOKUP(TabellSAML[[#This Row],[LFT_del_datum]],TabellSAML[LFT_led_datum],TabellSAML[LFT_led_SF],"",0,1)</f>
        <v/>
      </c>
      <c r="BG9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4" s="5" t="str">
        <f>IF(ISNUMBER(TabellSAML[[#This Row],[Datum för det sista programtillfället]]),TabellSAML[[#This Row],[Datum för det sista programtillfället]],IF(ISBLANK(TabellSAML[[#This Row],[Datum för sista programtillfället]]),"",TabellSAML[[#This Row],[Datum för sista programtillfället]]))</f>
        <v/>
      </c>
      <c r="BJ94" t="str">
        <f>IF(ISTEXT(TabellSAML[[#This Row],[Typ av program]]),TabellSAML[[#This Row],[Typ av program]],IF(ISBLANK(TabellSAML[[#This Row],[Typ av program2]]),"",TabellSAML[[#This Row],[Typ av program2]]))</f>
        <v/>
      </c>
      <c r="BK94" t="str">
        <f>IF(ISTEXT(TabellSAML[[#This Row],[Datum alla]]),"",YEAR(TabellSAML[[#This Row],[Datum alla]]))</f>
        <v/>
      </c>
      <c r="BL94" t="str">
        <f>IF(ISTEXT(TabellSAML[[#This Row],[Datum alla]]),"",MONTH(TabellSAML[[#This Row],[Datum alla]]))</f>
        <v/>
      </c>
      <c r="BM94" t="str">
        <f>IF(ISTEXT(TabellSAML[[#This Row],[Månad]]),"",IF(TabellSAML[[#This Row],[Månad]]&lt;=6,TabellSAML[[#This Row],[År]]&amp;" termin 1",TabellSAML[[#This Row],[År]]&amp;" termin 2"))</f>
        <v/>
      </c>
    </row>
    <row r="95" spans="1:65" x14ac:dyDescent="0.25">
      <c r="B95" s="1"/>
      <c r="C95" s="1"/>
      <c r="J95" s="2"/>
      <c r="K95" s="2"/>
      <c r="S95" s="37"/>
      <c r="U95" s="5"/>
      <c r="AO95" s="44" t="str">
        <f>IF(TabellSAML[[#This Row],[ID]]&gt;0,ISTEXT(TabellSAML[[#This Row],[(CoS) Ledarens namn]]),"")</f>
        <v/>
      </c>
      <c r="AP95" t="str">
        <f>IF(TabellSAML[[#This Row],[ID]]&gt;0,ISTEXT(TabellSAML[[#This Row],[(BIFF) Ledarens namn]]),"")</f>
        <v/>
      </c>
      <c r="AQ95" t="str">
        <f>IF(TabellSAML[[#This Row],[ID]]&gt;0,ISTEXT(TabellSAML[[#This Row],[(LFT) Ledarens namn]]),"")</f>
        <v/>
      </c>
      <c r="AR95" t="str">
        <f>IF(TabellSAML[[#This Row],[ID]]&gt;0,ISTEXT(TabellSAML[[#This Row],[(CoS) Namn på ledare för programmet]]),"")</f>
        <v/>
      </c>
      <c r="AS95" t="str">
        <f>IF(TabellSAML[[#This Row],[ID]]&gt;0,ISTEXT(TabellSAML[[#This Row],[(BIFF) Namn på ledare för programmet]]),"")</f>
        <v/>
      </c>
      <c r="AT95" t="str">
        <f>IF(TabellSAML[[#This Row],[ID]]&gt;0,ISTEXT(TabellSAML[[#This Row],[(LFT) Namn på ledare för programmet]]),"")</f>
        <v/>
      </c>
      <c r="AU95" s="5" t="str">
        <f>IF(TabellSAML[[#This Row],[CoS1]]=TRUE,TabellSAML[[#This Row],[Datum för det sista programtillfället]]&amp;TabellSAML[[#This Row],[(CoS) Ledarens namn]],"")</f>
        <v/>
      </c>
      <c r="AV95" t="str">
        <f>IF(TabellSAML[[#This Row],[CoS1]]=TRUE,TabellSAML[[#This Row],[Socialförvaltning som anordnat programtillfällena]],"")</f>
        <v/>
      </c>
      <c r="AW95" s="5" t="str">
        <f>IF(TabellSAML[[#This Row],[CoS2]]=TRUE,TabellSAML[[#This Row],[Datum för sista programtillfället]]&amp;TabellSAML[[#This Row],[(CoS) Namn på ledare för programmet]],"")</f>
        <v/>
      </c>
      <c r="AX95" t="str">
        <f>_xlfn.XLOOKUP(TabellSAML[[#This Row],[CoS_del_datum]],TabellSAML[CoS_led_datum],TabellSAML[CoS_led_SF],"",0,1)</f>
        <v/>
      </c>
      <c r="AY95" s="5" t="str">
        <f>IF(TabellSAML[[#This Row],[BIFF1]]=TRUE,TabellSAML[[#This Row],[Datum för det sista programtillfället]]&amp;TabellSAML[[#This Row],[(BIFF) Ledarens namn]],"")</f>
        <v/>
      </c>
      <c r="AZ95" t="str">
        <f>IF(TabellSAML[[#This Row],[BIFF1]]=TRUE,TabellSAML[[#This Row],[Socialförvaltning som anordnat programtillfällena]],"")</f>
        <v/>
      </c>
      <c r="BA95" s="5" t="str">
        <f>IF(TabellSAML[[#This Row],[BIFF2]]=TRUE,TabellSAML[[#This Row],[Datum för sista programtillfället]]&amp;TabellSAML[[#This Row],[(BIFF) Namn på ledare för programmet]],"")</f>
        <v/>
      </c>
      <c r="BB95" t="str">
        <f>_xlfn.XLOOKUP(TabellSAML[[#This Row],[BIFF_del_datum]],TabellSAML[BIFF_led_datum],TabellSAML[BIFF_led_SF],"",0,1)</f>
        <v/>
      </c>
      <c r="BC95" s="5" t="str">
        <f>IF(TabellSAML[[#This Row],[LFT1]]=TRUE,TabellSAML[[#This Row],[Datum för det sista programtillfället]]&amp;TabellSAML[[#This Row],[(LFT) Ledarens namn]],"")</f>
        <v/>
      </c>
      <c r="BD95" t="str">
        <f>IF(TabellSAML[[#This Row],[LFT1]]=TRUE,TabellSAML[[#This Row],[Socialförvaltning som anordnat programtillfällena]],"")</f>
        <v/>
      </c>
      <c r="BE95" s="5" t="str">
        <f>IF(TabellSAML[[#This Row],[LFT2]]=TRUE,TabellSAML[[#This Row],[Datum för sista programtillfället]]&amp;TabellSAML[[#This Row],[(LFT) Namn på ledare för programmet]],"")</f>
        <v/>
      </c>
      <c r="BF95" t="str">
        <f>_xlfn.XLOOKUP(TabellSAML[[#This Row],[LFT_del_datum]],TabellSAML[LFT_led_datum],TabellSAML[LFT_led_SF],"",0,1)</f>
        <v/>
      </c>
      <c r="BG9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5" s="5" t="str">
        <f>IF(ISNUMBER(TabellSAML[[#This Row],[Datum för det sista programtillfället]]),TabellSAML[[#This Row],[Datum för det sista programtillfället]],IF(ISBLANK(TabellSAML[[#This Row],[Datum för sista programtillfället]]),"",TabellSAML[[#This Row],[Datum för sista programtillfället]]))</f>
        <v/>
      </c>
      <c r="BJ95" t="str">
        <f>IF(ISTEXT(TabellSAML[[#This Row],[Typ av program]]),TabellSAML[[#This Row],[Typ av program]],IF(ISBLANK(TabellSAML[[#This Row],[Typ av program2]]),"",TabellSAML[[#This Row],[Typ av program2]]))</f>
        <v/>
      </c>
      <c r="BK95" t="str">
        <f>IF(ISTEXT(TabellSAML[[#This Row],[Datum alla]]),"",YEAR(TabellSAML[[#This Row],[Datum alla]]))</f>
        <v/>
      </c>
      <c r="BL95" t="str">
        <f>IF(ISTEXT(TabellSAML[[#This Row],[Datum alla]]),"",MONTH(TabellSAML[[#This Row],[Datum alla]]))</f>
        <v/>
      </c>
      <c r="BM95" t="str">
        <f>IF(ISTEXT(TabellSAML[[#This Row],[Månad]]),"",IF(TabellSAML[[#This Row],[Månad]]&lt;=6,TabellSAML[[#This Row],[År]]&amp;" termin 1",TabellSAML[[#This Row],[År]]&amp;" termin 2"))</f>
        <v/>
      </c>
    </row>
    <row r="96" spans="1:65" x14ac:dyDescent="0.25">
      <c r="B96" s="1"/>
      <c r="C96" s="1"/>
      <c r="J96" s="2"/>
      <c r="K96" s="2"/>
      <c r="S96" s="37"/>
      <c r="U96" s="5"/>
      <c r="AO96" s="44" t="str">
        <f>IF(TabellSAML[[#This Row],[ID]]&gt;0,ISTEXT(TabellSAML[[#This Row],[(CoS) Ledarens namn]]),"")</f>
        <v/>
      </c>
      <c r="AP96" t="str">
        <f>IF(TabellSAML[[#This Row],[ID]]&gt;0,ISTEXT(TabellSAML[[#This Row],[(BIFF) Ledarens namn]]),"")</f>
        <v/>
      </c>
      <c r="AQ96" t="str">
        <f>IF(TabellSAML[[#This Row],[ID]]&gt;0,ISTEXT(TabellSAML[[#This Row],[(LFT) Ledarens namn]]),"")</f>
        <v/>
      </c>
      <c r="AR96" t="str">
        <f>IF(TabellSAML[[#This Row],[ID]]&gt;0,ISTEXT(TabellSAML[[#This Row],[(CoS) Namn på ledare för programmet]]),"")</f>
        <v/>
      </c>
      <c r="AS96" t="str">
        <f>IF(TabellSAML[[#This Row],[ID]]&gt;0,ISTEXT(TabellSAML[[#This Row],[(BIFF) Namn på ledare för programmet]]),"")</f>
        <v/>
      </c>
      <c r="AT96" t="str">
        <f>IF(TabellSAML[[#This Row],[ID]]&gt;0,ISTEXT(TabellSAML[[#This Row],[(LFT) Namn på ledare för programmet]]),"")</f>
        <v/>
      </c>
      <c r="AU96" s="5" t="str">
        <f>IF(TabellSAML[[#This Row],[CoS1]]=TRUE,TabellSAML[[#This Row],[Datum för det sista programtillfället]]&amp;TabellSAML[[#This Row],[(CoS) Ledarens namn]],"")</f>
        <v/>
      </c>
      <c r="AV96" t="str">
        <f>IF(TabellSAML[[#This Row],[CoS1]]=TRUE,TabellSAML[[#This Row],[Socialförvaltning som anordnat programtillfällena]],"")</f>
        <v/>
      </c>
      <c r="AW96" s="5" t="str">
        <f>IF(TabellSAML[[#This Row],[CoS2]]=TRUE,TabellSAML[[#This Row],[Datum för sista programtillfället]]&amp;TabellSAML[[#This Row],[(CoS) Namn på ledare för programmet]],"")</f>
        <v/>
      </c>
      <c r="AX96" t="str">
        <f>_xlfn.XLOOKUP(TabellSAML[[#This Row],[CoS_del_datum]],TabellSAML[CoS_led_datum],TabellSAML[CoS_led_SF],"",0,1)</f>
        <v/>
      </c>
      <c r="AY96" s="5" t="str">
        <f>IF(TabellSAML[[#This Row],[BIFF1]]=TRUE,TabellSAML[[#This Row],[Datum för det sista programtillfället]]&amp;TabellSAML[[#This Row],[(BIFF) Ledarens namn]],"")</f>
        <v/>
      </c>
      <c r="AZ96" t="str">
        <f>IF(TabellSAML[[#This Row],[BIFF1]]=TRUE,TabellSAML[[#This Row],[Socialförvaltning som anordnat programtillfällena]],"")</f>
        <v/>
      </c>
      <c r="BA96" s="5" t="str">
        <f>IF(TabellSAML[[#This Row],[BIFF2]]=TRUE,TabellSAML[[#This Row],[Datum för sista programtillfället]]&amp;TabellSAML[[#This Row],[(BIFF) Namn på ledare för programmet]],"")</f>
        <v/>
      </c>
      <c r="BB96" t="str">
        <f>_xlfn.XLOOKUP(TabellSAML[[#This Row],[BIFF_del_datum]],TabellSAML[BIFF_led_datum],TabellSAML[BIFF_led_SF],"",0,1)</f>
        <v/>
      </c>
      <c r="BC96" s="5" t="str">
        <f>IF(TabellSAML[[#This Row],[LFT1]]=TRUE,TabellSAML[[#This Row],[Datum för det sista programtillfället]]&amp;TabellSAML[[#This Row],[(LFT) Ledarens namn]],"")</f>
        <v/>
      </c>
      <c r="BD96" t="str">
        <f>IF(TabellSAML[[#This Row],[LFT1]]=TRUE,TabellSAML[[#This Row],[Socialförvaltning som anordnat programtillfällena]],"")</f>
        <v/>
      </c>
      <c r="BE96" s="5" t="str">
        <f>IF(TabellSAML[[#This Row],[LFT2]]=TRUE,TabellSAML[[#This Row],[Datum för sista programtillfället]]&amp;TabellSAML[[#This Row],[(LFT) Namn på ledare för programmet]],"")</f>
        <v/>
      </c>
      <c r="BF96" t="str">
        <f>_xlfn.XLOOKUP(TabellSAML[[#This Row],[LFT_del_datum]],TabellSAML[LFT_led_datum],TabellSAML[LFT_led_SF],"",0,1)</f>
        <v/>
      </c>
      <c r="BG9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6" s="5" t="str">
        <f>IF(ISNUMBER(TabellSAML[[#This Row],[Datum för det sista programtillfället]]),TabellSAML[[#This Row],[Datum för det sista programtillfället]],IF(ISBLANK(TabellSAML[[#This Row],[Datum för sista programtillfället]]),"",TabellSAML[[#This Row],[Datum för sista programtillfället]]))</f>
        <v/>
      </c>
      <c r="BJ96" t="str">
        <f>IF(ISTEXT(TabellSAML[[#This Row],[Typ av program]]),TabellSAML[[#This Row],[Typ av program]],IF(ISBLANK(TabellSAML[[#This Row],[Typ av program2]]),"",TabellSAML[[#This Row],[Typ av program2]]))</f>
        <v/>
      </c>
      <c r="BK96" t="str">
        <f>IF(ISTEXT(TabellSAML[[#This Row],[Datum alla]]),"",YEAR(TabellSAML[[#This Row],[Datum alla]]))</f>
        <v/>
      </c>
      <c r="BL96" t="str">
        <f>IF(ISTEXT(TabellSAML[[#This Row],[Datum alla]]),"",MONTH(TabellSAML[[#This Row],[Datum alla]]))</f>
        <v/>
      </c>
      <c r="BM96" t="str">
        <f>IF(ISTEXT(TabellSAML[[#This Row],[Månad]]),"",IF(TabellSAML[[#This Row],[Månad]]&lt;=6,TabellSAML[[#This Row],[År]]&amp;" termin 1",TabellSAML[[#This Row],[År]]&amp;" termin 2"))</f>
        <v/>
      </c>
    </row>
    <row r="97" spans="1:65" x14ac:dyDescent="0.25">
      <c r="B97" s="1"/>
      <c r="C97" s="1"/>
      <c r="J97" s="2"/>
      <c r="K97" s="2"/>
      <c r="S97" s="37"/>
      <c r="U97" s="5"/>
      <c r="AO97" s="44" t="str">
        <f>IF(TabellSAML[[#This Row],[ID]]&gt;0,ISTEXT(TabellSAML[[#This Row],[(CoS) Ledarens namn]]),"")</f>
        <v/>
      </c>
      <c r="AP97" t="str">
        <f>IF(TabellSAML[[#This Row],[ID]]&gt;0,ISTEXT(TabellSAML[[#This Row],[(BIFF) Ledarens namn]]),"")</f>
        <v/>
      </c>
      <c r="AQ97" t="str">
        <f>IF(TabellSAML[[#This Row],[ID]]&gt;0,ISTEXT(TabellSAML[[#This Row],[(LFT) Ledarens namn]]),"")</f>
        <v/>
      </c>
      <c r="AR97" t="str">
        <f>IF(TabellSAML[[#This Row],[ID]]&gt;0,ISTEXT(TabellSAML[[#This Row],[(CoS) Namn på ledare för programmet]]),"")</f>
        <v/>
      </c>
      <c r="AS97" t="str">
        <f>IF(TabellSAML[[#This Row],[ID]]&gt;0,ISTEXT(TabellSAML[[#This Row],[(BIFF) Namn på ledare för programmet]]),"")</f>
        <v/>
      </c>
      <c r="AT97" t="str">
        <f>IF(TabellSAML[[#This Row],[ID]]&gt;0,ISTEXT(TabellSAML[[#This Row],[(LFT) Namn på ledare för programmet]]),"")</f>
        <v/>
      </c>
      <c r="AU97" s="5" t="str">
        <f>IF(TabellSAML[[#This Row],[CoS1]]=TRUE,TabellSAML[[#This Row],[Datum för det sista programtillfället]]&amp;TabellSAML[[#This Row],[(CoS) Ledarens namn]],"")</f>
        <v/>
      </c>
      <c r="AV97" t="str">
        <f>IF(TabellSAML[[#This Row],[CoS1]]=TRUE,TabellSAML[[#This Row],[Socialförvaltning som anordnat programtillfällena]],"")</f>
        <v/>
      </c>
      <c r="AW97" s="5" t="str">
        <f>IF(TabellSAML[[#This Row],[CoS2]]=TRUE,TabellSAML[[#This Row],[Datum för sista programtillfället]]&amp;TabellSAML[[#This Row],[(CoS) Namn på ledare för programmet]],"")</f>
        <v/>
      </c>
      <c r="AX97" t="str">
        <f>_xlfn.XLOOKUP(TabellSAML[[#This Row],[CoS_del_datum]],TabellSAML[CoS_led_datum],TabellSAML[CoS_led_SF],"",0,1)</f>
        <v/>
      </c>
      <c r="AY97" s="5" t="str">
        <f>IF(TabellSAML[[#This Row],[BIFF1]]=TRUE,TabellSAML[[#This Row],[Datum för det sista programtillfället]]&amp;TabellSAML[[#This Row],[(BIFF) Ledarens namn]],"")</f>
        <v/>
      </c>
      <c r="AZ97" t="str">
        <f>IF(TabellSAML[[#This Row],[BIFF1]]=TRUE,TabellSAML[[#This Row],[Socialförvaltning som anordnat programtillfällena]],"")</f>
        <v/>
      </c>
      <c r="BA97" s="5" t="str">
        <f>IF(TabellSAML[[#This Row],[BIFF2]]=TRUE,TabellSAML[[#This Row],[Datum för sista programtillfället]]&amp;TabellSAML[[#This Row],[(BIFF) Namn på ledare för programmet]],"")</f>
        <v/>
      </c>
      <c r="BB97" t="str">
        <f>_xlfn.XLOOKUP(TabellSAML[[#This Row],[BIFF_del_datum]],TabellSAML[BIFF_led_datum],TabellSAML[BIFF_led_SF],"",0,1)</f>
        <v/>
      </c>
      <c r="BC97" s="5" t="str">
        <f>IF(TabellSAML[[#This Row],[LFT1]]=TRUE,TabellSAML[[#This Row],[Datum för det sista programtillfället]]&amp;TabellSAML[[#This Row],[(LFT) Ledarens namn]],"")</f>
        <v/>
      </c>
      <c r="BD97" t="str">
        <f>IF(TabellSAML[[#This Row],[LFT1]]=TRUE,TabellSAML[[#This Row],[Socialförvaltning som anordnat programtillfällena]],"")</f>
        <v/>
      </c>
      <c r="BE97" s="5" t="str">
        <f>IF(TabellSAML[[#This Row],[LFT2]]=TRUE,TabellSAML[[#This Row],[Datum för sista programtillfället]]&amp;TabellSAML[[#This Row],[(LFT) Namn på ledare för programmet]],"")</f>
        <v/>
      </c>
      <c r="BF97" t="str">
        <f>_xlfn.XLOOKUP(TabellSAML[[#This Row],[LFT_del_datum]],TabellSAML[LFT_led_datum],TabellSAML[LFT_led_SF],"",0,1)</f>
        <v/>
      </c>
      <c r="BG9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7" s="5" t="str">
        <f>IF(ISNUMBER(TabellSAML[[#This Row],[Datum för det sista programtillfället]]),TabellSAML[[#This Row],[Datum för det sista programtillfället]],IF(ISBLANK(TabellSAML[[#This Row],[Datum för sista programtillfället]]),"",TabellSAML[[#This Row],[Datum för sista programtillfället]]))</f>
        <v/>
      </c>
      <c r="BJ97" t="str">
        <f>IF(ISTEXT(TabellSAML[[#This Row],[Typ av program]]),TabellSAML[[#This Row],[Typ av program]],IF(ISBLANK(TabellSAML[[#This Row],[Typ av program2]]),"",TabellSAML[[#This Row],[Typ av program2]]))</f>
        <v/>
      </c>
      <c r="BK97" t="str">
        <f>IF(ISTEXT(TabellSAML[[#This Row],[Datum alla]]),"",YEAR(TabellSAML[[#This Row],[Datum alla]]))</f>
        <v/>
      </c>
      <c r="BL97" t="str">
        <f>IF(ISTEXT(TabellSAML[[#This Row],[Datum alla]]),"",MONTH(TabellSAML[[#This Row],[Datum alla]]))</f>
        <v/>
      </c>
      <c r="BM97" t="str">
        <f>IF(ISTEXT(TabellSAML[[#This Row],[Månad]]),"",IF(TabellSAML[[#This Row],[Månad]]&lt;=6,TabellSAML[[#This Row],[År]]&amp;" termin 1",TabellSAML[[#This Row],[År]]&amp;" termin 2"))</f>
        <v/>
      </c>
    </row>
    <row r="98" spans="1:65" x14ac:dyDescent="0.25">
      <c r="B98" s="1"/>
      <c r="C98" s="1"/>
      <c r="S98" s="37"/>
      <c r="AO98" s="44" t="str">
        <f>IF(TabellSAML[[#This Row],[ID]]&gt;0,ISTEXT(TabellSAML[[#This Row],[(CoS) Ledarens namn]]),"")</f>
        <v/>
      </c>
      <c r="AP98" t="str">
        <f>IF(TabellSAML[[#This Row],[ID]]&gt;0,ISTEXT(TabellSAML[[#This Row],[(BIFF) Ledarens namn]]),"")</f>
        <v/>
      </c>
      <c r="AQ98" t="str">
        <f>IF(TabellSAML[[#This Row],[ID]]&gt;0,ISTEXT(TabellSAML[[#This Row],[(LFT) Ledarens namn]]),"")</f>
        <v/>
      </c>
      <c r="AR98" t="str">
        <f>IF(TabellSAML[[#This Row],[ID]]&gt;0,ISTEXT(TabellSAML[[#This Row],[(CoS) Namn på ledare för programmet]]),"")</f>
        <v/>
      </c>
      <c r="AS98" t="str">
        <f>IF(TabellSAML[[#This Row],[ID]]&gt;0,ISTEXT(TabellSAML[[#This Row],[(BIFF) Namn på ledare för programmet]]),"")</f>
        <v/>
      </c>
      <c r="AT98" t="str">
        <f>IF(TabellSAML[[#This Row],[ID]]&gt;0,ISTEXT(TabellSAML[[#This Row],[(LFT) Namn på ledare för programmet]]),"")</f>
        <v/>
      </c>
      <c r="AU98" s="5" t="str">
        <f>IF(TabellSAML[[#This Row],[CoS1]]=TRUE,TabellSAML[[#This Row],[Datum för det sista programtillfället]]&amp;TabellSAML[[#This Row],[(CoS) Ledarens namn]],"")</f>
        <v/>
      </c>
      <c r="AV98" t="str">
        <f>IF(TabellSAML[[#This Row],[CoS1]]=TRUE,TabellSAML[[#This Row],[Socialförvaltning som anordnat programtillfällena]],"")</f>
        <v/>
      </c>
      <c r="AW98" s="5" t="str">
        <f>IF(TabellSAML[[#This Row],[CoS2]]=TRUE,TabellSAML[[#This Row],[Datum för sista programtillfället]]&amp;TabellSAML[[#This Row],[(CoS) Namn på ledare för programmet]],"")</f>
        <v/>
      </c>
      <c r="AX98" t="str">
        <f>_xlfn.XLOOKUP(TabellSAML[[#This Row],[CoS_del_datum]],TabellSAML[CoS_led_datum],TabellSAML[CoS_led_SF],"",0,1)</f>
        <v/>
      </c>
      <c r="AY98" s="5" t="str">
        <f>IF(TabellSAML[[#This Row],[BIFF1]]=TRUE,TabellSAML[[#This Row],[Datum för det sista programtillfället]]&amp;TabellSAML[[#This Row],[(BIFF) Ledarens namn]],"")</f>
        <v/>
      </c>
      <c r="AZ98" t="str">
        <f>IF(TabellSAML[[#This Row],[BIFF1]]=TRUE,TabellSAML[[#This Row],[Socialförvaltning som anordnat programtillfällena]],"")</f>
        <v/>
      </c>
      <c r="BA98" s="5" t="str">
        <f>IF(TabellSAML[[#This Row],[BIFF2]]=TRUE,TabellSAML[[#This Row],[Datum för sista programtillfället]]&amp;TabellSAML[[#This Row],[(BIFF) Namn på ledare för programmet]],"")</f>
        <v/>
      </c>
      <c r="BB98" t="str">
        <f>_xlfn.XLOOKUP(TabellSAML[[#This Row],[BIFF_del_datum]],TabellSAML[BIFF_led_datum],TabellSAML[BIFF_led_SF],"",0,1)</f>
        <v/>
      </c>
      <c r="BC98" s="5" t="str">
        <f>IF(TabellSAML[[#This Row],[LFT1]]=TRUE,TabellSAML[[#This Row],[Datum för det sista programtillfället]]&amp;TabellSAML[[#This Row],[(LFT) Ledarens namn]],"")</f>
        <v/>
      </c>
      <c r="BD98" t="str">
        <f>IF(TabellSAML[[#This Row],[LFT1]]=TRUE,TabellSAML[[#This Row],[Socialförvaltning som anordnat programtillfällena]],"")</f>
        <v/>
      </c>
      <c r="BE98" s="5" t="str">
        <f>IF(TabellSAML[[#This Row],[LFT2]]=TRUE,TabellSAML[[#This Row],[Datum för sista programtillfället]]&amp;TabellSAML[[#This Row],[(LFT) Namn på ledare för programmet]],"")</f>
        <v/>
      </c>
      <c r="BF98" t="str">
        <f>_xlfn.XLOOKUP(TabellSAML[[#This Row],[LFT_del_datum]],TabellSAML[LFT_led_datum],TabellSAML[LFT_led_SF],"",0,1)</f>
        <v/>
      </c>
      <c r="BG9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8" s="5" t="str">
        <f>IF(ISNUMBER(TabellSAML[[#This Row],[Datum för det sista programtillfället]]),TabellSAML[[#This Row],[Datum för det sista programtillfället]],IF(ISBLANK(TabellSAML[[#This Row],[Datum för sista programtillfället]]),"",TabellSAML[[#This Row],[Datum för sista programtillfället]]))</f>
        <v/>
      </c>
      <c r="BJ98" t="str">
        <f>IF(ISTEXT(TabellSAML[[#This Row],[Typ av program]]),TabellSAML[[#This Row],[Typ av program]],IF(ISBLANK(TabellSAML[[#This Row],[Typ av program2]]),"",TabellSAML[[#This Row],[Typ av program2]]))</f>
        <v/>
      </c>
      <c r="BK98" t="str">
        <f>IF(ISTEXT(TabellSAML[[#This Row],[Datum alla]]),"",YEAR(TabellSAML[[#This Row],[Datum alla]]))</f>
        <v/>
      </c>
      <c r="BL98" t="str">
        <f>IF(ISTEXT(TabellSAML[[#This Row],[Datum alla]]),"",MONTH(TabellSAML[[#This Row],[Datum alla]]))</f>
        <v/>
      </c>
      <c r="BM98" t="str">
        <f>IF(ISTEXT(TabellSAML[[#This Row],[Månad]]),"",IF(TabellSAML[[#This Row],[Månad]]&lt;=6,TabellSAML[[#This Row],[År]]&amp;" termin 1",TabellSAML[[#This Row],[År]]&amp;" termin 2"))</f>
        <v/>
      </c>
    </row>
    <row r="99" spans="1:65" x14ac:dyDescent="0.25">
      <c r="B99" s="1"/>
      <c r="C99" s="1"/>
      <c r="J99" s="2"/>
      <c r="K99" s="2"/>
      <c r="S99" s="37"/>
      <c r="U99" s="5"/>
      <c r="AO99" s="44" t="str">
        <f>IF(TabellSAML[[#This Row],[ID]]&gt;0,ISTEXT(TabellSAML[[#This Row],[(CoS) Ledarens namn]]),"")</f>
        <v/>
      </c>
      <c r="AP99" t="str">
        <f>IF(TabellSAML[[#This Row],[ID]]&gt;0,ISTEXT(TabellSAML[[#This Row],[(BIFF) Ledarens namn]]),"")</f>
        <v/>
      </c>
      <c r="AQ99" t="str">
        <f>IF(TabellSAML[[#This Row],[ID]]&gt;0,ISTEXT(TabellSAML[[#This Row],[(LFT) Ledarens namn]]),"")</f>
        <v/>
      </c>
      <c r="AR99" t="str">
        <f>IF(TabellSAML[[#This Row],[ID]]&gt;0,ISTEXT(TabellSAML[[#This Row],[(CoS) Namn på ledare för programmet]]),"")</f>
        <v/>
      </c>
      <c r="AS99" t="str">
        <f>IF(TabellSAML[[#This Row],[ID]]&gt;0,ISTEXT(TabellSAML[[#This Row],[(BIFF) Namn på ledare för programmet]]),"")</f>
        <v/>
      </c>
      <c r="AT99" t="str">
        <f>IF(TabellSAML[[#This Row],[ID]]&gt;0,ISTEXT(TabellSAML[[#This Row],[(LFT) Namn på ledare för programmet]]),"")</f>
        <v/>
      </c>
      <c r="AU99" s="5" t="str">
        <f>IF(TabellSAML[[#This Row],[CoS1]]=TRUE,TabellSAML[[#This Row],[Datum för det sista programtillfället]]&amp;TabellSAML[[#This Row],[(CoS) Ledarens namn]],"")</f>
        <v/>
      </c>
      <c r="AV99" t="str">
        <f>IF(TabellSAML[[#This Row],[CoS1]]=TRUE,TabellSAML[[#This Row],[Socialförvaltning som anordnat programtillfällena]],"")</f>
        <v/>
      </c>
      <c r="AW99" s="5" t="str">
        <f>IF(TabellSAML[[#This Row],[CoS2]]=TRUE,TabellSAML[[#This Row],[Datum för sista programtillfället]]&amp;TabellSAML[[#This Row],[(CoS) Namn på ledare för programmet]],"")</f>
        <v/>
      </c>
      <c r="AX99" t="str">
        <f>_xlfn.XLOOKUP(TabellSAML[[#This Row],[CoS_del_datum]],TabellSAML[CoS_led_datum],TabellSAML[CoS_led_SF],"",0,1)</f>
        <v/>
      </c>
      <c r="AY99" s="5" t="str">
        <f>IF(TabellSAML[[#This Row],[BIFF1]]=TRUE,TabellSAML[[#This Row],[Datum för det sista programtillfället]]&amp;TabellSAML[[#This Row],[(BIFF) Ledarens namn]],"")</f>
        <v/>
      </c>
      <c r="AZ99" t="str">
        <f>IF(TabellSAML[[#This Row],[BIFF1]]=TRUE,TabellSAML[[#This Row],[Socialförvaltning som anordnat programtillfällena]],"")</f>
        <v/>
      </c>
      <c r="BA99" s="5" t="str">
        <f>IF(TabellSAML[[#This Row],[BIFF2]]=TRUE,TabellSAML[[#This Row],[Datum för sista programtillfället]]&amp;TabellSAML[[#This Row],[(BIFF) Namn på ledare för programmet]],"")</f>
        <v/>
      </c>
      <c r="BB99" t="str">
        <f>_xlfn.XLOOKUP(TabellSAML[[#This Row],[BIFF_del_datum]],TabellSAML[BIFF_led_datum],TabellSAML[BIFF_led_SF],"",0,1)</f>
        <v/>
      </c>
      <c r="BC99" s="5" t="str">
        <f>IF(TabellSAML[[#This Row],[LFT1]]=TRUE,TabellSAML[[#This Row],[Datum för det sista programtillfället]]&amp;TabellSAML[[#This Row],[(LFT) Ledarens namn]],"")</f>
        <v/>
      </c>
      <c r="BD99" t="str">
        <f>IF(TabellSAML[[#This Row],[LFT1]]=TRUE,TabellSAML[[#This Row],[Socialförvaltning som anordnat programtillfällena]],"")</f>
        <v/>
      </c>
      <c r="BE99" s="5" t="str">
        <f>IF(TabellSAML[[#This Row],[LFT2]]=TRUE,TabellSAML[[#This Row],[Datum för sista programtillfället]]&amp;TabellSAML[[#This Row],[(LFT) Namn på ledare för programmet]],"")</f>
        <v/>
      </c>
      <c r="BF99" t="str">
        <f>_xlfn.XLOOKUP(TabellSAML[[#This Row],[LFT_del_datum]],TabellSAML[LFT_led_datum],TabellSAML[LFT_led_SF],"",0,1)</f>
        <v/>
      </c>
      <c r="BG9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9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99" s="5" t="str">
        <f>IF(ISNUMBER(TabellSAML[[#This Row],[Datum för det sista programtillfället]]),TabellSAML[[#This Row],[Datum för det sista programtillfället]],IF(ISBLANK(TabellSAML[[#This Row],[Datum för sista programtillfället]]),"",TabellSAML[[#This Row],[Datum för sista programtillfället]]))</f>
        <v/>
      </c>
      <c r="BJ99" t="str">
        <f>IF(ISTEXT(TabellSAML[[#This Row],[Typ av program]]),TabellSAML[[#This Row],[Typ av program]],IF(ISBLANK(TabellSAML[[#This Row],[Typ av program2]]),"",TabellSAML[[#This Row],[Typ av program2]]))</f>
        <v/>
      </c>
      <c r="BK99" t="str">
        <f>IF(ISTEXT(TabellSAML[[#This Row],[Datum alla]]),"",YEAR(TabellSAML[[#This Row],[Datum alla]]))</f>
        <v/>
      </c>
      <c r="BL99" t="str">
        <f>IF(ISTEXT(TabellSAML[[#This Row],[Datum alla]]),"",MONTH(TabellSAML[[#This Row],[Datum alla]]))</f>
        <v/>
      </c>
      <c r="BM99" t="str">
        <f>IF(ISTEXT(TabellSAML[[#This Row],[Månad]]),"",IF(TabellSAML[[#This Row],[Månad]]&lt;=6,TabellSAML[[#This Row],[År]]&amp;" termin 1",TabellSAML[[#This Row],[År]]&amp;" termin 2"))</f>
        <v/>
      </c>
    </row>
    <row r="100" spans="1:65" x14ac:dyDescent="0.25">
      <c r="A100" s="23"/>
      <c r="B100" s="24"/>
      <c r="C100" s="24"/>
      <c r="D100" s="25"/>
      <c r="E100" s="25"/>
      <c r="F100" s="25"/>
      <c r="G100" s="32"/>
      <c r="H100" s="25"/>
      <c r="I100" s="25"/>
      <c r="J100" s="25"/>
      <c r="K100" s="25"/>
      <c r="L100" s="25"/>
      <c r="M100" s="25"/>
      <c r="N100" s="25"/>
      <c r="O100" s="25"/>
      <c r="P100" s="25"/>
      <c r="Q100" s="25"/>
      <c r="R100" s="25"/>
      <c r="S100" s="46"/>
      <c r="T100" s="32"/>
      <c r="U100" s="25"/>
      <c r="V100" s="25"/>
      <c r="W100" s="19"/>
      <c r="Y100" s="25"/>
      <c r="Z100" s="25"/>
      <c r="AA100" s="27"/>
      <c r="AB100" s="25"/>
      <c r="AC100" s="25"/>
      <c r="AG100" s="25"/>
      <c r="AH100" s="25"/>
      <c r="AI100" s="25"/>
      <c r="AJ100" s="25"/>
      <c r="AK100" s="25"/>
      <c r="AL100" s="25"/>
      <c r="AM100" s="25"/>
      <c r="AN100" s="25"/>
      <c r="AO100" s="44" t="str">
        <f>IF(TabellSAML[[#This Row],[ID]]&gt;0,ISTEXT(TabellSAML[[#This Row],[(CoS) Ledarens namn]]),"")</f>
        <v/>
      </c>
      <c r="AP100" t="str">
        <f>IF(TabellSAML[[#This Row],[ID]]&gt;0,ISTEXT(TabellSAML[[#This Row],[(BIFF) Ledarens namn]]),"")</f>
        <v/>
      </c>
      <c r="AQ100" t="str">
        <f>IF(TabellSAML[[#This Row],[ID]]&gt;0,ISTEXT(TabellSAML[[#This Row],[(LFT) Ledarens namn]]),"")</f>
        <v/>
      </c>
      <c r="AR100" t="str">
        <f>IF(TabellSAML[[#This Row],[ID]]&gt;0,ISTEXT(TabellSAML[[#This Row],[(CoS) Namn på ledare för programmet]]),"")</f>
        <v/>
      </c>
      <c r="AS100" t="str">
        <f>IF(TabellSAML[[#This Row],[ID]]&gt;0,ISTEXT(TabellSAML[[#This Row],[(BIFF) Namn på ledare för programmet]]),"")</f>
        <v/>
      </c>
      <c r="AT100" t="str">
        <f>IF(TabellSAML[[#This Row],[ID]]&gt;0,ISTEXT(TabellSAML[[#This Row],[(LFT) Namn på ledare för programmet]]),"")</f>
        <v/>
      </c>
      <c r="AU100" s="5" t="str">
        <f>IF(TabellSAML[[#This Row],[CoS1]]=TRUE,TabellSAML[[#This Row],[Datum för det sista programtillfället]]&amp;TabellSAML[[#This Row],[(CoS) Ledarens namn]],"")</f>
        <v/>
      </c>
      <c r="AV100" t="str">
        <f>IF(TabellSAML[[#This Row],[CoS1]]=TRUE,TabellSAML[[#This Row],[Socialförvaltning som anordnat programtillfällena]],"")</f>
        <v/>
      </c>
      <c r="AW100" s="5" t="str">
        <f>IF(TabellSAML[[#This Row],[CoS2]]=TRUE,TabellSAML[[#This Row],[Datum för sista programtillfället]]&amp;TabellSAML[[#This Row],[(CoS) Namn på ledare för programmet]],"")</f>
        <v/>
      </c>
      <c r="AX100" t="str">
        <f>_xlfn.XLOOKUP(TabellSAML[[#This Row],[CoS_del_datum]],TabellSAML[CoS_led_datum],TabellSAML[CoS_led_SF],"",0,1)</f>
        <v/>
      </c>
      <c r="AY100" s="5" t="str">
        <f>IF(TabellSAML[[#This Row],[BIFF1]]=TRUE,TabellSAML[[#This Row],[Datum för det sista programtillfället]]&amp;TabellSAML[[#This Row],[(BIFF) Ledarens namn]],"")</f>
        <v/>
      </c>
      <c r="AZ100" t="str">
        <f>IF(TabellSAML[[#This Row],[BIFF1]]=TRUE,TabellSAML[[#This Row],[Socialförvaltning som anordnat programtillfällena]],"")</f>
        <v/>
      </c>
      <c r="BA100" s="5" t="str">
        <f>IF(TabellSAML[[#This Row],[BIFF2]]=TRUE,TabellSAML[[#This Row],[Datum för sista programtillfället]]&amp;TabellSAML[[#This Row],[(BIFF) Namn på ledare för programmet]],"")</f>
        <v/>
      </c>
      <c r="BB100" t="str">
        <f>_xlfn.XLOOKUP(TabellSAML[[#This Row],[BIFF_del_datum]],TabellSAML[BIFF_led_datum],TabellSAML[BIFF_led_SF],"",0,1)</f>
        <v/>
      </c>
      <c r="BC100" s="5" t="str">
        <f>IF(TabellSAML[[#This Row],[LFT1]]=TRUE,TabellSAML[[#This Row],[Datum för det sista programtillfället]]&amp;TabellSAML[[#This Row],[(LFT) Ledarens namn]],"")</f>
        <v/>
      </c>
      <c r="BD100" t="str">
        <f>IF(TabellSAML[[#This Row],[LFT1]]=TRUE,TabellSAML[[#This Row],[Socialförvaltning som anordnat programtillfällena]],"")</f>
        <v/>
      </c>
      <c r="BE100" s="5" t="str">
        <f>IF(TabellSAML[[#This Row],[LFT2]]=TRUE,TabellSAML[[#This Row],[Datum för sista programtillfället]]&amp;TabellSAML[[#This Row],[(LFT) Namn på ledare för programmet]],"")</f>
        <v/>
      </c>
      <c r="BF100" t="str">
        <f>_xlfn.XLOOKUP(TabellSAML[[#This Row],[LFT_del_datum]],TabellSAML[LFT_led_datum],TabellSAML[LFT_led_SF],"",0,1)</f>
        <v/>
      </c>
      <c r="BG10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0" s="5" t="str">
        <f>IF(ISNUMBER(TabellSAML[[#This Row],[Datum för det sista programtillfället]]),TabellSAML[[#This Row],[Datum för det sista programtillfället]],IF(ISBLANK(TabellSAML[[#This Row],[Datum för sista programtillfället]]),"",TabellSAML[[#This Row],[Datum för sista programtillfället]]))</f>
        <v/>
      </c>
      <c r="BJ100" t="str">
        <f>IF(ISTEXT(TabellSAML[[#This Row],[Typ av program]]),TabellSAML[[#This Row],[Typ av program]],IF(ISBLANK(TabellSAML[[#This Row],[Typ av program2]]),"",TabellSAML[[#This Row],[Typ av program2]]))</f>
        <v/>
      </c>
      <c r="BK100" t="str">
        <f>IF(ISTEXT(TabellSAML[[#This Row],[Datum alla]]),"",YEAR(TabellSAML[[#This Row],[Datum alla]]))</f>
        <v/>
      </c>
      <c r="BL100" t="str">
        <f>IF(ISTEXT(TabellSAML[[#This Row],[Datum alla]]),"",MONTH(TabellSAML[[#This Row],[Datum alla]]))</f>
        <v/>
      </c>
      <c r="BM100" t="str">
        <f>IF(ISTEXT(TabellSAML[[#This Row],[Månad]]),"",IF(TabellSAML[[#This Row],[Månad]]&lt;=6,TabellSAML[[#This Row],[År]]&amp;" termin 1",TabellSAML[[#This Row],[År]]&amp;" termin 2"))</f>
        <v/>
      </c>
    </row>
    <row r="101" spans="1:65" x14ac:dyDescent="0.25">
      <c r="B101" s="1"/>
      <c r="C101" s="1"/>
      <c r="J101" s="2"/>
      <c r="K101" s="2"/>
      <c r="S101" s="37"/>
      <c r="U101" s="5"/>
      <c r="AO101" s="44" t="str">
        <f>IF(TabellSAML[[#This Row],[ID]]&gt;0,ISTEXT(TabellSAML[[#This Row],[(CoS) Ledarens namn]]),"")</f>
        <v/>
      </c>
      <c r="AP101" t="str">
        <f>IF(TabellSAML[[#This Row],[ID]]&gt;0,ISTEXT(TabellSAML[[#This Row],[(BIFF) Ledarens namn]]),"")</f>
        <v/>
      </c>
      <c r="AQ101" t="str">
        <f>IF(TabellSAML[[#This Row],[ID]]&gt;0,ISTEXT(TabellSAML[[#This Row],[(LFT) Ledarens namn]]),"")</f>
        <v/>
      </c>
      <c r="AR101" t="str">
        <f>IF(TabellSAML[[#This Row],[ID]]&gt;0,ISTEXT(TabellSAML[[#This Row],[(CoS) Namn på ledare för programmet]]),"")</f>
        <v/>
      </c>
      <c r="AS101" t="str">
        <f>IF(TabellSAML[[#This Row],[ID]]&gt;0,ISTEXT(TabellSAML[[#This Row],[(BIFF) Namn på ledare för programmet]]),"")</f>
        <v/>
      </c>
      <c r="AT101" t="str">
        <f>IF(TabellSAML[[#This Row],[ID]]&gt;0,ISTEXT(TabellSAML[[#This Row],[(LFT) Namn på ledare för programmet]]),"")</f>
        <v/>
      </c>
      <c r="AU101" s="5" t="str">
        <f>IF(TabellSAML[[#This Row],[CoS1]]=TRUE,TabellSAML[[#This Row],[Datum för det sista programtillfället]]&amp;TabellSAML[[#This Row],[(CoS) Ledarens namn]],"")</f>
        <v/>
      </c>
      <c r="AV101" t="str">
        <f>IF(TabellSAML[[#This Row],[CoS1]]=TRUE,TabellSAML[[#This Row],[Socialförvaltning som anordnat programtillfällena]],"")</f>
        <v/>
      </c>
      <c r="AW101" s="5" t="str">
        <f>IF(TabellSAML[[#This Row],[CoS2]]=TRUE,TabellSAML[[#This Row],[Datum för sista programtillfället]]&amp;TabellSAML[[#This Row],[(CoS) Namn på ledare för programmet]],"")</f>
        <v/>
      </c>
      <c r="AX101" t="str">
        <f>_xlfn.XLOOKUP(TabellSAML[[#This Row],[CoS_del_datum]],TabellSAML[CoS_led_datum],TabellSAML[CoS_led_SF],"",0,1)</f>
        <v/>
      </c>
      <c r="AY101" s="5" t="str">
        <f>IF(TabellSAML[[#This Row],[BIFF1]]=TRUE,TabellSAML[[#This Row],[Datum för det sista programtillfället]]&amp;TabellSAML[[#This Row],[(BIFF) Ledarens namn]],"")</f>
        <v/>
      </c>
      <c r="AZ101" t="str">
        <f>IF(TabellSAML[[#This Row],[BIFF1]]=TRUE,TabellSAML[[#This Row],[Socialförvaltning som anordnat programtillfällena]],"")</f>
        <v/>
      </c>
      <c r="BA101" s="5" t="str">
        <f>IF(TabellSAML[[#This Row],[BIFF2]]=TRUE,TabellSAML[[#This Row],[Datum för sista programtillfället]]&amp;TabellSAML[[#This Row],[(BIFF) Namn på ledare för programmet]],"")</f>
        <v/>
      </c>
      <c r="BB101" t="str">
        <f>_xlfn.XLOOKUP(TabellSAML[[#This Row],[BIFF_del_datum]],TabellSAML[BIFF_led_datum],TabellSAML[BIFF_led_SF],"",0,1)</f>
        <v/>
      </c>
      <c r="BC101" s="5" t="str">
        <f>IF(TabellSAML[[#This Row],[LFT1]]=TRUE,TabellSAML[[#This Row],[Datum för det sista programtillfället]]&amp;TabellSAML[[#This Row],[(LFT) Ledarens namn]],"")</f>
        <v/>
      </c>
      <c r="BD101" t="str">
        <f>IF(TabellSAML[[#This Row],[LFT1]]=TRUE,TabellSAML[[#This Row],[Socialförvaltning som anordnat programtillfällena]],"")</f>
        <v/>
      </c>
      <c r="BE101" s="5" t="str">
        <f>IF(TabellSAML[[#This Row],[LFT2]]=TRUE,TabellSAML[[#This Row],[Datum för sista programtillfället]]&amp;TabellSAML[[#This Row],[(LFT) Namn på ledare för programmet]],"")</f>
        <v/>
      </c>
      <c r="BF101" t="str">
        <f>_xlfn.XLOOKUP(TabellSAML[[#This Row],[LFT_del_datum]],TabellSAML[LFT_led_datum],TabellSAML[LFT_led_SF],"",0,1)</f>
        <v/>
      </c>
      <c r="BG10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1" s="5" t="str">
        <f>IF(ISNUMBER(TabellSAML[[#This Row],[Datum för det sista programtillfället]]),TabellSAML[[#This Row],[Datum för det sista programtillfället]],IF(ISBLANK(TabellSAML[[#This Row],[Datum för sista programtillfället]]),"",TabellSAML[[#This Row],[Datum för sista programtillfället]]))</f>
        <v/>
      </c>
      <c r="BJ101" t="str">
        <f>IF(ISTEXT(TabellSAML[[#This Row],[Typ av program]]),TabellSAML[[#This Row],[Typ av program]],IF(ISBLANK(TabellSAML[[#This Row],[Typ av program2]]),"",TabellSAML[[#This Row],[Typ av program2]]))</f>
        <v/>
      </c>
      <c r="BK101" t="str">
        <f>IF(ISTEXT(TabellSAML[[#This Row],[Datum alla]]),"",YEAR(TabellSAML[[#This Row],[Datum alla]]))</f>
        <v/>
      </c>
      <c r="BL101" t="str">
        <f>IF(ISTEXT(TabellSAML[[#This Row],[Datum alla]]),"",MONTH(TabellSAML[[#This Row],[Datum alla]]))</f>
        <v/>
      </c>
      <c r="BM101" t="str">
        <f>IF(ISTEXT(TabellSAML[[#This Row],[Månad]]),"",IF(TabellSAML[[#This Row],[Månad]]&lt;=6,TabellSAML[[#This Row],[År]]&amp;" termin 1",TabellSAML[[#This Row],[År]]&amp;" termin 2"))</f>
        <v/>
      </c>
    </row>
    <row r="102" spans="1:65" x14ac:dyDescent="0.25">
      <c r="A102" s="23"/>
      <c r="B102" s="24"/>
      <c r="C102" s="24"/>
      <c r="D102" s="25"/>
      <c r="E102" s="25"/>
      <c r="F102" s="25"/>
      <c r="G102" s="32"/>
      <c r="H102" s="25"/>
      <c r="I102" s="25"/>
      <c r="J102" s="25"/>
      <c r="K102" s="25"/>
      <c r="L102" s="25"/>
      <c r="M102" s="25"/>
      <c r="N102" s="25"/>
      <c r="O102" s="25"/>
      <c r="P102" s="25"/>
      <c r="Q102" s="25"/>
      <c r="R102" s="25"/>
      <c r="S102" s="46"/>
      <c r="T102" s="32"/>
      <c r="U102" s="25"/>
      <c r="V102" s="25"/>
      <c r="W102" s="19"/>
      <c r="Y102" s="25"/>
      <c r="Z102" s="25"/>
      <c r="AA102" s="27"/>
      <c r="AB102" s="25"/>
      <c r="AC102" s="25"/>
      <c r="AG102" s="25"/>
      <c r="AH102" s="25"/>
      <c r="AI102" s="25"/>
      <c r="AJ102" s="25"/>
      <c r="AK102" s="25"/>
      <c r="AL102" s="25"/>
      <c r="AM102" s="25"/>
      <c r="AN102" s="25"/>
      <c r="AO102" s="44" t="str">
        <f>IF(TabellSAML[[#This Row],[ID]]&gt;0,ISTEXT(TabellSAML[[#This Row],[(CoS) Ledarens namn]]),"")</f>
        <v/>
      </c>
      <c r="AP102" t="str">
        <f>IF(TabellSAML[[#This Row],[ID]]&gt;0,ISTEXT(TabellSAML[[#This Row],[(BIFF) Ledarens namn]]),"")</f>
        <v/>
      </c>
      <c r="AQ102" t="str">
        <f>IF(TabellSAML[[#This Row],[ID]]&gt;0,ISTEXT(TabellSAML[[#This Row],[(LFT) Ledarens namn]]),"")</f>
        <v/>
      </c>
      <c r="AR102" t="str">
        <f>IF(TabellSAML[[#This Row],[ID]]&gt;0,ISTEXT(TabellSAML[[#This Row],[(CoS) Namn på ledare för programmet]]),"")</f>
        <v/>
      </c>
      <c r="AS102" t="str">
        <f>IF(TabellSAML[[#This Row],[ID]]&gt;0,ISTEXT(TabellSAML[[#This Row],[(BIFF) Namn på ledare för programmet]]),"")</f>
        <v/>
      </c>
      <c r="AT102" t="str">
        <f>IF(TabellSAML[[#This Row],[ID]]&gt;0,ISTEXT(TabellSAML[[#This Row],[(LFT) Namn på ledare för programmet]]),"")</f>
        <v/>
      </c>
      <c r="AU102" s="5" t="str">
        <f>IF(TabellSAML[[#This Row],[CoS1]]=TRUE,TabellSAML[[#This Row],[Datum för det sista programtillfället]]&amp;TabellSAML[[#This Row],[(CoS) Ledarens namn]],"")</f>
        <v/>
      </c>
      <c r="AV102" t="str">
        <f>IF(TabellSAML[[#This Row],[CoS1]]=TRUE,TabellSAML[[#This Row],[Socialförvaltning som anordnat programtillfällena]],"")</f>
        <v/>
      </c>
      <c r="AW102" s="5" t="str">
        <f>IF(TabellSAML[[#This Row],[CoS2]]=TRUE,TabellSAML[[#This Row],[Datum för sista programtillfället]]&amp;TabellSAML[[#This Row],[(CoS) Namn på ledare för programmet]],"")</f>
        <v/>
      </c>
      <c r="AX102" t="str">
        <f>_xlfn.XLOOKUP(TabellSAML[[#This Row],[CoS_del_datum]],TabellSAML[CoS_led_datum],TabellSAML[CoS_led_SF],"",0,1)</f>
        <v/>
      </c>
      <c r="AY102" s="5" t="str">
        <f>IF(TabellSAML[[#This Row],[BIFF1]]=TRUE,TabellSAML[[#This Row],[Datum för det sista programtillfället]]&amp;TabellSAML[[#This Row],[(BIFF) Ledarens namn]],"")</f>
        <v/>
      </c>
      <c r="AZ102" t="str">
        <f>IF(TabellSAML[[#This Row],[BIFF1]]=TRUE,TabellSAML[[#This Row],[Socialförvaltning som anordnat programtillfällena]],"")</f>
        <v/>
      </c>
      <c r="BA102" s="5" t="str">
        <f>IF(TabellSAML[[#This Row],[BIFF2]]=TRUE,TabellSAML[[#This Row],[Datum för sista programtillfället]]&amp;TabellSAML[[#This Row],[(BIFF) Namn på ledare för programmet]],"")</f>
        <v/>
      </c>
      <c r="BB102" t="str">
        <f>_xlfn.XLOOKUP(TabellSAML[[#This Row],[BIFF_del_datum]],TabellSAML[BIFF_led_datum],TabellSAML[BIFF_led_SF],"",0,1)</f>
        <v/>
      </c>
      <c r="BC102" s="5" t="str">
        <f>IF(TabellSAML[[#This Row],[LFT1]]=TRUE,TabellSAML[[#This Row],[Datum för det sista programtillfället]]&amp;TabellSAML[[#This Row],[(LFT) Ledarens namn]],"")</f>
        <v/>
      </c>
      <c r="BD102" t="str">
        <f>IF(TabellSAML[[#This Row],[LFT1]]=TRUE,TabellSAML[[#This Row],[Socialförvaltning som anordnat programtillfällena]],"")</f>
        <v/>
      </c>
      <c r="BE102" s="5" t="str">
        <f>IF(TabellSAML[[#This Row],[LFT2]]=TRUE,TabellSAML[[#This Row],[Datum för sista programtillfället]]&amp;TabellSAML[[#This Row],[(LFT) Namn på ledare för programmet]],"")</f>
        <v/>
      </c>
      <c r="BF102" t="str">
        <f>_xlfn.XLOOKUP(TabellSAML[[#This Row],[LFT_del_datum]],TabellSAML[LFT_led_datum],TabellSAML[LFT_led_SF],"",0,1)</f>
        <v/>
      </c>
      <c r="BG10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2" s="5" t="str">
        <f>IF(ISNUMBER(TabellSAML[[#This Row],[Datum för det sista programtillfället]]),TabellSAML[[#This Row],[Datum för det sista programtillfället]],IF(ISBLANK(TabellSAML[[#This Row],[Datum för sista programtillfället]]),"",TabellSAML[[#This Row],[Datum för sista programtillfället]]))</f>
        <v/>
      </c>
      <c r="BJ102" t="str">
        <f>IF(ISTEXT(TabellSAML[[#This Row],[Typ av program]]),TabellSAML[[#This Row],[Typ av program]],IF(ISBLANK(TabellSAML[[#This Row],[Typ av program2]]),"",TabellSAML[[#This Row],[Typ av program2]]))</f>
        <v/>
      </c>
      <c r="BK102" t="str">
        <f>IF(ISTEXT(TabellSAML[[#This Row],[Datum alla]]),"",YEAR(TabellSAML[[#This Row],[Datum alla]]))</f>
        <v/>
      </c>
      <c r="BL102" t="str">
        <f>IF(ISTEXT(TabellSAML[[#This Row],[Datum alla]]),"",MONTH(TabellSAML[[#This Row],[Datum alla]]))</f>
        <v/>
      </c>
      <c r="BM102" t="str">
        <f>IF(ISTEXT(TabellSAML[[#This Row],[Månad]]),"",IF(TabellSAML[[#This Row],[Månad]]&lt;=6,TabellSAML[[#This Row],[År]]&amp;" termin 1",TabellSAML[[#This Row],[År]]&amp;" termin 2"))</f>
        <v/>
      </c>
    </row>
    <row r="103" spans="1:65" x14ac:dyDescent="0.25">
      <c r="B103" s="1"/>
      <c r="C103" s="1"/>
      <c r="J103" s="2"/>
      <c r="K103" s="2"/>
      <c r="S103" s="37"/>
      <c r="U103" s="5"/>
      <c r="AO103" s="44" t="str">
        <f>IF(TabellSAML[[#This Row],[ID]]&gt;0,ISTEXT(TabellSAML[[#This Row],[(CoS) Ledarens namn]]),"")</f>
        <v/>
      </c>
      <c r="AP103" t="str">
        <f>IF(TabellSAML[[#This Row],[ID]]&gt;0,ISTEXT(TabellSAML[[#This Row],[(BIFF) Ledarens namn]]),"")</f>
        <v/>
      </c>
      <c r="AQ103" t="str">
        <f>IF(TabellSAML[[#This Row],[ID]]&gt;0,ISTEXT(TabellSAML[[#This Row],[(LFT) Ledarens namn]]),"")</f>
        <v/>
      </c>
      <c r="AR103" t="str">
        <f>IF(TabellSAML[[#This Row],[ID]]&gt;0,ISTEXT(TabellSAML[[#This Row],[(CoS) Namn på ledare för programmet]]),"")</f>
        <v/>
      </c>
      <c r="AS103" t="str">
        <f>IF(TabellSAML[[#This Row],[ID]]&gt;0,ISTEXT(TabellSAML[[#This Row],[(BIFF) Namn på ledare för programmet]]),"")</f>
        <v/>
      </c>
      <c r="AT103" t="str">
        <f>IF(TabellSAML[[#This Row],[ID]]&gt;0,ISTEXT(TabellSAML[[#This Row],[(LFT) Namn på ledare för programmet]]),"")</f>
        <v/>
      </c>
      <c r="AU103" s="5" t="str">
        <f>IF(TabellSAML[[#This Row],[CoS1]]=TRUE,TabellSAML[[#This Row],[Datum för det sista programtillfället]]&amp;TabellSAML[[#This Row],[(CoS) Ledarens namn]],"")</f>
        <v/>
      </c>
      <c r="AV103" t="str">
        <f>IF(TabellSAML[[#This Row],[CoS1]]=TRUE,TabellSAML[[#This Row],[Socialförvaltning som anordnat programtillfällena]],"")</f>
        <v/>
      </c>
      <c r="AW103" s="5" t="str">
        <f>IF(TabellSAML[[#This Row],[CoS2]]=TRUE,TabellSAML[[#This Row],[Datum för sista programtillfället]]&amp;TabellSAML[[#This Row],[(CoS) Namn på ledare för programmet]],"")</f>
        <v/>
      </c>
      <c r="AX103" t="str">
        <f>_xlfn.XLOOKUP(TabellSAML[[#This Row],[CoS_del_datum]],TabellSAML[CoS_led_datum],TabellSAML[CoS_led_SF],"",0,1)</f>
        <v/>
      </c>
      <c r="AY103" s="5" t="str">
        <f>IF(TabellSAML[[#This Row],[BIFF1]]=TRUE,TabellSAML[[#This Row],[Datum för det sista programtillfället]]&amp;TabellSAML[[#This Row],[(BIFF) Ledarens namn]],"")</f>
        <v/>
      </c>
      <c r="AZ103" t="str">
        <f>IF(TabellSAML[[#This Row],[BIFF1]]=TRUE,TabellSAML[[#This Row],[Socialförvaltning som anordnat programtillfällena]],"")</f>
        <v/>
      </c>
      <c r="BA103" s="5" t="str">
        <f>IF(TabellSAML[[#This Row],[BIFF2]]=TRUE,TabellSAML[[#This Row],[Datum för sista programtillfället]]&amp;TabellSAML[[#This Row],[(BIFF) Namn på ledare för programmet]],"")</f>
        <v/>
      </c>
      <c r="BB103" t="str">
        <f>_xlfn.XLOOKUP(TabellSAML[[#This Row],[BIFF_del_datum]],TabellSAML[BIFF_led_datum],TabellSAML[BIFF_led_SF],"",0,1)</f>
        <v/>
      </c>
      <c r="BC103" s="5" t="str">
        <f>IF(TabellSAML[[#This Row],[LFT1]]=TRUE,TabellSAML[[#This Row],[Datum för det sista programtillfället]]&amp;TabellSAML[[#This Row],[(LFT) Ledarens namn]],"")</f>
        <v/>
      </c>
      <c r="BD103" t="str">
        <f>IF(TabellSAML[[#This Row],[LFT1]]=TRUE,TabellSAML[[#This Row],[Socialförvaltning som anordnat programtillfällena]],"")</f>
        <v/>
      </c>
      <c r="BE103" s="5" t="str">
        <f>IF(TabellSAML[[#This Row],[LFT2]]=TRUE,TabellSAML[[#This Row],[Datum för sista programtillfället]]&amp;TabellSAML[[#This Row],[(LFT) Namn på ledare för programmet]],"")</f>
        <v/>
      </c>
      <c r="BF103" t="str">
        <f>_xlfn.XLOOKUP(TabellSAML[[#This Row],[LFT_del_datum]],TabellSAML[LFT_led_datum],TabellSAML[LFT_led_SF],"",0,1)</f>
        <v/>
      </c>
      <c r="BG10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3" s="5" t="str">
        <f>IF(ISNUMBER(TabellSAML[[#This Row],[Datum för det sista programtillfället]]),TabellSAML[[#This Row],[Datum för det sista programtillfället]],IF(ISBLANK(TabellSAML[[#This Row],[Datum för sista programtillfället]]),"",TabellSAML[[#This Row],[Datum för sista programtillfället]]))</f>
        <v/>
      </c>
      <c r="BJ103" t="str">
        <f>IF(ISTEXT(TabellSAML[[#This Row],[Typ av program]]),TabellSAML[[#This Row],[Typ av program]],IF(ISBLANK(TabellSAML[[#This Row],[Typ av program2]]),"",TabellSAML[[#This Row],[Typ av program2]]))</f>
        <v/>
      </c>
      <c r="BK103" t="str">
        <f>IF(ISTEXT(TabellSAML[[#This Row],[Datum alla]]),"",YEAR(TabellSAML[[#This Row],[Datum alla]]))</f>
        <v/>
      </c>
      <c r="BL103" t="str">
        <f>IF(ISTEXT(TabellSAML[[#This Row],[Datum alla]]),"",MONTH(TabellSAML[[#This Row],[Datum alla]]))</f>
        <v/>
      </c>
      <c r="BM103" t="str">
        <f>IF(ISTEXT(TabellSAML[[#This Row],[Månad]]),"",IF(TabellSAML[[#This Row],[Månad]]&lt;=6,TabellSAML[[#This Row],[År]]&amp;" termin 1",TabellSAML[[#This Row],[År]]&amp;" termin 2"))</f>
        <v/>
      </c>
    </row>
    <row r="104" spans="1:65" x14ac:dyDescent="0.25">
      <c r="B104" s="1"/>
      <c r="C104" s="1"/>
      <c r="S104" s="37"/>
      <c r="AO104" s="44" t="str">
        <f>IF(TabellSAML[[#This Row],[ID]]&gt;0,ISTEXT(TabellSAML[[#This Row],[(CoS) Ledarens namn]]),"")</f>
        <v/>
      </c>
      <c r="AP104" t="str">
        <f>IF(TabellSAML[[#This Row],[ID]]&gt;0,ISTEXT(TabellSAML[[#This Row],[(BIFF) Ledarens namn]]),"")</f>
        <v/>
      </c>
      <c r="AQ104" t="str">
        <f>IF(TabellSAML[[#This Row],[ID]]&gt;0,ISTEXT(TabellSAML[[#This Row],[(LFT) Ledarens namn]]),"")</f>
        <v/>
      </c>
      <c r="AR104" t="str">
        <f>IF(TabellSAML[[#This Row],[ID]]&gt;0,ISTEXT(TabellSAML[[#This Row],[(CoS) Namn på ledare för programmet]]),"")</f>
        <v/>
      </c>
      <c r="AS104" t="str">
        <f>IF(TabellSAML[[#This Row],[ID]]&gt;0,ISTEXT(TabellSAML[[#This Row],[(BIFF) Namn på ledare för programmet]]),"")</f>
        <v/>
      </c>
      <c r="AT104" t="str">
        <f>IF(TabellSAML[[#This Row],[ID]]&gt;0,ISTEXT(TabellSAML[[#This Row],[(LFT) Namn på ledare för programmet]]),"")</f>
        <v/>
      </c>
      <c r="AU104" s="5" t="str">
        <f>IF(TabellSAML[[#This Row],[CoS1]]=TRUE,TabellSAML[[#This Row],[Datum för det sista programtillfället]]&amp;TabellSAML[[#This Row],[(CoS) Ledarens namn]],"")</f>
        <v/>
      </c>
      <c r="AV104" t="str">
        <f>IF(TabellSAML[[#This Row],[CoS1]]=TRUE,TabellSAML[[#This Row],[Socialförvaltning som anordnat programtillfällena]],"")</f>
        <v/>
      </c>
      <c r="AW104" s="5" t="str">
        <f>IF(TabellSAML[[#This Row],[CoS2]]=TRUE,TabellSAML[[#This Row],[Datum för sista programtillfället]]&amp;TabellSAML[[#This Row],[(CoS) Namn på ledare för programmet]],"")</f>
        <v/>
      </c>
      <c r="AX104" t="str">
        <f>_xlfn.XLOOKUP(TabellSAML[[#This Row],[CoS_del_datum]],TabellSAML[CoS_led_datum],TabellSAML[CoS_led_SF],"",0,1)</f>
        <v/>
      </c>
      <c r="AY104" s="5" t="str">
        <f>IF(TabellSAML[[#This Row],[BIFF1]]=TRUE,TabellSAML[[#This Row],[Datum för det sista programtillfället]]&amp;TabellSAML[[#This Row],[(BIFF) Ledarens namn]],"")</f>
        <v/>
      </c>
      <c r="AZ104" t="str">
        <f>IF(TabellSAML[[#This Row],[BIFF1]]=TRUE,TabellSAML[[#This Row],[Socialförvaltning som anordnat programtillfällena]],"")</f>
        <v/>
      </c>
      <c r="BA104" s="5" t="str">
        <f>IF(TabellSAML[[#This Row],[BIFF2]]=TRUE,TabellSAML[[#This Row],[Datum för sista programtillfället]]&amp;TabellSAML[[#This Row],[(BIFF) Namn på ledare för programmet]],"")</f>
        <v/>
      </c>
      <c r="BB104" t="str">
        <f>_xlfn.XLOOKUP(TabellSAML[[#This Row],[BIFF_del_datum]],TabellSAML[BIFF_led_datum],TabellSAML[BIFF_led_SF],"",0,1)</f>
        <v/>
      </c>
      <c r="BC104" s="5" t="str">
        <f>IF(TabellSAML[[#This Row],[LFT1]]=TRUE,TabellSAML[[#This Row],[Datum för det sista programtillfället]]&amp;TabellSAML[[#This Row],[(LFT) Ledarens namn]],"")</f>
        <v/>
      </c>
      <c r="BD104" t="str">
        <f>IF(TabellSAML[[#This Row],[LFT1]]=TRUE,TabellSAML[[#This Row],[Socialförvaltning som anordnat programtillfällena]],"")</f>
        <v/>
      </c>
      <c r="BE104" s="5" t="str">
        <f>IF(TabellSAML[[#This Row],[LFT2]]=TRUE,TabellSAML[[#This Row],[Datum för sista programtillfället]]&amp;TabellSAML[[#This Row],[(LFT) Namn på ledare för programmet]],"")</f>
        <v/>
      </c>
      <c r="BF104" t="str">
        <f>_xlfn.XLOOKUP(TabellSAML[[#This Row],[LFT_del_datum]],TabellSAML[LFT_led_datum],TabellSAML[LFT_led_SF],"",0,1)</f>
        <v/>
      </c>
      <c r="BG10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4" s="5" t="str">
        <f>IF(ISNUMBER(TabellSAML[[#This Row],[Datum för det sista programtillfället]]),TabellSAML[[#This Row],[Datum för det sista programtillfället]],IF(ISBLANK(TabellSAML[[#This Row],[Datum för sista programtillfället]]),"",TabellSAML[[#This Row],[Datum för sista programtillfället]]))</f>
        <v/>
      </c>
      <c r="BJ104" t="str">
        <f>IF(ISTEXT(TabellSAML[[#This Row],[Typ av program]]),TabellSAML[[#This Row],[Typ av program]],IF(ISBLANK(TabellSAML[[#This Row],[Typ av program2]]),"",TabellSAML[[#This Row],[Typ av program2]]))</f>
        <v/>
      </c>
      <c r="BK104" t="str">
        <f>IF(ISTEXT(TabellSAML[[#This Row],[Datum alla]]),"",YEAR(TabellSAML[[#This Row],[Datum alla]]))</f>
        <v/>
      </c>
      <c r="BL104" t="str">
        <f>IF(ISTEXT(TabellSAML[[#This Row],[Datum alla]]),"",MONTH(TabellSAML[[#This Row],[Datum alla]]))</f>
        <v/>
      </c>
      <c r="BM104" t="str">
        <f>IF(ISTEXT(TabellSAML[[#This Row],[Månad]]),"",IF(TabellSAML[[#This Row],[Månad]]&lt;=6,TabellSAML[[#This Row],[År]]&amp;" termin 1",TabellSAML[[#This Row],[År]]&amp;" termin 2"))</f>
        <v/>
      </c>
    </row>
    <row r="105" spans="1:65" x14ac:dyDescent="0.25">
      <c r="B105" s="1"/>
      <c r="C105" s="1"/>
      <c r="J105" s="2"/>
      <c r="K105" s="2"/>
      <c r="S105" s="37"/>
      <c r="AO105" s="44" t="str">
        <f>IF(TabellSAML[[#This Row],[ID]]&gt;0,ISTEXT(TabellSAML[[#This Row],[(CoS) Ledarens namn]]),"")</f>
        <v/>
      </c>
      <c r="AP105" t="str">
        <f>IF(TabellSAML[[#This Row],[ID]]&gt;0,ISTEXT(TabellSAML[[#This Row],[(BIFF) Ledarens namn]]),"")</f>
        <v/>
      </c>
      <c r="AQ105" t="str">
        <f>IF(TabellSAML[[#This Row],[ID]]&gt;0,ISTEXT(TabellSAML[[#This Row],[(LFT) Ledarens namn]]),"")</f>
        <v/>
      </c>
      <c r="AR105" t="str">
        <f>IF(TabellSAML[[#This Row],[ID]]&gt;0,ISTEXT(TabellSAML[[#This Row],[(CoS) Namn på ledare för programmet]]),"")</f>
        <v/>
      </c>
      <c r="AS105" t="str">
        <f>IF(TabellSAML[[#This Row],[ID]]&gt;0,ISTEXT(TabellSAML[[#This Row],[(BIFF) Namn på ledare för programmet]]),"")</f>
        <v/>
      </c>
      <c r="AT105" t="str">
        <f>IF(TabellSAML[[#This Row],[ID]]&gt;0,ISTEXT(TabellSAML[[#This Row],[(LFT) Namn på ledare för programmet]]),"")</f>
        <v/>
      </c>
      <c r="AU105" s="5" t="str">
        <f>IF(TabellSAML[[#This Row],[CoS1]]=TRUE,TabellSAML[[#This Row],[Datum för det sista programtillfället]]&amp;TabellSAML[[#This Row],[(CoS) Ledarens namn]],"")</f>
        <v/>
      </c>
      <c r="AV105" t="str">
        <f>IF(TabellSAML[[#This Row],[CoS1]]=TRUE,TabellSAML[[#This Row],[Socialförvaltning som anordnat programtillfällena]],"")</f>
        <v/>
      </c>
      <c r="AW105" s="5" t="str">
        <f>IF(TabellSAML[[#This Row],[CoS2]]=TRUE,TabellSAML[[#This Row],[Datum för sista programtillfället]]&amp;TabellSAML[[#This Row],[(CoS) Namn på ledare för programmet]],"")</f>
        <v/>
      </c>
      <c r="AX105" t="str">
        <f>_xlfn.XLOOKUP(TabellSAML[[#This Row],[CoS_del_datum]],TabellSAML[CoS_led_datum],TabellSAML[CoS_led_SF],"",0,1)</f>
        <v/>
      </c>
      <c r="AY105" s="5" t="str">
        <f>IF(TabellSAML[[#This Row],[BIFF1]]=TRUE,TabellSAML[[#This Row],[Datum för det sista programtillfället]]&amp;TabellSAML[[#This Row],[(BIFF) Ledarens namn]],"")</f>
        <v/>
      </c>
      <c r="AZ105" t="str">
        <f>IF(TabellSAML[[#This Row],[BIFF1]]=TRUE,TabellSAML[[#This Row],[Socialförvaltning som anordnat programtillfällena]],"")</f>
        <v/>
      </c>
      <c r="BA105" s="5" t="str">
        <f>IF(TabellSAML[[#This Row],[BIFF2]]=TRUE,TabellSAML[[#This Row],[Datum för sista programtillfället]]&amp;TabellSAML[[#This Row],[(BIFF) Namn på ledare för programmet]],"")</f>
        <v/>
      </c>
      <c r="BB105" t="str">
        <f>_xlfn.XLOOKUP(TabellSAML[[#This Row],[BIFF_del_datum]],TabellSAML[BIFF_led_datum],TabellSAML[BIFF_led_SF],"",0,1)</f>
        <v/>
      </c>
      <c r="BC105" s="5" t="str">
        <f>IF(TabellSAML[[#This Row],[LFT1]]=TRUE,TabellSAML[[#This Row],[Datum för det sista programtillfället]]&amp;TabellSAML[[#This Row],[(LFT) Ledarens namn]],"")</f>
        <v/>
      </c>
      <c r="BD105" t="str">
        <f>IF(TabellSAML[[#This Row],[LFT1]]=TRUE,TabellSAML[[#This Row],[Socialförvaltning som anordnat programtillfällena]],"")</f>
        <v/>
      </c>
      <c r="BE105" s="5" t="str">
        <f>IF(TabellSAML[[#This Row],[LFT2]]=TRUE,TabellSAML[[#This Row],[Datum för sista programtillfället]]&amp;TabellSAML[[#This Row],[(LFT) Namn på ledare för programmet]],"")</f>
        <v/>
      </c>
      <c r="BF105" t="str">
        <f>_xlfn.XLOOKUP(TabellSAML[[#This Row],[LFT_del_datum]],TabellSAML[LFT_led_datum],TabellSAML[LFT_led_SF],"",0,1)</f>
        <v/>
      </c>
      <c r="BG10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5" s="5" t="str">
        <f>IF(ISNUMBER(TabellSAML[[#This Row],[Datum för det sista programtillfället]]),TabellSAML[[#This Row],[Datum för det sista programtillfället]],IF(ISBLANK(TabellSAML[[#This Row],[Datum för sista programtillfället]]),"",TabellSAML[[#This Row],[Datum för sista programtillfället]]))</f>
        <v/>
      </c>
      <c r="BJ105" t="str">
        <f>IF(ISTEXT(TabellSAML[[#This Row],[Typ av program]]),TabellSAML[[#This Row],[Typ av program]],IF(ISBLANK(TabellSAML[[#This Row],[Typ av program2]]),"",TabellSAML[[#This Row],[Typ av program2]]))</f>
        <v/>
      </c>
      <c r="BK105" t="str">
        <f>IF(ISTEXT(TabellSAML[[#This Row],[Datum alla]]),"",YEAR(TabellSAML[[#This Row],[Datum alla]]))</f>
        <v/>
      </c>
      <c r="BL105" t="str">
        <f>IF(ISTEXT(TabellSAML[[#This Row],[Datum alla]]),"",MONTH(TabellSAML[[#This Row],[Datum alla]]))</f>
        <v/>
      </c>
      <c r="BM105" t="str">
        <f>IF(ISTEXT(TabellSAML[[#This Row],[Månad]]),"",IF(TabellSAML[[#This Row],[Månad]]&lt;=6,TabellSAML[[#This Row],[År]]&amp;" termin 1",TabellSAML[[#This Row],[År]]&amp;" termin 2"))</f>
        <v/>
      </c>
    </row>
    <row r="106" spans="1:65" x14ac:dyDescent="0.25">
      <c r="B106" s="1"/>
      <c r="C106" s="1"/>
      <c r="J106" s="2"/>
      <c r="K106" s="2"/>
      <c r="S106" s="37"/>
      <c r="AO106" s="44" t="str">
        <f>IF(TabellSAML[[#This Row],[ID]]&gt;0,ISTEXT(TabellSAML[[#This Row],[(CoS) Ledarens namn]]),"")</f>
        <v/>
      </c>
      <c r="AP106" t="str">
        <f>IF(TabellSAML[[#This Row],[ID]]&gt;0,ISTEXT(TabellSAML[[#This Row],[(BIFF) Ledarens namn]]),"")</f>
        <v/>
      </c>
      <c r="AQ106" t="str">
        <f>IF(TabellSAML[[#This Row],[ID]]&gt;0,ISTEXT(TabellSAML[[#This Row],[(LFT) Ledarens namn]]),"")</f>
        <v/>
      </c>
      <c r="AR106" t="str">
        <f>IF(TabellSAML[[#This Row],[ID]]&gt;0,ISTEXT(TabellSAML[[#This Row],[(CoS) Namn på ledare för programmet]]),"")</f>
        <v/>
      </c>
      <c r="AS106" t="str">
        <f>IF(TabellSAML[[#This Row],[ID]]&gt;0,ISTEXT(TabellSAML[[#This Row],[(BIFF) Namn på ledare för programmet]]),"")</f>
        <v/>
      </c>
      <c r="AT106" t="str">
        <f>IF(TabellSAML[[#This Row],[ID]]&gt;0,ISTEXT(TabellSAML[[#This Row],[(LFT) Namn på ledare för programmet]]),"")</f>
        <v/>
      </c>
      <c r="AU106" s="5" t="str">
        <f>IF(TabellSAML[[#This Row],[CoS1]]=TRUE,TabellSAML[[#This Row],[Datum för det sista programtillfället]]&amp;TabellSAML[[#This Row],[(CoS) Ledarens namn]],"")</f>
        <v/>
      </c>
      <c r="AV106" t="str">
        <f>IF(TabellSAML[[#This Row],[CoS1]]=TRUE,TabellSAML[[#This Row],[Socialförvaltning som anordnat programtillfällena]],"")</f>
        <v/>
      </c>
      <c r="AW106" s="5" t="str">
        <f>IF(TabellSAML[[#This Row],[CoS2]]=TRUE,TabellSAML[[#This Row],[Datum för sista programtillfället]]&amp;TabellSAML[[#This Row],[(CoS) Namn på ledare för programmet]],"")</f>
        <v/>
      </c>
      <c r="AX106" t="str">
        <f>_xlfn.XLOOKUP(TabellSAML[[#This Row],[CoS_del_datum]],TabellSAML[CoS_led_datum],TabellSAML[CoS_led_SF],"",0,1)</f>
        <v/>
      </c>
      <c r="AY106" s="5" t="str">
        <f>IF(TabellSAML[[#This Row],[BIFF1]]=TRUE,TabellSAML[[#This Row],[Datum för det sista programtillfället]]&amp;TabellSAML[[#This Row],[(BIFF) Ledarens namn]],"")</f>
        <v/>
      </c>
      <c r="AZ106" t="str">
        <f>IF(TabellSAML[[#This Row],[BIFF1]]=TRUE,TabellSAML[[#This Row],[Socialförvaltning som anordnat programtillfällena]],"")</f>
        <v/>
      </c>
      <c r="BA106" s="5" t="str">
        <f>IF(TabellSAML[[#This Row],[BIFF2]]=TRUE,TabellSAML[[#This Row],[Datum för sista programtillfället]]&amp;TabellSAML[[#This Row],[(BIFF) Namn på ledare för programmet]],"")</f>
        <v/>
      </c>
      <c r="BB106" t="str">
        <f>_xlfn.XLOOKUP(TabellSAML[[#This Row],[BIFF_del_datum]],TabellSAML[BIFF_led_datum],TabellSAML[BIFF_led_SF],"",0,1)</f>
        <v/>
      </c>
      <c r="BC106" s="5" t="str">
        <f>IF(TabellSAML[[#This Row],[LFT1]]=TRUE,TabellSAML[[#This Row],[Datum för det sista programtillfället]]&amp;TabellSAML[[#This Row],[(LFT) Ledarens namn]],"")</f>
        <v/>
      </c>
      <c r="BD106" t="str">
        <f>IF(TabellSAML[[#This Row],[LFT1]]=TRUE,TabellSAML[[#This Row],[Socialförvaltning som anordnat programtillfällena]],"")</f>
        <v/>
      </c>
      <c r="BE106" s="5" t="str">
        <f>IF(TabellSAML[[#This Row],[LFT2]]=TRUE,TabellSAML[[#This Row],[Datum för sista programtillfället]]&amp;TabellSAML[[#This Row],[(LFT) Namn på ledare för programmet]],"")</f>
        <v/>
      </c>
      <c r="BF106" t="str">
        <f>_xlfn.XLOOKUP(TabellSAML[[#This Row],[LFT_del_datum]],TabellSAML[LFT_led_datum],TabellSAML[LFT_led_SF],"",0,1)</f>
        <v/>
      </c>
      <c r="BG10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6" s="5" t="str">
        <f>IF(ISNUMBER(TabellSAML[[#This Row],[Datum för det sista programtillfället]]),TabellSAML[[#This Row],[Datum för det sista programtillfället]],IF(ISBLANK(TabellSAML[[#This Row],[Datum för sista programtillfället]]),"",TabellSAML[[#This Row],[Datum för sista programtillfället]]))</f>
        <v/>
      </c>
      <c r="BJ106" t="str">
        <f>IF(ISTEXT(TabellSAML[[#This Row],[Typ av program]]),TabellSAML[[#This Row],[Typ av program]],IF(ISBLANK(TabellSAML[[#This Row],[Typ av program2]]),"",TabellSAML[[#This Row],[Typ av program2]]))</f>
        <v/>
      </c>
      <c r="BK106" t="str">
        <f>IF(ISTEXT(TabellSAML[[#This Row],[Datum alla]]),"",YEAR(TabellSAML[[#This Row],[Datum alla]]))</f>
        <v/>
      </c>
      <c r="BL106" t="str">
        <f>IF(ISTEXT(TabellSAML[[#This Row],[Datum alla]]),"",MONTH(TabellSAML[[#This Row],[Datum alla]]))</f>
        <v/>
      </c>
      <c r="BM106" t="str">
        <f>IF(ISTEXT(TabellSAML[[#This Row],[Månad]]),"",IF(TabellSAML[[#This Row],[Månad]]&lt;=6,TabellSAML[[#This Row],[År]]&amp;" termin 1",TabellSAML[[#This Row],[År]]&amp;" termin 2"))</f>
        <v/>
      </c>
    </row>
    <row r="107" spans="1:65" x14ac:dyDescent="0.25">
      <c r="B107" s="1"/>
      <c r="C107" s="1"/>
      <c r="S107" s="37"/>
      <c r="AA107" s="2"/>
      <c r="AO107" s="44" t="str">
        <f>IF(TabellSAML[[#This Row],[ID]]&gt;0,ISTEXT(TabellSAML[[#This Row],[(CoS) Ledarens namn]]),"")</f>
        <v/>
      </c>
      <c r="AP107" t="str">
        <f>IF(TabellSAML[[#This Row],[ID]]&gt;0,ISTEXT(TabellSAML[[#This Row],[(BIFF) Ledarens namn]]),"")</f>
        <v/>
      </c>
      <c r="AQ107" t="str">
        <f>IF(TabellSAML[[#This Row],[ID]]&gt;0,ISTEXT(TabellSAML[[#This Row],[(LFT) Ledarens namn]]),"")</f>
        <v/>
      </c>
      <c r="AR107" t="str">
        <f>IF(TabellSAML[[#This Row],[ID]]&gt;0,ISTEXT(TabellSAML[[#This Row],[(CoS) Namn på ledare för programmet]]),"")</f>
        <v/>
      </c>
      <c r="AS107" t="str">
        <f>IF(TabellSAML[[#This Row],[ID]]&gt;0,ISTEXT(TabellSAML[[#This Row],[(BIFF) Namn på ledare för programmet]]),"")</f>
        <v/>
      </c>
      <c r="AT107" t="str">
        <f>IF(TabellSAML[[#This Row],[ID]]&gt;0,ISTEXT(TabellSAML[[#This Row],[(LFT) Namn på ledare för programmet]]),"")</f>
        <v/>
      </c>
      <c r="AU107" s="5" t="str">
        <f>IF(TabellSAML[[#This Row],[CoS1]]=TRUE,TabellSAML[[#This Row],[Datum för det sista programtillfället]]&amp;TabellSAML[[#This Row],[(CoS) Ledarens namn]],"")</f>
        <v/>
      </c>
      <c r="AV107" t="str">
        <f>IF(TabellSAML[[#This Row],[CoS1]]=TRUE,TabellSAML[[#This Row],[Socialförvaltning som anordnat programtillfällena]],"")</f>
        <v/>
      </c>
      <c r="AW107" s="5" t="str">
        <f>IF(TabellSAML[[#This Row],[CoS2]]=TRUE,TabellSAML[[#This Row],[Datum för sista programtillfället]]&amp;TabellSAML[[#This Row],[(CoS) Namn på ledare för programmet]],"")</f>
        <v/>
      </c>
      <c r="AX107" t="str">
        <f>_xlfn.XLOOKUP(TabellSAML[[#This Row],[CoS_del_datum]],TabellSAML[CoS_led_datum],TabellSAML[CoS_led_SF],"",0,1)</f>
        <v/>
      </c>
      <c r="AY107" s="5" t="str">
        <f>IF(TabellSAML[[#This Row],[BIFF1]]=TRUE,TabellSAML[[#This Row],[Datum för det sista programtillfället]]&amp;TabellSAML[[#This Row],[(BIFF) Ledarens namn]],"")</f>
        <v/>
      </c>
      <c r="AZ107" t="str">
        <f>IF(TabellSAML[[#This Row],[BIFF1]]=TRUE,TabellSAML[[#This Row],[Socialförvaltning som anordnat programtillfällena]],"")</f>
        <v/>
      </c>
      <c r="BA107" s="5" t="str">
        <f>IF(TabellSAML[[#This Row],[BIFF2]]=TRUE,TabellSAML[[#This Row],[Datum för sista programtillfället]]&amp;TabellSAML[[#This Row],[(BIFF) Namn på ledare för programmet]],"")</f>
        <v/>
      </c>
      <c r="BB107" t="str">
        <f>_xlfn.XLOOKUP(TabellSAML[[#This Row],[BIFF_del_datum]],TabellSAML[BIFF_led_datum],TabellSAML[BIFF_led_SF],"",0,1)</f>
        <v/>
      </c>
      <c r="BC107" s="5" t="str">
        <f>IF(TabellSAML[[#This Row],[LFT1]]=TRUE,TabellSAML[[#This Row],[Datum för det sista programtillfället]]&amp;TabellSAML[[#This Row],[(LFT) Ledarens namn]],"")</f>
        <v/>
      </c>
      <c r="BD107" t="str">
        <f>IF(TabellSAML[[#This Row],[LFT1]]=TRUE,TabellSAML[[#This Row],[Socialförvaltning som anordnat programtillfällena]],"")</f>
        <v/>
      </c>
      <c r="BE107" s="5" t="str">
        <f>IF(TabellSAML[[#This Row],[LFT2]]=TRUE,TabellSAML[[#This Row],[Datum för sista programtillfället]]&amp;TabellSAML[[#This Row],[(LFT) Namn på ledare för programmet]],"")</f>
        <v/>
      </c>
      <c r="BF107" t="str">
        <f>_xlfn.XLOOKUP(TabellSAML[[#This Row],[LFT_del_datum]],TabellSAML[LFT_led_datum],TabellSAML[LFT_led_SF],"",0,1)</f>
        <v/>
      </c>
      <c r="BG10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7" s="5" t="str">
        <f>IF(ISNUMBER(TabellSAML[[#This Row],[Datum för det sista programtillfället]]),TabellSAML[[#This Row],[Datum för det sista programtillfället]],IF(ISBLANK(TabellSAML[[#This Row],[Datum för sista programtillfället]]),"",TabellSAML[[#This Row],[Datum för sista programtillfället]]))</f>
        <v/>
      </c>
      <c r="BJ107" t="str">
        <f>IF(ISTEXT(TabellSAML[[#This Row],[Typ av program]]),TabellSAML[[#This Row],[Typ av program]],IF(ISBLANK(TabellSAML[[#This Row],[Typ av program2]]),"",TabellSAML[[#This Row],[Typ av program2]]))</f>
        <v/>
      </c>
      <c r="BK107" t="str">
        <f>IF(ISTEXT(TabellSAML[[#This Row],[Datum alla]]),"",YEAR(TabellSAML[[#This Row],[Datum alla]]))</f>
        <v/>
      </c>
      <c r="BL107" t="str">
        <f>IF(ISTEXT(TabellSAML[[#This Row],[Datum alla]]),"",MONTH(TabellSAML[[#This Row],[Datum alla]]))</f>
        <v/>
      </c>
      <c r="BM107" t="str">
        <f>IF(ISTEXT(TabellSAML[[#This Row],[Månad]]),"",IF(TabellSAML[[#This Row],[Månad]]&lt;=6,TabellSAML[[#This Row],[År]]&amp;" termin 1",TabellSAML[[#This Row],[År]]&amp;" termin 2"))</f>
        <v/>
      </c>
    </row>
    <row r="108" spans="1:65" x14ac:dyDescent="0.25">
      <c r="B108" s="1"/>
      <c r="C108" s="1"/>
      <c r="S108" s="37"/>
      <c r="AA108" s="2"/>
      <c r="AO108" s="44" t="str">
        <f>IF(TabellSAML[[#This Row],[ID]]&gt;0,ISTEXT(TabellSAML[[#This Row],[(CoS) Ledarens namn]]),"")</f>
        <v/>
      </c>
      <c r="AP108" t="str">
        <f>IF(TabellSAML[[#This Row],[ID]]&gt;0,ISTEXT(TabellSAML[[#This Row],[(BIFF) Ledarens namn]]),"")</f>
        <v/>
      </c>
      <c r="AQ108" t="str">
        <f>IF(TabellSAML[[#This Row],[ID]]&gt;0,ISTEXT(TabellSAML[[#This Row],[(LFT) Ledarens namn]]),"")</f>
        <v/>
      </c>
      <c r="AR108" t="str">
        <f>IF(TabellSAML[[#This Row],[ID]]&gt;0,ISTEXT(TabellSAML[[#This Row],[(CoS) Namn på ledare för programmet]]),"")</f>
        <v/>
      </c>
      <c r="AS108" t="str">
        <f>IF(TabellSAML[[#This Row],[ID]]&gt;0,ISTEXT(TabellSAML[[#This Row],[(BIFF) Namn på ledare för programmet]]),"")</f>
        <v/>
      </c>
      <c r="AT108" t="str">
        <f>IF(TabellSAML[[#This Row],[ID]]&gt;0,ISTEXT(TabellSAML[[#This Row],[(LFT) Namn på ledare för programmet]]),"")</f>
        <v/>
      </c>
      <c r="AU108" s="5" t="str">
        <f>IF(TabellSAML[[#This Row],[CoS1]]=TRUE,TabellSAML[[#This Row],[Datum för det sista programtillfället]]&amp;TabellSAML[[#This Row],[(CoS) Ledarens namn]],"")</f>
        <v/>
      </c>
      <c r="AV108" t="str">
        <f>IF(TabellSAML[[#This Row],[CoS1]]=TRUE,TabellSAML[[#This Row],[Socialförvaltning som anordnat programtillfällena]],"")</f>
        <v/>
      </c>
      <c r="AW108" s="5" t="str">
        <f>IF(TabellSAML[[#This Row],[CoS2]]=TRUE,TabellSAML[[#This Row],[Datum för sista programtillfället]]&amp;TabellSAML[[#This Row],[(CoS) Namn på ledare för programmet]],"")</f>
        <v/>
      </c>
      <c r="AX108" t="str">
        <f>_xlfn.XLOOKUP(TabellSAML[[#This Row],[CoS_del_datum]],TabellSAML[CoS_led_datum],TabellSAML[CoS_led_SF],"",0,1)</f>
        <v/>
      </c>
      <c r="AY108" s="5" t="str">
        <f>IF(TabellSAML[[#This Row],[BIFF1]]=TRUE,TabellSAML[[#This Row],[Datum för det sista programtillfället]]&amp;TabellSAML[[#This Row],[(BIFF) Ledarens namn]],"")</f>
        <v/>
      </c>
      <c r="AZ108" t="str">
        <f>IF(TabellSAML[[#This Row],[BIFF1]]=TRUE,TabellSAML[[#This Row],[Socialförvaltning som anordnat programtillfällena]],"")</f>
        <v/>
      </c>
      <c r="BA108" s="5" t="str">
        <f>IF(TabellSAML[[#This Row],[BIFF2]]=TRUE,TabellSAML[[#This Row],[Datum för sista programtillfället]]&amp;TabellSAML[[#This Row],[(BIFF) Namn på ledare för programmet]],"")</f>
        <v/>
      </c>
      <c r="BB108" t="str">
        <f>_xlfn.XLOOKUP(TabellSAML[[#This Row],[BIFF_del_datum]],TabellSAML[BIFF_led_datum],TabellSAML[BIFF_led_SF],"",0,1)</f>
        <v/>
      </c>
      <c r="BC108" s="5" t="str">
        <f>IF(TabellSAML[[#This Row],[LFT1]]=TRUE,TabellSAML[[#This Row],[Datum för det sista programtillfället]]&amp;TabellSAML[[#This Row],[(LFT) Ledarens namn]],"")</f>
        <v/>
      </c>
      <c r="BD108" t="str">
        <f>IF(TabellSAML[[#This Row],[LFT1]]=TRUE,TabellSAML[[#This Row],[Socialförvaltning som anordnat programtillfällena]],"")</f>
        <v/>
      </c>
      <c r="BE108" s="5" t="str">
        <f>IF(TabellSAML[[#This Row],[LFT2]]=TRUE,TabellSAML[[#This Row],[Datum för sista programtillfället]]&amp;TabellSAML[[#This Row],[(LFT) Namn på ledare för programmet]],"")</f>
        <v/>
      </c>
      <c r="BF108" t="str">
        <f>_xlfn.XLOOKUP(TabellSAML[[#This Row],[LFT_del_datum]],TabellSAML[LFT_led_datum],TabellSAML[LFT_led_SF],"",0,1)</f>
        <v/>
      </c>
      <c r="BG10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8" s="5" t="str">
        <f>IF(ISNUMBER(TabellSAML[[#This Row],[Datum för det sista programtillfället]]),TabellSAML[[#This Row],[Datum för det sista programtillfället]],IF(ISBLANK(TabellSAML[[#This Row],[Datum för sista programtillfället]]),"",TabellSAML[[#This Row],[Datum för sista programtillfället]]))</f>
        <v/>
      </c>
      <c r="BJ108" t="str">
        <f>IF(ISTEXT(TabellSAML[[#This Row],[Typ av program]]),TabellSAML[[#This Row],[Typ av program]],IF(ISBLANK(TabellSAML[[#This Row],[Typ av program2]]),"",TabellSAML[[#This Row],[Typ av program2]]))</f>
        <v/>
      </c>
      <c r="BK108" t="str">
        <f>IF(ISTEXT(TabellSAML[[#This Row],[Datum alla]]),"",YEAR(TabellSAML[[#This Row],[Datum alla]]))</f>
        <v/>
      </c>
      <c r="BL108" t="str">
        <f>IF(ISTEXT(TabellSAML[[#This Row],[Datum alla]]),"",MONTH(TabellSAML[[#This Row],[Datum alla]]))</f>
        <v/>
      </c>
      <c r="BM108" t="str">
        <f>IF(ISTEXT(TabellSAML[[#This Row],[Månad]]),"",IF(TabellSAML[[#This Row],[Månad]]&lt;=6,TabellSAML[[#This Row],[År]]&amp;" termin 1",TabellSAML[[#This Row],[År]]&amp;" termin 2"))</f>
        <v/>
      </c>
    </row>
    <row r="109" spans="1:65" x14ac:dyDescent="0.25">
      <c r="B109" s="1"/>
      <c r="C109" s="1"/>
      <c r="J109" s="2"/>
      <c r="K109" s="2"/>
      <c r="S109" s="37"/>
      <c r="AO109" s="44" t="str">
        <f>IF(TabellSAML[[#This Row],[ID]]&gt;0,ISTEXT(TabellSAML[[#This Row],[(CoS) Ledarens namn]]),"")</f>
        <v/>
      </c>
      <c r="AP109" t="str">
        <f>IF(TabellSAML[[#This Row],[ID]]&gt;0,ISTEXT(TabellSAML[[#This Row],[(BIFF) Ledarens namn]]),"")</f>
        <v/>
      </c>
      <c r="AQ109" t="str">
        <f>IF(TabellSAML[[#This Row],[ID]]&gt;0,ISTEXT(TabellSAML[[#This Row],[(LFT) Ledarens namn]]),"")</f>
        <v/>
      </c>
      <c r="AR109" t="str">
        <f>IF(TabellSAML[[#This Row],[ID]]&gt;0,ISTEXT(TabellSAML[[#This Row],[(CoS) Namn på ledare för programmet]]),"")</f>
        <v/>
      </c>
      <c r="AS109" t="str">
        <f>IF(TabellSAML[[#This Row],[ID]]&gt;0,ISTEXT(TabellSAML[[#This Row],[(BIFF) Namn på ledare för programmet]]),"")</f>
        <v/>
      </c>
      <c r="AT109" t="str">
        <f>IF(TabellSAML[[#This Row],[ID]]&gt;0,ISTEXT(TabellSAML[[#This Row],[(LFT) Namn på ledare för programmet]]),"")</f>
        <v/>
      </c>
      <c r="AU109" s="5" t="str">
        <f>IF(TabellSAML[[#This Row],[CoS1]]=TRUE,TabellSAML[[#This Row],[Datum för det sista programtillfället]]&amp;TabellSAML[[#This Row],[(CoS) Ledarens namn]],"")</f>
        <v/>
      </c>
      <c r="AV109" t="str">
        <f>IF(TabellSAML[[#This Row],[CoS1]]=TRUE,TabellSAML[[#This Row],[Socialförvaltning som anordnat programtillfällena]],"")</f>
        <v/>
      </c>
      <c r="AW109" s="5" t="str">
        <f>IF(TabellSAML[[#This Row],[CoS2]]=TRUE,TabellSAML[[#This Row],[Datum för sista programtillfället]]&amp;TabellSAML[[#This Row],[(CoS) Namn på ledare för programmet]],"")</f>
        <v/>
      </c>
      <c r="AX109" t="str">
        <f>_xlfn.XLOOKUP(TabellSAML[[#This Row],[CoS_del_datum]],TabellSAML[CoS_led_datum],TabellSAML[CoS_led_SF],"",0,1)</f>
        <v/>
      </c>
      <c r="AY109" s="5" t="str">
        <f>IF(TabellSAML[[#This Row],[BIFF1]]=TRUE,TabellSAML[[#This Row],[Datum för det sista programtillfället]]&amp;TabellSAML[[#This Row],[(BIFF) Ledarens namn]],"")</f>
        <v/>
      </c>
      <c r="AZ109" t="str">
        <f>IF(TabellSAML[[#This Row],[BIFF1]]=TRUE,TabellSAML[[#This Row],[Socialförvaltning som anordnat programtillfällena]],"")</f>
        <v/>
      </c>
      <c r="BA109" s="5" t="str">
        <f>IF(TabellSAML[[#This Row],[BIFF2]]=TRUE,TabellSAML[[#This Row],[Datum för sista programtillfället]]&amp;TabellSAML[[#This Row],[(BIFF) Namn på ledare för programmet]],"")</f>
        <v/>
      </c>
      <c r="BB109" t="str">
        <f>_xlfn.XLOOKUP(TabellSAML[[#This Row],[BIFF_del_datum]],TabellSAML[BIFF_led_datum],TabellSAML[BIFF_led_SF],"",0,1)</f>
        <v/>
      </c>
      <c r="BC109" s="5" t="str">
        <f>IF(TabellSAML[[#This Row],[LFT1]]=TRUE,TabellSAML[[#This Row],[Datum för det sista programtillfället]]&amp;TabellSAML[[#This Row],[(LFT) Ledarens namn]],"")</f>
        <v/>
      </c>
      <c r="BD109" t="str">
        <f>IF(TabellSAML[[#This Row],[LFT1]]=TRUE,TabellSAML[[#This Row],[Socialförvaltning som anordnat programtillfällena]],"")</f>
        <v/>
      </c>
      <c r="BE109" s="5" t="str">
        <f>IF(TabellSAML[[#This Row],[LFT2]]=TRUE,TabellSAML[[#This Row],[Datum för sista programtillfället]]&amp;TabellSAML[[#This Row],[(LFT) Namn på ledare för programmet]],"")</f>
        <v/>
      </c>
      <c r="BF109" t="str">
        <f>_xlfn.XLOOKUP(TabellSAML[[#This Row],[LFT_del_datum]],TabellSAML[LFT_led_datum],TabellSAML[LFT_led_SF],"",0,1)</f>
        <v/>
      </c>
      <c r="BG10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0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09" s="5" t="str">
        <f>IF(ISNUMBER(TabellSAML[[#This Row],[Datum för det sista programtillfället]]),TabellSAML[[#This Row],[Datum för det sista programtillfället]],IF(ISBLANK(TabellSAML[[#This Row],[Datum för sista programtillfället]]),"",TabellSAML[[#This Row],[Datum för sista programtillfället]]))</f>
        <v/>
      </c>
      <c r="BJ109" t="str">
        <f>IF(ISTEXT(TabellSAML[[#This Row],[Typ av program]]),TabellSAML[[#This Row],[Typ av program]],IF(ISBLANK(TabellSAML[[#This Row],[Typ av program2]]),"",TabellSAML[[#This Row],[Typ av program2]]))</f>
        <v/>
      </c>
      <c r="BK109" t="str">
        <f>IF(ISTEXT(TabellSAML[[#This Row],[Datum alla]]),"",YEAR(TabellSAML[[#This Row],[Datum alla]]))</f>
        <v/>
      </c>
      <c r="BL109" t="str">
        <f>IF(ISTEXT(TabellSAML[[#This Row],[Datum alla]]),"",MONTH(TabellSAML[[#This Row],[Datum alla]]))</f>
        <v/>
      </c>
      <c r="BM109" t="str">
        <f>IF(ISTEXT(TabellSAML[[#This Row],[Månad]]),"",IF(TabellSAML[[#This Row],[Månad]]&lt;=6,TabellSAML[[#This Row],[År]]&amp;" termin 1",TabellSAML[[#This Row],[År]]&amp;" termin 2"))</f>
        <v/>
      </c>
    </row>
    <row r="110" spans="1:65" x14ac:dyDescent="0.25">
      <c r="B110" s="1"/>
      <c r="C110" s="1"/>
      <c r="J110" s="2"/>
      <c r="K110" s="2"/>
      <c r="S110" s="37"/>
      <c r="AO110" s="44" t="str">
        <f>IF(TabellSAML[[#This Row],[ID]]&gt;0,ISTEXT(TabellSAML[[#This Row],[(CoS) Ledarens namn]]),"")</f>
        <v/>
      </c>
      <c r="AP110" t="str">
        <f>IF(TabellSAML[[#This Row],[ID]]&gt;0,ISTEXT(TabellSAML[[#This Row],[(BIFF) Ledarens namn]]),"")</f>
        <v/>
      </c>
      <c r="AQ110" t="str">
        <f>IF(TabellSAML[[#This Row],[ID]]&gt;0,ISTEXT(TabellSAML[[#This Row],[(LFT) Ledarens namn]]),"")</f>
        <v/>
      </c>
      <c r="AR110" t="str">
        <f>IF(TabellSAML[[#This Row],[ID]]&gt;0,ISTEXT(TabellSAML[[#This Row],[(CoS) Namn på ledare för programmet]]),"")</f>
        <v/>
      </c>
      <c r="AS110" t="str">
        <f>IF(TabellSAML[[#This Row],[ID]]&gt;0,ISTEXT(TabellSAML[[#This Row],[(BIFF) Namn på ledare för programmet]]),"")</f>
        <v/>
      </c>
      <c r="AT110" t="str">
        <f>IF(TabellSAML[[#This Row],[ID]]&gt;0,ISTEXT(TabellSAML[[#This Row],[(LFT) Namn på ledare för programmet]]),"")</f>
        <v/>
      </c>
      <c r="AU110" s="5" t="str">
        <f>IF(TabellSAML[[#This Row],[CoS1]]=TRUE,TabellSAML[[#This Row],[Datum för det sista programtillfället]]&amp;TabellSAML[[#This Row],[(CoS) Ledarens namn]],"")</f>
        <v/>
      </c>
      <c r="AV110" t="str">
        <f>IF(TabellSAML[[#This Row],[CoS1]]=TRUE,TabellSAML[[#This Row],[Socialförvaltning som anordnat programtillfällena]],"")</f>
        <v/>
      </c>
      <c r="AW110" s="5" t="str">
        <f>IF(TabellSAML[[#This Row],[CoS2]]=TRUE,TabellSAML[[#This Row],[Datum för sista programtillfället]]&amp;TabellSAML[[#This Row],[(CoS) Namn på ledare för programmet]],"")</f>
        <v/>
      </c>
      <c r="AX110" t="str">
        <f>_xlfn.XLOOKUP(TabellSAML[[#This Row],[CoS_del_datum]],TabellSAML[CoS_led_datum],TabellSAML[CoS_led_SF],"",0,1)</f>
        <v/>
      </c>
      <c r="AY110" s="5" t="str">
        <f>IF(TabellSAML[[#This Row],[BIFF1]]=TRUE,TabellSAML[[#This Row],[Datum för det sista programtillfället]]&amp;TabellSAML[[#This Row],[(BIFF) Ledarens namn]],"")</f>
        <v/>
      </c>
      <c r="AZ110" t="str">
        <f>IF(TabellSAML[[#This Row],[BIFF1]]=TRUE,TabellSAML[[#This Row],[Socialförvaltning som anordnat programtillfällena]],"")</f>
        <v/>
      </c>
      <c r="BA110" s="5" t="str">
        <f>IF(TabellSAML[[#This Row],[BIFF2]]=TRUE,TabellSAML[[#This Row],[Datum för sista programtillfället]]&amp;TabellSAML[[#This Row],[(BIFF) Namn på ledare för programmet]],"")</f>
        <v/>
      </c>
      <c r="BB110" t="str">
        <f>_xlfn.XLOOKUP(TabellSAML[[#This Row],[BIFF_del_datum]],TabellSAML[BIFF_led_datum],TabellSAML[BIFF_led_SF],"",0,1)</f>
        <v/>
      </c>
      <c r="BC110" s="5" t="str">
        <f>IF(TabellSAML[[#This Row],[LFT1]]=TRUE,TabellSAML[[#This Row],[Datum för det sista programtillfället]]&amp;TabellSAML[[#This Row],[(LFT) Ledarens namn]],"")</f>
        <v/>
      </c>
      <c r="BD110" t="str">
        <f>IF(TabellSAML[[#This Row],[LFT1]]=TRUE,TabellSAML[[#This Row],[Socialförvaltning som anordnat programtillfällena]],"")</f>
        <v/>
      </c>
      <c r="BE110" s="5" t="str">
        <f>IF(TabellSAML[[#This Row],[LFT2]]=TRUE,TabellSAML[[#This Row],[Datum för sista programtillfället]]&amp;TabellSAML[[#This Row],[(LFT) Namn på ledare för programmet]],"")</f>
        <v/>
      </c>
      <c r="BF110" t="str">
        <f>_xlfn.XLOOKUP(TabellSAML[[#This Row],[LFT_del_datum]],TabellSAML[LFT_led_datum],TabellSAML[LFT_led_SF],"",0,1)</f>
        <v/>
      </c>
      <c r="BG11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0" s="5" t="str">
        <f>IF(ISNUMBER(TabellSAML[[#This Row],[Datum för det sista programtillfället]]),TabellSAML[[#This Row],[Datum för det sista programtillfället]],IF(ISBLANK(TabellSAML[[#This Row],[Datum för sista programtillfället]]),"",TabellSAML[[#This Row],[Datum för sista programtillfället]]))</f>
        <v/>
      </c>
      <c r="BJ110" t="str">
        <f>IF(ISTEXT(TabellSAML[[#This Row],[Typ av program]]),TabellSAML[[#This Row],[Typ av program]],IF(ISBLANK(TabellSAML[[#This Row],[Typ av program2]]),"",TabellSAML[[#This Row],[Typ av program2]]))</f>
        <v/>
      </c>
      <c r="BK110" t="str">
        <f>IF(ISTEXT(TabellSAML[[#This Row],[Datum alla]]),"",YEAR(TabellSAML[[#This Row],[Datum alla]]))</f>
        <v/>
      </c>
      <c r="BL110" t="str">
        <f>IF(ISTEXT(TabellSAML[[#This Row],[Datum alla]]),"",MONTH(TabellSAML[[#This Row],[Datum alla]]))</f>
        <v/>
      </c>
      <c r="BM110" t="str">
        <f>IF(ISTEXT(TabellSAML[[#This Row],[Månad]]),"",IF(TabellSAML[[#This Row],[Månad]]&lt;=6,TabellSAML[[#This Row],[År]]&amp;" termin 1",TabellSAML[[#This Row],[År]]&amp;" termin 2"))</f>
        <v/>
      </c>
    </row>
    <row r="111" spans="1:65" x14ac:dyDescent="0.25">
      <c r="B111" s="1"/>
      <c r="C111" s="1"/>
      <c r="S111" s="37"/>
      <c r="AA111" s="2"/>
      <c r="AO111" s="44" t="str">
        <f>IF(TabellSAML[[#This Row],[ID]]&gt;0,ISTEXT(TabellSAML[[#This Row],[(CoS) Ledarens namn]]),"")</f>
        <v/>
      </c>
      <c r="AP111" t="str">
        <f>IF(TabellSAML[[#This Row],[ID]]&gt;0,ISTEXT(TabellSAML[[#This Row],[(BIFF) Ledarens namn]]),"")</f>
        <v/>
      </c>
      <c r="AQ111" t="str">
        <f>IF(TabellSAML[[#This Row],[ID]]&gt;0,ISTEXT(TabellSAML[[#This Row],[(LFT) Ledarens namn]]),"")</f>
        <v/>
      </c>
      <c r="AR111" t="str">
        <f>IF(TabellSAML[[#This Row],[ID]]&gt;0,ISTEXT(TabellSAML[[#This Row],[(CoS) Namn på ledare för programmet]]),"")</f>
        <v/>
      </c>
      <c r="AS111" t="str">
        <f>IF(TabellSAML[[#This Row],[ID]]&gt;0,ISTEXT(TabellSAML[[#This Row],[(BIFF) Namn på ledare för programmet]]),"")</f>
        <v/>
      </c>
      <c r="AT111" t="str">
        <f>IF(TabellSAML[[#This Row],[ID]]&gt;0,ISTEXT(TabellSAML[[#This Row],[(LFT) Namn på ledare för programmet]]),"")</f>
        <v/>
      </c>
      <c r="AU111" s="5" t="str">
        <f>IF(TabellSAML[[#This Row],[CoS1]]=TRUE,TabellSAML[[#This Row],[Datum för det sista programtillfället]]&amp;TabellSAML[[#This Row],[(CoS) Ledarens namn]],"")</f>
        <v/>
      </c>
      <c r="AV111" t="str">
        <f>IF(TabellSAML[[#This Row],[CoS1]]=TRUE,TabellSAML[[#This Row],[Socialförvaltning som anordnat programtillfällena]],"")</f>
        <v/>
      </c>
      <c r="AW111" s="5" t="str">
        <f>IF(TabellSAML[[#This Row],[CoS2]]=TRUE,TabellSAML[[#This Row],[Datum för sista programtillfället]]&amp;TabellSAML[[#This Row],[(CoS) Namn på ledare för programmet]],"")</f>
        <v/>
      </c>
      <c r="AX111" t="str">
        <f>_xlfn.XLOOKUP(TabellSAML[[#This Row],[CoS_del_datum]],TabellSAML[CoS_led_datum],TabellSAML[CoS_led_SF],"",0,1)</f>
        <v/>
      </c>
      <c r="AY111" s="5" t="str">
        <f>IF(TabellSAML[[#This Row],[BIFF1]]=TRUE,TabellSAML[[#This Row],[Datum för det sista programtillfället]]&amp;TabellSAML[[#This Row],[(BIFF) Ledarens namn]],"")</f>
        <v/>
      </c>
      <c r="AZ111" t="str">
        <f>IF(TabellSAML[[#This Row],[BIFF1]]=TRUE,TabellSAML[[#This Row],[Socialförvaltning som anordnat programtillfällena]],"")</f>
        <v/>
      </c>
      <c r="BA111" s="5" t="str">
        <f>IF(TabellSAML[[#This Row],[BIFF2]]=TRUE,TabellSAML[[#This Row],[Datum för sista programtillfället]]&amp;TabellSAML[[#This Row],[(BIFF) Namn på ledare för programmet]],"")</f>
        <v/>
      </c>
      <c r="BB111" t="str">
        <f>_xlfn.XLOOKUP(TabellSAML[[#This Row],[BIFF_del_datum]],TabellSAML[BIFF_led_datum],TabellSAML[BIFF_led_SF],"",0,1)</f>
        <v/>
      </c>
      <c r="BC111" s="5" t="str">
        <f>IF(TabellSAML[[#This Row],[LFT1]]=TRUE,TabellSAML[[#This Row],[Datum för det sista programtillfället]]&amp;TabellSAML[[#This Row],[(LFT) Ledarens namn]],"")</f>
        <v/>
      </c>
      <c r="BD111" t="str">
        <f>IF(TabellSAML[[#This Row],[LFT1]]=TRUE,TabellSAML[[#This Row],[Socialförvaltning som anordnat programtillfällena]],"")</f>
        <v/>
      </c>
      <c r="BE111" s="5" t="str">
        <f>IF(TabellSAML[[#This Row],[LFT2]]=TRUE,TabellSAML[[#This Row],[Datum för sista programtillfället]]&amp;TabellSAML[[#This Row],[(LFT) Namn på ledare för programmet]],"")</f>
        <v/>
      </c>
      <c r="BF111" t="str">
        <f>_xlfn.XLOOKUP(TabellSAML[[#This Row],[LFT_del_datum]],TabellSAML[LFT_led_datum],TabellSAML[LFT_led_SF],"",0,1)</f>
        <v/>
      </c>
      <c r="BG11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1" s="5" t="str">
        <f>IF(ISNUMBER(TabellSAML[[#This Row],[Datum för det sista programtillfället]]),TabellSAML[[#This Row],[Datum för det sista programtillfället]],IF(ISBLANK(TabellSAML[[#This Row],[Datum för sista programtillfället]]),"",TabellSAML[[#This Row],[Datum för sista programtillfället]]))</f>
        <v/>
      </c>
      <c r="BJ111" t="str">
        <f>IF(ISTEXT(TabellSAML[[#This Row],[Typ av program]]),TabellSAML[[#This Row],[Typ av program]],IF(ISBLANK(TabellSAML[[#This Row],[Typ av program2]]),"",TabellSAML[[#This Row],[Typ av program2]]))</f>
        <v/>
      </c>
      <c r="BK111" t="str">
        <f>IF(ISTEXT(TabellSAML[[#This Row],[Datum alla]]),"",YEAR(TabellSAML[[#This Row],[Datum alla]]))</f>
        <v/>
      </c>
      <c r="BL111" t="str">
        <f>IF(ISTEXT(TabellSAML[[#This Row],[Datum alla]]),"",MONTH(TabellSAML[[#This Row],[Datum alla]]))</f>
        <v/>
      </c>
      <c r="BM111" t="str">
        <f>IF(ISTEXT(TabellSAML[[#This Row],[Månad]]),"",IF(TabellSAML[[#This Row],[Månad]]&lt;=6,TabellSAML[[#This Row],[År]]&amp;" termin 1",TabellSAML[[#This Row],[År]]&amp;" termin 2"))</f>
        <v/>
      </c>
    </row>
    <row r="112" spans="1:65" x14ac:dyDescent="0.25">
      <c r="B112" s="1"/>
      <c r="C112" s="1"/>
      <c r="J112" s="2"/>
      <c r="K112" s="2"/>
      <c r="S112" s="37"/>
      <c r="AO112" s="44" t="str">
        <f>IF(TabellSAML[[#This Row],[ID]]&gt;0,ISTEXT(TabellSAML[[#This Row],[(CoS) Ledarens namn]]),"")</f>
        <v/>
      </c>
      <c r="AP112" t="str">
        <f>IF(TabellSAML[[#This Row],[ID]]&gt;0,ISTEXT(TabellSAML[[#This Row],[(BIFF) Ledarens namn]]),"")</f>
        <v/>
      </c>
      <c r="AQ112" t="str">
        <f>IF(TabellSAML[[#This Row],[ID]]&gt;0,ISTEXT(TabellSAML[[#This Row],[(LFT) Ledarens namn]]),"")</f>
        <v/>
      </c>
      <c r="AR112" t="str">
        <f>IF(TabellSAML[[#This Row],[ID]]&gt;0,ISTEXT(TabellSAML[[#This Row],[(CoS) Namn på ledare för programmet]]),"")</f>
        <v/>
      </c>
      <c r="AS112" t="str">
        <f>IF(TabellSAML[[#This Row],[ID]]&gt;0,ISTEXT(TabellSAML[[#This Row],[(BIFF) Namn på ledare för programmet]]),"")</f>
        <v/>
      </c>
      <c r="AT112" t="str">
        <f>IF(TabellSAML[[#This Row],[ID]]&gt;0,ISTEXT(TabellSAML[[#This Row],[(LFT) Namn på ledare för programmet]]),"")</f>
        <v/>
      </c>
      <c r="AU112" s="5" t="str">
        <f>IF(TabellSAML[[#This Row],[CoS1]]=TRUE,TabellSAML[[#This Row],[Datum för det sista programtillfället]]&amp;TabellSAML[[#This Row],[(CoS) Ledarens namn]],"")</f>
        <v/>
      </c>
      <c r="AV112" t="str">
        <f>IF(TabellSAML[[#This Row],[CoS1]]=TRUE,TabellSAML[[#This Row],[Socialförvaltning som anordnat programtillfällena]],"")</f>
        <v/>
      </c>
      <c r="AW112" s="5" t="str">
        <f>IF(TabellSAML[[#This Row],[CoS2]]=TRUE,TabellSAML[[#This Row],[Datum för sista programtillfället]]&amp;TabellSAML[[#This Row],[(CoS) Namn på ledare för programmet]],"")</f>
        <v/>
      </c>
      <c r="AX112" t="str">
        <f>_xlfn.XLOOKUP(TabellSAML[[#This Row],[CoS_del_datum]],TabellSAML[CoS_led_datum],TabellSAML[CoS_led_SF],"",0,1)</f>
        <v/>
      </c>
      <c r="AY112" s="5" t="str">
        <f>IF(TabellSAML[[#This Row],[BIFF1]]=TRUE,TabellSAML[[#This Row],[Datum för det sista programtillfället]]&amp;TabellSAML[[#This Row],[(BIFF) Ledarens namn]],"")</f>
        <v/>
      </c>
      <c r="AZ112" t="str">
        <f>IF(TabellSAML[[#This Row],[BIFF1]]=TRUE,TabellSAML[[#This Row],[Socialförvaltning som anordnat programtillfällena]],"")</f>
        <v/>
      </c>
      <c r="BA112" s="5" t="str">
        <f>IF(TabellSAML[[#This Row],[BIFF2]]=TRUE,TabellSAML[[#This Row],[Datum för sista programtillfället]]&amp;TabellSAML[[#This Row],[(BIFF) Namn på ledare för programmet]],"")</f>
        <v/>
      </c>
      <c r="BB112" t="str">
        <f>_xlfn.XLOOKUP(TabellSAML[[#This Row],[BIFF_del_datum]],TabellSAML[BIFF_led_datum],TabellSAML[BIFF_led_SF],"",0,1)</f>
        <v/>
      </c>
      <c r="BC112" s="5" t="str">
        <f>IF(TabellSAML[[#This Row],[LFT1]]=TRUE,TabellSAML[[#This Row],[Datum för det sista programtillfället]]&amp;TabellSAML[[#This Row],[(LFT) Ledarens namn]],"")</f>
        <v/>
      </c>
      <c r="BD112" t="str">
        <f>IF(TabellSAML[[#This Row],[LFT1]]=TRUE,TabellSAML[[#This Row],[Socialförvaltning som anordnat programtillfällena]],"")</f>
        <v/>
      </c>
      <c r="BE112" s="5" t="str">
        <f>IF(TabellSAML[[#This Row],[LFT2]]=TRUE,TabellSAML[[#This Row],[Datum för sista programtillfället]]&amp;TabellSAML[[#This Row],[(LFT) Namn på ledare för programmet]],"")</f>
        <v/>
      </c>
      <c r="BF112" t="str">
        <f>_xlfn.XLOOKUP(TabellSAML[[#This Row],[LFT_del_datum]],TabellSAML[LFT_led_datum],TabellSAML[LFT_led_SF],"",0,1)</f>
        <v/>
      </c>
      <c r="BG11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2" s="5" t="str">
        <f>IF(ISNUMBER(TabellSAML[[#This Row],[Datum för det sista programtillfället]]),TabellSAML[[#This Row],[Datum för det sista programtillfället]],IF(ISBLANK(TabellSAML[[#This Row],[Datum för sista programtillfället]]),"",TabellSAML[[#This Row],[Datum för sista programtillfället]]))</f>
        <v/>
      </c>
      <c r="BJ112" t="str">
        <f>IF(ISTEXT(TabellSAML[[#This Row],[Typ av program]]),TabellSAML[[#This Row],[Typ av program]],IF(ISBLANK(TabellSAML[[#This Row],[Typ av program2]]),"",TabellSAML[[#This Row],[Typ av program2]]))</f>
        <v/>
      </c>
      <c r="BK112" t="str">
        <f>IF(ISTEXT(TabellSAML[[#This Row],[Datum alla]]),"",YEAR(TabellSAML[[#This Row],[Datum alla]]))</f>
        <v/>
      </c>
      <c r="BL112" t="str">
        <f>IF(ISTEXT(TabellSAML[[#This Row],[Datum alla]]),"",MONTH(TabellSAML[[#This Row],[Datum alla]]))</f>
        <v/>
      </c>
      <c r="BM112" t="str">
        <f>IF(ISTEXT(TabellSAML[[#This Row],[Månad]]),"",IF(TabellSAML[[#This Row],[Månad]]&lt;=6,TabellSAML[[#This Row],[År]]&amp;" termin 1",TabellSAML[[#This Row],[År]]&amp;" termin 2"))</f>
        <v/>
      </c>
    </row>
    <row r="113" spans="2:65" x14ac:dyDescent="0.25">
      <c r="B113" s="1"/>
      <c r="C113" s="1"/>
      <c r="S113" s="37"/>
      <c r="AA113" s="2"/>
      <c r="AO113" s="44" t="str">
        <f>IF(TabellSAML[[#This Row],[ID]]&gt;0,ISTEXT(TabellSAML[[#This Row],[(CoS) Ledarens namn]]),"")</f>
        <v/>
      </c>
      <c r="AP113" t="str">
        <f>IF(TabellSAML[[#This Row],[ID]]&gt;0,ISTEXT(TabellSAML[[#This Row],[(BIFF) Ledarens namn]]),"")</f>
        <v/>
      </c>
      <c r="AQ113" t="str">
        <f>IF(TabellSAML[[#This Row],[ID]]&gt;0,ISTEXT(TabellSAML[[#This Row],[(LFT) Ledarens namn]]),"")</f>
        <v/>
      </c>
      <c r="AR113" t="str">
        <f>IF(TabellSAML[[#This Row],[ID]]&gt;0,ISTEXT(TabellSAML[[#This Row],[(CoS) Namn på ledare för programmet]]),"")</f>
        <v/>
      </c>
      <c r="AS113" t="str">
        <f>IF(TabellSAML[[#This Row],[ID]]&gt;0,ISTEXT(TabellSAML[[#This Row],[(BIFF) Namn på ledare för programmet]]),"")</f>
        <v/>
      </c>
      <c r="AT113" t="str">
        <f>IF(TabellSAML[[#This Row],[ID]]&gt;0,ISTEXT(TabellSAML[[#This Row],[(LFT) Namn på ledare för programmet]]),"")</f>
        <v/>
      </c>
      <c r="AU113" s="5" t="str">
        <f>IF(TabellSAML[[#This Row],[CoS1]]=TRUE,TabellSAML[[#This Row],[Datum för det sista programtillfället]]&amp;TabellSAML[[#This Row],[(CoS) Ledarens namn]],"")</f>
        <v/>
      </c>
      <c r="AV113" t="str">
        <f>IF(TabellSAML[[#This Row],[CoS1]]=TRUE,TabellSAML[[#This Row],[Socialförvaltning som anordnat programtillfällena]],"")</f>
        <v/>
      </c>
      <c r="AW113" s="5" t="str">
        <f>IF(TabellSAML[[#This Row],[CoS2]]=TRUE,TabellSAML[[#This Row],[Datum för sista programtillfället]]&amp;TabellSAML[[#This Row],[(CoS) Namn på ledare för programmet]],"")</f>
        <v/>
      </c>
      <c r="AX113" t="str">
        <f>_xlfn.XLOOKUP(TabellSAML[[#This Row],[CoS_del_datum]],TabellSAML[CoS_led_datum],TabellSAML[CoS_led_SF],"",0,1)</f>
        <v/>
      </c>
      <c r="AY113" s="5" t="str">
        <f>IF(TabellSAML[[#This Row],[BIFF1]]=TRUE,TabellSAML[[#This Row],[Datum för det sista programtillfället]]&amp;TabellSAML[[#This Row],[(BIFF) Ledarens namn]],"")</f>
        <v/>
      </c>
      <c r="AZ113" t="str">
        <f>IF(TabellSAML[[#This Row],[BIFF1]]=TRUE,TabellSAML[[#This Row],[Socialförvaltning som anordnat programtillfällena]],"")</f>
        <v/>
      </c>
      <c r="BA113" s="5" t="str">
        <f>IF(TabellSAML[[#This Row],[BIFF2]]=TRUE,TabellSAML[[#This Row],[Datum för sista programtillfället]]&amp;TabellSAML[[#This Row],[(BIFF) Namn på ledare för programmet]],"")</f>
        <v/>
      </c>
      <c r="BB113" t="str">
        <f>_xlfn.XLOOKUP(TabellSAML[[#This Row],[BIFF_del_datum]],TabellSAML[BIFF_led_datum],TabellSAML[BIFF_led_SF],"",0,1)</f>
        <v/>
      </c>
      <c r="BC113" s="5" t="str">
        <f>IF(TabellSAML[[#This Row],[LFT1]]=TRUE,TabellSAML[[#This Row],[Datum för det sista programtillfället]]&amp;TabellSAML[[#This Row],[(LFT) Ledarens namn]],"")</f>
        <v/>
      </c>
      <c r="BD113" t="str">
        <f>IF(TabellSAML[[#This Row],[LFT1]]=TRUE,TabellSAML[[#This Row],[Socialförvaltning som anordnat programtillfällena]],"")</f>
        <v/>
      </c>
      <c r="BE113" s="5" t="str">
        <f>IF(TabellSAML[[#This Row],[LFT2]]=TRUE,TabellSAML[[#This Row],[Datum för sista programtillfället]]&amp;TabellSAML[[#This Row],[(LFT) Namn på ledare för programmet]],"")</f>
        <v/>
      </c>
      <c r="BF113" t="str">
        <f>_xlfn.XLOOKUP(TabellSAML[[#This Row],[LFT_del_datum]],TabellSAML[LFT_led_datum],TabellSAML[LFT_led_SF],"",0,1)</f>
        <v/>
      </c>
      <c r="BG11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3" s="5" t="str">
        <f>IF(ISNUMBER(TabellSAML[[#This Row],[Datum för det sista programtillfället]]),TabellSAML[[#This Row],[Datum för det sista programtillfället]],IF(ISBLANK(TabellSAML[[#This Row],[Datum för sista programtillfället]]),"",TabellSAML[[#This Row],[Datum för sista programtillfället]]))</f>
        <v/>
      </c>
      <c r="BJ113" t="str">
        <f>IF(ISTEXT(TabellSAML[[#This Row],[Typ av program]]),TabellSAML[[#This Row],[Typ av program]],IF(ISBLANK(TabellSAML[[#This Row],[Typ av program2]]),"",TabellSAML[[#This Row],[Typ av program2]]))</f>
        <v/>
      </c>
      <c r="BK113" t="str">
        <f>IF(ISTEXT(TabellSAML[[#This Row],[Datum alla]]),"",YEAR(TabellSAML[[#This Row],[Datum alla]]))</f>
        <v/>
      </c>
      <c r="BL113" t="str">
        <f>IF(ISTEXT(TabellSAML[[#This Row],[Datum alla]]),"",MONTH(TabellSAML[[#This Row],[Datum alla]]))</f>
        <v/>
      </c>
      <c r="BM113" t="str">
        <f>IF(ISTEXT(TabellSAML[[#This Row],[Månad]]),"",IF(TabellSAML[[#This Row],[Månad]]&lt;=6,TabellSAML[[#This Row],[År]]&amp;" termin 1",TabellSAML[[#This Row],[År]]&amp;" termin 2"))</f>
        <v/>
      </c>
    </row>
    <row r="114" spans="2:65" x14ac:dyDescent="0.25">
      <c r="B114" s="1"/>
      <c r="C114" s="1"/>
      <c r="S114" s="37"/>
      <c r="AA114" s="2"/>
      <c r="AO114" s="44" t="str">
        <f>IF(TabellSAML[[#This Row],[ID]]&gt;0,ISTEXT(TabellSAML[[#This Row],[(CoS) Ledarens namn]]),"")</f>
        <v/>
      </c>
      <c r="AP114" t="str">
        <f>IF(TabellSAML[[#This Row],[ID]]&gt;0,ISTEXT(TabellSAML[[#This Row],[(BIFF) Ledarens namn]]),"")</f>
        <v/>
      </c>
      <c r="AQ114" t="str">
        <f>IF(TabellSAML[[#This Row],[ID]]&gt;0,ISTEXT(TabellSAML[[#This Row],[(LFT) Ledarens namn]]),"")</f>
        <v/>
      </c>
      <c r="AR114" t="str">
        <f>IF(TabellSAML[[#This Row],[ID]]&gt;0,ISTEXT(TabellSAML[[#This Row],[(CoS) Namn på ledare för programmet]]),"")</f>
        <v/>
      </c>
      <c r="AS114" t="str">
        <f>IF(TabellSAML[[#This Row],[ID]]&gt;0,ISTEXT(TabellSAML[[#This Row],[(BIFF) Namn på ledare för programmet]]),"")</f>
        <v/>
      </c>
      <c r="AT114" t="str">
        <f>IF(TabellSAML[[#This Row],[ID]]&gt;0,ISTEXT(TabellSAML[[#This Row],[(LFT) Namn på ledare för programmet]]),"")</f>
        <v/>
      </c>
      <c r="AU114" s="5" t="str">
        <f>IF(TabellSAML[[#This Row],[CoS1]]=TRUE,TabellSAML[[#This Row],[Datum för det sista programtillfället]]&amp;TabellSAML[[#This Row],[(CoS) Ledarens namn]],"")</f>
        <v/>
      </c>
      <c r="AV114" t="str">
        <f>IF(TabellSAML[[#This Row],[CoS1]]=TRUE,TabellSAML[[#This Row],[Socialförvaltning som anordnat programtillfällena]],"")</f>
        <v/>
      </c>
      <c r="AW114" s="5" t="str">
        <f>IF(TabellSAML[[#This Row],[CoS2]]=TRUE,TabellSAML[[#This Row],[Datum för sista programtillfället]]&amp;TabellSAML[[#This Row],[(CoS) Namn på ledare för programmet]],"")</f>
        <v/>
      </c>
      <c r="AX114" t="str">
        <f>_xlfn.XLOOKUP(TabellSAML[[#This Row],[CoS_del_datum]],TabellSAML[CoS_led_datum],TabellSAML[CoS_led_SF],"",0,1)</f>
        <v/>
      </c>
      <c r="AY114" s="5" t="str">
        <f>IF(TabellSAML[[#This Row],[BIFF1]]=TRUE,TabellSAML[[#This Row],[Datum för det sista programtillfället]]&amp;TabellSAML[[#This Row],[(BIFF) Ledarens namn]],"")</f>
        <v/>
      </c>
      <c r="AZ114" t="str">
        <f>IF(TabellSAML[[#This Row],[BIFF1]]=TRUE,TabellSAML[[#This Row],[Socialförvaltning som anordnat programtillfällena]],"")</f>
        <v/>
      </c>
      <c r="BA114" s="5" t="str">
        <f>IF(TabellSAML[[#This Row],[BIFF2]]=TRUE,TabellSAML[[#This Row],[Datum för sista programtillfället]]&amp;TabellSAML[[#This Row],[(BIFF) Namn på ledare för programmet]],"")</f>
        <v/>
      </c>
      <c r="BB114" t="str">
        <f>_xlfn.XLOOKUP(TabellSAML[[#This Row],[BIFF_del_datum]],TabellSAML[BIFF_led_datum],TabellSAML[BIFF_led_SF],"",0,1)</f>
        <v/>
      </c>
      <c r="BC114" s="5" t="str">
        <f>IF(TabellSAML[[#This Row],[LFT1]]=TRUE,TabellSAML[[#This Row],[Datum för det sista programtillfället]]&amp;TabellSAML[[#This Row],[(LFT) Ledarens namn]],"")</f>
        <v/>
      </c>
      <c r="BD114" t="str">
        <f>IF(TabellSAML[[#This Row],[LFT1]]=TRUE,TabellSAML[[#This Row],[Socialförvaltning som anordnat programtillfällena]],"")</f>
        <v/>
      </c>
      <c r="BE114" s="5" t="str">
        <f>IF(TabellSAML[[#This Row],[LFT2]]=TRUE,TabellSAML[[#This Row],[Datum för sista programtillfället]]&amp;TabellSAML[[#This Row],[(LFT) Namn på ledare för programmet]],"")</f>
        <v/>
      </c>
      <c r="BF114" t="str">
        <f>_xlfn.XLOOKUP(TabellSAML[[#This Row],[LFT_del_datum]],TabellSAML[LFT_led_datum],TabellSAML[LFT_led_SF],"",0,1)</f>
        <v/>
      </c>
      <c r="BG11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4" s="5" t="str">
        <f>IF(ISNUMBER(TabellSAML[[#This Row],[Datum för det sista programtillfället]]),TabellSAML[[#This Row],[Datum för det sista programtillfället]],IF(ISBLANK(TabellSAML[[#This Row],[Datum för sista programtillfället]]),"",TabellSAML[[#This Row],[Datum för sista programtillfället]]))</f>
        <v/>
      </c>
      <c r="BJ114" t="str">
        <f>IF(ISTEXT(TabellSAML[[#This Row],[Typ av program]]),TabellSAML[[#This Row],[Typ av program]],IF(ISBLANK(TabellSAML[[#This Row],[Typ av program2]]),"",TabellSAML[[#This Row],[Typ av program2]]))</f>
        <v/>
      </c>
      <c r="BK114" t="str">
        <f>IF(ISTEXT(TabellSAML[[#This Row],[Datum alla]]),"",YEAR(TabellSAML[[#This Row],[Datum alla]]))</f>
        <v/>
      </c>
      <c r="BL114" t="str">
        <f>IF(ISTEXT(TabellSAML[[#This Row],[Datum alla]]),"",MONTH(TabellSAML[[#This Row],[Datum alla]]))</f>
        <v/>
      </c>
      <c r="BM114" t="str">
        <f>IF(ISTEXT(TabellSAML[[#This Row],[Månad]]),"",IF(TabellSAML[[#This Row],[Månad]]&lt;=6,TabellSAML[[#This Row],[År]]&amp;" termin 1",TabellSAML[[#This Row],[År]]&amp;" termin 2"))</f>
        <v/>
      </c>
    </row>
    <row r="115" spans="2:65" x14ac:dyDescent="0.25">
      <c r="B115" s="1"/>
      <c r="C115" s="1"/>
      <c r="J115" s="2"/>
      <c r="K115" s="2"/>
      <c r="S115" s="37"/>
      <c r="AO115" s="44" t="str">
        <f>IF(TabellSAML[[#This Row],[ID]]&gt;0,ISTEXT(TabellSAML[[#This Row],[(CoS) Ledarens namn]]),"")</f>
        <v/>
      </c>
      <c r="AP115" t="str">
        <f>IF(TabellSAML[[#This Row],[ID]]&gt;0,ISTEXT(TabellSAML[[#This Row],[(BIFF) Ledarens namn]]),"")</f>
        <v/>
      </c>
      <c r="AQ115" t="str">
        <f>IF(TabellSAML[[#This Row],[ID]]&gt;0,ISTEXT(TabellSAML[[#This Row],[(LFT) Ledarens namn]]),"")</f>
        <v/>
      </c>
      <c r="AR115" t="str">
        <f>IF(TabellSAML[[#This Row],[ID]]&gt;0,ISTEXT(TabellSAML[[#This Row],[(CoS) Namn på ledare för programmet]]),"")</f>
        <v/>
      </c>
      <c r="AS115" t="str">
        <f>IF(TabellSAML[[#This Row],[ID]]&gt;0,ISTEXT(TabellSAML[[#This Row],[(BIFF) Namn på ledare för programmet]]),"")</f>
        <v/>
      </c>
      <c r="AT115" t="str">
        <f>IF(TabellSAML[[#This Row],[ID]]&gt;0,ISTEXT(TabellSAML[[#This Row],[(LFT) Namn på ledare för programmet]]),"")</f>
        <v/>
      </c>
      <c r="AU115" s="5" t="str">
        <f>IF(TabellSAML[[#This Row],[CoS1]]=TRUE,TabellSAML[[#This Row],[Datum för det sista programtillfället]]&amp;TabellSAML[[#This Row],[(CoS) Ledarens namn]],"")</f>
        <v/>
      </c>
      <c r="AV115" t="str">
        <f>IF(TabellSAML[[#This Row],[CoS1]]=TRUE,TabellSAML[[#This Row],[Socialförvaltning som anordnat programtillfällena]],"")</f>
        <v/>
      </c>
      <c r="AW115" s="5" t="str">
        <f>IF(TabellSAML[[#This Row],[CoS2]]=TRUE,TabellSAML[[#This Row],[Datum för sista programtillfället]]&amp;TabellSAML[[#This Row],[(CoS) Namn på ledare för programmet]],"")</f>
        <v/>
      </c>
      <c r="AX115" t="str">
        <f>_xlfn.XLOOKUP(TabellSAML[[#This Row],[CoS_del_datum]],TabellSAML[CoS_led_datum],TabellSAML[CoS_led_SF],"",0,1)</f>
        <v/>
      </c>
      <c r="AY115" s="5" t="str">
        <f>IF(TabellSAML[[#This Row],[BIFF1]]=TRUE,TabellSAML[[#This Row],[Datum för det sista programtillfället]]&amp;TabellSAML[[#This Row],[(BIFF) Ledarens namn]],"")</f>
        <v/>
      </c>
      <c r="AZ115" t="str">
        <f>IF(TabellSAML[[#This Row],[BIFF1]]=TRUE,TabellSAML[[#This Row],[Socialförvaltning som anordnat programtillfällena]],"")</f>
        <v/>
      </c>
      <c r="BA115" s="5" t="str">
        <f>IF(TabellSAML[[#This Row],[BIFF2]]=TRUE,TabellSAML[[#This Row],[Datum för sista programtillfället]]&amp;TabellSAML[[#This Row],[(BIFF) Namn på ledare för programmet]],"")</f>
        <v/>
      </c>
      <c r="BB115" t="str">
        <f>_xlfn.XLOOKUP(TabellSAML[[#This Row],[BIFF_del_datum]],TabellSAML[BIFF_led_datum],TabellSAML[BIFF_led_SF],"",0,1)</f>
        <v/>
      </c>
      <c r="BC115" s="5" t="str">
        <f>IF(TabellSAML[[#This Row],[LFT1]]=TRUE,TabellSAML[[#This Row],[Datum för det sista programtillfället]]&amp;TabellSAML[[#This Row],[(LFT) Ledarens namn]],"")</f>
        <v/>
      </c>
      <c r="BD115" t="str">
        <f>IF(TabellSAML[[#This Row],[LFT1]]=TRUE,TabellSAML[[#This Row],[Socialförvaltning som anordnat programtillfällena]],"")</f>
        <v/>
      </c>
      <c r="BE115" s="5" t="str">
        <f>IF(TabellSAML[[#This Row],[LFT2]]=TRUE,TabellSAML[[#This Row],[Datum för sista programtillfället]]&amp;TabellSAML[[#This Row],[(LFT) Namn på ledare för programmet]],"")</f>
        <v/>
      </c>
      <c r="BF115" t="str">
        <f>_xlfn.XLOOKUP(TabellSAML[[#This Row],[LFT_del_datum]],TabellSAML[LFT_led_datum],TabellSAML[LFT_led_SF],"",0,1)</f>
        <v/>
      </c>
      <c r="BG11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5" s="5" t="str">
        <f>IF(ISNUMBER(TabellSAML[[#This Row],[Datum för det sista programtillfället]]),TabellSAML[[#This Row],[Datum för det sista programtillfället]],IF(ISBLANK(TabellSAML[[#This Row],[Datum för sista programtillfället]]),"",TabellSAML[[#This Row],[Datum för sista programtillfället]]))</f>
        <v/>
      </c>
      <c r="BJ115" t="str">
        <f>IF(ISTEXT(TabellSAML[[#This Row],[Typ av program]]),TabellSAML[[#This Row],[Typ av program]],IF(ISBLANK(TabellSAML[[#This Row],[Typ av program2]]),"",TabellSAML[[#This Row],[Typ av program2]]))</f>
        <v/>
      </c>
      <c r="BK115" t="str">
        <f>IF(ISTEXT(TabellSAML[[#This Row],[Datum alla]]),"",YEAR(TabellSAML[[#This Row],[Datum alla]]))</f>
        <v/>
      </c>
      <c r="BL115" t="str">
        <f>IF(ISTEXT(TabellSAML[[#This Row],[Datum alla]]),"",MONTH(TabellSAML[[#This Row],[Datum alla]]))</f>
        <v/>
      </c>
      <c r="BM115" t="str">
        <f>IF(ISTEXT(TabellSAML[[#This Row],[Månad]]),"",IF(TabellSAML[[#This Row],[Månad]]&lt;=6,TabellSAML[[#This Row],[År]]&amp;" termin 1",TabellSAML[[#This Row],[År]]&amp;" termin 2"))</f>
        <v/>
      </c>
    </row>
    <row r="116" spans="2:65" x14ac:dyDescent="0.25">
      <c r="B116" s="1"/>
      <c r="C116" s="1"/>
      <c r="S116" s="37"/>
      <c r="AA116" s="2"/>
      <c r="AO116" s="44" t="str">
        <f>IF(TabellSAML[[#This Row],[ID]]&gt;0,ISTEXT(TabellSAML[[#This Row],[(CoS) Ledarens namn]]),"")</f>
        <v/>
      </c>
      <c r="AP116" t="str">
        <f>IF(TabellSAML[[#This Row],[ID]]&gt;0,ISTEXT(TabellSAML[[#This Row],[(BIFF) Ledarens namn]]),"")</f>
        <v/>
      </c>
      <c r="AQ116" t="str">
        <f>IF(TabellSAML[[#This Row],[ID]]&gt;0,ISTEXT(TabellSAML[[#This Row],[(LFT) Ledarens namn]]),"")</f>
        <v/>
      </c>
      <c r="AR116" t="str">
        <f>IF(TabellSAML[[#This Row],[ID]]&gt;0,ISTEXT(TabellSAML[[#This Row],[(CoS) Namn på ledare för programmet]]),"")</f>
        <v/>
      </c>
      <c r="AS116" t="str">
        <f>IF(TabellSAML[[#This Row],[ID]]&gt;0,ISTEXT(TabellSAML[[#This Row],[(BIFF) Namn på ledare för programmet]]),"")</f>
        <v/>
      </c>
      <c r="AT116" t="str">
        <f>IF(TabellSAML[[#This Row],[ID]]&gt;0,ISTEXT(TabellSAML[[#This Row],[(LFT) Namn på ledare för programmet]]),"")</f>
        <v/>
      </c>
      <c r="AU116" s="5" t="str">
        <f>IF(TabellSAML[[#This Row],[CoS1]]=TRUE,TabellSAML[[#This Row],[Datum för det sista programtillfället]]&amp;TabellSAML[[#This Row],[(CoS) Ledarens namn]],"")</f>
        <v/>
      </c>
      <c r="AV116" t="str">
        <f>IF(TabellSAML[[#This Row],[CoS1]]=TRUE,TabellSAML[[#This Row],[Socialförvaltning som anordnat programtillfällena]],"")</f>
        <v/>
      </c>
      <c r="AW116" s="5" t="str">
        <f>IF(TabellSAML[[#This Row],[CoS2]]=TRUE,TabellSAML[[#This Row],[Datum för sista programtillfället]]&amp;TabellSAML[[#This Row],[(CoS) Namn på ledare för programmet]],"")</f>
        <v/>
      </c>
      <c r="AX116" t="str">
        <f>_xlfn.XLOOKUP(TabellSAML[[#This Row],[CoS_del_datum]],TabellSAML[CoS_led_datum],TabellSAML[CoS_led_SF],"",0,1)</f>
        <v/>
      </c>
      <c r="AY116" s="5" t="str">
        <f>IF(TabellSAML[[#This Row],[BIFF1]]=TRUE,TabellSAML[[#This Row],[Datum för det sista programtillfället]]&amp;TabellSAML[[#This Row],[(BIFF) Ledarens namn]],"")</f>
        <v/>
      </c>
      <c r="AZ116" t="str">
        <f>IF(TabellSAML[[#This Row],[BIFF1]]=TRUE,TabellSAML[[#This Row],[Socialförvaltning som anordnat programtillfällena]],"")</f>
        <v/>
      </c>
      <c r="BA116" s="5" t="str">
        <f>IF(TabellSAML[[#This Row],[BIFF2]]=TRUE,TabellSAML[[#This Row],[Datum för sista programtillfället]]&amp;TabellSAML[[#This Row],[(BIFF) Namn på ledare för programmet]],"")</f>
        <v/>
      </c>
      <c r="BB116" t="str">
        <f>_xlfn.XLOOKUP(TabellSAML[[#This Row],[BIFF_del_datum]],TabellSAML[BIFF_led_datum],TabellSAML[BIFF_led_SF],"",0,1)</f>
        <v/>
      </c>
      <c r="BC116" s="5" t="str">
        <f>IF(TabellSAML[[#This Row],[LFT1]]=TRUE,TabellSAML[[#This Row],[Datum för det sista programtillfället]]&amp;TabellSAML[[#This Row],[(LFT) Ledarens namn]],"")</f>
        <v/>
      </c>
      <c r="BD116" t="str">
        <f>IF(TabellSAML[[#This Row],[LFT1]]=TRUE,TabellSAML[[#This Row],[Socialförvaltning som anordnat programtillfällena]],"")</f>
        <v/>
      </c>
      <c r="BE116" s="5" t="str">
        <f>IF(TabellSAML[[#This Row],[LFT2]]=TRUE,TabellSAML[[#This Row],[Datum för sista programtillfället]]&amp;TabellSAML[[#This Row],[(LFT) Namn på ledare för programmet]],"")</f>
        <v/>
      </c>
      <c r="BF116" t="str">
        <f>_xlfn.XLOOKUP(TabellSAML[[#This Row],[LFT_del_datum]],TabellSAML[LFT_led_datum],TabellSAML[LFT_led_SF],"",0,1)</f>
        <v/>
      </c>
      <c r="BG11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6" s="5" t="str">
        <f>IF(ISNUMBER(TabellSAML[[#This Row],[Datum för det sista programtillfället]]),TabellSAML[[#This Row],[Datum för det sista programtillfället]],IF(ISBLANK(TabellSAML[[#This Row],[Datum för sista programtillfället]]),"",TabellSAML[[#This Row],[Datum för sista programtillfället]]))</f>
        <v/>
      </c>
      <c r="BJ116" t="str">
        <f>IF(ISTEXT(TabellSAML[[#This Row],[Typ av program]]),TabellSAML[[#This Row],[Typ av program]],IF(ISBLANK(TabellSAML[[#This Row],[Typ av program2]]),"",TabellSAML[[#This Row],[Typ av program2]]))</f>
        <v/>
      </c>
      <c r="BK116" t="str">
        <f>IF(ISTEXT(TabellSAML[[#This Row],[Datum alla]]),"",YEAR(TabellSAML[[#This Row],[Datum alla]]))</f>
        <v/>
      </c>
      <c r="BL116" t="str">
        <f>IF(ISTEXT(TabellSAML[[#This Row],[Datum alla]]),"",MONTH(TabellSAML[[#This Row],[Datum alla]]))</f>
        <v/>
      </c>
      <c r="BM116" t="str">
        <f>IF(ISTEXT(TabellSAML[[#This Row],[Månad]]),"",IF(TabellSAML[[#This Row],[Månad]]&lt;=6,TabellSAML[[#This Row],[År]]&amp;" termin 1",TabellSAML[[#This Row],[År]]&amp;" termin 2"))</f>
        <v/>
      </c>
    </row>
    <row r="117" spans="2:65" x14ac:dyDescent="0.25">
      <c r="B117" s="1"/>
      <c r="C117" s="1"/>
      <c r="S117" s="37"/>
      <c r="AA117" s="2"/>
      <c r="AO117" s="44" t="str">
        <f>IF(TabellSAML[[#This Row],[ID]]&gt;0,ISTEXT(TabellSAML[[#This Row],[(CoS) Ledarens namn]]),"")</f>
        <v/>
      </c>
      <c r="AP117" t="str">
        <f>IF(TabellSAML[[#This Row],[ID]]&gt;0,ISTEXT(TabellSAML[[#This Row],[(BIFF) Ledarens namn]]),"")</f>
        <v/>
      </c>
      <c r="AQ117" t="str">
        <f>IF(TabellSAML[[#This Row],[ID]]&gt;0,ISTEXT(TabellSAML[[#This Row],[(LFT) Ledarens namn]]),"")</f>
        <v/>
      </c>
      <c r="AR117" t="str">
        <f>IF(TabellSAML[[#This Row],[ID]]&gt;0,ISTEXT(TabellSAML[[#This Row],[(CoS) Namn på ledare för programmet]]),"")</f>
        <v/>
      </c>
      <c r="AS117" t="str">
        <f>IF(TabellSAML[[#This Row],[ID]]&gt;0,ISTEXT(TabellSAML[[#This Row],[(BIFF) Namn på ledare för programmet]]),"")</f>
        <v/>
      </c>
      <c r="AT117" t="str">
        <f>IF(TabellSAML[[#This Row],[ID]]&gt;0,ISTEXT(TabellSAML[[#This Row],[(LFT) Namn på ledare för programmet]]),"")</f>
        <v/>
      </c>
      <c r="AU117" s="5" t="str">
        <f>IF(TabellSAML[[#This Row],[CoS1]]=TRUE,TabellSAML[[#This Row],[Datum för det sista programtillfället]]&amp;TabellSAML[[#This Row],[(CoS) Ledarens namn]],"")</f>
        <v/>
      </c>
      <c r="AV117" t="str">
        <f>IF(TabellSAML[[#This Row],[CoS1]]=TRUE,TabellSAML[[#This Row],[Socialförvaltning som anordnat programtillfällena]],"")</f>
        <v/>
      </c>
      <c r="AW117" s="5" t="str">
        <f>IF(TabellSAML[[#This Row],[CoS2]]=TRUE,TabellSAML[[#This Row],[Datum för sista programtillfället]]&amp;TabellSAML[[#This Row],[(CoS) Namn på ledare för programmet]],"")</f>
        <v/>
      </c>
      <c r="AX117" t="str">
        <f>_xlfn.XLOOKUP(TabellSAML[[#This Row],[CoS_del_datum]],TabellSAML[CoS_led_datum],TabellSAML[CoS_led_SF],"",0,1)</f>
        <v/>
      </c>
      <c r="AY117" s="5" t="str">
        <f>IF(TabellSAML[[#This Row],[BIFF1]]=TRUE,TabellSAML[[#This Row],[Datum för det sista programtillfället]]&amp;TabellSAML[[#This Row],[(BIFF) Ledarens namn]],"")</f>
        <v/>
      </c>
      <c r="AZ117" t="str">
        <f>IF(TabellSAML[[#This Row],[BIFF1]]=TRUE,TabellSAML[[#This Row],[Socialförvaltning som anordnat programtillfällena]],"")</f>
        <v/>
      </c>
      <c r="BA117" s="5" t="str">
        <f>IF(TabellSAML[[#This Row],[BIFF2]]=TRUE,TabellSAML[[#This Row],[Datum för sista programtillfället]]&amp;TabellSAML[[#This Row],[(BIFF) Namn på ledare för programmet]],"")</f>
        <v/>
      </c>
      <c r="BB117" t="str">
        <f>_xlfn.XLOOKUP(TabellSAML[[#This Row],[BIFF_del_datum]],TabellSAML[BIFF_led_datum],TabellSAML[BIFF_led_SF],"",0,1)</f>
        <v/>
      </c>
      <c r="BC117" s="5" t="str">
        <f>IF(TabellSAML[[#This Row],[LFT1]]=TRUE,TabellSAML[[#This Row],[Datum för det sista programtillfället]]&amp;TabellSAML[[#This Row],[(LFT) Ledarens namn]],"")</f>
        <v/>
      </c>
      <c r="BD117" t="str">
        <f>IF(TabellSAML[[#This Row],[LFT1]]=TRUE,TabellSAML[[#This Row],[Socialförvaltning som anordnat programtillfällena]],"")</f>
        <v/>
      </c>
      <c r="BE117" s="5" t="str">
        <f>IF(TabellSAML[[#This Row],[LFT2]]=TRUE,TabellSAML[[#This Row],[Datum för sista programtillfället]]&amp;TabellSAML[[#This Row],[(LFT) Namn på ledare för programmet]],"")</f>
        <v/>
      </c>
      <c r="BF117" t="str">
        <f>_xlfn.XLOOKUP(TabellSAML[[#This Row],[LFT_del_datum]],TabellSAML[LFT_led_datum],TabellSAML[LFT_led_SF],"",0,1)</f>
        <v/>
      </c>
      <c r="BG11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7" s="5" t="str">
        <f>IF(ISNUMBER(TabellSAML[[#This Row],[Datum för det sista programtillfället]]),TabellSAML[[#This Row],[Datum för det sista programtillfället]],IF(ISBLANK(TabellSAML[[#This Row],[Datum för sista programtillfället]]),"",TabellSAML[[#This Row],[Datum för sista programtillfället]]))</f>
        <v/>
      </c>
      <c r="BJ117" t="str">
        <f>IF(ISTEXT(TabellSAML[[#This Row],[Typ av program]]),TabellSAML[[#This Row],[Typ av program]],IF(ISBLANK(TabellSAML[[#This Row],[Typ av program2]]),"",TabellSAML[[#This Row],[Typ av program2]]))</f>
        <v/>
      </c>
      <c r="BK117" t="str">
        <f>IF(ISTEXT(TabellSAML[[#This Row],[Datum alla]]),"",YEAR(TabellSAML[[#This Row],[Datum alla]]))</f>
        <v/>
      </c>
      <c r="BL117" t="str">
        <f>IF(ISTEXT(TabellSAML[[#This Row],[Datum alla]]),"",MONTH(TabellSAML[[#This Row],[Datum alla]]))</f>
        <v/>
      </c>
      <c r="BM117" t="str">
        <f>IF(ISTEXT(TabellSAML[[#This Row],[Månad]]),"",IF(TabellSAML[[#This Row],[Månad]]&lt;=6,TabellSAML[[#This Row],[År]]&amp;" termin 1",TabellSAML[[#This Row],[År]]&amp;" termin 2"))</f>
        <v/>
      </c>
    </row>
    <row r="118" spans="2:65" x14ac:dyDescent="0.25">
      <c r="B118" s="1"/>
      <c r="C118" s="1"/>
      <c r="S118" s="37"/>
      <c r="AA118" s="2"/>
      <c r="AO118" s="44" t="str">
        <f>IF(TabellSAML[[#This Row],[ID]]&gt;0,ISTEXT(TabellSAML[[#This Row],[(CoS) Ledarens namn]]),"")</f>
        <v/>
      </c>
      <c r="AP118" t="str">
        <f>IF(TabellSAML[[#This Row],[ID]]&gt;0,ISTEXT(TabellSAML[[#This Row],[(BIFF) Ledarens namn]]),"")</f>
        <v/>
      </c>
      <c r="AQ118" t="str">
        <f>IF(TabellSAML[[#This Row],[ID]]&gt;0,ISTEXT(TabellSAML[[#This Row],[(LFT) Ledarens namn]]),"")</f>
        <v/>
      </c>
      <c r="AR118" t="str">
        <f>IF(TabellSAML[[#This Row],[ID]]&gt;0,ISTEXT(TabellSAML[[#This Row],[(CoS) Namn på ledare för programmet]]),"")</f>
        <v/>
      </c>
      <c r="AS118" t="str">
        <f>IF(TabellSAML[[#This Row],[ID]]&gt;0,ISTEXT(TabellSAML[[#This Row],[(BIFF) Namn på ledare för programmet]]),"")</f>
        <v/>
      </c>
      <c r="AT118" t="str">
        <f>IF(TabellSAML[[#This Row],[ID]]&gt;0,ISTEXT(TabellSAML[[#This Row],[(LFT) Namn på ledare för programmet]]),"")</f>
        <v/>
      </c>
      <c r="AU118" s="5" t="str">
        <f>IF(TabellSAML[[#This Row],[CoS1]]=TRUE,TabellSAML[[#This Row],[Datum för det sista programtillfället]]&amp;TabellSAML[[#This Row],[(CoS) Ledarens namn]],"")</f>
        <v/>
      </c>
      <c r="AV118" t="str">
        <f>IF(TabellSAML[[#This Row],[CoS1]]=TRUE,TabellSAML[[#This Row],[Socialförvaltning som anordnat programtillfällena]],"")</f>
        <v/>
      </c>
      <c r="AW118" s="5" t="str">
        <f>IF(TabellSAML[[#This Row],[CoS2]]=TRUE,TabellSAML[[#This Row],[Datum för sista programtillfället]]&amp;TabellSAML[[#This Row],[(CoS) Namn på ledare för programmet]],"")</f>
        <v/>
      </c>
      <c r="AX118" t="str">
        <f>_xlfn.XLOOKUP(TabellSAML[[#This Row],[CoS_del_datum]],TabellSAML[CoS_led_datum],TabellSAML[CoS_led_SF],"",0,1)</f>
        <v/>
      </c>
      <c r="AY118" s="5" t="str">
        <f>IF(TabellSAML[[#This Row],[BIFF1]]=TRUE,TabellSAML[[#This Row],[Datum för det sista programtillfället]]&amp;TabellSAML[[#This Row],[(BIFF) Ledarens namn]],"")</f>
        <v/>
      </c>
      <c r="AZ118" t="str">
        <f>IF(TabellSAML[[#This Row],[BIFF1]]=TRUE,TabellSAML[[#This Row],[Socialförvaltning som anordnat programtillfällena]],"")</f>
        <v/>
      </c>
      <c r="BA118" s="5" t="str">
        <f>IF(TabellSAML[[#This Row],[BIFF2]]=TRUE,TabellSAML[[#This Row],[Datum för sista programtillfället]]&amp;TabellSAML[[#This Row],[(BIFF) Namn på ledare för programmet]],"")</f>
        <v/>
      </c>
      <c r="BB118" t="str">
        <f>_xlfn.XLOOKUP(TabellSAML[[#This Row],[BIFF_del_datum]],TabellSAML[BIFF_led_datum],TabellSAML[BIFF_led_SF],"",0,1)</f>
        <v/>
      </c>
      <c r="BC118" s="5" t="str">
        <f>IF(TabellSAML[[#This Row],[LFT1]]=TRUE,TabellSAML[[#This Row],[Datum för det sista programtillfället]]&amp;TabellSAML[[#This Row],[(LFT) Ledarens namn]],"")</f>
        <v/>
      </c>
      <c r="BD118" t="str">
        <f>IF(TabellSAML[[#This Row],[LFT1]]=TRUE,TabellSAML[[#This Row],[Socialförvaltning som anordnat programtillfällena]],"")</f>
        <v/>
      </c>
      <c r="BE118" s="5" t="str">
        <f>IF(TabellSAML[[#This Row],[LFT2]]=TRUE,TabellSAML[[#This Row],[Datum för sista programtillfället]]&amp;TabellSAML[[#This Row],[(LFT) Namn på ledare för programmet]],"")</f>
        <v/>
      </c>
      <c r="BF118" t="str">
        <f>_xlfn.XLOOKUP(TabellSAML[[#This Row],[LFT_del_datum]],TabellSAML[LFT_led_datum],TabellSAML[LFT_led_SF],"",0,1)</f>
        <v/>
      </c>
      <c r="BG11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8" s="5" t="str">
        <f>IF(ISNUMBER(TabellSAML[[#This Row],[Datum för det sista programtillfället]]),TabellSAML[[#This Row],[Datum för det sista programtillfället]],IF(ISBLANK(TabellSAML[[#This Row],[Datum för sista programtillfället]]),"",TabellSAML[[#This Row],[Datum för sista programtillfället]]))</f>
        <v/>
      </c>
      <c r="BJ118" t="str">
        <f>IF(ISTEXT(TabellSAML[[#This Row],[Typ av program]]),TabellSAML[[#This Row],[Typ av program]],IF(ISBLANK(TabellSAML[[#This Row],[Typ av program2]]),"",TabellSAML[[#This Row],[Typ av program2]]))</f>
        <v/>
      </c>
      <c r="BK118" t="str">
        <f>IF(ISTEXT(TabellSAML[[#This Row],[Datum alla]]),"",YEAR(TabellSAML[[#This Row],[Datum alla]]))</f>
        <v/>
      </c>
      <c r="BL118" t="str">
        <f>IF(ISTEXT(TabellSAML[[#This Row],[Datum alla]]),"",MONTH(TabellSAML[[#This Row],[Datum alla]]))</f>
        <v/>
      </c>
      <c r="BM118" t="str">
        <f>IF(ISTEXT(TabellSAML[[#This Row],[Månad]]),"",IF(TabellSAML[[#This Row],[Månad]]&lt;=6,TabellSAML[[#This Row],[År]]&amp;" termin 1",TabellSAML[[#This Row],[År]]&amp;" termin 2"))</f>
        <v/>
      </c>
    </row>
    <row r="119" spans="2:65" x14ac:dyDescent="0.25">
      <c r="B119" s="1"/>
      <c r="C119" s="1"/>
      <c r="J119" s="2"/>
      <c r="K119" s="2"/>
      <c r="S119" s="37"/>
      <c r="AO119" s="44" t="str">
        <f>IF(TabellSAML[[#This Row],[ID]]&gt;0,ISTEXT(TabellSAML[[#This Row],[(CoS) Ledarens namn]]),"")</f>
        <v/>
      </c>
      <c r="AP119" t="str">
        <f>IF(TabellSAML[[#This Row],[ID]]&gt;0,ISTEXT(TabellSAML[[#This Row],[(BIFF) Ledarens namn]]),"")</f>
        <v/>
      </c>
      <c r="AQ119" t="str">
        <f>IF(TabellSAML[[#This Row],[ID]]&gt;0,ISTEXT(TabellSAML[[#This Row],[(LFT) Ledarens namn]]),"")</f>
        <v/>
      </c>
      <c r="AR119" t="str">
        <f>IF(TabellSAML[[#This Row],[ID]]&gt;0,ISTEXT(TabellSAML[[#This Row],[(CoS) Namn på ledare för programmet]]),"")</f>
        <v/>
      </c>
      <c r="AS119" t="str">
        <f>IF(TabellSAML[[#This Row],[ID]]&gt;0,ISTEXT(TabellSAML[[#This Row],[(BIFF) Namn på ledare för programmet]]),"")</f>
        <v/>
      </c>
      <c r="AT119" t="str">
        <f>IF(TabellSAML[[#This Row],[ID]]&gt;0,ISTEXT(TabellSAML[[#This Row],[(LFT) Namn på ledare för programmet]]),"")</f>
        <v/>
      </c>
      <c r="AU119" s="5" t="str">
        <f>IF(TabellSAML[[#This Row],[CoS1]]=TRUE,TabellSAML[[#This Row],[Datum för det sista programtillfället]]&amp;TabellSAML[[#This Row],[(CoS) Ledarens namn]],"")</f>
        <v/>
      </c>
      <c r="AV119" t="str">
        <f>IF(TabellSAML[[#This Row],[CoS1]]=TRUE,TabellSAML[[#This Row],[Socialförvaltning som anordnat programtillfällena]],"")</f>
        <v/>
      </c>
      <c r="AW119" s="5" t="str">
        <f>IF(TabellSAML[[#This Row],[CoS2]]=TRUE,TabellSAML[[#This Row],[Datum för sista programtillfället]]&amp;TabellSAML[[#This Row],[(CoS) Namn på ledare för programmet]],"")</f>
        <v/>
      </c>
      <c r="AX119" t="str">
        <f>_xlfn.XLOOKUP(TabellSAML[[#This Row],[CoS_del_datum]],TabellSAML[CoS_led_datum],TabellSAML[CoS_led_SF],"",0,1)</f>
        <v/>
      </c>
      <c r="AY119" s="5" t="str">
        <f>IF(TabellSAML[[#This Row],[BIFF1]]=TRUE,TabellSAML[[#This Row],[Datum för det sista programtillfället]]&amp;TabellSAML[[#This Row],[(BIFF) Ledarens namn]],"")</f>
        <v/>
      </c>
      <c r="AZ119" t="str">
        <f>IF(TabellSAML[[#This Row],[BIFF1]]=TRUE,TabellSAML[[#This Row],[Socialförvaltning som anordnat programtillfällena]],"")</f>
        <v/>
      </c>
      <c r="BA119" s="5" t="str">
        <f>IF(TabellSAML[[#This Row],[BIFF2]]=TRUE,TabellSAML[[#This Row],[Datum för sista programtillfället]]&amp;TabellSAML[[#This Row],[(BIFF) Namn på ledare för programmet]],"")</f>
        <v/>
      </c>
      <c r="BB119" t="str">
        <f>_xlfn.XLOOKUP(TabellSAML[[#This Row],[BIFF_del_datum]],TabellSAML[BIFF_led_datum],TabellSAML[BIFF_led_SF],"",0,1)</f>
        <v/>
      </c>
      <c r="BC119" s="5" t="str">
        <f>IF(TabellSAML[[#This Row],[LFT1]]=TRUE,TabellSAML[[#This Row],[Datum för det sista programtillfället]]&amp;TabellSAML[[#This Row],[(LFT) Ledarens namn]],"")</f>
        <v/>
      </c>
      <c r="BD119" t="str">
        <f>IF(TabellSAML[[#This Row],[LFT1]]=TRUE,TabellSAML[[#This Row],[Socialförvaltning som anordnat programtillfällena]],"")</f>
        <v/>
      </c>
      <c r="BE119" s="5" t="str">
        <f>IF(TabellSAML[[#This Row],[LFT2]]=TRUE,TabellSAML[[#This Row],[Datum för sista programtillfället]]&amp;TabellSAML[[#This Row],[(LFT) Namn på ledare för programmet]],"")</f>
        <v/>
      </c>
      <c r="BF119" t="str">
        <f>_xlfn.XLOOKUP(TabellSAML[[#This Row],[LFT_del_datum]],TabellSAML[LFT_led_datum],TabellSAML[LFT_led_SF],"",0,1)</f>
        <v/>
      </c>
      <c r="BG11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1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19" s="5" t="str">
        <f>IF(ISNUMBER(TabellSAML[[#This Row],[Datum för det sista programtillfället]]),TabellSAML[[#This Row],[Datum för det sista programtillfället]],IF(ISBLANK(TabellSAML[[#This Row],[Datum för sista programtillfället]]),"",TabellSAML[[#This Row],[Datum för sista programtillfället]]))</f>
        <v/>
      </c>
      <c r="BJ119" t="str">
        <f>IF(ISTEXT(TabellSAML[[#This Row],[Typ av program]]),TabellSAML[[#This Row],[Typ av program]],IF(ISBLANK(TabellSAML[[#This Row],[Typ av program2]]),"",TabellSAML[[#This Row],[Typ av program2]]))</f>
        <v/>
      </c>
      <c r="BK119" t="str">
        <f>IF(ISTEXT(TabellSAML[[#This Row],[Datum alla]]),"",YEAR(TabellSAML[[#This Row],[Datum alla]]))</f>
        <v/>
      </c>
      <c r="BL119" t="str">
        <f>IF(ISTEXT(TabellSAML[[#This Row],[Datum alla]]),"",MONTH(TabellSAML[[#This Row],[Datum alla]]))</f>
        <v/>
      </c>
      <c r="BM119" t="str">
        <f>IF(ISTEXT(TabellSAML[[#This Row],[Månad]]),"",IF(TabellSAML[[#This Row],[Månad]]&lt;=6,TabellSAML[[#This Row],[År]]&amp;" termin 1",TabellSAML[[#This Row],[År]]&amp;" termin 2"))</f>
        <v/>
      </c>
    </row>
    <row r="120" spans="2:65" x14ac:dyDescent="0.25">
      <c r="B120" s="1"/>
      <c r="C120" s="1"/>
      <c r="J120" s="2"/>
      <c r="K120" s="2"/>
      <c r="S120" s="37"/>
      <c r="AO120" s="44" t="str">
        <f>IF(TabellSAML[[#This Row],[ID]]&gt;0,ISTEXT(TabellSAML[[#This Row],[(CoS) Ledarens namn]]),"")</f>
        <v/>
      </c>
      <c r="AP120" t="str">
        <f>IF(TabellSAML[[#This Row],[ID]]&gt;0,ISTEXT(TabellSAML[[#This Row],[(BIFF) Ledarens namn]]),"")</f>
        <v/>
      </c>
      <c r="AQ120" t="str">
        <f>IF(TabellSAML[[#This Row],[ID]]&gt;0,ISTEXT(TabellSAML[[#This Row],[(LFT) Ledarens namn]]),"")</f>
        <v/>
      </c>
      <c r="AR120" t="str">
        <f>IF(TabellSAML[[#This Row],[ID]]&gt;0,ISTEXT(TabellSAML[[#This Row],[(CoS) Namn på ledare för programmet]]),"")</f>
        <v/>
      </c>
      <c r="AS120" t="str">
        <f>IF(TabellSAML[[#This Row],[ID]]&gt;0,ISTEXT(TabellSAML[[#This Row],[(BIFF) Namn på ledare för programmet]]),"")</f>
        <v/>
      </c>
      <c r="AT120" t="str">
        <f>IF(TabellSAML[[#This Row],[ID]]&gt;0,ISTEXT(TabellSAML[[#This Row],[(LFT) Namn på ledare för programmet]]),"")</f>
        <v/>
      </c>
      <c r="AU120" s="5" t="str">
        <f>IF(TabellSAML[[#This Row],[CoS1]]=TRUE,TabellSAML[[#This Row],[Datum för det sista programtillfället]]&amp;TabellSAML[[#This Row],[(CoS) Ledarens namn]],"")</f>
        <v/>
      </c>
      <c r="AV120" t="str">
        <f>IF(TabellSAML[[#This Row],[CoS1]]=TRUE,TabellSAML[[#This Row],[Socialförvaltning som anordnat programtillfällena]],"")</f>
        <v/>
      </c>
      <c r="AW120" s="5" t="str">
        <f>IF(TabellSAML[[#This Row],[CoS2]]=TRUE,TabellSAML[[#This Row],[Datum för sista programtillfället]]&amp;TabellSAML[[#This Row],[(CoS) Namn på ledare för programmet]],"")</f>
        <v/>
      </c>
      <c r="AX120" t="str">
        <f>_xlfn.XLOOKUP(TabellSAML[[#This Row],[CoS_del_datum]],TabellSAML[CoS_led_datum],TabellSAML[CoS_led_SF],"",0,1)</f>
        <v/>
      </c>
      <c r="AY120" s="5" t="str">
        <f>IF(TabellSAML[[#This Row],[BIFF1]]=TRUE,TabellSAML[[#This Row],[Datum för det sista programtillfället]]&amp;TabellSAML[[#This Row],[(BIFF) Ledarens namn]],"")</f>
        <v/>
      </c>
      <c r="AZ120" t="str">
        <f>IF(TabellSAML[[#This Row],[BIFF1]]=TRUE,TabellSAML[[#This Row],[Socialförvaltning som anordnat programtillfällena]],"")</f>
        <v/>
      </c>
      <c r="BA120" s="5" t="str">
        <f>IF(TabellSAML[[#This Row],[BIFF2]]=TRUE,TabellSAML[[#This Row],[Datum för sista programtillfället]]&amp;TabellSAML[[#This Row],[(BIFF) Namn på ledare för programmet]],"")</f>
        <v/>
      </c>
      <c r="BB120" t="str">
        <f>_xlfn.XLOOKUP(TabellSAML[[#This Row],[BIFF_del_datum]],TabellSAML[BIFF_led_datum],TabellSAML[BIFF_led_SF],"",0,1)</f>
        <v/>
      </c>
      <c r="BC120" s="5" t="str">
        <f>IF(TabellSAML[[#This Row],[LFT1]]=TRUE,TabellSAML[[#This Row],[Datum för det sista programtillfället]]&amp;TabellSAML[[#This Row],[(LFT) Ledarens namn]],"")</f>
        <v/>
      </c>
      <c r="BD120" t="str">
        <f>IF(TabellSAML[[#This Row],[LFT1]]=TRUE,TabellSAML[[#This Row],[Socialförvaltning som anordnat programtillfällena]],"")</f>
        <v/>
      </c>
      <c r="BE120" s="5" t="str">
        <f>IF(TabellSAML[[#This Row],[LFT2]]=TRUE,TabellSAML[[#This Row],[Datum för sista programtillfället]]&amp;TabellSAML[[#This Row],[(LFT) Namn på ledare för programmet]],"")</f>
        <v/>
      </c>
      <c r="BF120" t="str">
        <f>_xlfn.XLOOKUP(TabellSAML[[#This Row],[LFT_del_datum]],TabellSAML[LFT_led_datum],TabellSAML[LFT_led_SF],"",0,1)</f>
        <v/>
      </c>
      <c r="BG12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0" s="5" t="str">
        <f>IF(ISNUMBER(TabellSAML[[#This Row],[Datum för det sista programtillfället]]),TabellSAML[[#This Row],[Datum för det sista programtillfället]],IF(ISBLANK(TabellSAML[[#This Row],[Datum för sista programtillfället]]),"",TabellSAML[[#This Row],[Datum för sista programtillfället]]))</f>
        <v/>
      </c>
      <c r="BJ120" t="str">
        <f>IF(ISTEXT(TabellSAML[[#This Row],[Typ av program]]),TabellSAML[[#This Row],[Typ av program]],IF(ISBLANK(TabellSAML[[#This Row],[Typ av program2]]),"",TabellSAML[[#This Row],[Typ av program2]]))</f>
        <v/>
      </c>
      <c r="BK120" t="str">
        <f>IF(ISTEXT(TabellSAML[[#This Row],[Datum alla]]),"",YEAR(TabellSAML[[#This Row],[Datum alla]]))</f>
        <v/>
      </c>
      <c r="BL120" t="str">
        <f>IF(ISTEXT(TabellSAML[[#This Row],[Datum alla]]),"",MONTH(TabellSAML[[#This Row],[Datum alla]]))</f>
        <v/>
      </c>
      <c r="BM120" t="str">
        <f>IF(ISTEXT(TabellSAML[[#This Row],[Månad]]),"",IF(TabellSAML[[#This Row],[Månad]]&lt;=6,TabellSAML[[#This Row],[År]]&amp;" termin 1",TabellSAML[[#This Row],[År]]&amp;" termin 2"))</f>
        <v/>
      </c>
    </row>
    <row r="121" spans="2:65" x14ac:dyDescent="0.25">
      <c r="B121" s="1"/>
      <c r="C121" s="1"/>
      <c r="S121" s="37"/>
      <c r="AA121" s="2"/>
      <c r="AO121" s="44" t="str">
        <f>IF(TabellSAML[[#This Row],[ID]]&gt;0,ISTEXT(TabellSAML[[#This Row],[(CoS) Ledarens namn]]),"")</f>
        <v/>
      </c>
      <c r="AP121" t="str">
        <f>IF(TabellSAML[[#This Row],[ID]]&gt;0,ISTEXT(TabellSAML[[#This Row],[(BIFF) Ledarens namn]]),"")</f>
        <v/>
      </c>
      <c r="AQ121" t="str">
        <f>IF(TabellSAML[[#This Row],[ID]]&gt;0,ISTEXT(TabellSAML[[#This Row],[(LFT) Ledarens namn]]),"")</f>
        <v/>
      </c>
      <c r="AR121" t="str">
        <f>IF(TabellSAML[[#This Row],[ID]]&gt;0,ISTEXT(TabellSAML[[#This Row],[(CoS) Namn på ledare för programmet]]),"")</f>
        <v/>
      </c>
      <c r="AS121" t="str">
        <f>IF(TabellSAML[[#This Row],[ID]]&gt;0,ISTEXT(TabellSAML[[#This Row],[(BIFF) Namn på ledare för programmet]]),"")</f>
        <v/>
      </c>
      <c r="AT121" t="str">
        <f>IF(TabellSAML[[#This Row],[ID]]&gt;0,ISTEXT(TabellSAML[[#This Row],[(LFT) Namn på ledare för programmet]]),"")</f>
        <v/>
      </c>
      <c r="AU121" s="5" t="str">
        <f>IF(TabellSAML[[#This Row],[CoS1]]=TRUE,TabellSAML[[#This Row],[Datum för det sista programtillfället]]&amp;TabellSAML[[#This Row],[(CoS) Ledarens namn]],"")</f>
        <v/>
      </c>
      <c r="AV121" t="str">
        <f>IF(TabellSAML[[#This Row],[CoS1]]=TRUE,TabellSAML[[#This Row],[Socialförvaltning som anordnat programtillfällena]],"")</f>
        <v/>
      </c>
      <c r="AW121" s="5" t="str">
        <f>IF(TabellSAML[[#This Row],[CoS2]]=TRUE,TabellSAML[[#This Row],[Datum för sista programtillfället]]&amp;TabellSAML[[#This Row],[(CoS) Namn på ledare för programmet]],"")</f>
        <v/>
      </c>
      <c r="AX121" t="str">
        <f>_xlfn.XLOOKUP(TabellSAML[[#This Row],[CoS_del_datum]],TabellSAML[CoS_led_datum],TabellSAML[CoS_led_SF],"",0,1)</f>
        <v/>
      </c>
      <c r="AY121" s="5" t="str">
        <f>IF(TabellSAML[[#This Row],[BIFF1]]=TRUE,TabellSAML[[#This Row],[Datum för det sista programtillfället]]&amp;TabellSAML[[#This Row],[(BIFF) Ledarens namn]],"")</f>
        <v/>
      </c>
      <c r="AZ121" t="str">
        <f>IF(TabellSAML[[#This Row],[BIFF1]]=TRUE,TabellSAML[[#This Row],[Socialförvaltning som anordnat programtillfällena]],"")</f>
        <v/>
      </c>
      <c r="BA121" s="5" t="str">
        <f>IF(TabellSAML[[#This Row],[BIFF2]]=TRUE,TabellSAML[[#This Row],[Datum för sista programtillfället]]&amp;TabellSAML[[#This Row],[(BIFF) Namn på ledare för programmet]],"")</f>
        <v/>
      </c>
      <c r="BB121" t="str">
        <f>_xlfn.XLOOKUP(TabellSAML[[#This Row],[BIFF_del_datum]],TabellSAML[BIFF_led_datum],TabellSAML[BIFF_led_SF],"",0,1)</f>
        <v/>
      </c>
      <c r="BC121" s="5" t="str">
        <f>IF(TabellSAML[[#This Row],[LFT1]]=TRUE,TabellSAML[[#This Row],[Datum för det sista programtillfället]]&amp;TabellSAML[[#This Row],[(LFT) Ledarens namn]],"")</f>
        <v/>
      </c>
      <c r="BD121" t="str">
        <f>IF(TabellSAML[[#This Row],[LFT1]]=TRUE,TabellSAML[[#This Row],[Socialförvaltning som anordnat programtillfällena]],"")</f>
        <v/>
      </c>
      <c r="BE121" s="5" t="str">
        <f>IF(TabellSAML[[#This Row],[LFT2]]=TRUE,TabellSAML[[#This Row],[Datum för sista programtillfället]]&amp;TabellSAML[[#This Row],[(LFT) Namn på ledare för programmet]],"")</f>
        <v/>
      </c>
      <c r="BF121" t="str">
        <f>_xlfn.XLOOKUP(TabellSAML[[#This Row],[LFT_del_datum]],TabellSAML[LFT_led_datum],TabellSAML[LFT_led_SF],"",0,1)</f>
        <v/>
      </c>
      <c r="BG12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1" s="5" t="str">
        <f>IF(ISNUMBER(TabellSAML[[#This Row],[Datum för det sista programtillfället]]),TabellSAML[[#This Row],[Datum för det sista programtillfället]],IF(ISBLANK(TabellSAML[[#This Row],[Datum för sista programtillfället]]),"",TabellSAML[[#This Row],[Datum för sista programtillfället]]))</f>
        <v/>
      </c>
      <c r="BJ121" t="str">
        <f>IF(ISTEXT(TabellSAML[[#This Row],[Typ av program]]),TabellSAML[[#This Row],[Typ av program]],IF(ISBLANK(TabellSAML[[#This Row],[Typ av program2]]),"",TabellSAML[[#This Row],[Typ av program2]]))</f>
        <v/>
      </c>
      <c r="BK121" t="str">
        <f>IF(ISTEXT(TabellSAML[[#This Row],[Datum alla]]),"",YEAR(TabellSAML[[#This Row],[Datum alla]]))</f>
        <v/>
      </c>
      <c r="BL121" t="str">
        <f>IF(ISTEXT(TabellSAML[[#This Row],[Datum alla]]),"",MONTH(TabellSAML[[#This Row],[Datum alla]]))</f>
        <v/>
      </c>
      <c r="BM121" t="str">
        <f>IF(ISTEXT(TabellSAML[[#This Row],[Månad]]),"",IF(TabellSAML[[#This Row],[Månad]]&lt;=6,TabellSAML[[#This Row],[År]]&amp;" termin 1",TabellSAML[[#This Row],[År]]&amp;" termin 2"))</f>
        <v/>
      </c>
    </row>
    <row r="122" spans="2:65" x14ac:dyDescent="0.25">
      <c r="B122" s="1"/>
      <c r="C122" s="1"/>
      <c r="S122" s="37"/>
      <c r="AA122" s="2"/>
      <c r="AO122" s="44" t="str">
        <f>IF(TabellSAML[[#This Row],[ID]]&gt;0,ISTEXT(TabellSAML[[#This Row],[(CoS) Ledarens namn]]),"")</f>
        <v/>
      </c>
      <c r="AP122" t="str">
        <f>IF(TabellSAML[[#This Row],[ID]]&gt;0,ISTEXT(TabellSAML[[#This Row],[(BIFF) Ledarens namn]]),"")</f>
        <v/>
      </c>
      <c r="AQ122" t="str">
        <f>IF(TabellSAML[[#This Row],[ID]]&gt;0,ISTEXT(TabellSAML[[#This Row],[(LFT) Ledarens namn]]),"")</f>
        <v/>
      </c>
      <c r="AR122" t="str">
        <f>IF(TabellSAML[[#This Row],[ID]]&gt;0,ISTEXT(TabellSAML[[#This Row],[(CoS) Namn på ledare för programmet]]),"")</f>
        <v/>
      </c>
      <c r="AS122" t="str">
        <f>IF(TabellSAML[[#This Row],[ID]]&gt;0,ISTEXT(TabellSAML[[#This Row],[(BIFF) Namn på ledare för programmet]]),"")</f>
        <v/>
      </c>
      <c r="AT122" t="str">
        <f>IF(TabellSAML[[#This Row],[ID]]&gt;0,ISTEXT(TabellSAML[[#This Row],[(LFT) Namn på ledare för programmet]]),"")</f>
        <v/>
      </c>
      <c r="AU122" s="5" t="str">
        <f>IF(TabellSAML[[#This Row],[CoS1]]=TRUE,TabellSAML[[#This Row],[Datum för det sista programtillfället]]&amp;TabellSAML[[#This Row],[(CoS) Ledarens namn]],"")</f>
        <v/>
      </c>
      <c r="AV122" t="str">
        <f>IF(TabellSAML[[#This Row],[CoS1]]=TRUE,TabellSAML[[#This Row],[Socialförvaltning som anordnat programtillfällena]],"")</f>
        <v/>
      </c>
      <c r="AW122" s="5" t="str">
        <f>IF(TabellSAML[[#This Row],[CoS2]]=TRUE,TabellSAML[[#This Row],[Datum för sista programtillfället]]&amp;TabellSAML[[#This Row],[(CoS) Namn på ledare för programmet]],"")</f>
        <v/>
      </c>
      <c r="AX122" t="str">
        <f>_xlfn.XLOOKUP(TabellSAML[[#This Row],[CoS_del_datum]],TabellSAML[CoS_led_datum],TabellSAML[CoS_led_SF],"",0,1)</f>
        <v/>
      </c>
      <c r="AY122" s="5" t="str">
        <f>IF(TabellSAML[[#This Row],[BIFF1]]=TRUE,TabellSAML[[#This Row],[Datum för det sista programtillfället]]&amp;TabellSAML[[#This Row],[(BIFF) Ledarens namn]],"")</f>
        <v/>
      </c>
      <c r="AZ122" t="str">
        <f>IF(TabellSAML[[#This Row],[BIFF1]]=TRUE,TabellSAML[[#This Row],[Socialförvaltning som anordnat programtillfällena]],"")</f>
        <v/>
      </c>
      <c r="BA122" s="5" t="str">
        <f>IF(TabellSAML[[#This Row],[BIFF2]]=TRUE,TabellSAML[[#This Row],[Datum för sista programtillfället]]&amp;TabellSAML[[#This Row],[(BIFF) Namn på ledare för programmet]],"")</f>
        <v/>
      </c>
      <c r="BB122" t="str">
        <f>_xlfn.XLOOKUP(TabellSAML[[#This Row],[BIFF_del_datum]],TabellSAML[BIFF_led_datum],TabellSAML[BIFF_led_SF],"",0,1)</f>
        <v/>
      </c>
      <c r="BC122" s="5" t="str">
        <f>IF(TabellSAML[[#This Row],[LFT1]]=TRUE,TabellSAML[[#This Row],[Datum för det sista programtillfället]]&amp;TabellSAML[[#This Row],[(LFT) Ledarens namn]],"")</f>
        <v/>
      </c>
      <c r="BD122" t="str">
        <f>IF(TabellSAML[[#This Row],[LFT1]]=TRUE,TabellSAML[[#This Row],[Socialförvaltning som anordnat programtillfällena]],"")</f>
        <v/>
      </c>
      <c r="BE122" s="5" t="str">
        <f>IF(TabellSAML[[#This Row],[LFT2]]=TRUE,TabellSAML[[#This Row],[Datum för sista programtillfället]]&amp;TabellSAML[[#This Row],[(LFT) Namn på ledare för programmet]],"")</f>
        <v/>
      </c>
      <c r="BF122" t="str">
        <f>_xlfn.XLOOKUP(TabellSAML[[#This Row],[LFT_del_datum]],TabellSAML[LFT_led_datum],TabellSAML[LFT_led_SF],"",0,1)</f>
        <v/>
      </c>
      <c r="BG12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2" s="5" t="str">
        <f>IF(ISNUMBER(TabellSAML[[#This Row],[Datum för det sista programtillfället]]),TabellSAML[[#This Row],[Datum för det sista programtillfället]],IF(ISBLANK(TabellSAML[[#This Row],[Datum för sista programtillfället]]),"",TabellSAML[[#This Row],[Datum för sista programtillfället]]))</f>
        <v/>
      </c>
      <c r="BJ122" t="str">
        <f>IF(ISTEXT(TabellSAML[[#This Row],[Typ av program]]),TabellSAML[[#This Row],[Typ av program]],IF(ISBLANK(TabellSAML[[#This Row],[Typ av program2]]),"",TabellSAML[[#This Row],[Typ av program2]]))</f>
        <v/>
      </c>
      <c r="BK122" t="str">
        <f>IF(ISTEXT(TabellSAML[[#This Row],[Datum alla]]),"",YEAR(TabellSAML[[#This Row],[Datum alla]]))</f>
        <v/>
      </c>
      <c r="BL122" t="str">
        <f>IF(ISTEXT(TabellSAML[[#This Row],[Datum alla]]),"",MONTH(TabellSAML[[#This Row],[Datum alla]]))</f>
        <v/>
      </c>
      <c r="BM122" t="str">
        <f>IF(ISTEXT(TabellSAML[[#This Row],[Månad]]),"",IF(TabellSAML[[#This Row],[Månad]]&lt;=6,TabellSAML[[#This Row],[År]]&amp;" termin 1",TabellSAML[[#This Row],[År]]&amp;" termin 2"))</f>
        <v/>
      </c>
    </row>
    <row r="123" spans="2:65" x14ac:dyDescent="0.25">
      <c r="B123" s="1"/>
      <c r="C123" s="1"/>
      <c r="S123" s="37"/>
      <c r="AA123" s="2"/>
      <c r="AO123" s="44" t="str">
        <f>IF(TabellSAML[[#This Row],[ID]]&gt;0,ISTEXT(TabellSAML[[#This Row],[(CoS) Ledarens namn]]),"")</f>
        <v/>
      </c>
      <c r="AP123" t="str">
        <f>IF(TabellSAML[[#This Row],[ID]]&gt;0,ISTEXT(TabellSAML[[#This Row],[(BIFF) Ledarens namn]]),"")</f>
        <v/>
      </c>
      <c r="AQ123" t="str">
        <f>IF(TabellSAML[[#This Row],[ID]]&gt;0,ISTEXT(TabellSAML[[#This Row],[(LFT) Ledarens namn]]),"")</f>
        <v/>
      </c>
      <c r="AR123" t="str">
        <f>IF(TabellSAML[[#This Row],[ID]]&gt;0,ISTEXT(TabellSAML[[#This Row],[(CoS) Namn på ledare för programmet]]),"")</f>
        <v/>
      </c>
      <c r="AS123" t="str">
        <f>IF(TabellSAML[[#This Row],[ID]]&gt;0,ISTEXT(TabellSAML[[#This Row],[(BIFF) Namn på ledare för programmet]]),"")</f>
        <v/>
      </c>
      <c r="AT123" t="str">
        <f>IF(TabellSAML[[#This Row],[ID]]&gt;0,ISTEXT(TabellSAML[[#This Row],[(LFT) Namn på ledare för programmet]]),"")</f>
        <v/>
      </c>
      <c r="AU123" s="5" t="str">
        <f>IF(TabellSAML[[#This Row],[CoS1]]=TRUE,TabellSAML[[#This Row],[Datum för det sista programtillfället]]&amp;TabellSAML[[#This Row],[(CoS) Ledarens namn]],"")</f>
        <v/>
      </c>
      <c r="AV123" t="str">
        <f>IF(TabellSAML[[#This Row],[CoS1]]=TRUE,TabellSAML[[#This Row],[Socialförvaltning som anordnat programtillfällena]],"")</f>
        <v/>
      </c>
      <c r="AW123" s="5" t="str">
        <f>IF(TabellSAML[[#This Row],[CoS2]]=TRUE,TabellSAML[[#This Row],[Datum för sista programtillfället]]&amp;TabellSAML[[#This Row],[(CoS) Namn på ledare för programmet]],"")</f>
        <v/>
      </c>
      <c r="AX123" t="str">
        <f>_xlfn.XLOOKUP(TabellSAML[[#This Row],[CoS_del_datum]],TabellSAML[CoS_led_datum],TabellSAML[CoS_led_SF],"",0,1)</f>
        <v/>
      </c>
      <c r="AY123" s="5" t="str">
        <f>IF(TabellSAML[[#This Row],[BIFF1]]=TRUE,TabellSAML[[#This Row],[Datum för det sista programtillfället]]&amp;TabellSAML[[#This Row],[(BIFF) Ledarens namn]],"")</f>
        <v/>
      </c>
      <c r="AZ123" t="str">
        <f>IF(TabellSAML[[#This Row],[BIFF1]]=TRUE,TabellSAML[[#This Row],[Socialförvaltning som anordnat programtillfällena]],"")</f>
        <v/>
      </c>
      <c r="BA123" s="5" t="str">
        <f>IF(TabellSAML[[#This Row],[BIFF2]]=TRUE,TabellSAML[[#This Row],[Datum för sista programtillfället]]&amp;TabellSAML[[#This Row],[(BIFF) Namn på ledare för programmet]],"")</f>
        <v/>
      </c>
      <c r="BB123" t="str">
        <f>_xlfn.XLOOKUP(TabellSAML[[#This Row],[BIFF_del_datum]],TabellSAML[BIFF_led_datum],TabellSAML[BIFF_led_SF],"",0,1)</f>
        <v/>
      </c>
      <c r="BC123" s="5" t="str">
        <f>IF(TabellSAML[[#This Row],[LFT1]]=TRUE,TabellSAML[[#This Row],[Datum för det sista programtillfället]]&amp;TabellSAML[[#This Row],[(LFT) Ledarens namn]],"")</f>
        <v/>
      </c>
      <c r="BD123" t="str">
        <f>IF(TabellSAML[[#This Row],[LFT1]]=TRUE,TabellSAML[[#This Row],[Socialförvaltning som anordnat programtillfällena]],"")</f>
        <v/>
      </c>
      <c r="BE123" s="5" t="str">
        <f>IF(TabellSAML[[#This Row],[LFT2]]=TRUE,TabellSAML[[#This Row],[Datum för sista programtillfället]]&amp;TabellSAML[[#This Row],[(LFT) Namn på ledare för programmet]],"")</f>
        <v/>
      </c>
      <c r="BF123" t="str">
        <f>_xlfn.XLOOKUP(TabellSAML[[#This Row],[LFT_del_datum]],TabellSAML[LFT_led_datum],TabellSAML[LFT_led_SF],"",0,1)</f>
        <v/>
      </c>
      <c r="BG12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3" s="5" t="str">
        <f>IF(ISNUMBER(TabellSAML[[#This Row],[Datum för det sista programtillfället]]),TabellSAML[[#This Row],[Datum för det sista programtillfället]],IF(ISBLANK(TabellSAML[[#This Row],[Datum för sista programtillfället]]),"",TabellSAML[[#This Row],[Datum för sista programtillfället]]))</f>
        <v/>
      </c>
      <c r="BJ123" t="str">
        <f>IF(ISTEXT(TabellSAML[[#This Row],[Typ av program]]),TabellSAML[[#This Row],[Typ av program]],IF(ISBLANK(TabellSAML[[#This Row],[Typ av program2]]),"",TabellSAML[[#This Row],[Typ av program2]]))</f>
        <v/>
      </c>
      <c r="BK123" t="str">
        <f>IF(ISTEXT(TabellSAML[[#This Row],[Datum alla]]),"",YEAR(TabellSAML[[#This Row],[Datum alla]]))</f>
        <v/>
      </c>
      <c r="BL123" t="str">
        <f>IF(ISTEXT(TabellSAML[[#This Row],[Datum alla]]),"",MONTH(TabellSAML[[#This Row],[Datum alla]]))</f>
        <v/>
      </c>
      <c r="BM123" t="str">
        <f>IF(ISTEXT(TabellSAML[[#This Row],[Månad]]),"",IF(TabellSAML[[#This Row],[Månad]]&lt;=6,TabellSAML[[#This Row],[År]]&amp;" termin 1",TabellSAML[[#This Row],[År]]&amp;" termin 2"))</f>
        <v/>
      </c>
    </row>
    <row r="124" spans="2:65" x14ac:dyDescent="0.25">
      <c r="B124" s="1"/>
      <c r="C124" s="1"/>
      <c r="S124" s="37"/>
      <c r="AA124" s="2"/>
      <c r="AO124" s="44" t="str">
        <f>IF(TabellSAML[[#This Row],[ID]]&gt;0,ISTEXT(TabellSAML[[#This Row],[(CoS) Ledarens namn]]),"")</f>
        <v/>
      </c>
      <c r="AP124" t="str">
        <f>IF(TabellSAML[[#This Row],[ID]]&gt;0,ISTEXT(TabellSAML[[#This Row],[(BIFF) Ledarens namn]]),"")</f>
        <v/>
      </c>
      <c r="AQ124" t="str">
        <f>IF(TabellSAML[[#This Row],[ID]]&gt;0,ISTEXT(TabellSAML[[#This Row],[(LFT) Ledarens namn]]),"")</f>
        <v/>
      </c>
      <c r="AR124" t="str">
        <f>IF(TabellSAML[[#This Row],[ID]]&gt;0,ISTEXT(TabellSAML[[#This Row],[(CoS) Namn på ledare för programmet]]),"")</f>
        <v/>
      </c>
      <c r="AS124" t="str">
        <f>IF(TabellSAML[[#This Row],[ID]]&gt;0,ISTEXT(TabellSAML[[#This Row],[(BIFF) Namn på ledare för programmet]]),"")</f>
        <v/>
      </c>
      <c r="AT124" t="str">
        <f>IF(TabellSAML[[#This Row],[ID]]&gt;0,ISTEXT(TabellSAML[[#This Row],[(LFT) Namn på ledare för programmet]]),"")</f>
        <v/>
      </c>
      <c r="AU124" s="5" t="str">
        <f>IF(TabellSAML[[#This Row],[CoS1]]=TRUE,TabellSAML[[#This Row],[Datum för det sista programtillfället]]&amp;TabellSAML[[#This Row],[(CoS) Ledarens namn]],"")</f>
        <v/>
      </c>
      <c r="AV124" t="str">
        <f>IF(TabellSAML[[#This Row],[CoS1]]=TRUE,TabellSAML[[#This Row],[Socialförvaltning som anordnat programtillfällena]],"")</f>
        <v/>
      </c>
      <c r="AW124" s="5" t="str">
        <f>IF(TabellSAML[[#This Row],[CoS2]]=TRUE,TabellSAML[[#This Row],[Datum för sista programtillfället]]&amp;TabellSAML[[#This Row],[(CoS) Namn på ledare för programmet]],"")</f>
        <v/>
      </c>
      <c r="AX124" t="str">
        <f>_xlfn.XLOOKUP(TabellSAML[[#This Row],[CoS_del_datum]],TabellSAML[CoS_led_datum],TabellSAML[CoS_led_SF],"",0,1)</f>
        <v/>
      </c>
      <c r="AY124" s="5" t="str">
        <f>IF(TabellSAML[[#This Row],[BIFF1]]=TRUE,TabellSAML[[#This Row],[Datum för det sista programtillfället]]&amp;TabellSAML[[#This Row],[(BIFF) Ledarens namn]],"")</f>
        <v/>
      </c>
      <c r="AZ124" t="str">
        <f>IF(TabellSAML[[#This Row],[BIFF1]]=TRUE,TabellSAML[[#This Row],[Socialförvaltning som anordnat programtillfällena]],"")</f>
        <v/>
      </c>
      <c r="BA124" s="5" t="str">
        <f>IF(TabellSAML[[#This Row],[BIFF2]]=TRUE,TabellSAML[[#This Row],[Datum för sista programtillfället]]&amp;TabellSAML[[#This Row],[(BIFF) Namn på ledare för programmet]],"")</f>
        <v/>
      </c>
      <c r="BB124" t="str">
        <f>_xlfn.XLOOKUP(TabellSAML[[#This Row],[BIFF_del_datum]],TabellSAML[BIFF_led_datum],TabellSAML[BIFF_led_SF],"",0,1)</f>
        <v/>
      </c>
      <c r="BC124" s="5" t="str">
        <f>IF(TabellSAML[[#This Row],[LFT1]]=TRUE,TabellSAML[[#This Row],[Datum för det sista programtillfället]]&amp;TabellSAML[[#This Row],[(LFT) Ledarens namn]],"")</f>
        <v/>
      </c>
      <c r="BD124" t="str">
        <f>IF(TabellSAML[[#This Row],[LFT1]]=TRUE,TabellSAML[[#This Row],[Socialförvaltning som anordnat programtillfällena]],"")</f>
        <v/>
      </c>
      <c r="BE124" s="5" t="str">
        <f>IF(TabellSAML[[#This Row],[LFT2]]=TRUE,TabellSAML[[#This Row],[Datum för sista programtillfället]]&amp;TabellSAML[[#This Row],[(LFT) Namn på ledare för programmet]],"")</f>
        <v/>
      </c>
      <c r="BF124" t="str">
        <f>_xlfn.XLOOKUP(TabellSAML[[#This Row],[LFT_del_datum]],TabellSAML[LFT_led_datum],TabellSAML[LFT_led_SF],"",0,1)</f>
        <v/>
      </c>
      <c r="BG12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4" s="5" t="str">
        <f>IF(ISNUMBER(TabellSAML[[#This Row],[Datum för det sista programtillfället]]),TabellSAML[[#This Row],[Datum för det sista programtillfället]],IF(ISBLANK(TabellSAML[[#This Row],[Datum för sista programtillfället]]),"",TabellSAML[[#This Row],[Datum för sista programtillfället]]))</f>
        <v/>
      </c>
      <c r="BJ124" t="str">
        <f>IF(ISTEXT(TabellSAML[[#This Row],[Typ av program]]),TabellSAML[[#This Row],[Typ av program]],IF(ISBLANK(TabellSAML[[#This Row],[Typ av program2]]),"",TabellSAML[[#This Row],[Typ av program2]]))</f>
        <v/>
      </c>
      <c r="BK124" t="str">
        <f>IF(ISTEXT(TabellSAML[[#This Row],[Datum alla]]),"",YEAR(TabellSAML[[#This Row],[Datum alla]]))</f>
        <v/>
      </c>
      <c r="BL124" t="str">
        <f>IF(ISTEXT(TabellSAML[[#This Row],[Datum alla]]),"",MONTH(TabellSAML[[#This Row],[Datum alla]]))</f>
        <v/>
      </c>
      <c r="BM124" t="str">
        <f>IF(ISTEXT(TabellSAML[[#This Row],[Månad]]),"",IF(TabellSAML[[#This Row],[Månad]]&lt;=6,TabellSAML[[#This Row],[År]]&amp;" termin 1",TabellSAML[[#This Row],[År]]&amp;" termin 2"))</f>
        <v/>
      </c>
    </row>
    <row r="125" spans="2:65" x14ac:dyDescent="0.25">
      <c r="B125" s="1"/>
      <c r="C125" s="1"/>
      <c r="S125" s="37"/>
      <c r="AA125" s="2"/>
      <c r="AO125" s="44" t="str">
        <f>IF(TabellSAML[[#This Row],[ID]]&gt;0,ISTEXT(TabellSAML[[#This Row],[(CoS) Ledarens namn]]),"")</f>
        <v/>
      </c>
      <c r="AP125" t="str">
        <f>IF(TabellSAML[[#This Row],[ID]]&gt;0,ISTEXT(TabellSAML[[#This Row],[(BIFF) Ledarens namn]]),"")</f>
        <v/>
      </c>
      <c r="AQ125" t="str">
        <f>IF(TabellSAML[[#This Row],[ID]]&gt;0,ISTEXT(TabellSAML[[#This Row],[(LFT) Ledarens namn]]),"")</f>
        <v/>
      </c>
      <c r="AR125" t="str">
        <f>IF(TabellSAML[[#This Row],[ID]]&gt;0,ISTEXT(TabellSAML[[#This Row],[(CoS) Namn på ledare för programmet]]),"")</f>
        <v/>
      </c>
      <c r="AS125" t="str">
        <f>IF(TabellSAML[[#This Row],[ID]]&gt;0,ISTEXT(TabellSAML[[#This Row],[(BIFF) Namn på ledare för programmet]]),"")</f>
        <v/>
      </c>
      <c r="AT125" t="str">
        <f>IF(TabellSAML[[#This Row],[ID]]&gt;0,ISTEXT(TabellSAML[[#This Row],[(LFT) Namn på ledare för programmet]]),"")</f>
        <v/>
      </c>
      <c r="AU125" s="5" t="str">
        <f>IF(TabellSAML[[#This Row],[CoS1]]=TRUE,TabellSAML[[#This Row],[Datum för det sista programtillfället]]&amp;TabellSAML[[#This Row],[(CoS) Ledarens namn]],"")</f>
        <v/>
      </c>
      <c r="AV125" t="str">
        <f>IF(TabellSAML[[#This Row],[CoS1]]=TRUE,TabellSAML[[#This Row],[Socialförvaltning som anordnat programtillfällena]],"")</f>
        <v/>
      </c>
      <c r="AW125" s="5" t="str">
        <f>IF(TabellSAML[[#This Row],[CoS2]]=TRUE,TabellSAML[[#This Row],[Datum för sista programtillfället]]&amp;TabellSAML[[#This Row],[(CoS) Namn på ledare för programmet]],"")</f>
        <v/>
      </c>
      <c r="AX125" t="str">
        <f>_xlfn.XLOOKUP(TabellSAML[[#This Row],[CoS_del_datum]],TabellSAML[CoS_led_datum],TabellSAML[CoS_led_SF],"",0,1)</f>
        <v/>
      </c>
      <c r="AY125" s="5" t="str">
        <f>IF(TabellSAML[[#This Row],[BIFF1]]=TRUE,TabellSAML[[#This Row],[Datum för det sista programtillfället]]&amp;TabellSAML[[#This Row],[(BIFF) Ledarens namn]],"")</f>
        <v/>
      </c>
      <c r="AZ125" t="str">
        <f>IF(TabellSAML[[#This Row],[BIFF1]]=TRUE,TabellSAML[[#This Row],[Socialförvaltning som anordnat programtillfällena]],"")</f>
        <v/>
      </c>
      <c r="BA125" s="5" t="str">
        <f>IF(TabellSAML[[#This Row],[BIFF2]]=TRUE,TabellSAML[[#This Row],[Datum för sista programtillfället]]&amp;TabellSAML[[#This Row],[(BIFF) Namn på ledare för programmet]],"")</f>
        <v/>
      </c>
      <c r="BB125" t="str">
        <f>_xlfn.XLOOKUP(TabellSAML[[#This Row],[BIFF_del_datum]],TabellSAML[BIFF_led_datum],TabellSAML[BIFF_led_SF],"",0,1)</f>
        <v/>
      </c>
      <c r="BC125" s="5" t="str">
        <f>IF(TabellSAML[[#This Row],[LFT1]]=TRUE,TabellSAML[[#This Row],[Datum för det sista programtillfället]]&amp;TabellSAML[[#This Row],[(LFT) Ledarens namn]],"")</f>
        <v/>
      </c>
      <c r="BD125" t="str">
        <f>IF(TabellSAML[[#This Row],[LFT1]]=TRUE,TabellSAML[[#This Row],[Socialförvaltning som anordnat programtillfällena]],"")</f>
        <v/>
      </c>
      <c r="BE125" s="5" t="str">
        <f>IF(TabellSAML[[#This Row],[LFT2]]=TRUE,TabellSAML[[#This Row],[Datum för sista programtillfället]]&amp;TabellSAML[[#This Row],[(LFT) Namn på ledare för programmet]],"")</f>
        <v/>
      </c>
      <c r="BF125" t="str">
        <f>_xlfn.XLOOKUP(TabellSAML[[#This Row],[LFT_del_datum]],TabellSAML[LFT_led_datum],TabellSAML[LFT_led_SF],"",0,1)</f>
        <v/>
      </c>
      <c r="BG12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5" s="5" t="str">
        <f>IF(ISNUMBER(TabellSAML[[#This Row],[Datum för det sista programtillfället]]),TabellSAML[[#This Row],[Datum för det sista programtillfället]],IF(ISBLANK(TabellSAML[[#This Row],[Datum för sista programtillfället]]),"",TabellSAML[[#This Row],[Datum för sista programtillfället]]))</f>
        <v/>
      </c>
      <c r="BJ125" t="str">
        <f>IF(ISTEXT(TabellSAML[[#This Row],[Typ av program]]),TabellSAML[[#This Row],[Typ av program]],IF(ISBLANK(TabellSAML[[#This Row],[Typ av program2]]),"",TabellSAML[[#This Row],[Typ av program2]]))</f>
        <v/>
      </c>
      <c r="BK125" t="str">
        <f>IF(ISTEXT(TabellSAML[[#This Row],[Datum alla]]),"",YEAR(TabellSAML[[#This Row],[Datum alla]]))</f>
        <v/>
      </c>
      <c r="BL125" t="str">
        <f>IF(ISTEXT(TabellSAML[[#This Row],[Datum alla]]),"",MONTH(TabellSAML[[#This Row],[Datum alla]]))</f>
        <v/>
      </c>
      <c r="BM125" t="str">
        <f>IF(ISTEXT(TabellSAML[[#This Row],[Månad]]),"",IF(TabellSAML[[#This Row],[Månad]]&lt;=6,TabellSAML[[#This Row],[År]]&amp;" termin 1",TabellSAML[[#This Row],[År]]&amp;" termin 2"))</f>
        <v/>
      </c>
    </row>
    <row r="126" spans="2:65" x14ac:dyDescent="0.25">
      <c r="B126" s="1"/>
      <c r="C126" s="1"/>
      <c r="S126" s="37"/>
      <c r="AA126" s="2"/>
      <c r="AO126" s="44" t="str">
        <f>IF(TabellSAML[[#This Row],[ID]]&gt;0,ISTEXT(TabellSAML[[#This Row],[(CoS) Ledarens namn]]),"")</f>
        <v/>
      </c>
      <c r="AP126" t="str">
        <f>IF(TabellSAML[[#This Row],[ID]]&gt;0,ISTEXT(TabellSAML[[#This Row],[(BIFF) Ledarens namn]]),"")</f>
        <v/>
      </c>
      <c r="AQ126" t="str">
        <f>IF(TabellSAML[[#This Row],[ID]]&gt;0,ISTEXT(TabellSAML[[#This Row],[(LFT) Ledarens namn]]),"")</f>
        <v/>
      </c>
      <c r="AR126" t="str">
        <f>IF(TabellSAML[[#This Row],[ID]]&gt;0,ISTEXT(TabellSAML[[#This Row],[(CoS) Namn på ledare för programmet]]),"")</f>
        <v/>
      </c>
      <c r="AS126" t="str">
        <f>IF(TabellSAML[[#This Row],[ID]]&gt;0,ISTEXT(TabellSAML[[#This Row],[(BIFF) Namn på ledare för programmet]]),"")</f>
        <v/>
      </c>
      <c r="AT126" t="str">
        <f>IF(TabellSAML[[#This Row],[ID]]&gt;0,ISTEXT(TabellSAML[[#This Row],[(LFT) Namn på ledare för programmet]]),"")</f>
        <v/>
      </c>
      <c r="AU126" s="5" t="str">
        <f>IF(TabellSAML[[#This Row],[CoS1]]=TRUE,TabellSAML[[#This Row],[Datum för det sista programtillfället]]&amp;TabellSAML[[#This Row],[(CoS) Ledarens namn]],"")</f>
        <v/>
      </c>
      <c r="AV126" t="str">
        <f>IF(TabellSAML[[#This Row],[CoS1]]=TRUE,TabellSAML[[#This Row],[Socialförvaltning som anordnat programtillfällena]],"")</f>
        <v/>
      </c>
      <c r="AW126" s="5" t="str">
        <f>IF(TabellSAML[[#This Row],[CoS2]]=TRUE,TabellSAML[[#This Row],[Datum för sista programtillfället]]&amp;TabellSAML[[#This Row],[(CoS) Namn på ledare för programmet]],"")</f>
        <v/>
      </c>
      <c r="AX126" t="str">
        <f>_xlfn.XLOOKUP(TabellSAML[[#This Row],[CoS_del_datum]],TabellSAML[CoS_led_datum],TabellSAML[CoS_led_SF],"",0,1)</f>
        <v/>
      </c>
      <c r="AY126" s="5" t="str">
        <f>IF(TabellSAML[[#This Row],[BIFF1]]=TRUE,TabellSAML[[#This Row],[Datum för det sista programtillfället]]&amp;TabellSAML[[#This Row],[(BIFF) Ledarens namn]],"")</f>
        <v/>
      </c>
      <c r="AZ126" t="str">
        <f>IF(TabellSAML[[#This Row],[BIFF1]]=TRUE,TabellSAML[[#This Row],[Socialförvaltning som anordnat programtillfällena]],"")</f>
        <v/>
      </c>
      <c r="BA126" s="5" t="str">
        <f>IF(TabellSAML[[#This Row],[BIFF2]]=TRUE,TabellSAML[[#This Row],[Datum för sista programtillfället]]&amp;TabellSAML[[#This Row],[(BIFF) Namn på ledare för programmet]],"")</f>
        <v/>
      </c>
      <c r="BB126" t="str">
        <f>_xlfn.XLOOKUP(TabellSAML[[#This Row],[BIFF_del_datum]],TabellSAML[BIFF_led_datum],TabellSAML[BIFF_led_SF],"",0,1)</f>
        <v/>
      </c>
      <c r="BC126" s="5" t="str">
        <f>IF(TabellSAML[[#This Row],[LFT1]]=TRUE,TabellSAML[[#This Row],[Datum för det sista programtillfället]]&amp;TabellSAML[[#This Row],[(LFT) Ledarens namn]],"")</f>
        <v/>
      </c>
      <c r="BD126" t="str">
        <f>IF(TabellSAML[[#This Row],[LFT1]]=TRUE,TabellSAML[[#This Row],[Socialförvaltning som anordnat programtillfällena]],"")</f>
        <v/>
      </c>
      <c r="BE126" s="5" t="str">
        <f>IF(TabellSAML[[#This Row],[LFT2]]=TRUE,TabellSAML[[#This Row],[Datum för sista programtillfället]]&amp;TabellSAML[[#This Row],[(LFT) Namn på ledare för programmet]],"")</f>
        <v/>
      </c>
      <c r="BF126" t="str">
        <f>_xlfn.XLOOKUP(TabellSAML[[#This Row],[LFT_del_datum]],TabellSAML[LFT_led_datum],TabellSAML[LFT_led_SF],"",0,1)</f>
        <v/>
      </c>
      <c r="BG12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6" s="5" t="str">
        <f>IF(ISNUMBER(TabellSAML[[#This Row],[Datum för det sista programtillfället]]),TabellSAML[[#This Row],[Datum för det sista programtillfället]],IF(ISBLANK(TabellSAML[[#This Row],[Datum för sista programtillfället]]),"",TabellSAML[[#This Row],[Datum för sista programtillfället]]))</f>
        <v/>
      </c>
      <c r="BJ126" t="str">
        <f>IF(ISTEXT(TabellSAML[[#This Row],[Typ av program]]),TabellSAML[[#This Row],[Typ av program]],IF(ISBLANK(TabellSAML[[#This Row],[Typ av program2]]),"",TabellSAML[[#This Row],[Typ av program2]]))</f>
        <v/>
      </c>
      <c r="BK126" t="str">
        <f>IF(ISTEXT(TabellSAML[[#This Row],[Datum alla]]),"",YEAR(TabellSAML[[#This Row],[Datum alla]]))</f>
        <v/>
      </c>
      <c r="BL126" t="str">
        <f>IF(ISTEXT(TabellSAML[[#This Row],[Datum alla]]),"",MONTH(TabellSAML[[#This Row],[Datum alla]]))</f>
        <v/>
      </c>
      <c r="BM126" t="str">
        <f>IF(ISTEXT(TabellSAML[[#This Row],[Månad]]),"",IF(TabellSAML[[#This Row],[Månad]]&lt;=6,TabellSAML[[#This Row],[År]]&amp;" termin 1",TabellSAML[[#This Row],[År]]&amp;" termin 2"))</f>
        <v/>
      </c>
    </row>
    <row r="127" spans="2:65" x14ac:dyDescent="0.25">
      <c r="B127" s="1"/>
      <c r="C127" s="1"/>
      <c r="S127" s="37"/>
      <c r="AA127" s="2"/>
      <c r="AO127" s="44" t="str">
        <f>IF(TabellSAML[[#This Row],[ID]]&gt;0,ISTEXT(TabellSAML[[#This Row],[(CoS) Ledarens namn]]),"")</f>
        <v/>
      </c>
      <c r="AP127" t="str">
        <f>IF(TabellSAML[[#This Row],[ID]]&gt;0,ISTEXT(TabellSAML[[#This Row],[(BIFF) Ledarens namn]]),"")</f>
        <v/>
      </c>
      <c r="AQ127" t="str">
        <f>IF(TabellSAML[[#This Row],[ID]]&gt;0,ISTEXT(TabellSAML[[#This Row],[(LFT) Ledarens namn]]),"")</f>
        <v/>
      </c>
      <c r="AR127" t="str">
        <f>IF(TabellSAML[[#This Row],[ID]]&gt;0,ISTEXT(TabellSAML[[#This Row],[(CoS) Namn på ledare för programmet]]),"")</f>
        <v/>
      </c>
      <c r="AS127" t="str">
        <f>IF(TabellSAML[[#This Row],[ID]]&gt;0,ISTEXT(TabellSAML[[#This Row],[(BIFF) Namn på ledare för programmet]]),"")</f>
        <v/>
      </c>
      <c r="AT127" t="str">
        <f>IF(TabellSAML[[#This Row],[ID]]&gt;0,ISTEXT(TabellSAML[[#This Row],[(LFT) Namn på ledare för programmet]]),"")</f>
        <v/>
      </c>
      <c r="AU127" s="5" t="str">
        <f>IF(TabellSAML[[#This Row],[CoS1]]=TRUE,TabellSAML[[#This Row],[Datum för det sista programtillfället]]&amp;TabellSAML[[#This Row],[(CoS) Ledarens namn]],"")</f>
        <v/>
      </c>
      <c r="AV127" t="str">
        <f>IF(TabellSAML[[#This Row],[CoS1]]=TRUE,TabellSAML[[#This Row],[Socialförvaltning som anordnat programtillfällena]],"")</f>
        <v/>
      </c>
      <c r="AW127" s="5" t="str">
        <f>IF(TabellSAML[[#This Row],[CoS2]]=TRUE,TabellSAML[[#This Row],[Datum för sista programtillfället]]&amp;TabellSAML[[#This Row],[(CoS) Namn på ledare för programmet]],"")</f>
        <v/>
      </c>
      <c r="AX127" t="str">
        <f>_xlfn.XLOOKUP(TabellSAML[[#This Row],[CoS_del_datum]],TabellSAML[CoS_led_datum],TabellSAML[CoS_led_SF],"",0,1)</f>
        <v/>
      </c>
      <c r="AY127" s="5" t="str">
        <f>IF(TabellSAML[[#This Row],[BIFF1]]=TRUE,TabellSAML[[#This Row],[Datum för det sista programtillfället]]&amp;TabellSAML[[#This Row],[(BIFF) Ledarens namn]],"")</f>
        <v/>
      </c>
      <c r="AZ127" t="str">
        <f>IF(TabellSAML[[#This Row],[BIFF1]]=TRUE,TabellSAML[[#This Row],[Socialförvaltning som anordnat programtillfällena]],"")</f>
        <v/>
      </c>
      <c r="BA127" s="5" t="str">
        <f>IF(TabellSAML[[#This Row],[BIFF2]]=TRUE,TabellSAML[[#This Row],[Datum för sista programtillfället]]&amp;TabellSAML[[#This Row],[(BIFF) Namn på ledare för programmet]],"")</f>
        <v/>
      </c>
      <c r="BB127" t="str">
        <f>_xlfn.XLOOKUP(TabellSAML[[#This Row],[BIFF_del_datum]],TabellSAML[BIFF_led_datum],TabellSAML[BIFF_led_SF],"",0,1)</f>
        <v/>
      </c>
      <c r="BC127" s="5" t="str">
        <f>IF(TabellSAML[[#This Row],[LFT1]]=TRUE,TabellSAML[[#This Row],[Datum för det sista programtillfället]]&amp;TabellSAML[[#This Row],[(LFT) Ledarens namn]],"")</f>
        <v/>
      </c>
      <c r="BD127" t="str">
        <f>IF(TabellSAML[[#This Row],[LFT1]]=TRUE,TabellSAML[[#This Row],[Socialförvaltning som anordnat programtillfällena]],"")</f>
        <v/>
      </c>
      <c r="BE127" s="5" t="str">
        <f>IF(TabellSAML[[#This Row],[LFT2]]=TRUE,TabellSAML[[#This Row],[Datum för sista programtillfället]]&amp;TabellSAML[[#This Row],[(LFT) Namn på ledare för programmet]],"")</f>
        <v/>
      </c>
      <c r="BF127" t="str">
        <f>_xlfn.XLOOKUP(TabellSAML[[#This Row],[LFT_del_datum]],TabellSAML[LFT_led_datum],TabellSAML[LFT_led_SF],"",0,1)</f>
        <v/>
      </c>
      <c r="BG12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7" s="5" t="str">
        <f>IF(ISNUMBER(TabellSAML[[#This Row],[Datum för det sista programtillfället]]),TabellSAML[[#This Row],[Datum för det sista programtillfället]],IF(ISBLANK(TabellSAML[[#This Row],[Datum för sista programtillfället]]),"",TabellSAML[[#This Row],[Datum för sista programtillfället]]))</f>
        <v/>
      </c>
      <c r="BJ127" t="str">
        <f>IF(ISTEXT(TabellSAML[[#This Row],[Typ av program]]),TabellSAML[[#This Row],[Typ av program]],IF(ISBLANK(TabellSAML[[#This Row],[Typ av program2]]),"",TabellSAML[[#This Row],[Typ av program2]]))</f>
        <v/>
      </c>
      <c r="BK127" t="str">
        <f>IF(ISTEXT(TabellSAML[[#This Row],[Datum alla]]),"",YEAR(TabellSAML[[#This Row],[Datum alla]]))</f>
        <v/>
      </c>
      <c r="BL127" t="str">
        <f>IF(ISTEXT(TabellSAML[[#This Row],[Datum alla]]),"",MONTH(TabellSAML[[#This Row],[Datum alla]]))</f>
        <v/>
      </c>
      <c r="BM127" t="str">
        <f>IF(ISTEXT(TabellSAML[[#This Row],[Månad]]),"",IF(TabellSAML[[#This Row],[Månad]]&lt;=6,TabellSAML[[#This Row],[År]]&amp;" termin 1",TabellSAML[[#This Row],[År]]&amp;" termin 2"))</f>
        <v/>
      </c>
    </row>
    <row r="128" spans="2:65" x14ac:dyDescent="0.25">
      <c r="B128" s="1"/>
      <c r="C128" s="1"/>
      <c r="J128" s="2"/>
      <c r="K128" s="2"/>
      <c r="S128" s="37"/>
      <c r="AO128" s="44" t="str">
        <f>IF(TabellSAML[[#This Row],[ID]]&gt;0,ISTEXT(TabellSAML[[#This Row],[(CoS) Ledarens namn]]),"")</f>
        <v/>
      </c>
      <c r="AP128" t="str">
        <f>IF(TabellSAML[[#This Row],[ID]]&gt;0,ISTEXT(TabellSAML[[#This Row],[(BIFF) Ledarens namn]]),"")</f>
        <v/>
      </c>
      <c r="AQ128" t="str">
        <f>IF(TabellSAML[[#This Row],[ID]]&gt;0,ISTEXT(TabellSAML[[#This Row],[(LFT) Ledarens namn]]),"")</f>
        <v/>
      </c>
      <c r="AR128" t="str">
        <f>IF(TabellSAML[[#This Row],[ID]]&gt;0,ISTEXT(TabellSAML[[#This Row],[(CoS) Namn på ledare för programmet]]),"")</f>
        <v/>
      </c>
      <c r="AS128" t="str">
        <f>IF(TabellSAML[[#This Row],[ID]]&gt;0,ISTEXT(TabellSAML[[#This Row],[(BIFF) Namn på ledare för programmet]]),"")</f>
        <v/>
      </c>
      <c r="AT128" t="str">
        <f>IF(TabellSAML[[#This Row],[ID]]&gt;0,ISTEXT(TabellSAML[[#This Row],[(LFT) Namn på ledare för programmet]]),"")</f>
        <v/>
      </c>
      <c r="AU128" s="5" t="str">
        <f>IF(TabellSAML[[#This Row],[CoS1]]=TRUE,TabellSAML[[#This Row],[Datum för det sista programtillfället]]&amp;TabellSAML[[#This Row],[(CoS) Ledarens namn]],"")</f>
        <v/>
      </c>
      <c r="AV128" t="str">
        <f>IF(TabellSAML[[#This Row],[CoS1]]=TRUE,TabellSAML[[#This Row],[Socialförvaltning som anordnat programtillfällena]],"")</f>
        <v/>
      </c>
      <c r="AW128" s="5" t="str">
        <f>IF(TabellSAML[[#This Row],[CoS2]]=TRUE,TabellSAML[[#This Row],[Datum för sista programtillfället]]&amp;TabellSAML[[#This Row],[(CoS) Namn på ledare för programmet]],"")</f>
        <v/>
      </c>
      <c r="AX128" t="str">
        <f>_xlfn.XLOOKUP(TabellSAML[[#This Row],[CoS_del_datum]],TabellSAML[CoS_led_datum],TabellSAML[CoS_led_SF],"",0,1)</f>
        <v/>
      </c>
      <c r="AY128" s="5" t="str">
        <f>IF(TabellSAML[[#This Row],[BIFF1]]=TRUE,TabellSAML[[#This Row],[Datum för det sista programtillfället]]&amp;TabellSAML[[#This Row],[(BIFF) Ledarens namn]],"")</f>
        <v/>
      </c>
      <c r="AZ128" t="str">
        <f>IF(TabellSAML[[#This Row],[BIFF1]]=TRUE,TabellSAML[[#This Row],[Socialförvaltning som anordnat programtillfällena]],"")</f>
        <v/>
      </c>
      <c r="BA128" s="5" t="str">
        <f>IF(TabellSAML[[#This Row],[BIFF2]]=TRUE,TabellSAML[[#This Row],[Datum för sista programtillfället]]&amp;TabellSAML[[#This Row],[(BIFF) Namn på ledare för programmet]],"")</f>
        <v/>
      </c>
      <c r="BB128" t="str">
        <f>_xlfn.XLOOKUP(TabellSAML[[#This Row],[BIFF_del_datum]],TabellSAML[BIFF_led_datum],TabellSAML[BIFF_led_SF],"",0,1)</f>
        <v/>
      </c>
      <c r="BC128" s="5" t="str">
        <f>IF(TabellSAML[[#This Row],[LFT1]]=TRUE,TabellSAML[[#This Row],[Datum för det sista programtillfället]]&amp;TabellSAML[[#This Row],[(LFT) Ledarens namn]],"")</f>
        <v/>
      </c>
      <c r="BD128" t="str">
        <f>IF(TabellSAML[[#This Row],[LFT1]]=TRUE,TabellSAML[[#This Row],[Socialförvaltning som anordnat programtillfällena]],"")</f>
        <v/>
      </c>
      <c r="BE128" s="5" t="str">
        <f>IF(TabellSAML[[#This Row],[LFT2]]=TRUE,TabellSAML[[#This Row],[Datum för sista programtillfället]]&amp;TabellSAML[[#This Row],[(LFT) Namn på ledare för programmet]],"")</f>
        <v/>
      </c>
      <c r="BF128" t="str">
        <f>_xlfn.XLOOKUP(TabellSAML[[#This Row],[LFT_del_datum]],TabellSAML[LFT_led_datum],TabellSAML[LFT_led_SF],"",0,1)</f>
        <v/>
      </c>
      <c r="BG12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8" s="5" t="str">
        <f>IF(ISNUMBER(TabellSAML[[#This Row],[Datum för det sista programtillfället]]),TabellSAML[[#This Row],[Datum för det sista programtillfället]],IF(ISBLANK(TabellSAML[[#This Row],[Datum för sista programtillfället]]),"",TabellSAML[[#This Row],[Datum för sista programtillfället]]))</f>
        <v/>
      </c>
      <c r="BJ128" t="str">
        <f>IF(ISTEXT(TabellSAML[[#This Row],[Typ av program]]),TabellSAML[[#This Row],[Typ av program]],IF(ISBLANK(TabellSAML[[#This Row],[Typ av program2]]),"",TabellSAML[[#This Row],[Typ av program2]]))</f>
        <v/>
      </c>
      <c r="BK128" t="str">
        <f>IF(ISTEXT(TabellSAML[[#This Row],[Datum alla]]),"",YEAR(TabellSAML[[#This Row],[Datum alla]]))</f>
        <v/>
      </c>
      <c r="BL128" t="str">
        <f>IF(ISTEXT(TabellSAML[[#This Row],[Datum alla]]),"",MONTH(TabellSAML[[#This Row],[Datum alla]]))</f>
        <v/>
      </c>
      <c r="BM128" t="str">
        <f>IF(ISTEXT(TabellSAML[[#This Row],[Månad]]),"",IF(TabellSAML[[#This Row],[Månad]]&lt;=6,TabellSAML[[#This Row],[År]]&amp;" termin 1",TabellSAML[[#This Row],[År]]&amp;" termin 2"))</f>
        <v/>
      </c>
    </row>
    <row r="129" spans="2:65" x14ac:dyDescent="0.25">
      <c r="B129" s="1"/>
      <c r="C129" s="1"/>
      <c r="S129" s="37"/>
      <c r="AA129" s="2"/>
      <c r="AO129" s="44" t="str">
        <f>IF(TabellSAML[[#This Row],[ID]]&gt;0,ISTEXT(TabellSAML[[#This Row],[(CoS) Ledarens namn]]),"")</f>
        <v/>
      </c>
      <c r="AP129" t="str">
        <f>IF(TabellSAML[[#This Row],[ID]]&gt;0,ISTEXT(TabellSAML[[#This Row],[(BIFF) Ledarens namn]]),"")</f>
        <v/>
      </c>
      <c r="AQ129" t="str">
        <f>IF(TabellSAML[[#This Row],[ID]]&gt;0,ISTEXT(TabellSAML[[#This Row],[(LFT) Ledarens namn]]),"")</f>
        <v/>
      </c>
      <c r="AR129" t="str">
        <f>IF(TabellSAML[[#This Row],[ID]]&gt;0,ISTEXT(TabellSAML[[#This Row],[(CoS) Namn på ledare för programmet]]),"")</f>
        <v/>
      </c>
      <c r="AS129" t="str">
        <f>IF(TabellSAML[[#This Row],[ID]]&gt;0,ISTEXT(TabellSAML[[#This Row],[(BIFF) Namn på ledare för programmet]]),"")</f>
        <v/>
      </c>
      <c r="AT129" t="str">
        <f>IF(TabellSAML[[#This Row],[ID]]&gt;0,ISTEXT(TabellSAML[[#This Row],[(LFT) Namn på ledare för programmet]]),"")</f>
        <v/>
      </c>
      <c r="AU129" s="5" t="str">
        <f>IF(TabellSAML[[#This Row],[CoS1]]=TRUE,TabellSAML[[#This Row],[Datum för det sista programtillfället]]&amp;TabellSAML[[#This Row],[(CoS) Ledarens namn]],"")</f>
        <v/>
      </c>
      <c r="AV129" t="str">
        <f>IF(TabellSAML[[#This Row],[CoS1]]=TRUE,TabellSAML[[#This Row],[Socialförvaltning som anordnat programtillfällena]],"")</f>
        <v/>
      </c>
      <c r="AW129" s="5" t="str">
        <f>IF(TabellSAML[[#This Row],[CoS2]]=TRUE,TabellSAML[[#This Row],[Datum för sista programtillfället]]&amp;TabellSAML[[#This Row],[(CoS) Namn på ledare för programmet]],"")</f>
        <v/>
      </c>
      <c r="AX129" t="str">
        <f>_xlfn.XLOOKUP(TabellSAML[[#This Row],[CoS_del_datum]],TabellSAML[CoS_led_datum],TabellSAML[CoS_led_SF],"",0,1)</f>
        <v/>
      </c>
      <c r="AY129" s="5" t="str">
        <f>IF(TabellSAML[[#This Row],[BIFF1]]=TRUE,TabellSAML[[#This Row],[Datum för det sista programtillfället]]&amp;TabellSAML[[#This Row],[(BIFF) Ledarens namn]],"")</f>
        <v/>
      </c>
      <c r="AZ129" t="str">
        <f>IF(TabellSAML[[#This Row],[BIFF1]]=TRUE,TabellSAML[[#This Row],[Socialförvaltning som anordnat programtillfällena]],"")</f>
        <v/>
      </c>
      <c r="BA129" s="5" t="str">
        <f>IF(TabellSAML[[#This Row],[BIFF2]]=TRUE,TabellSAML[[#This Row],[Datum för sista programtillfället]]&amp;TabellSAML[[#This Row],[(BIFF) Namn på ledare för programmet]],"")</f>
        <v/>
      </c>
      <c r="BB129" t="str">
        <f>_xlfn.XLOOKUP(TabellSAML[[#This Row],[BIFF_del_datum]],TabellSAML[BIFF_led_datum],TabellSAML[BIFF_led_SF],"",0,1)</f>
        <v/>
      </c>
      <c r="BC129" s="5" t="str">
        <f>IF(TabellSAML[[#This Row],[LFT1]]=TRUE,TabellSAML[[#This Row],[Datum för det sista programtillfället]]&amp;TabellSAML[[#This Row],[(LFT) Ledarens namn]],"")</f>
        <v/>
      </c>
      <c r="BD129" t="str">
        <f>IF(TabellSAML[[#This Row],[LFT1]]=TRUE,TabellSAML[[#This Row],[Socialförvaltning som anordnat programtillfällena]],"")</f>
        <v/>
      </c>
      <c r="BE129" s="5" t="str">
        <f>IF(TabellSAML[[#This Row],[LFT2]]=TRUE,TabellSAML[[#This Row],[Datum för sista programtillfället]]&amp;TabellSAML[[#This Row],[(LFT) Namn på ledare för programmet]],"")</f>
        <v/>
      </c>
      <c r="BF129" t="str">
        <f>_xlfn.XLOOKUP(TabellSAML[[#This Row],[LFT_del_datum]],TabellSAML[LFT_led_datum],TabellSAML[LFT_led_SF],"",0,1)</f>
        <v/>
      </c>
      <c r="BG12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2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29" s="5" t="str">
        <f>IF(ISNUMBER(TabellSAML[[#This Row],[Datum för det sista programtillfället]]),TabellSAML[[#This Row],[Datum för det sista programtillfället]],IF(ISBLANK(TabellSAML[[#This Row],[Datum för sista programtillfället]]),"",TabellSAML[[#This Row],[Datum för sista programtillfället]]))</f>
        <v/>
      </c>
      <c r="BJ129" t="str">
        <f>IF(ISTEXT(TabellSAML[[#This Row],[Typ av program]]),TabellSAML[[#This Row],[Typ av program]],IF(ISBLANK(TabellSAML[[#This Row],[Typ av program2]]),"",TabellSAML[[#This Row],[Typ av program2]]))</f>
        <v/>
      </c>
      <c r="BK129" t="str">
        <f>IF(ISTEXT(TabellSAML[[#This Row],[Datum alla]]),"",YEAR(TabellSAML[[#This Row],[Datum alla]]))</f>
        <v/>
      </c>
      <c r="BL129" t="str">
        <f>IF(ISTEXT(TabellSAML[[#This Row],[Datum alla]]),"",MONTH(TabellSAML[[#This Row],[Datum alla]]))</f>
        <v/>
      </c>
      <c r="BM129" t="str">
        <f>IF(ISTEXT(TabellSAML[[#This Row],[Månad]]),"",IF(TabellSAML[[#This Row],[Månad]]&lt;=6,TabellSAML[[#This Row],[År]]&amp;" termin 1",TabellSAML[[#This Row],[År]]&amp;" termin 2"))</f>
        <v/>
      </c>
    </row>
    <row r="130" spans="2:65" x14ac:dyDescent="0.25">
      <c r="B130" s="1"/>
      <c r="C130" s="1"/>
      <c r="S130" s="37"/>
      <c r="AA130" s="2"/>
      <c r="AO130" s="44" t="str">
        <f>IF(TabellSAML[[#This Row],[ID]]&gt;0,ISTEXT(TabellSAML[[#This Row],[(CoS) Ledarens namn]]),"")</f>
        <v/>
      </c>
      <c r="AP130" t="str">
        <f>IF(TabellSAML[[#This Row],[ID]]&gt;0,ISTEXT(TabellSAML[[#This Row],[(BIFF) Ledarens namn]]),"")</f>
        <v/>
      </c>
      <c r="AQ130" t="str">
        <f>IF(TabellSAML[[#This Row],[ID]]&gt;0,ISTEXT(TabellSAML[[#This Row],[(LFT) Ledarens namn]]),"")</f>
        <v/>
      </c>
      <c r="AR130" t="str">
        <f>IF(TabellSAML[[#This Row],[ID]]&gt;0,ISTEXT(TabellSAML[[#This Row],[(CoS) Namn på ledare för programmet]]),"")</f>
        <v/>
      </c>
      <c r="AS130" t="str">
        <f>IF(TabellSAML[[#This Row],[ID]]&gt;0,ISTEXT(TabellSAML[[#This Row],[(BIFF) Namn på ledare för programmet]]),"")</f>
        <v/>
      </c>
      <c r="AT130" t="str">
        <f>IF(TabellSAML[[#This Row],[ID]]&gt;0,ISTEXT(TabellSAML[[#This Row],[(LFT) Namn på ledare för programmet]]),"")</f>
        <v/>
      </c>
      <c r="AU130" s="5" t="str">
        <f>IF(TabellSAML[[#This Row],[CoS1]]=TRUE,TabellSAML[[#This Row],[Datum för det sista programtillfället]]&amp;TabellSAML[[#This Row],[(CoS) Ledarens namn]],"")</f>
        <v/>
      </c>
      <c r="AV130" t="str">
        <f>IF(TabellSAML[[#This Row],[CoS1]]=TRUE,TabellSAML[[#This Row],[Socialförvaltning som anordnat programtillfällena]],"")</f>
        <v/>
      </c>
      <c r="AW130" s="5" t="str">
        <f>IF(TabellSAML[[#This Row],[CoS2]]=TRUE,TabellSAML[[#This Row],[Datum för sista programtillfället]]&amp;TabellSAML[[#This Row],[(CoS) Namn på ledare för programmet]],"")</f>
        <v/>
      </c>
      <c r="AX130" t="str">
        <f>_xlfn.XLOOKUP(TabellSAML[[#This Row],[CoS_del_datum]],TabellSAML[CoS_led_datum],TabellSAML[CoS_led_SF],"",0,1)</f>
        <v/>
      </c>
      <c r="AY130" s="5" t="str">
        <f>IF(TabellSAML[[#This Row],[BIFF1]]=TRUE,TabellSAML[[#This Row],[Datum för det sista programtillfället]]&amp;TabellSAML[[#This Row],[(BIFF) Ledarens namn]],"")</f>
        <v/>
      </c>
      <c r="AZ130" t="str">
        <f>IF(TabellSAML[[#This Row],[BIFF1]]=TRUE,TabellSAML[[#This Row],[Socialförvaltning som anordnat programtillfällena]],"")</f>
        <v/>
      </c>
      <c r="BA130" s="5" t="str">
        <f>IF(TabellSAML[[#This Row],[BIFF2]]=TRUE,TabellSAML[[#This Row],[Datum för sista programtillfället]]&amp;TabellSAML[[#This Row],[(BIFF) Namn på ledare för programmet]],"")</f>
        <v/>
      </c>
      <c r="BB130" t="str">
        <f>_xlfn.XLOOKUP(TabellSAML[[#This Row],[BIFF_del_datum]],TabellSAML[BIFF_led_datum],TabellSAML[BIFF_led_SF],"",0,1)</f>
        <v/>
      </c>
      <c r="BC130" s="5" t="str">
        <f>IF(TabellSAML[[#This Row],[LFT1]]=TRUE,TabellSAML[[#This Row],[Datum för det sista programtillfället]]&amp;TabellSAML[[#This Row],[(LFT) Ledarens namn]],"")</f>
        <v/>
      </c>
      <c r="BD130" t="str">
        <f>IF(TabellSAML[[#This Row],[LFT1]]=TRUE,TabellSAML[[#This Row],[Socialförvaltning som anordnat programtillfällena]],"")</f>
        <v/>
      </c>
      <c r="BE130" s="5" t="str">
        <f>IF(TabellSAML[[#This Row],[LFT2]]=TRUE,TabellSAML[[#This Row],[Datum för sista programtillfället]]&amp;TabellSAML[[#This Row],[(LFT) Namn på ledare för programmet]],"")</f>
        <v/>
      </c>
      <c r="BF130" t="str">
        <f>_xlfn.XLOOKUP(TabellSAML[[#This Row],[LFT_del_datum]],TabellSAML[LFT_led_datum],TabellSAML[LFT_led_SF],"",0,1)</f>
        <v/>
      </c>
      <c r="BG13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0" s="5" t="str">
        <f>IF(ISNUMBER(TabellSAML[[#This Row],[Datum för det sista programtillfället]]),TabellSAML[[#This Row],[Datum för det sista programtillfället]],IF(ISBLANK(TabellSAML[[#This Row],[Datum för sista programtillfället]]),"",TabellSAML[[#This Row],[Datum för sista programtillfället]]))</f>
        <v/>
      </c>
      <c r="BJ130" t="str">
        <f>IF(ISTEXT(TabellSAML[[#This Row],[Typ av program]]),TabellSAML[[#This Row],[Typ av program]],IF(ISBLANK(TabellSAML[[#This Row],[Typ av program2]]),"",TabellSAML[[#This Row],[Typ av program2]]))</f>
        <v/>
      </c>
      <c r="BK130" t="str">
        <f>IF(ISTEXT(TabellSAML[[#This Row],[Datum alla]]),"",YEAR(TabellSAML[[#This Row],[Datum alla]]))</f>
        <v/>
      </c>
      <c r="BL130" t="str">
        <f>IF(ISTEXT(TabellSAML[[#This Row],[Datum alla]]),"",MONTH(TabellSAML[[#This Row],[Datum alla]]))</f>
        <v/>
      </c>
      <c r="BM130" t="str">
        <f>IF(ISTEXT(TabellSAML[[#This Row],[Månad]]),"",IF(TabellSAML[[#This Row],[Månad]]&lt;=6,TabellSAML[[#This Row],[År]]&amp;" termin 1",TabellSAML[[#This Row],[År]]&amp;" termin 2"))</f>
        <v/>
      </c>
    </row>
    <row r="131" spans="2:65" x14ac:dyDescent="0.25">
      <c r="B131" s="1"/>
      <c r="C131" s="1"/>
      <c r="S131" s="37"/>
      <c r="AA131" s="2"/>
      <c r="AO131" s="44" t="str">
        <f>IF(TabellSAML[[#This Row],[ID]]&gt;0,ISTEXT(TabellSAML[[#This Row],[(CoS) Ledarens namn]]),"")</f>
        <v/>
      </c>
      <c r="AP131" t="str">
        <f>IF(TabellSAML[[#This Row],[ID]]&gt;0,ISTEXT(TabellSAML[[#This Row],[(BIFF) Ledarens namn]]),"")</f>
        <v/>
      </c>
      <c r="AQ131" t="str">
        <f>IF(TabellSAML[[#This Row],[ID]]&gt;0,ISTEXT(TabellSAML[[#This Row],[(LFT) Ledarens namn]]),"")</f>
        <v/>
      </c>
      <c r="AR131" t="str">
        <f>IF(TabellSAML[[#This Row],[ID]]&gt;0,ISTEXT(TabellSAML[[#This Row],[(CoS) Namn på ledare för programmet]]),"")</f>
        <v/>
      </c>
      <c r="AS131" t="str">
        <f>IF(TabellSAML[[#This Row],[ID]]&gt;0,ISTEXT(TabellSAML[[#This Row],[(BIFF) Namn på ledare för programmet]]),"")</f>
        <v/>
      </c>
      <c r="AT131" t="str">
        <f>IF(TabellSAML[[#This Row],[ID]]&gt;0,ISTEXT(TabellSAML[[#This Row],[(LFT) Namn på ledare för programmet]]),"")</f>
        <v/>
      </c>
      <c r="AU131" s="5" t="str">
        <f>IF(TabellSAML[[#This Row],[CoS1]]=TRUE,TabellSAML[[#This Row],[Datum för det sista programtillfället]]&amp;TabellSAML[[#This Row],[(CoS) Ledarens namn]],"")</f>
        <v/>
      </c>
      <c r="AV131" t="str">
        <f>IF(TabellSAML[[#This Row],[CoS1]]=TRUE,TabellSAML[[#This Row],[Socialförvaltning som anordnat programtillfällena]],"")</f>
        <v/>
      </c>
      <c r="AW131" s="5" t="str">
        <f>IF(TabellSAML[[#This Row],[CoS2]]=TRUE,TabellSAML[[#This Row],[Datum för sista programtillfället]]&amp;TabellSAML[[#This Row],[(CoS) Namn på ledare för programmet]],"")</f>
        <v/>
      </c>
      <c r="AX131" t="str">
        <f>_xlfn.XLOOKUP(TabellSAML[[#This Row],[CoS_del_datum]],TabellSAML[CoS_led_datum],TabellSAML[CoS_led_SF],"",0,1)</f>
        <v/>
      </c>
      <c r="AY131" s="5" t="str">
        <f>IF(TabellSAML[[#This Row],[BIFF1]]=TRUE,TabellSAML[[#This Row],[Datum för det sista programtillfället]]&amp;TabellSAML[[#This Row],[(BIFF) Ledarens namn]],"")</f>
        <v/>
      </c>
      <c r="AZ131" t="str">
        <f>IF(TabellSAML[[#This Row],[BIFF1]]=TRUE,TabellSAML[[#This Row],[Socialförvaltning som anordnat programtillfällena]],"")</f>
        <v/>
      </c>
      <c r="BA131" s="5" t="str">
        <f>IF(TabellSAML[[#This Row],[BIFF2]]=TRUE,TabellSAML[[#This Row],[Datum för sista programtillfället]]&amp;TabellSAML[[#This Row],[(BIFF) Namn på ledare för programmet]],"")</f>
        <v/>
      </c>
      <c r="BB131" t="str">
        <f>_xlfn.XLOOKUP(TabellSAML[[#This Row],[BIFF_del_datum]],TabellSAML[BIFF_led_datum],TabellSAML[BIFF_led_SF],"",0,1)</f>
        <v/>
      </c>
      <c r="BC131" s="5" t="str">
        <f>IF(TabellSAML[[#This Row],[LFT1]]=TRUE,TabellSAML[[#This Row],[Datum för det sista programtillfället]]&amp;TabellSAML[[#This Row],[(LFT) Ledarens namn]],"")</f>
        <v/>
      </c>
      <c r="BD131" t="str">
        <f>IF(TabellSAML[[#This Row],[LFT1]]=TRUE,TabellSAML[[#This Row],[Socialförvaltning som anordnat programtillfällena]],"")</f>
        <v/>
      </c>
      <c r="BE131" s="5" t="str">
        <f>IF(TabellSAML[[#This Row],[LFT2]]=TRUE,TabellSAML[[#This Row],[Datum för sista programtillfället]]&amp;TabellSAML[[#This Row],[(LFT) Namn på ledare för programmet]],"")</f>
        <v/>
      </c>
      <c r="BF131" t="str">
        <f>_xlfn.XLOOKUP(TabellSAML[[#This Row],[LFT_del_datum]],TabellSAML[LFT_led_datum],TabellSAML[LFT_led_SF],"",0,1)</f>
        <v/>
      </c>
      <c r="BG13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1" s="5" t="str">
        <f>IF(ISNUMBER(TabellSAML[[#This Row],[Datum för det sista programtillfället]]),TabellSAML[[#This Row],[Datum för det sista programtillfället]],IF(ISBLANK(TabellSAML[[#This Row],[Datum för sista programtillfället]]),"",TabellSAML[[#This Row],[Datum för sista programtillfället]]))</f>
        <v/>
      </c>
      <c r="BJ131" t="str">
        <f>IF(ISTEXT(TabellSAML[[#This Row],[Typ av program]]),TabellSAML[[#This Row],[Typ av program]],IF(ISBLANK(TabellSAML[[#This Row],[Typ av program2]]),"",TabellSAML[[#This Row],[Typ av program2]]))</f>
        <v/>
      </c>
      <c r="BK131" t="str">
        <f>IF(ISTEXT(TabellSAML[[#This Row],[Datum alla]]),"",YEAR(TabellSAML[[#This Row],[Datum alla]]))</f>
        <v/>
      </c>
      <c r="BL131" t="str">
        <f>IF(ISTEXT(TabellSAML[[#This Row],[Datum alla]]),"",MONTH(TabellSAML[[#This Row],[Datum alla]]))</f>
        <v/>
      </c>
      <c r="BM131" t="str">
        <f>IF(ISTEXT(TabellSAML[[#This Row],[Månad]]),"",IF(TabellSAML[[#This Row],[Månad]]&lt;=6,TabellSAML[[#This Row],[År]]&amp;" termin 1",TabellSAML[[#This Row],[År]]&amp;" termin 2"))</f>
        <v/>
      </c>
    </row>
    <row r="132" spans="2:65" x14ac:dyDescent="0.25">
      <c r="B132" s="1"/>
      <c r="C132" s="1"/>
      <c r="S132" s="37"/>
      <c r="AA132" s="2"/>
      <c r="AO132" s="44" t="str">
        <f>IF(TabellSAML[[#This Row],[ID]]&gt;0,ISTEXT(TabellSAML[[#This Row],[(CoS) Ledarens namn]]),"")</f>
        <v/>
      </c>
      <c r="AP132" t="str">
        <f>IF(TabellSAML[[#This Row],[ID]]&gt;0,ISTEXT(TabellSAML[[#This Row],[(BIFF) Ledarens namn]]),"")</f>
        <v/>
      </c>
      <c r="AQ132" t="str">
        <f>IF(TabellSAML[[#This Row],[ID]]&gt;0,ISTEXT(TabellSAML[[#This Row],[(LFT) Ledarens namn]]),"")</f>
        <v/>
      </c>
      <c r="AR132" t="str">
        <f>IF(TabellSAML[[#This Row],[ID]]&gt;0,ISTEXT(TabellSAML[[#This Row],[(CoS) Namn på ledare för programmet]]),"")</f>
        <v/>
      </c>
      <c r="AS132" t="str">
        <f>IF(TabellSAML[[#This Row],[ID]]&gt;0,ISTEXT(TabellSAML[[#This Row],[(BIFF) Namn på ledare för programmet]]),"")</f>
        <v/>
      </c>
      <c r="AT132" t="str">
        <f>IF(TabellSAML[[#This Row],[ID]]&gt;0,ISTEXT(TabellSAML[[#This Row],[(LFT) Namn på ledare för programmet]]),"")</f>
        <v/>
      </c>
      <c r="AU132" s="5" t="str">
        <f>IF(TabellSAML[[#This Row],[CoS1]]=TRUE,TabellSAML[[#This Row],[Datum för det sista programtillfället]]&amp;TabellSAML[[#This Row],[(CoS) Ledarens namn]],"")</f>
        <v/>
      </c>
      <c r="AV132" t="str">
        <f>IF(TabellSAML[[#This Row],[CoS1]]=TRUE,TabellSAML[[#This Row],[Socialförvaltning som anordnat programtillfällena]],"")</f>
        <v/>
      </c>
      <c r="AW132" s="5" t="str">
        <f>IF(TabellSAML[[#This Row],[CoS2]]=TRUE,TabellSAML[[#This Row],[Datum för sista programtillfället]]&amp;TabellSAML[[#This Row],[(CoS) Namn på ledare för programmet]],"")</f>
        <v/>
      </c>
      <c r="AX132" t="str">
        <f>_xlfn.XLOOKUP(TabellSAML[[#This Row],[CoS_del_datum]],TabellSAML[CoS_led_datum],TabellSAML[CoS_led_SF],"",0,1)</f>
        <v/>
      </c>
      <c r="AY132" s="5" t="str">
        <f>IF(TabellSAML[[#This Row],[BIFF1]]=TRUE,TabellSAML[[#This Row],[Datum för det sista programtillfället]]&amp;TabellSAML[[#This Row],[(BIFF) Ledarens namn]],"")</f>
        <v/>
      </c>
      <c r="AZ132" t="str">
        <f>IF(TabellSAML[[#This Row],[BIFF1]]=TRUE,TabellSAML[[#This Row],[Socialförvaltning som anordnat programtillfällena]],"")</f>
        <v/>
      </c>
      <c r="BA132" s="5" t="str">
        <f>IF(TabellSAML[[#This Row],[BIFF2]]=TRUE,TabellSAML[[#This Row],[Datum för sista programtillfället]]&amp;TabellSAML[[#This Row],[(BIFF) Namn på ledare för programmet]],"")</f>
        <v/>
      </c>
      <c r="BB132" t="str">
        <f>_xlfn.XLOOKUP(TabellSAML[[#This Row],[BIFF_del_datum]],TabellSAML[BIFF_led_datum],TabellSAML[BIFF_led_SF],"",0,1)</f>
        <v/>
      </c>
      <c r="BC132" s="5" t="str">
        <f>IF(TabellSAML[[#This Row],[LFT1]]=TRUE,TabellSAML[[#This Row],[Datum för det sista programtillfället]]&amp;TabellSAML[[#This Row],[(LFT) Ledarens namn]],"")</f>
        <v/>
      </c>
      <c r="BD132" t="str">
        <f>IF(TabellSAML[[#This Row],[LFT1]]=TRUE,TabellSAML[[#This Row],[Socialförvaltning som anordnat programtillfällena]],"")</f>
        <v/>
      </c>
      <c r="BE132" s="5" t="str">
        <f>IF(TabellSAML[[#This Row],[LFT2]]=TRUE,TabellSAML[[#This Row],[Datum för sista programtillfället]]&amp;TabellSAML[[#This Row],[(LFT) Namn på ledare för programmet]],"")</f>
        <v/>
      </c>
      <c r="BF132" t="str">
        <f>_xlfn.XLOOKUP(TabellSAML[[#This Row],[LFT_del_datum]],TabellSAML[LFT_led_datum],TabellSAML[LFT_led_SF],"",0,1)</f>
        <v/>
      </c>
      <c r="BG13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2" s="5" t="str">
        <f>IF(ISNUMBER(TabellSAML[[#This Row],[Datum för det sista programtillfället]]),TabellSAML[[#This Row],[Datum för det sista programtillfället]],IF(ISBLANK(TabellSAML[[#This Row],[Datum för sista programtillfället]]),"",TabellSAML[[#This Row],[Datum för sista programtillfället]]))</f>
        <v/>
      </c>
      <c r="BJ132" t="str">
        <f>IF(ISTEXT(TabellSAML[[#This Row],[Typ av program]]),TabellSAML[[#This Row],[Typ av program]],IF(ISBLANK(TabellSAML[[#This Row],[Typ av program2]]),"",TabellSAML[[#This Row],[Typ av program2]]))</f>
        <v/>
      </c>
      <c r="BK132" t="str">
        <f>IF(ISTEXT(TabellSAML[[#This Row],[Datum alla]]),"",YEAR(TabellSAML[[#This Row],[Datum alla]]))</f>
        <v/>
      </c>
      <c r="BL132" t="str">
        <f>IF(ISTEXT(TabellSAML[[#This Row],[Datum alla]]),"",MONTH(TabellSAML[[#This Row],[Datum alla]]))</f>
        <v/>
      </c>
      <c r="BM132" t="str">
        <f>IF(ISTEXT(TabellSAML[[#This Row],[Månad]]),"",IF(TabellSAML[[#This Row],[Månad]]&lt;=6,TabellSAML[[#This Row],[År]]&amp;" termin 1",TabellSAML[[#This Row],[År]]&amp;" termin 2"))</f>
        <v/>
      </c>
    </row>
    <row r="133" spans="2:65" x14ac:dyDescent="0.25">
      <c r="B133" s="1"/>
      <c r="C133" s="1"/>
      <c r="S133" s="37"/>
      <c r="AA133" s="2"/>
      <c r="AO133" s="44" t="str">
        <f>IF(TabellSAML[[#This Row],[ID]]&gt;0,ISTEXT(TabellSAML[[#This Row],[(CoS) Ledarens namn]]),"")</f>
        <v/>
      </c>
      <c r="AP133" t="str">
        <f>IF(TabellSAML[[#This Row],[ID]]&gt;0,ISTEXT(TabellSAML[[#This Row],[(BIFF) Ledarens namn]]),"")</f>
        <v/>
      </c>
      <c r="AQ133" t="str">
        <f>IF(TabellSAML[[#This Row],[ID]]&gt;0,ISTEXT(TabellSAML[[#This Row],[(LFT) Ledarens namn]]),"")</f>
        <v/>
      </c>
      <c r="AR133" t="str">
        <f>IF(TabellSAML[[#This Row],[ID]]&gt;0,ISTEXT(TabellSAML[[#This Row],[(CoS) Namn på ledare för programmet]]),"")</f>
        <v/>
      </c>
      <c r="AS133" t="str">
        <f>IF(TabellSAML[[#This Row],[ID]]&gt;0,ISTEXT(TabellSAML[[#This Row],[(BIFF) Namn på ledare för programmet]]),"")</f>
        <v/>
      </c>
      <c r="AT133" t="str">
        <f>IF(TabellSAML[[#This Row],[ID]]&gt;0,ISTEXT(TabellSAML[[#This Row],[(LFT) Namn på ledare för programmet]]),"")</f>
        <v/>
      </c>
      <c r="AU133" s="5" t="str">
        <f>IF(TabellSAML[[#This Row],[CoS1]]=TRUE,TabellSAML[[#This Row],[Datum för det sista programtillfället]]&amp;TabellSAML[[#This Row],[(CoS) Ledarens namn]],"")</f>
        <v/>
      </c>
      <c r="AV133" t="str">
        <f>IF(TabellSAML[[#This Row],[CoS1]]=TRUE,TabellSAML[[#This Row],[Socialförvaltning som anordnat programtillfällena]],"")</f>
        <v/>
      </c>
      <c r="AW133" s="5" t="str">
        <f>IF(TabellSAML[[#This Row],[CoS2]]=TRUE,TabellSAML[[#This Row],[Datum för sista programtillfället]]&amp;TabellSAML[[#This Row],[(CoS) Namn på ledare för programmet]],"")</f>
        <v/>
      </c>
      <c r="AX133" t="str">
        <f>_xlfn.XLOOKUP(TabellSAML[[#This Row],[CoS_del_datum]],TabellSAML[CoS_led_datum],TabellSAML[CoS_led_SF],"",0,1)</f>
        <v/>
      </c>
      <c r="AY133" s="5" t="str">
        <f>IF(TabellSAML[[#This Row],[BIFF1]]=TRUE,TabellSAML[[#This Row],[Datum för det sista programtillfället]]&amp;TabellSAML[[#This Row],[(BIFF) Ledarens namn]],"")</f>
        <v/>
      </c>
      <c r="AZ133" t="str">
        <f>IF(TabellSAML[[#This Row],[BIFF1]]=TRUE,TabellSAML[[#This Row],[Socialförvaltning som anordnat programtillfällena]],"")</f>
        <v/>
      </c>
      <c r="BA133" s="5" t="str">
        <f>IF(TabellSAML[[#This Row],[BIFF2]]=TRUE,TabellSAML[[#This Row],[Datum för sista programtillfället]]&amp;TabellSAML[[#This Row],[(BIFF) Namn på ledare för programmet]],"")</f>
        <v/>
      </c>
      <c r="BB133" t="str">
        <f>_xlfn.XLOOKUP(TabellSAML[[#This Row],[BIFF_del_datum]],TabellSAML[BIFF_led_datum],TabellSAML[BIFF_led_SF],"",0,1)</f>
        <v/>
      </c>
      <c r="BC133" s="5" t="str">
        <f>IF(TabellSAML[[#This Row],[LFT1]]=TRUE,TabellSAML[[#This Row],[Datum för det sista programtillfället]]&amp;TabellSAML[[#This Row],[(LFT) Ledarens namn]],"")</f>
        <v/>
      </c>
      <c r="BD133" t="str">
        <f>IF(TabellSAML[[#This Row],[LFT1]]=TRUE,TabellSAML[[#This Row],[Socialförvaltning som anordnat programtillfällena]],"")</f>
        <v/>
      </c>
      <c r="BE133" s="5" t="str">
        <f>IF(TabellSAML[[#This Row],[LFT2]]=TRUE,TabellSAML[[#This Row],[Datum för sista programtillfället]]&amp;TabellSAML[[#This Row],[(LFT) Namn på ledare för programmet]],"")</f>
        <v/>
      </c>
      <c r="BF133" t="str">
        <f>_xlfn.XLOOKUP(TabellSAML[[#This Row],[LFT_del_datum]],TabellSAML[LFT_led_datum],TabellSAML[LFT_led_SF],"",0,1)</f>
        <v/>
      </c>
      <c r="BG13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3" s="5" t="str">
        <f>IF(ISNUMBER(TabellSAML[[#This Row],[Datum för det sista programtillfället]]),TabellSAML[[#This Row],[Datum för det sista programtillfället]],IF(ISBLANK(TabellSAML[[#This Row],[Datum för sista programtillfället]]),"",TabellSAML[[#This Row],[Datum för sista programtillfället]]))</f>
        <v/>
      </c>
      <c r="BJ133" t="str">
        <f>IF(ISTEXT(TabellSAML[[#This Row],[Typ av program]]),TabellSAML[[#This Row],[Typ av program]],IF(ISBLANK(TabellSAML[[#This Row],[Typ av program2]]),"",TabellSAML[[#This Row],[Typ av program2]]))</f>
        <v/>
      </c>
      <c r="BK133" t="str">
        <f>IF(ISTEXT(TabellSAML[[#This Row],[Datum alla]]),"",YEAR(TabellSAML[[#This Row],[Datum alla]]))</f>
        <v/>
      </c>
      <c r="BL133" t="str">
        <f>IF(ISTEXT(TabellSAML[[#This Row],[Datum alla]]),"",MONTH(TabellSAML[[#This Row],[Datum alla]]))</f>
        <v/>
      </c>
      <c r="BM133" t="str">
        <f>IF(ISTEXT(TabellSAML[[#This Row],[Månad]]),"",IF(TabellSAML[[#This Row],[Månad]]&lt;=6,TabellSAML[[#This Row],[År]]&amp;" termin 1",TabellSAML[[#This Row],[År]]&amp;" termin 2"))</f>
        <v/>
      </c>
    </row>
    <row r="134" spans="2:65" x14ac:dyDescent="0.25">
      <c r="B134" s="1"/>
      <c r="C134" s="1"/>
      <c r="S134" s="37"/>
      <c r="AO134" s="44" t="str">
        <f>IF(TabellSAML[[#This Row],[ID]]&gt;0,ISTEXT(TabellSAML[[#This Row],[(CoS) Ledarens namn]]),"")</f>
        <v/>
      </c>
      <c r="AP134" t="str">
        <f>IF(TabellSAML[[#This Row],[ID]]&gt;0,ISTEXT(TabellSAML[[#This Row],[(BIFF) Ledarens namn]]),"")</f>
        <v/>
      </c>
      <c r="AQ134" t="str">
        <f>IF(TabellSAML[[#This Row],[ID]]&gt;0,ISTEXT(TabellSAML[[#This Row],[(LFT) Ledarens namn]]),"")</f>
        <v/>
      </c>
      <c r="AR134" t="str">
        <f>IF(TabellSAML[[#This Row],[ID]]&gt;0,ISTEXT(TabellSAML[[#This Row],[(CoS) Namn på ledare för programmet]]),"")</f>
        <v/>
      </c>
      <c r="AS134" t="str">
        <f>IF(TabellSAML[[#This Row],[ID]]&gt;0,ISTEXT(TabellSAML[[#This Row],[(BIFF) Namn på ledare för programmet]]),"")</f>
        <v/>
      </c>
      <c r="AT134" t="str">
        <f>IF(TabellSAML[[#This Row],[ID]]&gt;0,ISTEXT(TabellSAML[[#This Row],[(LFT) Namn på ledare för programmet]]),"")</f>
        <v/>
      </c>
      <c r="AU134" s="5" t="str">
        <f>IF(TabellSAML[[#This Row],[CoS1]]=TRUE,TabellSAML[[#This Row],[Datum för det sista programtillfället]]&amp;TabellSAML[[#This Row],[(CoS) Ledarens namn]],"")</f>
        <v/>
      </c>
      <c r="AV134" t="str">
        <f>IF(TabellSAML[[#This Row],[CoS1]]=TRUE,TabellSAML[[#This Row],[Socialförvaltning som anordnat programtillfällena]],"")</f>
        <v/>
      </c>
      <c r="AW134" s="5" t="str">
        <f>IF(TabellSAML[[#This Row],[CoS2]]=TRUE,TabellSAML[[#This Row],[Datum för sista programtillfället]]&amp;TabellSAML[[#This Row],[(CoS) Namn på ledare för programmet]],"")</f>
        <v/>
      </c>
      <c r="AX134" t="str">
        <f>_xlfn.XLOOKUP(TabellSAML[[#This Row],[CoS_del_datum]],TabellSAML[CoS_led_datum],TabellSAML[CoS_led_SF],"",0,1)</f>
        <v/>
      </c>
      <c r="AY134" s="5" t="str">
        <f>IF(TabellSAML[[#This Row],[BIFF1]]=TRUE,TabellSAML[[#This Row],[Datum för det sista programtillfället]]&amp;TabellSAML[[#This Row],[(BIFF) Ledarens namn]],"")</f>
        <v/>
      </c>
      <c r="AZ134" t="str">
        <f>IF(TabellSAML[[#This Row],[BIFF1]]=TRUE,TabellSAML[[#This Row],[Socialförvaltning som anordnat programtillfällena]],"")</f>
        <v/>
      </c>
      <c r="BA134" s="5" t="str">
        <f>IF(TabellSAML[[#This Row],[BIFF2]]=TRUE,TabellSAML[[#This Row],[Datum för sista programtillfället]]&amp;TabellSAML[[#This Row],[(BIFF) Namn på ledare för programmet]],"")</f>
        <v/>
      </c>
      <c r="BB134" t="str">
        <f>_xlfn.XLOOKUP(TabellSAML[[#This Row],[BIFF_del_datum]],TabellSAML[BIFF_led_datum],TabellSAML[BIFF_led_SF],"",0,1)</f>
        <v/>
      </c>
      <c r="BC134" s="5" t="str">
        <f>IF(TabellSAML[[#This Row],[LFT1]]=TRUE,TabellSAML[[#This Row],[Datum för det sista programtillfället]]&amp;TabellSAML[[#This Row],[(LFT) Ledarens namn]],"")</f>
        <v/>
      </c>
      <c r="BD134" t="str">
        <f>IF(TabellSAML[[#This Row],[LFT1]]=TRUE,TabellSAML[[#This Row],[Socialförvaltning som anordnat programtillfällena]],"")</f>
        <v/>
      </c>
      <c r="BE134" s="5" t="str">
        <f>IF(TabellSAML[[#This Row],[LFT2]]=TRUE,TabellSAML[[#This Row],[Datum för sista programtillfället]]&amp;TabellSAML[[#This Row],[(LFT) Namn på ledare för programmet]],"")</f>
        <v/>
      </c>
      <c r="BF134" t="str">
        <f>_xlfn.XLOOKUP(TabellSAML[[#This Row],[LFT_del_datum]],TabellSAML[LFT_led_datum],TabellSAML[LFT_led_SF],"",0,1)</f>
        <v/>
      </c>
      <c r="BG13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4" s="5" t="str">
        <f>IF(ISNUMBER(TabellSAML[[#This Row],[Datum för det sista programtillfället]]),TabellSAML[[#This Row],[Datum för det sista programtillfället]],IF(ISBLANK(TabellSAML[[#This Row],[Datum för sista programtillfället]]),"",TabellSAML[[#This Row],[Datum för sista programtillfället]]))</f>
        <v/>
      </c>
      <c r="BJ134" t="str">
        <f>IF(ISTEXT(TabellSAML[[#This Row],[Typ av program]]),TabellSAML[[#This Row],[Typ av program]],IF(ISBLANK(TabellSAML[[#This Row],[Typ av program2]]),"",TabellSAML[[#This Row],[Typ av program2]]))</f>
        <v/>
      </c>
      <c r="BK134" t="str">
        <f>IF(ISTEXT(TabellSAML[[#This Row],[Datum alla]]),"",YEAR(TabellSAML[[#This Row],[Datum alla]]))</f>
        <v/>
      </c>
      <c r="BL134" t="str">
        <f>IF(ISTEXT(TabellSAML[[#This Row],[Datum alla]]),"",MONTH(TabellSAML[[#This Row],[Datum alla]]))</f>
        <v/>
      </c>
      <c r="BM134" t="str">
        <f>IF(ISTEXT(TabellSAML[[#This Row],[Månad]]),"",IF(TabellSAML[[#This Row],[Månad]]&lt;=6,TabellSAML[[#This Row],[År]]&amp;" termin 1",TabellSAML[[#This Row],[År]]&amp;" termin 2"))</f>
        <v/>
      </c>
    </row>
    <row r="135" spans="2:65" x14ac:dyDescent="0.25">
      <c r="B135" s="1"/>
      <c r="C135" s="1"/>
      <c r="S135" s="37"/>
      <c r="AA135" s="2"/>
      <c r="AO135" s="44" t="str">
        <f>IF(TabellSAML[[#This Row],[ID]]&gt;0,ISTEXT(TabellSAML[[#This Row],[(CoS) Ledarens namn]]),"")</f>
        <v/>
      </c>
      <c r="AP135" t="str">
        <f>IF(TabellSAML[[#This Row],[ID]]&gt;0,ISTEXT(TabellSAML[[#This Row],[(BIFF) Ledarens namn]]),"")</f>
        <v/>
      </c>
      <c r="AQ135" t="str">
        <f>IF(TabellSAML[[#This Row],[ID]]&gt;0,ISTEXT(TabellSAML[[#This Row],[(LFT) Ledarens namn]]),"")</f>
        <v/>
      </c>
      <c r="AR135" t="str">
        <f>IF(TabellSAML[[#This Row],[ID]]&gt;0,ISTEXT(TabellSAML[[#This Row],[(CoS) Namn på ledare för programmet]]),"")</f>
        <v/>
      </c>
      <c r="AS135" t="str">
        <f>IF(TabellSAML[[#This Row],[ID]]&gt;0,ISTEXT(TabellSAML[[#This Row],[(BIFF) Namn på ledare för programmet]]),"")</f>
        <v/>
      </c>
      <c r="AT135" t="str">
        <f>IF(TabellSAML[[#This Row],[ID]]&gt;0,ISTEXT(TabellSAML[[#This Row],[(LFT) Namn på ledare för programmet]]),"")</f>
        <v/>
      </c>
      <c r="AU135" s="5" t="str">
        <f>IF(TabellSAML[[#This Row],[CoS1]]=TRUE,TabellSAML[[#This Row],[Datum för det sista programtillfället]]&amp;TabellSAML[[#This Row],[(CoS) Ledarens namn]],"")</f>
        <v/>
      </c>
      <c r="AV135" t="str">
        <f>IF(TabellSAML[[#This Row],[CoS1]]=TRUE,TabellSAML[[#This Row],[Socialförvaltning som anordnat programtillfällena]],"")</f>
        <v/>
      </c>
      <c r="AW135" s="5" t="str">
        <f>IF(TabellSAML[[#This Row],[CoS2]]=TRUE,TabellSAML[[#This Row],[Datum för sista programtillfället]]&amp;TabellSAML[[#This Row],[(CoS) Namn på ledare för programmet]],"")</f>
        <v/>
      </c>
      <c r="AX135" t="str">
        <f>_xlfn.XLOOKUP(TabellSAML[[#This Row],[CoS_del_datum]],TabellSAML[CoS_led_datum],TabellSAML[CoS_led_SF],"",0,1)</f>
        <v/>
      </c>
      <c r="AY135" s="5" t="str">
        <f>IF(TabellSAML[[#This Row],[BIFF1]]=TRUE,TabellSAML[[#This Row],[Datum för det sista programtillfället]]&amp;TabellSAML[[#This Row],[(BIFF) Ledarens namn]],"")</f>
        <v/>
      </c>
      <c r="AZ135" t="str">
        <f>IF(TabellSAML[[#This Row],[BIFF1]]=TRUE,TabellSAML[[#This Row],[Socialförvaltning som anordnat programtillfällena]],"")</f>
        <v/>
      </c>
      <c r="BA135" s="5" t="str">
        <f>IF(TabellSAML[[#This Row],[BIFF2]]=TRUE,TabellSAML[[#This Row],[Datum för sista programtillfället]]&amp;TabellSAML[[#This Row],[(BIFF) Namn på ledare för programmet]],"")</f>
        <v/>
      </c>
      <c r="BB135" t="str">
        <f>_xlfn.XLOOKUP(TabellSAML[[#This Row],[BIFF_del_datum]],TabellSAML[BIFF_led_datum],TabellSAML[BIFF_led_SF],"",0,1)</f>
        <v/>
      </c>
      <c r="BC135" s="5" t="str">
        <f>IF(TabellSAML[[#This Row],[LFT1]]=TRUE,TabellSAML[[#This Row],[Datum för det sista programtillfället]]&amp;TabellSAML[[#This Row],[(LFT) Ledarens namn]],"")</f>
        <v/>
      </c>
      <c r="BD135" t="str">
        <f>IF(TabellSAML[[#This Row],[LFT1]]=TRUE,TabellSAML[[#This Row],[Socialförvaltning som anordnat programtillfällena]],"")</f>
        <v/>
      </c>
      <c r="BE135" s="5" t="str">
        <f>IF(TabellSAML[[#This Row],[LFT2]]=TRUE,TabellSAML[[#This Row],[Datum för sista programtillfället]]&amp;TabellSAML[[#This Row],[(LFT) Namn på ledare för programmet]],"")</f>
        <v/>
      </c>
      <c r="BF135" t="str">
        <f>_xlfn.XLOOKUP(TabellSAML[[#This Row],[LFT_del_datum]],TabellSAML[LFT_led_datum],TabellSAML[LFT_led_SF],"",0,1)</f>
        <v/>
      </c>
      <c r="BG13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5" s="5" t="str">
        <f>IF(ISNUMBER(TabellSAML[[#This Row],[Datum för det sista programtillfället]]),TabellSAML[[#This Row],[Datum för det sista programtillfället]],IF(ISBLANK(TabellSAML[[#This Row],[Datum för sista programtillfället]]),"",TabellSAML[[#This Row],[Datum för sista programtillfället]]))</f>
        <v/>
      </c>
      <c r="BJ135" t="str">
        <f>IF(ISTEXT(TabellSAML[[#This Row],[Typ av program]]),TabellSAML[[#This Row],[Typ av program]],IF(ISBLANK(TabellSAML[[#This Row],[Typ av program2]]),"",TabellSAML[[#This Row],[Typ av program2]]))</f>
        <v/>
      </c>
      <c r="BK135" t="str">
        <f>IF(ISTEXT(TabellSAML[[#This Row],[Datum alla]]),"",YEAR(TabellSAML[[#This Row],[Datum alla]]))</f>
        <v/>
      </c>
      <c r="BL135" t="str">
        <f>IF(ISTEXT(TabellSAML[[#This Row],[Datum alla]]),"",MONTH(TabellSAML[[#This Row],[Datum alla]]))</f>
        <v/>
      </c>
      <c r="BM135" t="str">
        <f>IF(ISTEXT(TabellSAML[[#This Row],[Månad]]),"",IF(TabellSAML[[#This Row],[Månad]]&lt;=6,TabellSAML[[#This Row],[År]]&amp;" termin 1",TabellSAML[[#This Row],[År]]&amp;" termin 2"))</f>
        <v/>
      </c>
    </row>
    <row r="136" spans="2:65" x14ac:dyDescent="0.25">
      <c r="B136" s="1"/>
      <c r="C136" s="1"/>
      <c r="S136" s="37"/>
      <c r="AA136" s="2"/>
      <c r="AO136" s="44" t="str">
        <f>IF(TabellSAML[[#This Row],[ID]]&gt;0,ISTEXT(TabellSAML[[#This Row],[(CoS) Ledarens namn]]),"")</f>
        <v/>
      </c>
      <c r="AP136" t="str">
        <f>IF(TabellSAML[[#This Row],[ID]]&gt;0,ISTEXT(TabellSAML[[#This Row],[(BIFF) Ledarens namn]]),"")</f>
        <v/>
      </c>
      <c r="AQ136" t="str">
        <f>IF(TabellSAML[[#This Row],[ID]]&gt;0,ISTEXT(TabellSAML[[#This Row],[(LFT) Ledarens namn]]),"")</f>
        <v/>
      </c>
      <c r="AR136" t="str">
        <f>IF(TabellSAML[[#This Row],[ID]]&gt;0,ISTEXT(TabellSAML[[#This Row],[(CoS) Namn på ledare för programmet]]),"")</f>
        <v/>
      </c>
      <c r="AS136" t="str">
        <f>IF(TabellSAML[[#This Row],[ID]]&gt;0,ISTEXT(TabellSAML[[#This Row],[(BIFF) Namn på ledare för programmet]]),"")</f>
        <v/>
      </c>
      <c r="AT136" t="str">
        <f>IF(TabellSAML[[#This Row],[ID]]&gt;0,ISTEXT(TabellSAML[[#This Row],[(LFT) Namn på ledare för programmet]]),"")</f>
        <v/>
      </c>
      <c r="AU136" s="5" t="str">
        <f>IF(TabellSAML[[#This Row],[CoS1]]=TRUE,TabellSAML[[#This Row],[Datum för det sista programtillfället]]&amp;TabellSAML[[#This Row],[(CoS) Ledarens namn]],"")</f>
        <v/>
      </c>
      <c r="AV136" t="str">
        <f>IF(TabellSAML[[#This Row],[CoS1]]=TRUE,TabellSAML[[#This Row],[Socialförvaltning som anordnat programtillfällena]],"")</f>
        <v/>
      </c>
      <c r="AW136" s="5" t="str">
        <f>IF(TabellSAML[[#This Row],[CoS2]]=TRUE,TabellSAML[[#This Row],[Datum för sista programtillfället]]&amp;TabellSAML[[#This Row],[(CoS) Namn på ledare för programmet]],"")</f>
        <v/>
      </c>
      <c r="AX136" t="str">
        <f>_xlfn.XLOOKUP(TabellSAML[[#This Row],[CoS_del_datum]],TabellSAML[CoS_led_datum],TabellSAML[CoS_led_SF],"",0,1)</f>
        <v/>
      </c>
      <c r="AY136" s="5" t="str">
        <f>IF(TabellSAML[[#This Row],[BIFF1]]=TRUE,TabellSAML[[#This Row],[Datum för det sista programtillfället]]&amp;TabellSAML[[#This Row],[(BIFF) Ledarens namn]],"")</f>
        <v/>
      </c>
      <c r="AZ136" t="str">
        <f>IF(TabellSAML[[#This Row],[BIFF1]]=TRUE,TabellSAML[[#This Row],[Socialförvaltning som anordnat programtillfällena]],"")</f>
        <v/>
      </c>
      <c r="BA136" s="5" t="str">
        <f>IF(TabellSAML[[#This Row],[BIFF2]]=TRUE,TabellSAML[[#This Row],[Datum för sista programtillfället]]&amp;TabellSAML[[#This Row],[(BIFF) Namn på ledare för programmet]],"")</f>
        <v/>
      </c>
      <c r="BB136" t="str">
        <f>_xlfn.XLOOKUP(TabellSAML[[#This Row],[BIFF_del_datum]],TabellSAML[BIFF_led_datum],TabellSAML[BIFF_led_SF],"",0,1)</f>
        <v/>
      </c>
      <c r="BC136" s="5" t="str">
        <f>IF(TabellSAML[[#This Row],[LFT1]]=TRUE,TabellSAML[[#This Row],[Datum för det sista programtillfället]]&amp;TabellSAML[[#This Row],[(LFT) Ledarens namn]],"")</f>
        <v/>
      </c>
      <c r="BD136" t="str">
        <f>IF(TabellSAML[[#This Row],[LFT1]]=TRUE,TabellSAML[[#This Row],[Socialförvaltning som anordnat programtillfällena]],"")</f>
        <v/>
      </c>
      <c r="BE136" s="5" t="str">
        <f>IF(TabellSAML[[#This Row],[LFT2]]=TRUE,TabellSAML[[#This Row],[Datum för sista programtillfället]]&amp;TabellSAML[[#This Row],[(LFT) Namn på ledare för programmet]],"")</f>
        <v/>
      </c>
      <c r="BF136" t="str">
        <f>_xlfn.XLOOKUP(TabellSAML[[#This Row],[LFT_del_datum]],TabellSAML[LFT_led_datum],TabellSAML[LFT_led_SF],"",0,1)</f>
        <v/>
      </c>
      <c r="BG13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6" s="5" t="str">
        <f>IF(ISNUMBER(TabellSAML[[#This Row],[Datum för det sista programtillfället]]),TabellSAML[[#This Row],[Datum för det sista programtillfället]],IF(ISBLANK(TabellSAML[[#This Row],[Datum för sista programtillfället]]),"",TabellSAML[[#This Row],[Datum för sista programtillfället]]))</f>
        <v/>
      </c>
      <c r="BJ136" t="str">
        <f>IF(ISTEXT(TabellSAML[[#This Row],[Typ av program]]),TabellSAML[[#This Row],[Typ av program]],IF(ISBLANK(TabellSAML[[#This Row],[Typ av program2]]),"",TabellSAML[[#This Row],[Typ av program2]]))</f>
        <v/>
      </c>
      <c r="BK136" t="str">
        <f>IF(ISTEXT(TabellSAML[[#This Row],[Datum alla]]),"",YEAR(TabellSAML[[#This Row],[Datum alla]]))</f>
        <v/>
      </c>
      <c r="BL136" t="str">
        <f>IF(ISTEXT(TabellSAML[[#This Row],[Datum alla]]),"",MONTH(TabellSAML[[#This Row],[Datum alla]]))</f>
        <v/>
      </c>
      <c r="BM136" t="str">
        <f>IF(ISTEXT(TabellSAML[[#This Row],[Månad]]),"",IF(TabellSAML[[#This Row],[Månad]]&lt;=6,TabellSAML[[#This Row],[År]]&amp;" termin 1",TabellSAML[[#This Row],[År]]&amp;" termin 2"))</f>
        <v/>
      </c>
    </row>
    <row r="137" spans="2:65" x14ac:dyDescent="0.25">
      <c r="B137" s="1"/>
      <c r="C137" s="1"/>
      <c r="S137" s="37"/>
      <c r="AA137" s="2"/>
      <c r="AO137" s="44" t="str">
        <f>IF(TabellSAML[[#This Row],[ID]]&gt;0,ISTEXT(TabellSAML[[#This Row],[(CoS) Ledarens namn]]),"")</f>
        <v/>
      </c>
      <c r="AP137" t="str">
        <f>IF(TabellSAML[[#This Row],[ID]]&gt;0,ISTEXT(TabellSAML[[#This Row],[(BIFF) Ledarens namn]]),"")</f>
        <v/>
      </c>
      <c r="AQ137" t="str">
        <f>IF(TabellSAML[[#This Row],[ID]]&gt;0,ISTEXT(TabellSAML[[#This Row],[(LFT) Ledarens namn]]),"")</f>
        <v/>
      </c>
      <c r="AR137" t="str">
        <f>IF(TabellSAML[[#This Row],[ID]]&gt;0,ISTEXT(TabellSAML[[#This Row],[(CoS) Namn på ledare för programmet]]),"")</f>
        <v/>
      </c>
      <c r="AS137" t="str">
        <f>IF(TabellSAML[[#This Row],[ID]]&gt;0,ISTEXT(TabellSAML[[#This Row],[(BIFF) Namn på ledare för programmet]]),"")</f>
        <v/>
      </c>
      <c r="AT137" t="str">
        <f>IF(TabellSAML[[#This Row],[ID]]&gt;0,ISTEXT(TabellSAML[[#This Row],[(LFT) Namn på ledare för programmet]]),"")</f>
        <v/>
      </c>
      <c r="AU137" s="5" t="str">
        <f>IF(TabellSAML[[#This Row],[CoS1]]=TRUE,TabellSAML[[#This Row],[Datum för det sista programtillfället]]&amp;TabellSAML[[#This Row],[(CoS) Ledarens namn]],"")</f>
        <v/>
      </c>
      <c r="AV137" t="str">
        <f>IF(TabellSAML[[#This Row],[CoS1]]=TRUE,TabellSAML[[#This Row],[Socialförvaltning som anordnat programtillfällena]],"")</f>
        <v/>
      </c>
      <c r="AW137" s="5" t="str">
        <f>IF(TabellSAML[[#This Row],[CoS2]]=TRUE,TabellSAML[[#This Row],[Datum för sista programtillfället]]&amp;TabellSAML[[#This Row],[(CoS) Namn på ledare för programmet]],"")</f>
        <v/>
      </c>
      <c r="AX137" t="str">
        <f>_xlfn.XLOOKUP(TabellSAML[[#This Row],[CoS_del_datum]],TabellSAML[CoS_led_datum],TabellSAML[CoS_led_SF],"",0,1)</f>
        <v/>
      </c>
      <c r="AY137" s="5" t="str">
        <f>IF(TabellSAML[[#This Row],[BIFF1]]=TRUE,TabellSAML[[#This Row],[Datum för det sista programtillfället]]&amp;TabellSAML[[#This Row],[(BIFF) Ledarens namn]],"")</f>
        <v/>
      </c>
      <c r="AZ137" t="str">
        <f>IF(TabellSAML[[#This Row],[BIFF1]]=TRUE,TabellSAML[[#This Row],[Socialförvaltning som anordnat programtillfällena]],"")</f>
        <v/>
      </c>
      <c r="BA137" s="5" t="str">
        <f>IF(TabellSAML[[#This Row],[BIFF2]]=TRUE,TabellSAML[[#This Row],[Datum för sista programtillfället]]&amp;TabellSAML[[#This Row],[(BIFF) Namn på ledare för programmet]],"")</f>
        <v/>
      </c>
      <c r="BB137" t="str">
        <f>_xlfn.XLOOKUP(TabellSAML[[#This Row],[BIFF_del_datum]],TabellSAML[BIFF_led_datum],TabellSAML[BIFF_led_SF],"",0,1)</f>
        <v/>
      </c>
      <c r="BC137" s="5" t="str">
        <f>IF(TabellSAML[[#This Row],[LFT1]]=TRUE,TabellSAML[[#This Row],[Datum för det sista programtillfället]]&amp;TabellSAML[[#This Row],[(LFT) Ledarens namn]],"")</f>
        <v/>
      </c>
      <c r="BD137" t="str">
        <f>IF(TabellSAML[[#This Row],[LFT1]]=TRUE,TabellSAML[[#This Row],[Socialförvaltning som anordnat programtillfällena]],"")</f>
        <v/>
      </c>
      <c r="BE137" s="5" t="str">
        <f>IF(TabellSAML[[#This Row],[LFT2]]=TRUE,TabellSAML[[#This Row],[Datum för sista programtillfället]]&amp;TabellSAML[[#This Row],[(LFT) Namn på ledare för programmet]],"")</f>
        <v/>
      </c>
      <c r="BF137" t="str">
        <f>_xlfn.XLOOKUP(TabellSAML[[#This Row],[LFT_del_datum]],TabellSAML[LFT_led_datum],TabellSAML[LFT_led_SF],"",0,1)</f>
        <v/>
      </c>
      <c r="BG13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7" s="5" t="str">
        <f>IF(ISNUMBER(TabellSAML[[#This Row],[Datum för det sista programtillfället]]),TabellSAML[[#This Row],[Datum för det sista programtillfället]],IF(ISBLANK(TabellSAML[[#This Row],[Datum för sista programtillfället]]),"",TabellSAML[[#This Row],[Datum för sista programtillfället]]))</f>
        <v/>
      </c>
      <c r="BJ137" t="str">
        <f>IF(ISTEXT(TabellSAML[[#This Row],[Typ av program]]),TabellSAML[[#This Row],[Typ av program]],IF(ISBLANK(TabellSAML[[#This Row],[Typ av program2]]),"",TabellSAML[[#This Row],[Typ av program2]]))</f>
        <v/>
      </c>
      <c r="BK137" t="str">
        <f>IF(ISTEXT(TabellSAML[[#This Row],[Datum alla]]),"",YEAR(TabellSAML[[#This Row],[Datum alla]]))</f>
        <v/>
      </c>
      <c r="BL137" t="str">
        <f>IF(ISTEXT(TabellSAML[[#This Row],[Datum alla]]),"",MONTH(TabellSAML[[#This Row],[Datum alla]]))</f>
        <v/>
      </c>
      <c r="BM137" t="str">
        <f>IF(ISTEXT(TabellSAML[[#This Row],[Månad]]),"",IF(TabellSAML[[#This Row],[Månad]]&lt;=6,TabellSAML[[#This Row],[År]]&amp;" termin 1",TabellSAML[[#This Row],[År]]&amp;" termin 2"))</f>
        <v/>
      </c>
    </row>
    <row r="138" spans="2:65" x14ac:dyDescent="0.25">
      <c r="B138" s="1"/>
      <c r="C138" s="1"/>
      <c r="S138" s="37"/>
      <c r="AA138" s="2"/>
      <c r="AO138" s="44" t="str">
        <f>IF(TabellSAML[[#This Row],[ID]]&gt;0,ISTEXT(TabellSAML[[#This Row],[(CoS) Ledarens namn]]),"")</f>
        <v/>
      </c>
      <c r="AP138" t="str">
        <f>IF(TabellSAML[[#This Row],[ID]]&gt;0,ISTEXT(TabellSAML[[#This Row],[(BIFF) Ledarens namn]]),"")</f>
        <v/>
      </c>
      <c r="AQ138" t="str">
        <f>IF(TabellSAML[[#This Row],[ID]]&gt;0,ISTEXT(TabellSAML[[#This Row],[(LFT) Ledarens namn]]),"")</f>
        <v/>
      </c>
      <c r="AR138" t="str">
        <f>IF(TabellSAML[[#This Row],[ID]]&gt;0,ISTEXT(TabellSAML[[#This Row],[(CoS) Namn på ledare för programmet]]),"")</f>
        <v/>
      </c>
      <c r="AS138" t="str">
        <f>IF(TabellSAML[[#This Row],[ID]]&gt;0,ISTEXT(TabellSAML[[#This Row],[(BIFF) Namn på ledare för programmet]]),"")</f>
        <v/>
      </c>
      <c r="AT138" t="str">
        <f>IF(TabellSAML[[#This Row],[ID]]&gt;0,ISTEXT(TabellSAML[[#This Row],[(LFT) Namn på ledare för programmet]]),"")</f>
        <v/>
      </c>
      <c r="AU138" s="5" t="str">
        <f>IF(TabellSAML[[#This Row],[CoS1]]=TRUE,TabellSAML[[#This Row],[Datum för det sista programtillfället]]&amp;TabellSAML[[#This Row],[(CoS) Ledarens namn]],"")</f>
        <v/>
      </c>
      <c r="AV138" t="str">
        <f>IF(TabellSAML[[#This Row],[CoS1]]=TRUE,TabellSAML[[#This Row],[Socialförvaltning som anordnat programtillfällena]],"")</f>
        <v/>
      </c>
      <c r="AW138" s="5" t="str">
        <f>IF(TabellSAML[[#This Row],[CoS2]]=TRUE,TabellSAML[[#This Row],[Datum för sista programtillfället]]&amp;TabellSAML[[#This Row],[(CoS) Namn på ledare för programmet]],"")</f>
        <v/>
      </c>
      <c r="AX138" t="str">
        <f>_xlfn.XLOOKUP(TabellSAML[[#This Row],[CoS_del_datum]],TabellSAML[CoS_led_datum],TabellSAML[CoS_led_SF],"",0,1)</f>
        <v/>
      </c>
      <c r="AY138" s="5" t="str">
        <f>IF(TabellSAML[[#This Row],[BIFF1]]=TRUE,TabellSAML[[#This Row],[Datum för det sista programtillfället]]&amp;TabellSAML[[#This Row],[(BIFF) Ledarens namn]],"")</f>
        <v/>
      </c>
      <c r="AZ138" t="str">
        <f>IF(TabellSAML[[#This Row],[BIFF1]]=TRUE,TabellSAML[[#This Row],[Socialförvaltning som anordnat programtillfällena]],"")</f>
        <v/>
      </c>
      <c r="BA138" s="5" t="str">
        <f>IF(TabellSAML[[#This Row],[BIFF2]]=TRUE,TabellSAML[[#This Row],[Datum för sista programtillfället]]&amp;TabellSAML[[#This Row],[(BIFF) Namn på ledare för programmet]],"")</f>
        <v/>
      </c>
      <c r="BB138" t="str">
        <f>_xlfn.XLOOKUP(TabellSAML[[#This Row],[BIFF_del_datum]],TabellSAML[BIFF_led_datum],TabellSAML[BIFF_led_SF],"",0,1)</f>
        <v/>
      </c>
      <c r="BC138" s="5" t="str">
        <f>IF(TabellSAML[[#This Row],[LFT1]]=TRUE,TabellSAML[[#This Row],[Datum för det sista programtillfället]]&amp;TabellSAML[[#This Row],[(LFT) Ledarens namn]],"")</f>
        <v/>
      </c>
      <c r="BD138" t="str">
        <f>IF(TabellSAML[[#This Row],[LFT1]]=TRUE,TabellSAML[[#This Row],[Socialförvaltning som anordnat programtillfällena]],"")</f>
        <v/>
      </c>
      <c r="BE138" s="5" t="str">
        <f>IF(TabellSAML[[#This Row],[LFT2]]=TRUE,TabellSAML[[#This Row],[Datum för sista programtillfället]]&amp;TabellSAML[[#This Row],[(LFT) Namn på ledare för programmet]],"")</f>
        <v/>
      </c>
      <c r="BF138" t="str">
        <f>_xlfn.XLOOKUP(TabellSAML[[#This Row],[LFT_del_datum]],TabellSAML[LFT_led_datum],TabellSAML[LFT_led_SF],"",0,1)</f>
        <v/>
      </c>
      <c r="BG13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8" s="5" t="str">
        <f>IF(ISNUMBER(TabellSAML[[#This Row],[Datum för det sista programtillfället]]),TabellSAML[[#This Row],[Datum för det sista programtillfället]],IF(ISBLANK(TabellSAML[[#This Row],[Datum för sista programtillfället]]),"",TabellSAML[[#This Row],[Datum för sista programtillfället]]))</f>
        <v/>
      </c>
      <c r="BJ138" t="str">
        <f>IF(ISTEXT(TabellSAML[[#This Row],[Typ av program]]),TabellSAML[[#This Row],[Typ av program]],IF(ISBLANK(TabellSAML[[#This Row],[Typ av program2]]),"",TabellSAML[[#This Row],[Typ av program2]]))</f>
        <v/>
      </c>
      <c r="BK138" t="str">
        <f>IF(ISTEXT(TabellSAML[[#This Row],[Datum alla]]),"",YEAR(TabellSAML[[#This Row],[Datum alla]]))</f>
        <v/>
      </c>
      <c r="BL138" t="str">
        <f>IF(ISTEXT(TabellSAML[[#This Row],[Datum alla]]),"",MONTH(TabellSAML[[#This Row],[Datum alla]]))</f>
        <v/>
      </c>
      <c r="BM138" t="str">
        <f>IF(ISTEXT(TabellSAML[[#This Row],[Månad]]),"",IF(TabellSAML[[#This Row],[Månad]]&lt;=6,TabellSAML[[#This Row],[År]]&amp;" termin 1",TabellSAML[[#This Row],[År]]&amp;" termin 2"))</f>
        <v/>
      </c>
    </row>
    <row r="139" spans="2:65" x14ac:dyDescent="0.25">
      <c r="B139" s="1"/>
      <c r="C139" s="1"/>
      <c r="J139" s="2"/>
      <c r="K139" s="2"/>
      <c r="S139" s="37"/>
      <c r="AO139" s="44" t="str">
        <f>IF(TabellSAML[[#This Row],[ID]]&gt;0,ISTEXT(TabellSAML[[#This Row],[(CoS) Ledarens namn]]),"")</f>
        <v/>
      </c>
      <c r="AP139" t="str">
        <f>IF(TabellSAML[[#This Row],[ID]]&gt;0,ISTEXT(TabellSAML[[#This Row],[(BIFF) Ledarens namn]]),"")</f>
        <v/>
      </c>
      <c r="AQ139" t="str">
        <f>IF(TabellSAML[[#This Row],[ID]]&gt;0,ISTEXT(TabellSAML[[#This Row],[(LFT) Ledarens namn]]),"")</f>
        <v/>
      </c>
      <c r="AR139" t="str">
        <f>IF(TabellSAML[[#This Row],[ID]]&gt;0,ISTEXT(TabellSAML[[#This Row],[(CoS) Namn på ledare för programmet]]),"")</f>
        <v/>
      </c>
      <c r="AS139" t="str">
        <f>IF(TabellSAML[[#This Row],[ID]]&gt;0,ISTEXT(TabellSAML[[#This Row],[(BIFF) Namn på ledare för programmet]]),"")</f>
        <v/>
      </c>
      <c r="AT139" t="str">
        <f>IF(TabellSAML[[#This Row],[ID]]&gt;0,ISTEXT(TabellSAML[[#This Row],[(LFT) Namn på ledare för programmet]]),"")</f>
        <v/>
      </c>
      <c r="AU139" s="5" t="str">
        <f>IF(TabellSAML[[#This Row],[CoS1]]=TRUE,TabellSAML[[#This Row],[Datum för det sista programtillfället]]&amp;TabellSAML[[#This Row],[(CoS) Ledarens namn]],"")</f>
        <v/>
      </c>
      <c r="AV139" t="str">
        <f>IF(TabellSAML[[#This Row],[CoS1]]=TRUE,TabellSAML[[#This Row],[Socialförvaltning som anordnat programtillfällena]],"")</f>
        <v/>
      </c>
      <c r="AW139" s="5" t="str">
        <f>IF(TabellSAML[[#This Row],[CoS2]]=TRUE,TabellSAML[[#This Row],[Datum för sista programtillfället]]&amp;TabellSAML[[#This Row],[(CoS) Namn på ledare för programmet]],"")</f>
        <v/>
      </c>
      <c r="AX139" t="str">
        <f>_xlfn.XLOOKUP(TabellSAML[[#This Row],[CoS_del_datum]],TabellSAML[CoS_led_datum],TabellSAML[CoS_led_SF],"",0,1)</f>
        <v/>
      </c>
      <c r="AY139" s="5" t="str">
        <f>IF(TabellSAML[[#This Row],[BIFF1]]=TRUE,TabellSAML[[#This Row],[Datum för det sista programtillfället]]&amp;TabellSAML[[#This Row],[(BIFF) Ledarens namn]],"")</f>
        <v/>
      </c>
      <c r="AZ139" t="str">
        <f>IF(TabellSAML[[#This Row],[BIFF1]]=TRUE,TabellSAML[[#This Row],[Socialförvaltning som anordnat programtillfällena]],"")</f>
        <v/>
      </c>
      <c r="BA139" s="5" t="str">
        <f>IF(TabellSAML[[#This Row],[BIFF2]]=TRUE,TabellSAML[[#This Row],[Datum för sista programtillfället]]&amp;TabellSAML[[#This Row],[(BIFF) Namn på ledare för programmet]],"")</f>
        <v/>
      </c>
      <c r="BB139" t="str">
        <f>_xlfn.XLOOKUP(TabellSAML[[#This Row],[BIFF_del_datum]],TabellSAML[BIFF_led_datum],TabellSAML[BIFF_led_SF],"",0,1)</f>
        <v/>
      </c>
      <c r="BC139" s="5" t="str">
        <f>IF(TabellSAML[[#This Row],[LFT1]]=TRUE,TabellSAML[[#This Row],[Datum för det sista programtillfället]]&amp;TabellSAML[[#This Row],[(LFT) Ledarens namn]],"")</f>
        <v/>
      </c>
      <c r="BD139" t="str">
        <f>IF(TabellSAML[[#This Row],[LFT1]]=TRUE,TabellSAML[[#This Row],[Socialförvaltning som anordnat programtillfällena]],"")</f>
        <v/>
      </c>
      <c r="BE139" s="5" t="str">
        <f>IF(TabellSAML[[#This Row],[LFT2]]=TRUE,TabellSAML[[#This Row],[Datum för sista programtillfället]]&amp;TabellSAML[[#This Row],[(LFT) Namn på ledare för programmet]],"")</f>
        <v/>
      </c>
      <c r="BF139" t="str">
        <f>_xlfn.XLOOKUP(TabellSAML[[#This Row],[LFT_del_datum]],TabellSAML[LFT_led_datum],TabellSAML[LFT_led_SF],"",0,1)</f>
        <v/>
      </c>
      <c r="BG13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3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39" s="5" t="str">
        <f>IF(ISNUMBER(TabellSAML[[#This Row],[Datum för det sista programtillfället]]),TabellSAML[[#This Row],[Datum för det sista programtillfället]],IF(ISBLANK(TabellSAML[[#This Row],[Datum för sista programtillfället]]),"",TabellSAML[[#This Row],[Datum för sista programtillfället]]))</f>
        <v/>
      </c>
      <c r="BJ139" t="str">
        <f>IF(ISTEXT(TabellSAML[[#This Row],[Typ av program]]),TabellSAML[[#This Row],[Typ av program]],IF(ISBLANK(TabellSAML[[#This Row],[Typ av program2]]),"",TabellSAML[[#This Row],[Typ av program2]]))</f>
        <v/>
      </c>
      <c r="BK139" t="str">
        <f>IF(ISTEXT(TabellSAML[[#This Row],[Datum alla]]),"",YEAR(TabellSAML[[#This Row],[Datum alla]]))</f>
        <v/>
      </c>
      <c r="BL139" t="str">
        <f>IF(ISTEXT(TabellSAML[[#This Row],[Datum alla]]),"",MONTH(TabellSAML[[#This Row],[Datum alla]]))</f>
        <v/>
      </c>
      <c r="BM139" t="str">
        <f>IF(ISTEXT(TabellSAML[[#This Row],[Månad]]),"",IF(TabellSAML[[#This Row],[Månad]]&lt;=6,TabellSAML[[#This Row],[År]]&amp;" termin 1",TabellSAML[[#This Row],[År]]&amp;" termin 2"))</f>
        <v/>
      </c>
    </row>
    <row r="140" spans="2:65" x14ac:dyDescent="0.25">
      <c r="B140" s="1"/>
      <c r="C140" s="1"/>
      <c r="G140" s="29"/>
      <c r="S140" s="37"/>
      <c r="AA140" s="2"/>
      <c r="AO140" s="44" t="str">
        <f>IF(TabellSAML[[#This Row],[ID]]&gt;0,ISTEXT(TabellSAML[[#This Row],[(CoS) Ledarens namn]]),"")</f>
        <v/>
      </c>
      <c r="AP140" t="str">
        <f>IF(TabellSAML[[#This Row],[ID]]&gt;0,ISTEXT(TabellSAML[[#This Row],[(BIFF) Ledarens namn]]),"")</f>
        <v/>
      </c>
      <c r="AQ140" t="str">
        <f>IF(TabellSAML[[#This Row],[ID]]&gt;0,ISTEXT(TabellSAML[[#This Row],[(LFT) Ledarens namn]]),"")</f>
        <v/>
      </c>
      <c r="AR140" t="str">
        <f>IF(TabellSAML[[#This Row],[ID]]&gt;0,ISTEXT(TabellSAML[[#This Row],[(CoS) Namn på ledare för programmet]]),"")</f>
        <v/>
      </c>
      <c r="AS140" t="str">
        <f>IF(TabellSAML[[#This Row],[ID]]&gt;0,ISTEXT(TabellSAML[[#This Row],[(BIFF) Namn på ledare för programmet]]),"")</f>
        <v/>
      </c>
      <c r="AT140" t="str">
        <f>IF(TabellSAML[[#This Row],[ID]]&gt;0,ISTEXT(TabellSAML[[#This Row],[(LFT) Namn på ledare för programmet]]),"")</f>
        <v/>
      </c>
      <c r="AU140" s="5" t="str">
        <f>IF(TabellSAML[[#This Row],[CoS1]]=TRUE,TabellSAML[[#This Row],[Datum för det sista programtillfället]]&amp;TabellSAML[[#This Row],[(CoS) Ledarens namn]],"")</f>
        <v/>
      </c>
      <c r="AV140" t="str">
        <f>IF(TabellSAML[[#This Row],[CoS1]]=TRUE,TabellSAML[[#This Row],[Socialförvaltning som anordnat programtillfällena]],"")</f>
        <v/>
      </c>
      <c r="AW140" s="5" t="str">
        <f>IF(TabellSAML[[#This Row],[CoS2]]=TRUE,TabellSAML[[#This Row],[Datum för sista programtillfället]]&amp;TabellSAML[[#This Row],[(CoS) Namn på ledare för programmet]],"")</f>
        <v/>
      </c>
      <c r="AX140" t="str">
        <f>_xlfn.XLOOKUP(TabellSAML[[#This Row],[CoS_del_datum]],TabellSAML[CoS_led_datum],TabellSAML[CoS_led_SF],"",0,1)</f>
        <v/>
      </c>
      <c r="AY140" s="5" t="str">
        <f>IF(TabellSAML[[#This Row],[BIFF1]]=TRUE,TabellSAML[[#This Row],[Datum för det sista programtillfället]]&amp;TabellSAML[[#This Row],[(BIFF) Ledarens namn]],"")</f>
        <v/>
      </c>
      <c r="AZ140" t="str">
        <f>IF(TabellSAML[[#This Row],[BIFF1]]=TRUE,TabellSAML[[#This Row],[Socialförvaltning som anordnat programtillfällena]],"")</f>
        <v/>
      </c>
      <c r="BA140" s="5" t="str">
        <f>IF(TabellSAML[[#This Row],[BIFF2]]=TRUE,TabellSAML[[#This Row],[Datum för sista programtillfället]]&amp;TabellSAML[[#This Row],[(BIFF) Namn på ledare för programmet]],"")</f>
        <v/>
      </c>
      <c r="BB140" t="str">
        <f>_xlfn.XLOOKUP(TabellSAML[[#This Row],[BIFF_del_datum]],TabellSAML[BIFF_led_datum],TabellSAML[BIFF_led_SF],"",0,1)</f>
        <v/>
      </c>
      <c r="BC140" s="5" t="str">
        <f>IF(TabellSAML[[#This Row],[LFT1]]=TRUE,TabellSAML[[#This Row],[Datum för det sista programtillfället]]&amp;TabellSAML[[#This Row],[(LFT) Ledarens namn]],"")</f>
        <v/>
      </c>
      <c r="BD140" t="str">
        <f>IF(TabellSAML[[#This Row],[LFT1]]=TRUE,TabellSAML[[#This Row],[Socialförvaltning som anordnat programtillfällena]],"")</f>
        <v/>
      </c>
      <c r="BE140" s="5" t="str">
        <f>IF(TabellSAML[[#This Row],[LFT2]]=TRUE,TabellSAML[[#This Row],[Datum för sista programtillfället]]&amp;TabellSAML[[#This Row],[(LFT) Namn på ledare för programmet]],"")</f>
        <v/>
      </c>
      <c r="BF140" t="str">
        <f>_xlfn.XLOOKUP(TabellSAML[[#This Row],[LFT_del_datum]],TabellSAML[LFT_led_datum],TabellSAML[LFT_led_SF],"",0,1)</f>
        <v/>
      </c>
      <c r="BG14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0" s="5" t="str">
        <f>IF(ISNUMBER(TabellSAML[[#This Row],[Datum för det sista programtillfället]]),TabellSAML[[#This Row],[Datum för det sista programtillfället]],IF(ISBLANK(TabellSAML[[#This Row],[Datum för sista programtillfället]]),"",TabellSAML[[#This Row],[Datum för sista programtillfället]]))</f>
        <v/>
      </c>
      <c r="BJ140" t="str">
        <f>IF(ISTEXT(TabellSAML[[#This Row],[Typ av program]]),TabellSAML[[#This Row],[Typ av program]],IF(ISBLANK(TabellSAML[[#This Row],[Typ av program2]]),"",TabellSAML[[#This Row],[Typ av program2]]))</f>
        <v/>
      </c>
      <c r="BK140" t="str">
        <f>IF(ISTEXT(TabellSAML[[#This Row],[Datum alla]]),"",YEAR(TabellSAML[[#This Row],[Datum alla]]))</f>
        <v/>
      </c>
      <c r="BL140" t="str">
        <f>IF(ISTEXT(TabellSAML[[#This Row],[Datum alla]]),"",MONTH(TabellSAML[[#This Row],[Datum alla]]))</f>
        <v/>
      </c>
      <c r="BM140" t="str">
        <f>IF(ISTEXT(TabellSAML[[#This Row],[Månad]]),"",IF(TabellSAML[[#This Row],[Månad]]&lt;=6,TabellSAML[[#This Row],[År]]&amp;" termin 1",TabellSAML[[#This Row],[År]]&amp;" termin 2"))</f>
        <v/>
      </c>
    </row>
    <row r="141" spans="2:65" x14ac:dyDescent="0.25">
      <c r="B141" s="1"/>
      <c r="C141" s="1"/>
      <c r="G141" s="29"/>
      <c r="S141" s="37"/>
      <c r="AO141" s="44" t="str">
        <f>IF(TabellSAML[[#This Row],[ID]]&gt;0,ISTEXT(TabellSAML[[#This Row],[(CoS) Ledarens namn]]),"")</f>
        <v/>
      </c>
      <c r="AP141" t="str">
        <f>IF(TabellSAML[[#This Row],[ID]]&gt;0,ISTEXT(TabellSAML[[#This Row],[(BIFF) Ledarens namn]]),"")</f>
        <v/>
      </c>
      <c r="AQ141" t="str">
        <f>IF(TabellSAML[[#This Row],[ID]]&gt;0,ISTEXT(TabellSAML[[#This Row],[(LFT) Ledarens namn]]),"")</f>
        <v/>
      </c>
      <c r="AR141" t="str">
        <f>IF(TabellSAML[[#This Row],[ID]]&gt;0,ISTEXT(TabellSAML[[#This Row],[(CoS) Namn på ledare för programmet]]),"")</f>
        <v/>
      </c>
      <c r="AS141" t="str">
        <f>IF(TabellSAML[[#This Row],[ID]]&gt;0,ISTEXT(TabellSAML[[#This Row],[(BIFF) Namn på ledare för programmet]]),"")</f>
        <v/>
      </c>
      <c r="AT141" t="str">
        <f>IF(TabellSAML[[#This Row],[ID]]&gt;0,ISTEXT(TabellSAML[[#This Row],[(LFT) Namn på ledare för programmet]]),"")</f>
        <v/>
      </c>
      <c r="AU141" s="5" t="str">
        <f>IF(TabellSAML[[#This Row],[CoS1]]=TRUE,TabellSAML[[#This Row],[Datum för det sista programtillfället]]&amp;TabellSAML[[#This Row],[(CoS) Ledarens namn]],"")</f>
        <v/>
      </c>
      <c r="AV141" t="str">
        <f>IF(TabellSAML[[#This Row],[CoS1]]=TRUE,TabellSAML[[#This Row],[Socialförvaltning som anordnat programtillfällena]],"")</f>
        <v/>
      </c>
      <c r="AW141" s="5" t="str">
        <f>IF(TabellSAML[[#This Row],[CoS2]]=TRUE,TabellSAML[[#This Row],[Datum för sista programtillfället]]&amp;TabellSAML[[#This Row],[(CoS) Namn på ledare för programmet]],"")</f>
        <v/>
      </c>
      <c r="AX141" t="str">
        <f>_xlfn.XLOOKUP(TabellSAML[[#This Row],[CoS_del_datum]],TabellSAML[CoS_led_datum],TabellSAML[CoS_led_SF],"",0,1)</f>
        <v/>
      </c>
      <c r="AY141" s="5" t="str">
        <f>IF(TabellSAML[[#This Row],[BIFF1]]=TRUE,TabellSAML[[#This Row],[Datum för det sista programtillfället]]&amp;TabellSAML[[#This Row],[(BIFF) Ledarens namn]],"")</f>
        <v/>
      </c>
      <c r="AZ141" t="str">
        <f>IF(TabellSAML[[#This Row],[BIFF1]]=TRUE,TabellSAML[[#This Row],[Socialförvaltning som anordnat programtillfällena]],"")</f>
        <v/>
      </c>
      <c r="BA141" s="5" t="str">
        <f>IF(TabellSAML[[#This Row],[BIFF2]]=TRUE,TabellSAML[[#This Row],[Datum för sista programtillfället]]&amp;TabellSAML[[#This Row],[(BIFF) Namn på ledare för programmet]],"")</f>
        <v/>
      </c>
      <c r="BB141" t="str">
        <f>_xlfn.XLOOKUP(TabellSAML[[#This Row],[BIFF_del_datum]],TabellSAML[BIFF_led_datum],TabellSAML[BIFF_led_SF],"",0,1)</f>
        <v/>
      </c>
      <c r="BC141" s="5" t="str">
        <f>IF(TabellSAML[[#This Row],[LFT1]]=TRUE,TabellSAML[[#This Row],[Datum för det sista programtillfället]]&amp;TabellSAML[[#This Row],[(LFT) Ledarens namn]],"")</f>
        <v/>
      </c>
      <c r="BD141" t="str">
        <f>IF(TabellSAML[[#This Row],[LFT1]]=TRUE,TabellSAML[[#This Row],[Socialförvaltning som anordnat programtillfällena]],"")</f>
        <v/>
      </c>
      <c r="BE141" s="5" t="str">
        <f>IF(TabellSAML[[#This Row],[LFT2]]=TRUE,TabellSAML[[#This Row],[Datum för sista programtillfället]]&amp;TabellSAML[[#This Row],[(LFT) Namn på ledare för programmet]],"")</f>
        <v/>
      </c>
      <c r="BF141" t="str">
        <f>_xlfn.XLOOKUP(TabellSAML[[#This Row],[LFT_del_datum]],TabellSAML[LFT_led_datum],TabellSAML[LFT_led_SF],"",0,1)</f>
        <v/>
      </c>
      <c r="BG14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1" s="5" t="str">
        <f>IF(ISNUMBER(TabellSAML[[#This Row],[Datum för det sista programtillfället]]),TabellSAML[[#This Row],[Datum för det sista programtillfället]],IF(ISBLANK(TabellSAML[[#This Row],[Datum för sista programtillfället]]),"",TabellSAML[[#This Row],[Datum för sista programtillfället]]))</f>
        <v/>
      </c>
      <c r="BJ141" t="str">
        <f>IF(ISTEXT(TabellSAML[[#This Row],[Typ av program]]),TabellSAML[[#This Row],[Typ av program]],IF(ISBLANK(TabellSAML[[#This Row],[Typ av program2]]),"",TabellSAML[[#This Row],[Typ av program2]]))</f>
        <v/>
      </c>
      <c r="BK141" t="str">
        <f>IF(ISTEXT(TabellSAML[[#This Row],[Datum alla]]),"",YEAR(TabellSAML[[#This Row],[Datum alla]]))</f>
        <v/>
      </c>
      <c r="BL141" t="str">
        <f>IF(ISTEXT(TabellSAML[[#This Row],[Datum alla]]),"",MONTH(TabellSAML[[#This Row],[Datum alla]]))</f>
        <v/>
      </c>
      <c r="BM141" t="str">
        <f>IF(ISTEXT(TabellSAML[[#This Row],[Månad]]),"",IF(TabellSAML[[#This Row],[Månad]]&lt;=6,TabellSAML[[#This Row],[År]]&amp;" termin 1",TabellSAML[[#This Row],[År]]&amp;" termin 2"))</f>
        <v/>
      </c>
    </row>
    <row r="142" spans="2:65" x14ac:dyDescent="0.25">
      <c r="B142" s="1"/>
      <c r="C142" s="1"/>
      <c r="G142" s="29"/>
      <c r="S142" s="37"/>
      <c r="AA142" s="2"/>
      <c r="AO142" s="44" t="str">
        <f>IF(TabellSAML[[#This Row],[ID]]&gt;0,ISTEXT(TabellSAML[[#This Row],[(CoS) Ledarens namn]]),"")</f>
        <v/>
      </c>
      <c r="AP142" t="str">
        <f>IF(TabellSAML[[#This Row],[ID]]&gt;0,ISTEXT(TabellSAML[[#This Row],[(BIFF) Ledarens namn]]),"")</f>
        <v/>
      </c>
      <c r="AQ142" t="str">
        <f>IF(TabellSAML[[#This Row],[ID]]&gt;0,ISTEXT(TabellSAML[[#This Row],[(LFT) Ledarens namn]]),"")</f>
        <v/>
      </c>
      <c r="AR142" t="str">
        <f>IF(TabellSAML[[#This Row],[ID]]&gt;0,ISTEXT(TabellSAML[[#This Row],[(CoS) Namn på ledare för programmet]]),"")</f>
        <v/>
      </c>
      <c r="AS142" t="str">
        <f>IF(TabellSAML[[#This Row],[ID]]&gt;0,ISTEXT(TabellSAML[[#This Row],[(BIFF) Namn på ledare för programmet]]),"")</f>
        <v/>
      </c>
      <c r="AT142" t="str">
        <f>IF(TabellSAML[[#This Row],[ID]]&gt;0,ISTEXT(TabellSAML[[#This Row],[(LFT) Namn på ledare för programmet]]),"")</f>
        <v/>
      </c>
      <c r="AU142" s="5" t="str">
        <f>IF(TabellSAML[[#This Row],[CoS1]]=TRUE,TabellSAML[[#This Row],[Datum för det sista programtillfället]]&amp;TabellSAML[[#This Row],[(CoS) Ledarens namn]],"")</f>
        <v/>
      </c>
      <c r="AV142" t="str">
        <f>IF(TabellSAML[[#This Row],[CoS1]]=TRUE,TabellSAML[[#This Row],[Socialförvaltning som anordnat programtillfällena]],"")</f>
        <v/>
      </c>
      <c r="AW142" s="5" t="str">
        <f>IF(TabellSAML[[#This Row],[CoS2]]=TRUE,TabellSAML[[#This Row],[Datum för sista programtillfället]]&amp;TabellSAML[[#This Row],[(CoS) Namn på ledare för programmet]],"")</f>
        <v/>
      </c>
      <c r="AX142" t="str">
        <f>_xlfn.XLOOKUP(TabellSAML[[#This Row],[CoS_del_datum]],TabellSAML[CoS_led_datum],TabellSAML[CoS_led_SF],"",0,1)</f>
        <v/>
      </c>
      <c r="AY142" s="5" t="str">
        <f>IF(TabellSAML[[#This Row],[BIFF1]]=TRUE,TabellSAML[[#This Row],[Datum för det sista programtillfället]]&amp;TabellSAML[[#This Row],[(BIFF) Ledarens namn]],"")</f>
        <v/>
      </c>
      <c r="AZ142" t="str">
        <f>IF(TabellSAML[[#This Row],[BIFF1]]=TRUE,TabellSAML[[#This Row],[Socialförvaltning som anordnat programtillfällena]],"")</f>
        <v/>
      </c>
      <c r="BA142" s="5" t="str">
        <f>IF(TabellSAML[[#This Row],[BIFF2]]=TRUE,TabellSAML[[#This Row],[Datum för sista programtillfället]]&amp;TabellSAML[[#This Row],[(BIFF) Namn på ledare för programmet]],"")</f>
        <v/>
      </c>
      <c r="BB142" t="str">
        <f>_xlfn.XLOOKUP(TabellSAML[[#This Row],[BIFF_del_datum]],TabellSAML[BIFF_led_datum],TabellSAML[BIFF_led_SF],"",0,1)</f>
        <v/>
      </c>
      <c r="BC142" s="5" t="str">
        <f>IF(TabellSAML[[#This Row],[LFT1]]=TRUE,TabellSAML[[#This Row],[Datum för det sista programtillfället]]&amp;TabellSAML[[#This Row],[(LFT) Ledarens namn]],"")</f>
        <v/>
      </c>
      <c r="BD142" t="str">
        <f>IF(TabellSAML[[#This Row],[LFT1]]=TRUE,TabellSAML[[#This Row],[Socialförvaltning som anordnat programtillfällena]],"")</f>
        <v/>
      </c>
      <c r="BE142" s="5" t="str">
        <f>IF(TabellSAML[[#This Row],[LFT2]]=TRUE,TabellSAML[[#This Row],[Datum för sista programtillfället]]&amp;TabellSAML[[#This Row],[(LFT) Namn på ledare för programmet]],"")</f>
        <v/>
      </c>
      <c r="BF142" t="str">
        <f>_xlfn.XLOOKUP(TabellSAML[[#This Row],[LFT_del_datum]],TabellSAML[LFT_led_datum],TabellSAML[LFT_led_SF],"",0,1)</f>
        <v/>
      </c>
      <c r="BG14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2" s="5" t="str">
        <f>IF(ISNUMBER(TabellSAML[[#This Row],[Datum för det sista programtillfället]]),TabellSAML[[#This Row],[Datum för det sista programtillfället]],IF(ISBLANK(TabellSAML[[#This Row],[Datum för sista programtillfället]]),"",TabellSAML[[#This Row],[Datum för sista programtillfället]]))</f>
        <v/>
      </c>
      <c r="BJ142" t="str">
        <f>IF(ISTEXT(TabellSAML[[#This Row],[Typ av program]]),TabellSAML[[#This Row],[Typ av program]],IF(ISBLANK(TabellSAML[[#This Row],[Typ av program2]]),"",TabellSAML[[#This Row],[Typ av program2]]))</f>
        <v/>
      </c>
      <c r="BK142" t="str">
        <f>IF(ISTEXT(TabellSAML[[#This Row],[Datum alla]]),"",YEAR(TabellSAML[[#This Row],[Datum alla]]))</f>
        <v/>
      </c>
      <c r="BL142" t="str">
        <f>IF(ISTEXT(TabellSAML[[#This Row],[Datum alla]]),"",MONTH(TabellSAML[[#This Row],[Datum alla]]))</f>
        <v/>
      </c>
      <c r="BM142" t="str">
        <f>IF(ISTEXT(TabellSAML[[#This Row],[Månad]]),"",IF(TabellSAML[[#This Row],[Månad]]&lt;=6,TabellSAML[[#This Row],[År]]&amp;" termin 1",TabellSAML[[#This Row],[År]]&amp;" termin 2"))</f>
        <v/>
      </c>
    </row>
    <row r="143" spans="2:65" x14ac:dyDescent="0.25">
      <c r="B143" s="1"/>
      <c r="C143" s="1"/>
      <c r="G143" s="29"/>
      <c r="S143" s="37"/>
      <c r="AA143" s="2"/>
      <c r="AO143" s="44" t="str">
        <f>IF(TabellSAML[[#This Row],[ID]]&gt;0,ISTEXT(TabellSAML[[#This Row],[(CoS) Ledarens namn]]),"")</f>
        <v/>
      </c>
      <c r="AP143" t="str">
        <f>IF(TabellSAML[[#This Row],[ID]]&gt;0,ISTEXT(TabellSAML[[#This Row],[(BIFF) Ledarens namn]]),"")</f>
        <v/>
      </c>
      <c r="AQ143" t="str">
        <f>IF(TabellSAML[[#This Row],[ID]]&gt;0,ISTEXT(TabellSAML[[#This Row],[(LFT) Ledarens namn]]),"")</f>
        <v/>
      </c>
      <c r="AR143" t="str">
        <f>IF(TabellSAML[[#This Row],[ID]]&gt;0,ISTEXT(TabellSAML[[#This Row],[(CoS) Namn på ledare för programmet]]),"")</f>
        <v/>
      </c>
      <c r="AS143" t="str">
        <f>IF(TabellSAML[[#This Row],[ID]]&gt;0,ISTEXT(TabellSAML[[#This Row],[(BIFF) Namn på ledare för programmet]]),"")</f>
        <v/>
      </c>
      <c r="AT143" t="str">
        <f>IF(TabellSAML[[#This Row],[ID]]&gt;0,ISTEXT(TabellSAML[[#This Row],[(LFT) Namn på ledare för programmet]]),"")</f>
        <v/>
      </c>
      <c r="AU143" s="5" t="str">
        <f>IF(TabellSAML[[#This Row],[CoS1]]=TRUE,TabellSAML[[#This Row],[Datum för det sista programtillfället]]&amp;TabellSAML[[#This Row],[(CoS) Ledarens namn]],"")</f>
        <v/>
      </c>
      <c r="AV143" t="str">
        <f>IF(TabellSAML[[#This Row],[CoS1]]=TRUE,TabellSAML[[#This Row],[Socialförvaltning som anordnat programtillfällena]],"")</f>
        <v/>
      </c>
      <c r="AW143" s="5" t="str">
        <f>IF(TabellSAML[[#This Row],[CoS2]]=TRUE,TabellSAML[[#This Row],[Datum för sista programtillfället]]&amp;TabellSAML[[#This Row],[(CoS) Namn på ledare för programmet]],"")</f>
        <v/>
      </c>
      <c r="AX143" t="str">
        <f>_xlfn.XLOOKUP(TabellSAML[[#This Row],[CoS_del_datum]],TabellSAML[CoS_led_datum],TabellSAML[CoS_led_SF],"",0,1)</f>
        <v/>
      </c>
      <c r="AY143" s="5" t="str">
        <f>IF(TabellSAML[[#This Row],[BIFF1]]=TRUE,TabellSAML[[#This Row],[Datum för det sista programtillfället]]&amp;TabellSAML[[#This Row],[(BIFF) Ledarens namn]],"")</f>
        <v/>
      </c>
      <c r="AZ143" t="str">
        <f>IF(TabellSAML[[#This Row],[BIFF1]]=TRUE,TabellSAML[[#This Row],[Socialförvaltning som anordnat programtillfällena]],"")</f>
        <v/>
      </c>
      <c r="BA143" s="5" t="str">
        <f>IF(TabellSAML[[#This Row],[BIFF2]]=TRUE,TabellSAML[[#This Row],[Datum för sista programtillfället]]&amp;TabellSAML[[#This Row],[(BIFF) Namn på ledare för programmet]],"")</f>
        <v/>
      </c>
      <c r="BB143" t="str">
        <f>_xlfn.XLOOKUP(TabellSAML[[#This Row],[BIFF_del_datum]],TabellSAML[BIFF_led_datum],TabellSAML[BIFF_led_SF],"",0,1)</f>
        <v/>
      </c>
      <c r="BC143" s="5" t="str">
        <f>IF(TabellSAML[[#This Row],[LFT1]]=TRUE,TabellSAML[[#This Row],[Datum för det sista programtillfället]]&amp;TabellSAML[[#This Row],[(LFT) Ledarens namn]],"")</f>
        <v/>
      </c>
      <c r="BD143" t="str">
        <f>IF(TabellSAML[[#This Row],[LFT1]]=TRUE,TabellSAML[[#This Row],[Socialförvaltning som anordnat programtillfällena]],"")</f>
        <v/>
      </c>
      <c r="BE143" s="5" t="str">
        <f>IF(TabellSAML[[#This Row],[LFT2]]=TRUE,TabellSAML[[#This Row],[Datum för sista programtillfället]]&amp;TabellSAML[[#This Row],[(LFT) Namn på ledare för programmet]],"")</f>
        <v/>
      </c>
      <c r="BF143" t="str">
        <f>_xlfn.XLOOKUP(TabellSAML[[#This Row],[LFT_del_datum]],TabellSAML[LFT_led_datum],TabellSAML[LFT_led_SF],"",0,1)</f>
        <v/>
      </c>
      <c r="BG14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3" s="5" t="str">
        <f>IF(ISNUMBER(TabellSAML[[#This Row],[Datum för det sista programtillfället]]),TabellSAML[[#This Row],[Datum för det sista programtillfället]],IF(ISBLANK(TabellSAML[[#This Row],[Datum för sista programtillfället]]),"",TabellSAML[[#This Row],[Datum för sista programtillfället]]))</f>
        <v/>
      </c>
      <c r="BJ143" t="str">
        <f>IF(ISTEXT(TabellSAML[[#This Row],[Typ av program]]),TabellSAML[[#This Row],[Typ av program]],IF(ISBLANK(TabellSAML[[#This Row],[Typ av program2]]),"",TabellSAML[[#This Row],[Typ av program2]]))</f>
        <v/>
      </c>
      <c r="BK143" t="str">
        <f>IF(ISTEXT(TabellSAML[[#This Row],[Datum alla]]),"",YEAR(TabellSAML[[#This Row],[Datum alla]]))</f>
        <v/>
      </c>
      <c r="BL143" t="str">
        <f>IF(ISTEXT(TabellSAML[[#This Row],[Datum alla]]),"",MONTH(TabellSAML[[#This Row],[Datum alla]]))</f>
        <v/>
      </c>
      <c r="BM143" t="str">
        <f>IF(ISTEXT(TabellSAML[[#This Row],[Månad]]),"",IF(TabellSAML[[#This Row],[Månad]]&lt;=6,TabellSAML[[#This Row],[År]]&amp;" termin 1",TabellSAML[[#This Row],[År]]&amp;" termin 2"))</f>
        <v/>
      </c>
    </row>
    <row r="144" spans="2:65" x14ac:dyDescent="0.25">
      <c r="B144" s="1"/>
      <c r="C144" s="1"/>
      <c r="G144" s="29"/>
      <c r="S144" s="37"/>
      <c r="AA144" s="2"/>
      <c r="AO144" s="44" t="str">
        <f>IF(TabellSAML[[#This Row],[ID]]&gt;0,ISTEXT(TabellSAML[[#This Row],[(CoS) Ledarens namn]]),"")</f>
        <v/>
      </c>
      <c r="AP144" t="str">
        <f>IF(TabellSAML[[#This Row],[ID]]&gt;0,ISTEXT(TabellSAML[[#This Row],[(BIFF) Ledarens namn]]),"")</f>
        <v/>
      </c>
      <c r="AQ144" t="str">
        <f>IF(TabellSAML[[#This Row],[ID]]&gt;0,ISTEXT(TabellSAML[[#This Row],[(LFT) Ledarens namn]]),"")</f>
        <v/>
      </c>
      <c r="AR144" t="str">
        <f>IF(TabellSAML[[#This Row],[ID]]&gt;0,ISTEXT(TabellSAML[[#This Row],[(CoS) Namn på ledare för programmet]]),"")</f>
        <v/>
      </c>
      <c r="AS144" t="str">
        <f>IF(TabellSAML[[#This Row],[ID]]&gt;0,ISTEXT(TabellSAML[[#This Row],[(BIFF) Namn på ledare för programmet]]),"")</f>
        <v/>
      </c>
      <c r="AT144" t="str">
        <f>IF(TabellSAML[[#This Row],[ID]]&gt;0,ISTEXT(TabellSAML[[#This Row],[(LFT) Namn på ledare för programmet]]),"")</f>
        <v/>
      </c>
      <c r="AU144" s="5" t="str">
        <f>IF(TabellSAML[[#This Row],[CoS1]]=TRUE,TabellSAML[[#This Row],[Datum för det sista programtillfället]]&amp;TabellSAML[[#This Row],[(CoS) Ledarens namn]],"")</f>
        <v/>
      </c>
      <c r="AV144" t="str">
        <f>IF(TabellSAML[[#This Row],[CoS1]]=TRUE,TabellSAML[[#This Row],[Socialförvaltning som anordnat programtillfällena]],"")</f>
        <v/>
      </c>
      <c r="AW144" s="5" t="str">
        <f>IF(TabellSAML[[#This Row],[CoS2]]=TRUE,TabellSAML[[#This Row],[Datum för sista programtillfället]]&amp;TabellSAML[[#This Row],[(CoS) Namn på ledare för programmet]],"")</f>
        <v/>
      </c>
      <c r="AX144" t="str">
        <f>_xlfn.XLOOKUP(TabellSAML[[#This Row],[CoS_del_datum]],TabellSAML[CoS_led_datum],TabellSAML[CoS_led_SF],"",0,1)</f>
        <v/>
      </c>
      <c r="AY144" s="5" t="str">
        <f>IF(TabellSAML[[#This Row],[BIFF1]]=TRUE,TabellSAML[[#This Row],[Datum för det sista programtillfället]]&amp;TabellSAML[[#This Row],[(BIFF) Ledarens namn]],"")</f>
        <v/>
      </c>
      <c r="AZ144" t="str">
        <f>IF(TabellSAML[[#This Row],[BIFF1]]=TRUE,TabellSAML[[#This Row],[Socialförvaltning som anordnat programtillfällena]],"")</f>
        <v/>
      </c>
      <c r="BA144" s="5" t="str">
        <f>IF(TabellSAML[[#This Row],[BIFF2]]=TRUE,TabellSAML[[#This Row],[Datum för sista programtillfället]]&amp;TabellSAML[[#This Row],[(BIFF) Namn på ledare för programmet]],"")</f>
        <v/>
      </c>
      <c r="BB144" t="str">
        <f>_xlfn.XLOOKUP(TabellSAML[[#This Row],[BIFF_del_datum]],TabellSAML[BIFF_led_datum],TabellSAML[BIFF_led_SF],"",0,1)</f>
        <v/>
      </c>
      <c r="BC144" s="5" t="str">
        <f>IF(TabellSAML[[#This Row],[LFT1]]=TRUE,TabellSAML[[#This Row],[Datum för det sista programtillfället]]&amp;TabellSAML[[#This Row],[(LFT) Ledarens namn]],"")</f>
        <v/>
      </c>
      <c r="BD144" t="str">
        <f>IF(TabellSAML[[#This Row],[LFT1]]=TRUE,TabellSAML[[#This Row],[Socialförvaltning som anordnat programtillfällena]],"")</f>
        <v/>
      </c>
      <c r="BE144" s="5" t="str">
        <f>IF(TabellSAML[[#This Row],[LFT2]]=TRUE,TabellSAML[[#This Row],[Datum för sista programtillfället]]&amp;TabellSAML[[#This Row],[(LFT) Namn på ledare för programmet]],"")</f>
        <v/>
      </c>
      <c r="BF144" t="str">
        <f>_xlfn.XLOOKUP(TabellSAML[[#This Row],[LFT_del_datum]],TabellSAML[LFT_led_datum],TabellSAML[LFT_led_SF],"",0,1)</f>
        <v/>
      </c>
      <c r="BG14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4" s="5" t="str">
        <f>IF(ISNUMBER(TabellSAML[[#This Row],[Datum för det sista programtillfället]]),TabellSAML[[#This Row],[Datum för det sista programtillfället]],IF(ISBLANK(TabellSAML[[#This Row],[Datum för sista programtillfället]]),"",TabellSAML[[#This Row],[Datum för sista programtillfället]]))</f>
        <v/>
      </c>
      <c r="BJ144" t="str">
        <f>IF(ISTEXT(TabellSAML[[#This Row],[Typ av program]]),TabellSAML[[#This Row],[Typ av program]],IF(ISBLANK(TabellSAML[[#This Row],[Typ av program2]]),"",TabellSAML[[#This Row],[Typ av program2]]))</f>
        <v/>
      </c>
      <c r="BK144" t="str">
        <f>IF(ISTEXT(TabellSAML[[#This Row],[Datum alla]]),"",YEAR(TabellSAML[[#This Row],[Datum alla]]))</f>
        <v/>
      </c>
      <c r="BL144" t="str">
        <f>IF(ISTEXT(TabellSAML[[#This Row],[Datum alla]]),"",MONTH(TabellSAML[[#This Row],[Datum alla]]))</f>
        <v/>
      </c>
      <c r="BM144" t="str">
        <f>IF(ISTEXT(TabellSAML[[#This Row],[Månad]]),"",IF(TabellSAML[[#This Row],[Månad]]&lt;=6,TabellSAML[[#This Row],[År]]&amp;" termin 1",TabellSAML[[#This Row],[År]]&amp;" termin 2"))</f>
        <v/>
      </c>
    </row>
    <row r="145" spans="2:65" x14ac:dyDescent="0.25">
      <c r="B145" s="1"/>
      <c r="C145" s="1"/>
      <c r="G145" s="29"/>
      <c r="J145" s="2"/>
      <c r="K145" s="2"/>
      <c r="S145" s="37"/>
      <c r="AO145" s="44" t="str">
        <f>IF(TabellSAML[[#This Row],[ID]]&gt;0,ISTEXT(TabellSAML[[#This Row],[(CoS) Ledarens namn]]),"")</f>
        <v/>
      </c>
      <c r="AP145" t="str">
        <f>IF(TabellSAML[[#This Row],[ID]]&gt;0,ISTEXT(TabellSAML[[#This Row],[(BIFF) Ledarens namn]]),"")</f>
        <v/>
      </c>
      <c r="AQ145" t="str">
        <f>IF(TabellSAML[[#This Row],[ID]]&gt;0,ISTEXT(TabellSAML[[#This Row],[(LFT) Ledarens namn]]),"")</f>
        <v/>
      </c>
      <c r="AR145" t="str">
        <f>IF(TabellSAML[[#This Row],[ID]]&gt;0,ISTEXT(TabellSAML[[#This Row],[(CoS) Namn på ledare för programmet]]),"")</f>
        <v/>
      </c>
      <c r="AS145" t="str">
        <f>IF(TabellSAML[[#This Row],[ID]]&gt;0,ISTEXT(TabellSAML[[#This Row],[(BIFF) Namn på ledare för programmet]]),"")</f>
        <v/>
      </c>
      <c r="AT145" t="str">
        <f>IF(TabellSAML[[#This Row],[ID]]&gt;0,ISTEXT(TabellSAML[[#This Row],[(LFT) Namn på ledare för programmet]]),"")</f>
        <v/>
      </c>
      <c r="AU145" s="5" t="str">
        <f>IF(TabellSAML[[#This Row],[CoS1]]=TRUE,TabellSAML[[#This Row],[Datum för det sista programtillfället]]&amp;TabellSAML[[#This Row],[(CoS) Ledarens namn]],"")</f>
        <v/>
      </c>
      <c r="AV145" t="str">
        <f>IF(TabellSAML[[#This Row],[CoS1]]=TRUE,TabellSAML[[#This Row],[Socialförvaltning som anordnat programtillfällena]],"")</f>
        <v/>
      </c>
      <c r="AW145" s="5" t="str">
        <f>IF(TabellSAML[[#This Row],[CoS2]]=TRUE,TabellSAML[[#This Row],[Datum för sista programtillfället]]&amp;TabellSAML[[#This Row],[(CoS) Namn på ledare för programmet]],"")</f>
        <v/>
      </c>
      <c r="AX145" t="str">
        <f>_xlfn.XLOOKUP(TabellSAML[[#This Row],[CoS_del_datum]],TabellSAML[CoS_led_datum],TabellSAML[CoS_led_SF],"",0,1)</f>
        <v/>
      </c>
      <c r="AY145" s="5" t="str">
        <f>IF(TabellSAML[[#This Row],[BIFF1]]=TRUE,TabellSAML[[#This Row],[Datum för det sista programtillfället]]&amp;TabellSAML[[#This Row],[(BIFF) Ledarens namn]],"")</f>
        <v/>
      </c>
      <c r="AZ145" t="str">
        <f>IF(TabellSAML[[#This Row],[BIFF1]]=TRUE,TabellSAML[[#This Row],[Socialförvaltning som anordnat programtillfällena]],"")</f>
        <v/>
      </c>
      <c r="BA145" s="5" t="str">
        <f>IF(TabellSAML[[#This Row],[BIFF2]]=TRUE,TabellSAML[[#This Row],[Datum för sista programtillfället]]&amp;TabellSAML[[#This Row],[(BIFF) Namn på ledare för programmet]],"")</f>
        <v/>
      </c>
      <c r="BB145" t="str">
        <f>_xlfn.XLOOKUP(TabellSAML[[#This Row],[BIFF_del_datum]],TabellSAML[BIFF_led_datum],TabellSAML[BIFF_led_SF],"",0,1)</f>
        <v/>
      </c>
      <c r="BC145" s="5" t="str">
        <f>IF(TabellSAML[[#This Row],[LFT1]]=TRUE,TabellSAML[[#This Row],[Datum för det sista programtillfället]]&amp;TabellSAML[[#This Row],[(LFT) Ledarens namn]],"")</f>
        <v/>
      </c>
      <c r="BD145" t="str">
        <f>IF(TabellSAML[[#This Row],[LFT1]]=TRUE,TabellSAML[[#This Row],[Socialförvaltning som anordnat programtillfällena]],"")</f>
        <v/>
      </c>
      <c r="BE145" s="5" t="str">
        <f>IF(TabellSAML[[#This Row],[LFT2]]=TRUE,TabellSAML[[#This Row],[Datum för sista programtillfället]]&amp;TabellSAML[[#This Row],[(LFT) Namn på ledare för programmet]],"")</f>
        <v/>
      </c>
      <c r="BF145" t="str">
        <f>_xlfn.XLOOKUP(TabellSAML[[#This Row],[LFT_del_datum]],TabellSAML[LFT_led_datum],TabellSAML[LFT_led_SF],"",0,1)</f>
        <v/>
      </c>
      <c r="BG14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5" s="5" t="str">
        <f>IF(ISNUMBER(TabellSAML[[#This Row],[Datum för det sista programtillfället]]),TabellSAML[[#This Row],[Datum för det sista programtillfället]],IF(ISBLANK(TabellSAML[[#This Row],[Datum för sista programtillfället]]),"",TabellSAML[[#This Row],[Datum för sista programtillfället]]))</f>
        <v/>
      </c>
      <c r="BJ145" t="str">
        <f>IF(ISTEXT(TabellSAML[[#This Row],[Typ av program]]),TabellSAML[[#This Row],[Typ av program]],IF(ISBLANK(TabellSAML[[#This Row],[Typ av program2]]),"",TabellSAML[[#This Row],[Typ av program2]]))</f>
        <v/>
      </c>
      <c r="BK145" t="str">
        <f>IF(ISTEXT(TabellSAML[[#This Row],[Datum alla]]),"",YEAR(TabellSAML[[#This Row],[Datum alla]]))</f>
        <v/>
      </c>
      <c r="BL145" t="str">
        <f>IF(ISTEXT(TabellSAML[[#This Row],[Datum alla]]),"",MONTH(TabellSAML[[#This Row],[Datum alla]]))</f>
        <v/>
      </c>
      <c r="BM145" t="str">
        <f>IF(ISTEXT(TabellSAML[[#This Row],[Månad]]),"",IF(TabellSAML[[#This Row],[Månad]]&lt;=6,TabellSAML[[#This Row],[År]]&amp;" termin 1",TabellSAML[[#This Row],[År]]&amp;" termin 2"))</f>
        <v/>
      </c>
    </row>
    <row r="146" spans="2:65" x14ac:dyDescent="0.25">
      <c r="B146" s="1"/>
      <c r="C146" s="1"/>
      <c r="J146" s="2"/>
      <c r="K146" s="2"/>
      <c r="S146" s="37"/>
      <c r="AO146" s="44" t="str">
        <f>IF(TabellSAML[[#This Row],[ID]]&gt;0,ISTEXT(TabellSAML[[#This Row],[(CoS) Ledarens namn]]),"")</f>
        <v/>
      </c>
      <c r="AP146" t="str">
        <f>IF(TabellSAML[[#This Row],[ID]]&gt;0,ISTEXT(TabellSAML[[#This Row],[(BIFF) Ledarens namn]]),"")</f>
        <v/>
      </c>
      <c r="AQ146" t="str">
        <f>IF(TabellSAML[[#This Row],[ID]]&gt;0,ISTEXT(TabellSAML[[#This Row],[(LFT) Ledarens namn]]),"")</f>
        <v/>
      </c>
      <c r="AR146" t="str">
        <f>IF(TabellSAML[[#This Row],[ID]]&gt;0,ISTEXT(TabellSAML[[#This Row],[(CoS) Namn på ledare för programmet]]),"")</f>
        <v/>
      </c>
      <c r="AS146" t="str">
        <f>IF(TabellSAML[[#This Row],[ID]]&gt;0,ISTEXT(TabellSAML[[#This Row],[(BIFF) Namn på ledare för programmet]]),"")</f>
        <v/>
      </c>
      <c r="AT146" t="str">
        <f>IF(TabellSAML[[#This Row],[ID]]&gt;0,ISTEXT(TabellSAML[[#This Row],[(LFT) Namn på ledare för programmet]]),"")</f>
        <v/>
      </c>
      <c r="AU146" s="5" t="str">
        <f>IF(TabellSAML[[#This Row],[CoS1]]=TRUE,TabellSAML[[#This Row],[Datum för det sista programtillfället]]&amp;TabellSAML[[#This Row],[(CoS) Ledarens namn]],"")</f>
        <v/>
      </c>
      <c r="AV146" t="str">
        <f>IF(TabellSAML[[#This Row],[CoS1]]=TRUE,TabellSAML[[#This Row],[Socialförvaltning som anordnat programtillfällena]],"")</f>
        <v/>
      </c>
      <c r="AW146" s="5" t="str">
        <f>IF(TabellSAML[[#This Row],[CoS2]]=TRUE,TabellSAML[[#This Row],[Datum för sista programtillfället]]&amp;TabellSAML[[#This Row],[(CoS) Namn på ledare för programmet]],"")</f>
        <v/>
      </c>
      <c r="AX146" t="str">
        <f>_xlfn.XLOOKUP(TabellSAML[[#This Row],[CoS_del_datum]],TabellSAML[CoS_led_datum],TabellSAML[CoS_led_SF],"",0,1)</f>
        <v/>
      </c>
      <c r="AY146" s="5" t="str">
        <f>IF(TabellSAML[[#This Row],[BIFF1]]=TRUE,TabellSAML[[#This Row],[Datum för det sista programtillfället]]&amp;TabellSAML[[#This Row],[(BIFF) Ledarens namn]],"")</f>
        <v/>
      </c>
      <c r="AZ146" t="str">
        <f>IF(TabellSAML[[#This Row],[BIFF1]]=TRUE,TabellSAML[[#This Row],[Socialförvaltning som anordnat programtillfällena]],"")</f>
        <v/>
      </c>
      <c r="BA146" s="5" t="str">
        <f>IF(TabellSAML[[#This Row],[BIFF2]]=TRUE,TabellSAML[[#This Row],[Datum för sista programtillfället]]&amp;TabellSAML[[#This Row],[(BIFF) Namn på ledare för programmet]],"")</f>
        <v/>
      </c>
      <c r="BB146" t="str">
        <f>_xlfn.XLOOKUP(TabellSAML[[#This Row],[BIFF_del_datum]],TabellSAML[BIFF_led_datum],TabellSAML[BIFF_led_SF],"",0,1)</f>
        <v/>
      </c>
      <c r="BC146" s="5" t="str">
        <f>IF(TabellSAML[[#This Row],[LFT1]]=TRUE,TabellSAML[[#This Row],[Datum för det sista programtillfället]]&amp;TabellSAML[[#This Row],[(LFT) Ledarens namn]],"")</f>
        <v/>
      </c>
      <c r="BD146" t="str">
        <f>IF(TabellSAML[[#This Row],[LFT1]]=TRUE,TabellSAML[[#This Row],[Socialförvaltning som anordnat programtillfällena]],"")</f>
        <v/>
      </c>
      <c r="BE146" s="5" t="str">
        <f>IF(TabellSAML[[#This Row],[LFT2]]=TRUE,TabellSAML[[#This Row],[Datum för sista programtillfället]]&amp;TabellSAML[[#This Row],[(LFT) Namn på ledare för programmet]],"")</f>
        <v/>
      </c>
      <c r="BF146" t="str">
        <f>_xlfn.XLOOKUP(TabellSAML[[#This Row],[LFT_del_datum]],TabellSAML[LFT_led_datum],TabellSAML[LFT_led_SF],"",0,1)</f>
        <v/>
      </c>
      <c r="BG14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6" s="5" t="str">
        <f>IF(ISNUMBER(TabellSAML[[#This Row],[Datum för det sista programtillfället]]),TabellSAML[[#This Row],[Datum för det sista programtillfället]],IF(ISBLANK(TabellSAML[[#This Row],[Datum för sista programtillfället]]),"",TabellSAML[[#This Row],[Datum för sista programtillfället]]))</f>
        <v/>
      </c>
      <c r="BJ146" t="str">
        <f>IF(ISTEXT(TabellSAML[[#This Row],[Typ av program]]),TabellSAML[[#This Row],[Typ av program]],IF(ISBLANK(TabellSAML[[#This Row],[Typ av program2]]),"",TabellSAML[[#This Row],[Typ av program2]]))</f>
        <v/>
      </c>
      <c r="BK146" t="str">
        <f>IF(ISTEXT(TabellSAML[[#This Row],[Datum alla]]),"",YEAR(TabellSAML[[#This Row],[Datum alla]]))</f>
        <v/>
      </c>
      <c r="BL146" t="str">
        <f>IF(ISTEXT(TabellSAML[[#This Row],[Datum alla]]),"",MONTH(TabellSAML[[#This Row],[Datum alla]]))</f>
        <v/>
      </c>
      <c r="BM146" t="str">
        <f>IF(ISTEXT(TabellSAML[[#This Row],[Månad]]),"",IF(TabellSAML[[#This Row],[Månad]]&lt;=6,TabellSAML[[#This Row],[År]]&amp;" termin 1",TabellSAML[[#This Row],[År]]&amp;" termin 2"))</f>
        <v/>
      </c>
    </row>
    <row r="147" spans="2:65" x14ac:dyDescent="0.25">
      <c r="B147" s="1"/>
      <c r="C147" s="1"/>
      <c r="S147" s="37"/>
      <c r="AA147" s="2"/>
      <c r="AO147" s="44" t="str">
        <f>IF(TabellSAML[[#This Row],[ID]]&gt;0,ISTEXT(TabellSAML[[#This Row],[(CoS) Ledarens namn]]),"")</f>
        <v/>
      </c>
      <c r="AP147" t="str">
        <f>IF(TabellSAML[[#This Row],[ID]]&gt;0,ISTEXT(TabellSAML[[#This Row],[(BIFF) Ledarens namn]]),"")</f>
        <v/>
      </c>
      <c r="AQ147" t="str">
        <f>IF(TabellSAML[[#This Row],[ID]]&gt;0,ISTEXT(TabellSAML[[#This Row],[(LFT) Ledarens namn]]),"")</f>
        <v/>
      </c>
      <c r="AR147" t="str">
        <f>IF(TabellSAML[[#This Row],[ID]]&gt;0,ISTEXT(TabellSAML[[#This Row],[(CoS) Namn på ledare för programmet]]),"")</f>
        <v/>
      </c>
      <c r="AS147" t="str">
        <f>IF(TabellSAML[[#This Row],[ID]]&gt;0,ISTEXT(TabellSAML[[#This Row],[(BIFF) Namn på ledare för programmet]]),"")</f>
        <v/>
      </c>
      <c r="AT147" t="str">
        <f>IF(TabellSAML[[#This Row],[ID]]&gt;0,ISTEXT(TabellSAML[[#This Row],[(LFT) Namn på ledare för programmet]]),"")</f>
        <v/>
      </c>
      <c r="AU147" s="5" t="str">
        <f>IF(TabellSAML[[#This Row],[CoS1]]=TRUE,TabellSAML[[#This Row],[Datum för det sista programtillfället]]&amp;TabellSAML[[#This Row],[(CoS) Ledarens namn]],"")</f>
        <v/>
      </c>
      <c r="AV147" t="str">
        <f>IF(TabellSAML[[#This Row],[CoS1]]=TRUE,TabellSAML[[#This Row],[Socialförvaltning som anordnat programtillfällena]],"")</f>
        <v/>
      </c>
      <c r="AW147" s="5" t="str">
        <f>IF(TabellSAML[[#This Row],[CoS2]]=TRUE,TabellSAML[[#This Row],[Datum för sista programtillfället]]&amp;TabellSAML[[#This Row],[(CoS) Namn på ledare för programmet]],"")</f>
        <v/>
      </c>
      <c r="AX147" t="str">
        <f>_xlfn.XLOOKUP(TabellSAML[[#This Row],[CoS_del_datum]],TabellSAML[CoS_led_datum],TabellSAML[CoS_led_SF],"",0,1)</f>
        <v/>
      </c>
      <c r="AY147" s="5" t="str">
        <f>IF(TabellSAML[[#This Row],[BIFF1]]=TRUE,TabellSAML[[#This Row],[Datum för det sista programtillfället]]&amp;TabellSAML[[#This Row],[(BIFF) Ledarens namn]],"")</f>
        <v/>
      </c>
      <c r="AZ147" t="str">
        <f>IF(TabellSAML[[#This Row],[BIFF1]]=TRUE,TabellSAML[[#This Row],[Socialförvaltning som anordnat programtillfällena]],"")</f>
        <v/>
      </c>
      <c r="BA147" s="5" t="str">
        <f>IF(TabellSAML[[#This Row],[BIFF2]]=TRUE,TabellSAML[[#This Row],[Datum för sista programtillfället]]&amp;TabellSAML[[#This Row],[(BIFF) Namn på ledare för programmet]],"")</f>
        <v/>
      </c>
      <c r="BB147" t="str">
        <f>_xlfn.XLOOKUP(TabellSAML[[#This Row],[BIFF_del_datum]],TabellSAML[BIFF_led_datum],TabellSAML[BIFF_led_SF],"",0,1)</f>
        <v/>
      </c>
      <c r="BC147" s="5" t="str">
        <f>IF(TabellSAML[[#This Row],[LFT1]]=TRUE,TabellSAML[[#This Row],[Datum för det sista programtillfället]]&amp;TabellSAML[[#This Row],[(LFT) Ledarens namn]],"")</f>
        <v/>
      </c>
      <c r="BD147" t="str">
        <f>IF(TabellSAML[[#This Row],[LFT1]]=TRUE,TabellSAML[[#This Row],[Socialförvaltning som anordnat programtillfällena]],"")</f>
        <v/>
      </c>
      <c r="BE147" s="5" t="str">
        <f>IF(TabellSAML[[#This Row],[LFT2]]=TRUE,TabellSAML[[#This Row],[Datum för sista programtillfället]]&amp;TabellSAML[[#This Row],[(LFT) Namn på ledare för programmet]],"")</f>
        <v/>
      </c>
      <c r="BF147" t="str">
        <f>_xlfn.XLOOKUP(TabellSAML[[#This Row],[LFT_del_datum]],TabellSAML[LFT_led_datum],TabellSAML[LFT_led_SF],"",0,1)</f>
        <v/>
      </c>
      <c r="BG14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7" s="5" t="str">
        <f>IF(ISNUMBER(TabellSAML[[#This Row],[Datum för det sista programtillfället]]),TabellSAML[[#This Row],[Datum för det sista programtillfället]],IF(ISBLANK(TabellSAML[[#This Row],[Datum för sista programtillfället]]),"",TabellSAML[[#This Row],[Datum för sista programtillfället]]))</f>
        <v/>
      </c>
      <c r="BJ147" t="str">
        <f>IF(ISTEXT(TabellSAML[[#This Row],[Typ av program]]),TabellSAML[[#This Row],[Typ av program]],IF(ISBLANK(TabellSAML[[#This Row],[Typ av program2]]),"",TabellSAML[[#This Row],[Typ av program2]]))</f>
        <v/>
      </c>
      <c r="BK147" t="str">
        <f>IF(ISTEXT(TabellSAML[[#This Row],[Datum alla]]),"",YEAR(TabellSAML[[#This Row],[Datum alla]]))</f>
        <v/>
      </c>
      <c r="BL147" t="str">
        <f>IF(ISTEXT(TabellSAML[[#This Row],[Datum alla]]),"",MONTH(TabellSAML[[#This Row],[Datum alla]]))</f>
        <v/>
      </c>
      <c r="BM147" t="str">
        <f>IF(ISTEXT(TabellSAML[[#This Row],[Månad]]),"",IF(TabellSAML[[#This Row],[Månad]]&lt;=6,TabellSAML[[#This Row],[År]]&amp;" termin 1",TabellSAML[[#This Row],[År]]&amp;" termin 2"))</f>
        <v/>
      </c>
    </row>
    <row r="148" spans="2:65" x14ac:dyDescent="0.25">
      <c r="B148" s="1"/>
      <c r="C148" s="1"/>
      <c r="J148" s="2"/>
      <c r="K148" s="2"/>
      <c r="S148" s="47"/>
      <c r="AO148" s="44" t="str">
        <f>IF(TabellSAML[[#This Row],[ID]]&gt;0,ISTEXT(TabellSAML[[#This Row],[(CoS) Ledarens namn]]),"")</f>
        <v/>
      </c>
      <c r="AP148" t="str">
        <f>IF(TabellSAML[[#This Row],[ID]]&gt;0,ISTEXT(TabellSAML[[#This Row],[(BIFF) Ledarens namn]]),"")</f>
        <v/>
      </c>
      <c r="AQ148" t="str">
        <f>IF(TabellSAML[[#This Row],[ID]]&gt;0,ISTEXT(TabellSAML[[#This Row],[(LFT) Ledarens namn]]),"")</f>
        <v/>
      </c>
      <c r="AR148" t="str">
        <f>IF(TabellSAML[[#This Row],[ID]]&gt;0,ISTEXT(TabellSAML[[#This Row],[(CoS) Namn på ledare för programmet]]),"")</f>
        <v/>
      </c>
      <c r="AS148" t="str">
        <f>IF(TabellSAML[[#This Row],[ID]]&gt;0,ISTEXT(TabellSAML[[#This Row],[(BIFF) Namn på ledare för programmet]]),"")</f>
        <v/>
      </c>
      <c r="AT148" t="str">
        <f>IF(TabellSAML[[#This Row],[ID]]&gt;0,ISTEXT(TabellSAML[[#This Row],[(LFT) Namn på ledare för programmet]]),"")</f>
        <v/>
      </c>
      <c r="AU148" s="5" t="str">
        <f>IF(TabellSAML[[#This Row],[CoS1]]=TRUE,TabellSAML[[#This Row],[Datum för det sista programtillfället]]&amp;TabellSAML[[#This Row],[(CoS) Ledarens namn]],"")</f>
        <v/>
      </c>
      <c r="AV148" t="str">
        <f>IF(TabellSAML[[#This Row],[CoS1]]=TRUE,TabellSAML[[#This Row],[Socialförvaltning som anordnat programtillfällena]],"")</f>
        <v/>
      </c>
      <c r="AW148" s="5" t="str">
        <f>IF(TabellSAML[[#This Row],[CoS2]]=TRUE,TabellSAML[[#This Row],[Datum för sista programtillfället]]&amp;TabellSAML[[#This Row],[(CoS) Namn på ledare för programmet]],"")</f>
        <v/>
      </c>
      <c r="AX148" t="str">
        <f>_xlfn.XLOOKUP(TabellSAML[[#This Row],[CoS_del_datum]],TabellSAML[CoS_led_datum],TabellSAML[CoS_led_SF],"",0,1)</f>
        <v/>
      </c>
      <c r="AY148" s="5" t="str">
        <f>IF(TabellSAML[[#This Row],[BIFF1]]=TRUE,TabellSAML[[#This Row],[Datum för det sista programtillfället]]&amp;TabellSAML[[#This Row],[(BIFF) Ledarens namn]],"")</f>
        <v/>
      </c>
      <c r="AZ148" t="str">
        <f>IF(TabellSAML[[#This Row],[BIFF1]]=TRUE,TabellSAML[[#This Row],[Socialförvaltning som anordnat programtillfällena]],"")</f>
        <v/>
      </c>
      <c r="BA148" s="5" t="str">
        <f>IF(TabellSAML[[#This Row],[BIFF2]]=TRUE,TabellSAML[[#This Row],[Datum för sista programtillfället]]&amp;TabellSAML[[#This Row],[(BIFF) Namn på ledare för programmet]],"")</f>
        <v/>
      </c>
      <c r="BB148" t="str">
        <f>_xlfn.XLOOKUP(TabellSAML[[#This Row],[BIFF_del_datum]],TabellSAML[BIFF_led_datum],TabellSAML[BIFF_led_SF],"",0,1)</f>
        <v/>
      </c>
      <c r="BC148" s="5" t="str">
        <f>IF(TabellSAML[[#This Row],[LFT1]]=TRUE,TabellSAML[[#This Row],[Datum för det sista programtillfället]]&amp;TabellSAML[[#This Row],[(LFT) Ledarens namn]],"")</f>
        <v/>
      </c>
      <c r="BD148" t="str">
        <f>IF(TabellSAML[[#This Row],[LFT1]]=TRUE,TabellSAML[[#This Row],[Socialförvaltning som anordnat programtillfällena]],"")</f>
        <v/>
      </c>
      <c r="BE148" s="5" t="str">
        <f>IF(TabellSAML[[#This Row],[LFT2]]=TRUE,TabellSAML[[#This Row],[Datum för sista programtillfället]]&amp;TabellSAML[[#This Row],[(LFT) Namn på ledare för programmet]],"")</f>
        <v/>
      </c>
      <c r="BF148" t="str">
        <f>_xlfn.XLOOKUP(TabellSAML[[#This Row],[LFT_del_datum]],TabellSAML[LFT_led_datum],TabellSAML[LFT_led_SF],"",0,1)</f>
        <v/>
      </c>
      <c r="BG14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8" s="5" t="str">
        <f>IF(ISNUMBER(TabellSAML[[#This Row],[Datum för det sista programtillfället]]),TabellSAML[[#This Row],[Datum för det sista programtillfället]],IF(ISBLANK(TabellSAML[[#This Row],[Datum för sista programtillfället]]),"",TabellSAML[[#This Row],[Datum för sista programtillfället]]))</f>
        <v/>
      </c>
      <c r="BJ148" t="str">
        <f>IF(ISTEXT(TabellSAML[[#This Row],[Typ av program]]),TabellSAML[[#This Row],[Typ av program]],IF(ISBLANK(TabellSAML[[#This Row],[Typ av program2]]),"",TabellSAML[[#This Row],[Typ av program2]]))</f>
        <v/>
      </c>
      <c r="BK148" t="str">
        <f>IF(ISTEXT(TabellSAML[[#This Row],[Datum alla]]),"",YEAR(TabellSAML[[#This Row],[Datum alla]]))</f>
        <v/>
      </c>
      <c r="BL148" t="str">
        <f>IF(ISTEXT(TabellSAML[[#This Row],[Datum alla]]),"",MONTH(TabellSAML[[#This Row],[Datum alla]]))</f>
        <v/>
      </c>
      <c r="BM148" t="str">
        <f>IF(ISTEXT(TabellSAML[[#This Row],[Månad]]),"",IF(TabellSAML[[#This Row],[Månad]]&lt;=6,TabellSAML[[#This Row],[År]]&amp;" termin 1",TabellSAML[[#This Row],[År]]&amp;" termin 2"))</f>
        <v/>
      </c>
    </row>
    <row r="149" spans="2:65" x14ac:dyDescent="0.25">
      <c r="B149" s="1"/>
      <c r="C149" s="1"/>
      <c r="S149" s="37"/>
      <c r="AA149" s="2"/>
      <c r="AO149" s="44" t="str">
        <f>IF(TabellSAML[[#This Row],[ID]]&gt;0,ISTEXT(TabellSAML[[#This Row],[(CoS) Ledarens namn]]),"")</f>
        <v/>
      </c>
      <c r="AP149" t="str">
        <f>IF(TabellSAML[[#This Row],[ID]]&gt;0,ISTEXT(TabellSAML[[#This Row],[(BIFF) Ledarens namn]]),"")</f>
        <v/>
      </c>
      <c r="AQ149" t="str">
        <f>IF(TabellSAML[[#This Row],[ID]]&gt;0,ISTEXT(TabellSAML[[#This Row],[(LFT) Ledarens namn]]),"")</f>
        <v/>
      </c>
      <c r="AR149" t="str">
        <f>IF(TabellSAML[[#This Row],[ID]]&gt;0,ISTEXT(TabellSAML[[#This Row],[(CoS) Namn på ledare för programmet]]),"")</f>
        <v/>
      </c>
      <c r="AS149" t="str">
        <f>IF(TabellSAML[[#This Row],[ID]]&gt;0,ISTEXT(TabellSAML[[#This Row],[(BIFF) Namn på ledare för programmet]]),"")</f>
        <v/>
      </c>
      <c r="AT149" t="str">
        <f>IF(TabellSAML[[#This Row],[ID]]&gt;0,ISTEXT(TabellSAML[[#This Row],[(LFT) Namn på ledare för programmet]]),"")</f>
        <v/>
      </c>
      <c r="AU149" s="5" t="str">
        <f>IF(TabellSAML[[#This Row],[CoS1]]=TRUE,TabellSAML[[#This Row],[Datum för det sista programtillfället]]&amp;TabellSAML[[#This Row],[(CoS) Ledarens namn]],"")</f>
        <v/>
      </c>
      <c r="AV149" t="str">
        <f>IF(TabellSAML[[#This Row],[CoS1]]=TRUE,TabellSAML[[#This Row],[Socialförvaltning som anordnat programtillfällena]],"")</f>
        <v/>
      </c>
      <c r="AW149" s="5" t="str">
        <f>IF(TabellSAML[[#This Row],[CoS2]]=TRUE,TabellSAML[[#This Row],[Datum för sista programtillfället]]&amp;TabellSAML[[#This Row],[(CoS) Namn på ledare för programmet]],"")</f>
        <v/>
      </c>
      <c r="AX149" t="str">
        <f>_xlfn.XLOOKUP(TabellSAML[[#This Row],[CoS_del_datum]],TabellSAML[CoS_led_datum],TabellSAML[CoS_led_SF],"",0,1)</f>
        <v/>
      </c>
      <c r="AY149" s="5" t="str">
        <f>IF(TabellSAML[[#This Row],[BIFF1]]=TRUE,TabellSAML[[#This Row],[Datum för det sista programtillfället]]&amp;TabellSAML[[#This Row],[(BIFF) Ledarens namn]],"")</f>
        <v/>
      </c>
      <c r="AZ149" t="str">
        <f>IF(TabellSAML[[#This Row],[BIFF1]]=TRUE,TabellSAML[[#This Row],[Socialförvaltning som anordnat programtillfällena]],"")</f>
        <v/>
      </c>
      <c r="BA149" s="5" t="str">
        <f>IF(TabellSAML[[#This Row],[BIFF2]]=TRUE,TabellSAML[[#This Row],[Datum för sista programtillfället]]&amp;TabellSAML[[#This Row],[(BIFF) Namn på ledare för programmet]],"")</f>
        <v/>
      </c>
      <c r="BB149" t="str">
        <f>_xlfn.XLOOKUP(TabellSAML[[#This Row],[BIFF_del_datum]],TabellSAML[BIFF_led_datum],TabellSAML[BIFF_led_SF],"",0,1)</f>
        <v/>
      </c>
      <c r="BC149" s="5" t="str">
        <f>IF(TabellSAML[[#This Row],[LFT1]]=TRUE,TabellSAML[[#This Row],[Datum för det sista programtillfället]]&amp;TabellSAML[[#This Row],[(LFT) Ledarens namn]],"")</f>
        <v/>
      </c>
      <c r="BD149" t="str">
        <f>IF(TabellSAML[[#This Row],[LFT1]]=TRUE,TabellSAML[[#This Row],[Socialförvaltning som anordnat programtillfällena]],"")</f>
        <v/>
      </c>
      <c r="BE149" s="5" t="str">
        <f>IF(TabellSAML[[#This Row],[LFT2]]=TRUE,TabellSAML[[#This Row],[Datum för sista programtillfället]]&amp;TabellSAML[[#This Row],[(LFT) Namn på ledare för programmet]],"")</f>
        <v/>
      </c>
      <c r="BF149" t="str">
        <f>_xlfn.XLOOKUP(TabellSAML[[#This Row],[LFT_del_datum]],TabellSAML[LFT_led_datum],TabellSAML[LFT_led_SF],"",0,1)</f>
        <v/>
      </c>
      <c r="BG14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4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49" s="5" t="str">
        <f>IF(ISNUMBER(TabellSAML[[#This Row],[Datum för det sista programtillfället]]),TabellSAML[[#This Row],[Datum för det sista programtillfället]],IF(ISBLANK(TabellSAML[[#This Row],[Datum för sista programtillfället]]),"",TabellSAML[[#This Row],[Datum för sista programtillfället]]))</f>
        <v/>
      </c>
      <c r="BJ149" t="str">
        <f>IF(ISTEXT(TabellSAML[[#This Row],[Typ av program]]),TabellSAML[[#This Row],[Typ av program]],IF(ISBLANK(TabellSAML[[#This Row],[Typ av program2]]),"",TabellSAML[[#This Row],[Typ av program2]]))</f>
        <v/>
      </c>
      <c r="BK149" t="str">
        <f>IF(ISTEXT(TabellSAML[[#This Row],[Datum alla]]),"",YEAR(TabellSAML[[#This Row],[Datum alla]]))</f>
        <v/>
      </c>
      <c r="BL149" t="str">
        <f>IF(ISTEXT(TabellSAML[[#This Row],[Datum alla]]),"",MONTH(TabellSAML[[#This Row],[Datum alla]]))</f>
        <v/>
      </c>
      <c r="BM149" t="str">
        <f>IF(ISTEXT(TabellSAML[[#This Row],[Månad]]),"",IF(TabellSAML[[#This Row],[Månad]]&lt;=6,TabellSAML[[#This Row],[År]]&amp;" termin 1",TabellSAML[[#This Row],[År]]&amp;" termin 2"))</f>
        <v/>
      </c>
    </row>
    <row r="150" spans="2:65" x14ac:dyDescent="0.25">
      <c r="B150" s="1"/>
      <c r="C150" s="1"/>
      <c r="S150" s="37"/>
      <c r="AA150" s="2"/>
      <c r="AO150" s="44" t="str">
        <f>IF(TabellSAML[[#This Row],[ID]]&gt;0,ISTEXT(TabellSAML[[#This Row],[(CoS) Ledarens namn]]),"")</f>
        <v/>
      </c>
      <c r="AP150" t="str">
        <f>IF(TabellSAML[[#This Row],[ID]]&gt;0,ISTEXT(TabellSAML[[#This Row],[(BIFF) Ledarens namn]]),"")</f>
        <v/>
      </c>
      <c r="AQ150" t="str">
        <f>IF(TabellSAML[[#This Row],[ID]]&gt;0,ISTEXT(TabellSAML[[#This Row],[(LFT) Ledarens namn]]),"")</f>
        <v/>
      </c>
      <c r="AR150" t="str">
        <f>IF(TabellSAML[[#This Row],[ID]]&gt;0,ISTEXT(TabellSAML[[#This Row],[(CoS) Namn på ledare för programmet]]),"")</f>
        <v/>
      </c>
      <c r="AS150" t="str">
        <f>IF(TabellSAML[[#This Row],[ID]]&gt;0,ISTEXT(TabellSAML[[#This Row],[(BIFF) Namn på ledare för programmet]]),"")</f>
        <v/>
      </c>
      <c r="AT150" t="str">
        <f>IF(TabellSAML[[#This Row],[ID]]&gt;0,ISTEXT(TabellSAML[[#This Row],[(LFT) Namn på ledare för programmet]]),"")</f>
        <v/>
      </c>
      <c r="AU150" s="5" t="str">
        <f>IF(TabellSAML[[#This Row],[CoS1]]=TRUE,TabellSAML[[#This Row],[Datum för det sista programtillfället]]&amp;TabellSAML[[#This Row],[(CoS) Ledarens namn]],"")</f>
        <v/>
      </c>
      <c r="AV150" t="str">
        <f>IF(TabellSAML[[#This Row],[CoS1]]=TRUE,TabellSAML[[#This Row],[Socialförvaltning som anordnat programtillfällena]],"")</f>
        <v/>
      </c>
      <c r="AW150" s="5" t="str">
        <f>IF(TabellSAML[[#This Row],[CoS2]]=TRUE,TabellSAML[[#This Row],[Datum för sista programtillfället]]&amp;TabellSAML[[#This Row],[(CoS) Namn på ledare för programmet]],"")</f>
        <v/>
      </c>
      <c r="AX150" t="str">
        <f>_xlfn.XLOOKUP(TabellSAML[[#This Row],[CoS_del_datum]],TabellSAML[CoS_led_datum],TabellSAML[CoS_led_SF],"",0,1)</f>
        <v/>
      </c>
      <c r="AY150" s="5" t="str">
        <f>IF(TabellSAML[[#This Row],[BIFF1]]=TRUE,TabellSAML[[#This Row],[Datum för det sista programtillfället]]&amp;TabellSAML[[#This Row],[(BIFF) Ledarens namn]],"")</f>
        <v/>
      </c>
      <c r="AZ150" t="str">
        <f>IF(TabellSAML[[#This Row],[BIFF1]]=TRUE,TabellSAML[[#This Row],[Socialförvaltning som anordnat programtillfällena]],"")</f>
        <v/>
      </c>
      <c r="BA150" s="5" t="str">
        <f>IF(TabellSAML[[#This Row],[BIFF2]]=TRUE,TabellSAML[[#This Row],[Datum för sista programtillfället]]&amp;TabellSAML[[#This Row],[(BIFF) Namn på ledare för programmet]],"")</f>
        <v/>
      </c>
      <c r="BB150" t="str">
        <f>_xlfn.XLOOKUP(TabellSAML[[#This Row],[BIFF_del_datum]],TabellSAML[BIFF_led_datum],TabellSAML[BIFF_led_SF],"",0,1)</f>
        <v/>
      </c>
      <c r="BC150" s="5" t="str">
        <f>IF(TabellSAML[[#This Row],[LFT1]]=TRUE,TabellSAML[[#This Row],[Datum för det sista programtillfället]]&amp;TabellSAML[[#This Row],[(LFT) Ledarens namn]],"")</f>
        <v/>
      </c>
      <c r="BD150" t="str">
        <f>IF(TabellSAML[[#This Row],[LFT1]]=TRUE,TabellSAML[[#This Row],[Socialförvaltning som anordnat programtillfällena]],"")</f>
        <v/>
      </c>
      <c r="BE150" s="5" t="str">
        <f>IF(TabellSAML[[#This Row],[LFT2]]=TRUE,TabellSAML[[#This Row],[Datum för sista programtillfället]]&amp;TabellSAML[[#This Row],[(LFT) Namn på ledare för programmet]],"")</f>
        <v/>
      </c>
      <c r="BF150" t="str">
        <f>_xlfn.XLOOKUP(TabellSAML[[#This Row],[LFT_del_datum]],TabellSAML[LFT_led_datum],TabellSAML[LFT_led_SF],"",0,1)</f>
        <v/>
      </c>
      <c r="BG15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0" s="5" t="str">
        <f>IF(ISNUMBER(TabellSAML[[#This Row],[Datum för det sista programtillfället]]),TabellSAML[[#This Row],[Datum för det sista programtillfället]],IF(ISBLANK(TabellSAML[[#This Row],[Datum för sista programtillfället]]),"",TabellSAML[[#This Row],[Datum för sista programtillfället]]))</f>
        <v/>
      </c>
      <c r="BJ150" t="str">
        <f>IF(ISTEXT(TabellSAML[[#This Row],[Typ av program]]),TabellSAML[[#This Row],[Typ av program]],IF(ISBLANK(TabellSAML[[#This Row],[Typ av program2]]),"",TabellSAML[[#This Row],[Typ av program2]]))</f>
        <v/>
      </c>
      <c r="BK150" t="str">
        <f>IF(ISTEXT(TabellSAML[[#This Row],[Datum alla]]),"",YEAR(TabellSAML[[#This Row],[Datum alla]]))</f>
        <v/>
      </c>
      <c r="BL150" t="str">
        <f>IF(ISTEXT(TabellSAML[[#This Row],[Datum alla]]),"",MONTH(TabellSAML[[#This Row],[Datum alla]]))</f>
        <v/>
      </c>
      <c r="BM150" t="str">
        <f>IF(ISTEXT(TabellSAML[[#This Row],[Månad]]),"",IF(TabellSAML[[#This Row],[Månad]]&lt;=6,TabellSAML[[#This Row],[År]]&amp;" termin 1",TabellSAML[[#This Row],[År]]&amp;" termin 2"))</f>
        <v/>
      </c>
    </row>
    <row r="151" spans="2:65" x14ac:dyDescent="0.25">
      <c r="B151" s="1"/>
      <c r="C151" s="1"/>
      <c r="S151" s="37"/>
      <c r="AA151" s="2"/>
      <c r="AO151" s="44" t="str">
        <f>IF(TabellSAML[[#This Row],[ID]]&gt;0,ISTEXT(TabellSAML[[#This Row],[(CoS) Ledarens namn]]),"")</f>
        <v/>
      </c>
      <c r="AP151" t="str">
        <f>IF(TabellSAML[[#This Row],[ID]]&gt;0,ISTEXT(TabellSAML[[#This Row],[(BIFF) Ledarens namn]]),"")</f>
        <v/>
      </c>
      <c r="AQ151" t="str">
        <f>IF(TabellSAML[[#This Row],[ID]]&gt;0,ISTEXT(TabellSAML[[#This Row],[(LFT) Ledarens namn]]),"")</f>
        <v/>
      </c>
      <c r="AR151" t="str">
        <f>IF(TabellSAML[[#This Row],[ID]]&gt;0,ISTEXT(TabellSAML[[#This Row],[(CoS) Namn på ledare för programmet]]),"")</f>
        <v/>
      </c>
      <c r="AS151" t="str">
        <f>IF(TabellSAML[[#This Row],[ID]]&gt;0,ISTEXT(TabellSAML[[#This Row],[(BIFF) Namn på ledare för programmet]]),"")</f>
        <v/>
      </c>
      <c r="AT151" t="str">
        <f>IF(TabellSAML[[#This Row],[ID]]&gt;0,ISTEXT(TabellSAML[[#This Row],[(LFT) Namn på ledare för programmet]]),"")</f>
        <v/>
      </c>
      <c r="AU151" s="5" t="str">
        <f>IF(TabellSAML[[#This Row],[CoS1]]=TRUE,TabellSAML[[#This Row],[Datum för det sista programtillfället]]&amp;TabellSAML[[#This Row],[(CoS) Ledarens namn]],"")</f>
        <v/>
      </c>
      <c r="AV151" t="str">
        <f>IF(TabellSAML[[#This Row],[CoS1]]=TRUE,TabellSAML[[#This Row],[Socialförvaltning som anordnat programtillfällena]],"")</f>
        <v/>
      </c>
      <c r="AW151" s="5" t="str">
        <f>IF(TabellSAML[[#This Row],[CoS2]]=TRUE,TabellSAML[[#This Row],[Datum för sista programtillfället]]&amp;TabellSAML[[#This Row],[(CoS) Namn på ledare för programmet]],"")</f>
        <v/>
      </c>
      <c r="AX151" t="str">
        <f>_xlfn.XLOOKUP(TabellSAML[[#This Row],[CoS_del_datum]],TabellSAML[CoS_led_datum],TabellSAML[CoS_led_SF],"",0,1)</f>
        <v/>
      </c>
      <c r="AY151" s="5" t="str">
        <f>IF(TabellSAML[[#This Row],[BIFF1]]=TRUE,TabellSAML[[#This Row],[Datum för det sista programtillfället]]&amp;TabellSAML[[#This Row],[(BIFF) Ledarens namn]],"")</f>
        <v/>
      </c>
      <c r="AZ151" t="str">
        <f>IF(TabellSAML[[#This Row],[BIFF1]]=TRUE,TabellSAML[[#This Row],[Socialförvaltning som anordnat programtillfällena]],"")</f>
        <v/>
      </c>
      <c r="BA151" s="5" t="str">
        <f>IF(TabellSAML[[#This Row],[BIFF2]]=TRUE,TabellSAML[[#This Row],[Datum för sista programtillfället]]&amp;TabellSAML[[#This Row],[(BIFF) Namn på ledare för programmet]],"")</f>
        <v/>
      </c>
      <c r="BB151" t="str">
        <f>_xlfn.XLOOKUP(TabellSAML[[#This Row],[BIFF_del_datum]],TabellSAML[BIFF_led_datum],TabellSAML[BIFF_led_SF],"",0,1)</f>
        <v/>
      </c>
      <c r="BC151" s="5" t="str">
        <f>IF(TabellSAML[[#This Row],[LFT1]]=TRUE,TabellSAML[[#This Row],[Datum för det sista programtillfället]]&amp;TabellSAML[[#This Row],[(LFT) Ledarens namn]],"")</f>
        <v/>
      </c>
      <c r="BD151" t="str">
        <f>IF(TabellSAML[[#This Row],[LFT1]]=TRUE,TabellSAML[[#This Row],[Socialförvaltning som anordnat programtillfällena]],"")</f>
        <v/>
      </c>
      <c r="BE151" s="5" t="str">
        <f>IF(TabellSAML[[#This Row],[LFT2]]=TRUE,TabellSAML[[#This Row],[Datum för sista programtillfället]]&amp;TabellSAML[[#This Row],[(LFT) Namn på ledare för programmet]],"")</f>
        <v/>
      </c>
      <c r="BF151" t="str">
        <f>_xlfn.XLOOKUP(TabellSAML[[#This Row],[LFT_del_datum]],TabellSAML[LFT_led_datum],TabellSAML[LFT_led_SF],"",0,1)</f>
        <v/>
      </c>
      <c r="BG15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1" s="5" t="str">
        <f>IF(ISNUMBER(TabellSAML[[#This Row],[Datum för det sista programtillfället]]),TabellSAML[[#This Row],[Datum för det sista programtillfället]],IF(ISBLANK(TabellSAML[[#This Row],[Datum för sista programtillfället]]),"",TabellSAML[[#This Row],[Datum för sista programtillfället]]))</f>
        <v/>
      </c>
      <c r="BJ151" t="str">
        <f>IF(ISTEXT(TabellSAML[[#This Row],[Typ av program]]),TabellSAML[[#This Row],[Typ av program]],IF(ISBLANK(TabellSAML[[#This Row],[Typ av program2]]),"",TabellSAML[[#This Row],[Typ av program2]]))</f>
        <v/>
      </c>
      <c r="BK151" t="str">
        <f>IF(ISTEXT(TabellSAML[[#This Row],[Datum alla]]),"",YEAR(TabellSAML[[#This Row],[Datum alla]]))</f>
        <v/>
      </c>
      <c r="BL151" t="str">
        <f>IF(ISTEXT(TabellSAML[[#This Row],[Datum alla]]),"",MONTH(TabellSAML[[#This Row],[Datum alla]]))</f>
        <v/>
      </c>
      <c r="BM151" t="str">
        <f>IF(ISTEXT(TabellSAML[[#This Row],[Månad]]),"",IF(TabellSAML[[#This Row],[Månad]]&lt;=6,TabellSAML[[#This Row],[År]]&amp;" termin 1",TabellSAML[[#This Row],[År]]&amp;" termin 2"))</f>
        <v/>
      </c>
    </row>
    <row r="152" spans="2:65" x14ac:dyDescent="0.25">
      <c r="B152" s="1"/>
      <c r="C152" s="1"/>
      <c r="S152" s="37"/>
      <c r="AA152" s="2"/>
      <c r="AO152" s="44" t="str">
        <f>IF(TabellSAML[[#This Row],[ID]]&gt;0,ISTEXT(TabellSAML[[#This Row],[(CoS) Ledarens namn]]),"")</f>
        <v/>
      </c>
      <c r="AP152" t="str">
        <f>IF(TabellSAML[[#This Row],[ID]]&gt;0,ISTEXT(TabellSAML[[#This Row],[(BIFF) Ledarens namn]]),"")</f>
        <v/>
      </c>
      <c r="AQ152" t="str">
        <f>IF(TabellSAML[[#This Row],[ID]]&gt;0,ISTEXT(TabellSAML[[#This Row],[(LFT) Ledarens namn]]),"")</f>
        <v/>
      </c>
      <c r="AR152" t="str">
        <f>IF(TabellSAML[[#This Row],[ID]]&gt;0,ISTEXT(TabellSAML[[#This Row],[(CoS) Namn på ledare för programmet]]),"")</f>
        <v/>
      </c>
      <c r="AS152" t="str">
        <f>IF(TabellSAML[[#This Row],[ID]]&gt;0,ISTEXT(TabellSAML[[#This Row],[(BIFF) Namn på ledare för programmet]]),"")</f>
        <v/>
      </c>
      <c r="AT152" t="str">
        <f>IF(TabellSAML[[#This Row],[ID]]&gt;0,ISTEXT(TabellSAML[[#This Row],[(LFT) Namn på ledare för programmet]]),"")</f>
        <v/>
      </c>
      <c r="AU152" s="5" t="str">
        <f>IF(TabellSAML[[#This Row],[CoS1]]=TRUE,TabellSAML[[#This Row],[Datum för det sista programtillfället]]&amp;TabellSAML[[#This Row],[(CoS) Ledarens namn]],"")</f>
        <v/>
      </c>
      <c r="AV152" t="str">
        <f>IF(TabellSAML[[#This Row],[CoS1]]=TRUE,TabellSAML[[#This Row],[Socialförvaltning som anordnat programtillfällena]],"")</f>
        <v/>
      </c>
      <c r="AW152" s="5" t="str">
        <f>IF(TabellSAML[[#This Row],[CoS2]]=TRUE,TabellSAML[[#This Row],[Datum för sista programtillfället]]&amp;TabellSAML[[#This Row],[(CoS) Namn på ledare för programmet]],"")</f>
        <v/>
      </c>
      <c r="AX152" t="str">
        <f>_xlfn.XLOOKUP(TabellSAML[[#This Row],[CoS_del_datum]],TabellSAML[CoS_led_datum],TabellSAML[CoS_led_SF],"",0,1)</f>
        <v/>
      </c>
      <c r="AY152" s="5" t="str">
        <f>IF(TabellSAML[[#This Row],[BIFF1]]=TRUE,TabellSAML[[#This Row],[Datum för det sista programtillfället]]&amp;TabellSAML[[#This Row],[(BIFF) Ledarens namn]],"")</f>
        <v/>
      </c>
      <c r="AZ152" t="str">
        <f>IF(TabellSAML[[#This Row],[BIFF1]]=TRUE,TabellSAML[[#This Row],[Socialförvaltning som anordnat programtillfällena]],"")</f>
        <v/>
      </c>
      <c r="BA152" s="5" t="str">
        <f>IF(TabellSAML[[#This Row],[BIFF2]]=TRUE,TabellSAML[[#This Row],[Datum för sista programtillfället]]&amp;TabellSAML[[#This Row],[(BIFF) Namn på ledare för programmet]],"")</f>
        <v/>
      </c>
      <c r="BB152" t="str">
        <f>_xlfn.XLOOKUP(TabellSAML[[#This Row],[BIFF_del_datum]],TabellSAML[BIFF_led_datum],TabellSAML[BIFF_led_SF],"",0,1)</f>
        <v/>
      </c>
      <c r="BC152" s="5" t="str">
        <f>IF(TabellSAML[[#This Row],[LFT1]]=TRUE,TabellSAML[[#This Row],[Datum för det sista programtillfället]]&amp;TabellSAML[[#This Row],[(LFT) Ledarens namn]],"")</f>
        <v/>
      </c>
      <c r="BD152" t="str">
        <f>IF(TabellSAML[[#This Row],[LFT1]]=TRUE,TabellSAML[[#This Row],[Socialförvaltning som anordnat programtillfällena]],"")</f>
        <v/>
      </c>
      <c r="BE152" s="5" t="str">
        <f>IF(TabellSAML[[#This Row],[LFT2]]=TRUE,TabellSAML[[#This Row],[Datum för sista programtillfället]]&amp;TabellSAML[[#This Row],[(LFT) Namn på ledare för programmet]],"")</f>
        <v/>
      </c>
      <c r="BF152" t="str">
        <f>_xlfn.XLOOKUP(TabellSAML[[#This Row],[LFT_del_datum]],TabellSAML[LFT_led_datum],TabellSAML[LFT_led_SF],"",0,1)</f>
        <v/>
      </c>
      <c r="BG15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2" s="5" t="str">
        <f>IF(ISNUMBER(TabellSAML[[#This Row],[Datum för det sista programtillfället]]),TabellSAML[[#This Row],[Datum för det sista programtillfället]],IF(ISBLANK(TabellSAML[[#This Row],[Datum för sista programtillfället]]),"",TabellSAML[[#This Row],[Datum för sista programtillfället]]))</f>
        <v/>
      </c>
      <c r="BJ152" t="str">
        <f>IF(ISTEXT(TabellSAML[[#This Row],[Typ av program]]),TabellSAML[[#This Row],[Typ av program]],IF(ISBLANK(TabellSAML[[#This Row],[Typ av program2]]),"",TabellSAML[[#This Row],[Typ av program2]]))</f>
        <v/>
      </c>
      <c r="BK152" t="str">
        <f>IF(ISTEXT(TabellSAML[[#This Row],[Datum alla]]),"",YEAR(TabellSAML[[#This Row],[Datum alla]]))</f>
        <v/>
      </c>
      <c r="BL152" t="str">
        <f>IF(ISTEXT(TabellSAML[[#This Row],[Datum alla]]),"",MONTH(TabellSAML[[#This Row],[Datum alla]]))</f>
        <v/>
      </c>
      <c r="BM152" t="str">
        <f>IF(ISTEXT(TabellSAML[[#This Row],[Månad]]),"",IF(TabellSAML[[#This Row],[Månad]]&lt;=6,TabellSAML[[#This Row],[År]]&amp;" termin 1",TabellSAML[[#This Row],[År]]&amp;" termin 2"))</f>
        <v/>
      </c>
    </row>
    <row r="153" spans="2:65" x14ac:dyDescent="0.25">
      <c r="B153" s="1"/>
      <c r="C153" s="1"/>
      <c r="J153" s="2"/>
      <c r="K153" s="2"/>
      <c r="S153" s="37"/>
      <c r="AO153" s="44" t="str">
        <f>IF(TabellSAML[[#This Row],[ID]]&gt;0,ISTEXT(TabellSAML[[#This Row],[(CoS) Ledarens namn]]),"")</f>
        <v/>
      </c>
      <c r="AP153" t="str">
        <f>IF(TabellSAML[[#This Row],[ID]]&gt;0,ISTEXT(TabellSAML[[#This Row],[(BIFF) Ledarens namn]]),"")</f>
        <v/>
      </c>
      <c r="AQ153" t="str">
        <f>IF(TabellSAML[[#This Row],[ID]]&gt;0,ISTEXT(TabellSAML[[#This Row],[(LFT) Ledarens namn]]),"")</f>
        <v/>
      </c>
      <c r="AR153" t="str">
        <f>IF(TabellSAML[[#This Row],[ID]]&gt;0,ISTEXT(TabellSAML[[#This Row],[(CoS) Namn på ledare för programmet]]),"")</f>
        <v/>
      </c>
      <c r="AS153" t="str">
        <f>IF(TabellSAML[[#This Row],[ID]]&gt;0,ISTEXT(TabellSAML[[#This Row],[(BIFF) Namn på ledare för programmet]]),"")</f>
        <v/>
      </c>
      <c r="AT153" t="str">
        <f>IF(TabellSAML[[#This Row],[ID]]&gt;0,ISTEXT(TabellSAML[[#This Row],[(LFT) Namn på ledare för programmet]]),"")</f>
        <v/>
      </c>
      <c r="AU153" s="5" t="str">
        <f>IF(TabellSAML[[#This Row],[CoS1]]=TRUE,TabellSAML[[#This Row],[Datum för det sista programtillfället]]&amp;TabellSAML[[#This Row],[(CoS) Ledarens namn]],"")</f>
        <v/>
      </c>
      <c r="AV153" t="str">
        <f>IF(TabellSAML[[#This Row],[CoS1]]=TRUE,TabellSAML[[#This Row],[Socialförvaltning som anordnat programtillfällena]],"")</f>
        <v/>
      </c>
      <c r="AW153" s="5" t="str">
        <f>IF(TabellSAML[[#This Row],[CoS2]]=TRUE,TabellSAML[[#This Row],[Datum för sista programtillfället]]&amp;TabellSAML[[#This Row],[(CoS) Namn på ledare för programmet]],"")</f>
        <v/>
      </c>
      <c r="AX153" t="str">
        <f>_xlfn.XLOOKUP(TabellSAML[[#This Row],[CoS_del_datum]],TabellSAML[CoS_led_datum],TabellSAML[CoS_led_SF],"",0,1)</f>
        <v/>
      </c>
      <c r="AY153" s="5" t="str">
        <f>IF(TabellSAML[[#This Row],[BIFF1]]=TRUE,TabellSAML[[#This Row],[Datum för det sista programtillfället]]&amp;TabellSAML[[#This Row],[(BIFF) Ledarens namn]],"")</f>
        <v/>
      </c>
      <c r="AZ153" t="str">
        <f>IF(TabellSAML[[#This Row],[BIFF1]]=TRUE,TabellSAML[[#This Row],[Socialförvaltning som anordnat programtillfällena]],"")</f>
        <v/>
      </c>
      <c r="BA153" s="5" t="str">
        <f>IF(TabellSAML[[#This Row],[BIFF2]]=TRUE,TabellSAML[[#This Row],[Datum för sista programtillfället]]&amp;TabellSAML[[#This Row],[(BIFF) Namn på ledare för programmet]],"")</f>
        <v/>
      </c>
      <c r="BB153" t="str">
        <f>_xlfn.XLOOKUP(TabellSAML[[#This Row],[BIFF_del_datum]],TabellSAML[BIFF_led_datum],TabellSAML[BIFF_led_SF],"",0,1)</f>
        <v/>
      </c>
      <c r="BC153" s="5" t="str">
        <f>IF(TabellSAML[[#This Row],[LFT1]]=TRUE,TabellSAML[[#This Row],[Datum för det sista programtillfället]]&amp;TabellSAML[[#This Row],[(LFT) Ledarens namn]],"")</f>
        <v/>
      </c>
      <c r="BD153" t="str">
        <f>IF(TabellSAML[[#This Row],[LFT1]]=TRUE,TabellSAML[[#This Row],[Socialförvaltning som anordnat programtillfällena]],"")</f>
        <v/>
      </c>
      <c r="BE153" s="5" t="str">
        <f>IF(TabellSAML[[#This Row],[LFT2]]=TRUE,TabellSAML[[#This Row],[Datum för sista programtillfället]]&amp;TabellSAML[[#This Row],[(LFT) Namn på ledare för programmet]],"")</f>
        <v/>
      </c>
      <c r="BF153" t="str">
        <f>_xlfn.XLOOKUP(TabellSAML[[#This Row],[LFT_del_datum]],TabellSAML[LFT_led_datum],TabellSAML[LFT_led_SF],"",0,1)</f>
        <v/>
      </c>
      <c r="BG15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3" s="5" t="str">
        <f>IF(ISNUMBER(TabellSAML[[#This Row],[Datum för det sista programtillfället]]),TabellSAML[[#This Row],[Datum för det sista programtillfället]],IF(ISBLANK(TabellSAML[[#This Row],[Datum för sista programtillfället]]),"",TabellSAML[[#This Row],[Datum för sista programtillfället]]))</f>
        <v/>
      </c>
      <c r="BJ153" t="str">
        <f>IF(ISTEXT(TabellSAML[[#This Row],[Typ av program]]),TabellSAML[[#This Row],[Typ av program]],IF(ISBLANK(TabellSAML[[#This Row],[Typ av program2]]),"",TabellSAML[[#This Row],[Typ av program2]]))</f>
        <v/>
      </c>
      <c r="BK153" t="str">
        <f>IF(ISTEXT(TabellSAML[[#This Row],[Datum alla]]),"",YEAR(TabellSAML[[#This Row],[Datum alla]]))</f>
        <v/>
      </c>
      <c r="BL153" t="str">
        <f>IF(ISTEXT(TabellSAML[[#This Row],[Datum alla]]),"",MONTH(TabellSAML[[#This Row],[Datum alla]]))</f>
        <v/>
      </c>
      <c r="BM153" t="str">
        <f>IF(ISTEXT(TabellSAML[[#This Row],[Månad]]),"",IF(TabellSAML[[#This Row],[Månad]]&lt;=6,TabellSAML[[#This Row],[År]]&amp;" termin 1",TabellSAML[[#This Row],[År]]&amp;" termin 2"))</f>
        <v/>
      </c>
    </row>
    <row r="154" spans="2:65" x14ac:dyDescent="0.25">
      <c r="B154" s="1"/>
      <c r="C154" s="1"/>
      <c r="S154" s="37"/>
      <c r="AA154" s="2"/>
      <c r="AO154" s="44" t="str">
        <f>IF(TabellSAML[[#This Row],[ID]]&gt;0,ISTEXT(TabellSAML[[#This Row],[(CoS) Ledarens namn]]),"")</f>
        <v/>
      </c>
      <c r="AP154" t="str">
        <f>IF(TabellSAML[[#This Row],[ID]]&gt;0,ISTEXT(TabellSAML[[#This Row],[(BIFF) Ledarens namn]]),"")</f>
        <v/>
      </c>
      <c r="AQ154" t="str">
        <f>IF(TabellSAML[[#This Row],[ID]]&gt;0,ISTEXT(TabellSAML[[#This Row],[(LFT) Ledarens namn]]),"")</f>
        <v/>
      </c>
      <c r="AR154" t="str">
        <f>IF(TabellSAML[[#This Row],[ID]]&gt;0,ISTEXT(TabellSAML[[#This Row],[(CoS) Namn på ledare för programmet]]),"")</f>
        <v/>
      </c>
      <c r="AS154" t="str">
        <f>IF(TabellSAML[[#This Row],[ID]]&gt;0,ISTEXT(TabellSAML[[#This Row],[(BIFF) Namn på ledare för programmet]]),"")</f>
        <v/>
      </c>
      <c r="AT154" t="str">
        <f>IF(TabellSAML[[#This Row],[ID]]&gt;0,ISTEXT(TabellSAML[[#This Row],[(LFT) Namn på ledare för programmet]]),"")</f>
        <v/>
      </c>
      <c r="AU154" s="5" t="str">
        <f>IF(TabellSAML[[#This Row],[CoS1]]=TRUE,TabellSAML[[#This Row],[Datum för det sista programtillfället]]&amp;TabellSAML[[#This Row],[(CoS) Ledarens namn]],"")</f>
        <v/>
      </c>
      <c r="AV154" t="str">
        <f>IF(TabellSAML[[#This Row],[CoS1]]=TRUE,TabellSAML[[#This Row],[Socialförvaltning som anordnat programtillfällena]],"")</f>
        <v/>
      </c>
      <c r="AW154" s="5" t="str">
        <f>IF(TabellSAML[[#This Row],[CoS2]]=TRUE,TabellSAML[[#This Row],[Datum för sista programtillfället]]&amp;TabellSAML[[#This Row],[(CoS) Namn på ledare för programmet]],"")</f>
        <v/>
      </c>
      <c r="AX154" t="str">
        <f>_xlfn.XLOOKUP(TabellSAML[[#This Row],[CoS_del_datum]],TabellSAML[CoS_led_datum],TabellSAML[CoS_led_SF],"",0,1)</f>
        <v/>
      </c>
      <c r="AY154" s="5" t="str">
        <f>IF(TabellSAML[[#This Row],[BIFF1]]=TRUE,TabellSAML[[#This Row],[Datum för det sista programtillfället]]&amp;TabellSAML[[#This Row],[(BIFF) Ledarens namn]],"")</f>
        <v/>
      </c>
      <c r="AZ154" t="str">
        <f>IF(TabellSAML[[#This Row],[BIFF1]]=TRUE,TabellSAML[[#This Row],[Socialförvaltning som anordnat programtillfällena]],"")</f>
        <v/>
      </c>
      <c r="BA154" s="5" t="str">
        <f>IF(TabellSAML[[#This Row],[BIFF2]]=TRUE,TabellSAML[[#This Row],[Datum för sista programtillfället]]&amp;TabellSAML[[#This Row],[(BIFF) Namn på ledare för programmet]],"")</f>
        <v/>
      </c>
      <c r="BB154" t="str">
        <f>_xlfn.XLOOKUP(TabellSAML[[#This Row],[BIFF_del_datum]],TabellSAML[BIFF_led_datum],TabellSAML[BIFF_led_SF],"",0,1)</f>
        <v/>
      </c>
      <c r="BC154" s="5" t="str">
        <f>IF(TabellSAML[[#This Row],[LFT1]]=TRUE,TabellSAML[[#This Row],[Datum för det sista programtillfället]]&amp;TabellSAML[[#This Row],[(LFT) Ledarens namn]],"")</f>
        <v/>
      </c>
      <c r="BD154" t="str">
        <f>IF(TabellSAML[[#This Row],[LFT1]]=TRUE,TabellSAML[[#This Row],[Socialförvaltning som anordnat programtillfällena]],"")</f>
        <v/>
      </c>
      <c r="BE154" s="5" t="str">
        <f>IF(TabellSAML[[#This Row],[LFT2]]=TRUE,TabellSAML[[#This Row],[Datum för sista programtillfället]]&amp;TabellSAML[[#This Row],[(LFT) Namn på ledare för programmet]],"")</f>
        <v/>
      </c>
      <c r="BF154" t="str">
        <f>_xlfn.XLOOKUP(TabellSAML[[#This Row],[LFT_del_datum]],TabellSAML[LFT_led_datum],TabellSAML[LFT_led_SF],"",0,1)</f>
        <v/>
      </c>
      <c r="BG15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4" s="5" t="str">
        <f>IF(ISNUMBER(TabellSAML[[#This Row],[Datum för det sista programtillfället]]),TabellSAML[[#This Row],[Datum för det sista programtillfället]],IF(ISBLANK(TabellSAML[[#This Row],[Datum för sista programtillfället]]),"",TabellSAML[[#This Row],[Datum för sista programtillfället]]))</f>
        <v/>
      </c>
      <c r="BJ154" t="str">
        <f>IF(ISTEXT(TabellSAML[[#This Row],[Typ av program]]),TabellSAML[[#This Row],[Typ av program]],IF(ISBLANK(TabellSAML[[#This Row],[Typ av program2]]),"",TabellSAML[[#This Row],[Typ av program2]]))</f>
        <v/>
      </c>
      <c r="BK154" t="str">
        <f>IF(ISTEXT(TabellSAML[[#This Row],[Datum alla]]),"",YEAR(TabellSAML[[#This Row],[Datum alla]]))</f>
        <v/>
      </c>
      <c r="BL154" t="str">
        <f>IF(ISTEXT(TabellSAML[[#This Row],[Datum alla]]),"",MONTH(TabellSAML[[#This Row],[Datum alla]]))</f>
        <v/>
      </c>
      <c r="BM154" t="str">
        <f>IF(ISTEXT(TabellSAML[[#This Row],[Månad]]),"",IF(TabellSAML[[#This Row],[Månad]]&lt;=6,TabellSAML[[#This Row],[År]]&amp;" termin 1",TabellSAML[[#This Row],[År]]&amp;" termin 2"))</f>
        <v/>
      </c>
    </row>
    <row r="155" spans="2:65" x14ac:dyDescent="0.25">
      <c r="B155" s="1"/>
      <c r="C155" s="1"/>
      <c r="S155" s="37"/>
      <c r="AA155" s="2"/>
      <c r="AO155" s="44" t="str">
        <f>IF(TabellSAML[[#This Row],[ID]]&gt;0,ISTEXT(TabellSAML[[#This Row],[(CoS) Ledarens namn]]),"")</f>
        <v/>
      </c>
      <c r="AP155" t="str">
        <f>IF(TabellSAML[[#This Row],[ID]]&gt;0,ISTEXT(TabellSAML[[#This Row],[(BIFF) Ledarens namn]]),"")</f>
        <v/>
      </c>
      <c r="AQ155" t="str">
        <f>IF(TabellSAML[[#This Row],[ID]]&gt;0,ISTEXT(TabellSAML[[#This Row],[(LFT) Ledarens namn]]),"")</f>
        <v/>
      </c>
      <c r="AR155" t="str">
        <f>IF(TabellSAML[[#This Row],[ID]]&gt;0,ISTEXT(TabellSAML[[#This Row],[(CoS) Namn på ledare för programmet]]),"")</f>
        <v/>
      </c>
      <c r="AS155" t="str">
        <f>IF(TabellSAML[[#This Row],[ID]]&gt;0,ISTEXT(TabellSAML[[#This Row],[(BIFF) Namn på ledare för programmet]]),"")</f>
        <v/>
      </c>
      <c r="AT155" t="str">
        <f>IF(TabellSAML[[#This Row],[ID]]&gt;0,ISTEXT(TabellSAML[[#This Row],[(LFT) Namn på ledare för programmet]]),"")</f>
        <v/>
      </c>
      <c r="AU155" s="5" t="str">
        <f>IF(TabellSAML[[#This Row],[CoS1]]=TRUE,TabellSAML[[#This Row],[Datum för det sista programtillfället]]&amp;TabellSAML[[#This Row],[(CoS) Ledarens namn]],"")</f>
        <v/>
      </c>
      <c r="AV155" t="str">
        <f>IF(TabellSAML[[#This Row],[CoS1]]=TRUE,TabellSAML[[#This Row],[Socialförvaltning som anordnat programtillfällena]],"")</f>
        <v/>
      </c>
      <c r="AW155" s="5" t="str">
        <f>IF(TabellSAML[[#This Row],[CoS2]]=TRUE,TabellSAML[[#This Row],[Datum för sista programtillfället]]&amp;TabellSAML[[#This Row],[(CoS) Namn på ledare för programmet]],"")</f>
        <v/>
      </c>
      <c r="AX155" t="str">
        <f>_xlfn.XLOOKUP(TabellSAML[[#This Row],[CoS_del_datum]],TabellSAML[CoS_led_datum],TabellSAML[CoS_led_SF],"",0,1)</f>
        <v/>
      </c>
      <c r="AY155" s="5" t="str">
        <f>IF(TabellSAML[[#This Row],[BIFF1]]=TRUE,TabellSAML[[#This Row],[Datum för det sista programtillfället]]&amp;TabellSAML[[#This Row],[(BIFF) Ledarens namn]],"")</f>
        <v/>
      </c>
      <c r="AZ155" t="str">
        <f>IF(TabellSAML[[#This Row],[BIFF1]]=TRUE,TabellSAML[[#This Row],[Socialförvaltning som anordnat programtillfällena]],"")</f>
        <v/>
      </c>
      <c r="BA155" s="5" t="str">
        <f>IF(TabellSAML[[#This Row],[BIFF2]]=TRUE,TabellSAML[[#This Row],[Datum för sista programtillfället]]&amp;TabellSAML[[#This Row],[(BIFF) Namn på ledare för programmet]],"")</f>
        <v/>
      </c>
      <c r="BB155" t="str">
        <f>_xlfn.XLOOKUP(TabellSAML[[#This Row],[BIFF_del_datum]],TabellSAML[BIFF_led_datum],TabellSAML[BIFF_led_SF],"",0,1)</f>
        <v/>
      </c>
      <c r="BC155" s="5" t="str">
        <f>IF(TabellSAML[[#This Row],[LFT1]]=TRUE,TabellSAML[[#This Row],[Datum för det sista programtillfället]]&amp;TabellSAML[[#This Row],[(LFT) Ledarens namn]],"")</f>
        <v/>
      </c>
      <c r="BD155" t="str">
        <f>IF(TabellSAML[[#This Row],[LFT1]]=TRUE,TabellSAML[[#This Row],[Socialförvaltning som anordnat programtillfällena]],"")</f>
        <v/>
      </c>
      <c r="BE155" s="5" t="str">
        <f>IF(TabellSAML[[#This Row],[LFT2]]=TRUE,TabellSAML[[#This Row],[Datum för sista programtillfället]]&amp;TabellSAML[[#This Row],[(LFT) Namn på ledare för programmet]],"")</f>
        <v/>
      </c>
      <c r="BF155" t="str">
        <f>_xlfn.XLOOKUP(TabellSAML[[#This Row],[LFT_del_datum]],TabellSAML[LFT_led_datum],TabellSAML[LFT_led_SF],"",0,1)</f>
        <v/>
      </c>
      <c r="BG15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5" s="5" t="str">
        <f>IF(ISNUMBER(TabellSAML[[#This Row],[Datum för det sista programtillfället]]),TabellSAML[[#This Row],[Datum för det sista programtillfället]],IF(ISBLANK(TabellSAML[[#This Row],[Datum för sista programtillfället]]),"",TabellSAML[[#This Row],[Datum för sista programtillfället]]))</f>
        <v/>
      </c>
      <c r="BJ155" t="str">
        <f>IF(ISTEXT(TabellSAML[[#This Row],[Typ av program]]),TabellSAML[[#This Row],[Typ av program]],IF(ISBLANK(TabellSAML[[#This Row],[Typ av program2]]),"",TabellSAML[[#This Row],[Typ av program2]]))</f>
        <v/>
      </c>
      <c r="BK155" t="str">
        <f>IF(ISTEXT(TabellSAML[[#This Row],[Datum alla]]),"",YEAR(TabellSAML[[#This Row],[Datum alla]]))</f>
        <v/>
      </c>
      <c r="BL155" t="str">
        <f>IF(ISTEXT(TabellSAML[[#This Row],[Datum alla]]),"",MONTH(TabellSAML[[#This Row],[Datum alla]]))</f>
        <v/>
      </c>
      <c r="BM155" t="str">
        <f>IF(ISTEXT(TabellSAML[[#This Row],[Månad]]),"",IF(TabellSAML[[#This Row],[Månad]]&lt;=6,TabellSAML[[#This Row],[År]]&amp;" termin 1",TabellSAML[[#This Row],[År]]&amp;" termin 2"))</f>
        <v/>
      </c>
    </row>
    <row r="156" spans="2:65" x14ac:dyDescent="0.25">
      <c r="B156" s="1"/>
      <c r="C156" s="1"/>
      <c r="S156" s="37"/>
      <c r="AA156" s="2"/>
      <c r="AO156" s="44" t="str">
        <f>IF(TabellSAML[[#This Row],[ID]]&gt;0,ISTEXT(TabellSAML[[#This Row],[(CoS) Ledarens namn]]),"")</f>
        <v/>
      </c>
      <c r="AP156" t="str">
        <f>IF(TabellSAML[[#This Row],[ID]]&gt;0,ISTEXT(TabellSAML[[#This Row],[(BIFF) Ledarens namn]]),"")</f>
        <v/>
      </c>
      <c r="AQ156" t="str">
        <f>IF(TabellSAML[[#This Row],[ID]]&gt;0,ISTEXT(TabellSAML[[#This Row],[(LFT) Ledarens namn]]),"")</f>
        <v/>
      </c>
      <c r="AR156" t="str">
        <f>IF(TabellSAML[[#This Row],[ID]]&gt;0,ISTEXT(TabellSAML[[#This Row],[(CoS) Namn på ledare för programmet]]),"")</f>
        <v/>
      </c>
      <c r="AS156" t="str">
        <f>IF(TabellSAML[[#This Row],[ID]]&gt;0,ISTEXT(TabellSAML[[#This Row],[(BIFF) Namn på ledare för programmet]]),"")</f>
        <v/>
      </c>
      <c r="AT156" t="str">
        <f>IF(TabellSAML[[#This Row],[ID]]&gt;0,ISTEXT(TabellSAML[[#This Row],[(LFT) Namn på ledare för programmet]]),"")</f>
        <v/>
      </c>
      <c r="AU156" s="5" t="str">
        <f>IF(TabellSAML[[#This Row],[CoS1]]=TRUE,TabellSAML[[#This Row],[Datum för det sista programtillfället]]&amp;TabellSAML[[#This Row],[(CoS) Ledarens namn]],"")</f>
        <v/>
      </c>
      <c r="AV156" t="str">
        <f>IF(TabellSAML[[#This Row],[CoS1]]=TRUE,TabellSAML[[#This Row],[Socialförvaltning som anordnat programtillfällena]],"")</f>
        <v/>
      </c>
      <c r="AW156" s="5" t="str">
        <f>IF(TabellSAML[[#This Row],[CoS2]]=TRUE,TabellSAML[[#This Row],[Datum för sista programtillfället]]&amp;TabellSAML[[#This Row],[(CoS) Namn på ledare för programmet]],"")</f>
        <v/>
      </c>
      <c r="AX156" t="str">
        <f>_xlfn.XLOOKUP(TabellSAML[[#This Row],[CoS_del_datum]],TabellSAML[CoS_led_datum],TabellSAML[CoS_led_SF],"",0,1)</f>
        <v/>
      </c>
      <c r="AY156" s="5" t="str">
        <f>IF(TabellSAML[[#This Row],[BIFF1]]=TRUE,TabellSAML[[#This Row],[Datum för det sista programtillfället]]&amp;TabellSAML[[#This Row],[(BIFF) Ledarens namn]],"")</f>
        <v/>
      </c>
      <c r="AZ156" t="str">
        <f>IF(TabellSAML[[#This Row],[BIFF1]]=TRUE,TabellSAML[[#This Row],[Socialförvaltning som anordnat programtillfällena]],"")</f>
        <v/>
      </c>
      <c r="BA156" s="5" t="str">
        <f>IF(TabellSAML[[#This Row],[BIFF2]]=TRUE,TabellSAML[[#This Row],[Datum för sista programtillfället]]&amp;TabellSAML[[#This Row],[(BIFF) Namn på ledare för programmet]],"")</f>
        <v/>
      </c>
      <c r="BB156" t="str">
        <f>_xlfn.XLOOKUP(TabellSAML[[#This Row],[BIFF_del_datum]],TabellSAML[BIFF_led_datum],TabellSAML[BIFF_led_SF],"",0,1)</f>
        <v/>
      </c>
      <c r="BC156" s="5" t="str">
        <f>IF(TabellSAML[[#This Row],[LFT1]]=TRUE,TabellSAML[[#This Row],[Datum för det sista programtillfället]]&amp;TabellSAML[[#This Row],[(LFT) Ledarens namn]],"")</f>
        <v/>
      </c>
      <c r="BD156" t="str">
        <f>IF(TabellSAML[[#This Row],[LFT1]]=TRUE,TabellSAML[[#This Row],[Socialförvaltning som anordnat programtillfällena]],"")</f>
        <v/>
      </c>
      <c r="BE156" s="5" t="str">
        <f>IF(TabellSAML[[#This Row],[LFT2]]=TRUE,TabellSAML[[#This Row],[Datum för sista programtillfället]]&amp;TabellSAML[[#This Row],[(LFT) Namn på ledare för programmet]],"")</f>
        <v/>
      </c>
      <c r="BF156" t="str">
        <f>_xlfn.XLOOKUP(TabellSAML[[#This Row],[LFT_del_datum]],TabellSAML[LFT_led_datum],TabellSAML[LFT_led_SF],"",0,1)</f>
        <v/>
      </c>
      <c r="BG15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6" s="5" t="str">
        <f>IF(ISNUMBER(TabellSAML[[#This Row],[Datum för det sista programtillfället]]),TabellSAML[[#This Row],[Datum för det sista programtillfället]],IF(ISBLANK(TabellSAML[[#This Row],[Datum för sista programtillfället]]),"",TabellSAML[[#This Row],[Datum för sista programtillfället]]))</f>
        <v/>
      </c>
      <c r="BJ156" t="str">
        <f>IF(ISTEXT(TabellSAML[[#This Row],[Typ av program]]),TabellSAML[[#This Row],[Typ av program]],IF(ISBLANK(TabellSAML[[#This Row],[Typ av program2]]),"",TabellSAML[[#This Row],[Typ av program2]]))</f>
        <v/>
      </c>
      <c r="BK156" t="str">
        <f>IF(ISTEXT(TabellSAML[[#This Row],[Datum alla]]),"",YEAR(TabellSAML[[#This Row],[Datum alla]]))</f>
        <v/>
      </c>
      <c r="BL156" t="str">
        <f>IF(ISTEXT(TabellSAML[[#This Row],[Datum alla]]),"",MONTH(TabellSAML[[#This Row],[Datum alla]]))</f>
        <v/>
      </c>
      <c r="BM156" t="str">
        <f>IF(ISTEXT(TabellSAML[[#This Row],[Månad]]),"",IF(TabellSAML[[#This Row],[Månad]]&lt;=6,TabellSAML[[#This Row],[År]]&amp;" termin 1",TabellSAML[[#This Row],[År]]&amp;" termin 2"))</f>
        <v/>
      </c>
    </row>
    <row r="157" spans="2:65" x14ac:dyDescent="0.25">
      <c r="B157" s="1"/>
      <c r="C157" s="1"/>
      <c r="S157" s="37"/>
      <c r="AA157" s="2"/>
      <c r="AO157" s="44" t="str">
        <f>IF(TabellSAML[[#This Row],[ID]]&gt;0,ISTEXT(TabellSAML[[#This Row],[(CoS) Ledarens namn]]),"")</f>
        <v/>
      </c>
      <c r="AP157" t="str">
        <f>IF(TabellSAML[[#This Row],[ID]]&gt;0,ISTEXT(TabellSAML[[#This Row],[(BIFF) Ledarens namn]]),"")</f>
        <v/>
      </c>
      <c r="AQ157" t="str">
        <f>IF(TabellSAML[[#This Row],[ID]]&gt;0,ISTEXT(TabellSAML[[#This Row],[(LFT) Ledarens namn]]),"")</f>
        <v/>
      </c>
      <c r="AR157" t="str">
        <f>IF(TabellSAML[[#This Row],[ID]]&gt;0,ISTEXT(TabellSAML[[#This Row],[(CoS) Namn på ledare för programmet]]),"")</f>
        <v/>
      </c>
      <c r="AS157" t="str">
        <f>IF(TabellSAML[[#This Row],[ID]]&gt;0,ISTEXT(TabellSAML[[#This Row],[(BIFF) Namn på ledare för programmet]]),"")</f>
        <v/>
      </c>
      <c r="AT157" t="str">
        <f>IF(TabellSAML[[#This Row],[ID]]&gt;0,ISTEXT(TabellSAML[[#This Row],[(LFT) Namn på ledare för programmet]]),"")</f>
        <v/>
      </c>
      <c r="AU157" s="5" t="str">
        <f>IF(TabellSAML[[#This Row],[CoS1]]=TRUE,TabellSAML[[#This Row],[Datum för det sista programtillfället]]&amp;TabellSAML[[#This Row],[(CoS) Ledarens namn]],"")</f>
        <v/>
      </c>
      <c r="AV157" t="str">
        <f>IF(TabellSAML[[#This Row],[CoS1]]=TRUE,TabellSAML[[#This Row],[Socialförvaltning som anordnat programtillfällena]],"")</f>
        <v/>
      </c>
      <c r="AW157" s="5" t="str">
        <f>IF(TabellSAML[[#This Row],[CoS2]]=TRUE,TabellSAML[[#This Row],[Datum för sista programtillfället]]&amp;TabellSAML[[#This Row],[(CoS) Namn på ledare för programmet]],"")</f>
        <v/>
      </c>
      <c r="AX157" t="str">
        <f>_xlfn.XLOOKUP(TabellSAML[[#This Row],[CoS_del_datum]],TabellSAML[CoS_led_datum],TabellSAML[CoS_led_SF],"",0,1)</f>
        <v/>
      </c>
      <c r="AY157" s="5" t="str">
        <f>IF(TabellSAML[[#This Row],[BIFF1]]=TRUE,TabellSAML[[#This Row],[Datum för det sista programtillfället]]&amp;TabellSAML[[#This Row],[(BIFF) Ledarens namn]],"")</f>
        <v/>
      </c>
      <c r="AZ157" t="str">
        <f>IF(TabellSAML[[#This Row],[BIFF1]]=TRUE,TabellSAML[[#This Row],[Socialförvaltning som anordnat programtillfällena]],"")</f>
        <v/>
      </c>
      <c r="BA157" s="5" t="str">
        <f>IF(TabellSAML[[#This Row],[BIFF2]]=TRUE,TabellSAML[[#This Row],[Datum för sista programtillfället]]&amp;TabellSAML[[#This Row],[(BIFF) Namn på ledare för programmet]],"")</f>
        <v/>
      </c>
      <c r="BB157" t="str">
        <f>_xlfn.XLOOKUP(TabellSAML[[#This Row],[BIFF_del_datum]],TabellSAML[BIFF_led_datum],TabellSAML[BIFF_led_SF],"",0,1)</f>
        <v/>
      </c>
      <c r="BC157" s="5" t="str">
        <f>IF(TabellSAML[[#This Row],[LFT1]]=TRUE,TabellSAML[[#This Row],[Datum för det sista programtillfället]]&amp;TabellSAML[[#This Row],[(LFT) Ledarens namn]],"")</f>
        <v/>
      </c>
      <c r="BD157" t="str">
        <f>IF(TabellSAML[[#This Row],[LFT1]]=TRUE,TabellSAML[[#This Row],[Socialförvaltning som anordnat programtillfällena]],"")</f>
        <v/>
      </c>
      <c r="BE157" s="5" t="str">
        <f>IF(TabellSAML[[#This Row],[LFT2]]=TRUE,TabellSAML[[#This Row],[Datum för sista programtillfället]]&amp;TabellSAML[[#This Row],[(LFT) Namn på ledare för programmet]],"")</f>
        <v/>
      </c>
      <c r="BF157" t="str">
        <f>_xlfn.XLOOKUP(TabellSAML[[#This Row],[LFT_del_datum]],TabellSAML[LFT_led_datum],TabellSAML[LFT_led_SF],"",0,1)</f>
        <v/>
      </c>
      <c r="BG15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7" s="5" t="str">
        <f>IF(ISNUMBER(TabellSAML[[#This Row],[Datum för det sista programtillfället]]),TabellSAML[[#This Row],[Datum för det sista programtillfället]],IF(ISBLANK(TabellSAML[[#This Row],[Datum för sista programtillfället]]),"",TabellSAML[[#This Row],[Datum för sista programtillfället]]))</f>
        <v/>
      </c>
      <c r="BJ157" t="str">
        <f>IF(ISTEXT(TabellSAML[[#This Row],[Typ av program]]),TabellSAML[[#This Row],[Typ av program]],IF(ISBLANK(TabellSAML[[#This Row],[Typ av program2]]),"",TabellSAML[[#This Row],[Typ av program2]]))</f>
        <v/>
      </c>
      <c r="BK157" t="str">
        <f>IF(ISTEXT(TabellSAML[[#This Row],[Datum alla]]),"",YEAR(TabellSAML[[#This Row],[Datum alla]]))</f>
        <v/>
      </c>
      <c r="BL157" t="str">
        <f>IF(ISTEXT(TabellSAML[[#This Row],[Datum alla]]),"",MONTH(TabellSAML[[#This Row],[Datum alla]]))</f>
        <v/>
      </c>
      <c r="BM157" t="str">
        <f>IF(ISTEXT(TabellSAML[[#This Row],[Månad]]),"",IF(TabellSAML[[#This Row],[Månad]]&lt;=6,TabellSAML[[#This Row],[År]]&amp;" termin 1",TabellSAML[[#This Row],[År]]&amp;" termin 2"))</f>
        <v/>
      </c>
    </row>
    <row r="158" spans="2:65" x14ac:dyDescent="0.25">
      <c r="B158" s="1"/>
      <c r="C158" s="1"/>
      <c r="S158" s="37"/>
      <c r="AA158" s="2"/>
      <c r="AO158" s="44" t="str">
        <f>IF(TabellSAML[[#This Row],[ID]]&gt;0,ISTEXT(TabellSAML[[#This Row],[(CoS) Ledarens namn]]),"")</f>
        <v/>
      </c>
      <c r="AP158" t="str">
        <f>IF(TabellSAML[[#This Row],[ID]]&gt;0,ISTEXT(TabellSAML[[#This Row],[(BIFF) Ledarens namn]]),"")</f>
        <v/>
      </c>
      <c r="AQ158" t="str">
        <f>IF(TabellSAML[[#This Row],[ID]]&gt;0,ISTEXT(TabellSAML[[#This Row],[(LFT) Ledarens namn]]),"")</f>
        <v/>
      </c>
      <c r="AR158" t="str">
        <f>IF(TabellSAML[[#This Row],[ID]]&gt;0,ISTEXT(TabellSAML[[#This Row],[(CoS) Namn på ledare för programmet]]),"")</f>
        <v/>
      </c>
      <c r="AS158" t="str">
        <f>IF(TabellSAML[[#This Row],[ID]]&gt;0,ISTEXT(TabellSAML[[#This Row],[(BIFF) Namn på ledare för programmet]]),"")</f>
        <v/>
      </c>
      <c r="AT158" t="str">
        <f>IF(TabellSAML[[#This Row],[ID]]&gt;0,ISTEXT(TabellSAML[[#This Row],[(LFT) Namn på ledare för programmet]]),"")</f>
        <v/>
      </c>
      <c r="AU158" s="5" t="str">
        <f>IF(TabellSAML[[#This Row],[CoS1]]=TRUE,TabellSAML[[#This Row],[Datum för det sista programtillfället]]&amp;TabellSAML[[#This Row],[(CoS) Ledarens namn]],"")</f>
        <v/>
      </c>
      <c r="AV158" t="str">
        <f>IF(TabellSAML[[#This Row],[CoS1]]=TRUE,TabellSAML[[#This Row],[Socialförvaltning som anordnat programtillfällena]],"")</f>
        <v/>
      </c>
      <c r="AW158" s="5" t="str">
        <f>IF(TabellSAML[[#This Row],[CoS2]]=TRUE,TabellSAML[[#This Row],[Datum för sista programtillfället]]&amp;TabellSAML[[#This Row],[(CoS) Namn på ledare för programmet]],"")</f>
        <v/>
      </c>
      <c r="AX158" t="str">
        <f>_xlfn.XLOOKUP(TabellSAML[[#This Row],[CoS_del_datum]],TabellSAML[CoS_led_datum],TabellSAML[CoS_led_SF],"",0,1)</f>
        <v/>
      </c>
      <c r="AY158" s="5" t="str">
        <f>IF(TabellSAML[[#This Row],[BIFF1]]=TRUE,TabellSAML[[#This Row],[Datum för det sista programtillfället]]&amp;TabellSAML[[#This Row],[(BIFF) Ledarens namn]],"")</f>
        <v/>
      </c>
      <c r="AZ158" t="str">
        <f>IF(TabellSAML[[#This Row],[BIFF1]]=TRUE,TabellSAML[[#This Row],[Socialförvaltning som anordnat programtillfällena]],"")</f>
        <v/>
      </c>
      <c r="BA158" s="5" t="str">
        <f>IF(TabellSAML[[#This Row],[BIFF2]]=TRUE,TabellSAML[[#This Row],[Datum för sista programtillfället]]&amp;TabellSAML[[#This Row],[(BIFF) Namn på ledare för programmet]],"")</f>
        <v/>
      </c>
      <c r="BB158" t="str">
        <f>_xlfn.XLOOKUP(TabellSAML[[#This Row],[BIFF_del_datum]],TabellSAML[BIFF_led_datum],TabellSAML[BIFF_led_SF],"",0,1)</f>
        <v/>
      </c>
      <c r="BC158" s="5" t="str">
        <f>IF(TabellSAML[[#This Row],[LFT1]]=TRUE,TabellSAML[[#This Row],[Datum för det sista programtillfället]]&amp;TabellSAML[[#This Row],[(LFT) Ledarens namn]],"")</f>
        <v/>
      </c>
      <c r="BD158" t="str">
        <f>IF(TabellSAML[[#This Row],[LFT1]]=TRUE,TabellSAML[[#This Row],[Socialförvaltning som anordnat programtillfällena]],"")</f>
        <v/>
      </c>
      <c r="BE158" s="5" t="str">
        <f>IF(TabellSAML[[#This Row],[LFT2]]=TRUE,TabellSAML[[#This Row],[Datum för sista programtillfället]]&amp;TabellSAML[[#This Row],[(LFT) Namn på ledare för programmet]],"")</f>
        <v/>
      </c>
      <c r="BF158" t="str">
        <f>_xlfn.XLOOKUP(TabellSAML[[#This Row],[LFT_del_datum]],TabellSAML[LFT_led_datum],TabellSAML[LFT_led_SF],"",0,1)</f>
        <v/>
      </c>
      <c r="BG15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8" s="5" t="str">
        <f>IF(ISNUMBER(TabellSAML[[#This Row],[Datum för det sista programtillfället]]),TabellSAML[[#This Row],[Datum för det sista programtillfället]],IF(ISBLANK(TabellSAML[[#This Row],[Datum för sista programtillfället]]),"",TabellSAML[[#This Row],[Datum för sista programtillfället]]))</f>
        <v/>
      </c>
      <c r="BJ158" t="str">
        <f>IF(ISTEXT(TabellSAML[[#This Row],[Typ av program]]),TabellSAML[[#This Row],[Typ av program]],IF(ISBLANK(TabellSAML[[#This Row],[Typ av program2]]),"",TabellSAML[[#This Row],[Typ av program2]]))</f>
        <v/>
      </c>
      <c r="BK158" t="str">
        <f>IF(ISTEXT(TabellSAML[[#This Row],[Datum alla]]),"",YEAR(TabellSAML[[#This Row],[Datum alla]]))</f>
        <v/>
      </c>
      <c r="BL158" t="str">
        <f>IF(ISTEXT(TabellSAML[[#This Row],[Datum alla]]),"",MONTH(TabellSAML[[#This Row],[Datum alla]]))</f>
        <v/>
      </c>
      <c r="BM158" t="str">
        <f>IF(ISTEXT(TabellSAML[[#This Row],[Månad]]),"",IF(TabellSAML[[#This Row],[Månad]]&lt;=6,TabellSAML[[#This Row],[År]]&amp;" termin 1",TabellSAML[[#This Row],[År]]&amp;" termin 2"))</f>
        <v/>
      </c>
    </row>
    <row r="159" spans="2:65" x14ac:dyDescent="0.25">
      <c r="B159" s="1"/>
      <c r="C159" s="1"/>
      <c r="S159" s="37"/>
      <c r="AA159" s="2"/>
      <c r="AO159" s="44" t="str">
        <f>IF(TabellSAML[[#This Row],[ID]]&gt;0,ISTEXT(TabellSAML[[#This Row],[(CoS) Ledarens namn]]),"")</f>
        <v/>
      </c>
      <c r="AP159" t="str">
        <f>IF(TabellSAML[[#This Row],[ID]]&gt;0,ISTEXT(TabellSAML[[#This Row],[(BIFF) Ledarens namn]]),"")</f>
        <v/>
      </c>
      <c r="AQ159" t="str">
        <f>IF(TabellSAML[[#This Row],[ID]]&gt;0,ISTEXT(TabellSAML[[#This Row],[(LFT) Ledarens namn]]),"")</f>
        <v/>
      </c>
      <c r="AR159" t="str">
        <f>IF(TabellSAML[[#This Row],[ID]]&gt;0,ISTEXT(TabellSAML[[#This Row],[(CoS) Namn på ledare för programmet]]),"")</f>
        <v/>
      </c>
      <c r="AS159" t="str">
        <f>IF(TabellSAML[[#This Row],[ID]]&gt;0,ISTEXT(TabellSAML[[#This Row],[(BIFF) Namn på ledare för programmet]]),"")</f>
        <v/>
      </c>
      <c r="AT159" t="str">
        <f>IF(TabellSAML[[#This Row],[ID]]&gt;0,ISTEXT(TabellSAML[[#This Row],[(LFT) Namn på ledare för programmet]]),"")</f>
        <v/>
      </c>
      <c r="AU159" s="5" t="str">
        <f>IF(TabellSAML[[#This Row],[CoS1]]=TRUE,TabellSAML[[#This Row],[Datum för det sista programtillfället]]&amp;TabellSAML[[#This Row],[(CoS) Ledarens namn]],"")</f>
        <v/>
      </c>
      <c r="AV159" t="str">
        <f>IF(TabellSAML[[#This Row],[CoS1]]=TRUE,TabellSAML[[#This Row],[Socialförvaltning som anordnat programtillfällena]],"")</f>
        <v/>
      </c>
      <c r="AW159" s="5" t="str">
        <f>IF(TabellSAML[[#This Row],[CoS2]]=TRUE,TabellSAML[[#This Row],[Datum för sista programtillfället]]&amp;TabellSAML[[#This Row],[(CoS) Namn på ledare för programmet]],"")</f>
        <v/>
      </c>
      <c r="AX159" t="str">
        <f>_xlfn.XLOOKUP(TabellSAML[[#This Row],[CoS_del_datum]],TabellSAML[CoS_led_datum],TabellSAML[CoS_led_SF],"",0,1)</f>
        <v/>
      </c>
      <c r="AY159" s="5" t="str">
        <f>IF(TabellSAML[[#This Row],[BIFF1]]=TRUE,TabellSAML[[#This Row],[Datum för det sista programtillfället]]&amp;TabellSAML[[#This Row],[(BIFF) Ledarens namn]],"")</f>
        <v/>
      </c>
      <c r="AZ159" t="str">
        <f>IF(TabellSAML[[#This Row],[BIFF1]]=TRUE,TabellSAML[[#This Row],[Socialförvaltning som anordnat programtillfällena]],"")</f>
        <v/>
      </c>
      <c r="BA159" s="5" t="str">
        <f>IF(TabellSAML[[#This Row],[BIFF2]]=TRUE,TabellSAML[[#This Row],[Datum för sista programtillfället]]&amp;TabellSAML[[#This Row],[(BIFF) Namn på ledare för programmet]],"")</f>
        <v/>
      </c>
      <c r="BB159" t="str">
        <f>_xlfn.XLOOKUP(TabellSAML[[#This Row],[BIFF_del_datum]],TabellSAML[BIFF_led_datum],TabellSAML[BIFF_led_SF],"",0,1)</f>
        <v/>
      </c>
      <c r="BC159" s="5" t="str">
        <f>IF(TabellSAML[[#This Row],[LFT1]]=TRUE,TabellSAML[[#This Row],[Datum för det sista programtillfället]]&amp;TabellSAML[[#This Row],[(LFT) Ledarens namn]],"")</f>
        <v/>
      </c>
      <c r="BD159" t="str">
        <f>IF(TabellSAML[[#This Row],[LFT1]]=TRUE,TabellSAML[[#This Row],[Socialförvaltning som anordnat programtillfällena]],"")</f>
        <v/>
      </c>
      <c r="BE159" s="5" t="str">
        <f>IF(TabellSAML[[#This Row],[LFT2]]=TRUE,TabellSAML[[#This Row],[Datum för sista programtillfället]]&amp;TabellSAML[[#This Row],[(LFT) Namn på ledare för programmet]],"")</f>
        <v/>
      </c>
      <c r="BF159" t="str">
        <f>_xlfn.XLOOKUP(TabellSAML[[#This Row],[LFT_del_datum]],TabellSAML[LFT_led_datum],TabellSAML[LFT_led_SF],"",0,1)</f>
        <v/>
      </c>
      <c r="BG15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5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59" s="5" t="str">
        <f>IF(ISNUMBER(TabellSAML[[#This Row],[Datum för det sista programtillfället]]),TabellSAML[[#This Row],[Datum för det sista programtillfället]],IF(ISBLANK(TabellSAML[[#This Row],[Datum för sista programtillfället]]),"",TabellSAML[[#This Row],[Datum för sista programtillfället]]))</f>
        <v/>
      </c>
      <c r="BJ159" t="str">
        <f>IF(ISTEXT(TabellSAML[[#This Row],[Typ av program]]),TabellSAML[[#This Row],[Typ av program]],IF(ISBLANK(TabellSAML[[#This Row],[Typ av program2]]),"",TabellSAML[[#This Row],[Typ av program2]]))</f>
        <v/>
      </c>
      <c r="BK159" t="str">
        <f>IF(ISTEXT(TabellSAML[[#This Row],[Datum alla]]),"",YEAR(TabellSAML[[#This Row],[Datum alla]]))</f>
        <v/>
      </c>
      <c r="BL159" t="str">
        <f>IF(ISTEXT(TabellSAML[[#This Row],[Datum alla]]),"",MONTH(TabellSAML[[#This Row],[Datum alla]]))</f>
        <v/>
      </c>
      <c r="BM159" t="str">
        <f>IF(ISTEXT(TabellSAML[[#This Row],[Månad]]),"",IF(TabellSAML[[#This Row],[Månad]]&lt;=6,TabellSAML[[#This Row],[År]]&amp;" termin 1",TabellSAML[[#This Row],[År]]&amp;" termin 2"))</f>
        <v/>
      </c>
    </row>
    <row r="160" spans="2:65" x14ac:dyDescent="0.25">
      <c r="B160" s="1"/>
      <c r="C160" s="1"/>
      <c r="S160" s="37"/>
      <c r="AO160" s="44" t="str">
        <f>IF(TabellSAML[[#This Row],[ID]]&gt;0,ISTEXT(TabellSAML[[#This Row],[(CoS) Ledarens namn]]),"")</f>
        <v/>
      </c>
      <c r="AP160" t="str">
        <f>IF(TabellSAML[[#This Row],[ID]]&gt;0,ISTEXT(TabellSAML[[#This Row],[(BIFF) Ledarens namn]]),"")</f>
        <v/>
      </c>
      <c r="AQ160" t="str">
        <f>IF(TabellSAML[[#This Row],[ID]]&gt;0,ISTEXT(TabellSAML[[#This Row],[(LFT) Ledarens namn]]),"")</f>
        <v/>
      </c>
      <c r="AR160" t="str">
        <f>IF(TabellSAML[[#This Row],[ID]]&gt;0,ISTEXT(TabellSAML[[#This Row],[(CoS) Namn på ledare för programmet]]),"")</f>
        <v/>
      </c>
      <c r="AS160" t="str">
        <f>IF(TabellSAML[[#This Row],[ID]]&gt;0,ISTEXT(TabellSAML[[#This Row],[(BIFF) Namn på ledare för programmet]]),"")</f>
        <v/>
      </c>
      <c r="AT160" t="str">
        <f>IF(TabellSAML[[#This Row],[ID]]&gt;0,ISTEXT(TabellSAML[[#This Row],[(LFT) Namn på ledare för programmet]]),"")</f>
        <v/>
      </c>
      <c r="AU160" s="5" t="str">
        <f>IF(TabellSAML[[#This Row],[CoS1]]=TRUE,TabellSAML[[#This Row],[Datum för det sista programtillfället]]&amp;TabellSAML[[#This Row],[(CoS) Ledarens namn]],"")</f>
        <v/>
      </c>
      <c r="AV160" t="str">
        <f>IF(TabellSAML[[#This Row],[CoS1]]=TRUE,TabellSAML[[#This Row],[Socialförvaltning som anordnat programtillfällena]],"")</f>
        <v/>
      </c>
      <c r="AW160" s="5" t="str">
        <f>IF(TabellSAML[[#This Row],[CoS2]]=TRUE,TabellSAML[[#This Row],[Datum för sista programtillfället]]&amp;TabellSAML[[#This Row],[(CoS) Namn på ledare för programmet]],"")</f>
        <v/>
      </c>
      <c r="AX160" t="str">
        <f>_xlfn.XLOOKUP(TabellSAML[[#This Row],[CoS_del_datum]],TabellSAML[CoS_led_datum],TabellSAML[CoS_led_SF],"",0,1)</f>
        <v/>
      </c>
      <c r="AY160" s="5" t="str">
        <f>IF(TabellSAML[[#This Row],[BIFF1]]=TRUE,TabellSAML[[#This Row],[Datum för det sista programtillfället]]&amp;TabellSAML[[#This Row],[(BIFF) Ledarens namn]],"")</f>
        <v/>
      </c>
      <c r="AZ160" t="str">
        <f>IF(TabellSAML[[#This Row],[BIFF1]]=TRUE,TabellSAML[[#This Row],[Socialförvaltning som anordnat programtillfällena]],"")</f>
        <v/>
      </c>
      <c r="BA160" s="5" t="str">
        <f>IF(TabellSAML[[#This Row],[BIFF2]]=TRUE,TabellSAML[[#This Row],[Datum för sista programtillfället]]&amp;TabellSAML[[#This Row],[(BIFF) Namn på ledare för programmet]],"")</f>
        <v/>
      </c>
      <c r="BB160" t="str">
        <f>_xlfn.XLOOKUP(TabellSAML[[#This Row],[BIFF_del_datum]],TabellSAML[BIFF_led_datum],TabellSAML[BIFF_led_SF],"",0,1)</f>
        <v/>
      </c>
      <c r="BC160" s="5" t="str">
        <f>IF(TabellSAML[[#This Row],[LFT1]]=TRUE,TabellSAML[[#This Row],[Datum för det sista programtillfället]]&amp;TabellSAML[[#This Row],[(LFT) Ledarens namn]],"")</f>
        <v/>
      </c>
      <c r="BD160" t="str">
        <f>IF(TabellSAML[[#This Row],[LFT1]]=TRUE,TabellSAML[[#This Row],[Socialförvaltning som anordnat programtillfällena]],"")</f>
        <v/>
      </c>
      <c r="BE160" s="5" t="str">
        <f>IF(TabellSAML[[#This Row],[LFT2]]=TRUE,TabellSAML[[#This Row],[Datum för sista programtillfället]]&amp;TabellSAML[[#This Row],[(LFT) Namn på ledare för programmet]],"")</f>
        <v/>
      </c>
      <c r="BF160" t="str">
        <f>_xlfn.XLOOKUP(TabellSAML[[#This Row],[LFT_del_datum]],TabellSAML[LFT_led_datum],TabellSAML[LFT_led_SF],"",0,1)</f>
        <v/>
      </c>
      <c r="BG16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0" s="5" t="str">
        <f>IF(ISNUMBER(TabellSAML[[#This Row],[Datum för det sista programtillfället]]),TabellSAML[[#This Row],[Datum för det sista programtillfället]],IF(ISBLANK(TabellSAML[[#This Row],[Datum för sista programtillfället]]),"",TabellSAML[[#This Row],[Datum för sista programtillfället]]))</f>
        <v/>
      </c>
      <c r="BJ160" t="str">
        <f>IF(ISTEXT(TabellSAML[[#This Row],[Typ av program]]),TabellSAML[[#This Row],[Typ av program]],IF(ISBLANK(TabellSAML[[#This Row],[Typ av program2]]),"",TabellSAML[[#This Row],[Typ av program2]]))</f>
        <v/>
      </c>
      <c r="BK160" t="str">
        <f>IF(ISTEXT(TabellSAML[[#This Row],[Datum alla]]),"",YEAR(TabellSAML[[#This Row],[Datum alla]]))</f>
        <v/>
      </c>
      <c r="BL160" t="str">
        <f>IF(ISTEXT(TabellSAML[[#This Row],[Datum alla]]),"",MONTH(TabellSAML[[#This Row],[Datum alla]]))</f>
        <v/>
      </c>
      <c r="BM160" t="str">
        <f>IF(ISTEXT(TabellSAML[[#This Row],[Månad]]),"",IF(TabellSAML[[#This Row],[Månad]]&lt;=6,TabellSAML[[#This Row],[År]]&amp;" termin 1",TabellSAML[[#This Row],[År]]&amp;" termin 2"))</f>
        <v/>
      </c>
    </row>
    <row r="161" spans="2:65" x14ac:dyDescent="0.25">
      <c r="B161" s="1"/>
      <c r="C161" s="1"/>
      <c r="S161" s="37"/>
      <c r="AA161" s="2"/>
      <c r="AO161" s="44" t="str">
        <f>IF(TabellSAML[[#This Row],[ID]]&gt;0,ISTEXT(TabellSAML[[#This Row],[(CoS) Ledarens namn]]),"")</f>
        <v/>
      </c>
      <c r="AP161" t="str">
        <f>IF(TabellSAML[[#This Row],[ID]]&gt;0,ISTEXT(TabellSAML[[#This Row],[(BIFF) Ledarens namn]]),"")</f>
        <v/>
      </c>
      <c r="AQ161" t="str">
        <f>IF(TabellSAML[[#This Row],[ID]]&gt;0,ISTEXT(TabellSAML[[#This Row],[(LFT) Ledarens namn]]),"")</f>
        <v/>
      </c>
      <c r="AR161" t="str">
        <f>IF(TabellSAML[[#This Row],[ID]]&gt;0,ISTEXT(TabellSAML[[#This Row],[(CoS) Namn på ledare för programmet]]),"")</f>
        <v/>
      </c>
      <c r="AS161" t="str">
        <f>IF(TabellSAML[[#This Row],[ID]]&gt;0,ISTEXT(TabellSAML[[#This Row],[(BIFF) Namn på ledare för programmet]]),"")</f>
        <v/>
      </c>
      <c r="AT161" t="str">
        <f>IF(TabellSAML[[#This Row],[ID]]&gt;0,ISTEXT(TabellSAML[[#This Row],[(LFT) Namn på ledare för programmet]]),"")</f>
        <v/>
      </c>
      <c r="AU161" s="5" t="str">
        <f>IF(TabellSAML[[#This Row],[CoS1]]=TRUE,TabellSAML[[#This Row],[Datum för det sista programtillfället]]&amp;TabellSAML[[#This Row],[(CoS) Ledarens namn]],"")</f>
        <v/>
      </c>
      <c r="AV161" t="str">
        <f>IF(TabellSAML[[#This Row],[CoS1]]=TRUE,TabellSAML[[#This Row],[Socialförvaltning som anordnat programtillfällena]],"")</f>
        <v/>
      </c>
      <c r="AW161" s="5" t="str">
        <f>IF(TabellSAML[[#This Row],[CoS2]]=TRUE,TabellSAML[[#This Row],[Datum för sista programtillfället]]&amp;TabellSAML[[#This Row],[(CoS) Namn på ledare för programmet]],"")</f>
        <v/>
      </c>
      <c r="AX161" t="str">
        <f>_xlfn.XLOOKUP(TabellSAML[[#This Row],[CoS_del_datum]],TabellSAML[CoS_led_datum],TabellSAML[CoS_led_SF],"",0,1)</f>
        <v/>
      </c>
      <c r="AY161" s="5" t="str">
        <f>IF(TabellSAML[[#This Row],[BIFF1]]=TRUE,TabellSAML[[#This Row],[Datum för det sista programtillfället]]&amp;TabellSAML[[#This Row],[(BIFF) Ledarens namn]],"")</f>
        <v/>
      </c>
      <c r="AZ161" t="str">
        <f>IF(TabellSAML[[#This Row],[BIFF1]]=TRUE,TabellSAML[[#This Row],[Socialförvaltning som anordnat programtillfällena]],"")</f>
        <v/>
      </c>
      <c r="BA161" s="5" t="str">
        <f>IF(TabellSAML[[#This Row],[BIFF2]]=TRUE,TabellSAML[[#This Row],[Datum för sista programtillfället]]&amp;TabellSAML[[#This Row],[(BIFF) Namn på ledare för programmet]],"")</f>
        <v/>
      </c>
      <c r="BB161" t="str">
        <f>_xlfn.XLOOKUP(TabellSAML[[#This Row],[BIFF_del_datum]],TabellSAML[BIFF_led_datum],TabellSAML[BIFF_led_SF],"",0,1)</f>
        <v/>
      </c>
      <c r="BC161" s="5" t="str">
        <f>IF(TabellSAML[[#This Row],[LFT1]]=TRUE,TabellSAML[[#This Row],[Datum för det sista programtillfället]]&amp;TabellSAML[[#This Row],[(LFT) Ledarens namn]],"")</f>
        <v/>
      </c>
      <c r="BD161" t="str">
        <f>IF(TabellSAML[[#This Row],[LFT1]]=TRUE,TabellSAML[[#This Row],[Socialförvaltning som anordnat programtillfällena]],"")</f>
        <v/>
      </c>
      <c r="BE161" s="5" t="str">
        <f>IF(TabellSAML[[#This Row],[LFT2]]=TRUE,TabellSAML[[#This Row],[Datum för sista programtillfället]]&amp;TabellSAML[[#This Row],[(LFT) Namn på ledare för programmet]],"")</f>
        <v/>
      </c>
      <c r="BF161" t="str">
        <f>_xlfn.XLOOKUP(TabellSAML[[#This Row],[LFT_del_datum]],TabellSAML[LFT_led_datum],TabellSAML[LFT_led_SF],"",0,1)</f>
        <v/>
      </c>
      <c r="BG16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1" s="5" t="str">
        <f>IF(ISNUMBER(TabellSAML[[#This Row],[Datum för det sista programtillfället]]),TabellSAML[[#This Row],[Datum för det sista programtillfället]],IF(ISBLANK(TabellSAML[[#This Row],[Datum för sista programtillfället]]),"",TabellSAML[[#This Row],[Datum för sista programtillfället]]))</f>
        <v/>
      </c>
      <c r="BJ161" t="str">
        <f>IF(ISTEXT(TabellSAML[[#This Row],[Typ av program]]),TabellSAML[[#This Row],[Typ av program]],IF(ISBLANK(TabellSAML[[#This Row],[Typ av program2]]),"",TabellSAML[[#This Row],[Typ av program2]]))</f>
        <v/>
      </c>
      <c r="BK161" t="str">
        <f>IF(ISTEXT(TabellSAML[[#This Row],[Datum alla]]),"",YEAR(TabellSAML[[#This Row],[Datum alla]]))</f>
        <v/>
      </c>
      <c r="BL161" t="str">
        <f>IF(ISTEXT(TabellSAML[[#This Row],[Datum alla]]),"",MONTH(TabellSAML[[#This Row],[Datum alla]]))</f>
        <v/>
      </c>
      <c r="BM161" t="str">
        <f>IF(ISTEXT(TabellSAML[[#This Row],[Månad]]),"",IF(TabellSAML[[#This Row],[Månad]]&lt;=6,TabellSAML[[#This Row],[År]]&amp;" termin 1",TabellSAML[[#This Row],[År]]&amp;" termin 2"))</f>
        <v/>
      </c>
    </row>
    <row r="162" spans="2:65" x14ac:dyDescent="0.25">
      <c r="B162" s="1"/>
      <c r="C162" s="1"/>
      <c r="S162" s="37"/>
      <c r="AA162" s="2"/>
      <c r="AO162" s="44" t="str">
        <f>IF(TabellSAML[[#This Row],[ID]]&gt;0,ISTEXT(TabellSAML[[#This Row],[(CoS) Ledarens namn]]),"")</f>
        <v/>
      </c>
      <c r="AP162" t="str">
        <f>IF(TabellSAML[[#This Row],[ID]]&gt;0,ISTEXT(TabellSAML[[#This Row],[(BIFF) Ledarens namn]]),"")</f>
        <v/>
      </c>
      <c r="AQ162" t="str">
        <f>IF(TabellSAML[[#This Row],[ID]]&gt;0,ISTEXT(TabellSAML[[#This Row],[(LFT) Ledarens namn]]),"")</f>
        <v/>
      </c>
      <c r="AR162" t="str">
        <f>IF(TabellSAML[[#This Row],[ID]]&gt;0,ISTEXT(TabellSAML[[#This Row],[(CoS) Namn på ledare för programmet]]),"")</f>
        <v/>
      </c>
      <c r="AS162" t="str">
        <f>IF(TabellSAML[[#This Row],[ID]]&gt;0,ISTEXT(TabellSAML[[#This Row],[(BIFF) Namn på ledare för programmet]]),"")</f>
        <v/>
      </c>
      <c r="AT162" t="str">
        <f>IF(TabellSAML[[#This Row],[ID]]&gt;0,ISTEXT(TabellSAML[[#This Row],[(LFT) Namn på ledare för programmet]]),"")</f>
        <v/>
      </c>
      <c r="AU162" s="5" t="str">
        <f>IF(TabellSAML[[#This Row],[CoS1]]=TRUE,TabellSAML[[#This Row],[Datum för det sista programtillfället]]&amp;TabellSAML[[#This Row],[(CoS) Ledarens namn]],"")</f>
        <v/>
      </c>
      <c r="AV162" t="str">
        <f>IF(TabellSAML[[#This Row],[CoS1]]=TRUE,TabellSAML[[#This Row],[Socialförvaltning som anordnat programtillfällena]],"")</f>
        <v/>
      </c>
      <c r="AW162" s="5" t="str">
        <f>IF(TabellSAML[[#This Row],[CoS2]]=TRUE,TabellSAML[[#This Row],[Datum för sista programtillfället]]&amp;TabellSAML[[#This Row],[(CoS) Namn på ledare för programmet]],"")</f>
        <v/>
      </c>
      <c r="AX162" t="str">
        <f>_xlfn.XLOOKUP(TabellSAML[[#This Row],[CoS_del_datum]],TabellSAML[CoS_led_datum],TabellSAML[CoS_led_SF],"",0,1)</f>
        <v/>
      </c>
      <c r="AY162" s="5" t="str">
        <f>IF(TabellSAML[[#This Row],[BIFF1]]=TRUE,TabellSAML[[#This Row],[Datum för det sista programtillfället]]&amp;TabellSAML[[#This Row],[(BIFF) Ledarens namn]],"")</f>
        <v/>
      </c>
      <c r="AZ162" t="str">
        <f>IF(TabellSAML[[#This Row],[BIFF1]]=TRUE,TabellSAML[[#This Row],[Socialförvaltning som anordnat programtillfällena]],"")</f>
        <v/>
      </c>
      <c r="BA162" s="5" t="str">
        <f>IF(TabellSAML[[#This Row],[BIFF2]]=TRUE,TabellSAML[[#This Row],[Datum för sista programtillfället]]&amp;TabellSAML[[#This Row],[(BIFF) Namn på ledare för programmet]],"")</f>
        <v/>
      </c>
      <c r="BB162" t="str">
        <f>_xlfn.XLOOKUP(TabellSAML[[#This Row],[BIFF_del_datum]],TabellSAML[BIFF_led_datum],TabellSAML[BIFF_led_SF],"",0,1)</f>
        <v/>
      </c>
      <c r="BC162" s="5" t="str">
        <f>IF(TabellSAML[[#This Row],[LFT1]]=TRUE,TabellSAML[[#This Row],[Datum för det sista programtillfället]]&amp;TabellSAML[[#This Row],[(LFT) Ledarens namn]],"")</f>
        <v/>
      </c>
      <c r="BD162" t="str">
        <f>IF(TabellSAML[[#This Row],[LFT1]]=TRUE,TabellSAML[[#This Row],[Socialförvaltning som anordnat programtillfällena]],"")</f>
        <v/>
      </c>
      <c r="BE162" s="5" t="str">
        <f>IF(TabellSAML[[#This Row],[LFT2]]=TRUE,TabellSAML[[#This Row],[Datum för sista programtillfället]]&amp;TabellSAML[[#This Row],[(LFT) Namn på ledare för programmet]],"")</f>
        <v/>
      </c>
      <c r="BF162" t="str">
        <f>_xlfn.XLOOKUP(TabellSAML[[#This Row],[LFT_del_datum]],TabellSAML[LFT_led_datum],TabellSAML[LFT_led_SF],"",0,1)</f>
        <v/>
      </c>
      <c r="BG16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2" s="5" t="str">
        <f>IF(ISNUMBER(TabellSAML[[#This Row],[Datum för det sista programtillfället]]),TabellSAML[[#This Row],[Datum för det sista programtillfället]],IF(ISBLANK(TabellSAML[[#This Row],[Datum för sista programtillfället]]),"",TabellSAML[[#This Row],[Datum för sista programtillfället]]))</f>
        <v/>
      </c>
      <c r="BJ162" t="str">
        <f>IF(ISTEXT(TabellSAML[[#This Row],[Typ av program]]),TabellSAML[[#This Row],[Typ av program]],IF(ISBLANK(TabellSAML[[#This Row],[Typ av program2]]),"",TabellSAML[[#This Row],[Typ av program2]]))</f>
        <v/>
      </c>
      <c r="BK162" t="str">
        <f>IF(ISTEXT(TabellSAML[[#This Row],[Datum alla]]),"",YEAR(TabellSAML[[#This Row],[Datum alla]]))</f>
        <v/>
      </c>
      <c r="BL162" t="str">
        <f>IF(ISTEXT(TabellSAML[[#This Row],[Datum alla]]),"",MONTH(TabellSAML[[#This Row],[Datum alla]]))</f>
        <v/>
      </c>
      <c r="BM162" t="str">
        <f>IF(ISTEXT(TabellSAML[[#This Row],[Månad]]),"",IF(TabellSAML[[#This Row],[Månad]]&lt;=6,TabellSAML[[#This Row],[År]]&amp;" termin 1",TabellSAML[[#This Row],[År]]&amp;" termin 2"))</f>
        <v/>
      </c>
    </row>
    <row r="163" spans="2:65" x14ac:dyDescent="0.25">
      <c r="B163" s="1"/>
      <c r="C163" s="1"/>
      <c r="S163" s="37"/>
      <c r="AA163" s="2"/>
      <c r="AO163" s="44" t="str">
        <f>IF(TabellSAML[[#This Row],[ID]]&gt;0,ISTEXT(TabellSAML[[#This Row],[(CoS) Ledarens namn]]),"")</f>
        <v/>
      </c>
      <c r="AP163" t="str">
        <f>IF(TabellSAML[[#This Row],[ID]]&gt;0,ISTEXT(TabellSAML[[#This Row],[(BIFF) Ledarens namn]]),"")</f>
        <v/>
      </c>
      <c r="AQ163" t="str">
        <f>IF(TabellSAML[[#This Row],[ID]]&gt;0,ISTEXT(TabellSAML[[#This Row],[(LFT) Ledarens namn]]),"")</f>
        <v/>
      </c>
      <c r="AR163" t="str">
        <f>IF(TabellSAML[[#This Row],[ID]]&gt;0,ISTEXT(TabellSAML[[#This Row],[(CoS) Namn på ledare för programmet]]),"")</f>
        <v/>
      </c>
      <c r="AS163" t="str">
        <f>IF(TabellSAML[[#This Row],[ID]]&gt;0,ISTEXT(TabellSAML[[#This Row],[(BIFF) Namn på ledare för programmet]]),"")</f>
        <v/>
      </c>
      <c r="AT163" t="str">
        <f>IF(TabellSAML[[#This Row],[ID]]&gt;0,ISTEXT(TabellSAML[[#This Row],[(LFT) Namn på ledare för programmet]]),"")</f>
        <v/>
      </c>
      <c r="AU163" s="5" t="str">
        <f>IF(TabellSAML[[#This Row],[CoS1]]=TRUE,TabellSAML[[#This Row],[Datum för det sista programtillfället]]&amp;TabellSAML[[#This Row],[(CoS) Ledarens namn]],"")</f>
        <v/>
      </c>
      <c r="AV163" t="str">
        <f>IF(TabellSAML[[#This Row],[CoS1]]=TRUE,TabellSAML[[#This Row],[Socialförvaltning som anordnat programtillfällena]],"")</f>
        <v/>
      </c>
      <c r="AW163" s="5" t="str">
        <f>IF(TabellSAML[[#This Row],[CoS2]]=TRUE,TabellSAML[[#This Row],[Datum för sista programtillfället]]&amp;TabellSAML[[#This Row],[(CoS) Namn på ledare för programmet]],"")</f>
        <v/>
      </c>
      <c r="AX163" t="str">
        <f>_xlfn.XLOOKUP(TabellSAML[[#This Row],[CoS_del_datum]],TabellSAML[CoS_led_datum],TabellSAML[CoS_led_SF],"",0,1)</f>
        <v/>
      </c>
      <c r="AY163" s="5" t="str">
        <f>IF(TabellSAML[[#This Row],[BIFF1]]=TRUE,TabellSAML[[#This Row],[Datum för det sista programtillfället]]&amp;TabellSAML[[#This Row],[(BIFF) Ledarens namn]],"")</f>
        <v/>
      </c>
      <c r="AZ163" t="str">
        <f>IF(TabellSAML[[#This Row],[BIFF1]]=TRUE,TabellSAML[[#This Row],[Socialförvaltning som anordnat programtillfällena]],"")</f>
        <v/>
      </c>
      <c r="BA163" s="5" t="str">
        <f>IF(TabellSAML[[#This Row],[BIFF2]]=TRUE,TabellSAML[[#This Row],[Datum för sista programtillfället]]&amp;TabellSAML[[#This Row],[(BIFF) Namn på ledare för programmet]],"")</f>
        <v/>
      </c>
      <c r="BB163" t="str">
        <f>_xlfn.XLOOKUP(TabellSAML[[#This Row],[BIFF_del_datum]],TabellSAML[BIFF_led_datum],TabellSAML[BIFF_led_SF],"",0,1)</f>
        <v/>
      </c>
      <c r="BC163" s="5" t="str">
        <f>IF(TabellSAML[[#This Row],[LFT1]]=TRUE,TabellSAML[[#This Row],[Datum för det sista programtillfället]]&amp;TabellSAML[[#This Row],[(LFT) Ledarens namn]],"")</f>
        <v/>
      </c>
      <c r="BD163" t="str">
        <f>IF(TabellSAML[[#This Row],[LFT1]]=TRUE,TabellSAML[[#This Row],[Socialförvaltning som anordnat programtillfällena]],"")</f>
        <v/>
      </c>
      <c r="BE163" s="5" t="str">
        <f>IF(TabellSAML[[#This Row],[LFT2]]=TRUE,TabellSAML[[#This Row],[Datum för sista programtillfället]]&amp;TabellSAML[[#This Row],[(LFT) Namn på ledare för programmet]],"")</f>
        <v/>
      </c>
      <c r="BF163" t="str">
        <f>_xlfn.XLOOKUP(TabellSAML[[#This Row],[LFT_del_datum]],TabellSAML[LFT_led_datum],TabellSAML[LFT_led_SF],"",0,1)</f>
        <v/>
      </c>
      <c r="BG16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3" s="5" t="str">
        <f>IF(ISNUMBER(TabellSAML[[#This Row],[Datum för det sista programtillfället]]),TabellSAML[[#This Row],[Datum för det sista programtillfället]],IF(ISBLANK(TabellSAML[[#This Row],[Datum för sista programtillfället]]),"",TabellSAML[[#This Row],[Datum för sista programtillfället]]))</f>
        <v/>
      </c>
      <c r="BJ163" t="str">
        <f>IF(ISTEXT(TabellSAML[[#This Row],[Typ av program]]),TabellSAML[[#This Row],[Typ av program]],IF(ISBLANK(TabellSAML[[#This Row],[Typ av program2]]),"",TabellSAML[[#This Row],[Typ av program2]]))</f>
        <v/>
      </c>
      <c r="BK163" t="str">
        <f>IF(ISTEXT(TabellSAML[[#This Row],[Datum alla]]),"",YEAR(TabellSAML[[#This Row],[Datum alla]]))</f>
        <v/>
      </c>
      <c r="BL163" t="str">
        <f>IF(ISTEXT(TabellSAML[[#This Row],[Datum alla]]),"",MONTH(TabellSAML[[#This Row],[Datum alla]]))</f>
        <v/>
      </c>
      <c r="BM163" t="str">
        <f>IF(ISTEXT(TabellSAML[[#This Row],[Månad]]),"",IF(TabellSAML[[#This Row],[Månad]]&lt;=6,TabellSAML[[#This Row],[År]]&amp;" termin 1",TabellSAML[[#This Row],[År]]&amp;" termin 2"))</f>
        <v/>
      </c>
    </row>
    <row r="164" spans="2:65" x14ac:dyDescent="0.25">
      <c r="B164" s="1"/>
      <c r="C164" s="1"/>
      <c r="S164" s="37"/>
      <c r="AA164" s="2"/>
      <c r="AO164" s="44" t="str">
        <f>IF(TabellSAML[[#This Row],[ID]]&gt;0,ISTEXT(TabellSAML[[#This Row],[(CoS) Ledarens namn]]),"")</f>
        <v/>
      </c>
      <c r="AP164" t="str">
        <f>IF(TabellSAML[[#This Row],[ID]]&gt;0,ISTEXT(TabellSAML[[#This Row],[(BIFF) Ledarens namn]]),"")</f>
        <v/>
      </c>
      <c r="AQ164" t="str">
        <f>IF(TabellSAML[[#This Row],[ID]]&gt;0,ISTEXT(TabellSAML[[#This Row],[(LFT) Ledarens namn]]),"")</f>
        <v/>
      </c>
      <c r="AR164" t="str">
        <f>IF(TabellSAML[[#This Row],[ID]]&gt;0,ISTEXT(TabellSAML[[#This Row],[(CoS) Namn på ledare för programmet]]),"")</f>
        <v/>
      </c>
      <c r="AS164" t="str">
        <f>IF(TabellSAML[[#This Row],[ID]]&gt;0,ISTEXT(TabellSAML[[#This Row],[(BIFF) Namn på ledare för programmet]]),"")</f>
        <v/>
      </c>
      <c r="AT164" t="str">
        <f>IF(TabellSAML[[#This Row],[ID]]&gt;0,ISTEXT(TabellSAML[[#This Row],[(LFT) Namn på ledare för programmet]]),"")</f>
        <v/>
      </c>
      <c r="AU164" s="5" t="str">
        <f>IF(TabellSAML[[#This Row],[CoS1]]=TRUE,TabellSAML[[#This Row],[Datum för det sista programtillfället]]&amp;TabellSAML[[#This Row],[(CoS) Ledarens namn]],"")</f>
        <v/>
      </c>
      <c r="AV164" t="str">
        <f>IF(TabellSAML[[#This Row],[CoS1]]=TRUE,TabellSAML[[#This Row],[Socialförvaltning som anordnat programtillfällena]],"")</f>
        <v/>
      </c>
      <c r="AW164" s="5" t="str">
        <f>IF(TabellSAML[[#This Row],[CoS2]]=TRUE,TabellSAML[[#This Row],[Datum för sista programtillfället]]&amp;TabellSAML[[#This Row],[(CoS) Namn på ledare för programmet]],"")</f>
        <v/>
      </c>
      <c r="AX164" t="str">
        <f>_xlfn.XLOOKUP(TabellSAML[[#This Row],[CoS_del_datum]],TabellSAML[CoS_led_datum],TabellSAML[CoS_led_SF],"",0,1)</f>
        <v/>
      </c>
      <c r="AY164" s="5" t="str">
        <f>IF(TabellSAML[[#This Row],[BIFF1]]=TRUE,TabellSAML[[#This Row],[Datum för det sista programtillfället]]&amp;TabellSAML[[#This Row],[(BIFF) Ledarens namn]],"")</f>
        <v/>
      </c>
      <c r="AZ164" t="str">
        <f>IF(TabellSAML[[#This Row],[BIFF1]]=TRUE,TabellSAML[[#This Row],[Socialförvaltning som anordnat programtillfällena]],"")</f>
        <v/>
      </c>
      <c r="BA164" s="5" t="str">
        <f>IF(TabellSAML[[#This Row],[BIFF2]]=TRUE,TabellSAML[[#This Row],[Datum för sista programtillfället]]&amp;TabellSAML[[#This Row],[(BIFF) Namn på ledare för programmet]],"")</f>
        <v/>
      </c>
      <c r="BB164" t="str">
        <f>_xlfn.XLOOKUP(TabellSAML[[#This Row],[BIFF_del_datum]],TabellSAML[BIFF_led_datum],TabellSAML[BIFF_led_SF],"",0,1)</f>
        <v/>
      </c>
      <c r="BC164" s="5" t="str">
        <f>IF(TabellSAML[[#This Row],[LFT1]]=TRUE,TabellSAML[[#This Row],[Datum för det sista programtillfället]]&amp;TabellSAML[[#This Row],[(LFT) Ledarens namn]],"")</f>
        <v/>
      </c>
      <c r="BD164" t="str">
        <f>IF(TabellSAML[[#This Row],[LFT1]]=TRUE,TabellSAML[[#This Row],[Socialförvaltning som anordnat programtillfällena]],"")</f>
        <v/>
      </c>
      <c r="BE164" s="5" t="str">
        <f>IF(TabellSAML[[#This Row],[LFT2]]=TRUE,TabellSAML[[#This Row],[Datum för sista programtillfället]]&amp;TabellSAML[[#This Row],[(LFT) Namn på ledare för programmet]],"")</f>
        <v/>
      </c>
      <c r="BF164" t="str">
        <f>_xlfn.XLOOKUP(TabellSAML[[#This Row],[LFT_del_datum]],TabellSAML[LFT_led_datum],TabellSAML[LFT_led_SF],"",0,1)</f>
        <v/>
      </c>
      <c r="BG16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4" s="5" t="str">
        <f>IF(ISNUMBER(TabellSAML[[#This Row],[Datum för det sista programtillfället]]),TabellSAML[[#This Row],[Datum för det sista programtillfället]],IF(ISBLANK(TabellSAML[[#This Row],[Datum för sista programtillfället]]),"",TabellSAML[[#This Row],[Datum för sista programtillfället]]))</f>
        <v/>
      </c>
      <c r="BJ164" t="str">
        <f>IF(ISTEXT(TabellSAML[[#This Row],[Typ av program]]),TabellSAML[[#This Row],[Typ av program]],IF(ISBLANK(TabellSAML[[#This Row],[Typ av program2]]),"",TabellSAML[[#This Row],[Typ av program2]]))</f>
        <v/>
      </c>
      <c r="BK164" t="str">
        <f>IF(ISTEXT(TabellSAML[[#This Row],[Datum alla]]),"",YEAR(TabellSAML[[#This Row],[Datum alla]]))</f>
        <v/>
      </c>
      <c r="BL164" t="str">
        <f>IF(ISTEXT(TabellSAML[[#This Row],[Datum alla]]),"",MONTH(TabellSAML[[#This Row],[Datum alla]]))</f>
        <v/>
      </c>
      <c r="BM164" t="str">
        <f>IF(ISTEXT(TabellSAML[[#This Row],[Månad]]),"",IF(TabellSAML[[#This Row],[Månad]]&lt;=6,TabellSAML[[#This Row],[År]]&amp;" termin 1",TabellSAML[[#This Row],[År]]&amp;" termin 2"))</f>
        <v/>
      </c>
    </row>
    <row r="165" spans="2:65" x14ac:dyDescent="0.25">
      <c r="B165" s="1"/>
      <c r="C165" s="1"/>
      <c r="S165" s="37"/>
      <c r="AA165" s="2"/>
      <c r="AO165" s="44" t="str">
        <f>IF(TabellSAML[[#This Row],[ID]]&gt;0,ISTEXT(TabellSAML[[#This Row],[(CoS) Ledarens namn]]),"")</f>
        <v/>
      </c>
      <c r="AP165" t="str">
        <f>IF(TabellSAML[[#This Row],[ID]]&gt;0,ISTEXT(TabellSAML[[#This Row],[(BIFF) Ledarens namn]]),"")</f>
        <v/>
      </c>
      <c r="AQ165" t="str">
        <f>IF(TabellSAML[[#This Row],[ID]]&gt;0,ISTEXT(TabellSAML[[#This Row],[(LFT) Ledarens namn]]),"")</f>
        <v/>
      </c>
      <c r="AR165" t="str">
        <f>IF(TabellSAML[[#This Row],[ID]]&gt;0,ISTEXT(TabellSAML[[#This Row],[(CoS) Namn på ledare för programmet]]),"")</f>
        <v/>
      </c>
      <c r="AS165" t="str">
        <f>IF(TabellSAML[[#This Row],[ID]]&gt;0,ISTEXT(TabellSAML[[#This Row],[(BIFF) Namn på ledare för programmet]]),"")</f>
        <v/>
      </c>
      <c r="AT165" t="str">
        <f>IF(TabellSAML[[#This Row],[ID]]&gt;0,ISTEXT(TabellSAML[[#This Row],[(LFT) Namn på ledare för programmet]]),"")</f>
        <v/>
      </c>
      <c r="AU165" s="5" t="str">
        <f>IF(TabellSAML[[#This Row],[CoS1]]=TRUE,TabellSAML[[#This Row],[Datum för det sista programtillfället]]&amp;TabellSAML[[#This Row],[(CoS) Ledarens namn]],"")</f>
        <v/>
      </c>
      <c r="AV165" t="str">
        <f>IF(TabellSAML[[#This Row],[CoS1]]=TRUE,TabellSAML[[#This Row],[Socialförvaltning som anordnat programtillfällena]],"")</f>
        <v/>
      </c>
      <c r="AW165" s="5" t="str">
        <f>IF(TabellSAML[[#This Row],[CoS2]]=TRUE,TabellSAML[[#This Row],[Datum för sista programtillfället]]&amp;TabellSAML[[#This Row],[(CoS) Namn på ledare för programmet]],"")</f>
        <v/>
      </c>
      <c r="AX165" t="str">
        <f>_xlfn.XLOOKUP(TabellSAML[[#This Row],[CoS_del_datum]],TabellSAML[CoS_led_datum],TabellSAML[CoS_led_SF],"",0,1)</f>
        <v/>
      </c>
      <c r="AY165" s="5" t="str">
        <f>IF(TabellSAML[[#This Row],[BIFF1]]=TRUE,TabellSAML[[#This Row],[Datum för det sista programtillfället]]&amp;TabellSAML[[#This Row],[(BIFF) Ledarens namn]],"")</f>
        <v/>
      </c>
      <c r="AZ165" t="str">
        <f>IF(TabellSAML[[#This Row],[BIFF1]]=TRUE,TabellSAML[[#This Row],[Socialförvaltning som anordnat programtillfällena]],"")</f>
        <v/>
      </c>
      <c r="BA165" s="5" t="str">
        <f>IF(TabellSAML[[#This Row],[BIFF2]]=TRUE,TabellSAML[[#This Row],[Datum för sista programtillfället]]&amp;TabellSAML[[#This Row],[(BIFF) Namn på ledare för programmet]],"")</f>
        <v/>
      </c>
      <c r="BB165" t="str">
        <f>_xlfn.XLOOKUP(TabellSAML[[#This Row],[BIFF_del_datum]],TabellSAML[BIFF_led_datum],TabellSAML[BIFF_led_SF],"",0,1)</f>
        <v/>
      </c>
      <c r="BC165" s="5" t="str">
        <f>IF(TabellSAML[[#This Row],[LFT1]]=TRUE,TabellSAML[[#This Row],[Datum för det sista programtillfället]]&amp;TabellSAML[[#This Row],[(LFT) Ledarens namn]],"")</f>
        <v/>
      </c>
      <c r="BD165" t="str">
        <f>IF(TabellSAML[[#This Row],[LFT1]]=TRUE,TabellSAML[[#This Row],[Socialförvaltning som anordnat programtillfällena]],"")</f>
        <v/>
      </c>
      <c r="BE165" s="5" t="str">
        <f>IF(TabellSAML[[#This Row],[LFT2]]=TRUE,TabellSAML[[#This Row],[Datum för sista programtillfället]]&amp;TabellSAML[[#This Row],[(LFT) Namn på ledare för programmet]],"")</f>
        <v/>
      </c>
      <c r="BF165" t="str">
        <f>_xlfn.XLOOKUP(TabellSAML[[#This Row],[LFT_del_datum]],TabellSAML[LFT_led_datum],TabellSAML[LFT_led_SF],"",0,1)</f>
        <v/>
      </c>
      <c r="BG16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5" s="5" t="str">
        <f>IF(ISNUMBER(TabellSAML[[#This Row],[Datum för det sista programtillfället]]),TabellSAML[[#This Row],[Datum för det sista programtillfället]],IF(ISBLANK(TabellSAML[[#This Row],[Datum för sista programtillfället]]),"",TabellSAML[[#This Row],[Datum för sista programtillfället]]))</f>
        <v/>
      </c>
      <c r="BJ165" t="str">
        <f>IF(ISTEXT(TabellSAML[[#This Row],[Typ av program]]),TabellSAML[[#This Row],[Typ av program]],IF(ISBLANK(TabellSAML[[#This Row],[Typ av program2]]),"",TabellSAML[[#This Row],[Typ av program2]]))</f>
        <v/>
      </c>
      <c r="BK165" t="str">
        <f>IF(ISTEXT(TabellSAML[[#This Row],[Datum alla]]),"",YEAR(TabellSAML[[#This Row],[Datum alla]]))</f>
        <v/>
      </c>
      <c r="BL165" t="str">
        <f>IF(ISTEXT(TabellSAML[[#This Row],[Datum alla]]),"",MONTH(TabellSAML[[#This Row],[Datum alla]]))</f>
        <v/>
      </c>
      <c r="BM165" t="str">
        <f>IF(ISTEXT(TabellSAML[[#This Row],[Månad]]),"",IF(TabellSAML[[#This Row],[Månad]]&lt;=6,TabellSAML[[#This Row],[År]]&amp;" termin 1",TabellSAML[[#This Row],[År]]&amp;" termin 2"))</f>
        <v/>
      </c>
    </row>
    <row r="166" spans="2:65" x14ac:dyDescent="0.25">
      <c r="B166" s="1"/>
      <c r="C166" s="1"/>
      <c r="S166" s="37"/>
      <c r="AA166" s="2"/>
      <c r="AO166" s="44" t="str">
        <f>IF(TabellSAML[[#This Row],[ID]]&gt;0,ISTEXT(TabellSAML[[#This Row],[(CoS) Ledarens namn]]),"")</f>
        <v/>
      </c>
      <c r="AP166" t="str">
        <f>IF(TabellSAML[[#This Row],[ID]]&gt;0,ISTEXT(TabellSAML[[#This Row],[(BIFF) Ledarens namn]]),"")</f>
        <v/>
      </c>
      <c r="AQ166" t="str">
        <f>IF(TabellSAML[[#This Row],[ID]]&gt;0,ISTEXT(TabellSAML[[#This Row],[(LFT) Ledarens namn]]),"")</f>
        <v/>
      </c>
      <c r="AR166" t="str">
        <f>IF(TabellSAML[[#This Row],[ID]]&gt;0,ISTEXT(TabellSAML[[#This Row],[(CoS) Namn på ledare för programmet]]),"")</f>
        <v/>
      </c>
      <c r="AS166" t="str">
        <f>IF(TabellSAML[[#This Row],[ID]]&gt;0,ISTEXT(TabellSAML[[#This Row],[(BIFF) Namn på ledare för programmet]]),"")</f>
        <v/>
      </c>
      <c r="AT166" t="str">
        <f>IF(TabellSAML[[#This Row],[ID]]&gt;0,ISTEXT(TabellSAML[[#This Row],[(LFT) Namn på ledare för programmet]]),"")</f>
        <v/>
      </c>
      <c r="AU166" s="5" t="str">
        <f>IF(TabellSAML[[#This Row],[CoS1]]=TRUE,TabellSAML[[#This Row],[Datum för det sista programtillfället]]&amp;TabellSAML[[#This Row],[(CoS) Ledarens namn]],"")</f>
        <v/>
      </c>
      <c r="AV166" t="str">
        <f>IF(TabellSAML[[#This Row],[CoS1]]=TRUE,TabellSAML[[#This Row],[Socialförvaltning som anordnat programtillfällena]],"")</f>
        <v/>
      </c>
      <c r="AW166" s="5" t="str">
        <f>IF(TabellSAML[[#This Row],[CoS2]]=TRUE,TabellSAML[[#This Row],[Datum för sista programtillfället]]&amp;TabellSAML[[#This Row],[(CoS) Namn på ledare för programmet]],"")</f>
        <v/>
      </c>
      <c r="AX166" t="str">
        <f>_xlfn.XLOOKUP(TabellSAML[[#This Row],[CoS_del_datum]],TabellSAML[CoS_led_datum],TabellSAML[CoS_led_SF],"",0,1)</f>
        <v/>
      </c>
      <c r="AY166" s="5" t="str">
        <f>IF(TabellSAML[[#This Row],[BIFF1]]=TRUE,TabellSAML[[#This Row],[Datum för det sista programtillfället]]&amp;TabellSAML[[#This Row],[(BIFF) Ledarens namn]],"")</f>
        <v/>
      </c>
      <c r="AZ166" t="str">
        <f>IF(TabellSAML[[#This Row],[BIFF1]]=TRUE,TabellSAML[[#This Row],[Socialförvaltning som anordnat programtillfällena]],"")</f>
        <v/>
      </c>
      <c r="BA166" s="5" t="str">
        <f>IF(TabellSAML[[#This Row],[BIFF2]]=TRUE,TabellSAML[[#This Row],[Datum för sista programtillfället]]&amp;TabellSAML[[#This Row],[(BIFF) Namn på ledare för programmet]],"")</f>
        <v/>
      </c>
      <c r="BB166" t="str">
        <f>_xlfn.XLOOKUP(TabellSAML[[#This Row],[BIFF_del_datum]],TabellSAML[BIFF_led_datum],TabellSAML[BIFF_led_SF],"",0,1)</f>
        <v/>
      </c>
      <c r="BC166" s="5" t="str">
        <f>IF(TabellSAML[[#This Row],[LFT1]]=TRUE,TabellSAML[[#This Row],[Datum för det sista programtillfället]]&amp;TabellSAML[[#This Row],[(LFT) Ledarens namn]],"")</f>
        <v/>
      </c>
      <c r="BD166" t="str">
        <f>IF(TabellSAML[[#This Row],[LFT1]]=TRUE,TabellSAML[[#This Row],[Socialförvaltning som anordnat programtillfällena]],"")</f>
        <v/>
      </c>
      <c r="BE166" s="5" t="str">
        <f>IF(TabellSAML[[#This Row],[LFT2]]=TRUE,TabellSAML[[#This Row],[Datum för sista programtillfället]]&amp;TabellSAML[[#This Row],[(LFT) Namn på ledare för programmet]],"")</f>
        <v/>
      </c>
      <c r="BF166" t="str">
        <f>_xlfn.XLOOKUP(TabellSAML[[#This Row],[LFT_del_datum]],TabellSAML[LFT_led_datum],TabellSAML[LFT_led_SF],"",0,1)</f>
        <v/>
      </c>
      <c r="BG16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6" s="5" t="str">
        <f>IF(ISNUMBER(TabellSAML[[#This Row],[Datum för det sista programtillfället]]),TabellSAML[[#This Row],[Datum för det sista programtillfället]],IF(ISBLANK(TabellSAML[[#This Row],[Datum för sista programtillfället]]),"",TabellSAML[[#This Row],[Datum för sista programtillfället]]))</f>
        <v/>
      </c>
      <c r="BJ166" t="str">
        <f>IF(ISTEXT(TabellSAML[[#This Row],[Typ av program]]),TabellSAML[[#This Row],[Typ av program]],IF(ISBLANK(TabellSAML[[#This Row],[Typ av program2]]),"",TabellSAML[[#This Row],[Typ av program2]]))</f>
        <v/>
      </c>
      <c r="BK166" t="str">
        <f>IF(ISTEXT(TabellSAML[[#This Row],[Datum alla]]),"",YEAR(TabellSAML[[#This Row],[Datum alla]]))</f>
        <v/>
      </c>
      <c r="BL166" t="str">
        <f>IF(ISTEXT(TabellSAML[[#This Row],[Datum alla]]),"",MONTH(TabellSAML[[#This Row],[Datum alla]]))</f>
        <v/>
      </c>
      <c r="BM166" t="str">
        <f>IF(ISTEXT(TabellSAML[[#This Row],[Månad]]),"",IF(TabellSAML[[#This Row],[Månad]]&lt;=6,TabellSAML[[#This Row],[År]]&amp;" termin 1",TabellSAML[[#This Row],[År]]&amp;" termin 2"))</f>
        <v/>
      </c>
    </row>
    <row r="167" spans="2:65" x14ac:dyDescent="0.25">
      <c r="B167" s="1"/>
      <c r="C167" s="1"/>
      <c r="J167" s="2"/>
      <c r="K167" s="2"/>
      <c r="S167" s="37"/>
      <c r="AO167" s="44" t="str">
        <f>IF(TabellSAML[[#This Row],[ID]]&gt;0,ISTEXT(TabellSAML[[#This Row],[(CoS) Ledarens namn]]),"")</f>
        <v/>
      </c>
      <c r="AP167" t="str">
        <f>IF(TabellSAML[[#This Row],[ID]]&gt;0,ISTEXT(TabellSAML[[#This Row],[(BIFF) Ledarens namn]]),"")</f>
        <v/>
      </c>
      <c r="AQ167" t="str">
        <f>IF(TabellSAML[[#This Row],[ID]]&gt;0,ISTEXT(TabellSAML[[#This Row],[(LFT) Ledarens namn]]),"")</f>
        <v/>
      </c>
      <c r="AR167" t="str">
        <f>IF(TabellSAML[[#This Row],[ID]]&gt;0,ISTEXT(TabellSAML[[#This Row],[(CoS) Namn på ledare för programmet]]),"")</f>
        <v/>
      </c>
      <c r="AS167" t="str">
        <f>IF(TabellSAML[[#This Row],[ID]]&gt;0,ISTEXT(TabellSAML[[#This Row],[(BIFF) Namn på ledare för programmet]]),"")</f>
        <v/>
      </c>
      <c r="AT167" t="str">
        <f>IF(TabellSAML[[#This Row],[ID]]&gt;0,ISTEXT(TabellSAML[[#This Row],[(LFT) Namn på ledare för programmet]]),"")</f>
        <v/>
      </c>
      <c r="AU167" s="5" t="str">
        <f>IF(TabellSAML[[#This Row],[CoS1]]=TRUE,TabellSAML[[#This Row],[Datum för det sista programtillfället]]&amp;TabellSAML[[#This Row],[(CoS) Ledarens namn]],"")</f>
        <v/>
      </c>
      <c r="AV167" t="str">
        <f>IF(TabellSAML[[#This Row],[CoS1]]=TRUE,TabellSAML[[#This Row],[Socialförvaltning som anordnat programtillfällena]],"")</f>
        <v/>
      </c>
      <c r="AW167" s="5" t="str">
        <f>IF(TabellSAML[[#This Row],[CoS2]]=TRUE,TabellSAML[[#This Row],[Datum för sista programtillfället]]&amp;TabellSAML[[#This Row],[(CoS) Namn på ledare för programmet]],"")</f>
        <v/>
      </c>
      <c r="AX167" t="str">
        <f>_xlfn.XLOOKUP(TabellSAML[[#This Row],[CoS_del_datum]],TabellSAML[CoS_led_datum],TabellSAML[CoS_led_SF],"",0,1)</f>
        <v/>
      </c>
      <c r="AY167" s="5" t="str">
        <f>IF(TabellSAML[[#This Row],[BIFF1]]=TRUE,TabellSAML[[#This Row],[Datum för det sista programtillfället]]&amp;TabellSAML[[#This Row],[(BIFF) Ledarens namn]],"")</f>
        <v/>
      </c>
      <c r="AZ167" t="str">
        <f>IF(TabellSAML[[#This Row],[BIFF1]]=TRUE,TabellSAML[[#This Row],[Socialförvaltning som anordnat programtillfällena]],"")</f>
        <v/>
      </c>
      <c r="BA167" s="5" t="str">
        <f>IF(TabellSAML[[#This Row],[BIFF2]]=TRUE,TabellSAML[[#This Row],[Datum för sista programtillfället]]&amp;TabellSAML[[#This Row],[(BIFF) Namn på ledare för programmet]],"")</f>
        <v/>
      </c>
      <c r="BB167" t="str">
        <f>_xlfn.XLOOKUP(TabellSAML[[#This Row],[BIFF_del_datum]],TabellSAML[BIFF_led_datum],TabellSAML[BIFF_led_SF],"",0,1)</f>
        <v/>
      </c>
      <c r="BC167" s="5" t="str">
        <f>IF(TabellSAML[[#This Row],[LFT1]]=TRUE,TabellSAML[[#This Row],[Datum för det sista programtillfället]]&amp;TabellSAML[[#This Row],[(LFT) Ledarens namn]],"")</f>
        <v/>
      </c>
      <c r="BD167" t="str">
        <f>IF(TabellSAML[[#This Row],[LFT1]]=TRUE,TabellSAML[[#This Row],[Socialförvaltning som anordnat programtillfällena]],"")</f>
        <v/>
      </c>
      <c r="BE167" s="5" t="str">
        <f>IF(TabellSAML[[#This Row],[LFT2]]=TRUE,TabellSAML[[#This Row],[Datum för sista programtillfället]]&amp;TabellSAML[[#This Row],[(LFT) Namn på ledare för programmet]],"")</f>
        <v/>
      </c>
      <c r="BF167" t="str">
        <f>_xlfn.XLOOKUP(TabellSAML[[#This Row],[LFT_del_datum]],TabellSAML[LFT_led_datum],TabellSAML[LFT_led_SF],"",0,1)</f>
        <v/>
      </c>
      <c r="BG16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7" s="5" t="str">
        <f>IF(ISNUMBER(TabellSAML[[#This Row],[Datum för det sista programtillfället]]),TabellSAML[[#This Row],[Datum för det sista programtillfället]],IF(ISBLANK(TabellSAML[[#This Row],[Datum för sista programtillfället]]),"",TabellSAML[[#This Row],[Datum för sista programtillfället]]))</f>
        <v/>
      </c>
      <c r="BJ167" t="str">
        <f>IF(ISTEXT(TabellSAML[[#This Row],[Typ av program]]),TabellSAML[[#This Row],[Typ av program]],IF(ISBLANK(TabellSAML[[#This Row],[Typ av program2]]),"",TabellSAML[[#This Row],[Typ av program2]]))</f>
        <v/>
      </c>
      <c r="BK167" t="str">
        <f>IF(ISTEXT(TabellSAML[[#This Row],[Datum alla]]),"",YEAR(TabellSAML[[#This Row],[Datum alla]]))</f>
        <v/>
      </c>
      <c r="BL167" t="str">
        <f>IF(ISTEXT(TabellSAML[[#This Row],[Datum alla]]),"",MONTH(TabellSAML[[#This Row],[Datum alla]]))</f>
        <v/>
      </c>
      <c r="BM167" t="str">
        <f>IF(ISTEXT(TabellSAML[[#This Row],[Månad]]),"",IF(TabellSAML[[#This Row],[Månad]]&lt;=6,TabellSAML[[#This Row],[År]]&amp;" termin 1",TabellSAML[[#This Row],[År]]&amp;" termin 2"))</f>
        <v/>
      </c>
    </row>
    <row r="168" spans="2:65" x14ac:dyDescent="0.25">
      <c r="B168" s="1"/>
      <c r="C168" s="1"/>
      <c r="J168" s="2"/>
      <c r="K168" s="2"/>
      <c r="S168" s="37"/>
      <c r="AO168" s="44" t="str">
        <f>IF(TabellSAML[[#This Row],[ID]]&gt;0,ISTEXT(TabellSAML[[#This Row],[(CoS) Ledarens namn]]),"")</f>
        <v/>
      </c>
      <c r="AP168" t="str">
        <f>IF(TabellSAML[[#This Row],[ID]]&gt;0,ISTEXT(TabellSAML[[#This Row],[(BIFF) Ledarens namn]]),"")</f>
        <v/>
      </c>
      <c r="AQ168" t="str">
        <f>IF(TabellSAML[[#This Row],[ID]]&gt;0,ISTEXT(TabellSAML[[#This Row],[(LFT) Ledarens namn]]),"")</f>
        <v/>
      </c>
      <c r="AR168" t="str">
        <f>IF(TabellSAML[[#This Row],[ID]]&gt;0,ISTEXT(TabellSAML[[#This Row],[(CoS) Namn på ledare för programmet]]),"")</f>
        <v/>
      </c>
      <c r="AS168" t="str">
        <f>IF(TabellSAML[[#This Row],[ID]]&gt;0,ISTEXT(TabellSAML[[#This Row],[(BIFF) Namn på ledare för programmet]]),"")</f>
        <v/>
      </c>
      <c r="AT168" t="str">
        <f>IF(TabellSAML[[#This Row],[ID]]&gt;0,ISTEXT(TabellSAML[[#This Row],[(LFT) Namn på ledare för programmet]]),"")</f>
        <v/>
      </c>
      <c r="AU168" s="5" t="str">
        <f>IF(TabellSAML[[#This Row],[CoS1]]=TRUE,TabellSAML[[#This Row],[Datum för det sista programtillfället]]&amp;TabellSAML[[#This Row],[(CoS) Ledarens namn]],"")</f>
        <v/>
      </c>
      <c r="AV168" t="str">
        <f>IF(TabellSAML[[#This Row],[CoS1]]=TRUE,TabellSAML[[#This Row],[Socialförvaltning som anordnat programtillfällena]],"")</f>
        <v/>
      </c>
      <c r="AW168" s="5" t="str">
        <f>IF(TabellSAML[[#This Row],[CoS2]]=TRUE,TabellSAML[[#This Row],[Datum för sista programtillfället]]&amp;TabellSAML[[#This Row],[(CoS) Namn på ledare för programmet]],"")</f>
        <v/>
      </c>
      <c r="AX168" t="str">
        <f>_xlfn.XLOOKUP(TabellSAML[[#This Row],[CoS_del_datum]],TabellSAML[CoS_led_datum],TabellSAML[CoS_led_SF],"",0,1)</f>
        <v/>
      </c>
      <c r="AY168" s="5" t="str">
        <f>IF(TabellSAML[[#This Row],[BIFF1]]=TRUE,TabellSAML[[#This Row],[Datum för det sista programtillfället]]&amp;TabellSAML[[#This Row],[(BIFF) Ledarens namn]],"")</f>
        <v/>
      </c>
      <c r="AZ168" t="str">
        <f>IF(TabellSAML[[#This Row],[BIFF1]]=TRUE,TabellSAML[[#This Row],[Socialförvaltning som anordnat programtillfällena]],"")</f>
        <v/>
      </c>
      <c r="BA168" s="5" t="str">
        <f>IF(TabellSAML[[#This Row],[BIFF2]]=TRUE,TabellSAML[[#This Row],[Datum för sista programtillfället]]&amp;TabellSAML[[#This Row],[(BIFF) Namn på ledare för programmet]],"")</f>
        <v/>
      </c>
      <c r="BB168" t="str">
        <f>_xlfn.XLOOKUP(TabellSAML[[#This Row],[BIFF_del_datum]],TabellSAML[BIFF_led_datum],TabellSAML[BIFF_led_SF],"",0,1)</f>
        <v/>
      </c>
      <c r="BC168" s="5" t="str">
        <f>IF(TabellSAML[[#This Row],[LFT1]]=TRUE,TabellSAML[[#This Row],[Datum för det sista programtillfället]]&amp;TabellSAML[[#This Row],[(LFT) Ledarens namn]],"")</f>
        <v/>
      </c>
      <c r="BD168" t="str">
        <f>IF(TabellSAML[[#This Row],[LFT1]]=TRUE,TabellSAML[[#This Row],[Socialförvaltning som anordnat programtillfällena]],"")</f>
        <v/>
      </c>
      <c r="BE168" s="5" t="str">
        <f>IF(TabellSAML[[#This Row],[LFT2]]=TRUE,TabellSAML[[#This Row],[Datum för sista programtillfället]]&amp;TabellSAML[[#This Row],[(LFT) Namn på ledare för programmet]],"")</f>
        <v/>
      </c>
      <c r="BF168" t="str">
        <f>_xlfn.XLOOKUP(TabellSAML[[#This Row],[LFT_del_datum]],TabellSAML[LFT_led_datum],TabellSAML[LFT_led_SF],"",0,1)</f>
        <v/>
      </c>
      <c r="BG16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8" s="5" t="str">
        <f>IF(ISNUMBER(TabellSAML[[#This Row],[Datum för det sista programtillfället]]),TabellSAML[[#This Row],[Datum för det sista programtillfället]],IF(ISBLANK(TabellSAML[[#This Row],[Datum för sista programtillfället]]),"",TabellSAML[[#This Row],[Datum för sista programtillfället]]))</f>
        <v/>
      </c>
      <c r="BJ168" t="str">
        <f>IF(ISTEXT(TabellSAML[[#This Row],[Typ av program]]),TabellSAML[[#This Row],[Typ av program]],IF(ISBLANK(TabellSAML[[#This Row],[Typ av program2]]),"",TabellSAML[[#This Row],[Typ av program2]]))</f>
        <v/>
      </c>
      <c r="BK168" t="str">
        <f>IF(ISTEXT(TabellSAML[[#This Row],[Datum alla]]),"",YEAR(TabellSAML[[#This Row],[Datum alla]]))</f>
        <v/>
      </c>
      <c r="BL168" t="str">
        <f>IF(ISTEXT(TabellSAML[[#This Row],[Datum alla]]),"",MONTH(TabellSAML[[#This Row],[Datum alla]]))</f>
        <v/>
      </c>
      <c r="BM168" t="str">
        <f>IF(ISTEXT(TabellSAML[[#This Row],[Månad]]),"",IF(TabellSAML[[#This Row],[Månad]]&lt;=6,TabellSAML[[#This Row],[År]]&amp;" termin 1",TabellSAML[[#This Row],[År]]&amp;" termin 2"))</f>
        <v/>
      </c>
    </row>
    <row r="169" spans="2:65" x14ac:dyDescent="0.25">
      <c r="B169" s="1"/>
      <c r="C169" s="1"/>
      <c r="S169" s="37"/>
      <c r="AA169" s="2"/>
      <c r="AO169" s="44" t="str">
        <f>IF(TabellSAML[[#This Row],[ID]]&gt;0,ISTEXT(TabellSAML[[#This Row],[(CoS) Ledarens namn]]),"")</f>
        <v/>
      </c>
      <c r="AP169" t="str">
        <f>IF(TabellSAML[[#This Row],[ID]]&gt;0,ISTEXT(TabellSAML[[#This Row],[(BIFF) Ledarens namn]]),"")</f>
        <v/>
      </c>
      <c r="AQ169" t="str">
        <f>IF(TabellSAML[[#This Row],[ID]]&gt;0,ISTEXT(TabellSAML[[#This Row],[(LFT) Ledarens namn]]),"")</f>
        <v/>
      </c>
      <c r="AR169" t="str">
        <f>IF(TabellSAML[[#This Row],[ID]]&gt;0,ISTEXT(TabellSAML[[#This Row],[(CoS) Namn på ledare för programmet]]),"")</f>
        <v/>
      </c>
      <c r="AS169" t="str">
        <f>IF(TabellSAML[[#This Row],[ID]]&gt;0,ISTEXT(TabellSAML[[#This Row],[(BIFF) Namn på ledare för programmet]]),"")</f>
        <v/>
      </c>
      <c r="AT169" t="str">
        <f>IF(TabellSAML[[#This Row],[ID]]&gt;0,ISTEXT(TabellSAML[[#This Row],[(LFT) Namn på ledare för programmet]]),"")</f>
        <v/>
      </c>
      <c r="AU169" s="5" t="str">
        <f>IF(TabellSAML[[#This Row],[CoS1]]=TRUE,TabellSAML[[#This Row],[Datum för det sista programtillfället]]&amp;TabellSAML[[#This Row],[(CoS) Ledarens namn]],"")</f>
        <v/>
      </c>
      <c r="AV169" t="str">
        <f>IF(TabellSAML[[#This Row],[CoS1]]=TRUE,TabellSAML[[#This Row],[Socialförvaltning som anordnat programtillfällena]],"")</f>
        <v/>
      </c>
      <c r="AW169" s="5" t="str">
        <f>IF(TabellSAML[[#This Row],[CoS2]]=TRUE,TabellSAML[[#This Row],[Datum för sista programtillfället]]&amp;TabellSAML[[#This Row],[(CoS) Namn på ledare för programmet]],"")</f>
        <v/>
      </c>
      <c r="AX169" t="str">
        <f>_xlfn.XLOOKUP(TabellSAML[[#This Row],[CoS_del_datum]],TabellSAML[CoS_led_datum],TabellSAML[CoS_led_SF],"",0,1)</f>
        <v/>
      </c>
      <c r="AY169" s="5" t="str">
        <f>IF(TabellSAML[[#This Row],[BIFF1]]=TRUE,TabellSAML[[#This Row],[Datum för det sista programtillfället]]&amp;TabellSAML[[#This Row],[(BIFF) Ledarens namn]],"")</f>
        <v/>
      </c>
      <c r="AZ169" t="str">
        <f>IF(TabellSAML[[#This Row],[BIFF1]]=TRUE,TabellSAML[[#This Row],[Socialförvaltning som anordnat programtillfällena]],"")</f>
        <v/>
      </c>
      <c r="BA169" s="5" t="str">
        <f>IF(TabellSAML[[#This Row],[BIFF2]]=TRUE,TabellSAML[[#This Row],[Datum för sista programtillfället]]&amp;TabellSAML[[#This Row],[(BIFF) Namn på ledare för programmet]],"")</f>
        <v/>
      </c>
      <c r="BB169" t="str">
        <f>_xlfn.XLOOKUP(TabellSAML[[#This Row],[BIFF_del_datum]],TabellSAML[BIFF_led_datum],TabellSAML[BIFF_led_SF],"",0,1)</f>
        <v/>
      </c>
      <c r="BC169" s="5" t="str">
        <f>IF(TabellSAML[[#This Row],[LFT1]]=TRUE,TabellSAML[[#This Row],[Datum för det sista programtillfället]]&amp;TabellSAML[[#This Row],[(LFT) Ledarens namn]],"")</f>
        <v/>
      </c>
      <c r="BD169" t="str">
        <f>IF(TabellSAML[[#This Row],[LFT1]]=TRUE,TabellSAML[[#This Row],[Socialförvaltning som anordnat programtillfällena]],"")</f>
        <v/>
      </c>
      <c r="BE169" s="5" t="str">
        <f>IF(TabellSAML[[#This Row],[LFT2]]=TRUE,TabellSAML[[#This Row],[Datum för sista programtillfället]]&amp;TabellSAML[[#This Row],[(LFT) Namn på ledare för programmet]],"")</f>
        <v/>
      </c>
      <c r="BF169" t="str">
        <f>_xlfn.XLOOKUP(TabellSAML[[#This Row],[LFT_del_datum]],TabellSAML[LFT_led_datum],TabellSAML[LFT_led_SF],"",0,1)</f>
        <v/>
      </c>
      <c r="BG16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6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69" s="5" t="str">
        <f>IF(ISNUMBER(TabellSAML[[#This Row],[Datum för det sista programtillfället]]),TabellSAML[[#This Row],[Datum för det sista programtillfället]],IF(ISBLANK(TabellSAML[[#This Row],[Datum för sista programtillfället]]),"",TabellSAML[[#This Row],[Datum för sista programtillfället]]))</f>
        <v/>
      </c>
      <c r="BJ169" t="str">
        <f>IF(ISTEXT(TabellSAML[[#This Row],[Typ av program]]),TabellSAML[[#This Row],[Typ av program]],IF(ISBLANK(TabellSAML[[#This Row],[Typ av program2]]),"",TabellSAML[[#This Row],[Typ av program2]]))</f>
        <v/>
      </c>
      <c r="BK169" t="str">
        <f>IF(ISTEXT(TabellSAML[[#This Row],[Datum alla]]),"",YEAR(TabellSAML[[#This Row],[Datum alla]]))</f>
        <v/>
      </c>
      <c r="BL169" t="str">
        <f>IF(ISTEXT(TabellSAML[[#This Row],[Datum alla]]),"",MONTH(TabellSAML[[#This Row],[Datum alla]]))</f>
        <v/>
      </c>
      <c r="BM169" t="str">
        <f>IF(ISTEXT(TabellSAML[[#This Row],[Månad]]),"",IF(TabellSAML[[#This Row],[Månad]]&lt;=6,TabellSAML[[#This Row],[År]]&amp;" termin 1",TabellSAML[[#This Row],[År]]&amp;" termin 2"))</f>
        <v/>
      </c>
    </row>
    <row r="170" spans="2:65" x14ac:dyDescent="0.25">
      <c r="B170" s="1"/>
      <c r="C170" s="1"/>
      <c r="S170" s="37"/>
      <c r="AA170" s="2"/>
      <c r="AO170" s="44" t="str">
        <f>IF(TabellSAML[[#This Row],[ID]]&gt;0,ISTEXT(TabellSAML[[#This Row],[(CoS) Ledarens namn]]),"")</f>
        <v/>
      </c>
      <c r="AP170" t="str">
        <f>IF(TabellSAML[[#This Row],[ID]]&gt;0,ISTEXT(TabellSAML[[#This Row],[(BIFF) Ledarens namn]]),"")</f>
        <v/>
      </c>
      <c r="AQ170" t="str">
        <f>IF(TabellSAML[[#This Row],[ID]]&gt;0,ISTEXT(TabellSAML[[#This Row],[(LFT) Ledarens namn]]),"")</f>
        <v/>
      </c>
      <c r="AR170" t="str">
        <f>IF(TabellSAML[[#This Row],[ID]]&gt;0,ISTEXT(TabellSAML[[#This Row],[(CoS) Namn på ledare för programmet]]),"")</f>
        <v/>
      </c>
      <c r="AS170" t="str">
        <f>IF(TabellSAML[[#This Row],[ID]]&gt;0,ISTEXT(TabellSAML[[#This Row],[(BIFF) Namn på ledare för programmet]]),"")</f>
        <v/>
      </c>
      <c r="AT170" t="str">
        <f>IF(TabellSAML[[#This Row],[ID]]&gt;0,ISTEXT(TabellSAML[[#This Row],[(LFT) Namn på ledare för programmet]]),"")</f>
        <v/>
      </c>
      <c r="AU170" s="5" t="str">
        <f>IF(TabellSAML[[#This Row],[CoS1]]=TRUE,TabellSAML[[#This Row],[Datum för det sista programtillfället]]&amp;TabellSAML[[#This Row],[(CoS) Ledarens namn]],"")</f>
        <v/>
      </c>
      <c r="AV170" t="str">
        <f>IF(TabellSAML[[#This Row],[CoS1]]=TRUE,TabellSAML[[#This Row],[Socialförvaltning som anordnat programtillfällena]],"")</f>
        <v/>
      </c>
      <c r="AW170" s="5" t="str">
        <f>IF(TabellSAML[[#This Row],[CoS2]]=TRUE,TabellSAML[[#This Row],[Datum för sista programtillfället]]&amp;TabellSAML[[#This Row],[(CoS) Namn på ledare för programmet]],"")</f>
        <v/>
      </c>
      <c r="AX170" t="str">
        <f>_xlfn.XLOOKUP(TabellSAML[[#This Row],[CoS_del_datum]],TabellSAML[CoS_led_datum],TabellSAML[CoS_led_SF],"",0,1)</f>
        <v/>
      </c>
      <c r="AY170" s="5" t="str">
        <f>IF(TabellSAML[[#This Row],[BIFF1]]=TRUE,TabellSAML[[#This Row],[Datum för det sista programtillfället]]&amp;TabellSAML[[#This Row],[(BIFF) Ledarens namn]],"")</f>
        <v/>
      </c>
      <c r="AZ170" t="str">
        <f>IF(TabellSAML[[#This Row],[BIFF1]]=TRUE,TabellSAML[[#This Row],[Socialförvaltning som anordnat programtillfällena]],"")</f>
        <v/>
      </c>
      <c r="BA170" s="5" t="str">
        <f>IF(TabellSAML[[#This Row],[BIFF2]]=TRUE,TabellSAML[[#This Row],[Datum för sista programtillfället]]&amp;TabellSAML[[#This Row],[(BIFF) Namn på ledare för programmet]],"")</f>
        <v/>
      </c>
      <c r="BB170" t="str">
        <f>_xlfn.XLOOKUP(TabellSAML[[#This Row],[BIFF_del_datum]],TabellSAML[BIFF_led_datum],TabellSAML[BIFF_led_SF],"",0,1)</f>
        <v/>
      </c>
      <c r="BC170" s="5" t="str">
        <f>IF(TabellSAML[[#This Row],[LFT1]]=TRUE,TabellSAML[[#This Row],[Datum för det sista programtillfället]]&amp;TabellSAML[[#This Row],[(LFT) Ledarens namn]],"")</f>
        <v/>
      </c>
      <c r="BD170" t="str">
        <f>IF(TabellSAML[[#This Row],[LFT1]]=TRUE,TabellSAML[[#This Row],[Socialförvaltning som anordnat programtillfällena]],"")</f>
        <v/>
      </c>
      <c r="BE170" s="5" t="str">
        <f>IF(TabellSAML[[#This Row],[LFT2]]=TRUE,TabellSAML[[#This Row],[Datum för sista programtillfället]]&amp;TabellSAML[[#This Row],[(LFT) Namn på ledare för programmet]],"")</f>
        <v/>
      </c>
      <c r="BF170" t="str">
        <f>_xlfn.XLOOKUP(TabellSAML[[#This Row],[LFT_del_datum]],TabellSAML[LFT_led_datum],TabellSAML[LFT_led_SF],"",0,1)</f>
        <v/>
      </c>
      <c r="BG17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0" s="5" t="str">
        <f>IF(ISNUMBER(TabellSAML[[#This Row],[Datum för det sista programtillfället]]),TabellSAML[[#This Row],[Datum för det sista programtillfället]],IF(ISBLANK(TabellSAML[[#This Row],[Datum för sista programtillfället]]),"",TabellSAML[[#This Row],[Datum för sista programtillfället]]))</f>
        <v/>
      </c>
      <c r="BJ170" t="str">
        <f>IF(ISTEXT(TabellSAML[[#This Row],[Typ av program]]),TabellSAML[[#This Row],[Typ av program]],IF(ISBLANK(TabellSAML[[#This Row],[Typ av program2]]),"",TabellSAML[[#This Row],[Typ av program2]]))</f>
        <v/>
      </c>
      <c r="BK170" t="str">
        <f>IF(ISTEXT(TabellSAML[[#This Row],[Datum alla]]),"",YEAR(TabellSAML[[#This Row],[Datum alla]]))</f>
        <v/>
      </c>
      <c r="BL170" t="str">
        <f>IF(ISTEXT(TabellSAML[[#This Row],[Datum alla]]),"",MONTH(TabellSAML[[#This Row],[Datum alla]]))</f>
        <v/>
      </c>
      <c r="BM170" t="str">
        <f>IF(ISTEXT(TabellSAML[[#This Row],[Månad]]),"",IF(TabellSAML[[#This Row],[Månad]]&lt;=6,TabellSAML[[#This Row],[År]]&amp;" termin 1",TabellSAML[[#This Row],[År]]&amp;" termin 2"))</f>
        <v/>
      </c>
    </row>
    <row r="171" spans="2:65" x14ac:dyDescent="0.25">
      <c r="B171" s="1"/>
      <c r="C171" s="1"/>
      <c r="S171" s="37"/>
      <c r="AA171" s="2"/>
      <c r="AO171" s="44" t="str">
        <f>IF(TabellSAML[[#This Row],[ID]]&gt;0,ISTEXT(TabellSAML[[#This Row],[(CoS) Ledarens namn]]),"")</f>
        <v/>
      </c>
      <c r="AP171" t="str">
        <f>IF(TabellSAML[[#This Row],[ID]]&gt;0,ISTEXT(TabellSAML[[#This Row],[(BIFF) Ledarens namn]]),"")</f>
        <v/>
      </c>
      <c r="AQ171" t="str">
        <f>IF(TabellSAML[[#This Row],[ID]]&gt;0,ISTEXT(TabellSAML[[#This Row],[(LFT) Ledarens namn]]),"")</f>
        <v/>
      </c>
      <c r="AR171" t="str">
        <f>IF(TabellSAML[[#This Row],[ID]]&gt;0,ISTEXT(TabellSAML[[#This Row],[(CoS) Namn på ledare för programmet]]),"")</f>
        <v/>
      </c>
      <c r="AS171" t="str">
        <f>IF(TabellSAML[[#This Row],[ID]]&gt;0,ISTEXT(TabellSAML[[#This Row],[(BIFF) Namn på ledare för programmet]]),"")</f>
        <v/>
      </c>
      <c r="AT171" t="str">
        <f>IF(TabellSAML[[#This Row],[ID]]&gt;0,ISTEXT(TabellSAML[[#This Row],[(LFT) Namn på ledare för programmet]]),"")</f>
        <v/>
      </c>
      <c r="AU171" s="5" t="str">
        <f>IF(TabellSAML[[#This Row],[CoS1]]=TRUE,TabellSAML[[#This Row],[Datum för det sista programtillfället]]&amp;TabellSAML[[#This Row],[(CoS) Ledarens namn]],"")</f>
        <v/>
      </c>
      <c r="AV171" t="str">
        <f>IF(TabellSAML[[#This Row],[CoS1]]=TRUE,TabellSAML[[#This Row],[Socialförvaltning som anordnat programtillfällena]],"")</f>
        <v/>
      </c>
      <c r="AW171" s="5" t="str">
        <f>IF(TabellSAML[[#This Row],[CoS2]]=TRUE,TabellSAML[[#This Row],[Datum för sista programtillfället]]&amp;TabellSAML[[#This Row],[(CoS) Namn på ledare för programmet]],"")</f>
        <v/>
      </c>
      <c r="AX171" t="str">
        <f>_xlfn.XLOOKUP(TabellSAML[[#This Row],[CoS_del_datum]],TabellSAML[CoS_led_datum],TabellSAML[CoS_led_SF],"",0,1)</f>
        <v/>
      </c>
      <c r="AY171" s="5" t="str">
        <f>IF(TabellSAML[[#This Row],[BIFF1]]=TRUE,TabellSAML[[#This Row],[Datum för det sista programtillfället]]&amp;TabellSAML[[#This Row],[(BIFF) Ledarens namn]],"")</f>
        <v/>
      </c>
      <c r="AZ171" t="str">
        <f>IF(TabellSAML[[#This Row],[BIFF1]]=TRUE,TabellSAML[[#This Row],[Socialförvaltning som anordnat programtillfällena]],"")</f>
        <v/>
      </c>
      <c r="BA171" s="5" t="str">
        <f>IF(TabellSAML[[#This Row],[BIFF2]]=TRUE,TabellSAML[[#This Row],[Datum för sista programtillfället]]&amp;TabellSAML[[#This Row],[(BIFF) Namn på ledare för programmet]],"")</f>
        <v/>
      </c>
      <c r="BB171" t="str">
        <f>_xlfn.XLOOKUP(TabellSAML[[#This Row],[BIFF_del_datum]],TabellSAML[BIFF_led_datum],TabellSAML[BIFF_led_SF],"",0,1)</f>
        <v/>
      </c>
      <c r="BC171" s="5" t="str">
        <f>IF(TabellSAML[[#This Row],[LFT1]]=TRUE,TabellSAML[[#This Row],[Datum för det sista programtillfället]]&amp;TabellSAML[[#This Row],[(LFT) Ledarens namn]],"")</f>
        <v/>
      </c>
      <c r="BD171" t="str">
        <f>IF(TabellSAML[[#This Row],[LFT1]]=TRUE,TabellSAML[[#This Row],[Socialförvaltning som anordnat programtillfällena]],"")</f>
        <v/>
      </c>
      <c r="BE171" s="5" t="str">
        <f>IF(TabellSAML[[#This Row],[LFT2]]=TRUE,TabellSAML[[#This Row],[Datum för sista programtillfället]]&amp;TabellSAML[[#This Row],[(LFT) Namn på ledare för programmet]],"")</f>
        <v/>
      </c>
      <c r="BF171" t="str">
        <f>_xlfn.XLOOKUP(TabellSAML[[#This Row],[LFT_del_datum]],TabellSAML[LFT_led_datum],TabellSAML[LFT_led_SF],"",0,1)</f>
        <v/>
      </c>
      <c r="BG17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1" s="5" t="str">
        <f>IF(ISNUMBER(TabellSAML[[#This Row],[Datum för det sista programtillfället]]),TabellSAML[[#This Row],[Datum för det sista programtillfället]],IF(ISBLANK(TabellSAML[[#This Row],[Datum för sista programtillfället]]),"",TabellSAML[[#This Row],[Datum för sista programtillfället]]))</f>
        <v/>
      </c>
      <c r="BJ171" t="str">
        <f>IF(ISTEXT(TabellSAML[[#This Row],[Typ av program]]),TabellSAML[[#This Row],[Typ av program]],IF(ISBLANK(TabellSAML[[#This Row],[Typ av program2]]),"",TabellSAML[[#This Row],[Typ av program2]]))</f>
        <v/>
      </c>
      <c r="BK171" t="str">
        <f>IF(ISTEXT(TabellSAML[[#This Row],[Datum alla]]),"",YEAR(TabellSAML[[#This Row],[Datum alla]]))</f>
        <v/>
      </c>
      <c r="BL171" t="str">
        <f>IF(ISTEXT(TabellSAML[[#This Row],[Datum alla]]),"",MONTH(TabellSAML[[#This Row],[Datum alla]]))</f>
        <v/>
      </c>
      <c r="BM171" t="str">
        <f>IF(ISTEXT(TabellSAML[[#This Row],[Månad]]),"",IF(TabellSAML[[#This Row],[Månad]]&lt;=6,TabellSAML[[#This Row],[År]]&amp;" termin 1",TabellSAML[[#This Row],[År]]&amp;" termin 2"))</f>
        <v/>
      </c>
    </row>
    <row r="172" spans="2:65" x14ac:dyDescent="0.25">
      <c r="B172" s="1"/>
      <c r="C172" s="1"/>
      <c r="S172" s="37"/>
      <c r="AA172" s="2"/>
      <c r="AO172" s="44" t="str">
        <f>IF(TabellSAML[[#This Row],[ID]]&gt;0,ISTEXT(TabellSAML[[#This Row],[(CoS) Ledarens namn]]),"")</f>
        <v/>
      </c>
      <c r="AP172" t="str">
        <f>IF(TabellSAML[[#This Row],[ID]]&gt;0,ISTEXT(TabellSAML[[#This Row],[(BIFF) Ledarens namn]]),"")</f>
        <v/>
      </c>
      <c r="AQ172" t="str">
        <f>IF(TabellSAML[[#This Row],[ID]]&gt;0,ISTEXT(TabellSAML[[#This Row],[(LFT) Ledarens namn]]),"")</f>
        <v/>
      </c>
      <c r="AR172" t="str">
        <f>IF(TabellSAML[[#This Row],[ID]]&gt;0,ISTEXT(TabellSAML[[#This Row],[(CoS) Namn på ledare för programmet]]),"")</f>
        <v/>
      </c>
      <c r="AS172" t="str">
        <f>IF(TabellSAML[[#This Row],[ID]]&gt;0,ISTEXT(TabellSAML[[#This Row],[(BIFF) Namn på ledare för programmet]]),"")</f>
        <v/>
      </c>
      <c r="AT172" t="str">
        <f>IF(TabellSAML[[#This Row],[ID]]&gt;0,ISTEXT(TabellSAML[[#This Row],[(LFT) Namn på ledare för programmet]]),"")</f>
        <v/>
      </c>
      <c r="AU172" s="5" t="str">
        <f>IF(TabellSAML[[#This Row],[CoS1]]=TRUE,TabellSAML[[#This Row],[Datum för det sista programtillfället]]&amp;TabellSAML[[#This Row],[(CoS) Ledarens namn]],"")</f>
        <v/>
      </c>
      <c r="AV172" t="str">
        <f>IF(TabellSAML[[#This Row],[CoS1]]=TRUE,TabellSAML[[#This Row],[Socialförvaltning som anordnat programtillfällena]],"")</f>
        <v/>
      </c>
      <c r="AW172" s="5" t="str">
        <f>IF(TabellSAML[[#This Row],[CoS2]]=TRUE,TabellSAML[[#This Row],[Datum för sista programtillfället]]&amp;TabellSAML[[#This Row],[(CoS) Namn på ledare för programmet]],"")</f>
        <v/>
      </c>
      <c r="AX172" t="str">
        <f>_xlfn.XLOOKUP(TabellSAML[[#This Row],[CoS_del_datum]],TabellSAML[CoS_led_datum],TabellSAML[CoS_led_SF],"",0,1)</f>
        <v/>
      </c>
      <c r="AY172" s="5" t="str">
        <f>IF(TabellSAML[[#This Row],[BIFF1]]=TRUE,TabellSAML[[#This Row],[Datum för det sista programtillfället]]&amp;TabellSAML[[#This Row],[(BIFF) Ledarens namn]],"")</f>
        <v/>
      </c>
      <c r="AZ172" t="str">
        <f>IF(TabellSAML[[#This Row],[BIFF1]]=TRUE,TabellSAML[[#This Row],[Socialförvaltning som anordnat programtillfällena]],"")</f>
        <v/>
      </c>
      <c r="BA172" s="5" t="str">
        <f>IF(TabellSAML[[#This Row],[BIFF2]]=TRUE,TabellSAML[[#This Row],[Datum för sista programtillfället]]&amp;TabellSAML[[#This Row],[(BIFF) Namn på ledare för programmet]],"")</f>
        <v/>
      </c>
      <c r="BB172" t="str">
        <f>_xlfn.XLOOKUP(TabellSAML[[#This Row],[BIFF_del_datum]],TabellSAML[BIFF_led_datum],TabellSAML[BIFF_led_SF],"",0,1)</f>
        <v/>
      </c>
      <c r="BC172" s="5" t="str">
        <f>IF(TabellSAML[[#This Row],[LFT1]]=TRUE,TabellSAML[[#This Row],[Datum för det sista programtillfället]]&amp;TabellSAML[[#This Row],[(LFT) Ledarens namn]],"")</f>
        <v/>
      </c>
      <c r="BD172" t="str">
        <f>IF(TabellSAML[[#This Row],[LFT1]]=TRUE,TabellSAML[[#This Row],[Socialförvaltning som anordnat programtillfällena]],"")</f>
        <v/>
      </c>
      <c r="BE172" s="5" t="str">
        <f>IF(TabellSAML[[#This Row],[LFT2]]=TRUE,TabellSAML[[#This Row],[Datum för sista programtillfället]]&amp;TabellSAML[[#This Row],[(LFT) Namn på ledare för programmet]],"")</f>
        <v/>
      </c>
      <c r="BF172" t="str">
        <f>_xlfn.XLOOKUP(TabellSAML[[#This Row],[LFT_del_datum]],TabellSAML[LFT_led_datum],TabellSAML[LFT_led_SF],"",0,1)</f>
        <v/>
      </c>
      <c r="BG17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2" s="5" t="str">
        <f>IF(ISNUMBER(TabellSAML[[#This Row],[Datum för det sista programtillfället]]),TabellSAML[[#This Row],[Datum för det sista programtillfället]],IF(ISBLANK(TabellSAML[[#This Row],[Datum för sista programtillfället]]),"",TabellSAML[[#This Row],[Datum för sista programtillfället]]))</f>
        <v/>
      </c>
      <c r="BJ172" t="str">
        <f>IF(ISTEXT(TabellSAML[[#This Row],[Typ av program]]),TabellSAML[[#This Row],[Typ av program]],IF(ISBLANK(TabellSAML[[#This Row],[Typ av program2]]),"",TabellSAML[[#This Row],[Typ av program2]]))</f>
        <v/>
      </c>
      <c r="BK172" t="str">
        <f>IF(ISTEXT(TabellSAML[[#This Row],[Datum alla]]),"",YEAR(TabellSAML[[#This Row],[Datum alla]]))</f>
        <v/>
      </c>
      <c r="BL172" t="str">
        <f>IF(ISTEXT(TabellSAML[[#This Row],[Datum alla]]),"",MONTH(TabellSAML[[#This Row],[Datum alla]]))</f>
        <v/>
      </c>
      <c r="BM172" t="str">
        <f>IF(ISTEXT(TabellSAML[[#This Row],[Månad]]),"",IF(TabellSAML[[#This Row],[Månad]]&lt;=6,TabellSAML[[#This Row],[År]]&amp;" termin 1",TabellSAML[[#This Row],[År]]&amp;" termin 2"))</f>
        <v/>
      </c>
    </row>
    <row r="173" spans="2:65" x14ac:dyDescent="0.25">
      <c r="B173" s="1"/>
      <c r="C173" s="1"/>
      <c r="S173" s="37"/>
      <c r="AO173" s="44" t="str">
        <f>IF(TabellSAML[[#This Row],[ID]]&gt;0,ISTEXT(TabellSAML[[#This Row],[(CoS) Ledarens namn]]),"")</f>
        <v/>
      </c>
      <c r="AP173" t="str">
        <f>IF(TabellSAML[[#This Row],[ID]]&gt;0,ISTEXT(TabellSAML[[#This Row],[(BIFF) Ledarens namn]]),"")</f>
        <v/>
      </c>
      <c r="AQ173" t="str">
        <f>IF(TabellSAML[[#This Row],[ID]]&gt;0,ISTEXT(TabellSAML[[#This Row],[(LFT) Ledarens namn]]),"")</f>
        <v/>
      </c>
      <c r="AR173" t="str">
        <f>IF(TabellSAML[[#This Row],[ID]]&gt;0,ISTEXT(TabellSAML[[#This Row],[(CoS) Namn på ledare för programmet]]),"")</f>
        <v/>
      </c>
      <c r="AS173" t="str">
        <f>IF(TabellSAML[[#This Row],[ID]]&gt;0,ISTEXT(TabellSAML[[#This Row],[(BIFF) Namn på ledare för programmet]]),"")</f>
        <v/>
      </c>
      <c r="AT173" t="str">
        <f>IF(TabellSAML[[#This Row],[ID]]&gt;0,ISTEXT(TabellSAML[[#This Row],[(LFT) Namn på ledare för programmet]]),"")</f>
        <v/>
      </c>
      <c r="AU173" s="5" t="str">
        <f>IF(TabellSAML[[#This Row],[CoS1]]=TRUE,TabellSAML[[#This Row],[Datum för det sista programtillfället]]&amp;TabellSAML[[#This Row],[(CoS) Ledarens namn]],"")</f>
        <v/>
      </c>
      <c r="AV173" t="str">
        <f>IF(TabellSAML[[#This Row],[CoS1]]=TRUE,TabellSAML[[#This Row],[Socialförvaltning som anordnat programtillfällena]],"")</f>
        <v/>
      </c>
      <c r="AW173" s="5" t="str">
        <f>IF(TabellSAML[[#This Row],[CoS2]]=TRUE,TabellSAML[[#This Row],[Datum för sista programtillfället]]&amp;TabellSAML[[#This Row],[(CoS) Namn på ledare för programmet]],"")</f>
        <v/>
      </c>
      <c r="AX173" t="str">
        <f>_xlfn.XLOOKUP(TabellSAML[[#This Row],[CoS_del_datum]],TabellSAML[CoS_led_datum],TabellSAML[CoS_led_SF],"",0,1)</f>
        <v/>
      </c>
      <c r="AY173" s="5" t="str">
        <f>IF(TabellSAML[[#This Row],[BIFF1]]=TRUE,TabellSAML[[#This Row],[Datum för det sista programtillfället]]&amp;TabellSAML[[#This Row],[(BIFF) Ledarens namn]],"")</f>
        <v/>
      </c>
      <c r="AZ173" t="str">
        <f>IF(TabellSAML[[#This Row],[BIFF1]]=TRUE,TabellSAML[[#This Row],[Socialförvaltning som anordnat programtillfällena]],"")</f>
        <v/>
      </c>
      <c r="BA173" s="5" t="str">
        <f>IF(TabellSAML[[#This Row],[BIFF2]]=TRUE,TabellSAML[[#This Row],[Datum för sista programtillfället]]&amp;TabellSAML[[#This Row],[(BIFF) Namn på ledare för programmet]],"")</f>
        <v/>
      </c>
      <c r="BB173" t="str">
        <f>_xlfn.XLOOKUP(TabellSAML[[#This Row],[BIFF_del_datum]],TabellSAML[BIFF_led_datum],TabellSAML[BIFF_led_SF],"",0,1)</f>
        <v/>
      </c>
      <c r="BC173" s="5" t="str">
        <f>IF(TabellSAML[[#This Row],[LFT1]]=TRUE,TabellSAML[[#This Row],[Datum för det sista programtillfället]]&amp;TabellSAML[[#This Row],[(LFT) Ledarens namn]],"")</f>
        <v/>
      </c>
      <c r="BD173" t="str">
        <f>IF(TabellSAML[[#This Row],[LFT1]]=TRUE,TabellSAML[[#This Row],[Socialförvaltning som anordnat programtillfällena]],"")</f>
        <v/>
      </c>
      <c r="BE173" s="5" t="str">
        <f>IF(TabellSAML[[#This Row],[LFT2]]=TRUE,TabellSAML[[#This Row],[Datum för sista programtillfället]]&amp;TabellSAML[[#This Row],[(LFT) Namn på ledare för programmet]],"")</f>
        <v/>
      </c>
      <c r="BF173" t="str">
        <f>_xlfn.XLOOKUP(TabellSAML[[#This Row],[LFT_del_datum]],TabellSAML[LFT_led_datum],TabellSAML[LFT_led_SF],"",0,1)</f>
        <v/>
      </c>
      <c r="BG17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3" s="5" t="str">
        <f>IF(ISNUMBER(TabellSAML[[#This Row],[Datum för det sista programtillfället]]),TabellSAML[[#This Row],[Datum för det sista programtillfället]],IF(ISBLANK(TabellSAML[[#This Row],[Datum för sista programtillfället]]),"",TabellSAML[[#This Row],[Datum för sista programtillfället]]))</f>
        <v/>
      </c>
      <c r="BJ173" t="str">
        <f>IF(ISTEXT(TabellSAML[[#This Row],[Typ av program]]),TabellSAML[[#This Row],[Typ av program]],IF(ISBLANK(TabellSAML[[#This Row],[Typ av program2]]),"",TabellSAML[[#This Row],[Typ av program2]]))</f>
        <v/>
      </c>
      <c r="BK173" t="str">
        <f>IF(ISTEXT(TabellSAML[[#This Row],[Datum alla]]),"",YEAR(TabellSAML[[#This Row],[Datum alla]]))</f>
        <v/>
      </c>
      <c r="BL173" t="str">
        <f>IF(ISTEXT(TabellSAML[[#This Row],[Datum alla]]),"",MONTH(TabellSAML[[#This Row],[Datum alla]]))</f>
        <v/>
      </c>
      <c r="BM173" t="str">
        <f>IF(ISTEXT(TabellSAML[[#This Row],[Månad]]),"",IF(TabellSAML[[#This Row],[Månad]]&lt;=6,TabellSAML[[#This Row],[År]]&amp;" termin 1",TabellSAML[[#This Row],[År]]&amp;" termin 2"))</f>
        <v/>
      </c>
    </row>
    <row r="174" spans="2:65" x14ac:dyDescent="0.25">
      <c r="B174" s="1"/>
      <c r="C174" s="1"/>
      <c r="S174" s="37"/>
      <c r="AA174" s="2"/>
      <c r="AO174" s="44" t="str">
        <f>IF(TabellSAML[[#This Row],[ID]]&gt;0,ISTEXT(TabellSAML[[#This Row],[(CoS) Ledarens namn]]),"")</f>
        <v/>
      </c>
      <c r="AP174" t="str">
        <f>IF(TabellSAML[[#This Row],[ID]]&gt;0,ISTEXT(TabellSAML[[#This Row],[(BIFF) Ledarens namn]]),"")</f>
        <v/>
      </c>
      <c r="AQ174" t="str">
        <f>IF(TabellSAML[[#This Row],[ID]]&gt;0,ISTEXT(TabellSAML[[#This Row],[(LFT) Ledarens namn]]),"")</f>
        <v/>
      </c>
      <c r="AR174" t="str">
        <f>IF(TabellSAML[[#This Row],[ID]]&gt;0,ISTEXT(TabellSAML[[#This Row],[(CoS) Namn på ledare för programmet]]),"")</f>
        <v/>
      </c>
      <c r="AS174" t="str">
        <f>IF(TabellSAML[[#This Row],[ID]]&gt;0,ISTEXT(TabellSAML[[#This Row],[(BIFF) Namn på ledare för programmet]]),"")</f>
        <v/>
      </c>
      <c r="AT174" t="str">
        <f>IF(TabellSAML[[#This Row],[ID]]&gt;0,ISTEXT(TabellSAML[[#This Row],[(LFT) Namn på ledare för programmet]]),"")</f>
        <v/>
      </c>
      <c r="AU174" s="5" t="str">
        <f>IF(TabellSAML[[#This Row],[CoS1]]=TRUE,TabellSAML[[#This Row],[Datum för det sista programtillfället]]&amp;TabellSAML[[#This Row],[(CoS) Ledarens namn]],"")</f>
        <v/>
      </c>
      <c r="AV174" t="str">
        <f>IF(TabellSAML[[#This Row],[CoS1]]=TRUE,TabellSAML[[#This Row],[Socialförvaltning som anordnat programtillfällena]],"")</f>
        <v/>
      </c>
      <c r="AW174" s="5" t="str">
        <f>IF(TabellSAML[[#This Row],[CoS2]]=TRUE,TabellSAML[[#This Row],[Datum för sista programtillfället]]&amp;TabellSAML[[#This Row],[(CoS) Namn på ledare för programmet]],"")</f>
        <v/>
      </c>
      <c r="AX174" t="str">
        <f>_xlfn.XLOOKUP(TabellSAML[[#This Row],[CoS_del_datum]],TabellSAML[CoS_led_datum],TabellSAML[CoS_led_SF],"",0,1)</f>
        <v/>
      </c>
      <c r="AY174" s="5" t="str">
        <f>IF(TabellSAML[[#This Row],[BIFF1]]=TRUE,TabellSAML[[#This Row],[Datum för det sista programtillfället]]&amp;TabellSAML[[#This Row],[(BIFF) Ledarens namn]],"")</f>
        <v/>
      </c>
      <c r="AZ174" t="str">
        <f>IF(TabellSAML[[#This Row],[BIFF1]]=TRUE,TabellSAML[[#This Row],[Socialförvaltning som anordnat programtillfällena]],"")</f>
        <v/>
      </c>
      <c r="BA174" s="5" t="str">
        <f>IF(TabellSAML[[#This Row],[BIFF2]]=TRUE,TabellSAML[[#This Row],[Datum för sista programtillfället]]&amp;TabellSAML[[#This Row],[(BIFF) Namn på ledare för programmet]],"")</f>
        <v/>
      </c>
      <c r="BB174" t="str">
        <f>_xlfn.XLOOKUP(TabellSAML[[#This Row],[BIFF_del_datum]],TabellSAML[BIFF_led_datum],TabellSAML[BIFF_led_SF],"",0,1)</f>
        <v/>
      </c>
      <c r="BC174" s="5" t="str">
        <f>IF(TabellSAML[[#This Row],[LFT1]]=TRUE,TabellSAML[[#This Row],[Datum för det sista programtillfället]]&amp;TabellSAML[[#This Row],[(LFT) Ledarens namn]],"")</f>
        <v/>
      </c>
      <c r="BD174" t="str">
        <f>IF(TabellSAML[[#This Row],[LFT1]]=TRUE,TabellSAML[[#This Row],[Socialförvaltning som anordnat programtillfällena]],"")</f>
        <v/>
      </c>
      <c r="BE174" s="5" t="str">
        <f>IF(TabellSAML[[#This Row],[LFT2]]=TRUE,TabellSAML[[#This Row],[Datum för sista programtillfället]]&amp;TabellSAML[[#This Row],[(LFT) Namn på ledare för programmet]],"")</f>
        <v/>
      </c>
      <c r="BF174" t="str">
        <f>_xlfn.XLOOKUP(TabellSAML[[#This Row],[LFT_del_datum]],TabellSAML[LFT_led_datum],TabellSAML[LFT_led_SF],"",0,1)</f>
        <v/>
      </c>
      <c r="BG17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4" s="5" t="str">
        <f>IF(ISNUMBER(TabellSAML[[#This Row],[Datum för det sista programtillfället]]),TabellSAML[[#This Row],[Datum för det sista programtillfället]],IF(ISBLANK(TabellSAML[[#This Row],[Datum för sista programtillfället]]),"",TabellSAML[[#This Row],[Datum för sista programtillfället]]))</f>
        <v/>
      </c>
      <c r="BJ174" t="str">
        <f>IF(ISTEXT(TabellSAML[[#This Row],[Typ av program]]),TabellSAML[[#This Row],[Typ av program]],IF(ISBLANK(TabellSAML[[#This Row],[Typ av program2]]),"",TabellSAML[[#This Row],[Typ av program2]]))</f>
        <v/>
      </c>
      <c r="BK174" t="str">
        <f>IF(ISTEXT(TabellSAML[[#This Row],[Datum alla]]),"",YEAR(TabellSAML[[#This Row],[Datum alla]]))</f>
        <v/>
      </c>
      <c r="BL174" t="str">
        <f>IF(ISTEXT(TabellSAML[[#This Row],[Datum alla]]),"",MONTH(TabellSAML[[#This Row],[Datum alla]]))</f>
        <v/>
      </c>
      <c r="BM174" t="str">
        <f>IF(ISTEXT(TabellSAML[[#This Row],[Månad]]),"",IF(TabellSAML[[#This Row],[Månad]]&lt;=6,TabellSAML[[#This Row],[År]]&amp;" termin 1",TabellSAML[[#This Row],[År]]&amp;" termin 2"))</f>
        <v/>
      </c>
    </row>
    <row r="175" spans="2:65" x14ac:dyDescent="0.25">
      <c r="B175" s="1"/>
      <c r="C175" s="1"/>
      <c r="S175" s="37"/>
      <c r="AA175" s="2"/>
      <c r="AO175" s="44" t="str">
        <f>IF(TabellSAML[[#This Row],[ID]]&gt;0,ISTEXT(TabellSAML[[#This Row],[(CoS) Ledarens namn]]),"")</f>
        <v/>
      </c>
      <c r="AP175" t="str">
        <f>IF(TabellSAML[[#This Row],[ID]]&gt;0,ISTEXT(TabellSAML[[#This Row],[(BIFF) Ledarens namn]]),"")</f>
        <v/>
      </c>
      <c r="AQ175" t="str">
        <f>IF(TabellSAML[[#This Row],[ID]]&gt;0,ISTEXT(TabellSAML[[#This Row],[(LFT) Ledarens namn]]),"")</f>
        <v/>
      </c>
      <c r="AR175" t="str">
        <f>IF(TabellSAML[[#This Row],[ID]]&gt;0,ISTEXT(TabellSAML[[#This Row],[(CoS) Namn på ledare för programmet]]),"")</f>
        <v/>
      </c>
      <c r="AS175" t="str">
        <f>IF(TabellSAML[[#This Row],[ID]]&gt;0,ISTEXT(TabellSAML[[#This Row],[(BIFF) Namn på ledare för programmet]]),"")</f>
        <v/>
      </c>
      <c r="AT175" t="str">
        <f>IF(TabellSAML[[#This Row],[ID]]&gt;0,ISTEXT(TabellSAML[[#This Row],[(LFT) Namn på ledare för programmet]]),"")</f>
        <v/>
      </c>
      <c r="AU175" s="5" t="str">
        <f>IF(TabellSAML[[#This Row],[CoS1]]=TRUE,TabellSAML[[#This Row],[Datum för det sista programtillfället]]&amp;TabellSAML[[#This Row],[(CoS) Ledarens namn]],"")</f>
        <v/>
      </c>
      <c r="AV175" t="str">
        <f>IF(TabellSAML[[#This Row],[CoS1]]=TRUE,TabellSAML[[#This Row],[Socialförvaltning som anordnat programtillfällena]],"")</f>
        <v/>
      </c>
      <c r="AW175" s="5" t="str">
        <f>IF(TabellSAML[[#This Row],[CoS2]]=TRUE,TabellSAML[[#This Row],[Datum för sista programtillfället]]&amp;TabellSAML[[#This Row],[(CoS) Namn på ledare för programmet]],"")</f>
        <v/>
      </c>
      <c r="AX175" t="str">
        <f>_xlfn.XLOOKUP(TabellSAML[[#This Row],[CoS_del_datum]],TabellSAML[CoS_led_datum],TabellSAML[CoS_led_SF],"",0,1)</f>
        <v/>
      </c>
      <c r="AY175" s="5" t="str">
        <f>IF(TabellSAML[[#This Row],[BIFF1]]=TRUE,TabellSAML[[#This Row],[Datum för det sista programtillfället]]&amp;TabellSAML[[#This Row],[(BIFF) Ledarens namn]],"")</f>
        <v/>
      </c>
      <c r="AZ175" t="str">
        <f>IF(TabellSAML[[#This Row],[BIFF1]]=TRUE,TabellSAML[[#This Row],[Socialförvaltning som anordnat programtillfällena]],"")</f>
        <v/>
      </c>
      <c r="BA175" s="5" t="str">
        <f>IF(TabellSAML[[#This Row],[BIFF2]]=TRUE,TabellSAML[[#This Row],[Datum för sista programtillfället]]&amp;TabellSAML[[#This Row],[(BIFF) Namn på ledare för programmet]],"")</f>
        <v/>
      </c>
      <c r="BB175" t="str">
        <f>_xlfn.XLOOKUP(TabellSAML[[#This Row],[BIFF_del_datum]],TabellSAML[BIFF_led_datum],TabellSAML[BIFF_led_SF],"",0,1)</f>
        <v/>
      </c>
      <c r="BC175" s="5" t="str">
        <f>IF(TabellSAML[[#This Row],[LFT1]]=TRUE,TabellSAML[[#This Row],[Datum för det sista programtillfället]]&amp;TabellSAML[[#This Row],[(LFT) Ledarens namn]],"")</f>
        <v/>
      </c>
      <c r="BD175" t="str">
        <f>IF(TabellSAML[[#This Row],[LFT1]]=TRUE,TabellSAML[[#This Row],[Socialförvaltning som anordnat programtillfällena]],"")</f>
        <v/>
      </c>
      <c r="BE175" s="5" t="str">
        <f>IF(TabellSAML[[#This Row],[LFT2]]=TRUE,TabellSAML[[#This Row],[Datum för sista programtillfället]]&amp;TabellSAML[[#This Row],[(LFT) Namn på ledare för programmet]],"")</f>
        <v/>
      </c>
      <c r="BF175" t="str">
        <f>_xlfn.XLOOKUP(TabellSAML[[#This Row],[LFT_del_datum]],TabellSAML[LFT_led_datum],TabellSAML[LFT_led_SF],"",0,1)</f>
        <v/>
      </c>
      <c r="BG17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5" s="5" t="str">
        <f>IF(ISNUMBER(TabellSAML[[#This Row],[Datum för det sista programtillfället]]),TabellSAML[[#This Row],[Datum för det sista programtillfället]],IF(ISBLANK(TabellSAML[[#This Row],[Datum för sista programtillfället]]),"",TabellSAML[[#This Row],[Datum för sista programtillfället]]))</f>
        <v/>
      </c>
      <c r="BJ175" t="str">
        <f>IF(ISTEXT(TabellSAML[[#This Row],[Typ av program]]),TabellSAML[[#This Row],[Typ av program]],IF(ISBLANK(TabellSAML[[#This Row],[Typ av program2]]),"",TabellSAML[[#This Row],[Typ av program2]]))</f>
        <v/>
      </c>
      <c r="BK175" t="str">
        <f>IF(ISTEXT(TabellSAML[[#This Row],[Datum alla]]),"",YEAR(TabellSAML[[#This Row],[Datum alla]]))</f>
        <v/>
      </c>
      <c r="BL175" t="str">
        <f>IF(ISTEXT(TabellSAML[[#This Row],[Datum alla]]),"",MONTH(TabellSAML[[#This Row],[Datum alla]]))</f>
        <v/>
      </c>
      <c r="BM175" t="str">
        <f>IF(ISTEXT(TabellSAML[[#This Row],[Månad]]),"",IF(TabellSAML[[#This Row],[Månad]]&lt;=6,TabellSAML[[#This Row],[År]]&amp;" termin 1",TabellSAML[[#This Row],[År]]&amp;" termin 2"))</f>
        <v/>
      </c>
    </row>
    <row r="176" spans="2:65" x14ac:dyDescent="0.25">
      <c r="B176" s="1"/>
      <c r="C176" s="1"/>
      <c r="S176" s="37"/>
      <c r="AA176" s="2"/>
      <c r="AO176" s="44" t="str">
        <f>IF(TabellSAML[[#This Row],[ID]]&gt;0,ISTEXT(TabellSAML[[#This Row],[(CoS) Ledarens namn]]),"")</f>
        <v/>
      </c>
      <c r="AP176" t="str">
        <f>IF(TabellSAML[[#This Row],[ID]]&gt;0,ISTEXT(TabellSAML[[#This Row],[(BIFF) Ledarens namn]]),"")</f>
        <v/>
      </c>
      <c r="AQ176" t="str">
        <f>IF(TabellSAML[[#This Row],[ID]]&gt;0,ISTEXT(TabellSAML[[#This Row],[(LFT) Ledarens namn]]),"")</f>
        <v/>
      </c>
      <c r="AR176" t="str">
        <f>IF(TabellSAML[[#This Row],[ID]]&gt;0,ISTEXT(TabellSAML[[#This Row],[(CoS) Namn på ledare för programmet]]),"")</f>
        <v/>
      </c>
      <c r="AS176" t="str">
        <f>IF(TabellSAML[[#This Row],[ID]]&gt;0,ISTEXT(TabellSAML[[#This Row],[(BIFF) Namn på ledare för programmet]]),"")</f>
        <v/>
      </c>
      <c r="AT176" t="str">
        <f>IF(TabellSAML[[#This Row],[ID]]&gt;0,ISTEXT(TabellSAML[[#This Row],[(LFT) Namn på ledare för programmet]]),"")</f>
        <v/>
      </c>
      <c r="AU176" s="5" t="str">
        <f>IF(TabellSAML[[#This Row],[CoS1]]=TRUE,TabellSAML[[#This Row],[Datum för det sista programtillfället]]&amp;TabellSAML[[#This Row],[(CoS) Ledarens namn]],"")</f>
        <v/>
      </c>
      <c r="AV176" t="str">
        <f>IF(TabellSAML[[#This Row],[CoS1]]=TRUE,TabellSAML[[#This Row],[Socialförvaltning som anordnat programtillfällena]],"")</f>
        <v/>
      </c>
      <c r="AW176" s="5" t="str">
        <f>IF(TabellSAML[[#This Row],[CoS2]]=TRUE,TabellSAML[[#This Row],[Datum för sista programtillfället]]&amp;TabellSAML[[#This Row],[(CoS) Namn på ledare för programmet]],"")</f>
        <v/>
      </c>
      <c r="AX176" t="str">
        <f>_xlfn.XLOOKUP(TabellSAML[[#This Row],[CoS_del_datum]],TabellSAML[CoS_led_datum],TabellSAML[CoS_led_SF],"",0,1)</f>
        <v/>
      </c>
      <c r="AY176" s="5" t="str">
        <f>IF(TabellSAML[[#This Row],[BIFF1]]=TRUE,TabellSAML[[#This Row],[Datum för det sista programtillfället]]&amp;TabellSAML[[#This Row],[(BIFF) Ledarens namn]],"")</f>
        <v/>
      </c>
      <c r="AZ176" t="str">
        <f>IF(TabellSAML[[#This Row],[BIFF1]]=TRUE,TabellSAML[[#This Row],[Socialförvaltning som anordnat programtillfällena]],"")</f>
        <v/>
      </c>
      <c r="BA176" s="5" t="str">
        <f>IF(TabellSAML[[#This Row],[BIFF2]]=TRUE,TabellSAML[[#This Row],[Datum för sista programtillfället]]&amp;TabellSAML[[#This Row],[(BIFF) Namn på ledare för programmet]],"")</f>
        <v/>
      </c>
      <c r="BB176" t="str">
        <f>_xlfn.XLOOKUP(TabellSAML[[#This Row],[BIFF_del_datum]],TabellSAML[BIFF_led_datum],TabellSAML[BIFF_led_SF],"",0,1)</f>
        <v/>
      </c>
      <c r="BC176" s="5" t="str">
        <f>IF(TabellSAML[[#This Row],[LFT1]]=TRUE,TabellSAML[[#This Row],[Datum för det sista programtillfället]]&amp;TabellSAML[[#This Row],[(LFT) Ledarens namn]],"")</f>
        <v/>
      </c>
      <c r="BD176" t="str">
        <f>IF(TabellSAML[[#This Row],[LFT1]]=TRUE,TabellSAML[[#This Row],[Socialförvaltning som anordnat programtillfällena]],"")</f>
        <v/>
      </c>
      <c r="BE176" s="5" t="str">
        <f>IF(TabellSAML[[#This Row],[LFT2]]=TRUE,TabellSAML[[#This Row],[Datum för sista programtillfället]]&amp;TabellSAML[[#This Row],[(LFT) Namn på ledare för programmet]],"")</f>
        <v/>
      </c>
      <c r="BF176" t="str">
        <f>_xlfn.XLOOKUP(TabellSAML[[#This Row],[LFT_del_datum]],TabellSAML[LFT_led_datum],TabellSAML[LFT_led_SF],"",0,1)</f>
        <v/>
      </c>
      <c r="BG17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6" s="5" t="str">
        <f>IF(ISNUMBER(TabellSAML[[#This Row],[Datum för det sista programtillfället]]),TabellSAML[[#This Row],[Datum för det sista programtillfället]],IF(ISBLANK(TabellSAML[[#This Row],[Datum för sista programtillfället]]),"",TabellSAML[[#This Row],[Datum för sista programtillfället]]))</f>
        <v/>
      </c>
      <c r="BJ176" t="str">
        <f>IF(ISTEXT(TabellSAML[[#This Row],[Typ av program]]),TabellSAML[[#This Row],[Typ av program]],IF(ISBLANK(TabellSAML[[#This Row],[Typ av program2]]),"",TabellSAML[[#This Row],[Typ av program2]]))</f>
        <v/>
      </c>
      <c r="BK176" t="str">
        <f>IF(ISTEXT(TabellSAML[[#This Row],[Datum alla]]),"",YEAR(TabellSAML[[#This Row],[Datum alla]]))</f>
        <v/>
      </c>
      <c r="BL176" t="str">
        <f>IF(ISTEXT(TabellSAML[[#This Row],[Datum alla]]),"",MONTH(TabellSAML[[#This Row],[Datum alla]]))</f>
        <v/>
      </c>
      <c r="BM176" t="str">
        <f>IF(ISTEXT(TabellSAML[[#This Row],[Månad]]),"",IF(TabellSAML[[#This Row],[Månad]]&lt;=6,TabellSAML[[#This Row],[År]]&amp;" termin 1",TabellSAML[[#This Row],[År]]&amp;" termin 2"))</f>
        <v/>
      </c>
    </row>
    <row r="177" spans="2:65" x14ac:dyDescent="0.25">
      <c r="B177" s="1"/>
      <c r="C177" s="1"/>
      <c r="S177" s="37"/>
      <c r="AA177" s="2"/>
      <c r="AO177" s="44" t="str">
        <f>IF(TabellSAML[[#This Row],[ID]]&gt;0,ISTEXT(TabellSAML[[#This Row],[(CoS) Ledarens namn]]),"")</f>
        <v/>
      </c>
      <c r="AP177" t="str">
        <f>IF(TabellSAML[[#This Row],[ID]]&gt;0,ISTEXT(TabellSAML[[#This Row],[(BIFF) Ledarens namn]]),"")</f>
        <v/>
      </c>
      <c r="AQ177" t="str">
        <f>IF(TabellSAML[[#This Row],[ID]]&gt;0,ISTEXT(TabellSAML[[#This Row],[(LFT) Ledarens namn]]),"")</f>
        <v/>
      </c>
      <c r="AR177" t="str">
        <f>IF(TabellSAML[[#This Row],[ID]]&gt;0,ISTEXT(TabellSAML[[#This Row],[(CoS) Namn på ledare för programmet]]),"")</f>
        <v/>
      </c>
      <c r="AS177" t="str">
        <f>IF(TabellSAML[[#This Row],[ID]]&gt;0,ISTEXT(TabellSAML[[#This Row],[(BIFF) Namn på ledare för programmet]]),"")</f>
        <v/>
      </c>
      <c r="AT177" t="str">
        <f>IF(TabellSAML[[#This Row],[ID]]&gt;0,ISTEXT(TabellSAML[[#This Row],[(LFT) Namn på ledare för programmet]]),"")</f>
        <v/>
      </c>
      <c r="AU177" s="5" t="str">
        <f>IF(TabellSAML[[#This Row],[CoS1]]=TRUE,TabellSAML[[#This Row],[Datum för det sista programtillfället]]&amp;TabellSAML[[#This Row],[(CoS) Ledarens namn]],"")</f>
        <v/>
      </c>
      <c r="AV177" t="str">
        <f>IF(TabellSAML[[#This Row],[CoS1]]=TRUE,TabellSAML[[#This Row],[Socialförvaltning som anordnat programtillfällena]],"")</f>
        <v/>
      </c>
      <c r="AW177" s="5" t="str">
        <f>IF(TabellSAML[[#This Row],[CoS2]]=TRUE,TabellSAML[[#This Row],[Datum för sista programtillfället]]&amp;TabellSAML[[#This Row],[(CoS) Namn på ledare för programmet]],"")</f>
        <v/>
      </c>
      <c r="AX177" t="str">
        <f>_xlfn.XLOOKUP(TabellSAML[[#This Row],[CoS_del_datum]],TabellSAML[CoS_led_datum],TabellSAML[CoS_led_SF],"",0,1)</f>
        <v/>
      </c>
      <c r="AY177" s="5" t="str">
        <f>IF(TabellSAML[[#This Row],[BIFF1]]=TRUE,TabellSAML[[#This Row],[Datum för det sista programtillfället]]&amp;TabellSAML[[#This Row],[(BIFF) Ledarens namn]],"")</f>
        <v/>
      </c>
      <c r="AZ177" t="str">
        <f>IF(TabellSAML[[#This Row],[BIFF1]]=TRUE,TabellSAML[[#This Row],[Socialförvaltning som anordnat programtillfällena]],"")</f>
        <v/>
      </c>
      <c r="BA177" s="5" t="str">
        <f>IF(TabellSAML[[#This Row],[BIFF2]]=TRUE,TabellSAML[[#This Row],[Datum för sista programtillfället]]&amp;TabellSAML[[#This Row],[(BIFF) Namn på ledare för programmet]],"")</f>
        <v/>
      </c>
      <c r="BB177" t="str">
        <f>_xlfn.XLOOKUP(TabellSAML[[#This Row],[BIFF_del_datum]],TabellSAML[BIFF_led_datum],TabellSAML[BIFF_led_SF],"",0,1)</f>
        <v/>
      </c>
      <c r="BC177" s="5" t="str">
        <f>IF(TabellSAML[[#This Row],[LFT1]]=TRUE,TabellSAML[[#This Row],[Datum för det sista programtillfället]]&amp;TabellSAML[[#This Row],[(LFT) Ledarens namn]],"")</f>
        <v/>
      </c>
      <c r="BD177" t="str">
        <f>IF(TabellSAML[[#This Row],[LFT1]]=TRUE,TabellSAML[[#This Row],[Socialförvaltning som anordnat programtillfällena]],"")</f>
        <v/>
      </c>
      <c r="BE177" s="5" t="str">
        <f>IF(TabellSAML[[#This Row],[LFT2]]=TRUE,TabellSAML[[#This Row],[Datum för sista programtillfället]]&amp;TabellSAML[[#This Row],[(LFT) Namn på ledare för programmet]],"")</f>
        <v/>
      </c>
      <c r="BF177" t="str">
        <f>_xlfn.XLOOKUP(TabellSAML[[#This Row],[LFT_del_datum]],TabellSAML[LFT_led_datum],TabellSAML[LFT_led_SF],"",0,1)</f>
        <v/>
      </c>
      <c r="BG17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7" s="5" t="str">
        <f>IF(ISNUMBER(TabellSAML[[#This Row],[Datum för det sista programtillfället]]),TabellSAML[[#This Row],[Datum för det sista programtillfället]],IF(ISBLANK(TabellSAML[[#This Row],[Datum för sista programtillfället]]),"",TabellSAML[[#This Row],[Datum för sista programtillfället]]))</f>
        <v/>
      </c>
      <c r="BJ177" t="str">
        <f>IF(ISTEXT(TabellSAML[[#This Row],[Typ av program]]),TabellSAML[[#This Row],[Typ av program]],IF(ISBLANK(TabellSAML[[#This Row],[Typ av program2]]),"",TabellSAML[[#This Row],[Typ av program2]]))</f>
        <v/>
      </c>
      <c r="BK177" t="str">
        <f>IF(ISTEXT(TabellSAML[[#This Row],[Datum alla]]),"",YEAR(TabellSAML[[#This Row],[Datum alla]]))</f>
        <v/>
      </c>
      <c r="BL177" t="str">
        <f>IF(ISTEXT(TabellSAML[[#This Row],[Datum alla]]),"",MONTH(TabellSAML[[#This Row],[Datum alla]]))</f>
        <v/>
      </c>
      <c r="BM177" t="str">
        <f>IF(ISTEXT(TabellSAML[[#This Row],[Månad]]),"",IF(TabellSAML[[#This Row],[Månad]]&lt;=6,TabellSAML[[#This Row],[År]]&amp;" termin 1",TabellSAML[[#This Row],[År]]&amp;" termin 2"))</f>
        <v/>
      </c>
    </row>
    <row r="178" spans="2:65" x14ac:dyDescent="0.25">
      <c r="B178" s="1"/>
      <c r="C178" s="1"/>
      <c r="S178" s="37"/>
      <c r="AA178" s="2"/>
      <c r="AO178" s="44" t="str">
        <f>IF(TabellSAML[[#This Row],[ID]]&gt;0,ISTEXT(TabellSAML[[#This Row],[(CoS) Ledarens namn]]),"")</f>
        <v/>
      </c>
      <c r="AP178" t="str">
        <f>IF(TabellSAML[[#This Row],[ID]]&gt;0,ISTEXT(TabellSAML[[#This Row],[(BIFF) Ledarens namn]]),"")</f>
        <v/>
      </c>
      <c r="AQ178" t="str">
        <f>IF(TabellSAML[[#This Row],[ID]]&gt;0,ISTEXT(TabellSAML[[#This Row],[(LFT) Ledarens namn]]),"")</f>
        <v/>
      </c>
      <c r="AR178" t="str">
        <f>IF(TabellSAML[[#This Row],[ID]]&gt;0,ISTEXT(TabellSAML[[#This Row],[(CoS) Namn på ledare för programmet]]),"")</f>
        <v/>
      </c>
      <c r="AS178" t="str">
        <f>IF(TabellSAML[[#This Row],[ID]]&gt;0,ISTEXT(TabellSAML[[#This Row],[(BIFF) Namn på ledare för programmet]]),"")</f>
        <v/>
      </c>
      <c r="AT178" t="str">
        <f>IF(TabellSAML[[#This Row],[ID]]&gt;0,ISTEXT(TabellSAML[[#This Row],[(LFT) Namn på ledare för programmet]]),"")</f>
        <v/>
      </c>
      <c r="AU178" s="5" t="str">
        <f>IF(TabellSAML[[#This Row],[CoS1]]=TRUE,TabellSAML[[#This Row],[Datum för det sista programtillfället]]&amp;TabellSAML[[#This Row],[(CoS) Ledarens namn]],"")</f>
        <v/>
      </c>
      <c r="AV178" t="str">
        <f>IF(TabellSAML[[#This Row],[CoS1]]=TRUE,TabellSAML[[#This Row],[Socialförvaltning som anordnat programtillfällena]],"")</f>
        <v/>
      </c>
      <c r="AW178" s="5" t="str">
        <f>IF(TabellSAML[[#This Row],[CoS2]]=TRUE,TabellSAML[[#This Row],[Datum för sista programtillfället]]&amp;TabellSAML[[#This Row],[(CoS) Namn på ledare för programmet]],"")</f>
        <v/>
      </c>
      <c r="AX178" t="str">
        <f>_xlfn.XLOOKUP(TabellSAML[[#This Row],[CoS_del_datum]],TabellSAML[CoS_led_datum],TabellSAML[CoS_led_SF],"",0,1)</f>
        <v/>
      </c>
      <c r="AY178" s="5" t="str">
        <f>IF(TabellSAML[[#This Row],[BIFF1]]=TRUE,TabellSAML[[#This Row],[Datum för det sista programtillfället]]&amp;TabellSAML[[#This Row],[(BIFF) Ledarens namn]],"")</f>
        <v/>
      </c>
      <c r="AZ178" t="str">
        <f>IF(TabellSAML[[#This Row],[BIFF1]]=TRUE,TabellSAML[[#This Row],[Socialförvaltning som anordnat programtillfällena]],"")</f>
        <v/>
      </c>
      <c r="BA178" s="5" t="str">
        <f>IF(TabellSAML[[#This Row],[BIFF2]]=TRUE,TabellSAML[[#This Row],[Datum för sista programtillfället]]&amp;TabellSAML[[#This Row],[(BIFF) Namn på ledare för programmet]],"")</f>
        <v/>
      </c>
      <c r="BB178" t="str">
        <f>_xlfn.XLOOKUP(TabellSAML[[#This Row],[BIFF_del_datum]],TabellSAML[BIFF_led_datum],TabellSAML[BIFF_led_SF],"",0,1)</f>
        <v/>
      </c>
      <c r="BC178" s="5" t="str">
        <f>IF(TabellSAML[[#This Row],[LFT1]]=TRUE,TabellSAML[[#This Row],[Datum för det sista programtillfället]]&amp;TabellSAML[[#This Row],[(LFT) Ledarens namn]],"")</f>
        <v/>
      </c>
      <c r="BD178" t="str">
        <f>IF(TabellSAML[[#This Row],[LFT1]]=TRUE,TabellSAML[[#This Row],[Socialförvaltning som anordnat programtillfällena]],"")</f>
        <v/>
      </c>
      <c r="BE178" s="5" t="str">
        <f>IF(TabellSAML[[#This Row],[LFT2]]=TRUE,TabellSAML[[#This Row],[Datum för sista programtillfället]]&amp;TabellSAML[[#This Row],[(LFT) Namn på ledare för programmet]],"")</f>
        <v/>
      </c>
      <c r="BF178" t="str">
        <f>_xlfn.XLOOKUP(TabellSAML[[#This Row],[LFT_del_datum]],TabellSAML[LFT_led_datum],TabellSAML[LFT_led_SF],"",0,1)</f>
        <v/>
      </c>
      <c r="BG17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8" s="5" t="str">
        <f>IF(ISNUMBER(TabellSAML[[#This Row],[Datum för det sista programtillfället]]),TabellSAML[[#This Row],[Datum för det sista programtillfället]],IF(ISBLANK(TabellSAML[[#This Row],[Datum för sista programtillfället]]),"",TabellSAML[[#This Row],[Datum för sista programtillfället]]))</f>
        <v/>
      </c>
      <c r="BJ178" t="str">
        <f>IF(ISTEXT(TabellSAML[[#This Row],[Typ av program]]),TabellSAML[[#This Row],[Typ av program]],IF(ISBLANK(TabellSAML[[#This Row],[Typ av program2]]),"",TabellSAML[[#This Row],[Typ av program2]]))</f>
        <v/>
      </c>
      <c r="BK178" t="str">
        <f>IF(ISTEXT(TabellSAML[[#This Row],[Datum alla]]),"",YEAR(TabellSAML[[#This Row],[Datum alla]]))</f>
        <v/>
      </c>
      <c r="BL178" t="str">
        <f>IF(ISTEXT(TabellSAML[[#This Row],[Datum alla]]),"",MONTH(TabellSAML[[#This Row],[Datum alla]]))</f>
        <v/>
      </c>
      <c r="BM178" t="str">
        <f>IF(ISTEXT(TabellSAML[[#This Row],[Månad]]),"",IF(TabellSAML[[#This Row],[Månad]]&lt;=6,TabellSAML[[#This Row],[År]]&amp;" termin 1",TabellSAML[[#This Row],[År]]&amp;" termin 2"))</f>
        <v/>
      </c>
    </row>
    <row r="179" spans="2:65" x14ac:dyDescent="0.25">
      <c r="B179" s="1"/>
      <c r="C179" s="1"/>
      <c r="S179" s="37"/>
      <c r="AA179" s="2"/>
      <c r="AO179" s="44" t="str">
        <f>IF(TabellSAML[[#This Row],[ID]]&gt;0,ISTEXT(TabellSAML[[#This Row],[(CoS) Ledarens namn]]),"")</f>
        <v/>
      </c>
      <c r="AP179" t="str">
        <f>IF(TabellSAML[[#This Row],[ID]]&gt;0,ISTEXT(TabellSAML[[#This Row],[(BIFF) Ledarens namn]]),"")</f>
        <v/>
      </c>
      <c r="AQ179" t="str">
        <f>IF(TabellSAML[[#This Row],[ID]]&gt;0,ISTEXT(TabellSAML[[#This Row],[(LFT) Ledarens namn]]),"")</f>
        <v/>
      </c>
      <c r="AR179" t="str">
        <f>IF(TabellSAML[[#This Row],[ID]]&gt;0,ISTEXT(TabellSAML[[#This Row],[(CoS) Namn på ledare för programmet]]),"")</f>
        <v/>
      </c>
      <c r="AS179" t="str">
        <f>IF(TabellSAML[[#This Row],[ID]]&gt;0,ISTEXT(TabellSAML[[#This Row],[(BIFF) Namn på ledare för programmet]]),"")</f>
        <v/>
      </c>
      <c r="AT179" t="str">
        <f>IF(TabellSAML[[#This Row],[ID]]&gt;0,ISTEXT(TabellSAML[[#This Row],[(LFT) Namn på ledare för programmet]]),"")</f>
        <v/>
      </c>
      <c r="AU179" s="5" t="str">
        <f>IF(TabellSAML[[#This Row],[CoS1]]=TRUE,TabellSAML[[#This Row],[Datum för det sista programtillfället]]&amp;TabellSAML[[#This Row],[(CoS) Ledarens namn]],"")</f>
        <v/>
      </c>
      <c r="AV179" t="str">
        <f>IF(TabellSAML[[#This Row],[CoS1]]=TRUE,TabellSAML[[#This Row],[Socialförvaltning som anordnat programtillfällena]],"")</f>
        <v/>
      </c>
      <c r="AW179" s="5" t="str">
        <f>IF(TabellSAML[[#This Row],[CoS2]]=TRUE,TabellSAML[[#This Row],[Datum för sista programtillfället]]&amp;TabellSAML[[#This Row],[(CoS) Namn på ledare för programmet]],"")</f>
        <v/>
      </c>
      <c r="AX179" t="str">
        <f>_xlfn.XLOOKUP(TabellSAML[[#This Row],[CoS_del_datum]],TabellSAML[CoS_led_datum],TabellSAML[CoS_led_SF],"",0,1)</f>
        <v/>
      </c>
      <c r="AY179" s="5" t="str">
        <f>IF(TabellSAML[[#This Row],[BIFF1]]=TRUE,TabellSAML[[#This Row],[Datum för det sista programtillfället]]&amp;TabellSAML[[#This Row],[(BIFF) Ledarens namn]],"")</f>
        <v/>
      </c>
      <c r="AZ179" t="str">
        <f>IF(TabellSAML[[#This Row],[BIFF1]]=TRUE,TabellSAML[[#This Row],[Socialförvaltning som anordnat programtillfällena]],"")</f>
        <v/>
      </c>
      <c r="BA179" s="5" t="str">
        <f>IF(TabellSAML[[#This Row],[BIFF2]]=TRUE,TabellSAML[[#This Row],[Datum för sista programtillfället]]&amp;TabellSAML[[#This Row],[(BIFF) Namn på ledare för programmet]],"")</f>
        <v/>
      </c>
      <c r="BB179" t="str">
        <f>_xlfn.XLOOKUP(TabellSAML[[#This Row],[BIFF_del_datum]],TabellSAML[BIFF_led_datum],TabellSAML[BIFF_led_SF],"",0,1)</f>
        <v/>
      </c>
      <c r="BC179" s="5" t="str">
        <f>IF(TabellSAML[[#This Row],[LFT1]]=TRUE,TabellSAML[[#This Row],[Datum för det sista programtillfället]]&amp;TabellSAML[[#This Row],[(LFT) Ledarens namn]],"")</f>
        <v/>
      </c>
      <c r="BD179" t="str">
        <f>IF(TabellSAML[[#This Row],[LFT1]]=TRUE,TabellSAML[[#This Row],[Socialförvaltning som anordnat programtillfällena]],"")</f>
        <v/>
      </c>
      <c r="BE179" s="5" t="str">
        <f>IF(TabellSAML[[#This Row],[LFT2]]=TRUE,TabellSAML[[#This Row],[Datum för sista programtillfället]]&amp;TabellSAML[[#This Row],[(LFT) Namn på ledare för programmet]],"")</f>
        <v/>
      </c>
      <c r="BF179" t="str">
        <f>_xlfn.XLOOKUP(TabellSAML[[#This Row],[LFT_del_datum]],TabellSAML[LFT_led_datum],TabellSAML[LFT_led_SF],"",0,1)</f>
        <v/>
      </c>
      <c r="BG17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7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79" s="5" t="str">
        <f>IF(ISNUMBER(TabellSAML[[#This Row],[Datum för det sista programtillfället]]),TabellSAML[[#This Row],[Datum för det sista programtillfället]],IF(ISBLANK(TabellSAML[[#This Row],[Datum för sista programtillfället]]),"",TabellSAML[[#This Row],[Datum för sista programtillfället]]))</f>
        <v/>
      </c>
      <c r="BJ179" t="str">
        <f>IF(ISTEXT(TabellSAML[[#This Row],[Typ av program]]),TabellSAML[[#This Row],[Typ av program]],IF(ISBLANK(TabellSAML[[#This Row],[Typ av program2]]),"",TabellSAML[[#This Row],[Typ av program2]]))</f>
        <v/>
      </c>
      <c r="BK179" t="str">
        <f>IF(ISTEXT(TabellSAML[[#This Row],[Datum alla]]),"",YEAR(TabellSAML[[#This Row],[Datum alla]]))</f>
        <v/>
      </c>
      <c r="BL179" t="str">
        <f>IF(ISTEXT(TabellSAML[[#This Row],[Datum alla]]),"",MONTH(TabellSAML[[#This Row],[Datum alla]]))</f>
        <v/>
      </c>
      <c r="BM179" t="str">
        <f>IF(ISTEXT(TabellSAML[[#This Row],[Månad]]),"",IF(TabellSAML[[#This Row],[Månad]]&lt;=6,TabellSAML[[#This Row],[År]]&amp;" termin 1",TabellSAML[[#This Row],[År]]&amp;" termin 2"))</f>
        <v/>
      </c>
    </row>
    <row r="180" spans="2:65" x14ac:dyDescent="0.25">
      <c r="B180" s="1"/>
      <c r="C180" s="1"/>
      <c r="J180" s="2"/>
      <c r="K180" s="2"/>
      <c r="S180" s="37"/>
      <c r="AO180" s="44" t="str">
        <f>IF(TabellSAML[[#This Row],[ID]]&gt;0,ISTEXT(TabellSAML[[#This Row],[(CoS) Ledarens namn]]),"")</f>
        <v/>
      </c>
      <c r="AP180" t="str">
        <f>IF(TabellSAML[[#This Row],[ID]]&gt;0,ISTEXT(TabellSAML[[#This Row],[(BIFF) Ledarens namn]]),"")</f>
        <v/>
      </c>
      <c r="AQ180" t="str">
        <f>IF(TabellSAML[[#This Row],[ID]]&gt;0,ISTEXT(TabellSAML[[#This Row],[(LFT) Ledarens namn]]),"")</f>
        <v/>
      </c>
      <c r="AR180" t="str">
        <f>IF(TabellSAML[[#This Row],[ID]]&gt;0,ISTEXT(TabellSAML[[#This Row],[(CoS) Namn på ledare för programmet]]),"")</f>
        <v/>
      </c>
      <c r="AS180" t="str">
        <f>IF(TabellSAML[[#This Row],[ID]]&gt;0,ISTEXT(TabellSAML[[#This Row],[(BIFF) Namn på ledare för programmet]]),"")</f>
        <v/>
      </c>
      <c r="AT180" t="str">
        <f>IF(TabellSAML[[#This Row],[ID]]&gt;0,ISTEXT(TabellSAML[[#This Row],[(LFT) Namn på ledare för programmet]]),"")</f>
        <v/>
      </c>
      <c r="AU180" s="5" t="str">
        <f>IF(TabellSAML[[#This Row],[CoS1]]=TRUE,TabellSAML[[#This Row],[Datum för det sista programtillfället]]&amp;TabellSAML[[#This Row],[(CoS) Ledarens namn]],"")</f>
        <v/>
      </c>
      <c r="AV180" t="str">
        <f>IF(TabellSAML[[#This Row],[CoS1]]=TRUE,TabellSAML[[#This Row],[Socialförvaltning som anordnat programtillfällena]],"")</f>
        <v/>
      </c>
      <c r="AW180" s="5" t="str">
        <f>IF(TabellSAML[[#This Row],[CoS2]]=TRUE,TabellSAML[[#This Row],[Datum för sista programtillfället]]&amp;TabellSAML[[#This Row],[(CoS) Namn på ledare för programmet]],"")</f>
        <v/>
      </c>
      <c r="AX180" t="str">
        <f>_xlfn.XLOOKUP(TabellSAML[[#This Row],[CoS_del_datum]],TabellSAML[CoS_led_datum],TabellSAML[CoS_led_SF],"",0,1)</f>
        <v/>
      </c>
      <c r="AY180" s="5" t="str">
        <f>IF(TabellSAML[[#This Row],[BIFF1]]=TRUE,TabellSAML[[#This Row],[Datum för det sista programtillfället]]&amp;TabellSAML[[#This Row],[(BIFF) Ledarens namn]],"")</f>
        <v/>
      </c>
      <c r="AZ180" t="str">
        <f>IF(TabellSAML[[#This Row],[BIFF1]]=TRUE,TabellSAML[[#This Row],[Socialförvaltning som anordnat programtillfällena]],"")</f>
        <v/>
      </c>
      <c r="BA180" s="5" t="str">
        <f>IF(TabellSAML[[#This Row],[BIFF2]]=TRUE,TabellSAML[[#This Row],[Datum för sista programtillfället]]&amp;TabellSAML[[#This Row],[(BIFF) Namn på ledare för programmet]],"")</f>
        <v/>
      </c>
      <c r="BB180" t="str">
        <f>_xlfn.XLOOKUP(TabellSAML[[#This Row],[BIFF_del_datum]],TabellSAML[BIFF_led_datum],TabellSAML[BIFF_led_SF],"",0,1)</f>
        <v/>
      </c>
      <c r="BC180" s="5" t="str">
        <f>IF(TabellSAML[[#This Row],[LFT1]]=TRUE,TabellSAML[[#This Row],[Datum för det sista programtillfället]]&amp;TabellSAML[[#This Row],[(LFT) Ledarens namn]],"")</f>
        <v/>
      </c>
      <c r="BD180" t="str">
        <f>IF(TabellSAML[[#This Row],[LFT1]]=TRUE,TabellSAML[[#This Row],[Socialförvaltning som anordnat programtillfällena]],"")</f>
        <v/>
      </c>
      <c r="BE180" s="5" t="str">
        <f>IF(TabellSAML[[#This Row],[LFT2]]=TRUE,TabellSAML[[#This Row],[Datum för sista programtillfället]]&amp;TabellSAML[[#This Row],[(LFT) Namn på ledare för programmet]],"")</f>
        <v/>
      </c>
      <c r="BF180" t="str">
        <f>_xlfn.XLOOKUP(TabellSAML[[#This Row],[LFT_del_datum]],TabellSAML[LFT_led_datum],TabellSAML[LFT_led_SF],"",0,1)</f>
        <v/>
      </c>
      <c r="BG18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0" s="5" t="str">
        <f>IF(ISNUMBER(TabellSAML[[#This Row],[Datum för det sista programtillfället]]),TabellSAML[[#This Row],[Datum för det sista programtillfället]],IF(ISBLANK(TabellSAML[[#This Row],[Datum för sista programtillfället]]),"",TabellSAML[[#This Row],[Datum för sista programtillfället]]))</f>
        <v/>
      </c>
      <c r="BJ180" t="str">
        <f>IF(ISTEXT(TabellSAML[[#This Row],[Typ av program]]),TabellSAML[[#This Row],[Typ av program]],IF(ISBLANK(TabellSAML[[#This Row],[Typ av program2]]),"",TabellSAML[[#This Row],[Typ av program2]]))</f>
        <v/>
      </c>
      <c r="BK180" t="str">
        <f>IF(ISTEXT(TabellSAML[[#This Row],[Datum alla]]),"",YEAR(TabellSAML[[#This Row],[Datum alla]]))</f>
        <v/>
      </c>
      <c r="BL180" t="str">
        <f>IF(ISTEXT(TabellSAML[[#This Row],[Datum alla]]),"",MONTH(TabellSAML[[#This Row],[Datum alla]]))</f>
        <v/>
      </c>
      <c r="BM180" t="str">
        <f>IF(ISTEXT(TabellSAML[[#This Row],[Månad]]),"",IF(TabellSAML[[#This Row],[Månad]]&lt;=6,TabellSAML[[#This Row],[År]]&amp;" termin 1",TabellSAML[[#This Row],[År]]&amp;" termin 2"))</f>
        <v/>
      </c>
    </row>
    <row r="181" spans="2:65" x14ac:dyDescent="0.25">
      <c r="B181" s="1"/>
      <c r="C181" s="1"/>
      <c r="J181" s="2"/>
      <c r="K181" s="2"/>
      <c r="S181" s="37"/>
      <c r="AO181" s="44" t="str">
        <f>IF(TabellSAML[[#This Row],[ID]]&gt;0,ISTEXT(TabellSAML[[#This Row],[(CoS) Ledarens namn]]),"")</f>
        <v/>
      </c>
      <c r="AP181" t="str">
        <f>IF(TabellSAML[[#This Row],[ID]]&gt;0,ISTEXT(TabellSAML[[#This Row],[(BIFF) Ledarens namn]]),"")</f>
        <v/>
      </c>
      <c r="AQ181" t="str">
        <f>IF(TabellSAML[[#This Row],[ID]]&gt;0,ISTEXT(TabellSAML[[#This Row],[(LFT) Ledarens namn]]),"")</f>
        <v/>
      </c>
      <c r="AR181" t="str">
        <f>IF(TabellSAML[[#This Row],[ID]]&gt;0,ISTEXT(TabellSAML[[#This Row],[(CoS) Namn på ledare för programmet]]),"")</f>
        <v/>
      </c>
      <c r="AS181" t="str">
        <f>IF(TabellSAML[[#This Row],[ID]]&gt;0,ISTEXT(TabellSAML[[#This Row],[(BIFF) Namn på ledare för programmet]]),"")</f>
        <v/>
      </c>
      <c r="AT181" t="str">
        <f>IF(TabellSAML[[#This Row],[ID]]&gt;0,ISTEXT(TabellSAML[[#This Row],[(LFT) Namn på ledare för programmet]]),"")</f>
        <v/>
      </c>
      <c r="AU181" s="5" t="str">
        <f>IF(TabellSAML[[#This Row],[CoS1]]=TRUE,TabellSAML[[#This Row],[Datum för det sista programtillfället]]&amp;TabellSAML[[#This Row],[(CoS) Ledarens namn]],"")</f>
        <v/>
      </c>
      <c r="AV181" t="str">
        <f>IF(TabellSAML[[#This Row],[CoS1]]=TRUE,TabellSAML[[#This Row],[Socialförvaltning som anordnat programtillfällena]],"")</f>
        <v/>
      </c>
      <c r="AW181" s="5" t="str">
        <f>IF(TabellSAML[[#This Row],[CoS2]]=TRUE,TabellSAML[[#This Row],[Datum för sista programtillfället]]&amp;TabellSAML[[#This Row],[(CoS) Namn på ledare för programmet]],"")</f>
        <v/>
      </c>
      <c r="AX181" t="str">
        <f>_xlfn.XLOOKUP(TabellSAML[[#This Row],[CoS_del_datum]],TabellSAML[CoS_led_datum],TabellSAML[CoS_led_SF],"",0,1)</f>
        <v/>
      </c>
      <c r="AY181" s="5" t="str">
        <f>IF(TabellSAML[[#This Row],[BIFF1]]=TRUE,TabellSAML[[#This Row],[Datum för det sista programtillfället]]&amp;TabellSAML[[#This Row],[(BIFF) Ledarens namn]],"")</f>
        <v/>
      </c>
      <c r="AZ181" t="str">
        <f>IF(TabellSAML[[#This Row],[BIFF1]]=TRUE,TabellSAML[[#This Row],[Socialförvaltning som anordnat programtillfällena]],"")</f>
        <v/>
      </c>
      <c r="BA181" s="5" t="str">
        <f>IF(TabellSAML[[#This Row],[BIFF2]]=TRUE,TabellSAML[[#This Row],[Datum för sista programtillfället]]&amp;TabellSAML[[#This Row],[(BIFF) Namn på ledare för programmet]],"")</f>
        <v/>
      </c>
      <c r="BB181" t="str">
        <f>_xlfn.XLOOKUP(TabellSAML[[#This Row],[BIFF_del_datum]],TabellSAML[BIFF_led_datum],TabellSAML[BIFF_led_SF],"",0,1)</f>
        <v/>
      </c>
      <c r="BC181" s="5" t="str">
        <f>IF(TabellSAML[[#This Row],[LFT1]]=TRUE,TabellSAML[[#This Row],[Datum för det sista programtillfället]]&amp;TabellSAML[[#This Row],[(LFT) Ledarens namn]],"")</f>
        <v/>
      </c>
      <c r="BD181" t="str">
        <f>IF(TabellSAML[[#This Row],[LFT1]]=TRUE,TabellSAML[[#This Row],[Socialförvaltning som anordnat programtillfällena]],"")</f>
        <v/>
      </c>
      <c r="BE181" s="5" t="str">
        <f>IF(TabellSAML[[#This Row],[LFT2]]=TRUE,TabellSAML[[#This Row],[Datum för sista programtillfället]]&amp;TabellSAML[[#This Row],[(LFT) Namn på ledare för programmet]],"")</f>
        <v/>
      </c>
      <c r="BF181" t="str">
        <f>_xlfn.XLOOKUP(TabellSAML[[#This Row],[LFT_del_datum]],TabellSAML[LFT_led_datum],TabellSAML[LFT_led_SF],"",0,1)</f>
        <v/>
      </c>
      <c r="BG18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1" s="5" t="str">
        <f>IF(ISNUMBER(TabellSAML[[#This Row],[Datum för det sista programtillfället]]),TabellSAML[[#This Row],[Datum för det sista programtillfället]],IF(ISBLANK(TabellSAML[[#This Row],[Datum för sista programtillfället]]),"",TabellSAML[[#This Row],[Datum för sista programtillfället]]))</f>
        <v/>
      </c>
      <c r="BJ181" t="str">
        <f>IF(ISTEXT(TabellSAML[[#This Row],[Typ av program]]),TabellSAML[[#This Row],[Typ av program]],IF(ISBLANK(TabellSAML[[#This Row],[Typ av program2]]),"",TabellSAML[[#This Row],[Typ av program2]]))</f>
        <v/>
      </c>
      <c r="BK181" t="str">
        <f>IF(ISTEXT(TabellSAML[[#This Row],[Datum alla]]),"",YEAR(TabellSAML[[#This Row],[Datum alla]]))</f>
        <v/>
      </c>
      <c r="BL181" t="str">
        <f>IF(ISTEXT(TabellSAML[[#This Row],[Datum alla]]),"",MONTH(TabellSAML[[#This Row],[Datum alla]]))</f>
        <v/>
      </c>
      <c r="BM181" t="str">
        <f>IF(ISTEXT(TabellSAML[[#This Row],[Månad]]),"",IF(TabellSAML[[#This Row],[Månad]]&lt;=6,TabellSAML[[#This Row],[År]]&amp;" termin 1",TabellSAML[[#This Row],[År]]&amp;" termin 2"))</f>
        <v/>
      </c>
    </row>
    <row r="182" spans="2:65" x14ac:dyDescent="0.25">
      <c r="B182" s="1"/>
      <c r="C182" s="1"/>
      <c r="J182" s="2"/>
      <c r="K182" s="2"/>
      <c r="S182" s="37"/>
      <c r="T182" s="29"/>
      <c r="AO182" s="44" t="str">
        <f>IF(TabellSAML[[#This Row],[ID]]&gt;0,ISTEXT(TabellSAML[[#This Row],[(CoS) Ledarens namn]]),"")</f>
        <v/>
      </c>
      <c r="AP182" t="str">
        <f>IF(TabellSAML[[#This Row],[ID]]&gt;0,ISTEXT(TabellSAML[[#This Row],[(BIFF) Ledarens namn]]),"")</f>
        <v/>
      </c>
      <c r="AQ182" t="str">
        <f>IF(TabellSAML[[#This Row],[ID]]&gt;0,ISTEXT(TabellSAML[[#This Row],[(LFT) Ledarens namn]]),"")</f>
        <v/>
      </c>
      <c r="AR182" t="str">
        <f>IF(TabellSAML[[#This Row],[ID]]&gt;0,ISTEXT(TabellSAML[[#This Row],[(CoS) Namn på ledare för programmet]]),"")</f>
        <v/>
      </c>
      <c r="AS182" t="str">
        <f>IF(TabellSAML[[#This Row],[ID]]&gt;0,ISTEXT(TabellSAML[[#This Row],[(BIFF) Namn på ledare för programmet]]),"")</f>
        <v/>
      </c>
      <c r="AT182" t="str">
        <f>IF(TabellSAML[[#This Row],[ID]]&gt;0,ISTEXT(TabellSAML[[#This Row],[(LFT) Namn på ledare för programmet]]),"")</f>
        <v/>
      </c>
      <c r="AU182" s="5" t="str">
        <f>IF(TabellSAML[[#This Row],[CoS1]]=TRUE,TabellSAML[[#This Row],[Datum för det sista programtillfället]]&amp;TabellSAML[[#This Row],[(CoS) Ledarens namn]],"")</f>
        <v/>
      </c>
      <c r="AV182" t="str">
        <f>IF(TabellSAML[[#This Row],[CoS1]]=TRUE,TabellSAML[[#This Row],[Socialförvaltning som anordnat programtillfällena]],"")</f>
        <v/>
      </c>
      <c r="AW182" s="5" t="str">
        <f>IF(TabellSAML[[#This Row],[CoS2]]=TRUE,TabellSAML[[#This Row],[Datum för sista programtillfället]]&amp;TabellSAML[[#This Row],[(CoS) Namn på ledare för programmet]],"")</f>
        <v/>
      </c>
      <c r="AX182" t="str">
        <f>_xlfn.XLOOKUP(TabellSAML[[#This Row],[CoS_del_datum]],TabellSAML[CoS_led_datum],TabellSAML[CoS_led_SF],"",0,1)</f>
        <v/>
      </c>
      <c r="AY182" s="5" t="str">
        <f>IF(TabellSAML[[#This Row],[BIFF1]]=TRUE,TabellSAML[[#This Row],[Datum för det sista programtillfället]]&amp;TabellSAML[[#This Row],[(BIFF) Ledarens namn]],"")</f>
        <v/>
      </c>
      <c r="AZ182" t="str">
        <f>IF(TabellSAML[[#This Row],[BIFF1]]=TRUE,TabellSAML[[#This Row],[Socialförvaltning som anordnat programtillfällena]],"")</f>
        <v/>
      </c>
      <c r="BA182" s="5" t="str">
        <f>IF(TabellSAML[[#This Row],[BIFF2]]=TRUE,TabellSAML[[#This Row],[Datum för sista programtillfället]]&amp;TabellSAML[[#This Row],[(BIFF) Namn på ledare för programmet]],"")</f>
        <v/>
      </c>
      <c r="BB182" t="str">
        <f>_xlfn.XLOOKUP(TabellSAML[[#This Row],[BIFF_del_datum]],TabellSAML[BIFF_led_datum],TabellSAML[BIFF_led_SF],"",0,1)</f>
        <v/>
      </c>
      <c r="BC182" s="5" t="str">
        <f>IF(TabellSAML[[#This Row],[LFT1]]=TRUE,TabellSAML[[#This Row],[Datum för det sista programtillfället]]&amp;TabellSAML[[#This Row],[(LFT) Ledarens namn]],"")</f>
        <v/>
      </c>
      <c r="BD182" t="str">
        <f>IF(TabellSAML[[#This Row],[LFT1]]=TRUE,TabellSAML[[#This Row],[Socialförvaltning som anordnat programtillfällena]],"")</f>
        <v/>
      </c>
      <c r="BE182" s="5" t="str">
        <f>IF(TabellSAML[[#This Row],[LFT2]]=TRUE,TabellSAML[[#This Row],[Datum för sista programtillfället]]&amp;TabellSAML[[#This Row],[(LFT) Namn på ledare för programmet]],"")</f>
        <v/>
      </c>
      <c r="BF182" t="str">
        <f>_xlfn.XLOOKUP(TabellSAML[[#This Row],[LFT_del_datum]],TabellSAML[LFT_led_datum],TabellSAML[LFT_led_SF],"",0,1)</f>
        <v/>
      </c>
      <c r="BG18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2" s="5" t="str">
        <f>IF(ISNUMBER(TabellSAML[[#This Row],[Datum för det sista programtillfället]]),TabellSAML[[#This Row],[Datum för det sista programtillfället]],IF(ISBLANK(TabellSAML[[#This Row],[Datum för sista programtillfället]]),"",TabellSAML[[#This Row],[Datum för sista programtillfället]]))</f>
        <v/>
      </c>
      <c r="BJ182" t="str">
        <f>IF(ISTEXT(TabellSAML[[#This Row],[Typ av program]]),TabellSAML[[#This Row],[Typ av program]],IF(ISBLANK(TabellSAML[[#This Row],[Typ av program2]]),"",TabellSAML[[#This Row],[Typ av program2]]))</f>
        <v/>
      </c>
      <c r="BK182" t="str">
        <f>IF(ISTEXT(TabellSAML[[#This Row],[Datum alla]]),"",YEAR(TabellSAML[[#This Row],[Datum alla]]))</f>
        <v/>
      </c>
      <c r="BL182" t="str">
        <f>IF(ISTEXT(TabellSAML[[#This Row],[Datum alla]]),"",MONTH(TabellSAML[[#This Row],[Datum alla]]))</f>
        <v/>
      </c>
      <c r="BM182" t="str">
        <f>IF(ISTEXT(TabellSAML[[#This Row],[Månad]]),"",IF(TabellSAML[[#This Row],[Månad]]&lt;=6,TabellSAML[[#This Row],[År]]&amp;" termin 1",TabellSAML[[#This Row],[År]]&amp;" termin 2"))</f>
        <v/>
      </c>
    </row>
    <row r="183" spans="2:65" x14ac:dyDescent="0.25">
      <c r="B183" s="1"/>
      <c r="C183" s="1"/>
      <c r="J183" s="2"/>
      <c r="K183" s="2"/>
      <c r="S183" s="37"/>
      <c r="T183" s="29"/>
      <c r="AO183" s="44" t="str">
        <f>IF(TabellSAML[[#This Row],[ID]]&gt;0,ISTEXT(TabellSAML[[#This Row],[(CoS) Ledarens namn]]),"")</f>
        <v/>
      </c>
      <c r="AP183" t="str">
        <f>IF(TabellSAML[[#This Row],[ID]]&gt;0,ISTEXT(TabellSAML[[#This Row],[(BIFF) Ledarens namn]]),"")</f>
        <v/>
      </c>
      <c r="AQ183" t="str">
        <f>IF(TabellSAML[[#This Row],[ID]]&gt;0,ISTEXT(TabellSAML[[#This Row],[(LFT) Ledarens namn]]),"")</f>
        <v/>
      </c>
      <c r="AR183" t="str">
        <f>IF(TabellSAML[[#This Row],[ID]]&gt;0,ISTEXT(TabellSAML[[#This Row],[(CoS) Namn på ledare för programmet]]),"")</f>
        <v/>
      </c>
      <c r="AS183" t="str">
        <f>IF(TabellSAML[[#This Row],[ID]]&gt;0,ISTEXT(TabellSAML[[#This Row],[(BIFF) Namn på ledare för programmet]]),"")</f>
        <v/>
      </c>
      <c r="AT183" t="str">
        <f>IF(TabellSAML[[#This Row],[ID]]&gt;0,ISTEXT(TabellSAML[[#This Row],[(LFT) Namn på ledare för programmet]]),"")</f>
        <v/>
      </c>
      <c r="AU183" s="5" t="str">
        <f>IF(TabellSAML[[#This Row],[CoS1]]=TRUE,TabellSAML[[#This Row],[Datum för det sista programtillfället]]&amp;TabellSAML[[#This Row],[(CoS) Ledarens namn]],"")</f>
        <v/>
      </c>
      <c r="AV183" t="str">
        <f>IF(TabellSAML[[#This Row],[CoS1]]=TRUE,TabellSAML[[#This Row],[Socialförvaltning som anordnat programtillfällena]],"")</f>
        <v/>
      </c>
      <c r="AW183" s="5" t="str">
        <f>IF(TabellSAML[[#This Row],[CoS2]]=TRUE,TabellSAML[[#This Row],[Datum för sista programtillfället]]&amp;TabellSAML[[#This Row],[(CoS) Namn på ledare för programmet]],"")</f>
        <v/>
      </c>
      <c r="AX183" t="str">
        <f>_xlfn.XLOOKUP(TabellSAML[[#This Row],[CoS_del_datum]],TabellSAML[CoS_led_datum],TabellSAML[CoS_led_SF],"",0,1)</f>
        <v/>
      </c>
      <c r="AY183" s="5" t="str">
        <f>IF(TabellSAML[[#This Row],[BIFF1]]=TRUE,TabellSAML[[#This Row],[Datum för det sista programtillfället]]&amp;TabellSAML[[#This Row],[(BIFF) Ledarens namn]],"")</f>
        <v/>
      </c>
      <c r="AZ183" t="str">
        <f>IF(TabellSAML[[#This Row],[BIFF1]]=TRUE,TabellSAML[[#This Row],[Socialförvaltning som anordnat programtillfällena]],"")</f>
        <v/>
      </c>
      <c r="BA183" s="5" t="str">
        <f>IF(TabellSAML[[#This Row],[BIFF2]]=TRUE,TabellSAML[[#This Row],[Datum för sista programtillfället]]&amp;TabellSAML[[#This Row],[(BIFF) Namn på ledare för programmet]],"")</f>
        <v/>
      </c>
      <c r="BB183" t="str">
        <f>_xlfn.XLOOKUP(TabellSAML[[#This Row],[BIFF_del_datum]],TabellSAML[BIFF_led_datum],TabellSAML[BIFF_led_SF],"",0,1)</f>
        <v/>
      </c>
      <c r="BC183" s="5" t="str">
        <f>IF(TabellSAML[[#This Row],[LFT1]]=TRUE,TabellSAML[[#This Row],[Datum för det sista programtillfället]]&amp;TabellSAML[[#This Row],[(LFT) Ledarens namn]],"")</f>
        <v/>
      </c>
      <c r="BD183" t="str">
        <f>IF(TabellSAML[[#This Row],[LFT1]]=TRUE,TabellSAML[[#This Row],[Socialförvaltning som anordnat programtillfällena]],"")</f>
        <v/>
      </c>
      <c r="BE183" s="5" t="str">
        <f>IF(TabellSAML[[#This Row],[LFT2]]=TRUE,TabellSAML[[#This Row],[Datum för sista programtillfället]]&amp;TabellSAML[[#This Row],[(LFT) Namn på ledare för programmet]],"")</f>
        <v/>
      </c>
      <c r="BF183" t="str">
        <f>_xlfn.XLOOKUP(TabellSAML[[#This Row],[LFT_del_datum]],TabellSAML[LFT_led_datum],TabellSAML[LFT_led_SF],"",0,1)</f>
        <v/>
      </c>
      <c r="BG18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3" s="5" t="str">
        <f>IF(ISNUMBER(TabellSAML[[#This Row],[Datum för det sista programtillfället]]),TabellSAML[[#This Row],[Datum för det sista programtillfället]],IF(ISBLANK(TabellSAML[[#This Row],[Datum för sista programtillfället]]),"",TabellSAML[[#This Row],[Datum för sista programtillfället]]))</f>
        <v/>
      </c>
      <c r="BJ183" t="str">
        <f>IF(ISTEXT(TabellSAML[[#This Row],[Typ av program]]),TabellSAML[[#This Row],[Typ av program]],IF(ISBLANK(TabellSAML[[#This Row],[Typ av program2]]),"",TabellSAML[[#This Row],[Typ av program2]]))</f>
        <v/>
      </c>
      <c r="BK183" t="str">
        <f>IF(ISTEXT(TabellSAML[[#This Row],[Datum alla]]),"",YEAR(TabellSAML[[#This Row],[Datum alla]]))</f>
        <v/>
      </c>
      <c r="BL183" t="str">
        <f>IF(ISTEXT(TabellSAML[[#This Row],[Datum alla]]),"",MONTH(TabellSAML[[#This Row],[Datum alla]]))</f>
        <v/>
      </c>
      <c r="BM183" t="str">
        <f>IF(ISTEXT(TabellSAML[[#This Row],[Månad]]),"",IF(TabellSAML[[#This Row],[Månad]]&lt;=6,TabellSAML[[#This Row],[År]]&amp;" termin 1",TabellSAML[[#This Row],[År]]&amp;" termin 2"))</f>
        <v/>
      </c>
    </row>
    <row r="184" spans="2:65" x14ac:dyDescent="0.25">
      <c r="B184" s="1"/>
      <c r="C184" s="1"/>
      <c r="S184" s="37"/>
      <c r="AO184" s="44" t="str">
        <f>IF(TabellSAML[[#This Row],[ID]]&gt;0,ISTEXT(TabellSAML[[#This Row],[(CoS) Ledarens namn]]),"")</f>
        <v/>
      </c>
      <c r="AP184" t="str">
        <f>IF(TabellSAML[[#This Row],[ID]]&gt;0,ISTEXT(TabellSAML[[#This Row],[(BIFF) Ledarens namn]]),"")</f>
        <v/>
      </c>
      <c r="AQ184" t="str">
        <f>IF(TabellSAML[[#This Row],[ID]]&gt;0,ISTEXT(TabellSAML[[#This Row],[(LFT) Ledarens namn]]),"")</f>
        <v/>
      </c>
      <c r="AR184" t="str">
        <f>IF(TabellSAML[[#This Row],[ID]]&gt;0,ISTEXT(TabellSAML[[#This Row],[(CoS) Namn på ledare för programmet]]),"")</f>
        <v/>
      </c>
      <c r="AS184" t="str">
        <f>IF(TabellSAML[[#This Row],[ID]]&gt;0,ISTEXT(TabellSAML[[#This Row],[(BIFF) Namn på ledare för programmet]]),"")</f>
        <v/>
      </c>
      <c r="AT184" t="str">
        <f>IF(TabellSAML[[#This Row],[ID]]&gt;0,ISTEXT(TabellSAML[[#This Row],[(LFT) Namn på ledare för programmet]]),"")</f>
        <v/>
      </c>
      <c r="AU184" s="5" t="str">
        <f>IF(TabellSAML[[#This Row],[CoS1]]=TRUE,TabellSAML[[#This Row],[Datum för det sista programtillfället]]&amp;TabellSAML[[#This Row],[(CoS) Ledarens namn]],"")</f>
        <v/>
      </c>
      <c r="AV184" t="str">
        <f>IF(TabellSAML[[#This Row],[CoS1]]=TRUE,TabellSAML[[#This Row],[Socialförvaltning som anordnat programtillfällena]],"")</f>
        <v/>
      </c>
      <c r="AW184" s="5" t="str">
        <f>IF(TabellSAML[[#This Row],[CoS2]]=TRUE,TabellSAML[[#This Row],[Datum för sista programtillfället]]&amp;TabellSAML[[#This Row],[(CoS) Namn på ledare för programmet]],"")</f>
        <v/>
      </c>
      <c r="AX184" t="str">
        <f>_xlfn.XLOOKUP(TabellSAML[[#This Row],[CoS_del_datum]],TabellSAML[CoS_led_datum],TabellSAML[CoS_led_SF],"",0,1)</f>
        <v/>
      </c>
      <c r="AY184" s="5" t="str">
        <f>IF(TabellSAML[[#This Row],[BIFF1]]=TRUE,TabellSAML[[#This Row],[Datum för det sista programtillfället]]&amp;TabellSAML[[#This Row],[(BIFF) Ledarens namn]],"")</f>
        <v/>
      </c>
      <c r="AZ184" t="str">
        <f>IF(TabellSAML[[#This Row],[BIFF1]]=TRUE,TabellSAML[[#This Row],[Socialförvaltning som anordnat programtillfällena]],"")</f>
        <v/>
      </c>
      <c r="BA184" s="5" t="str">
        <f>IF(TabellSAML[[#This Row],[BIFF2]]=TRUE,TabellSAML[[#This Row],[Datum för sista programtillfället]]&amp;TabellSAML[[#This Row],[(BIFF) Namn på ledare för programmet]],"")</f>
        <v/>
      </c>
      <c r="BB184" t="str">
        <f>_xlfn.XLOOKUP(TabellSAML[[#This Row],[BIFF_del_datum]],TabellSAML[BIFF_led_datum],TabellSAML[BIFF_led_SF],"",0,1)</f>
        <v/>
      </c>
      <c r="BC184" s="5" t="str">
        <f>IF(TabellSAML[[#This Row],[LFT1]]=TRUE,TabellSAML[[#This Row],[Datum för det sista programtillfället]]&amp;TabellSAML[[#This Row],[(LFT) Ledarens namn]],"")</f>
        <v/>
      </c>
      <c r="BD184" t="str">
        <f>IF(TabellSAML[[#This Row],[LFT1]]=TRUE,TabellSAML[[#This Row],[Socialförvaltning som anordnat programtillfällena]],"")</f>
        <v/>
      </c>
      <c r="BE184" s="5" t="str">
        <f>IF(TabellSAML[[#This Row],[LFT2]]=TRUE,TabellSAML[[#This Row],[Datum för sista programtillfället]]&amp;TabellSAML[[#This Row],[(LFT) Namn på ledare för programmet]],"")</f>
        <v/>
      </c>
      <c r="BF184" t="str">
        <f>_xlfn.XLOOKUP(TabellSAML[[#This Row],[LFT_del_datum]],TabellSAML[LFT_led_datum],TabellSAML[LFT_led_SF],"",0,1)</f>
        <v/>
      </c>
      <c r="BG18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4" s="5" t="str">
        <f>IF(ISNUMBER(TabellSAML[[#This Row],[Datum för det sista programtillfället]]),TabellSAML[[#This Row],[Datum för det sista programtillfället]],IF(ISBLANK(TabellSAML[[#This Row],[Datum för sista programtillfället]]),"",TabellSAML[[#This Row],[Datum för sista programtillfället]]))</f>
        <v/>
      </c>
      <c r="BJ184" t="str">
        <f>IF(ISTEXT(TabellSAML[[#This Row],[Typ av program]]),TabellSAML[[#This Row],[Typ av program]],IF(ISBLANK(TabellSAML[[#This Row],[Typ av program2]]),"",TabellSAML[[#This Row],[Typ av program2]]))</f>
        <v/>
      </c>
      <c r="BK184" t="str">
        <f>IF(ISTEXT(TabellSAML[[#This Row],[Datum alla]]),"",YEAR(TabellSAML[[#This Row],[Datum alla]]))</f>
        <v/>
      </c>
      <c r="BL184" t="str">
        <f>IF(ISTEXT(TabellSAML[[#This Row],[Datum alla]]),"",MONTH(TabellSAML[[#This Row],[Datum alla]]))</f>
        <v/>
      </c>
      <c r="BM184" t="str">
        <f>IF(ISTEXT(TabellSAML[[#This Row],[Månad]]),"",IF(TabellSAML[[#This Row],[Månad]]&lt;=6,TabellSAML[[#This Row],[År]]&amp;" termin 1",TabellSAML[[#This Row],[År]]&amp;" termin 2"))</f>
        <v/>
      </c>
    </row>
    <row r="185" spans="2:65" x14ac:dyDescent="0.25">
      <c r="B185" s="1"/>
      <c r="C185" s="1"/>
      <c r="S185" s="37"/>
      <c r="AA185" s="2"/>
      <c r="AO185" s="44" t="str">
        <f>IF(TabellSAML[[#This Row],[ID]]&gt;0,ISTEXT(TabellSAML[[#This Row],[(CoS) Ledarens namn]]),"")</f>
        <v/>
      </c>
      <c r="AP185" t="str">
        <f>IF(TabellSAML[[#This Row],[ID]]&gt;0,ISTEXT(TabellSAML[[#This Row],[(BIFF) Ledarens namn]]),"")</f>
        <v/>
      </c>
      <c r="AQ185" t="str">
        <f>IF(TabellSAML[[#This Row],[ID]]&gt;0,ISTEXT(TabellSAML[[#This Row],[(LFT) Ledarens namn]]),"")</f>
        <v/>
      </c>
      <c r="AR185" t="str">
        <f>IF(TabellSAML[[#This Row],[ID]]&gt;0,ISTEXT(TabellSAML[[#This Row],[(CoS) Namn på ledare för programmet]]),"")</f>
        <v/>
      </c>
      <c r="AS185" t="str">
        <f>IF(TabellSAML[[#This Row],[ID]]&gt;0,ISTEXT(TabellSAML[[#This Row],[(BIFF) Namn på ledare för programmet]]),"")</f>
        <v/>
      </c>
      <c r="AT185" t="str">
        <f>IF(TabellSAML[[#This Row],[ID]]&gt;0,ISTEXT(TabellSAML[[#This Row],[(LFT) Namn på ledare för programmet]]),"")</f>
        <v/>
      </c>
      <c r="AU185" s="5" t="str">
        <f>IF(TabellSAML[[#This Row],[CoS1]]=TRUE,TabellSAML[[#This Row],[Datum för det sista programtillfället]]&amp;TabellSAML[[#This Row],[(CoS) Ledarens namn]],"")</f>
        <v/>
      </c>
      <c r="AV185" t="str">
        <f>IF(TabellSAML[[#This Row],[CoS1]]=TRUE,TabellSAML[[#This Row],[Socialförvaltning som anordnat programtillfällena]],"")</f>
        <v/>
      </c>
      <c r="AW185" s="5" t="str">
        <f>IF(TabellSAML[[#This Row],[CoS2]]=TRUE,TabellSAML[[#This Row],[Datum för sista programtillfället]]&amp;TabellSAML[[#This Row],[(CoS) Namn på ledare för programmet]],"")</f>
        <v/>
      </c>
      <c r="AX185" t="str">
        <f>_xlfn.XLOOKUP(TabellSAML[[#This Row],[CoS_del_datum]],TabellSAML[CoS_led_datum],TabellSAML[CoS_led_SF],"",0,1)</f>
        <v/>
      </c>
      <c r="AY185" s="5" t="str">
        <f>IF(TabellSAML[[#This Row],[BIFF1]]=TRUE,TabellSAML[[#This Row],[Datum för det sista programtillfället]]&amp;TabellSAML[[#This Row],[(BIFF) Ledarens namn]],"")</f>
        <v/>
      </c>
      <c r="AZ185" t="str">
        <f>IF(TabellSAML[[#This Row],[BIFF1]]=TRUE,TabellSAML[[#This Row],[Socialförvaltning som anordnat programtillfällena]],"")</f>
        <v/>
      </c>
      <c r="BA185" s="5" t="str">
        <f>IF(TabellSAML[[#This Row],[BIFF2]]=TRUE,TabellSAML[[#This Row],[Datum för sista programtillfället]]&amp;TabellSAML[[#This Row],[(BIFF) Namn på ledare för programmet]],"")</f>
        <v/>
      </c>
      <c r="BB185" t="str">
        <f>_xlfn.XLOOKUP(TabellSAML[[#This Row],[BIFF_del_datum]],TabellSAML[BIFF_led_datum],TabellSAML[BIFF_led_SF],"",0,1)</f>
        <v/>
      </c>
      <c r="BC185" s="5" t="str">
        <f>IF(TabellSAML[[#This Row],[LFT1]]=TRUE,TabellSAML[[#This Row],[Datum för det sista programtillfället]]&amp;TabellSAML[[#This Row],[(LFT) Ledarens namn]],"")</f>
        <v/>
      </c>
      <c r="BD185" t="str">
        <f>IF(TabellSAML[[#This Row],[LFT1]]=TRUE,TabellSAML[[#This Row],[Socialförvaltning som anordnat programtillfällena]],"")</f>
        <v/>
      </c>
      <c r="BE185" s="5" t="str">
        <f>IF(TabellSAML[[#This Row],[LFT2]]=TRUE,TabellSAML[[#This Row],[Datum för sista programtillfället]]&amp;TabellSAML[[#This Row],[(LFT) Namn på ledare för programmet]],"")</f>
        <v/>
      </c>
      <c r="BF185" t="str">
        <f>_xlfn.XLOOKUP(TabellSAML[[#This Row],[LFT_del_datum]],TabellSAML[LFT_led_datum],TabellSAML[LFT_led_SF],"",0,1)</f>
        <v/>
      </c>
      <c r="BG18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5" s="5" t="str">
        <f>IF(ISNUMBER(TabellSAML[[#This Row],[Datum för det sista programtillfället]]),TabellSAML[[#This Row],[Datum för det sista programtillfället]],IF(ISBLANK(TabellSAML[[#This Row],[Datum för sista programtillfället]]),"",TabellSAML[[#This Row],[Datum för sista programtillfället]]))</f>
        <v/>
      </c>
      <c r="BJ185" t="str">
        <f>IF(ISTEXT(TabellSAML[[#This Row],[Typ av program]]),TabellSAML[[#This Row],[Typ av program]],IF(ISBLANK(TabellSAML[[#This Row],[Typ av program2]]),"",TabellSAML[[#This Row],[Typ av program2]]))</f>
        <v/>
      </c>
      <c r="BK185" t="str">
        <f>IF(ISTEXT(TabellSAML[[#This Row],[Datum alla]]),"",YEAR(TabellSAML[[#This Row],[Datum alla]]))</f>
        <v/>
      </c>
      <c r="BL185" t="str">
        <f>IF(ISTEXT(TabellSAML[[#This Row],[Datum alla]]),"",MONTH(TabellSAML[[#This Row],[Datum alla]]))</f>
        <v/>
      </c>
      <c r="BM185" t="str">
        <f>IF(ISTEXT(TabellSAML[[#This Row],[Månad]]),"",IF(TabellSAML[[#This Row],[Månad]]&lt;=6,TabellSAML[[#This Row],[År]]&amp;" termin 1",TabellSAML[[#This Row],[År]]&amp;" termin 2"))</f>
        <v/>
      </c>
    </row>
    <row r="186" spans="2:65" x14ac:dyDescent="0.25">
      <c r="B186" s="1"/>
      <c r="C186" s="1"/>
      <c r="S186" s="37"/>
      <c r="AA186" s="2"/>
      <c r="AO186" s="44" t="str">
        <f>IF(TabellSAML[[#This Row],[ID]]&gt;0,ISTEXT(TabellSAML[[#This Row],[(CoS) Ledarens namn]]),"")</f>
        <v/>
      </c>
      <c r="AP186" t="str">
        <f>IF(TabellSAML[[#This Row],[ID]]&gt;0,ISTEXT(TabellSAML[[#This Row],[(BIFF) Ledarens namn]]),"")</f>
        <v/>
      </c>
      <c r="AQ186" t="str">
        <f>IF(TabellSAML[[#This Row],[ID]]&gt;0,ISTEXT(TabellSAML[[#This Row],[(LFT) Ledarens namn]]),"")</f>
        <v/>
      </c>
      <c r="AR186" t="str">
        <f>IF(TabellSAML[[#This Row],[ID]]&gt;0,ISTEXT(TabellSAML[[#This Row],[(CoS) Namn på ledare för programmet]]),"")</f>
        <v/>
      </c>
      <c r="AS186" t="str">
        <f>IF(TabellSAML[[#This Row],[ID]]&gt;0,ISTEXT(TabellSAML[[#This Row],[(BIFF) Namn på ledare för programmet]]),"")</f>
        <v/>
      </c>
      <c r="AT186" t="str">
        <f>IF(TabellSAML[[#This Row],[ID]]&gt;0,ISTEXT(TabellSAML[[#This Row],[(LFT) Namn på ledare för programmet]]),"")</f>
        <v/>
      </c>
      <c r="AU186" s="5" t="str">
        <f>IF(TabellSAML[[#This Row],[CoS1]]=TRUE,TabellSAML[[#This Row],[Datum för det sista programtillfället]]&amp;TabellSAML[[#This Row],[(CoS) Ledarens namn]],"")</f>
        <v/>
      </c>
      <c r="AV186" t="str">
        <f>IF(TabellSAML[[#This Row],[CoS1]]=TRUE,TabellSAML[[#This Row],[Socialförvaltning som anordnat programtillfällena]],"")</f>
        <v/>
      </c>
      <c r="AW186" s="5" t="str">
        <f>IF(TabellSAML[[#This Row],[CoS2]]=TRUE,TabellSAML[[#This Row],[Datum för sista programtillfället]]&amp;TabellSAML[[#This Row],[(CoS) Namn på ledare för programmet]],"")</f>
        <v/>
      </c>
      <c r="AX186" t="str">
        <f>_xlfn.XLOOKUP(TabellSAML[[#This Row],[CoS_del_datum]],TabellSAML[CoS_led_datum],TabellSAML[CoS_led_SF],"",0,1)</f>
        <v/>
      </c>
      <c r="AY186" s="5" t="str">
        <f>IF(TabellSAML[[#This Row],[BIFF1]]=TRUE,TabellSAML[[#This Row],[Datum för det sista programtillfället]]&amp;TabellSAML[[#This Row],[(BIFF) Ledarens namn]],"")</f>
        <v/>
      </c>
      <c r="AZ186" t="str">
        <f>IF(TabellSAML[[#This Row],[BIFF1]]=TRUE,TabellSAML[[#This Row],[Socialförvaltning som anordnat programtillfällena]],"")</f>
        <v/>
      </c>
      <c r="BA186" s="5" t="str">
        <f>IF(TabellSAML[[#This Row],[BIFF2]]=TRUE,TabellSAML[[#This Row],[Datum för sista programtillfället]]&amp;TabellSAML[[#This Row],[(BIFF) Namn på ledare för programmet]],"")</f>
        <v/>
      </c>
      <c r="BB186" t="str">
        <f>_xlfn.XLOOKUP(TabellSAML[[#This Row],[BIFF_del_datum]],TabellSAML[BIFF_led_datum],TabellSAML[BIFF_led_SF],"",0,1)</f>
        <v/>
      </c>
      <c r="BC186" s="5" t="str">
        <f>IF(TabellSAML[[#This Row],[LFT1]]=TRUE,TabellSAML[[#This Row],[Datum för det sista programtillfället]]&amp;TabellSAML[[#This Row],[(LFT) Ledarens namn]],"")</f>
        <v/>
      </c>
      <c r="BD186" t="str">
        <f>IF(TabellSAML[[#This Row],[LFT1]]=TRUE,TabellSAML[[#This Row],[Socialförvaltning som anordnat programtillfällena]],"")</f>
        <v/>
      </c>
      <c r="BE186" s="5" t="str">
        <f>IF(TabellSAML[[#This Row],[LFT2]]=TRUE,TabellSAML[[#This Row],[Datum för sista programtillfället]]&amp;TabellSAML[[#This Row],[(LFT) Namn på ledare för programmet]],"")</f>
        <v/>
      </c>
      <c r="BF186" t="str">
        <f>_xlfn.XLOOKUP(TabellSAML[[#This Row],[LFT_del_datum]],TabellSAML[LFT_led_datum],TabellSAML[LFT_led_SF],"",0,1)</f>
        <v/>
      </c>
      <c r="BG18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6" s="5" t="str">
        <f>IF(ISNUMBER(TabellSAML[[#This Row],[Datum för det sista programtillfället]]),TabellSAML[[#This Row],[Datum för det sista programtillfället]],IF(ISBLANK(TabellSAML[[#This Row],[Datum för sista programtillfället]]),"",TabellSAML[[#This Row],[Datum för sista programtillfället]]))</f>
        <v/>
      </c>
      <c r="BJ186" t="str">
        <f>IF(ISTEXT(TabellSAML[[#This Row],[Typ av program]]),TabellSAML[[#This Row],[Typ av program]],IF(ISBLANK(TabellSAML[[#This Row],[Typ av program2]]),"",TabellSAML[[#This Row],[Typ av program2]]))</f>
        <v/>
      </c>
      <c r="BK186" t="str">
        <f>IF(ISTEXT(TabellSAML[[#This Row],[Datum alla]]),"",YEAR(TabellSAML[[#This Row],[Datum alla]]))</f>
        <v/>
      </c>
      <c r="BL186" t="str">
        <f>IF(ISTEXT(TabellSAML[[#This Row],[Datum alla]]),"",MONTH(TabellSAML[[#This Row],[Datum alla]]))</f>
        <v/>
      </c>
      <c r="BM186" t="str">
        <f>IF(ISTEXT(TabellSAML[[#This Row],[Månad]]),"",IF(TabellSAML[[#This Row],[Månad]]&lt;=6,TabellSAML[[#This Row],[År]]&amp;" termin 1",TabellSAML[[#This Row],[År]]&amp;" termin 2"))</f>
        <v/>
      </c>
    </row>
    <row r="187" spans="2:65" x14ac:dyDescent="0.25">
      <c r="B187" s="1"/>
      <c r="C187" s="1"/>
      <c r="S187" s="37"/>
      <c r="AA187" s="2"/>
      <c r="AO187" s="44" t="str">
        <f>IF(TabellSAML[[#This Row],[ID]]&gt;0,ISTEXT(TabellSAML[[#This Row],[(CoS) Ledarens namn]]),"")</f>
        <v/>
      </c>
      <c r="AP187" t="str">
        <f>IF(TabellSAML[[#This Row],[ID]]&gt;0,ISTEXT(TabellSAML[[#This Row],[(BIFF) Ledarens namn]]),"")</f>
        <v/>
      </c>
      <c r="AQ187" t="str">
        <f>IF(TabellSAML[[#This Row],[ID]]&gt;0,ISTEXT(TabellSAML[[#This Row],[(LFT) Ledarens namn]]),"")</f>
        <v/>
      </c>
      <c r="AR187" t="str">
        <f>IF(TabellSAML[[#This Row],[ID]]&gt;0,ISTEXT(TabellSAML[[#This Row],[(CoS) Namn på ledare för programmet]]),"")</f>
        <v/>
      </c>
      <c r="AS187" t="str">
        <f>IF(TabellSAML[[#This Row],[ID]]&gt;0,ISTEXT(TabellSAML[[#This Row],[(BIFF) Namn på ledare för programmet]]),"")</f>
        <v/>
      </c>
      <c r="AT187" t="str">
        <f>IF(TabellSAML[[#This Row],[ID]]&gt;0,ISTEXT(TabellSAML[[#This Row],[(LFT) Namn på ledare för programmet]]),"")</f>
        <v/>
      </c>
      <c r="AU187" s="5" t="str">
        <f>IF(TabellSAML[[#This Row],[CoS1]]=TRUE,TabellSAML[[#This Row],[Datum för det sista programtillfället]]&amp;TabellSAML[[#This Row],[(CoS) Ledarens namn]],"")</f>
        <v/>
      </c>
      <c r="AV187" t="str">
        <f>IF(TabellSAML[[#This Row],[CoS1]]=TRUE,TabellSAML[[#This Row],[Socialförvaltning som anordnat programtillfällena]],"")</f>
        <v/>
      </c>
      <c r="AW187" s="5" t="str">
        <f>IF(TabellSAML[[#This Row],[CoS2]]=TRUE,TabellSAML[[#This Row],[Datum för sista programtillfället]]&amp;TabellSAML[[#This Row],[(CoS) Namn på ledare för programmet]],"")</f>
        <v/>
      </c>
      <c r="AX187" t="str">
        <f>_xlfn.XLOOKUP(TabellSAML[[#This Row],[CoS_del_datum]],TabellSAML[CoS_led_datum],TabellSAML[CoS_led_SF],"",0,1)</f>
        <v/>
      </c>
      <c r="AY187" s="5" t="str">
        <f>IF(TabellSAML[[#This Row],[BIFF1]]=TRUE,TabellSAML[[#This Row],[Datum för det sista programtillfället]]&amp;TabellSAML[[#This Row],[(BIFF) Ledarens namn]],"")</f>
        <v/>
      </c>
      <c r="AZ187" t="str">
        <f>IF(TabellSAML[[#This Row],[BIFF1]]=TRUE,TabellSAML[[#This Row],[Socialförvaltning som anordnat programtillfällena]],"")</f>
        <v/>
      </c>
      <c r="BA187" s="5" t="str">
        <f>IF(TabellSAML[[#This Row],[BIFF2]]=TRUE,TabellSAML[[#This Row],[Datum för sista programtillfället]]&amp;TabellSAML[[#This Row],[(BIFF) Namn på ledare för programmet]],"")</f>
        <v/>
      </c>
      <c r="BB187" t="str">
        <f>_xlfn.XLOOKUP(TabellSAML[[#This Row],[BIFF_del_datum]],TabellSAML[BIFF_led_datum],TabellSAML[BIFF_led_SF],"",0,1)</f>
        <v/>
      </c>
      <c r="BC187" s="5" t="str">
        <f>IF(TabellSAML[[#This Row],[LFT1]]=TRUE,TabellSAML[[#This Row],[Datum för det sista programtillfället]]&amp;TabellSAML[[#This Row],[(LFT) Ledarens namn]],"")</f>
        <v/>
      </c>
      <c r="BD187" t="str">
        <f>IF(TabellSAML[[#This Row],[LFT1]]=TRUE,TabellSAML[[#This Row],[Socialförvaltning som anordnat programtillfällena]],"")</f>
        <v/>
      </c>
      <c r="BE187" s="5" t="str">
        <f>IF(TabellSAML[[#This Row],[LFT2]]=TRUE,TabellSAML[[#This Row],[Datum för sista programtillfället]]&amp;TabellSAML[[#This Row],[(LFT) Namn på ledare för programmet]],"")</f>
        <v/>
      </c>
      <c r="BF187" t="str">
        <f>_xlfn.XLOOKUP(TabellSAML[[#This Row],[LFT_del_datum]],TabellSAML[LFT_led_datum],TabellSAML[LFT_led_SF],"",0,1)</f>
        <v/>
      </c>
      <c r="BG18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7" s="5" t="str">
        <f>IF(ISNUMBER(TabellSAML[[#This Row],[Datum för det sista programtillfället]]),TabellSAML[[#This Row],[Datum för det sista programtillfället]],IF(ISBLANK(TabellSAML[[#This Row],[Datum för sista programtillfället]]),"",TabellSAML[[#This Row],[Datum för sista programtillfället]]))</f>
        <v/>
      </c>
      <c r="BJ187" t="str">
        <f>IF(ISTEXT(TabellSAML[[#This Row],[Typ av program]]),TabellSAML[[#This Row],[Typ av program]],IF(ISBLANK(TabellSAML[[#This Row],[Typ av program2]]),"",TabellSAML[[#This Row],[Typ av program2]]))</f>
        <v/>
      </c>
      <c r="BK187" t="str">
        <f>IF(ISTEXT(TabellSAML[[#This Row],[Datum alla]]),"",YEAR(TabellSAML[[#This Row],[Datum alla]]))</f>
        <v/>
      </c>
      <c r="BL187" t="str">
        <f>IF(ISTEXT(TabellSAML[[#This Row],[Datum alla]]),"",MONTH(TabellSAML[[#This Row],[Datum alla]]))</f>
        <v/>
      </c>
      <c r="BM187" t="str">
        <f>IF(ISTEXT(TabellSAML[[#This Row],[Månad]]),"",IF(TabellSAML[[#This Row],[Månad]]&lt;=6,TabellSAML[[#This Row],[År]]&amp;" termin 1",TabellSAML[[#This Row],[År]]&amp;" termin 2"))</f>
        <v/>
      </c>
    </row>
    <row r="188" spans="2:65" x14ac:dyDescent="0.25">
      <c r="B188" s="1"/>
      <c r="C188" s="1"/>
      <c r="S188" s="37"/>
      <c r="AA188" s="2"/>
      <c r="AO188" s="44" t="str">
        <f>IF(TabellSAML[[#This Row],[ID]]&gt;0,ISTEXT(TabellSAML[[#This Row],[(CoS) Ledarens namn]]),"")</f>
        <v/>
      </c>
      <c r="AP188" t="str">
        <f>IF(TabellSAML[[#This Row],[ID]]&gt;0,ISTEXT(TabellSAML[[#This Row],[(BIFF) Ledarens namn]]),"")</f>
        <v/>
      </c>
      <c r="AQ188" t="str">
        <f>IF(TabellSAML[[#This Row],[ID]]&gt;0,ISTEXT(TabellSAML[[#This Row],[(LFT) Ledarens namn]]),"")</f>
        <v/>
      </c>
      <c r="AR188" t="str">
        <f>IF(TabellSAML[[#This Row],[ID]]&gt;0,ISTEXT(TabellSAML[[#This Row],[(CoS) Namn på ledare för programmet]]),"")</f>
        <v/>
      </c>
      <c r="AS188" t="str">
        <f>IF(TabellSAML[[#This Row],[ID]]&gt;0,ISTEXT(TabellSAML[[#This Row],[(BIFF) Namn på ledare för programmet]]),"")</f>
        <v/>
      </c>
      <c r="AT188" t="str">
        <f>IF(TabellSAML[[#This Row],[ID]]&gt;0,ISTEXT(TabellSAML[[#This Row],[(LFT) Namn på ledare för programmet]]),"")</f>
        <v/>
      </c>
      <c r="AU188" s="5" t="str">
        <f>IF(TabellSAML[[#This Row],[CoS1]]=TRUE,TabellSAML[[#This Row],[Datum för det sista programtillfället]]&amp;TabellSAML[[#This Row],[(CoS) Ledarens namn]],"")</f>
        <v/>
      </c>
      <c r="AV188" t="str">
        <f>IF(TabellSAML[[#This Row],[CoS1]]=TRUE,TabellSAML[[#This Row],[Socialförvaltning som anordnat programtillfällena]],"")</f>
        <v/>
      </c>
      <c r="AW188" s="5" t="str">
        <f>IF(TabellSAML[[#This Row],[CoS2]]=TRUE,TabellSAML[[#This Row],[Datum för sista programtillfället]]&amp;TabellSAML[[#This Row],[(CoS) Namn på ledare för programmet]],"")</f>
        <v/>
      </c>
      <c r="AX188" t="str">
        <f>_xlfn.XLOOKUP(TabellSAML[[#This Row],[CoS_del_datum]],TabellSAML[CoS_led_datum],TabellSAML[CoS_led_SF],"",0,1)</f>
        <v/>
      </c>
      <c r="AY188" s="5" t="str">
        <f>IF(TabellSAML[[#This Row],[BIFF1]]=TRUE,TabellSAML[[#This Row],[Datum för det sista programtillfället]]&amp;TabellSAML[[#This Row],[(BIFF) Ledarens namn]],"")</f>
        <v/>
      </c>
      <c r="AZ188" t="str">
        <f>IF(TabellSAML[[#This Row],[BIFF1]]=TRUE,TabellSAML[[#This Row],[Socialförvaltning som anordnat programtillfällena]],"")</f>
        <v/>
      </c>
      <c r="BA188" s="5" t="str">
        <f>IF(TabellSAML[[#This Row],[BIFF2]]=TRUE,TabellSAML[[#This Row],[Datum för sista programtillfället]]&amp;TabellSAML[[#This Row],[(BIFF) Namn på ledare för programmet]],"")</f>
        <v/>
      </c>
      <c r="BB188" t="str">
        <f>_xlfn.XLOOKUP(TabellSAML[[#This Row],[BIFF_del_datum]],TabellSAML[BIFF_led_datum],TabellSAML[BIFF_led_SF],"",0,1)</f>
        <v/>
      </c>
      <c r="BC188" s="5" t="str">
        <f>IF(TabellSAML[[#This Row],[LFT1]]=TRUE,TabellSAML[[#This Row],[Datum för det sista programtillfället]]&amp;TabellSAML[[#This Row],[(LFT) Ledarens namn]],"")</f>
        <v/>
      </c>
      <c r="BD188" t="str">
        <f>IF(TabellSAML[[#This Row],[LFT1]]=TRUE,TabellSAML[[#This Row],[Socialförvaltning som anordnat programtillfällena]],"")</f>
        <v/>
      </c>
      <c r="BE188" s="5" t="str">
        <f>IF(TabellSAML[[#This Row],[LFT2]]=TRUE,TabellSAML[[#This Row],[Datum för sista programtillfället]]&amp;TabellSAML[[#This Row],[(LFT) Namn på ledare för programmet]],"")</f>
        <v/>
      </c>
      <c r="BF188" t="str">
        <f>_xlfn.XLOOKUP(TabellSAML[[#This Row],[LFT_del_datum]],TabellSAML[LFT_led_datum],TabellSAML[LFT_led_SF],"",0,1)</f>
        <v/>
      </c>
      <c r="BG18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8" s="5" t="str">
        <f>IF(ISNUMBER(TabellSAML[[#This Row],[Datum för det sista programtillfället]]),TabellSAML[[#This Row],[Datum för det sista programtillfället]],IF(ISBLANK(TabellSAML[[#This Row],[Datum för sista programtillfället]]),"",TabellSAML[[#This Row],[Datum för sista programtillfället]]))</f>
        <v/>
      </c>
      <c r="BJ188" t="str">
        <f>IF(ISTEXT(TabellSAML[[#This Row],[Typ av program]]),TabellSAML[[#This Row],[Typ av program]],IF(ISBLANK(TabellSAML[[#This Row],[Typ av program2]]),"",TabellSAML[[#This Row],[Typ av program2]]))</f>
        <v/>
      </c>
      <c r="BK188" t="str">
        <f>IF(ISTEXT(TabellSAML[[#This Row],[Datum alla]]),"",YEAR(TabellSAML[[#This Row],[Datum alla]]))</f>
        <v/>
      </c>
      <c r="BL188" t="str">
        <f>IF(ISTEXT(TabellSAML[[#This Row],[Datum alla]]),"",MONTH(TabellSAML[[#This Row],[Datum alla]]))</f>
        <v/>
      </c>
      <c r="BM188" t="str">
        <f>IF(ISTEXT(TabellSAML[[#This Row],[Månad]]),"",IF(TabellSAML[[#This Row],[Månad]]&lt;=6,TabellSAML[[#This Row],[År]]&amp;" termin 1",TabellSAML[[#This Row],[År]]&amp;" termin 2"))</f>
        <v/>
      </c>
    </row>
    <row r="189" spans="2:65" x14ac:dyDescent="0.25">
      <c r="B189" s="1"/>
      <c r="C189" s="1"/>
      <c r="S189" s="37"/>
      <c r="AA189" s="2"/>
      <c r="AO189" s="44" t="str">
        <f>IF(TabellSAML[[#This Row],[ID]]&gt;0,ISTEXT(TabellSAML[[#This Row],[(CoS) Ledarens namn]]),"")</f>
        <v/>
      </c>
      <c r="AP189" t="str">
        <f>IF(TabellSAML[[#This Row],[ID]]&gt;0,ISTEXT(TabellSAML[[#This Row],[(BIFF) Ledarens namn]]),"")</f>
        <v/>
      </c>
      <c r="AQ189" t="str">
        <f>IF(TabellSAML[[#This Row],[ID]]&gt;0,ISTEXT(TabellSAML[[#This Row],[(LFT) Ledarens namn]]),"")</f>
        <v/>
      </c>
      <c r="AR189" t="str">
        <f>IF(TabellSAML[[#This Row],[ID]]&gt;0,ISTEXT(TabellSAML[[#This Row],[(CoS) Namn på ledare för programmet]]),"")</f>
        <v/>
      </c>
      <c r="AS189" t="str">
        <f>IF(TabellSAML[[#This Row],[ID]]&gt;0,ISTEXT(TabellSAML[[#This Row],[(BIFF) Namn på ledare för programmet]]),"")</f>
        <v/>
      </c>
      <c r="AT189" t="str">
        <f>IF(TabellSAML[[#This Row],[ID]]&gt;0,ISTEXT(TabellSAML[[#This Row],[(LFT) Namn på ledare för programmet]]),"")</f>
        <v/>
      </c>
      <c r="AU189" s="5" t="str">
        <f>IF(TabellSAML[[#This Row],[CoS1]]=TRUE,TabellSAML[[#This Row],[Datum för det sista programtillfället]]&amp;TabellSAML[[#This Row],[(CoS) Ledarens namn]],"")</f>
        <v/>
      </c>
      <c r="AV189" t="str">
        <f>IF(TabellSAML[[#This Row],[CoS1]]=TRUE,TabellSAML[[#This Row],[Socialförvaltning som anordnat programtillfällena]],"")</f>
        <v/>
      </c>
      <c r="AW189" s="5" t="str">
        <f>IF(TabellSAML[[#This Row],[CoS2]]=TRUE,TabellSAML[[#This Row],[Datum för sista programtillfället]]&amp;TabellSAML[[#This Row],[(CoS) Namn på ledare för programmet]],"")</f>
        <v/>
      </c>
      <c r="AX189" t="str">
        <f>_xlfn.XLOOKUP(TabellSAML[[#This Row],[CoS_del_datum]],TabellSAML[CoS_led_datum],TabellSAML[CoS_led_SF],"",0,1)</f>
        <v/>
      </c>
      <c r="AY189" s="5" t="str">
        <f>IF(TabellSAML[[#This Row],[BIFF1]]=TRUE,TabellSAML[[#This Row],[Datum för det sista programtillfället]]&amp;TabellSAML[[#This Row],[(BIFF) Ledarens namn]],"")</f>
        <v/>
      </c>
      <c r="AZ189" t="str">
        <f>IF(TabellSAML[[#This Row],[BIFF1]]=TRUE,TabellSAML[[#This Row],[Socialförvaltning som anordnat programtillfällena]],"")</f>
        <v/>
      </c>
      <c r="BA189" s="5" t="str">
        <f>IF(TabellSAML[[#This Row],[BIFF2]]=TRUE,TabellSAML[[#This Row],[Datum för sista programtillfället]]&amp;TabellSAML[[#This Row],[(BIFF) Namn på ledare för programmet]],"")</f>
        <v/>
      </c>
      <c r="BB189" t="str">
        <f>_xlfn.XLOOKUP(TabellSAML[[#This Row],[BIFF_del_datum]],TabellSAML[BIFF_led_datum],TabellSAML[BIFF_led_SF],"",0,1)</f>
        <v/>
      </c>
      <c r="BC189" s="5" t="str">
        <f>IF(TabellSAML[[#This Row],[LFT1]]=TRUE,TabellSAML[[#This Row],[Datum för det sista programtillfället]]&amp;TabellSAML[[#This Row],[(LFT) Ledarens namn]],"")</f>
        <v/>
      </c>
      <c r="BD189" t="str">
        <f>IF(TabellSAML[[#This Row],[LFT1]]=TRUE,TabellSAML[[#This Row],[Socialförvaltning som anordnat programtillfällena]],"")</f>
        <v/>
      </c>
      <c r="BE189" s="5" t="str">
        <f>IF(TabellSAML[[#This Row],[LFT2]]=TRUE,TabellSAML[[#This Row],[Datum för sista programtillfället]]&amp;TabellSAML[[#This Row],[(LFT) Namn på ledare för programmet]],"")</f>
        <v/>
      </c>
      <c r="BF189" t="str">
        <f>_xlfn.XLOOKUP(TabellSAML[[#This Row],[LFT_del_datum]],TabellSAML[LFT_led_datum],TabellSAML[LFT_led_SF],"",0,1)</f>
        <v/>
      </c>
      <c r="BG18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8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89" s="5" t="str">
        <f>IF(ISNUMBER(TabellSAML[[#This Row],[Datum för det sista programtillfället]]),TabellSAML[[#This Row],[Datum för det sista programtillfället]],IF(ISBLANK(TabellSAML[[#This Row],[Datum för sista programtillfället]]),"",TabellSAML[[#This Row],[Datum för sista programtillfället]]))</f>
        <v/>
      </c>
      <c r="BJ189" t="str">
        <f>IF(ISTEXT(TabellSAML[[#This Row],[Typ av program]]),TabellSAML[[#This Row],[Typ av program]],IF(ISBLANK(TabellSAML[[#This Row],[Typ av program2]]),"",TabellSAML[[#This Row],[Typ av program2]]))</f>
        <v/>
      </c>
      <c r="BK189" t="str">
        <f>IF(ISTEXT(TabellSAML[[#This Row],[Datum alla]]),"",YEAR(TabellSAML[[#This Row],[Datum alla]]))</f>
        <v/>
      </c>
      <c r="BL189" t="str">
        <f>IF(ISTEXT(TabellSAML[[#This Row],[Datum alla]]),"",MONTH(TabellSAML[[#This Row],[Datum alla]]))</f>
        <v/>
      </c>
      <c r="BM189" t="str">
        <f>IF(ISTEXT(TabellSAML[[#This Row],[Månad]]),"",IF(TabellSAML[[#This Row],[Månad]]&lt;=6,TabellSAML[[#This Row],[År]]&amp;" termin 1",TabellSAML[[#This Row],[År]]&amp;" termin 2"))</f>
        <v/>
      </c>
    </row>
    <row r="190" spans="2:65" x14ac:dyDescent="0.25">
      <c r="B190" s="1"/>
      <c r="C190" s="1"/>
      <c r="S190" s="37"/>
      <c r="AA190" s="2"/>
      <c r="AO190" s="44" t="str">
        <f>IF(TabellSAML[[#This Row],[ID]]&gt;0,ISTEXT(TabellSAML[[#This Row],[(CoS) Ledarens namn]]),"")</f>
        <v/>
      </c>
      <c r="AP190" t="str">
        <f>IF(TabellSAML[[#This Row],[ID]]&gt;0,ISTEXT(TabellSAML[[#This Row],[(BIFF) Ledarens namn]]),"")</f>
        <v/>
      </c>
      <c r="AQ190" t="str">
        <f>IF(TabellSAML[[#This Row],[ID]]&gt;0,ISTEXT(TabellSAML[[#This Row],[(LFT) Ledarens namn]]),"")</f>
        <v/>
      </c>
      <c r="AR190" t="str">
        <f>IF(TabellSAML[[#This Row],[ID]]&gt;0,ISTEXT(TabellSAML[[#This Row],[(CoS) Namn på ledare för programmet]]),"")</f>
        <v/>
      </c>
      <c r="AS190" t="str">
        <f>IF(TabellSAML[[#This Row],[ID]]&gt;0,ISTEXT(TabellSAML[[#This Row],[(BIFF) Namn på ledare för programmet]]),"")</f>
        <v/>
      </c>
      <c r="AT190" t="str">
        <f>IF(TabellSAML[[#This Row],[ID]]&gt;0,ISTEXT(TabellSAML[[#This Row],[(LFT) Namn på ledare för programmet]]),"")</f>
        <v/>
      </c>
      <c r="AU190" s="5" t="str">
        <f>IF(TabellSAML[[#This Row],[CoS1]]=TRUE,TabellSAML[[#This Row],[Datum för det sista programtillfället]]&amp;TabellSAML[[#This Row],[(CoS) Ledarens namn]],"")</f>
        <v/>
      </c>
      <c r="AV190" t="str">
        <f>IF(TabellSAML[[#This Row],[CoS1]]=TRUE,TabellSAML[[#This Row],[Socialförvaltning som anordnat programtillfällena]],"")</f>
        <v/>
      </c>
      <c r="AW190" s="5" t="str">
        <f>IF(TabellSAML[[#This Row],[CoS2]]=TRUE,TabellSAML[[#This Row],[Datum för sista programtillfället]]&amp;TabellSAML[[#This Row],[(CoS) Namn på ledare för programmet]],"")</f>
        <v/>
      </c>
      <c r="AX190" t="str">
        <f>_xlfn.XLOOKUP(TabellSAML[[#This Row],[CoS_del_datum]],TabellSAML[CoS_led_datum],TabellSAML[CoS_led_SF],"",0,1)</f>
        <v/>
      </c>
      <c r="AY190" s="5" t="str">
        <f>IF(TabellSAML[[#This Row],[BIFF1]]=TRUE,TabellSAML[[#This Row],[Datum för det sista programtillfället]]&amp;TabellSAML[[#This Row],[(BIFF) Ledarens namn]],"")</f>
        <v/>
      </c>
      <c r="AZ190" t="str">
        <f>IF(TabellSAML[[#This Row],[BIFF1]]=TRUE,TabellSAML[[#This Row],[Socialförvaltning som anordnat programtillfällena]],"")</f>
        <v/>
      </c>
      <c r="BA190" s="5" t="str">
        <f>IF(TabellSAML[[#This Row],[BIFF2]]=TRUE,TabellSAML[[#This Row],[Datum för sista programtillfället]]&amp;TabellSAML[[#This Row],[(BIFF) Namn på ledare för programmet]],"")</f>
        <v/>
      </c>
      <c r="BB190" t="str">
        <f>_xlfn.XLOOKUP(TabellSAML[[#This Row],[BIFF_del_datum]],TabellSAML[BIFF_led_datum],TabellSAML[BIFF_led_SF],"",0,1)</f>
        <v/>
      </c>
      <c r="BC190" s="5" t="str">
        <f>IF(TabellSAML[[#This Row],[LFT1]]=TRUE,TabellSAML[[#This Row],[Datum för det sista programtillfället]]&amp;TabellSAML[[#This Row],[(LFT) Ledarens namn]],"")</f>
        <v/>
      </c>
      <c r="BD190" t="str">
        <f>IF(TabellSAML[[#This Row],[LFT1]]=TRUE,TabellSAML[[#This Row],[Socialförvaltning som anordnat programtillfällena]],"")</f>
        <v/>
      </c>
      <c r="BE190" s="5" t="str">
        <f>IF(TabellSAML[[#This Row],[LFT2]]=TRUE,TabellSAML[[#This Row],[Datum för sista programtillfället]]&amp;TabellSAML[[#This Row],[(LFT) Namn på ledare för programmet]],"")</f>
        <v/>
      </c>
      <c r="BF190" t="str">
        <f>_xlfn.XLOOKUP(TabellSAML[[#This Row],[LFT_del_datum]],TabellSAML[LFT_led_datum],TabellSAML[LFT_led_SF],"",0,1)</f>
        <v/>
      </c>
      <c r="BG19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0" s="5" t="str">
        <f>IF(ISNUMBER(TabellSAML[[#This Row],[Datum för det sista programtillfället]]),TabellSAML[[#This Row],[Datum för det sista programtillfället]],IF(ISBLANK(TabellSAML[[#This Row],[Datum för sista programtillfället]]),"",TabellSAML[[#This Row],[Datum för sista programtillfället]]))</f>
        <v/>
      </c>
      <c r="BJ190" t="str">
        <f>IF(ISTEXT(TabellSAML[[#This Row],[Typ av program]]),TabellSAML[[#This Row],[Typ av program]],IF(ISBLANK(TabellSAML[[#This Row],[Typ av program2]]),"",TabellSAML[[#This Row],[Typ av program2]]))</f>
        <v/>
      </c>
      <c r="BK190" t="str">
        <f>IF(ISTEXT(TabellSAML[[#This Row],[Datum alla]]),"",YEAR(TabellSAML[[#This Row],[Datum alla]]))</f>
        <v/>
      </c>
      <c r="BL190" t="str">
        <f>IF(ISTEXT(TabellSAML[[#This Row],[Datum alla]]),"",MONTH(TabellSAML[[#This Row],[Datum alla]]))</f>
        <v/>
      </c>
      <c r="BM190" t="str">
        <f>IF(ISTEXT(TabellSAML[[#This Row],[Månad]]),"",IF(TabellSAML[[#This Row],[Månad]]&lt;=6,TabellSAML[[#This Row],[År]]&amp;" termin 1",TabellSAML[[#This Row],[År]]&amp;" termin 2"))</f>
        <v/>
      </c>
    </row>
    <row r="191" spans="2:65" x14ac:dyDescent="0.25">
      <c r="B191" s="1"/>
      <c r="C191" s="1"/>
      <c r="S191" s="37"/>
      <c r="AA191" s="2"/>
      <c r="AO191" s="44" t="str">
        <f>IF(TabellSAML[[#This Row],[ID]]&gt;0,ISTEXT(TabellSAML[[#This Row],[(CoS) Ledarens namn]]),"")</f>
        <v/>
      </c>
      <c r="AP191" t="str">
        <f>IF(TabellSAML[[#This Row],[ID]]&gt;0,ISTEXT(TabellSAML[[#This Row],[(BIFF) Ledarens namn]]),"")</f>
        <v/>
      </c>
      <c r="AQ191" t="str">
        <f>IF(TabellSAML[[#This Row],[ID]]&gt;0,ISTEXT(TabellSAML[[#This Row],[(LFT) Ledarens namn]]),"")</f>
        <v/>
      </c>
      <c r="AR191" t="str">
        <f>IF(TabellSAML[[#This Row],[ID]]&gt;0,ISTEXT(TabellSAML[[#This Row],[(CoS) Namn på ledare för programmet]]),"")</f>
        <v/>
      </c>
      <c r="AS191" t="str">
        <f>IF(TabellSAML[[#This Row],[ID]]&gt;0,ISTEXT(TabellSAML[[#This Row],[(BIFF) Namn på ledare för programmet]]),"")</f>
        <v/>
      </c>
      <c r="AT191" t="str">
        <f>IF(TabellSAML[[#This Row],[ID]]&gt;0,ISTEXT(TabellSAML[[#This Row],[(LFT) Namn på ledare för programmet]]),"")</f>
        <v/>
      </c>
      <c r="AU191" s="5" t="str">
        <f>IF(TabellSAML[[#This Row],[CoS1]]=TRUE,TabellSAML[[#This Row],[Datum för det sista programtillfället]]&amp;TabellSAML[[#This Row],[(CoS) Ledarens namn]],"")</f>
        <v/>
      </c>
      <c r="AV191" t="str">
        <f>IF(TabellSAML[[#This Row],[CoS1]]=TRUE,TabellSAML[[#This Row],[Socialförvaltning som anordnat programtillfällena]],"")</f>
        <v/>
      </c>
      <c r="AW191" s="5" t="str">
        <f>IF(TabellSAML[[#This Row],[CoS2]]=TRUE,TabellSAML[[#This Row],[Datum för sista programtillfället]]&amp;TabellSAML[[#This Row],[(CoS) Namn på ledare för programmet]],"")</f>
        <v/>
      </c>
      <c r="AX191" t="str">
        <f>_xlfn.XLOOKUP(TabellSAML[[#This Row],[CoS_del_datum]],TabellSAML[CoS_led_datum],TabellSAML[CoS_led_SF],"",0,1)</f>
        <v/>
      </c>
      <c r="AY191" s="5" t="str">
        <f>IF(TabellSAML[[#This Row],[BIFF1]]=TRUE,TabellSAML[[#This Row],[Datum för det sista programtillfället]]&amp;TabellSAML[[#This Row],[(BIFF) Ledarens namn]],"")</f>
        <v/>
      </c>
      <c r="AZ191" t="str">
        <f>IF(TabellSAML[[#This Row],[BIFF1]]=TRUE,TabellSAML[[#This Row],[Socialförvaltning som anordnat programtillfällena]],"")</f>
        <v/>
      </c>
      <c r="BA191" s="5" t="str">
        <f>IF(TabellSAML[[#This Row],[BIFF2]]=TRUE,TabellSAML[[#This Row],[Datum för sista programtillfället]]&amp;TabellSAML[[#This Row],[(BIFF) Namn på ledare för programmet]],"")</f>
        <v/>
      </c>
      <c r="BB191" t="str">
        <f>_xlfn.XLOOKUP(TabellSAML[[#This Row],[BIFF_del_datum]],TabellSAML[BIFF_led_datum],TabellSAML[BIFF_led_SF],"",0,1)</f>
        <v/>
      </c>
      <c r="BC191" s="5" t="str">
        <f>IF(TabellSAML[[#This Row],[LFT1]]=TRUE,TabellSAML[[#This Row],[Datum för det sista programtillfället]]&amp;TabellSAML[[#This Row],[(LFT) Ledarens namn]],"")</f>
        <v/>
      </c>
      <c r="BD191" t="str">
        <f>IF(TabellSAML[[#This Row],[LFT1]]=TRUE,TabellSAML[[#This Row],[Socialförvaltning som anordnat programtillfällena]],"")</f>
        <v/>
      </c>
      <c r="BE191" s="5" t="str">
        <f>IF(TabellSAML[[#This Row],[LFT2]]=TRUE,TabellSAML[[#This Row],[Datum för sista programtillfället]]&amp;TabellSAML[[#This Row],[(LFT) Namn på ledare för programmet]],"")</f>
        <v/>
      </c>
      <c r="BF191" t="str">
        <f>_xlfn.XLOOKUP(TabellSAML[[#This Row],[LFT_del_datum]],TabellSAML[LFT_led_datum],TabellSAML[LFT_led_SF],"",0,1)</f>
        <v/>
      </c>
      <c r="BG19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1" s="5" t="str">
        <f>IF(ISNUMBER(TabellSAML[[#This Row],[Datum för det sista programtillfället]]),TabellSAML[[#This Row],[Datum för det sista programtillfället]],IF(ISBLANK(TabellSAML[[#This Row],[Datum för sista programtillfället]]),"",TabellSAML[[#This Row],[Datum för sista programtillfället]]))</f>
        <v/>
      </c>
      <c r="BJ191" t="str">
        <f>IF(ISTEXT(TabellSAML[[#This Row],[Typ av program]]),TabellSAML[[#This Row],[Typ av program]],IF(ISBLANK(TabellSAML[[#This Row],[Typ av program2]]),"",TabellSAML[[#This Row],[Typ av program2]]))</f>
        <v/>
      </c>
      <c r="BK191" t="str">
        <f>IF(ISTEXT(TabellSAML[[#This Row],[Datum alla]]),"",YEAR(TabellSAML[[#This Row],[Datum alla]]))</f>
        <v/>
      </c>
      <c r="BL191" t="str">
        <f>IF(ISTEXT(TabellSAML[[#This Row],[Datum alla]]),"",MONTH(TabellSAML[[#This Row],[Datum alla]]))</f>
        <v/>
      </c>
      <c r="BM191" t="str">
        <f>IF(ISTEXT(TabellSAML[[#This Row],[Månad]]),"",IF(TabellSAML[[#This Row],[Månad]]&lt;=6,TabellSAML[[#This Row],[År]]&amp;" termin 1",TabellSAML[[#This Row],[År]]&amp;" termin 2"))</f>
        <v/>
      </c>
    </row>
    <row r="192" spans="2:65" x14ac:dyDescent="0.25">
      <c r="B192" s="1"/>
      <c r="C192" s="1"/>
      <c r="J192" s="2"/>
      <c r="K192" s="2"/>
      <c r="S192" s="37"/>
      <c r="T192" s="29"/>
      <c r="AO192" s="44" t="str">
        <f>IF(TabellSAML[[#This Row],[ID]]&gt;0,ISTEXT(TabellSAML[[#This Row],[(CoS) Ledarens namn]]),"")</f>
        <v/>
      </c>
      <c r="AP192" t="str">
        <f>IF(TabellSAML[[#This Row],[ID]]&gt;0,ISTEXT(TabellSAML[[#This Row],[(BIFF) Ledarens namn]]),"")</f>
        <v/>
      </c>
      <c r="AQ192" t="str">
        <f>IF(TabellSAML[[#This Row],[ID]]&gt;0,ISTEXT(TabellSAML[[#This Row],[(LFT) Ledarens namn]]),"")</f>
        <v/>
      </c>
      <c r="AR192" t="str">
        <f>IF(TabellSAML[[#This Row],[ID]]&gt;0,ISTEXT(TabellSAML[[#This Row],[(CoS) Namn på ledare för programmet]]),"")</f>
        <v/>
      </c>
      <c r="AS192" t="str">
        <f>IF(TabellSAML[[#This Row],[ID]]&gt;0,ISTEXT(TabellSAML[[#This Row],[(BIFF) Namn på ledare för programmet]]),"")</f>
        <v/>
      </c>
      <c r="AT192" t="str">
        <f>IF(TabellSAML[[#This Row],[ID]]&gt;0,ISTEXT(TabellSAML[[#This Row],[(LFT) Namn på ledare för programmet]]),"")</f>
        <v/>
      </c>
      <c r="AU192" s="5" t="str">
        <f>IF(TabellSAML[[#This Row],[CoS1]]=TRUE,TabellSAML[[#This Row],[Datum för det sista programtillfället]]&amp;TabellSAML[[#This Row],[(CoS) Ledarens namn]],"")</f>
        <v/>
      </c>
      <c r="AV192" t="str">
        <f>IF(TabellSAML[[#This Row],[CoS1]]=TRUE,TabellSAML[[#This Row],[Socialförvaltning som anordnat programtillfällena]],"")</f>
        <v/>
      </c>
      <c r="AW192" s="5" t="str">
        <f>IF(TabellSAML[[#This Row],[CoS2]]=TRUE,TabellSAML[[#This Row],[Datum för sista programtillfället]]&amp;TabellSAML[[#This Row],[(CoS) Namn på ledare för programmet]],"")</f>
        <v/>
      </c>
      <c r="AX192" t="str">
        <f>_xlfn.XLOOKUP(TabellSAML[[#This Row],[CoS_del_datum]],TabellSAML[CoS_led_datum],TabellSAML[CoS_led_SF],"",0,1)</f>
        <v/>
      </c>
      <c r="AY192" s="5" t="str">
        <f>IF(TabellSAML[[#This Row],[BIFF1]]=TRUE,TabellSAML[[#This Row],[Datum för det sista programtillfället]]&amp;TabellSAML[[#This Row],[(BIFF) Ledarens namn]],"")</f>
        <v/>
      </c>
      <c r="AZ192" t="str">
        <f>IF(TabellSAML[[#This Row],[BIFF1]]=TRUE,TabellSAML[[#This Row],[Socialförvaltning som anordnat programtillfällena]],"")</f>
        <v/>
      </c>
      <c r="BA192" s="5" t="str">
        <f>IF(TabellSAML[[#This Row],[BIFF2]]=TRUE,TabellSAML[[#This Row],[Datum för sista programtillfället]]&amp;TabellSAML[[#This Row],[(BIFF) Namn på ledare för programmet]],"")</f>
        <v/>
      </c>
      <c r="BB192" t="str">
        <f>_xlfn.XLOOKUP(TabellSAML[[#This Row],[BIFF_del_datum]],TabellSAML[BIFF_led_datum],TabellSAML[BIFF_led_SF],"",0,1)</f>
        <v/>
      </c>
      <c r="BC192" s="5" t="str">
        <f>IF(TabellSAML[[#This Row],[LFT1]]=TRUE,TabellSAML[[#This Row],[Datum för det sista programtillfället]]&amp;TabellSAML[[#This Row],[(LFT) Ledarens namn]],"")</f>
        <v/>
      </c>
      <c r="BD192" t="str">
        <f>IF(TabellSAML[[#This Row],[LFT1]]=TRUE,TabellSAML[[#This Row],[Socialförvaltning som anordnat programtillfällena]],"")</f>
        <v/>
      </c>
      <c r="BE192" s="5" t="str">
        <f>IF(TabellSAML[[#This Row],[LFT2]]=TRUE,TabellSAML[[#This Row],[Datum för sista programtillfället]]&amp;TabellSAML[[#This Row],[(LFT) Namn på ledare för programmet]],"")</f>
        <v/>
      </c>
      <c r="BF192" t="str">
        <f>_xlfn.XLOOKUP(TabellSAML[[#This Row],[LFT_del_datum]],TabellSAML[LFT_led_datum],TabellSAML[LFT_led_SF],"",0,1)</f>
        <v/>
      </c>
      <c r="BG19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2" s="5" t="str">
        <f>IF(ISNUMBER(TabellSAML[[#This Row],[Datum för det sista programtillfället]]),TabellSAML[[#This Row],[Datum för det sista programtillfället]],IF(ISBLANK(TabellSAML[[#This Row],[Datum för sista programtillfället]]),"",TabellSAML[[#This Row],[Datum för sista programtillfället]]))</f>
        <v/>
      </c>
      <c r="BJ192" t="str">
        <f>IF(ISTEXT(TabellSAML[[#This Row],[Typ av program]]),TabellSAML[[#This Row],[Typ av program]],IF(ISBLANK(TabellSAML[[#This Row],[Typ av program2]]),"",TabellSAML[[#This Row],[Typ av program2]]))</f>
        <v/>
      </c>
      <c r="BK192" t="str">
        <f>IF(ISTEXT(TabellSAML[[#This Row],[Datum alla]]),"",YEAR(TabellSAML[[#This Row],[Datum alla]]))</f>
        <v/>
      </c>
      <c r="BL192" t="str">
        <f>IF(ISTEXT(TabellSAML[[#This Row],[Datum alla]]),"",MONTH(TabellSAML[[#This Row],[Datum alla]]))</f>
        <v/>
      </c>
      <c r="BM192" t="str">
        <f>IF(ISTEXT(TabellSAML[[#This Row],[Månad]]),"",IF(TabellSAML[[#This Row],[Månad]]&lt;=6,TabellSAML[[#This Row],[År]]&amp;" termin 1",TabellSAML[[#This Row],[År]]&amp;" termin 2"))</f>
        <v/>
      </c>
    </row>
    <row r="193" spans="2:65" x14ac:dyDescent="0.25">
      <c r="B193" s="1"/>
      <c r="C193" s="1"/>
      <c r="J193" s="2"/>
      <c r="K193" s="2"/>
      <c r="S193" s="37"/>
      <c r="T193" s="29"/>
      <c r="AO193" s="44" t="str">
        <f>IF(TabellSAML[[#This Row],[ID]]&gt;0,ISTEXT(TabellSAML[[#This Row],[(CoS) Ledarens namn]]),"")</f>
        <v/>
      </c>
      <c r="AP193" t="str">
        <f>IF(TabellSAML[[#This Row],[ID]]&gt;0,ISTEXT(TabellSAML[[#This Row],[(BIFF) Ledarens namn]]),"")</f>
        <v/>
      </c>
      <c r="AQ193" t="str">
        <f>IF(TabellSAML[[#This Row],[ID]]&gt;0,ISTEXT(TabellSAML[[#This Row],[(LFT) Ledarens namn]]),"")</f>
        <v/>
      </c>
      <c r="AR193" t="str">
        <f>IF(TabellSAML[[#This Row],[ID]]&gt;0,ISTEXT(TabellSAML[[#This Row],[(CoS) Namn på ledare för programmet]]),"")</f>
        <v/>
      </c>
      <c r="AS193" t="str">
        <f>IF(TabellSAML[[#This Row],[ID]]&gt;0,ISTEXT(TabellSAML[[#This Row],[(BIFF) Namn på ledare för programmet]]),"")</f>
        <v/>
      </c>
      <c r="AT193" t="str">
        <f>IF(TabellSAML[[#This Row],[ID]]&gt;0,ISTEXT(TabellSAML[[#This Row],[(LFT) Namn på ledare för programmet]]),"")</f>
        <v/>
      </c>
      <c r="AU193" s="5" t="str">
        <f>IF(TabellSAML[[#This Row],[CoS1]]=TRUE,TabellSAML[[#This Row],[Datum för det sista programtillfället]]&amp;TabellSAML[[#This Row],[(CoS) Ledarens namn]],"")</f>
        <v/>
      </c>
      <c r="AV193" t="str">
        <f>IF(TabellSAML[[#This Row],[CoS1]]=TRUE,TabellSAML[[#This Row],[Socialförvaltning som anordnat programtillfällena]],"")</f>
        <v/>
      </c>
      <c r="AW193" s="5" t="str">
        <f>IF(TabellSAML[[#This Row],[CoS2]]=TRUE,TabellSAML[[#This Row],[Datum för sista programtillfället]]&amp;TabellSAML[[#This Row],[(CoS) Namn på ledare för programmet]],"")</f>
        <v/>
      </c>
      <c r="AX193" t="str">
        <f>_xlfn.XLOOKUP(TabellSAML[[#This Row],[CoS_del_datum]],TabellSAML[CoS_led_datum],TabellSAML[CoS_led_SF],"",0,1)</f>
        <v/>
      </c>
      <c r="AY193" s="5" t="str">
        <f>IF(TabellSAML[[#This Row],[BIFF1]]=TRUE,TabellSAML[[#This Row],[Datum för det sista programtillfället]]&amp;TabellSAML[[#This Row],[(BIFF) Ledarens namn]],"")</f>
        <v/>
      </c>
      <c r="AZ193" t="str">
        <f>IF(TabellSAML[[#This Row],[BIFF1]]=TRUE,TabellSAML[[#This Row],[Socialförvaltning som anordnat programtillfällena]],"")</f>
        <v/>
      </c>
      <c r="BA193" s="5" t="str">
        <f>IF(TabellSAML[[#This Row],[BIFF2]]=TRUE,TabellSAML[[#This Row],[Datum för sista programtillfället]]&amp;TabellSAML[[#This Row],[(BIFF) Namn på ledare för programmet]],"")</f>
        <v/>
      </c>
      <c r="BB193" t="str">
        <f>_xlfn.XLOOKUP(TabellSAML[[#This Row],[BIFF_del_datum]],TabellSAML[BIFF_led_datum],TabellSAML[BIFF_led_SF],"",0,1)</f>
        <v/>
      </c>
      <c r="BC193" s="5" t="str">
        <f>IF(TabellSAML[[#This Row],[LFT1]]=TRUE,TabellSAML[[#This Row],[Datum för det sista programtillfället]]&amp;TabellSAML[[#This Row],[(LFT) Ledarens namn]],"")</f>
        <v/>
      </c>
      <c r="BD193" t="str">
        <f>IF(TabellSAML[[#This Row],[LFT1]]=TRUE,TabellSAML[[#This Row],[Socialförvaltning som anordnat programtillfällena]],"")</f>
        <v/>
      </c>
      <c r="BE193" s="5" t="str">
        <f>IF(TabellSAML[[#This Row],[LFT2]]=TRUE,TabellSAML[[#This Row],[Datum för sista programtillfället]]&amp;TabellSAML[[#This Row],[(LFT) Namn på ledare för programmet]],"")</f>
        <v/>
      </c>
      <c r="BF193" t="str">
        <f>_xlfn.XLOOKUP(TabellSAML[[#This Row],[LFT_del_datum]],TabellSAML[LFT_led_datum],TabellSAML[LFT_led_SF],"",0,1)</f>
        <v/>
      </c>
      <c r="BG19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3" s="5" t="str">
        <f>IF(ISNUMBER(TabellSAML[[#This Row],[Datum för det sista programtillfället]]),TabellSAML[[#This Row],[Datum för det sista programtillfället]],IF(ISBLANK(TabellSAML[[#This Row],[Datum för sista programtillfället]]),"",TabellSAML[[#This Row],[Datum för sista programtillfället]]))</f>
        <v/>
      </c>
      <c r="BJ193" t="str">
        <f>IF(ISTEXT(TabellSAML[[#This Row],[Typ av program]]),TabellSAML[[#This Row],[Typ av program]],IF(ISBLANK(TabellSAML[[#This Row],[Typ av program2]]),"",TabellSAML[[#This Row],[Typ av program2]]))</f>
        <v/>
      </c>
      <c r="BK193" t="str">
        <f>IF(ISTEXT(TabellSAML[[#This Row],[Datum alla]]),"",YEAR(TabellSAML[[#This Row],[Datum alla]]))</f>
        <v/>
      </c>
      <c r="BL193" t="str">
        <f>IF(ISTEXT(TabellSAML[[#This Row],[Datum alla]]),"",MONTH(TabellSAML[[#This Row],[Datum alla]]))</f>
        <v/>
      </c>
      <c r="BM193" t="str">
        <f>IF(ISTEXT(TabellSAML[[#This Row],[Månad]]),"",IF(TabellSAML[[#This Row],[Månad]]&lt;=6,TabellSAML[[#This Row],[År]]&amp;" termin 1",TabellSAML[[#This Row],[År]]&amp;" termin 2"))</f>
        <v/>
      </c>
    </row>
    <row r="194" spans="2:65" x14ac:dyDescent="0.25">
      <c r="B194" s="1"/>
      <c r="C194" s="1"/>
      <c r="J194" s="2"/>
      <c r="K194" s="2"/>
      <c r="S194" s="37"/>
      <c r="T194" s="29"/>
      <c r="AO194" s="44" t="str">
        <f>IF(TabellSAML[[#This Row],[ID]]&gt;0,ISTEXT(TabellSAML[[#This Row],[(CoS) Ledarens namn]]),"")</f>
        <v/>
      </c>
      <c r="AP194" t="str">
        <f>IF(TabellSAML[[#This Row],[ID]]&gt;0,ISTEXT(TabellSAML[[#This Row],[(BIFF) Ledarens namn]]),"")</f>
        <v/>
      </c>
      <c r="AQ194" t="str">
        <f>IF(TabellSAML[[#This Row],[ID]]&gt;0,ISTEXT(TabellSAML[[#This Row],[(LFT) Ledarens namn]]),"")</f>
        <v/>
      </c>
      <c r="AR194" t="str">
        <f>IF(TabellSAML[[#This Row],[ID]]&gt;0,ISTEXT(TabellSAML[[#This Row],[(CoS) Namn på ledare för programmet]]),"")</f>
        <v/>
      </c>
      <c r="AS194" t="str">
        <f>IF(TabellSAML[[#This Row],[ID]]&gt;0,ISTEXT(TabellSAML[[#This Row],[(BIFF) Namn på ledare för programmet]]),"")</f>
        <v/>
      </c>
      <c r="AT194" t="str">
        <f>IF(TabellSAML[[#This Row],[ID]]&gt;0,ISTEXT(TabellSAML[[#This Row],[(LFT) Namn på ledare för programmet]]),"")</f>
        <v/>
      </c>
      <c r="AU194" s="5" t="str">
        <f>IF(TabellSAML[[#This Row],[CoS1]]=TRUE,TabellSAML[[#This Row],[Datum för det sista programtillfället]]&amp;TabellSAML[[#This Row],[(CoS) Ledarens namn]],"")</f>
        <v/>
      </c>
      <c r="AV194" t="str">
        <f>IF(TabellSAML[[#This Row],[CoS1]]=TRUE,TabellSAML[[#This Row],[Socialförvaltning som anordnat programtillfällena]],"")</f>
        <v/>
      </c>
      <c r="AW194" s="5" t="str">
        <f>IF(TabellSAML[[#This Row],[CoS2]]=TRUE,TabellSAML[[#This Row],[Datum för sista programtillfället]]&amp;TabellSAML[[#This Row],[(CoS) Namn på ledare för programmet]],"")</f>
        <v/>
      </c>
      <c r="AX194" t="str">
        <f>_xlfn.XLOOKUP(TabellSAML[[#This Row],[CoS_del_datum]],TabellSAML[CoS_led_datum],TabellSAML[CoS_led_SF],"",0,1)</f>
        <v/>
      </c>
      <c r="AY194" s="5" t="str">
        <f>IF(TabellSAML[[#This Row],[BIFF1]]=TRUE,TabellSAML[[#This Row],[Datum för det sista programtillfället]]&amp;TabellSAML[[#This Row],[(BIFF) Ledarens namn]],"")</f>
        <v/>
      </c>
      <c r="AZ194" t="str">
        <f>IF(TabellSAML[[#This Row],[BIFF1]]=TRUE,TabellSAML[[#This Row],[Socialförvaltning som anordnat programtillfällena]],"")</f>
        <v/>
      </c>
      <c r="BA194" s="5" t="str">
        <f>IF(TabellSAML[[#This Row],[BIFF2]]=TRUE,TabellSAML[[#This Row],[Datum för sista programtillfället]]&amp;TabellSAML[[#This Row],[(BIFF) Namn på ledare för programmet]],"")</f>
        <v/>
      </c>
      <c r="BB194" t="str">
        <f>_xlfn.XLOOKUP(TabellSAML[[#This Row],[BIFF_del_datum]],TabellSAML[BIFF_led_datum],TabellSAML[BIFF_led_SF],"",0,1)</f>
        <v/>
      </c>
      <c r="BC194" s="5" t="str">
        <f>IF(TabellSAML[[#This Row],[LFT1]]=TRUE,TabellSAML[[#This Row],[Datum för det sista programtillfället]]&amp;TabellSAML[[#This Row],[(LFT) Ledarens namn]],"")</f>
        <v/>
      </c>
      <c r="BD194" t="str">
        <f>IF(TabellSAML[[#This Row],[LFT1]]=TRUE,TabellSAML[[#This Row],[Socialförvaltning som anordnat programtillfällena]],"")</f>
        <v/>
      </c>
      <c r="BE194" s="5" t="str">
        <f>IF(TabellSAML[[#This Row],[LFT2]]=TRUE,TabellSAML[[#This Row],[Datum för sista programtillfället]]&amp;TabellSAML[[#This Row],[(LFT) Namn på ledare för programmet]],"")</f>
        <v/>
      </c>
      <c r="BF194" t="str">
        <f>_xlfn.XLOOKUP(TabellSAML[[#This Row],[LFT_del_datum]],TabellSAML[LFT_led_datum],TabellSAML[LFT_led_SF],"",0,1)</f>
        <v/>
      </c>
      <c r="BG19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4" s="5" t="str">
        <f>IF(ISNUMBER(TabellSAML[[#This Row],[Datum för det sista programtillfället]]),TabellSAML[[#This Row],[Datum för det sista programtillfället]],IF(ISBLANK(TabellSAML[[#This Row],[Datum för sista programtillfället]]),"",TabellSAML[[#This Row],[Datum för sista programtillfället]]))</f>
        <v/>
      </c>
      <c r="BJ194" t="str">
        <f>IF(ISTEXT(TabellSAML[[#This Row],[Typ av program]]),TabellSAML[[#This Row],[Typ av program]],IF(ISBLANK(TabellSAML[[#This Row],[Typ av program2]]),"",TabellSAML[[#This Row],[Typ av program2]]))</f>
        <v/>
      </c>
      <c r="BK194" t="str">
        <f>IF(ISTEXT(TabellSAML[[#This Row],[Datum alla]]),"",YEAR(TabellSAML[[#This Row],[Datum alla]]))</f>
        <v/>
      </c>
      <c r="BL194" t="str">
        <f>IF(ISTEXT(TabellSAML[[#This Row],[Datum alla]]),"",MONTH(TabellSAML[[#This Row],[Datum alla]]))</f>
        <v/>
      </c>
      <c r="BM194" t="str">
        <f>IF(ISTEXT(TabellSAML[[#This Row],[Månad]]),"",IF(TabellSAML[[#This Row],[Månad]]&lt;=6,TabellSAML[[#This Row],[År]]&amp;" termin 1",TabellSAML[[#This Row],[År]]&amp;" termin 2"))</f>
        <v/>
      </c>
    </row>
    <row r="195" spans="2:65" x14ac:dyDescent="0.25">
      <c r="B195" s="1"/>
      <c r="C195" s="1"/>
      <c r="J195" s="2"/>
      <c r="K195" s="2"/>
      <c r="S195" s="37"/>
      <c r="T195" s="29"/>
      <c r="AO195" s="44" t="str">
        <f>IF(TabellSAML[[#This Row],[ID]]&gt;0,ISTEXT(TabellSAML[[#This Row],[(CoS) Ledarens namn]]),"")</f>
        <v/>
      </c>
      <c r="AP195" t="str">
        <f>IF(TabellSAML[[#This Row],[ID]]&gt;0,ISTEXT(TabellSAML[[#This Row],[(BIFF) Ledarens namn]]),"")</f>
        <v/>
      </c>
      <c r="AQ195" t="str">
        <f>IF(TabellSAML[[#This Row],[ID]]&gt;0,ISTEXT(TabellSAML[[#This Row],[(LFT) Ledarens namn]]),"")</f>
        <v/>
      </c>
      <c r="AR195" t="str">
        <f>IF(TabellSAML[[#This Row],[ID]]&gt;0,ISTEXT(TabellSAML[[#This Row],[(CoS) Namn på ledare för programmet]]),"")</f>
        <v/>
      </c>
      <c r="AS195" t="str">
        <f>IF(TabellSAML[[#This Row],[ID]]&gt;0,ISTEXT(TabellSAML[[#This Row],[(BIFF) Namn på ledare för programmet]]),"")</f>
        <v/>
      </c>
      <c r="AT195" t="str">
        <f>IF(TabellSAML[[#This Row],[ID]]&gt;0,ISTEXT(TabellSAML[[#This Row],[(LFT) Namn på ledare för programmet]]),"")</f>
        <v/>
      </c>
      <c r="AU195" s="5" t="str">
        <f>IF(TabellSAML[[#This Row],[CoS1]]=TRUE,TabellSAML[[#This Row],[Datum för det sista programtillfället]]&amp;TabellSAML[[#This Row],[(CoS) Ledarens namn]],"")</f>
        <v/>
      </c>
      <c r="AV195" t="str">
        <f>IF(TabellSAML[[#This Row],[CoS1]]=TRUE,TabellSAML[[#This Row],[Socialförvaltning som anordnat programtillfällena]],"")</f>
        <v/>
      </c>
      <c r="AW195" s="5" t="str">
        <f>IF(TabellSAML[[#This Row],[CoS2]]=TRUE,TabellSAML[[#This Row],[Datum för sista programtillfället]]&amp;TabellSAML[[#This Row],[(CoS) Namn på ledare för programmet]],"")</f>
        <v/>
      </c>
      <c r="AX195" t="str">
        <f>_xlfn.XLOOKUP(TabellSAML[[#This Row],[CoS_del_datum]],TabellSAML[CoS_led_datum],TabellSAML[CoS_led_SF],"",0,1)</f>
        <v/>
      </c>
      <c r="AY195" s="5" t="str">
        <f>IF(TabellSAML[[#This Row],[BIFF1]]=TRUE,TabellSAML[[#This Row],[Datum för det sista programtillfället]]&amp;TabellSAML[[#This Row],[(BIFF) Ledarens namn]],"")</f>
        <v/>
      </c>
      <c r="AZ195" t="str">
        <f>IF(TabellSAML[[#This Row],[BIFF1]]=TRUE,TabellSAML[[#This Row],[Socialförvaltning som anordnat programtillfällena]],"")</f>
        <v/>
      </c>
      <c r="BA195" s="5" t="str">
        <f>IF(TabellSAML[[#This Row],[BIFF2]]=TRUE,TabellSAML[[#This Row],[Datum för sista programtillfället]]&amp;TabellSAML[[#This Row],[(BIFF) Namn på ledare för programmet]],"")</f>
        <v/>
      </c>
      <c r="BB195" t="str">
        <f>_xlfn.XLOOKUP(TabellSAML[[#This Row],[BIFF_del_datum]],TabellSAML[BIFF_led_datum],TabellSAML[BIFF_led_SF],"",0,1)</f>
        <v/>
      </c>
      <c r="BC195" s="5" t="str">
        <f>IF(TabellSAML[[#This Row],[LFT1]]=TRUE,TabellSAML[[#This Row],[Datum för det sista programtillfället]]&amp;TabellSAML[[#This Row],[(LFT) Ledarens namn]],"")</f>
        <v/>
      </c>
      <c r="BD195" t="str">
        <f>IF(TabellSAML[[#This Row],[LFT1]]=TRUE,TabellSAML[[#This Row],[Socialförvaltning som anordnat programtillfällena]],"")</f>
        <v/>
      </c>
      <c r="BE195" s="5" t="str">
        <f>IF(TabellSAML[[#This Row],[LFT2]]=TRUE,TabellSAML[[#This Row],[Datum för sista programtillfället]]&amp;TabellSAML[[#This Row],[(LFT) Namn på ledare för programmet]],"")</f>
        <v/>
      </c>
      <c r="BF195" t="str">
        <f>_xlfn.XLOOKUP(TabellSAML[[#This Row],[LFT_del_datum]],TabellSAML[LFT_led_datum],TabellSAML[LFT_led_SF],"",0,1)</f>
        <v/>
      </c>
      <c r="BG19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5" s="5" t="str">
        <f>IF(ISNUMBER(TabellSAML[[#This Row],[Datum för det sista programtillfället]]),TabellSAML[[#This Row],[Datum för det sista programtillfället]],IF(ISBLANK(TabellSAML[[#This Row],[Datum för sista programtillfället]]),"",TabellSAML[[#This Row],[Datum för sista programtillfället]]))</f>
        <v/>
      </c>
      <c r="BJ195" t="str">
        <f>IF(ISTEXT(TabellSAML[[#This Row],[Typ av program]]),TabellSAML[[#This Row],[Typ av program]],IF(ISBLANK(TabellSAML[[#This Row],[Typ av program2]]),"",TabellSAML[[#This Row],[Typ av program2]]))</f>
        <v/>
      </c>
      <c r="BK195" t="str">
        <f>IF(ISTEXT(TabellSAML[[#This Row],[Datum alla]]),"",YEAR(TabellSAML[[#This Row],[Datum alla]]))</f>
        <v/>
      </c>
      <c r="BL195" t="str">
        <f>IF(ISTEXT(TabellSAML[[#This Row],[Datum alla]]),"",MONTH(TabellSAML[[#This Row],[Datum alla]]))</f>
        <v/>
      </c>
      <c r="BM195" t="str">
        <f>IF(ISTEXT(TabellSAML[[#This Row],[Månad]]),"",IF(TabellSAML[[#This Row],[Månad]]&lt;=6,TabellSAML[[#This Row],[År]]&amp;" termin 1",TabellSAML[[#This Row],[År]]&amp;" termin 2"))</f>
        <v/>
      </c>
    </row>
    <row r="196" spans="2:65" x14ac:dyDescent="0.25">
      <c r="B196" s="1"/>
      <c r="C196" s="1"/>
      <c r="J196" s="2"/>
      <c r="K196" s="2"/>
      <c r="S196" s="37"/>
      <c r="T196" s="29"/>
      <c r="AO196" s="44" t="str">
        <f>IF(TabellSAML[[#This Row],[ID]]&gt;0,ISTEXT(TabellSAML[[#This Row],[(CoS) Ledarens namn]]),"")</f>
        <v/>
      </c>
      <c r="AP196" t="str">
        <f>IF(TabellSAML[[#This Row],[ID]]&gt;0,ISTEXT(TabellSAML[[#This Row],[(BIFF) Ledarens namn]]),"")</f>
        <v/>
      </c>
      <c r="AQ196" t="str">
        <f>IF(TabellSAML[[#This Row],[ID]]&gt;0,ISTEXT(TabellSAML[[#This Row],[(LFT) Ledarens namn]]),"")</f>
        <v/>
      </c>
      <c r="AR196" t="str">
        <f>IF(TabellSAML[[#This Row],[ID]]&gt;0,ISTEXT(TabellSAML[[#This Row],[(CoS) Namn på ledare för programmet]]),"")</f>
        <v/>
      </c>
      <c r="AS196" t="str">
        <f>IF(TabellSAML[[#This Row],[ID]]&gt;0,ISTEXT(TabellSAML[[#This Row],[(BIFF) Namn på ledare för programmet]]),"")</f>
        <v/>
      </c>
      <c r="AT196" t="str">
        <f>IF(TabellSAML[[#This Row],[ID]]&gt;0,ISTEXT(TabellSAML[[#This Row],[(LFT) Namn på ledare för programmet]]),"")</f>
        <v/>
      </c>
      <c r="AU196" s="5" t="str">
        <f>IF(TabellSAML[[#This Row],[CoS1]]=TRUE,TabellSAML[[#This Row],[Datum för det sista programtillfället]]&amp;TabellSAML[[#This Row],[(CoS) Ledarens namn]],"")</f>
        <v/>
      </c>
      <c r="AV196" t="str">
        <f>IF(TabellSAML[[#This Row],[CoS1]]=TRUE,TabellSAML[[#This Row],[Socialförvaltning som anordnat programtillfällena]],"")</f>
        <v/>
      </c>
      <c r="AW196" s="5" t="str">
        <f>IF(TabellSAML[[#This Row],[CoS2]]=TRUE,TabellSAML[[#This Row],[Datum för sista programtillfället]]&amp;TabellSAML[[#This Row],[(CoS) Namn på ledare för programmet]],"")</f>
        <v/>
      </c>
      <c r="AX196" t="str">
        <f>_xlfn.XLOOKUP(TabellSAML[[#This Row],[CoS_del_datum]],TabellSAML[CoS_led_datum],TabellSAML[CoS_led_SF],"",0,1)</f>
        <v/>
      </c>
      <c r="AY196" s="5" t="str">
        <f>IF(TabellSAML[[#This Row],[BIFF1]]=TRUE,TabellSAML[[#This Row],[Datum för det sista programtillfället]]&amp;TabellSAML[[#This Row],[(BIFF) Ledarens namn]],"")</f>
        <v/>
      </c>
      <c r="AZ196" t="str">
        <f>IF(TabellSAML[[#This Row],[BIFF1]]=TRUE,TabellSAML[[#This Row],[Socialförvaltning som anordnat programtillfällena]],"")</f>
        <v/>
      </c>
      <c r="BA196" s="5" t="str">
        <f>IF(TabellSAML[[#This Row],[BIFF2]]=TRUE,TabellSAML[[#This Row],[Datum för sista programtillfället]]&amp;TabellSAML[[#This Row],[(BIFF) Namn på ledare för programmet]],"")</f>
        <v/>
      </c>
      <c r="BB196" t="str">
        <f>_xlfn.XLOOKUP(TabellSAML[[#This Row],[BIFF_del_datum]],TabellSAML[BIFF_led_datum],TabellSAML[BIFF_led_SF],"",0,1)</f>
        <v/>
      </c>
      <c r="BC196" s="5" t="str">
        <f>IF(TabellSAML[[#This Row],[LFT1]]=TRUE,TabellSAML[[#This Row],[Datum för det sista programtillfället]]&amp;TabellSAML[[#This Row],[(LFT) Ledarens namn]],"")</f>
        <v/>
      </c>
      <c r="BD196" t="str">
        <f>IF(TabellSAML[[#This Row],[LFT1]]=TRUE,TabellSAML[[#This Row],[Socialförvaltning som anordnat programtillfällena]],"")</f>
        <v/>
      </c>
      <c r="BE196" s="5" t="str">
        <f>IF(TabellSAML[[#This Row],[LFT2]]=TRUE,TabellSAML[[#This Row],[Datum för sista programtillfället]]&amp;TabellSAML[[#This Row],[(LFT) Namn på ledare för programmet]],"")</f>
        <v/>
      </c>
      <c r="BF196" t="str">
        <f>_xlfn.XLOOKUP(TabellSAML[[#This Row],[LFT_del_datum]],TabellSAML[LFT_led_datum],TabellSAML[LFT_led_SF],"",0,1)</f>
        <v/>
      </c>
      <c r="BG19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6" s="5" t="str">
        <f>IF(ISNUMBER(TabellSAML[[#This Row],[Datum för det sista programtillfället]]),TabellSAML[[#This Row],[Datum för det sista programtillfället]],IF(ISBLANK(TabellSAML[[#This Row],[Datum för sista programtillfället]]),"",TabellSAML[[#This Row],[Datum för sista programtillfället]]))</f>
        <v/>
      </c>
      <c r="BJ196" t="str">
        <f>IF(ISTEXT(TabellSAML[[#This Row],[Typ av program]]),TabellSAML[[#This Row],[Typ av program]],IF(ISBLANK(TabellSAML[[#This Row],[Typ av program2]]),"",TabellSAML[[#This Row],[Typ av program2]]))</f>
        <v/>
      </c>
      <c r="BK196" t="str">
        <f>IF(ISTEXT(TabellSAML[[#This Row],[Datum alla]]),"",YEAR(TabellSAML[[#This Row],[Datum alla]]))</f>
        <v/>
      </c>
      <c r="BL196" t="str">
        <f>IF(ISTEXT(TabellSAML[[#This Row],[Datum alla]]),"",MONTH(TabellSAML[[#This Row],[Datum alla]]))</f>
        <v/>
      </c>
      <c r="BM196" t="str">
        <f>IF(ISTEXT(TabellSAML[[#This Row],[Månad]]),"",IF(TabellSAML[[#This Row],[Månad]]&lt;=6,TabellSAML[[#This Row],[År]]&amp;" termin 1",TabellSAML[[#This Row],[År]]&amp;" termin 2"))</f>
        <v/>
      </c>
    </row>
    <row r="197" spans="2:65" x14ac:dyDescent="0.25">
      <c r="B197" s="1"/>
      <c r="C197" s="1"/>
      <c r="J197" s="2"/>
      <c r="K197" s="2"/>
      <c r="S197" s="37"/>
      <c r="T197" s="29"/>
      <c r="AO197" s="44" t="str">
        <f>IF(TabellSAML[[#This Row],[ID]]&gt;0,ISTEXT(TabellSAML[[#This Row],[(CoS) Ledarens namn]]),"")</f>
        <v/>
      </c>
      <c r="AP197" t="str">
        <f>IF(TabellSAML[[#This Row],[ID]]&gt;0,ISTEXT(TabellSAML[[#This Row],[(BIFF) Ledarens namn]]),"")</f>
        <v/>
      </c>
      <c r="AQ197" t="str">
        <f>IF(TabellSAML[[#This Row],[ID]]&gt;0,ISTEXT(TabellSAML[[#This Row],[(LFT) Ledarens namn]]),"")</f>
        <v/>
      </c>
      <c r="AR197" t="str">
        <f>IF(TabellSAML[[#This Row],[ID]]&gt;0,ISTEXT(TabellSAML[[#This Row],[(CoS) Namn på ledare för programmet]]),"")</f>
        <v/>
      </c>
      <c r="AS197" t="str">
        <f>IF(TabellSAML[[#This Row],[ID]]&gt;0,ISTEXT(TabellSAML[[#This Row],[(BIFF) Namn på ledare för programmet]]),"")</f>
        <v/>
      </c>
      <c r="AT197" t="str">
        <f>IF(TabellSAML[[#This Row],[ID]]&gt;0,ISTEXT(TabellSAML[[#This Row],[(LFT) Namn på ledare för programmet]]),"")</f>
        <v/>
      </c>
      <c r="AU197" s="5" t="str">
        <f>IF(TabellSAML[[#This Row],[CoS1]]=TRUE,TabellSAML[[#This Row],[Datum för det sista programtillfället]]&amp;TabellSAML[[#This Row],[(CoS) Ledarens namn]],"")</f>
        <v/>
      </c>
      <c r="AV197" t="str">
        <f>IF(TabellSAML[[#This Row],[CoS1]]=TRUE,TabellSAML[[#This Row],[Socialförvaltning som anordnat programtillfällena]],"")</f>
        <v/>
      </c>
      <c r="AW197" s="5" t="str">
        <f>IF(TabellSAML[[#This Row],[CoS2]]=TRUE,TabellSAML[[#This Row],[Datum för sista programtillfället]]&amp;TabellSAML[[#This Row],[(CoS) Namn på ledare för programmet]],"")</f>
        <v/>
      </c>
      <c r="AX197" t="str">
        <f>_xlfn.XLOOKUP(TabellSAML[[#This Row],[CoS_del_datum]],TabellSAML[CoS_led_datum],TabellSAML[CoS_led_SF],"",0,1)</f>
        <v/>
      </c>
      <c r="AY197" s="5" t="str">
        <f>IF(TabellSAML[[#This Row],[BIFF1]]=TRUE,TabellSAML[[#This Row],[Datum för det sista programtillfället]]&amp;TabellSAML[[#This Row],[(BIFF) Ledarens namn]],"")</f>
        <v/>
      </c>
      <c r="AZ197" t="str">
        <f>IF(TabellSAML[[#This Row],[BIFF1]]=TRUE,TabellSAML[[#This Row],[Socialförvaltning som anordnat programtillfällena]],"")</f>
        <v/>
      </c>
      <c r="BA197" s="5" t="str">
        <f>IF(TabellSAML[[#This Row],[BIFF2]]=TRUE,TabellSAML[[#This Row],[Datum för sista programtillfället]]&amp;TabellSAML[[#This Row],[(BIFF) Namn på ledare för programmet]],"")</f>
        <v/>
      </c>
      <c r="BB197" t="str">
        <f>_xlfn.XLOOKUP(TabellSAML[[#This Row],[BIFF_del_datum]],TabellSAML[BIFF_led_datum],TabellSAML[BIFF_led_SF],"",0,1)</f>
        <v/>
      </c>
      <c r="BC197" s="5" t="str">
        <f>IF(TabellSAML[[#This Row],[LFT1]]=TRUE,TabellSAML[[#This Row],[Datum för det sista programtillfället]]&amp;TabellSAML[[#This Row],[(LFT) Ledarens namn]],"")</f>
        <v/>
      </c>
      <c r="BD197" t="str">
        <f>IF(TabellSAML[[#This Row],[LFT1]]=TRUE,TabellSAML[[#This Row],[Socialförvaltning som anordnat programtillfällena]],"")</f>
        <v/>
      </c>
      <c r="BE197" s="5" t="str">
        <f>IF(TabellSAML[[#This Row],[LFT2]]=TRUE,TabellSAML[[#This Row],[Datum för sista programtillfället]]&amp;TabellSAML[[#This Row],[(LFT) Namn på ledare för programmet]],"")</f>
        <v/>
      </c>
      <c r="BF197" t="str">
        <f>_xlfn.XLOOKUP(TabellSAML[[#This Row],[LFT_del_datum]],TabellSAML[LFT_led_datum],TabellSAML[LFT_led_SF],"",0,1)</f>
        <v/>
      </c>
      <c r="BG19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7" s="5" t="str">
        <f>IF(ISNUMBER(TabellSAML[[#This Row],[Datum för det sista programtillfället]]),TabellSAML[[#This Row],[Datum för det sista programtillfället]],IF(ISBLANK(TabellSAML[[#This Row],[Datum för sista programtillfället]]),"",TabellSAML[[#This Row],[Datum för sista programtillfället]]))</f>
        <v/>
      </c>
      <c r="BJ197" t="str">
        <f>IF(ISTEXT(TabellSAML[[#This Row],[Typ av program]]),TabellSAML[[#This Row],[Typ av program]],IF(ISBLANK(TabellSAML[[#This Row],[Typ av program2]]),"",TabellSAML[[#This Row],[Typ av program2]]))</f>
        <v/>
      </c>
      <c r="BK197" t="str">
        <f>IF(ISTEXT(TabellSAML[[#This Row],[Datum alla]]),"",YEAR(TabellSAML[[#This Row],[Datum alla]]))</f>
        <v/>
      </c>
      <c r="BL197" t="str">
        <f>IF(ISTEXT(TabellSAML[[#This Row],[Datum alla]]),"",MONTH(TabellSAML[[#This Row],[Datum alla]]))</f>
        <v/>
      </c>
      <c r="BM197" t="str">
        <f>IF(ISTEXT(TabellSAML[[#This Row],[Månad]]),"",IF(TabellSAML[[#This Row],[Månad]]&lt;=6,TabellSAML[[#This Row],[År]]&amp;" termin 1",TabellSAML[[#This Row],[År]]&amp;" termin 2"))</f>
        <v/>
      </c>
    </row>
    <row r="198" spans="2:65" x14ac:dyDescent="0.25">
      <c r="B198" s="1"/>
      <c r="C198" s="1"/>
      <c r="G198" s="29"/>
      <c r="S198" s="37"/>
      <c r="AA198" s="2"/>
      <c r="AO198" s="44" t="str">
        <f>IF(TabellSAML[[#This Row],[ID]]&gt;0,ISTEXT(TabellSAML[[#This Row],[(CoS) Ledarens namn]]),"")</f>
        <v/>
      </c>
      <c r="AP198" t="str">
        <f>IF(TabellSAML[[#This Row],[ID]]&gt;0,ISTEXT(TabellSAML[[#This Row],[(BIFF) Ledarens namn]]),"")</f>
        <v/>
      </c>
      <c r="AQ198" t="str">
        <f>IF(TabellSAML[[#This Row],[ID]]&gt;0,ISTEXT(TabellSAML[[#This Row],[(LFT) Ledarens namn]]),"")</f>
        <v/>
      </c>
      <c r="AR198" t="str">
        <f>IF(TabellSAML[[#This Row],[ID]]&gt;0,ISTEXT(TabellSAML[[#This Row],[(CoS) Namn på ledare för programmet]]),"")</f>
        <v/>
      </c>
      <c r="AS198" t="str">
        <f>IF(TabellSAML[[#This Row],[ID]]&gt;0,ISTEXT(TabellSAML[[#This Row],[(BIFF) Namn på ledare för programmet]]),"")</f>
        <v/>
      </c>
      <c r="AT198" t="str">
        <f>IF(TabellSAML[[#This Row],[ID]]&gt;0,ISTEXT(TabellSAML[[#This Row],[(LFT) Namn på ledare för programmet]]),"")</f>
        <v/>
      </c>
      <c r="AU198" s="5" t="str">
        <f>IF(TabellSAML[[#This Row],[CoS1]]=TRUE,TabellSAML[[#This Row],[Datum för det sista programtillfället]]&amp;TabellSAML[[#This Row],[(CoS) Ledarens namn]],"")</f>
        <v/>
      </c>
      <c r="AV198" t="str">
        <f>IF(TabellSAML[[#This Row],[CoS1]]=TRUE,TabellSAML[[#This Row],[Socialförvaltning som anordnat programtillfällena]],"")</f>
        <v/>
      </c>
      <c r="AW198" s="5" t="str">
        <f>IF(TabellSAML[[#This Row],[CoS2]]=TRUE,TabellSAML[[#This Row],[Datum för sista programtillfället]]&amp;TabellSAML[[#This Row],[(CoS) Namn på ledare för programmet]],"")</f>
        <v/>
      </c>
      <c r="AX198" t="str">
        <f>_xlfn.XLOOKUP(TabellSAML[[#This Row],[CoS_del_datum]],TabellSAML[CoS_led_datum],TabellSAML[CoS_led_SF],"",0,1)</f>
        <v/>
      </c>
      <c r="AY198" s="5" t="str">
        <f>IF(TabellSAML[[#This Row],[BIFF1]]=TRUE,TabellSAML[[#This Row],[Datum för det sista programtillfället]]&amp;TabellSAML[[#This Row],[(BIFF) Ledarens namn]],"")</f>
        <v/>
      </c>
      <c r="AZ198" t="str">
        <f>IF(TabellSAML[[#This Row],[BIFF1]]=TRUE,TabellSAML[[#This Row],[Socialförvaltning som anordnat programtillfällena]],"")</f>
        <v/>
      </c>
      <c r="BA198" s="5" t="str">
        <f>IF(TabellSAML[[#This Row],[BIFF2]]=TRUE,TabellSAML[[#This Row],[Datum för sista programtillfället]]&amp;TabellSAML[[#This Row],[(BIFF) Namn på ledare för programmet]],"")</f>
        <v/>
      </c>
      <c r="BB198" t="str">
        <f>_xlfn.XLOOKUP(TabellSAML[[#This Row],[BIFF_del_datum]],TabellSAML[BIFF_led_datum],TabellSAML[BIFF_led_SF],"",0,1)</f>
        <v/>
      </c>
      <c r="BC198" s="5" t="str">
        <f>IF(TabellSAML[[#This Row],[LFT1]]=TRUE,TabellSAML[[#This Row],[Datum för det sista programtillfället]]&amp;TabellSAML[[#This Row],[(LFT) Ledarens namn]],"")</f>
        <v/>
      </c>
      <c r="BD198" t="str">
        <f>IF(TabellSAML[[#This Row],[LFT1]]=TRUE,TabellSAML[[#This Row],[Socialförvaltning som anordnat programtillfällena]],"")</f>
        <v/>
      </c>
      <c r="BE198" s="5" t="str">
        <f>IF(TabellSAML[[#This Row],[LFT2]]=TRUE,TabellSAML[[#This Row],[Datum för sista programtillfället]]&amp;TabellSAML[[#This Row],[(LFT) Namn på ledare för programmet]],"")</f>
        <v/>
      </c>
      <c r="BF198" t="str">
        <f>_xlfn.XLOOKUP(TabellSAML[[#This Row],[LFT_del_datum]],TabellSAML[LFT_led_datum],TabellSAML[LFT_led_SF],"",0,1)</f>
        <v/>
      </c>
      <c r="BG19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8" s="5" t="str">
        <f>IF(ISNUMBER(TabellSAML[[#This Row],[Datum för det sista programtillfället]]),TabellSAML[[#This Row],[Datum för det sista programtillfället]],IF(ISBLANK(TabellSAML[[#This Row],[Datum för sista programtillfället]]),"",TabellSAML[[#This Row],[Datum för sista programtillfället]]))</f>
        <v/>
      </c>
      <c r="BJ198" t="str">
        <f>IF(ISTEXT(TabellSAML[[#This Row],[Typ av program]]),TabellSAML[[#This Row],[Typ av program]],IF(ISBLANK(TabellSAML[[#This Row],[Typ av program2]]),"",TabellSAML[[#This Row],[Typ av program2]]))</f>
        <v/>
      </c>
      <c r="BK198" t="str">
        <f>IF(ISTEXT(TabellSAML[[#This Row],[Datum alla]]),"",YEAR(TabellSAML[[#This Row],[Datum alla]]))</f>
        <v/>
      </c>
      <c r="BL198" t="str">
        <f>IF(ISTEXT(TabellSAML[[#This Row],[Datum alla]]),"",MONTH(TabellSAML[[#This Row],[Datum alla]]))</f>
        <v/>
      </c>
      <c r="BM198" t="str">
        <f>IF(ISTEXT(TabellSAML[[#This Row],[Månad]]),"",IF(TabellSAML[[#This Row],[Månad]]&lt;=6,TabellSAML[[#This Row],[År]]&amp;" termin 1",TabellSAML[[#This Row],[År]]&amp;" termin 2"))</f>
        <v/>
      </c>
    </row>
    <row r="199" spans="2:65" x14ac:dyDescent="0.25">
      <c r="B199" s="1"/>
      <c r="C199" s="1"/>
      <c r="G199" s="29"/>
      <c r="S199" s="37"/>
      <c r="AA199" s="2"/>
      <c r="AO199" s="44" t="str">
        <f>IF(TabellSAML[[#This Row],[ID]]&gt;0,ISTEXT(TabellSAML[[#This Row],[(CoS) Ledarens namn]]),"")</f>
        <v/>
      </c>
      <c r="AP199" t="str">
        <f>IF(TabellSAML[[#This Row],[ID]]&gt;0,ISTEXT(TabellSAML[[#This Row],[(BIFF) Ledarens namn]]),"")</f>
        <v/>
      </c>
      <c r="AQ199" t="str">
        <f>IF(TabellSAML[[#This Row],[ID]]&gt;0,ISTEXT(TabellSAML[[#This Row],[(LFT) Ledarens namn]]),"")</f>
        <v/>
      </c>
      <c r="AR199" t="str">
        <f>IF(TabellSAML[[#This Row],[ID]]&gt;0,ISTEXT(TabellSAML[[#This Row],[(CoS) Namn på ledare för programmet]]),"")</f>
        <v/>
      </c>
      <c r="AS199" t="str">
        <f>IF(TabellSAML[[#This Row],[ID]]&gt;0,ISTEXT(TabellSAML[[#This Row],[(BIFF) Namn på ledare för programmet]]),"")</f>
        <v/>
      </c>
      <c r="AT199" t="str">
        <f>IF(TabellSAML[[#This Row],[ID]]&gt;0,ISTEXT(TabellSAML[[#This Row],[(LFT) Namn på ledare för programmet]]),"")</f>
        <v/>
      </c>
      <c r="AU199" s="5" t="str">
        <f>IF(TabellSAML[[#This Row],[CoS1]]=TRUE,TabellSAML[[#This Row],[Datum för det sista programtillfället]]&amp;TabellSAML[[#This Row],[(CoS) Ledarens namn]],"")</f>
        <v/>
      </c>
      <c r="AV199" t="str">
        <f>IF(TabellSAML[[#This Row],[CoS1]]=TRUE,TabellSAML[[#This Row],[Socialförvaltning som anordnat programtillfällena]],"")</f>
        <v/>
      </c>
      <c r="AW199" s="5" t="str">
        <f>IF(TabellSAML[[#This Row],[CoS2]]=TRUE,TabellSAML[[#This Row],[Datum för sista programtillfället]]&amp;TabellSAML[[#This Row],[(CoS) Namn på ledare för programmet]],"")</f>
        <v/>
      </c>
      <c r="AX199" t="str">
        <f>_xlfn.XLOOKUP(TabellSAML[[#This Row],[CoS_del_datum]],TabellSAML[CoS_led_datum],TabellSAML[CoS_led_SF],"",0,1)</f>
        <v/>
      </c>
      <c r="AY199" s="5" t="str">
        <f>IF(TabellSAML[[#This Row],[BIFF1]]=TRUE,TabellSAML[[#This Row],[Datum för det sista programtillfället]]&amp;TabellSAML[[#This Row],[(BIFF) Ledarens namn]],"")</f>
        <v/>
      </c>
      <c r="AZ199" t="str">
        <f>IF(TabellSAML[[#This Row],[BIFF1]]=TRUE,TabellSAML[[#This Row],[Socialförvaltning som anordnat programtillfällena]],"")</f>
        <v/>
      </c>
      <c r="BA199" s="5" t="str">
        <f>IF(TabellSAML[[#This Row],[BIFF2]]=TRUE,TabellSAML[[#This Row],[Datum för sista programtillfället]]&amp;TabellSAML[[#This Row],[(BIFF) Namn på ledare för programmet]],"")</f>
        <v/>
      </c>
      <c r="BB199" t="str">
        <f>_xlfn.XLOOKUP(TabellSAML[[#This Row],[BIFF_del_datum]],TabellSAML[BIFF_led_datum],TabellSAML[BIFF_led_SF],"",0,1)</f>
        <v/>
      </c>
      <c r="BC199" s="5" t="str">
        <f>IF(TabellSAML[[#This Row],[LFT1]]=TRUE,TabellSAML[[#This Row],[Datum för det sista programtillfället]]&amp;TabellSAML[[#This Row],[(LFT) Ledarens namn]],"")</f>
        <v/>
      </c>
      <c r="BD199" t="str">
        <f>IF(TabellSAML[[#This Row],[LFT1]]=TRUE,TabellSAML[[#This Row],[Socialförvaltning som anordnat programtillfällena]],"")</f>
        <v/>
      </c>
      <c r="BE199" s="5" t="str">
        <f>IF(TabellSAML[[#This Row],[LFT2]]=TRUE,TabellSAML[[#This Row],[Datum för sista programtillfället]]&amp;TabellSAML[[#This Row],[(LFT) Namn på ledare för programmet]],"")</f>
        <v/>
      </c>
      <c r="BF199" t="str">
        <f>_xlfn.XLOOKUP(TabellSAML[[#This Row],[LFT_del_datum]],TabellSAML[LFT_led_datum],TabellSAML[LFT_led_SF],"",0,1)</f>
        <v/>
      </c>
      <c r="BG19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19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199" s="5" t="str">
        <f>IF(ISNUMBER(TabellSAML[[#This Row],[Datum för det sista programtillfället]]),TabellSAML[[#This Row],[Datum för det sista programtillfället]],IF(ISBLANK(TabellSAML[[#This Row],[Datum för sista programtillfället]]),"",TabellSAML[[#This Row],[Datum för sista programtillfället]]))</f>
        <v/>
      </c>
      <c r="BJ199" t="str">
        <f>IF(ISTEXT(TabellSAML[[#This Row],[Typ av program]]),TabellSAML[[#This Row],[Typ av program]],IF(ISBLANK(TabellSAML[[#This Row],[Typ av program2]]),"",TabellSAML[[#This Row],[Typ av program2]]))</f>
        <v/>
      </c>
      <c r="BK199" t="str">
        <f>IF(ISTEXT(TabellSAML[[#This Row],[Datum alla]]),"",YEAR(TabellSAML[[#This Row],[Datum alla]]))</f>
        <v/>
      </c>
      <c r="BL199" t="str">
        <f>IF(ISTEXT(TabellSAML[[#This Row],[Datum alla]]),"",MONTH(TabellSAML[[#This Row],[Datum alla]]))</f>
        <v/>
      </c>
      <c r="BM199" t="str">
        <f>IF(ISTEXT(TabellSAML[[#This Row],[Månad]]),"",IF(TabellSAML[[#This Row],[Månad]]&lt;=6,TabellSAML[[#This Row],[År]]&amp;" termin 1",TabellSAML[[#This Row],[År]]&amp;" termin 2"))</f>
        <v/>
      </c>
    </row>
    <row r="200" spans="2:65" x14ac:dyDescent="0.25">
      <c r="B200" s="1"/>
      <c r="C200" s="1"/>
      <c r="G200" s="29"/>
      <c r="S200" s="37"/>
      <c r="AA200" s="2"/>
      <c r="AO200" s="44" t="str">
        <f>IF(TabellSAML[[#This Row],[ID]]&gt;0,ISTEXT(TabellSAML[[#This Row],[(CoS) Ledarens namn]]),"")</f>
        <v/>
      </c>
      <c r="AP200" t="str">
        <f>IF(TabellSAML[[#This Row],[ID]]&gt;0,ISTEXT(TabellSAML[[#This Row],[(BIFF) Ledarens namn]]),"")</f>
        <v/>
      </c>
      <c r="AQ200" t="str">
        <f>IF(TabellSAML[[#This Row],[ID]]&gt;0,ISTEXT(TabellSAML[[#This Row],[(LFT) Ledarens namn]]),"")</f>
        <v/>
      </c>
      <c r="AR200" t="str">
        <f>IF(TabellSAML[[#This Row],[ID]]&gt;0,ISTEXT(TabellSAML[[#This Row],[(CoS) Namn på ledare för programmet]]),"")</f>
        <v/>
      </c>
      <c r="AS200" t="str">
        <f>IF(TabellSAML[[#This Row],[ID]]&gt;0,ISTEXT(TabellSAML[[#This Row],[(BIFF) Namn på ledare för programmet]]),"")</f>
        <v/>
      </c>
      <c r="AT200" t="str">
        <f>IF(TabellSAML[[#This Row],[ID]]&gt;0,ISTEXT(TabellSAML[[#This Row],[(LFT) Namn på ledare för programmet]]),"")</f>
        <v/>
      </c>
      <c r="AU200" s="5" t="str">
        <f>IF(TabellSAML[[#This Row],[CoS1]]=TRUE,TabellSAML[[#This Row],[Datum för det sista programtillfället]]&amp;TabellSAML[[#This Row],[(CoS) Ledarens namn]],"")</f>
        <v/>
      </c>
      <c r="AV200" t="str">
        <f>IF(TabellSAML[[#This Row],[CoS1]]=TRUE,TabellSAML[[#This Row],[Socialförvaltning som anordnat programtillfällena]],"")</f>
        <v/>
      </c>
      <c r="AW200" s="5" t="str">
        <f>IF(TabellSAML[[#This Row],[CoS2]]=TRUE,TabellSAML[[#This Row],[Datum för sista programtillfället]]&amp;TabellSAML[[#This Row],[(CoS) Namn på ledare för programmet]],"")</f>
        <v/>
      </c>
      <c r="AX200" t="str">
        <f>_xlfn.XLOOKUP(TabellSAML[[#This Row],[CoS_del_datum]],TabellSAML[CoS_led_datum],TabellSAML[CoS_led_SF],"",0,1)</f>
        <v/>
      </c>
      <c r="AY200" s="5" t="str">
        <f>IF(TabellSAML[[#This Row],[BIFF1]]=TRUE,TabellSAML[[#This Row],[Datum för det sista programtillfället]]&amp;TabellSAML[[#This Row],[(BIFF) Ledarens namn]],"")</f>
        <v/>
      </c>
      <c r="AZ200" t="str">
        <f>IF(TabellSAML[[#This Row],[BIFF1]]=TRUE,TabellSAML[[#This Row],[Socialförvaltning som anordnat programtillfällena]],"")</f>
        <v/>
      </c>
      <c r="BA200" s="5" t="str">
        <f>IF(TabellSAML[[#This Row],[BIFF2]]=TRUE,TabellSAML[[#This Row],[Datum för sista programtillfället]]&amp;TabellSAML[[#This Row],[(BIFF) Namn på ledare för programmet]],"")</f>
        <v/>
      </c>
      <c r="BB200" t="str">
        <f>_xlfn.XLOOKUP(TabellSAML[[#This Row],[BIFF_del_datum]],TabellSAML[BIFF_led_datum],TabellSAML[BIFF_led_SF],"",0,1)</f>
        <v/>
      </c>
      <c r="BC200" s="5" t="str">
        <f>IF(TabellSAML[[#This Row],[LFT1]]=TRUE,TabellSAML[[#This Row],[Datum för det sista programtillfället]]&amp;TabellSAML[[#This Row],[(LFT) Ledarens namn]],"")</f>
        <v/>
      </c>
      <c r="BD200" t="str">
        <f>IF(TabellSAML[[#This Row],[LFT1]]=TRUE,TabellSAML[[#This Row],[Socialförvaltning som anordnat programtillfällena]],"")</f>
        <v/>
      </c>
      <c r="BE200" s="5" t="str">
        <f>IF(TabellSAML[[#This Row],[LFT2]]=TRUE,TabellSAML[[#This Row],[Datum för sista programtillfället]]&amp;TabellSAML[[#This Row],[(LFT) Namn på ledare för programmet]],"")</f>
        <v/>
      </c>
      <c r="BF200" t="str">
        <f>_xlfn.XLOOKUP(TabellSAML[[#This Row],[LFT_del_datum]],TabellSAML[LFT_led_datum],TabellSAML[LFT_led_SF],"",0,1)</f>
        <v/>
      </c>
      <c r="BG20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0" s="5" t="str">
        <f>IF(ISNUMBER(TabellSAML[[#This Row],[Datum för det sista programtillfället]]),TabellSAML[[#This Row],[Datum för det sista programtillfället]],IF(ISBLANK(TabellSAML[[#This Row],[Datum för sista programtillfället]]),"",TabellSAML[[#This Row],[Datum för sista programtillfället]]))</f>
        <v/>
      </c>
      <c r="BJ200" t="str">
        <f>IF(ISTEXT(TabellSAML[[#This Row],[Typ av program]]),TabellSAML[[#This Row],[Typ av program]],IF(ISBLANK(TabellSAML[[#This Row],[Typ av program2]]),"",TabellSAML[[#This Row],[Typ av program2]]))</f>
        <v/>
      </c>
      <c r="BK200" t="str">
        <f>IF(ISTEXT(TabellSAML[[#This Row],[Datum alla]]),"",YEAR(TabellSAML[[#This Row],[Datum alla]]))</f>
        <v/>
      </c>
      <c r="BL200" t="str">
        <f>IF(ISTEXT(TabellSAML[[#This Row],[Datum alla]]),"",MONTH(TabellSAML[[#This Row],[Datum alla]]))</f>
        <v/>
      </c>
      <c r="BM200" t="str">
        <f>IF(ISTEXT(TabellSAML[[#This Row],[Månad]]),"",IF(TabellSAML[[#This Row],[Månad]]&lt;=6,TabellSAML[[#This Row],[År]]&amp;" termin 1",TabellSAML[[#This Row],[År]]&amp;" termin 2"))</f>
        <v/>
      </c>
    </row>
    <row r="201" spans="2:65" x14ac:dyDescent="0.25">
      <c r="B201" s="1"/>
      <c r="C201" s="1"/>
      <c r="G201" s="29"/>
      <c r="J201" s="2"/>
      <c r="K201" s="2"/>
      <c r="S201" s="37"/>
      <c r="T201" s="29"/>
      <c r="AO201" s="44" t="str">
        <f>IF(TabellSAML[[#This Row],[ID]]&gt;0,ISTEXT(TabellSAML[[#This Row],[(CoS) Ledarens namn]]),"")</f>
        <v/>
      </c>
      <c r="AP201" t="str">
        <f>IF(TabellSAML[[#This Row],[ID]]&gt;0,ISTEXT(TabellSAML[[#This Row],[(BIFF) Ledarens namn]]),"")</f>
        <v/>
      </c>
      <c r="AQ201" t="str">
        <f>IF(TabellSAML[[#This Row],[ID]]&gt;0,ISTEXT(TabellSAML[[#This Row],[(LFT) Ledarens namn]]),"")</f>
        <v/>
      </c>
      <c r="AR201" t="str">
        <f>IF(TabellSAML[[#This Row],[ID]]&gt;0,ISTEXT(TabellSAML[[#This Row],[(CoS) Namn på ledare för programmet]]),"")</f>
        <v/>
      </c>
      <c r="AS201" t="str">
        <f>IF(TabellSAML[[#This Row],[ID]]&gt;0,ISTEXT(TabellSAML[[#This Row],[(BIFF) Namn på ledare för programmet]]),"")</f>
        <v/>
      </c>
      <c r="AT201" t="str">
        <f>IF(TabellSAML[[#This Row],[ID]]&gt;0,ISTEXT(TabellSAML[[#This Row],[(LFT) Namn på ledare för programmet]]),"")</f>
        <v/>
      </c>
      <c r="AU201" s="5" t="str">
        <f>IF(TabellSAML[[#This Row],[CoS1]]=TRUE,TabellSAML[[#This Row],[Datum för det sista programtillfället]]&amp;TabellSAML[[#This Row],[(CoS) Ledarens namn]],"")</f>
        <v/>
      </c>
      <c r="AV201" t="str">
        <f>IF(TabellSAML[[#This Row],[CoS1]]=TRUE,TabellSAML[[#This Row],[Socialförvaltning som anordnat programtillfällena]],"")</f>
        <v/>
      </c>
      <c r="AW201" s="5" t="str">
        <f>IF(TabellSAML[[#This Row],[CoS2]]=TRUE,TabellSAML[[#This Row],[Datum för sista programtillfället]]&amp;TabellSAML[[#This Row],[(CoS) Namn på ledare för programmet]],"")</f>
        <v/>
      </c>
      <c r="AX201" t="str">
        <f>_xlfn.XLOOKUP(TabellSAML[[#This Row],[CoS_del_datum]],TabellSAML[CoS_led_datum],TabellSAML[CoS_led_SF],"",0,1)</f>
        <v/>
      </c>
      <c r="AY201" s="5" t="str">
        <f>IF(TabellSAML[[#This Row],[BIFF1]]=TRUE,TabellSAML[[#This Row],[Datum för det sista programtillfället]]&amp;TabellSAML[[#This Row],[(BIFF) Ledarens namn]],"")</f>
        <v/>
      </c>
      <c r="AZ201" t="str">
        <f>IF(TabellSAML[[#This Row],[BIFF1]]=TRUE,TabellSAML[[#This Row],[Socialförvaltning som anordnat programtillfällena]],"")</f>
        <v/>
      </c>
      <c r="BA201" s="5" t="str">
        <f>IF(TabellSAML[[#This Row],[BIFF2]]=TRUE,TabellSAML[[#This Row],[Datum för sista programtillfället]]&amp;TabellSAML[[#This Row],[(BIFF) Namn på ledare för programmet]],"")</f>
        <v/>
      </c>
      <c r="BB201" t="str">
        <f>_xlfn.XLOOKUP(TabellSAML[[#This Row],[BIFF_del_datum]],TabellSAML[BIFF_led_datum],TabellSAML[BIFF_led_SF],"",0,1)</f>
        <v/>
      </c>
      <c r="BC201" s="5" t="str">
        <f>IF(TabellSAML[[#This Row],[LFT1]]=TRUE,TabellSAML[[#This Row],[Datum för det sista programtillfället]]&amp;TabellSAML[[#This Row],[(LFT) Ledarens namn]],"")</f>
        <v/>
      </c>
      <c r="BD201" t="str">
        <f>IF(TabellSAML[[#This Row],[LFT1]]=TRUE,TabellSAML[[#This Row],[Socialförvaltning som anordnat programtillfällena]],"")</f>
        <v/>
      </c>
      <c r="BE201" s="5" t="str">
        <f>IF(TabellSAML[[#This Row],[LFT2]]=TRUE,TabellSAML[[#This Row],[Datum för sista programtillfället]]&amp;TabellSAML[[#This Row],[(LFT) Namn på ledare för programmet]],"")</f>
        <v/>
      </c>
      <c r="BF201" t="str">
        <f>_xlfn.XLOOKUP(TabellSAML[[#This Row],[LFT_del_datum]],TabellSAML[LFT_led_datum],TabellSAML[LFT_led_SF],"",0,1)</f>
        <v/>
      </c>
      <c r="BG20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1" s="5" t="str">
        <f>IF(ISNUMBER(TabellSAML[[#This Row],[Datum för det sista programtillfället]]),TabellSAML[[#This Row],[Datum för det sista programtillfället]],IF(ISBLANK(TabellSAML[[#This Row],[Datum för sista programtillfället]]),"",TabellSAML[[#This Row],[Datum för sista programtillfället]]))</f>
        <v/>
      </c>
      <c r="BJ201" t="str">
        <f>IF(ISTEXT(TabellSAML[[#This Row],[Typ av program]]),TabellSAML[[#This Row],[Typ av program]],IF(ISBLANK(TabellSAML[[#This Row],[Typ av program2]]),"",TabellSAML[[#This Row],[Typ av program2]]))</f>
        <v/>
      </c>
      <c r="BK201" t="str">
        <f>IF(ISTEXT(TabellSAML[[#This Row],[Datum alla]]),"",YEAR(TabellSAML[[#This Row],[Datum alla]]))</f>
        <v/>
      </c>
      <c r="BL201" t="str">
        <f>IF(ISTEXT(TabellSAML[[#This Row],[Datum alla]]),"",MONTH(TabellSAML[[#This Row],[Datum alla]]))</f>
        <v/>
      </c>
      <c r="BM201" t="str">
        <f>IF(ISTEXT(TabellSAML[[#This Row],[Månad]]),"",IF(TabellSAML[[#This Row],[Månad]]&lt;=6,TabellSAML[[#This Row],[År]]&amp;" termin 1",TabellSAML[[#This Row],[År]]&amp;" termin 2"))</f>
        <v/>
      </c>
    </row>
    <row r="202" spans="2:65" x14ac:dyDescent="0.25">
      <c r="B202" s="1"/>
      <c r="C202" s="1"/>
      <c r="G202" s="29"/>
      <c r="J202" s="2"/>
      <c r="K202" s="2"/>
      <c r="S202" s="37"/>
      <c r="T202" s="29"/>
      <c r="AO202" s="44" t="str">
        <f>IF(TabellSAML[[#This Row],[ID]]&gt;0,ISTEXT(TabellSAML[[#This Row],[(CoS) Ledarens namn]]),"")</f>
        <v/>
      </c>
      <c r="AP202" t="str">
        <f>IF(TabellSAML[[#This Row],[ID]]&gt;0,ISTEXT(TabellSAML[[#This Row],[(BIFF) Ledarens namn]]),"")</f>
        <v/>
      </c>
      <c r="AQ202" t="str">
        <f>IF(TabellSAML[[#This Row],[ID]]&gt;0,ISTEXT(TabellSAML[[#This Row],[(LFT) Ledarens namn]]),"")</f>
        <v/>
      </c>
      <c r="AR202" t="str">
        <f>IF(TabellSAML[[#This Row],[ID]]&gt;0,ISTEXT(TabellSAML[[#This Row],[(CoS) Namn på ledare för programmet]]),"")</f>
        <v/>
      </c>
      <c r="AS202" t="str">
        <f>IF(TabellSAML[[#This Row],[ID]]&gt;0,ISTEXT(TabellSAML[[#This Row],[(BIFF) Namn på ledare för programmet]]),"")</f>
        <v/>
      </c>
      <c r="AT202" t="str">
        <f>IF(TabellSAML[[#This Row],[ID]]&gt;0,ISTEXT(TabellSAML[[#This Row],[(LFT) Namn på ledare för programmet]]),"")</f>
        <v/>
      </c>
      <c r="AU202" s="5" t="str">
        <f>IF(TabellSAML[[#This Row],[CoS1]]=TRUE,TabellSAML[[#This Row],[Datum för det sista programtillfället]]&amp;TabellSAML[[#This Row],[(CoS) Ledarens namn]],"")</f>
        <v/>
      </c>
      <c r="AV202" t="str">
        <f>IF(TabellSAML[[#This Row],[CoS1]]=TRUE,TabellSAML[[#This Row],[Socialförvaltning som anordnat programtillfällena]],"")</f>
        <v/>
      </c>
      <c r="AW202" s="5" t="str">
        <f>IF(TabellSAML[[#This Row],[CoS2]]=TRUE,TabellSAML[[#This Row],[Datum för sista programtillfället]]&amp;TabellSAML[[#This Row],[(CoS) Namn på ledare för programmet]],"")</f>
        <v/>
      </c>
      <c r="AX202" t="str">
        <f>_xlfn.XLOOKUP(TabellSAML[[#This Row],[CoS_del_datum]],TabellSAML[CoS_led_datum],TabellSAML[CoS_led_SF],"",0,1)</f>
        <v/>
      </c>
      <c r="AY202" s="5" t="str">
        <f>IF(TabellSAML[[#This Row],[BIFF1]]=TRUE,TabellSAML[[#This Row],[Datum för det sista programtillfället]]&amp;TabellSAML[[#This Row],[(BIFF) Ledarens namn]],"")</f>
        <v/>
      </c>
      <c r="AZ202" t="str">
        <f>IF(TabellSAML[[#This Row],[BIFF1]]=TRUE,TabellSAML[[#This Row],[Socialförvaltning som anordnat programtillfällena]],"")</f>
        <v/>
      </c>
      <c r="BA202" s="5" t="str">
        <f>IF(TabellSAML[[#This Row],[BIFF2]]=TRUE,TabellSAML[[#This Row],[Datum för sista programtillfället]]&amp;TabellSAML[[#This Row],[(BIFF) Namn på ledare för programmet]],"")</f>
        <v/>
      </c>
      <c r="BB202" t="str">
        <f>_xlfn.XLOOKUP(TabellSAML[[#This Row],[BIFF_del_datum]],TabellSAML[BIFF_led_datum],TabellSAML[BIFF_led_SF],"",0,1)</f>
        <v/>
      </c>
      <c r="BC202" s="5" t="str">
        <f>IF(TabellSAML[[#This Row],[LFT1]]=TRUE,TabellSAML[[#This Row],[Datum för det sista programtillfället]]&amp;TabellSAML[[#This Row],[(LFT) Ledarens namn]],"")</f>
        <v/>
      </c>
      <c r="BD202" t="str">
        <f>IF(TabellSAML[[#This Row],[LFT1]]=TRUE,TabellSAML[[#This Row],[Socialförvaltning som anordnat programtillfällena]],"")</f>
        <v/>
      </c>
      <c r="BE202" s="5" t="str">
        <f>IF(TabellSAML[[#This Row],[LFT2]]=TRUE,TabellSAML[[#This Row],[Datum för sista programtillfället]]&amp;TabellSAML[[#This Row],[(LFT) Namn på ledare för programmet]],"")</f>
        <v/>
      </c>
      <c r="BF202" t="str">
        <f>_xlfn.XLOOKUP(TabellSAML[[#This Row],[LFT_del_datum]],TabellSAML[LFT_led_datum],TabellSAML[LFT_led_SF],"",0,1)</f>
        <v/>
      </c>
      <c r="BG20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2" s="5" t="str">
        <f>IF(ISNUMBER(TabellSAML[[#This Row],[Datum för det sista programtillfället]]),TabellSAML[[#This Row],[Datum för det sista programtillfället]],IF(ISBLANK(TabellSAML[[#This Row],[Datum för sista programtillfället]]),"",TabellSAML[[#This Row],[Datum för sista programtillfället]]))</f>
        <v/>
      </c>
      <c r="BJ202" t="str">
        <f>IF(ISTEXT(TabellSAML[[#This Row],[Typ av program]]),TabellSAML[[#This Row],[Typ av program]],IF(ISBLANK(TabellSAML[[#This Row],[Typ av program2]]),"",TabellSAML[[#This Row],[Typ av program2]]))</f>
        <v/>
      </c>
      <c r="BK202" t="str">
        <f>IF(ISTEXT(TabellSAML[[#This Row],[Datum alla]]),"",YEAR(TabellSAML[[#This Row],[Datum alla]]))</f>
        <v/>
      </c>
      <c r="BL202" t="str">
        <f>IF(ISTEXT(TabellSAML[[#This Row],[Datum alla]]),"",MONTH(TabellSAML[[#This Row],[Datum alla]]))</f>
        <v/>
      </c>
      <c r="BM202" t="str">
        <f>IF(ISTEXT(TabellSAML[[#This Row],[Månad]]),"",IF(TabellSAML[[#This Row],[Månad]]&lt;=6,TabellSAML[[#This Row],[År]]&amp;" termin 1",TabellSAML[[#This Row],[År]]&amp;" termin 2"))</f>
        <v/>
      </c>
    </row>
    <row r="203" spans="2:65" x14ac:dyDescent="0.25">
      <c r="B203" s="1"/>
      <c r="C203" s="1"/>
      <c r="G203" s="29"/>
      <c r="S203" s="37"/>
      <c r="T203" s="29"/>
      <c r="AA203" s="2"/>
      <c r="AO203" s="44" t="str">
        <f>IF(TabellSAML[[#This Row],[ID]]&gt;0,ISTEXT(TabellSAML[[#This Row],[(CoS) Ledarens namn]]),"")</f>
        <v/>
      </c>
      <c r="AP203" t="str">
        <f>IF(TabellSAML[[#This Row],[ID]]&gt;0,ISTEXT(TabellSAML[[#This Row],[(BIFF) Ledarens namn]]),"")</f>
        <v/>
      </c>
      <c r="AQ203" t="str">
        <f>IF(TabellSAML[[#This Row],[ID]]&gt;0,ISTEXT(TabellSAML[[#This Row],[(LFT) Ledarens namn]]),"")</f>
        <v/>
      </c>
      <c r="AR203" t="str">
        <f>IF(TabellSAML[[#This Row],[ID]]&gt;0,ISTEXT(TabellSAML[[#This Row],[(CoS) Namn på ledare för programmet]]),"")</f>
        <v/>
      </c>
      <c r="AS203" t="str">
        <f>IF(TabellSAML[[#This Row],[ID]]&gt;0,ISTEXT(TabellSAML[[#This Row],[(BIFF) Namn på ledare för programmet]]),"")</f>
        <v/>
      </c>
      <c r="AT203" t="str">
        <f>IF(TabellSAML[[#This Row],[ID]]&gt;0,ISTEXT(TabellSAML[[#This Row],[(LFT) Namn på ledare för programmet]]),"")</f>
        <v/>
      </c>
      <c r="AU203" s="5" t="str">
        <f>IF(TabellSAML[[#This Row],[CoS1]]=TRUE,TabellSAML[[#This Row],[Datum för det sista programtillfället]]&amp;TabellSAML[[#This Row],[(CoS) Ledarens namn]],"")</f>
        <v/>
      </c>
      <c r="AV203" t="str">
        <f>IF(TabellSAML[[#This Row],[CoS1]]=TRUE,TabellSAML[[#This Row],[Socialförvaltning som anordnat programtillfällena]],"")</f>
        <v/>
      </c>
      <c r="AW203" s="5" t="str">
        <f>IF(TabellSAML[[#This Row],[CoS2]]=TRUE,TabellSAML[[#This Row],[Datum för sista programtillfället]]&amp;TabellSAML[[#This Row],[(CoS) Namn på ledare för programmet]],"")</f>
        <v/>
      </c>
      <c r="AX203" t="str">
        <f>_xlfn.XLOOKUP(TabellSAML[[#This Row],[CoS_del_datum]],TabellSAML[CoS_led_datum],TabellSAML[CoS_led_SF],"",0,1)</f>
        <v/>
      </c>
      <c r="AY203" s="5" t="str">
        <f>IF(TabellSAML[[#This Row],[BIFF1]]=TRUE,TabellSAML[[#This Row],[Datum för det sista programtillfället]]&amp;TabellSAML[[#This Row],[(BIFF) Ledarens namn]],"")</f>
        <v/>
      </c>
      <c r="AZ203" t="str">
        <f>IF(TabellSAML[[#This Row],[BIFF1]]=TRUE,TabellSAML[[#This Row],[Socialförvaltning som anordnat programtillfällena]],"")</f>
        <v/>
      </c>
      <c r="BA203" s="5" t="str">
        <f>IF(TabellSAML[[#This Row],[BIFF2]]=TRUE,TabellSAML[[#This Row],[Datum för sista programtillfället]]&amp;TabellSAML[[#This Row],[(BIFF) Namn på ledare för programmet]],"")</f>
        <v/>
      </c>
      <c r="BB203" t="str">
        <f>_xlfn.XLOOKUP(TabellSAML[[#This Row],[BIFF_del_datum]],TabellSAML[BIFF_led_datum],TabellSAML[BIFF_led_SF],"",0,1)</f>
        <v/>
      </c>
      <c r="BC203" s="5" t="str">
        <f>IF(TabellSAML[[#This Row],[LFT1]]=TRUE,TabellSAML[[#This Row],[Datum för det sista programtillfället]]&amp;TabellSAML[[#This Row],[(LFT) Ledarens namn]],"")</f>
        <v/>
      </c>
      <c r="BD203" t="str">
        <f>IF(TabellSAML[[#This Row],[LFT1]]=TRUE,TabellSAML[[#This Row],[Socialförvaltning som anordnat programtillfällena]],"")</f>
        <v/>
      </c>
      <c r="BE203" s="5" t="str">
        <f>IF(TabellSAML[[#This Row],[LFT2]]=TRUE,TabellSAML[[#This Row],[Datum för sista programtillfället]]&amp;TabellSAML[[#This Row],[(LFT) Namn på ledare för programmet]],"")</f>
        <v/>
      </c>
      <c r="BF203" t="str">
        <f>_xlfn.XLOOKUP(TabellSAML[[#This Row],[LFT_del_datum]],TabellSAML[LFT_led_datum],TabellSAML[LFT_led_SF],"",0,1)</f>
        <v/>
      </c>
      <c r="BG20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3" s="5" t="str">
        <f>IF(ISNUMBER(TabellSAML[[#This Row],[Datum för det sista programtillfället]]),TabellSAML[[#This Row],[Datum för det sista programtillfället]],IF(ISBLANK(TabellSAML[[#This Row],[Datum för sista programtillfället]]),"",TabellSAML[[#This Row],[Datum för sista programtillfället]]))</f>
        <v/>
      </c>
      <c r="BJ203" t="str">
        <f>IF(ISTEXT(TabellSAML[[#This Row],[Typ av program]]),TabellSAML[[#This Row],[Typ av program]],IF(ISBLANK(TabellSAML[[#This Row],[Typ av program2]]),"",TabellSAML[[#This Row],[Typ av program2]]))</f>
        <v/>
      </c>
      <c r="BK203" t="str">
        <f>IF(ISTEXT(TabellSAML[[#This Row],[Datum alla]]),"",YEAR(TabellSAML[[#This Row],[Datum alla]]))</f>
        <v/>
      </c>
      <c r="BL203" t="str">
        <f>IF(ISTEXT(TabellSAML[[#This Row],[Datum alla]]),"",MONTH(TabellSAML[[#This Row],[Datum alla]]))</f>
        <v/>
      </c>
      <c r="BM203" t="str">
        <f>IF(ISTEXT(TabellSAML[[#This Row],[Månad]]),"",IF(TabellSAML[[#This Row],[Månad]]&lt;=6,TabellSAML[[#This Row],[År]]&amp;" termin 1",TabellSAML[[#This Row],[År]]&amp;" termin 2"))</f>
        <v/>
      </c>
    </row>
    <row r="204" spans="2:65" x14ac:dyDescent="0.25">
      <c r="B204" s="1"/>
      <c r="C204" s="1"/>
      <c r="G204" s="29"/>
      <c r="S204" s="37"/>
      <c r="T204" s="29"/>
      <c r="AA204" s="2"/>
      <c r="AO204" s="44" t="str">
        <f>IF(TabellSAML[[#This Row],[ID]]&gt;0,ISTEXT(TabellSAML[[#This Row],[(CoS) Ledarens namn]]),"")</f>
        <v/>
      </c>
      <c r="AP204" t="str">
        <f>IF(TabellSAML[[#This Row],[ID]]&gt;0,ISTEXT(TabellSAML[[#This Row],[(BIFF) Ledarens namn]]),"")</f>
        <v/>
      </c>
      <c r="AQ204" t="str">
        <f>IF(TabellSAML[[#This Row],[ID]]&gt;0,ISTEXT(TabellSAML[[#This Row],[(LFT) Ledarens namn]]),"")</f>
        <v/>
      </c>
      <c r="AR204" t="str">
        <f>IF(TabellSAML[[#This Row],[ID]]&gt;0,ISTEXT(TabellSAML[[#This Row],[(CoS) Namn på ledare för programmet]]),"")</f>
        <v/>
      </c>
      <c r="AS204" t="str">
        <f>IF(TabellSAML[[#This Row],[ID]]&gt;0,ISTEXT(TabellSAML[[#This Row],[(BIFF) Namn på ledare för programmet]]),"")</f>
        <v/>
      </c>
      <c r="AT204" t="str">
        <f>IF(TabellSAML[[#This Row],[ID]]&gt;0,ISTEXT(TabellSAML[[#This Row],[(LFT) Namn på ledare för programmet]]),"")</f>
        <v/>
      </c>
      <c r="AU204" s="5" t="str">
        <f>IF(TabellSAML[[#This Row],[CoS1]]=TRUE,TabellSAML[[#This Row],[Datum för det sista programtillfället]]&amp;TabellSAML[[#This Row],[(CoS) Ledarens namn]],"")</f>
        <v/>
      </c>
      <c r="AV204" t="str">
        <f>IF(TabellSAML[[#This Row],[CoS1]]=TRUE,TabellSAML[[#This Row],[Socialförvaltning som anordnat programtillfällena]],"")</f>
        <v/>
      </c>
      <c r="AW204" s="5" t="str">
        <f>IF(TabellSAML[[#This Row],[CoS2]]=TRUE,TabellSAML[[#This Row],[Datum för sista programtillfället]]&amp;TabellSAML[[#This Row],[(CoS) Namn på ledare för programmet]],"")</f>
        <v/>
      </c>
      <c r="AX204" t="str">
        <f>_xlfn.XLOOKUP(TabellSAML[[#This Row],[CoS_del_datum]],TabellSAML[CoS_led_datum],TabellSAML[CoS_led_SF],"",0,1)</f>
        <v/>
      </c>
      <c r="AY204" s="5" t="str">
        <f>IF(TabellSAML[[#This Row],[BIFF1]]=TRUE,TabellSAML[[#This Row],[Datum för det sista programtillfället]]&amp;TabellSAML[[#This Row],[(BIFF) Ledarens namn]],"")</f>
        <v/>
      </c>
      <c r="AZ204" t="str">
        <f>IF(TabellSAML[[#This Row],[BIFF1]]=TRUE,TabellSAML[[#This Row],[Socialförvaltning som anordnat programtillfällena]],"")</f>
        <v/>
      </c>
      <c r="BA204" s="5" t="str">
        <f>IF(TabellSAML[[#This Row],[BIFF2]]=TRUE,TabellSAML[[#This Row],[Datum för sista programtillfället]]&amp;TabellSAML[[#This Row],[(BIFF) Namn på ledare för programmet]],"")</f>
        <v/>
      </c>
      <c r="BB204" t="str">
        <f>_xlfn.XLOOKUP(TabellSAML[[#This Row],[BIFF_del_datum]],TabellSAML[BIFF_led_datum],TabellSAML[BIFF_led_SF],"",0,1)</f>
        <v/>
      </c>
      <c r="BC204" s="5" t="str">
        <f>IF(TabellSAML[[#This Row],[LFT1]]=TRUE,TabellSAML[[#This Row],[Datum för det sista programtillfället]]&amp;TabellSAML[[#This Row],[(LFT) Ledarens namn]],"")</f>
        <v/>
      </c>
      <c r="BD204" t="str">
        <f>IF(TabellSAML[[#This Row],[LFT1]]=TRUE,TabellSAML[[#This Row],[Socialförvaltning som anordnat programtillfällena]],"")</f>
        <v/>
      </c>
      <c r="BE204" s="5" t="str">
        <f>IF(TabellSAML[[#This Row],[LFT2]]=TRUE,TabellSAML[[#This Row],[Datum för sista programtillfället]]&amp;TabellSAML[[#This Row],[(LFT) Namn på ledare för programmet]],"")</f>
        <v/>
      </c>
      <c r="BF204" t="str">
        <f>_xlfn.XLOOKUP(TabellSAML[[#This Row],[LFT_del_datum]],TabellSAML[LFT_led_datum],TabellSAML[LFT_led_SF],"",0,1)</f>
        <v/>
      </c>
      <c r="BG20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4" s="5" t="str">
        <f>IF(ISNUMBER(TabellSAML[[#This Row],[Datum för det sista programtillfället]]),TabellSAML[[#This Row],[Datum för det sista programtillfället]],IF(ISBLANK(TabellSAML[[#This Row],[Datum för sista programtillfället]]),"",TabellSAML[[#This Row],[Datum för sista programtillfället]]))</f>
        <v/>
      </c>
      <c r="BJ204" t="str">
        <f>IF(ISTEXT(TabellSAML[[#This Row],[Typ av program]]),TabellSAML[[#This Row],[Typ av program]],IF(ISBLANK(TabellSAML[[#This Row],[Typ av program2]]),"",TabellSAML[[#This Row],[Typ av program2]]))</f>
        <v/>
      </c>
      <c r="BK204" t="str">
        <f>IF(ISTEXT(TabellSAML[[#This Row],[Datum alla]]),"",YEAR(TabellSAML[[#This Row],[Datum alla]]))</f>
        <v/>
      </c>
      <c r="BL204" t="str">
        <f>IF(ISTEXT(TabellSAML[[#This Row],[Datum alla]]),"",MONTH(TabellSAML[[#This Row],[Datum alla]]))</f>
        <v/>
      </c>
      <c r="BM204" t="str">
        <f>IF(ISTEXT(TabellSAML[[#This Row],[Månad]]),"",IF(TabellSAML[[#This Row],[Månad]]&lt;=6,TabellSAML[[#This Row],[År]]&amp;" termin 1",TabellSAML[[#This Row],[År]]&amp;" termin 2"))</f>
        <v/>
      </c>
    </row>
    <row r="205" spans="2:65" x14ac:dyDescent="0.25">
      <c r="B205" s="1"/>
      <c r="C205" s="1"/>
      <c r="G205" s="29"/>
      <c r="S205" s="37"/>
      <c r="T205" s="29"/>
      <c r="AA205" s="2"/>
      <c r="AO205" s="44" t="str">
        <f>IF(TabellSAML[[#This Row],[ID]]&gt;0,ISTEXT(TabellSAML[[#This Row],[(CoS) Ledarens namn]]),"")</f>
        <v/>
      </c>
      <c r="AP205" t="str">
        <f>IF(TabellSAML[[#This Row],[ID]]&gt;0,ISTEXT(TabellSAML[[#This Row],[(BIFF) Ledarens namn]]),"")</f>
        <v/>
      </c>
      <c r="AQ205" t="str">
        <f>IF(TabellSAML[[#This Row],[ID]]&gt;0,ISTEXT(TabellSAML[[#This Row],[(LFT) Ledarens namn]]),"")</f>
        <v/>
      </c>
      <c r="AR205" t="str">
        <f>IF(TabellSAML[[#This Row],[ID]]&gt;0,ISTEXT(TabellSAML[[#This Row],[(CoS) Namn på ledare för programmet]]),"")</f>
        <v/>
      </c>
      <c r="AS205" t="str">
        <f>IF(TabellSAML[[#This Row],[ID]]&gt;0,ISTEXT(TabellSAML[[#This Row],[(BIFF) Namn på ledare för programmet]]),"")</f>
        <v/>
      </c>
      <c r="AT205" t="str">
        <f>IF(TabellSAML[[#This Row],[ID]]&gt;0,ISTEXT(TabellSAML[[#This Row],[(LFT) Namn på ledare för programmet]]),"")</f>
        <v/>
      </c>
      <c r="AU205" s="5" t="str">
        <f>IF(TabellSAML[[#This Row],[CoS1]]=TRUE,TabellSAML[[#This Row],[Datum för det sista programtillfället]]&amp;TabellSAML[[#This Row],[(CoS) Ledarens namn]],"")</f>
        <v/>
      </c>
      <c r="AV205" t="str">
        <f>IF(TabellSAML[[#This Row],[CoS1]]=TRUE,TabellSAML[[#This Row],[Socialförvaltning som anordnat programtillfällena]],"")</f>
        <v/>
      </c>
      <c r="AW205" s="5" t="str">
        <f>IF(TabellSAML[[#This Row],[CoS2]]=TRUE,TabellSAML[[#This Row],[Datum för sista programtillfället]]&amp;TabellSAML[[#This Row],[(CoS) Namn på ledare för programmet]],"")</f>
        <v/>
      </c>
      <c r="AX205" t="str">
        <f>_xlfn.XLOOKUP(TabellSAML[[#This Row],[CoS_del_datum]],TabellSAML[CoS_led_datum],TabellSAML[CoS_led_SF],"",0,1)</f>
        <v/>
      </c>
      <c r="AY205" s="5" t="str">
        <f>IF(TabellSAML[[#This Row],[BIFF1]]=TRUE,TabellSAML[[#This Row],[Datum för det sista programtillfället]]&amp;TabellSAML[[#This Row],[(BIFF) Ledarens namn]],"")</f>
        <v/>
      </c>
      <c r="AZ205" t="str">
        <f>IF(TabellSAML[[#This Row],[BIFF1]]=TRUE,TabellSAML[[#This Row],[Socialförvaltning som anordnat programtillfällena]],"")</f>
        <v/>
      </c>
      <c r="BA205" s="5" t="str">
        <f>IF(TabellSAML[[#This Row],[BIFF2]]=TRUE,TabellSAML[[#This Row],[Datum för sista programtillfället]]&amp;TabellSAML[[#This Row],[(BIFF) Namn på ledare för programmet]],"")</f>
        <v/>
      </c>
      <c r="BB205" t="str">
        <f>_xlfn.XLOOKUP(TabellSAML[[#This Row],[BIFF_del_datum]],TabellSAML[BIFF_led_datum],TabellSAML[BIFF_led_SF],"",0,1)</f>
        <v/>
      </c>
      <c r="BC205" s="5" t="str">
        <f>IF(TabellSAML[[#This Row],[LFT1]]=TRUE,TabellSAML[[#This Row],[Datum för det sista programtillfället]]&amp;TabellSAML[[#This Row],[(LFT) Ledarens namn]],"")</f>
        <v/>
      </c>
      <c r="BD205" t="str">
        <f>IF(TabellSAML[[#This Row],[LFT1]]=TRUE,TabellSAML[[#This Row],[Socialförvaltning som anordnat programtillfällena]],"")</f>
        <v/>
      </c>
      <c r="BE205" s="5" t="str">
        <f>IF(TabellSAML[[#This Row],[LFT2]]=TRUE,TabellSAML[[#This Row],[Datum för sista programtillfället]]&amp;TabellSAML[[#This Row],[(LFT) Namn på ledare för programmet]],"")</f>
        <v/>
      </c>
      <c r="BF205" t="str">
        <f>_xlfn.XLOOKUP(TabellSAML[[#This Row],[LFT_del_datum]],TabellSAML[LFT_led_datum],TabellSAML[LFT_led_SF],"",0,1)</f>
        <v/>
      </c>
      <c r="BG20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5" s="5" t="str">
        <f>IF(ISNUMBER(TabellSAML[[#This Row],[Datum för det sista programtillfället]]),TabellSAML[[#This Row],[Datum för det sista programtillfället]],IF(ISBLANK(TabellSAML[[#This Row],[Datum för sista programtillfället]]),"",TabellSAML[[#This Row],[Datum för sista programtillfället]]))</f>
        <v/>
      </c>
      <c r="BJ205" t="str">
        <f>IF(ISTEXT(TabellSAML[[#This Row],[Typ av program]]),TabellSAML[[#This Row],[Typ av program]],IF(ISBLANK(TabellSAML[[#This Row],[Typ av program2]]),"",TabellSAML[[#This Row],[Typ av program2]]))</f>
        <v/>
      </c>
      <c r="BK205" t="str">
        <f>IF(ISTEXT(TabellSAML[[#This Row],[Datum alla]]),"",YEAR(TabellSAML[[#This Row],[Datum alla]]))</f>
        <v/>
      </c>
      <c r="BL205" t="str">
        <f>IF(ISTEXT(TabellSAML[[#This Row],[Datum alla]]),"",MONTH(TabellSAML[[#This Row],[Datum alla]]))</f>
        <v/>
      </c>
      <c r="BM205" t="str">
        <f>IF(ISTEXT(TabellSAML[[#This Row],[Månad]]),"",IF(TabellSAML[[#This Row],[Månad]]&lt;=6,TabellSAML[[#This Row],[År]]&amp;" termin 1",TabellSAML[[#This Row],[År]]&amp;" termin 2"))</f>
        <v/>
      </c>
    </row>
    <row r="206" spans="2:65" x14ac:dyDescent="0.25">
      <c r="B206" s="1"/>
      <c r="C206" s="1"/>
      <c r="G206" s="29"/>
      <c r="S206" s="37"/>
      <c r="T206" s="29"/>
      <c r="AO206" s="44" t="str">
        <f>IF(TabellSAML[[#This Row],[ID]]&gt;0,ISTEXT(TabellSAML[[#This Row],[(CoS) Ledarens namn]]),"")</f>
        <v/>
      </c>
      <c r="AP206" t="str">
        <f>IF(TabellSAML[[#This Row],[ID]]&gt;0,ISTEXT(TabellSAML[[#This Row],[(BIFF) Ledarens namn]]),"")</f>
        <v/>
      </c>
      <c r="AQ206" t="str">
        <f>IF(TabellSAML[[#This Row],[ID]]&gt;0,ISTEXT(TabellSAML[[#This Row],[(LFT) Ledarens namn]]),"")</f>
        <v/>
      </c>
      <c r="AR206" t="str">
        <f>IF(TabellSAML[[#This Row],[ID]]&gt;0,ISTEXT(TabellSAML[[#This Row],[(CoS) Namn på ledare för programmet]]),"")</f>
        <v/>
      </c>
      <c r="AS206" t="str">
        <f>IF(TabellSAML[[#This Row],[ID]]&gt;0,ISTEXT(TabellSAML[[#This Row],[(BIFF) Namn på ledare för programmet]]),"")</f>
        <v/>
      </c>
      <c r="AT206" t="str">
        <f>IF(TabellSAML[[#This Row],[ID]]&gt;0,ISTEXT(TabellSAML[[#This Row],[(LFT) Namn på ledare för programmet]]),"")</f>
        <v/>
      </c>
      <c r="AU206" s="5" t="str">
        <f>IF(TabellSAML[[#This Row],[CoS1]]=TRUE,TabellSAML[[#This Row],[Datum för det sista programtillfället]]&amp;TabellSAML[[#This Row],[(CoS) Ledarens namn]],"")</f>
        <v/>
      </c>
      <c r="AV206" t="str">
        <f>IF(TabellSAML[[#This Row],[CoS1]]=TRUE,TabellSAML[[#This Row],[Socialförvaltning som anordnat programtillfällena]],"")</f>
        <v/>
      </c>
      <c r="AW206" s="5" t="str">
        <f>IF(TabellSAML[[#This Row],[CoS2]]=TRUE,TabellSAML[[#This Row],[Datum för sista programtillfället]]&amp;TabellSAML[[#This Row],[(CoS) Namn på ledare för programmet]],"")</f>
        <v/>
      </c>
      <c r="AX206" t="str">
        <f>_xlfn.XLOOKUP(TabellSAML[[#This Row],[CoS_del_datum]],TabellSAML[CoS_led_datum],TabellSAML[CoS_led_SF],"",0,1)</f>
        <v/>
      </c>
      <c r="AY206" s="5" t="str">
        <f>IF(TabellSAML[[#This Row],[BIFF1]]=TRUE,TabellSAML[[#This Row],[Datum för det sista programtillfället]]&amp;TabellSAML[[#This Row],[(BIFF) Ledarens namn]],"")</f>
        <v/>
      </c>
      <c r="AZ206" t="str">
        <f>IF(TabellSAML[[#This Row],[BIFF1]]=TRUE,TabellSAML[[#This Row],[Socialförvaltning som anordnat programtillfällena]],"")</f>
        <v/>
      </c>
      <c r="BA206" s="5" t="str">
        <f>IF(TabellSAML[[#This Row],[BIFF2]]=TRUE,TabellSAML[[#This Row],[Datum för sista programtillfället]]&amp;TabellSAML[[#This Row],[(BIFF) Namn på ledare för programmet]],"")</f>
        <v/>
      </c>
      <c r="BB206" t="str">
        <f>_xlfn.XLOOKUP(TabellSAML[[#This Row],[BIFF_del_datum]],TabellSAML[BIFF_led_datum],TabellSAML[BIFF_led_SF],"",0,1)</f>
        <v/>
      </c>
      <c r="BC206" s="5" t="str">
        <f>IF(TabellSAML[[#This Row],[LFT1]]=TRUE,TabellSAML[[#This Row],[Datum för det sista programtillfället]]&amp;TabellSAML[[#This Row],[(LFT) Ledarens namn]],"")</f>
        <v/>
      </c>
      <c r="BD206" t="str">
        <f>IF(TabellSAML[[#This Row],[LFT1]]=TRUE,TabellSAML[[#This Row],[Socialförvaltning som anordnat programtillfällena]],"")</f>
        <v/>
      </c>
      <c r="BE206" s="5" t="str">
        <f>IF(TabellSAML[[#This Row],[LFT2]]=TRUE,TabellSAML[[#This Row],[Datum för sista programtillfället]]&amp;TabellSAML[[#This Row],[(LFT) Namn på ledare för programmet]],"")</f>
        <v/>
      </c>
      <c r="BF206" t="str">
        <f>_xlfn.XLOOKUP(TabellSAML[[#This Row],[LFT_del_datum]],TabellSAML[LFT_led_datum],TabellSAML[LFT_led_SF],"",0,1)</f>
        <v/>
      </c>
      <c r="BG20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6" s="5" t="str">
        <f>IF(ISNUMBER(TabellSAML[[#This Row],[Datum för det sista programtillfället]]),TabellSAML[[#This Row],[Datum för det sista programtillfället]],IF(ISBLANK(TabellSAML[[#This Row],[Datum för sista programtillfället]]),"",TabellSAML[[#This Row],[Datum för sista programtillfället]]))</f>
        <v/>
      </c>
      <c r="BJ206" t="str">
        <f>IF(ISTEXT(TabellSAML[[#This Row],[Typ av program]]),TabellSAML[[#This Row],[Typ av program]],IF(ISBLANK(TabellSAML[[#This Row],[Typ av program2]]),"",TabellSAML[[#This Row],[Typ av program2]]))</f>
        <v/>
      </c>
      <c r="BK206" t="str">
        <f>IF(ISTEXT(TabellSAML[[#This Row],[Datum alla]]),"",YEAR(TabellSAML[[#This Row],[Datum alla]]))</f>
        <v/>
      </c>
      <c r="BL206" t="str">
        <f>IF(ISTEXT(TabellSAML[[#This Row],[Datum alla]]),"",MONTH(TabellSAML[[#This Row],[Datum alla]]))</f>
        <v/>
      </c>
      <c r="BM206" t="str">
        <f>IF(ISTEXT(TabellSAML[[#This Row],[Månad]]),"",IF(TabellSAML[[#This Row],[Månad]]&lt;=6,TabellSAML[[#This Row],[År]]&amp;" termin 1",TabellSAML[[#This Row],[År]]&amp;" termin 2"))</f>
        <v/>
      </c>
    </row>
    <row r="207" spans="2:65" x14ac:dyDescent="0.25">
      <c r="B207" s="1"/>
      <c r="C207" s="1"/>
      <c r="G207" s="29"/>
      <c r="S207" s="37"/>
      <c r="T207" s="29"/>
      <c r="AA207" s="2"/>
      <c r="AO207" s="44" t="str">
        <f>IF(TabellSAML[[#This Row],[ID]]&gt;0,ISTEXT(TabellSAML[[#This Row],[(CoS) Ledarens namn]]),"")</f>
        <v/>
      </c>
      <c r="AP207" t="str">
        <f>IF(TabellSAML[[#This Row],[ID]]&gt;0,ISTEXT(TabellSAML[[#This Row],[(BIFF) Ledarens namn]]),"")</f>
        <v/>
      </c>
      <c r="AQ207" t="str">
        <f>IF(TabellSAML[[#This Row],[ID]]&gt;0,ISTEXT(TabellSAML[[#This Row],[(LFT) Ledarens namn]]),"")</f>
        <v/>
      </c>
      <c r="AR207" t="str">
        <f>IF(TabellSAML[[#This Row],[ID]]&gt;0,ISTEXT(TabellSAML[[#This Row],[(CoS) Namn på ledare för programmet]]),"")</f>
        <v/>
      </c>
      <c r="AS207" t="str">
        <f>IF(TabellSAML[[#This Row],[ID]]&gt;0,ISTEXT(TabellSAML[[#This Row],[(BIFF) Namn på ledare för programmet]]),"")</f>
        <v/>
      </c>
      <c r="AT207" t="str">
        <f>IF(TabellSAML[[#This Row],[ID]]&gt;0,ISTEXT(TabellSAML[[#This Row],[(LFT) Namn på ledare för programmet]]),"")</f>
        <v/>
      </c>
      <c r="AU207" s="5" t="str">
        <f>IF(TabellSAML[[#This Row],[CoS1]]=TRUE,TabellSAML[[#This Row],[Datum för det sista programtillfället]]&amp;TabellSAML[[#This Row],[(CoS) Ledarens namn]],"")</f>
        <v/>
      </c>
      <c r="AV207" t="str">
        <f>IF(TabellSAML[[#This Row],[CoS1]]=TRUE,TabellSAML[[#This Row],[Socialförvaltning som anordnat programtillfällena]],"")</f>
        <v/>
      </c>
      <c r="AW207" s="5" t="str">
        <f>IF(TabellSAML[[#This Row],[CoS2]]=TRUE,TabellSAML[[#This Row],[Datum för sista programtillfället]]&amp;TabellSAML[[#This Row],[(CoS) Namn på ledare för programmet]],"")</f>
        <v/>
      </c>
      <c r="AX207" t="str">
        <f>_xlfn.XLOOKUP(TabellSAML[[#This Row],[CoS_del_datum]],TabellSAML[CoS_led_datum],TabellSAML[CoS_led_SF],"",0,1)</f>
        <v/>
      </c>
      <c r="AY207" s="5" t="str">
        <f>IF(TabellSAML[[#This Row],[BIFF1]]=TRUE,TabellSAML[[#This Row],[Datum för det sista programtillfället]]&amp;TabellSAML[[#This Row],[(BIFF) Ledarens namn]],"")</f>
        <v/>
      </c>
      <c r="AZ207" t="str">
        <f>IF(TabellSAML[[#This Row],[BIFF1]]=TRUE,TabellSAML[[#This Row],[Socialförvaltning som anordnat programtillfällena]],"")</f>
        <v/>
      </c>
      <c r="BA207" s="5" t="str">
        <f>IF(TabellSAML[[#This Row],[BIFF2]]=TRUE,TabellSAML[[#This Row],[Datum för sista programtillfället]]&amp;TabellSAML[[#This Row],[(BIFF) Namn på ledare för programmet]],"")</f>
        <v/>
      </c>
      <c r="BB207" t="str">
        <f>_xlfn.XLOOKUP(TabellSAML[[#This Row],[BIFF_del_datum]],TabellSAML[BIFF_led_datum],TabellSAML[BIFF_led_SF],"",0,1)</f>
        <v/>
      </c>
      <c r="BC207" s="5" t="str">
        <f>IF(TabellSAML[[#This Row],[LFT1]]=TRUE,TabellSAML[[#This Row],[Datum för det sista programtillfället]]&amp;TabellSAML[[#This Row],[(LFT) Ledarens namn]],"")</f>
        <v/>
      </c>
      <c r="BD207" t="str">
        <f>IF(TabellSAML[[#This Row],[LFT1]]=TRUE,TabellSAML[[#This Row],[Socialförvaltning som anordnat programtillfällena]],"")</f>
        <v/>
      </c>
      <c r="BE207" s="5" t="str">
        <f>IF(TabellSAML[[#This Row],[LFT2]]=TRUE,TabellSAML[[#This Row],[Datum för sista programtillfället]]&amp;TabellSAML[[#This Row],[(LFT) Namn på ledare för programmet]],"")</f>
        <v/>
      </c>
      <c r="BF207" t="str">
        <f>_xlfn.XLOOKUP(TabellSAML[[#This Row],[LFT_del_datum]],TabellSAML[LFT_led_datum],TabellSAML[LFT_led_SF],"",0,1)</f>
        <v/>
      </c>
      <c r="BG20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7" s="5" t="str">
        <f>IF(ISNUMBER(TabellSAML[[#This Row],[Datum för det sista programtillfället]]),TabellSAML[[#This Row],[Datum för det sista programtillfället]],IF(ISBLANK(TabellSAML[[#This Row],[Datum för sista programtillfället]]),"",TabellSAML[[#This Row],[Datum för sista programtillfället]]))</f>
        <v/>
      </c>
      <c r="BJ207" t="str">
        <f>IF(ISTEXT(TabellSAML[[#This Row],[Typ av program]]),TabellSAML[[#This Row],[Typ av program]],IF(ISBLANK(TabellSAML[[#This Row],[Typ av program2]]),"",TabellSAML[[#This Row],[Typ av program2]]))</f>
        <v/>
      </c>
      <c r="BK207" t="str">
        <f>IF(ISTEXT(TabellSAML[[#This Row],[Datum alla]]),"",YEAR(TabellSAML[[#This Row],[Datum alla]]))</f>
        <v/>
      </c>
      <c r="BL207" t="str">
        <f>IF(ISTEXT(TabellSAML[[#This Row],[Datum alla]]),"",MONTH(TabellSAML[[#This Row],[Datum alla]]))</f>
        <v/>
      </c>
      <c r="BM207" t="str">
        <f>IF(ISTEXT(TabellSAML[[#This Row],[Månad]]),"",IF(TabellSAML[[#This Row],[Månad]]&lt;=6,TabellSAML[[#This Row],[År]]&amp;" termin 1",TabellSAML[[#This Row],[År]]&amp;" termin 2"))</f>
        <v/>
      </c>
    </row>
    <row r="208" spans="2:65" x14ac:dyDescent="0.25">
      <c r="B208" s="1"/>
      <c r="C208" s="1"/>
      <c r="G208" s="29"/>
      <c r="S208" s="37"/>
      <c r="T208" s="29"/>
      <c r="AO208" s="44" t="str">
        <f>IF(TabellSAML[[#This Row],[ID]]&gt;0,ISTEXT(TabellSAML[[#This Row],[(CoS) Ledarens namn]]),"")</f>
        <v/>
      </c>
      <c r="AP208" t="str">
        <f>IF(TabellSAML[[#This Row],[ID]]&gt;0,ISTEXT(TabellSAML[[#This Row],[(BIFF) Ledarens namn]]),"")</f>
        <v/>
      </c>
      <c r="AQ208" t="str">
        <f>IF(TabellSAML[[#This Row],[ID]]&gt;0,ISTEXT(TabellSAML[[#This Row],[(LFT) Ledarens namn]]),"")</f>
        <v/>
      </c>
      <c r="AR208" t="str">
        <f>IF(TabellSAML[[#This Row],[ID]]&gt;0,ISTEXT(TabellSAML[[#This Row],[(CoS) Namn på ledare för programmet]]),"")</f>
        <v/>
      </c>
      <c r="AS208" t="str">
        <f>IF(TabellSAML[[#This Row],[ID]]&gt;0,ISTEXT(TabellSAML[[#This Row],[(BIFF) Namn på ledare för programmet]]),"")</f>
        <v/>
      </c>
      <c r="AT208" t="str">
        <f>IF(TabellSAML[[#This Row],[ID]]&gt;0,ISTEXT(TabellSAML[[#This Row],[(LFT) Namn på ledare för programmet]]),"")</f>
        <v/>
      </c>
      <c r="AU208" s="5" t="str">
        <f>IF(TabellSAML[[#This Row],[CoS1]]=TRUE,TabellSAML[[#This Row],[Datum för det sista programtillfället]]&amp;TabellSAML[[#This Row],[(CoS) Ledarens namn]],"")</f>
        <v/>
      </c>
      <c r="AV208" t="str">
        <f>IF(TabellSAML[[#This Row],[CoS1]]=TRUE,TabellSAML[[#This Row],[Socialförvaltning som anordnat programtillfällena]],"")</f>
        <v/>
      </c>
      <c r="AW208" s="5" t="str">
        <f>IF(TabellSAML[[#This Row],[CoS2]]=TRUE,TabellSAML[[#This Row],[Datum för sista programtillfället]]&amp;TabellSAML[[#This Row],[(CoS) Namn på ledare för programmet]],"")</f>
        <v/>
      </c>
      <c r="AX208" t="str">
        <f>_xlfn.XLOOKUP(TabellSAML[[#This Row],[CoS_del_datum]],TabellSAML[CoS_led_datum],TabellSAML[CoS_led_SF],"",0,1)</f>
        <v/>
      </c>
      <c r="AY208" s="5" t="str">
        <f>IF(TabellSAML[[#This Row],[BIFF1]]=TRUE,TabellSAML[[#This Row],[Datum för det sista programtillfället]]&amp;TabellSAML[[#This Row],[(BIFF) Ledarens namn]],"")</f>
        <v/>
      </c>
      <c r="AZ208" t="str">
        <f>IF(TabellSAML[[#This Row],[BIFF1]]=TRUE,TabellSAML[[#This Row],[Socialförvaltning som anordnat programtillfällena]],"")</f>
        <v/>
      </c>
      <c r="BA208" s="5" t="str">
        <f>IF(TabellSAML[[#This Row],[BIFF2]]=TRUE,TabellSAML[[#This Row],[Datum för sista programtillfället]]&amp;TabellSAML[[#This Row],[(BIFF) Namn på ledare för programmet]],"")</f>
        <v/>
      </c>
      <c r="BB208" t="str">
        <f>_xlfn.XLOOKUP(TabellSAML[[#This Row],[BIFF_del_datum]],TabellSAML[BIFF_led_datum],TabellSAML[BIFF_led_SF],"",0,1)</f>
        <v/>
      </c>
      <c r="BC208" s="5" t="str">
        <f>IF(TabellSAML[[#This Row],[LFT1]]=TRUE,TabellSAML[[#This Row],[Datum för det sista programtillfället]]&amp;TabellSAML[[#This Row],[(LFT) Ledarens namn]],"")</f>
        <v/>
      </c>
      <c r="BD208" t="str">
        <f>IF(TabellSAML[[#This Row],[LFT1]]=TRUE,TabellSAML[[#This Row],[Socialförvaltning som anordnat programtillfällena]],"")</f>
        <v/>
      </c>
      <c r="BE208" s="5" t="str">
        <f>IF(TabellSAML[[#This Row],[LFT2]]=TRUE,TabellSAML[[#This Row],[Datum för sista programtillfället]]&amp;TabellSAML[[#This Row],[(LFT) Namn på ledare för programmet]],"")</f>
        <v/>
      </c>
      <c r="BF208" t="str">
        <f>_xlfn.XLOOKUP(TabellSAML[[#This Row],[LFT_del_datum]],TabellSAML[LFT_led_datum],TabellSAML[LFT_led_SF],"",0,1)</f>
        <v/>
      </c>
      <c r="BG20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8" s="5" t="str">
        <f>IF(ISNUMBER(TabellSAML[[#This Row],[Datum för det sista programtillfället]]),TabellSAML[[#This Row],[Datum för det sista programtillfället]],IF(ISBLANK(TabellSAML[[#This Row],[Datum för sista programtillfället]]),"",TabellSAML[[#This Row],[Datum för sista programtillfället]]))</f>
        <v/>
      </c>
      <c r="BJ208" t="str">
        <f>IF(ISTEXT(TabellSAML[[#This Row],[Typ av program]]),TabellSAML[[#This Row],[Typ av program]],IF(ISBLANK(TabellSAML[[#This Row],[Typ av program2]]),"",TabellSAML[[#This Row],[Typ av program2]]))</f>
        <v/>
      </c>
      <c r="BK208" t="str">
        <f>IF(ISTEXT(TabellSAML[[#This Row],[Datum alla]]),"",YEAR(TabellSAML[[#This Row],[Datum alla]]))</f>
        <v/>
      </c>
      <c r="BL208" t="str">
        <f>IF(ISTEXT(TabellSAML[[#This Row],[Datum alla]]),"",MONTH(TabellSAML[[#This Row],[Datum alla]]))</f>
        <v/>
      </c>
      <c r="BM208" t="str">
        <f>IF(ISTEXT(TabellSAML[[#This Row],[Månad]]),"",IF(TabellSAML[[#This Row],[Månad]]&lt;=6,TabellSAML[[#This Row],[År]]&amp;" termin 1",TabellSAML[[#This Row],[År]]&amp;" termin 2"))</f>
        <v/>
      </c>
    </row>
    <row r="209" spans="2:65" x14ac:dyDescent="0.25">
      <c r="B209" s="1"/>
      <c r="C209" s="1"/>
      <c r="G209" s="29"/>
      <c r="S209" s="37"/>
      <c r="T209" s="29"/>
      <c r="AA209" s="2"/>
      <c r="AO209" s="44" t="str">
        <f>IF(TabellSAML[[#This Row],[ID]]&gt;0,ISTEXT(TabellSAML[[#This Row],[(CoS) Ledarens namn]]),"")</f>
        <v/>
      </c>
      <c r="AP209" t="str">
        <f>IF(TabellSAML[[#This Row],[ID]]&gt;0,ISTEXT(TabellSAML[[#This Row],[(BIFF) Ledarens namn]]),"")</f>
        <v/>
      </c>
      <c r="AQ209" t="str">
        <f>IF(TabellSAML[[#This Row],[ID]]&gt;0,ISTEXT(TabellSAML[[#This Row],[(LFT) Ledarens namn]]),"")</f>
        <v/>
      </c>
      <c r="AR209" t="str">
        <f>IF(TabellSAML[[#This Row],[ID]]&gt;0,ISTEXT(TabellSAML[[#This Row],[(CoS) Namn på ledare för programmet]]),"")</f>
        <v/>
      </c>
      <c r="AS209" t="str">
        <f>IF(TabellSAML[[#This Row],[ID]]&gt;0,ISTEXT(TabellSAML[[#This Row],[(BIFF) Namn på ledare för programmet]]),"")</f>
        <v/>
      </c>
      <c r="AT209" t="str">
        <f>IF(TabellSAML[[#This Row],[ID]]&gt;0,ISTEXT(TabellSAML[[#This Row],[(LFT) Namn på ledare för programmet]]),"")</f>
        <v/>
      </c>
      <c r="AU209" s="5" t="str">
        <f>IF(TabellSAML[[#This Row],[CoS1]]=TRUE,TabellSAML[[#This Row],[Datum för det sista programtillfället]]&amp;TabellSAML[[#This Row],[(CoS) Ledarens namn]],"")</f>
        <v/>
      </c>
      <c r="AV209" t="str">
        <f>IF(TabellSAML[[#This Row],[CoS1]]=TRUE,TabellSAML[[#This Row],[Socialförvaltning som anordnat programtillfällena]],"")</f>
        <v/>
      </c>
      <c r="AW209" s="5" t="str">
        <f>IF(TabellSAML[[#This Row],[CoS2]]=TRUE,TabellSAML[[#This Row],[Datum för sista programtillfället]]&amp;TabellSAML[[#This Row],[(CoS) Namn på ledare för programmet]],"")</f>
        <v/>
      </c>
      <c r="AX209" t="str">
        <f>_xlfn.XLOOKUP(TabellSAML[[#This Row],[CoS_del_datum]],TabellSAML[CoS_led_datum],TabellSAML[CoS_led_SF],"",0,1)</f>
        <v/>
      </c>
      <c r="AY209" s="5" t="str">
        <f>IF(TabellSAML[[#This Row],[BIFF1]]=TRUE,TabellSAML[[#This Row],[Datum för det sista programtillfället]]&amp;TabellSAML[[#This Row],[(BIFF) Ledarens namn]],"")</f>
        <v/>
      </c>
      <c r="AZ209" t="str">
        <f>IF(TabellSAML[[#This Row],[BIFF1]]=TRUE,TabellSAML[[#This Row],[Socialförvaltning som anordnat programtillfällena]],"")</f>
        <v/>
      </c>
      <c r="BA209" s="5" t="str">
        <f>IF(TabellSAML[[#This Row],[BIFF2]]=TRUE,TabellSAML[[#This Row],[Datum för sista programtillfället]]&amp;TabellSAML[[#This Row],[(BIFF) Namn på ledare för programmet]],"")</f>
        <v/>
      </c>
      <c r="BB209" t="str">
        <f>_xlfn.XLOOKUP(TabellSAML[[#This Row],[BIFF_del_datum]],TabellSAML[BIFF_led_datum],TabellSAML[BIFF_led_SF],"",0,1)</f>
        <v/>
      </c>
      <c r="BC209" s="5" t="str">
        <f>IF(TabellSAML[[#This Row],[LFT1]]=TRUE,TabellSAML[[#This Row],[Datum för det sista programtillfället]]&amp;TabellSAML[[#This Row],[(LFT) Ledarens namn]],"")</f>
        <v/>
      </c>
      <c r="BD209" t="str">
        <f>IF(TabellSAML[[#This Row],[LFT1]]=TRUE,TabellSAML[[#This Row],[Socialförvaltning som anordnat programtillfällena]],"")</f>
        <v/>
      </c>
      <c r="BE209" s="5" t="str">
        <f>IF(TabellSAML[[#This Row],[LFT2]]=TRUE,TabellSAML[[#This Row],[Datum för sista programtillfället]]&amp;TabellSAML[[#This Row],[(LFT) Namn på ledare för programmet]],"")</f>
        <v/>
      </c>
      <c r="BF209" t="str">
        <f>_xlfn.XLOOKUP(TabellSAML[[#This Row],[LFT_del_datum]],TabellSAML[LFT_led_datum],TabellSAML[LFT_led_SF],"",0,1)</f>
        <v/>
      </c>
      <c r="BG20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0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09" s="5" t="str">
        <f>IF(ISNUMBER(TabellSAML[[#This Row],[Datum för det sista programtillfället]]),TabellSAML[[#This Row],[Datum för det sista programtillfället]],IF(ISBLANK(TabellSAML[[#This Row],[Datum för sista programtillfället]]),"",TabellSAML[[#This Row],[Datum för sista programtillfället]]))</f>
        <v/>
      </c>
      <c r="BJ209" t="str">
        <f>IF(ISTEXT(TabellSAML[[#This Row],[Typ av program]]),TabellSAML[[#This Row],[Typ av program]],IF(ISBLANK(TabellSAML[[#This Row],[Typ av program2]]),"",TabellSAML[[#This Row],[Typ av program2]]))</f>
        <v/>
      </c>
      <c r="BK209" t="str">
        <f>IF(ISTEXT(TabellSAML[[#This Row],[Datum alla]]),"",YEAR(TabellSAML[[#This Row],[Datum alla]]))</f>
        <v/>
      </c>
      <c r="BL209" t="str">
        <f>IF(ISTEXT(TabellSAML[[#This Row],[Datum alla]]),"",MONTH(TabellSAML[[#This Row],[Datum alla]]))</f>
        <v/>
      </c>
      <c r="BM209" t="str">
        <f>IF(ISTEXT(TabellSAML[[#This Row],[Månad]]),"",IF(TabellSAML[[#This Row],[Månad]]&lt;=6,TabellSAML[[#This Row],[År]]&amp;" termin 1",TabellSAML[[#This Row],[År]]&amp;" termin 2"))</f>
        <v/>
      </c>
    </row>
    <row r="210" spans="2:65" x14ac:dyDescent="0.25">
      <c r="B210" s="1"/>
      <c r="C210" s="1"/>
      <c r="G210" s="29"/>
      <c r="J210" s="2"/>
      <c r="K210" s="2"/>
      <c r="S210" s="37"/>
      <c r="T210" s="29"/>
      <c r="AO210" s="44" t="str">
        <f>IF(TabellSAML[[#This Row],[ID]]&gt;0,ISTEXT(TabellSAML[[#This Row],[(CoS) Ledarens namn]]),"")</f>
        <v/>
      </c>
      <c r="AP210" t="str">
        <f>IF(TabellSAML[[#This Row],[ID]]&gt;0,ISTEXT(TabellSAML[[#This Row],[(BIFF) Ledarens namn]]),"")</f>
        <v/>
      </c>
      <c r="AQ210" t="str">
        <f>IF(TabellSAML[[#This Row],[ID]]&gt;0,ISTEXT(TabellSAML[[#This Row],[(LFT) Ledarens namn]]),"")</f>
        <v/>
      </c>
      <c r="AR210" t="str">
        <f>IF(TabellSAML[[#This Row],[ID]]&gt;0,ISTEXT(TabellSAML[[#This Row],[(CoS) Namn på ledare för programmet]]),"")</f>
        <v/>
      </c>
      <c r="AS210" t="str">
        <f>IF(TabellSAML[[#This Row],[ID]]&gt;0,ISTEXT(TabellSAML[[#This Row],[(BIFF) Namn på ledare för programmet]]),"")</f>
        <v/>
      </c>
      <c r="AT210" t="str">
        <f>IF(TabellSAML[[#This Row],[ID]]&gt;0,ISTEXT(TabellSAML[[#This Row],[(LFT) Namn på ledare för programmet]]),"")</f>
        <v/>
      </c>
      <c r="AU210" s="5" t="str">
        <f>IF(TabellSAML[[#This Row],[CoS1]]=TRUE,TabellSAML[[#This Row],[Datum för det sista programtillfället]]&amp;TabellSAML[[#This Row],[(CoS) Ledarens namn]],"")</f>
        <v/>
      </c>
      <c r="AV210" t="str">
        <f>IF(TabellSAML[[#This Row],[CoS1]]=TRUE,TabellSAML[[#This Row],[Socialförvaltning som anordnat programtillfällena]],"")</f>
        <v/>
      </c>
      <c r="AW210" s="5" t="str">
        <f>IF(TabellSAML[[#This Row],[CoS2]]=TRUE,TabellSAML[[#This Row],[Datum för sista programtillfället]]&amp;TabellSAML[[#This Row],[(CoS) Namn på ledare för programmet]],"")</f>
        <v/>
      </c>
      <c r="AX210" t="str">
        <f>_xlfn.XLOOKUP(TabellSAML[[#This Row],[CoS_del_datum]],TabellSAML[CoS_led_datum],TabellSAML[CoS_led_SF],"",0,1)</f>
        <v/>
      </c>
      <c r="AY210" s="5" t="str">
        <f>IF(TabellSAML[[#This Row],[BIFF1]]=TRUE,TabellSAML[[#This Row],[Datum för det sista programtillfället]]&amp;TabellSAML[[#This Row],[(BIFF) Ledarens namn]],"")</f>
        <v/>
      </c>
      <c r="AZ210" t="str">
        <f>IF(TabellSAML[[#This Row],[BIFF1]]=TRUE,TabellSAML[[#This Row],[Socialförvaltning som anordnat programtillfällena]],"")</f>
        <v/>
      </c>
      <c r="BA210" s="5" t="str">
        <f>IF(TabellSAML[[#This Row],[BIFF2]]=TRUE,TabellSAML[[#This Row],[Datum för sista programtillfället]]&amp;TabellSAML[[#This Row],[(BIFF) Namn på ledare för programmet]],"")</f>
        <v/>
      </c>
      <c r="BB210" t="str">
        <f>_xlfn.XLOOKUP(TabellSAML[[#This Row],[BIFF_del_datum]],TabellSAML[BIFF_led_datum],TabellSAML[BIFF_led_SF],"",0,1)</f>
        <v/>
      </c>
      <c r="BC210" s="5" t="str">
        <f>IF(TabellSAML[[#This Row],[LFT1]]=TRUE,TabellSAML[[#This Row],[Datum för det sista programtillfället]]&amp;TabellSAML[[#This Row],[(LFT) Ledarens namn]],"")</f>
        <v/>
      </c>
      <c r="BD210" t="str">
        <f>IF(TabellSAML[[#This Row],[LFT1]]=TRUE,TabellSAML[[#This Row],[Socialförvaltning som anordnat programtillfällena]],"")</f>
        <v/>
      </c>
      <c r="BE210" s="5" t="str">
        <f>IF(TabellSAML[[#This Row],[LFT2]]=TRUE,TabellSAML[[#This Row],[Datum för sista programtillfället]]&amp;TabellSAML[[#This Row],[(LFT) Namn på ledare för programmet]],"")</f>
        <v/>
      </c>
      <c r="BF210" t="str">
        <f>_xlfn.XLOOKUP(TabellSAML[[#This Row],[LFT_del_datum]],TabellSAML[LFT_led_datum],TabellSAML[LFT_led_SF],"",0,1)</f>
        <v/>
      </c>
      <c r="BG21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0" s="5" t="str">
        <f>IF(ISNUMBER(TabellSAML[[#This Row],[Datum för det sista programtillfället]]),TabellSAML[[#This Row],[Datum för det sista programtillfället]],IF(ISBLANK(TabellSAML[[#This Row],[Datum för sista programtillfället]]),"",TabellSAML[[#This Row],[Datum för sista programtillfället]]))</f>
        <v/>
      </c>
      <c r="BJ210" t="str">
        <f>IF(ISTEXT(TabellSAML[[#This Row],[Typ av program]]),TabellSAML[[#This Row],[Typ av program]],IF(ISBLANK(TabellSAML[[#This Row],[Typ av program2]]),"",TabellSAML[[#This Row],[Typ av program2]]))</f>
        <v/>
      </c>
      <c r="BK210" t="str">
        <f>IF(ISTEXT(TabellSAML[[#This Row],[Datum alla]]),"",YEAR(TabellSAML[[#This Row],[Datum alla]]))</f>
        <v/>
      </c>
      <c r="BL210" t="str">
        <f>IF(ISTEXT(TabellSAML[[#This Row],[Datum alla]]),"",MONTH(TabellSAML[[#This Row],[Datum alla]]))</f>
        <v/>
      </c>
      <c r="BM210" t="str">
        <f>IF(ISTEXT(TabellSAML[[#This Row],[Månad]]),"",IF(TabellSAML[[#This Row],[Månad]]&lt;=6,TabellSAML[[#This Row],[År]]&amp;" termin 1",TabellSAML[[#This Row],[År]]&amp;" termin 2"))</f>
        <v/>
      </c>
    </row>
    <row r="211" spans="2:65" x14ac:dyDescent="0.25">
      <c r="B211" s="1"/>
      <c r="C211" s="1"/>
      <c r="G211" s="29"/>
      <c r="S211" s="37"/>
      <c r="T211" s="29"/>
      <c r="AA211" s="2"/>
      <c r="AO211" s="44" t="str">
        <f>IF(TabellSAML[[#This Row],[ID]]&gt;0,ISTEXT(TabellSAML[[#This Row],[(CoS) Ledarens namn]]),"")</f>
        <v/>
      </c>
      <c r="AP211" t="str">
        <f>IF(TabellSAML[[#This Row],[ID]]&gt;0,ISTEXT(TabellSAML[[#This Row],[(BIFF) Ledarens namn]]),"")</f>
        <v/>
      </c>
      <c r="AQ211" t="str">
        <f>IF(TabellSAML[[#This Row],[ID]]&gt;0,ISTEXT(TabellSAML[[#This Row],[(LFT) Ledarens namn]]),"")</f>
        <v/>
      </c>
      <c r="AR211" t="str">
        <f>IF(TabellSAML[[#This Row],[ID]]&gt;0,ISTEXT(TabellSAML[[#This Row],[(CoS) Namn på ledare för programmet]]),"")</f>
        <v/>
      </c>
      <c r="AS211" t="str">
        <f>IF(TabellSAML[[#This Row],[ID]]&gt;0,ISTEXT(TabellSAML[[#This Row],[(BIFF) Namn på ledare för programmet]]),"")</f>
        <v/>
      </c>
      <c r="AT211" t="str">
        <f>IF(TabellSAML[[#This Row],[ID]]&gt;0,ISTEXT(TabellSAML[[#This Row],[(LFT) Namn på ledare för programmet]]),"")</f>
        <v/>
      </c>
      <c r="AU211" s="5" t="str">
        <f>IF(TabellSAML[[#This Row],[CoS1]]=TRUE,TabellSAML[[#This Row],[Datum för det sista programtillfället]]&amp;TabellSAML[[#This Row],[(CoS) Ledarens namn]],"")</f>
        <v/>
      </c>
      <c r="AV211" t="str">
        <f>IF(TabellSAML[[#This Row],[CoS1]]=TRUE,TabellSAML[[#This Row],[Socialförvaltning som anordnat programtillfällena]],"")</f>
        <v/>
      </c>
      <c r="AW211" s="5" t="str">
        <f>IF(TabellSAML[[#This Row],[CoS2]]=TRUE,TabellSAML[[#This Row],[Datum för sista programtillfället]]&amp;TabellSAML[[#This Row],[(CoS) Namn på ledare för programmet]],"")</f>
        <v/>
      </c>
      <c r="AX211" t="str">
        <f>_xlfn.XLOOKUP(TabellSAML[[#This Row],[CoS_del_datum]],TabellSAML[CoS_led_datum],TabellSAML[CoS_led_SF],"",0,1)</f>
        <v/>
      </c>
      <c r="AY211" s="5" t="str">
        <f>IF(TabellSAML[[#This Row],[BIFF1]]=TRUE,TabellSAML[[#This Row],[Datum för det sista programtillfället]]&amp;TabellSAML[[#This Row],[(BIFF) Ledarens namn]],"")</f>
        <v/>
      </c>
      <c r="AZ211" t="str">
        <f>IF(TabellSAML[[#This Row],[BIFF1]]=TRUE,TabellSAML[[#This Row],[Socialförvaltning som anordnat programtillfällena]],"")</f>
        <v/>
      </c>
      <c r="BA211" s="5" t="str">
        <f>IF(TabellSAML[[#This Row],[BIFF2]]=TRUE,TabellSAML[[#This Row],[Datum för sista programtillfället]]&amp;TabellSAML[[#This Row],[(BIFF) Namn på ledare för programmet]],"")</f>
        <v/>
      </c>
      <c r="BB211" t="str">
        <f>_xlfn.XLOOKUP(TabellSAML[[#This Row],[BIFF_del_datum]],TabellSAML[BIFF_led_datum],TabellSAML[BIFF_led_SF],"",0,1)</f>
        <v/>
      </c>
      <c r="BC211" s="5" t="str">
        <f>IF(TabellSAML[[#This Row],[LFT1]]=TRUE,TabellSAML[[#This Row],[Datum för det sista programtillfället]]&amp;TabellSAML[[#This Row],[(LFT) Ledarens namn]],"")</f>
        <v/>
      </c>
      <c r="BD211" t="str">
        <f>IF(TabellSAML[[#This Row],[LFT1]]=TRUE,TabellSAML[[#This Row],[Socialförvaltning som anordnat programtillfällena]],"")</f>
        <v/>
      </c>
      <c r="BE211" s="5" t="str">
        <f>IF(TabellSAML[[#This Row],[LFT2]]=TRUE,TabellSAML[[#This Row],[Datum för sista programtillfället]]&amp;TabellSAML[[#This Row],[(LFT) Namn på ledare för programmet]],"")</f>
        <v/>
      </c>
      <c r="BF211" t="str">
        <f>_xlfn.XLOOKUP(TabellSAML[[#This Row],[LFT_del_datum]],TabellSAML[LFT_led_datum],TabellSAML[LFT_led_SF],"",0,1)</f>
        <v/>
      </c>
      <c r="BG21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1" s="5" t="str">
        <f>IF(ISNUMBER(TabellSAML[[#This Row],[Datum för det sista programtillfället]]),TabellSAML[[#This Row],[Datum för det sista programtillfället]],IF(ISBLANK(TabellSAML[[#This Row],[Datum för sista programtillfället]]),"",TabellSAML[[#This Row],[Datum för sista programtillfället]]))</f>
        <v/>
      </c>
      <c r="BJ211" t="str">
        <f>IF(ISTEXT(TabellSAML[[#This Row],[Typ av program]]),TabellSAML[[#This Row],[Typ av program]],IF(ISBLANK(TabellSAML[[#This Row],[Typ av program2]]),"",TabellSAML[[#This Row],[Typ av program2]]))</f>
        <v/>
      </c>
      <c r="BK211" t="str">
        <f>IF(ISTEXT(TabellSAML[[#This Row],[Datum alla]]),"",YEAR(TabellSAML[[#This Row],[Datum alla]]))</f>
        <v/>
      </c>
      <c r="BL211" t="str">
        <f>IF(ISTEXT(TabellSAML[[#This Row],[Datum alla]]),"",MONTH(TabellSAML[[#This Row],[Datum alla]]))</f>
        <v/>
      </c>
      <c r="BM211" t="str">
        <f>IF(ISTEXT(TabellSAML[[#This Row],[Månad]]),"",IF(TabellSAML[[#This Row],[Månad]]&lt;=6,TabellSAML[[#This Row],[År]]&amp;" termin 1",TabellSAML[[#This Row],[År]]&amp;" termin 2"))</f>
        <v/>
      </c>
    </row>
    <row r="212" spans="2:65" x14ac:dyDescent="0.25">
      <c r="B212" s="1"/>
      <c r="C212" s="1"/>
      <c r="G212" s="29"/>
      <c r="S212" s="37"/>
      <c r="T212" s="29"/>
      <c r="AA212" s="2"/>
      <c r="AO212" s="44" t="str">
        <f>IF(TabellSAML[[#This Row],[ID]]&gt;0,ISTEXT(TabellSAML[[#This Row],[(CoS) Ledarens namn]]),"")</f>
        <v/>
      </c>
      <c r="AP212" t="str">
        <f>IF(TabellSAML[[#This Row],[ID]]&gt;0,ISTEXT(TabellSAML[[#This Row],[(BIFF) Ledarens namn]]),"")</f>
        <v/>
      </c>
      <c r="AQ212" t="str">
        <f>IF(TabellSAML[[#This Row],[ID]]&gt;0,ISTEXT(TabellSAML[[#This Row],[(LFT) Ledarens namn]]),"")</f>
        <v/>
      </c>
      <c r="AR212" t="str">
        <f>IF(TabellSAML[[#This Row],[ID]]&gt;0,ISTEXT(TabellSAML[[#This Row],[(CoS) Namn på ledare för programmet]]),"")</f>
        <v/>
      </c>
      <c r="AS212" t="str">
        <f>IF(TabellSAML[[#This Row],[ID]]&gt;0,ISTEXT(TabellSAML[[#This Row],[(BIFF) Namn på ledare för programmet]]),"")</f>
        <v/>
      </c>
      <c r="AT212" t="str">
        <f>IF(TabellSAML[[#This Row],[ID]]&gt;0,ISTEXT(TabellSAML[[#This Row],[(LFT) Namn på ledare för programmet]]),"")</f>
        <v/>
      </c>
      <c r="AU212" s="5" t="str">
        <f>IF(TabellSAML[[#This Row],[CoS1]]=TRUE,TabellSAML[[#This Row],[Datum för det sista programtillfället]]&amp;TabellSAML[[#This Row],[(CoS) Ledarens namn]],"")</f>
        <v/>
      </c>
      <c r="AV212" t="str">
        <f>IF(TabellSAML[[#This Row],[CoS1]]=TRUE,TabellSAML[[#This Row],[Socialförvaltning som anordnat programtillfällena]],"")</f>
        <v/>
      </c>
      <c r="AW212" s="5" t="str">
        <f>IF(TabellSAML[[#This Row],[CoS2]]=TRUE,TabellSAML[[#This Row],[Datum för sista programtillfället]]&amp;TabellSAML[[#This Row],[(CoS) Namn på ledare för programmet]],"")</f>
        <v/>
      </c>
      <c r="AX212" t="str">
        <f>_xlfn.XLOOKUP(TabellSAML[[#This Row],[CoS_del_datum]],TabellSAML[CoS_led_datum],TabellSAML[CoS_led_SF],"",0,1)</f>
        <v/>
      </c>
      <c r="AY212" s="5" t="str">
        <f>IF(TabellSAML[[#This Row],[BIFF1]]=TRUE,TabellSAML[[#This Row],[Datum för det sista programtillfället]]&amp;TabellSAML[[#This Row],[(BIFF) Ledarens namn]],"")</f>
        <v/>
      </c>
      <c r="AZ212" t="str">
        <f>IF(TabellSAML[[#This Row],[BIFF1]]=TRUE,TabellSAML[[#This Row],[Socialförvaltning som anordnat programtillfällena]],"")</f>
        <v/>
      </c>
      <c r="BA212" s="5" t="str">
        <f>IF(TabellSAML[[#This Row],[BIFF2]]=TRUE,TabellSAML[[#This Row],[Datum för sista programtillfället]]&amp;TabellSAML[[#This Row],[(BIFF) Namn på ledare för programmet]],"")</f>
        <v/>
      </c>
      <c r="BB212" t="str">
        <f>_xlfn.XLOOKUP(TabellSAML[[#This Row],[BIFF_del_datum]],TabellSAML[BIFF_led_datum],TabellSAML[BIFF_led_SF],"",0,1)</f>
        <v/>
      </c>
      <c r="BC212" s="5" t="str">
        <f>IF(TabellSAML[[#This Row],[LFT1]]=TRUE,TabellSAML[[#This Row],[Datum för det sista programtillfället]]&amp;TabellSAML[[#This Row],[(LFT) Ledarens namn]],"")</f>
        <v/>
      </c>
      <c r="BD212" t="str">
        <f>IF(TabellSAML[[#This Row],[LFT1]]=TRUE,TabellSAML[[#This Row],[Socialförvaltning som anordnat programtillfällena]],"")</f>
        <v/>
      </c>
      <c r="BE212" s="5" t="str">
        <f>IF(TabellSAML[[#This Row],[LFT2]]=TRUE,TabellSAML[[#This Row],[Datum för sista programtillfället]]&amp;TabellSAML[[#This Row],[(LFT) Namn på ledare för programmet]],"")</f>
        <v/>
      </c>
      <c r="BF212" t="str">
        <f>_xlfn.XLOOKUP(TabellSAML[[#This Row],[LFT_del_datum]],TabellSAML[LFT_led_datum],TabellSAML[LFT_led_SF],"",0,1)</f>
        <v/>
      </c>
      <c r="BG21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2" s="5" t="str">
        <f>IF(ISNUMBER(TabellSAML[[#This Row],[Datum för det sista programtillfället]]),TabellSAML[[#This Row],[Datum för det sista programtillfället]],IF(ISBLANK(TabellSAML[[#This Row],[Datum för sista programtillfället]]),"",TabellSAML[[#This Row],[Datum för sista programtillfället]]))</f>
        <v/>
      </c>
      <c r="BJ212" t="str">
        <f>IF(ISTEXT(TabellSAML[[#This Row],[Typ av program]]),TabellSAML[[#This Row],[Typ av program]],IF(ISBLANK(TabellSAML[[#This Row],[Typ av program2]]),"",TabellSAML[[#This Row],[Typ av program2]]))</f>
        <v/>
      </c>
      <c r="BK212" t="str">
        <f>IF(ISTEXT(TabellSAML[[#This Row],[Datum alla]]),"",YEAR(TabellSAML[[#This Row],[Datum alla]]))</f>
        <v/>
      </c>
      <c r="BL212" t="str">
        <f>IF(ISTEXT(TabellSAML[[#This Row],[Datum alla]]),"",MONTH(TabellSAML[[#This Row],[Datum alla]]))</f>
        <v/>
      </c>
      <c r="BM212" t="str">
        <f>IF(ISTEXT(TabellSAML[[#This Row],[Månad]]),"",IF(TabellSAML[[#This Row],[Månad]]&lt;=6,TabellSAML[[#This Row],[År]]&amp;" termin 1",TabellSAML[[#This Row],[År]]&amp;" termin 2"))</f>
        <v/>
      </c>
    </row>
    <row r="213" spans="2:65" x14ac:dyDescent="0.25">
      <c r="B213" s="1"/>
      <c r="C213" s="1"/>
      <c r="G213" s="29"/>
      <c r="S213" s="37"/>
      <c r="T213" s="29"/>
      <c r="AA213" s="2"/>
      <c r="AO213" s="44" t="str">
        <f>IF(TabellSAML[[#This Row],[ID]]&gt;0,ISTEXT(TabellSAML[[#This Row],[(CoS) Ledarens namn]]),"")</f>
        <v/>
      </c>
      <c r="AP213" t="str">
        <f>IF(TabellSAML[[#This Row],[ID]]&gt;0,ISTEXT(TabellSAML[[#This Row],[(BIFF) Ledarens namn]]),"")</f>
        <v/>
      </c>
      <c r="AQ213" t="str">
        <f>IF(TabellSAML[[#This Row],[ID]]&gt;0,ISTEXT(TabellSAML[[#This Row],[(LFT) Ledarens namn]]),"")</f>
        <v/>
      </c>
      <c r="AR213" t="str">
        <f>IF(TabellSAML[[#This Row],[ID]]&gt;0,ISTEXT(TabellSAML[[#This Row],[(CoS) Namn på ledare för programmet]]),"")</f>
        <v/>
      </c>
      <c r="AS213" t="str">
        <f>IF(TabellSAML[[#This Row],[ID]]&gt;0,ISTEXT(TabellSAML[[#This Row],[(BIFF) Namn på ledare för programmet]]),"")</f>
        <v/>
      </c>
      <c r="AT213" t="str">
        <f>IF(TabellSAML[[#This Row],[ID]]&gt;0,ISTEXT(TabellSAML[[#This Row],[(LFT) Namn på ledare för programmet]]),"")</f>
        <v/>
      </c>
      <c r="AU213" s="5" t="str">
        <f>IF(TabellSAML[[#This Row],[CoS1]]=TRUE,TabellSAML[[#This Row],[Datum för det sista programtillfället]]&amp;TabellSAML[[#This Row],[(CoS) Ledarens namn]],"")</f>
        <v/>
      </c>
      <c r="AV213" t="str">
        <f>IF(TabellSAML[[#This Row],[CoS1]]=TRUE,TabellSAML[[#This Row],[Socialförvaltning som anordnat programtillfällena]],"")</f>
        <v/>
      </c>
      <c r="AW213" s="5" t="str">
        <f>IF(TabellSAML[[#This Row],[CoS2]]=TRUE,TabellSAML[[#This Row],[Datum för sista programtillfället]]&amp;TabellSAML[[#This Row],[(CoS) Namn på ledare för programmet]],"")</f>
        <v/>
      </c>
      <c r="AX213" t="str">
        <f>_xlfn.XLOOKUP(TabellSAML[[#This Row],[CoS_del_datum]],TabellSAML[CoS_led_datum],TabellSAML[CoS_led_SF],"",0,1)</f>
        <v/>
      </c>
      <c r="AY213" s="5" t="str">
        <f>IF(TabellSAML[[#This Row],[BIFF1]]=TRUE,TabellSAML[[#This Row],[Datum för det sista programtillfället]]&amp;TabellSAML[[#This Row],[(BIFF) Ledarens namn]],"")</f>
        <v/>
      </c>
      <c r="AZ213" t="str">
        <f>IF(TabellSAML[[#This Row],[BIFF1]]=TRUE,TabellSAML[[#This Row],[Socialförvaltning som anordnat programtillfällena]],"")</f>
        <v/>
      </c>
      <c r="BA213" s="5" t="str">
        <f>IF(TabellSAML[[#This Row],[BIFF2]]=TRUE,TabellSAML[[#This Row],[Datum för sista programtillfället]]&amp;TabellSAML[[#This Row],[(BIFF) Namn på ledare för programmet]],"")</f>
        <v/>
      </c>
      <c r="BB213" t="str">
        <f>_xlfn.XLOOKUP(TabellSAML[[#This Row],[BIFF_del_datum]],TabellSAML[BIFF_led_datum],TabellSAML[BIFF_led_SF],"",0,1)</f>
        <v/>
      </c>
      <c r="BC213" s="5" t="str">
        <f>IF(TabellSAML[[#This Row],[LFT1]]=TRUE,TabellSAML[[#This Row],[Datum för det sista programtillfället]]&amp;TabellSAML[[#This Row],[(LFT) Ledarens namn]],"")</f>
        <v/>
      </c>
      <c r="BD213" t="str">
        <f>IF(TabellSAML[[#This Row],[LFT1]]=TRUE,TabellSAML[[#This Row],[Socialförvaltning som anordnat programtillfällena]],"")</f>
        <v/>
      </c>
      <c r="BE213" s="5" t="str">
        <f>IF(TabellSAML[[#This Row],[LFT2]]=TRUE,TabellSAML[[#This Row],[Datum för sista programtillfället]]&amp;TabellSAML[[#This Row],[(LFT) Namn på ledare för programmet]],"")</f>
        <v/>
      </c>
      <c r="BF213" t="str">
        <f>_xlfn.XLOOKUP(TabellSAML[[#This Row],[LFT_del_datum]],TabellSAML[LFT_led_datum],TabellSAML[LFT_led_SF],"",0,1)</f>
        <v/>
      </c>
      <c r="BG21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3" s="5" t="str">
        <f>IF(ISNUMBER(TabellSAML[[#This Row],[Datum för det sista programtillfället]]),TabellSAML[[#This Row],[Datum för det sista programtillfället]],IF(ISBLANK(TabellSAML[[#This Row],[Datum för sista programtillfället]]),"",TabellSAML[[#This Row],[Datum för sista programtillfället]]))</f>
        <v/>
      </c>
      <c r="BJ213" t="str">
        <f>IF(ISTEXT(TabellSAML[[#This Row],[Typ av program]]),TabellSAML[[#This Row],[Typ av program]],IF(ISBLANK(TabellSAML[[#This Row],[Typ av program2]]),"",TabellSAML[[#This Row],[Typ av program2]]))</f>
        <v/>
      </c>
      <c r="BK213" t="str">
        <f>IF(ISTEXT(TabellSAML[[#This Row],[Datum alla]]),"",YEAR(TabellSAML[[#This Row],[Datum alla]]))</f>
        <v/>
      </c>
      <c r="BL213" t="str">
        <f>IF(ISTEXT(TabellSAML[[#This Row],[Datum alla]]),"",MONTH(TabellSAML[[#This Row],[Datum alla]]))</f>
        <v/>
      </c>
      <c r="BM213" t="str">
        <f>IF(ISTEXT(TabellSAML[[#This Row],[Månad]]),"",IF(TabellSAML[[#This Row],[Månad]]&lt;=6,TabellSAML[[#This Row],[År]]&amp;" termin 1",TabellSAML[[#This Row],[År]]&amp;" termin 2"))</f>
        <v/>
      </c>
    </row>
    <row r="214" spans="2:65" x14ac:dyDescent="0.25">
      <c r="B214" s="1"/>
      <c r="C214" s="1"/>
      <c r="G214" s="29"/>
      <c r="S214" s="37"/>
      <c r="T214" s="29"/>
      <c r="AA214" s="2"/>
      <c r="AO214" s="44" t="str">
        <f>IF(TabellSAML[[#This Row],[ID]]&gt;0,ISTEXT(TabellSAML[[#This Row],[(CoS) Ledarens namn]]),"")</f>
        <v/>
      </c>
      <c r="AP214" t="str">
        <f>IF(TabellSAML[[#This Row],[ID]]&gt;0,ISTEXT(TabellSAML[[#This Row],[(BIFF) Ledarens namn]]),"")</f>
        <v/>
      </c>
      <c r="AQ214" t="str">
        <f>IF(TabellSAML[[#This Row],[ID]]&gt;0,ISTEXT(TabellSAML[[#This Row],[(LFT) Ledarens namn]]),"")</f>
        <v/>
      </c>
      <c r="AR214" t="str">
        <f>IF(TabellSAML[[#This Row],[ID]]&gt;0,ISTEXT(TabellSAML[[#This Row],[(CoS) Namn på ledare för programmet]]),"")</f>
        <v/>
      </c>
      <c r="AS214" t="str">
        <f>IF(TabellSAML[[#This Row],[ID]]&gt;0,ISTEXT(TabellSAML[[#This Row],[(BIFF) Namn på ledare för programmet]]),"")</f>
        <v/>
      </c>
      <c r="AT214" t="str">
        <f>IF(TabellSAML[[#This Row],[ID]]&gt;0,ISTEXT(TabellSAML[[#This Row],[(LFT) Namn på ledare för programmet]]),"")</f>
        <v/>
      </c>
      <c r="AU214" s="5" t="str">
        <f>IF(TabellSAML[[#This Row],[CoS1]]=TRUE,TabellSAML[[#This Row],[Datum för det sista programtillfället]]&amp;TabellSAML[[#This Row],[(CoS) Ledarens namn]],"")</f>
        <v/>
      </c>
      <c r="AV214" t="str">
        <f>IF(TabellSAML[[#This Row],[CoS1]]=TRUE,TabellSAML[[#This Row],[Socialförvaltning som anordnat programtillfällena]],"")</f>
        <v/>
      </c>
      <c r="AW214" s="5" t="str">
        <f>IF(TabellSAML[[#This Row],[CoS2]]=TRUE,TabellSAML[[#This Row],[Datum för sista programtillfället]]&amp;TabellSAML[[#This Row],[(CoS) Namn på ledare för programmet]],"")</f>
        <v/>
      </c>
      <c r="AX214" t="str">
        <f>_xlfn.XLOOKUP(TabellSAML[[#This Row],[CoS_del_datum]],TabellSAML[CoS_led_datum],TabellSAML[CoS_led_SF],"",0,1)</f>
        <v/>
      </c>
      <c r="AY214" s="5" t="str">
        <f>IF(TabellSAML[[#This Row],[BIFF1]]=TRUE,TabellSAML[[#This Row],[Datum för det sista programtillfället]]&amp;TabellSAML[[#This Row],[(BIFF) Ledarens namn]],"")</f>
        <v/>
      </c>
      <c r="AZ214" t="str">
        <f>IF(TabellSAML[[#This Row],[BIFF1]]=TRUE,TabellSAML[[#This Row],[Socialförvaltning som anordnat programtillfällena]],"")</f>
        <v/>
      </c>
      <c r="BA214" s="5" t="str">
        <f>IF(TabellSAML[[#This Row],[BIFF2]]=TRUE,TabellSAML[[#This Row],[Datum för sista programtillfället]]&amp;TabellSAML[[#This Row],[(BIFF) Namn på ledare för programmet]],"")</f>
        <v/>
      </c>
      <c r="BB214" t="str">
        <f>_xlfn.XLOOKUP(TabellSAML[[#This Row],[BIFF_del_datum]],TabellSAML[BIFF_led_datum],TabellSAML[BIFF_led_SF],"",0,1)</f>
        <v/>
      </c>
      <c r="BC214" s="5" t="str">
        <f>IF(TabellSAML[[#This Row],[LFT1]]=TRUE,TabellSAML[[#This Row],[Datum för det sista programtillfället]]&amp;TabellSAML[[#This Row],[(LFT) Ledarens namn]],"")</f>
        <v/>
      </c>
      <c r="BD214" t="str">
        <f>IF(TabellSAML[[#This Row],[LFT1]]=TRUE,TabellSAML[[#This Row],[Socialförvaltning som anordnat programtillfällena]],"")</f>
        <v/>
      </c>
      <c r="BE214" s="5" t="str">
        <f>IF(TabellSAML[[#This Row],[LFT2]]=TRUE,TabellSAML[[#This Row],[Datum för sista programtillfället]]&amp;TabellSAML[[#This Row],[(LFT) Namn på ledare för programmet]],"")</f>
        <v/>
      </c>
      <c r="BF214" t="str">
        <f>_xlfn.XLOOKUP(TabellSAML[[#This Row],[LFT_del_datum]],TabellSAML[LFT_led_datum],TabellSAML[LFT_led_SF],"",0,1)</f>
        <v/>
      </c>
      <c r="BG21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4" s="5" t="str">
        <f>IF(ISNUMBER(TabellSAML[[#This Row],[Datum för det sista programtillfället]]),TabellSAML[[#This Row],[Datum för det sista programtillfället]],IF(ISBLANK(TabellSAML[[#This Row],[Datum för sista programtillfället]]),"",TabellSAML[[#This Row],[Datum för sista programtillfället]]))</f>
        <v/>
      </c>
      <c r="BJ214" t="str">
        <f>IF(ISTEXT(TabellSAML[[#This Row],[Typ av program]]),TabellSAML[[#This Row],[Typ av program]],IF(ISBLANK(TabellSAML[[#This Row],[Typ av program2]]),"",TabellSAML[[#This Row],[Typ av program2]]))</f>
        <v/>
      </c>
      <c r="BK214" t="str">
        <f>IF(ISTEXT(TabellSAML[[#This Row],[Datum alla]]),"",YEAR(TabellSAML[[#This Row],[Datum alla]]))</f>
        <v/>
      </c>
      <c r="BL214" t="str">
        <f>IF(ISTEXT(TabellSAML[[#This Row],[Datum alla]]),"",MONTH(TabellSAML[[#This Row],[Datum alla]]))</f>
        <v/>
      </c>
      <c r="BM214" t="str">
        <f>IF(ISTEXT(TabellSAML[[#This Row],[Månad]]),"",IF(TabellSAML[[#This Row],[Månad]]&lt;=6,TabellSAML[[#This Row],[År]]&amp;" termin 1",TabellSAML[[#This Row],[År]]&amp;" termin 2"))</f>
        <v/>
      </c>
    </row>
    <row r="215" spans="2:65" x14ac:dyDescent="0.25">
      <c r="B215" s="1"/>
      <c r="C215" s="1"/>
      <c r="G215" s="29"/>
      <c r="S215" s="37"/>
      <c r="T215" s="29"/>
      <c r="AA215" s="2"/>
      <c r="AO215" s="44" t="str">
        <f>IF(TabellSAML[[#This Row],[ID]]&gt;0,ISTEXT(TabellSAML[[#This Row],[(CoS) Ledarens namn]]),"")</f>
        <v/>
      </c>
      <c r="AP215" t="str">
        <f>IF(TabellSAML[[#This Row],[ID]]&gt;0,ISTEXT(TabellSAML[[#This Row],[(BIFF) Ledarens namn]]),"")</f>
        <v/>
      </c>
      <c r="AQ215" t="str">
        <f>IF(TabellSAML[[#This Row],[ID]]&gt;0,ISTEXT(TabellSAML[[#This Row],[(LFT) Ledarens namn]]),"")</f>
        <v/>
      </c>
      <c r="AR215" t="str">
        <f>IF(TabellSAML[[#This Row],[ID]]&gt;0,ISTEXT(TabellSAML[[#This Row],[(CoS) Namn på ledare för programmet]]),"")</f>
        <v/>
      </c>
      <c r="AS215" t="str">
        <f>IF(TabellSAML[[#This Row],[ID]]&gt;0,ISTEXT(TabellSAML[[#This Row],[(BIFF) Namn på ledare för programmet]]),"")</f>
        <v/>
      </c>
      <c r="AT215" t="str">
        <f>IF(TabellSAML[[#This Row],[ID]]&gt;0,ISTEXT(TabellSAML[[#This Row],[(LFT) Namn på ledare för programmet]]),"")</f>
        <v/>
      </c>
      <c r="AU215" s="5" t="str">
        <f>IF(TabellSAML[[#This Row],[CoS1]]=TRUE,TabellSAML[[#This Row],[Datum för det sista programtillfället]]&amp;TabellSAML[[#This Row],[(CoS) Ledarens namn]],"")</f>
        <v/>
      </c>
      <c r="AV215" t="str">
        <f>IF(TabellSAML[[#This Row],[CoS1]]=TRUE,TabellSAML[[#This Row],[Socialförvaltning som anordnat programtillfällena]],"")</f>
        <v/>
      </c>
      <c r="AW215" s="5" t="str">
        <f>IF(TabellSAML[[#This Row],[CoS2]]=TRUE,TabellSAML[[#This Row],[Datum för sista programtillfället]]&amp;TabellSAML[[#This Row],[(CoS) Namn på ledare för programmet]],"")</f>
        <v/>
      </c>
      <c r="AX215" t="str">
        <f>_xlfn.XLOOKUP(TabellSAML[[#This Row],[CoS_del_datum]],TabellSAML[CoS_led_datum],TabellSAML[CoS_led_SF],"",0,1)</f>
        <v/>
      </c>
      <c r="AY215" s="5" t="str">
        <f>IF(TabellSAML[[#This Row],[BIFF1]]=TRUE,TabellSAML[[#This Row],[Datum för det sista programtillfället]]&amp;TabellSAML[[#This Row],[(BIFF) Ledarens namn]],"")</f>
        <v/>
      </c>
      <c r="AZ215" t="str">
        <f>IF(TabellSAML[[#This Row],[BIFF1]]=TRUE,TabellSAML[[#This Row],[Socialförvaltning som anordnat programtillfällena]],"")</f>
        <v/>
      </c>
      <c r="BA215" s="5" t="str">
        <f>IF(TabellSAML[[#This Row],[BIFF2]]=TRUE,TabellSAML[[#This Row],[Datum för sista programtillfället]]&amp;TabellSAML[[#This Row],[(BIFF) Namn på ledare för programmet]],"")</f>
        <v/>
      </c>
      <c r="BB215" t="str">
        <f>_xlfn.XLOOKUP(TabellSAML[[#This Row],[BIFF_del_datum]],TabellSAML[BIFF_led_datum],TabellSAML[BIFF_led_SF],"",0,1)</f>
        <v/>
      </c>
      <c r="BC215" s="5" t="str">
        <f>IF(TabellSAML[[#This Row],[LFT1]]=TRUE,TabellSAML[[#This Row],[Datum för det sista programtillfället]]&amp;TabellSAML[[#This Row],[(LFT) Ledarens namn]],"")</f>
        <v/>
      </c>
      <c r="BD215" t="str">
        <f>IF(TabellSAML[[#This Row],[LFT1]]=TRUE,TabellSAML[[#This Row],[Socialförvaltning som anordnat programtillfällena]],"")</f>
        <v/>
      </c>
      <c r="BE215" s="5" t="str">
        <f>IF(TabellSAML[[#This Row],[LFT2]]=TRUE,TabellSAML[[#This Row],[Datum för sista programtillfället]]&amp;TabellSAML[[#This Row],[(LFT) Namn på ledare för programmet]],"")</f>
        <v/>
      </c>
      <c r="BF215" t="str">
        <f>_xlfn.XLOOKUP(TabellSAML[[#This Row],[LFT_del_datum]],TabellSAML[LFT_led_datum],TabellSAML[LFT_led_SF],"",0,1)</f>
        <v/>
      </c>
      <c r="BG21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5" s="5" t="str">
        <f>IF(ISNUMBER(TabellSAML[[#This Row],[Datum för det sista programtillfället]]),TabellSAML[[#This Row],[Datum för det sista programtillfället]],IF(ISBLANK(TabellSAML[[#This Row],[Datum för sista programtillfället]]),"",TabellSAML[[#This Row],[Datum för sista programtillfället]]))</f>
        <v/>
      </c>
      <c r="BJ215" t="str">
        <f>IF(ISTEXT(TabellSAML[[#This Row],[Typ av program]]),TabellSAML[[#This Row],[Typ av program]],IF(ISBLANK(TabellSAML[[#This Row],[Typ av program2]]),"",TabellSAML[[#This Row],[Typ av program2]]))</f>
        <v/>
      </c>
      <c r="BK215" t="str">
        <f>IF(ISTEXT(TabellSAML[[#This Row],[Datum alla]]),"",YEAR(TabellSAML[[#This Row],[Datum alla]]))</f>
        <v/>
      </c>
      <c r="BL215" t="str">
        <f>IF(ISTEXT(TabellSAML[[#This Row],[Datum alla]]),"",MONTH(TabellSAML[[#This Row],[Datum alla]]))</f>
        <v/>
      </c>
      <c r="BM215" t="str">
        <f>IF(ISTEXT(TabellSAML[[#This Row],[Månad]]),"",IF(TabellSAML[[#This Row],[Månad]]&lt;=6,TabellSAML[[#This Row],[År]]&amp;" termin 1",TabellSAML[[#This Row],[År]]&amp;" termin 2"))</f>
        <v/>
      </c>
    </row>
    <row r="216" spans="2:65" x14ac:dyDescent="0.25">
      <c r="B216" s="1"/>
      <c r="C216" s="1"/>
      <c r="G216" s="29"/>
      <c r="S216" s="37"/>
      <c r="T216" s="29"/>
      <c r="AA216" s="2"/>
      <c r="AO216" s="44" t="str">
        <f>IF(TabellSAML[[#This Row],[ID]]&gt;0,ISTEXT(TabellSAML[[#This Row],[(CoS) Ledarens namn]]),"")</f>
        <v/>
      </c>
      <c r="AP216" t="str">
        <f>IF(TabellSAML[[#This Row],[ID]]&gt;0,ISTEXT(TabellSAML[[#This Row],[(BIFF) Ledarens namn]]),"")</f>
        <v/>
      </c>
      <c r="AQ216" t="str">
        <f>IF(TabellSAML[[#This Row],[ID]]&gt;0,ISTEXT(TabellSAML[[#This Row],[(LFT) Ledarens namn]]),"")</f>
        <v/>
      </c>
      <c r="AR216" t="str">
        <f>IF(TabellSAML[[#This Row],[ID]]&gt;0,ISTEXT(TabellSAML[[#This Row],[(CoS) Namn på ledare för programmet]]),"")</f>
        <v/>
      </c>
      <c r="AS216" t="str">
        <f>IF(TabellSAML[[#This Row],[ID]]&gt;0,ISTEXT(TabellSAML[[#This Row],[(BIFF) Namn på ledare för programmet]]),"")</f>
        <v/>
      </c>
      <c r="AT216" t="str">
        <f>IF(TabellSAML[[#This Row],[ID]]&gt;0,ISTEXT(TabellSAML[[#This Row],[(LFT) Namn på ledare för programmet]]),"")</f>
        <v/>
      </c>
      <c r="AU216" s="5" t="str">
        <f>IF(TabellSAML[[#This Row],[CoS1]]=TRUE,TabellSAML[[#This Row],[Datum för det sista programtillfället]]&amp;TabellSAML[[#This Row],[(CoS) Ledarens namn]],"")</f>
        <v/>
      </c>
      <c r="AV216" t="str">
        <f>IF(TabellSAML[[#This Row],[CoS1]]=TRUE,TabellSAML[[#This Row],[Socialförvaltning som anordnat programtillfällena]],"")</f>
        <v/>
      </c>
      <c r="AW216" s="5" t="str">
        <f>IF(TabellSAML[[#This Row],[CoS2]]=TRUE,TabellSAML[[#This Row],[Datum för sista programtillfället]]&amp;TabellSAML[[#This Row],[(CoS) Namn på ledare för programmet]],"")</f>
        <v/>
      </c>
      <c r="AX216" t="str">
        <f>_xlfn.XLOOKUP(TabellSAML[[#This Row],[CoS_del_datum]],TabellSAML[CoS_led_datum],TabellSAML[CoS_led_SF],"",0,1)</f>
        <v/>
      </c>
      <c r="AY216" s="5" t="str">
        <f>IF(TabellSAML[[#This Row],[BIFF1]]=TRUE,TabellSAML[[#This Row],[Datum för det sista programtillfället]]&amp;TabellSAML[[#This Row],[(BIFF) Ledarens namn]],"")</f>
        <v/>
      </c>
      <c r="AZ216" t="str">
        <f>IF(TabellSAML[[#This Row],[BIFF1]]=TRUE,TabellSAML[[#This Row],[Socialförvaltning som anordnat programtillfällena]],"")</f>
        <v/>
      </c>
      <c r="BA216" s="5" t="str">
        <f>IF(TabellSAML[[#This Row],[BIFF2]]=TRUE,TabellSAML[[#This Row],[Datum för sista programtillfället]]&amp;TabellSAML[[#This Row],[(BIFF) Namn på ledare för programmet]],"")</f>
        <v/>
      </c>
      <c r="BB216" t="str">
        <f>_xlfn.XLOOKUP(TabellSAML[[#This Row],[BIFF_del_datum]],TabellSAML[BIFF_led_datum],TabellSAML[BIFF_led_SF],"",0,1)</f>
        <v/>
      </c>
      <c r="BC216" s="5" t="str">
        <f>IF(TabellSAML[[#This Row],[LFT1]]=TRUE,TabellSAML[[#This Row],[Datum för det sista programtillfället]]&amp;TabellSAML[[#This Row],[(LFT) Ledarens namn]],"")</f>
        <v/>
      </c>
      <c r="BD216" t="str">
        <f>IF(TabellSAML[[#This Row],[LFT1]]=TRUE,TabellSAML[[#This Row],[Socialförvaltning som anordnat programtillfällena]],"")</f>
        <v/>
      </c>
      <c r="BE216" s="5" t="str">
        <f>IF(TabellSAML[[#This Row],[LFT2]]=TRUE,TabellSAML[[#This Row],[Datum för sista programtillfället]]&amp;TabellSAML[[#This Row],[(LFT) Namn på ledare för programmet]],"")</f>
        <v/>
      </c>
      <c r="BF216" t="str">
        <f>_xlfn.XLOOKUP(TabellSAML[[#This Row],[LFT_del_datum]],TabellSAML[LFT_led_datum],TabellSAML[LFT_led_SF],"",0,1)</f>
        <v/>
      </c>
      <c r="BG21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6" s="5" t="str">
        <f>IF(ISNUMBER(TabellSAML[[#This Row],[Datum för det sista programtillfället]]),TabellSAML[[#This Row],[Datum för det sista programtillfället]],IF(ISBLANK(TabellSAML[[#This Row],[Datum för sista programtillfället]]),"",TabellSAML[[#This Row],[Datum för sista programtillfället]]))</f>
        <v/>
      </c>
      <c r="BJ216" t="str">
        <f>IF(ISTEXT(TabellSAML[[#This Row],[Typ av program]]),TabellSAML[[#This Row],[Typ av program]],IF(ISBLANK(TabellSAML[[#This Row],[Typ av program2]]),"",TabellSAML[[#This Row],[Typ av program2]]))</f>
        <v/>
      </c>
      <c r="BK216" t="str">
        <f>IF(ISTEXT(TabellSAML[[#This Row],[Datum alla]]),"",YEAR(TabellSAML[[#This Row],[Datum alla]]))</f>
        <v/>
      </c>
      <c r="BL216" t="str">
        <f>IF(ISTEXT(TabellSAML[[#This Row],[Datum alla]]),"",MONTH(TabellSAML[[#This Row],[Datum alla]]))</f>
        <v/>
      </c>
      <c r="BM216" t="str">
        <f>IF(ISTEXT(TabellSAML[[#This Row],[Månad]]),"",IF(TabellSAML[[#This Row],[Månad]]&lt;=6,TabellSAML[[#This Row],[År]]&amp;" termin 1",TabellSAML[[#This Row],[År]]&amp;" termin 2"))</f>
        <v/>
      </c>
    </row>
    <row r="217" spans="2:65" x14ac:dyDescent="0.25">
      <c r="B217" s="1"/>
      <c r="C217" s="1"/>
      <c r="G217" s="29"/>
      <c r="J217" s="2"/>
      <c r="K217" s="2"/>
      <c r="S217" s="37"/>
      <c r="T217" s="29"/>
      <c r="AO217" s="44" t="str">
        <f>IF(TabellSAML[[#This Row],[ID]]&gt;0,ISTEXT(TabellSAML[[#This Row],[(CoS) Ledarens namn]]),"")</f>
        <v/>
      </c>
      <c r="AP217" t="str">
        <f>IF(TabellSAML[[#This Row],[ID]]&gt;0,ISTEXT(TabellSAML[[#This Row],[(BIFF) Ledarens namn]]),"")</f>
        <v/>
      </c>
      <c r="AQ217" t="str">
        <f>IF(TabellSAML[[#This Row],[ID]]&gt;0,ISTEXT(TabellSAML[[#This Row],[(LFT) Ledarens namn]]),"")</f>
        <v/>
      </c>
      <c r="AR217" t="str">
        <f>IF(TabellSAML[[#This Row],[ID]]&gt;0,ISTEXT(TabellSAML[[#This Row],[(CoS) Namn på ledare för programmet]]),"")</f>
        <v/>
      </c>
      <c r="AS217" t="str">
        <f>IF(TabellSAML[[#This Row],[ID]]&gt;0,ISTEXT(TabellSAML[[#This Row],[(BIFF) Namn på ledare för programmet]]),"")</f>
        <v/>
      </c>
      <c r="AT217" t="str">
        <f>IF(TabellSAML[[#This Row],[ID]]&gt;0,ISTEXT(TabellSAML[[#This Row],[(LFT) Namn på ledare för programmet]]),"")</f>
        <v/>
      </c>
      <c r="AU217" s="5" t="str">
        <f>IF(TabellSAML[[#This Row],[CoS1]]=TRUE,TabellSAML[[#This Row],[Datum för det sista programtillfället]]&amp;TabellSAML[[#This Row],[(CoS) Ledarens namn]],"")</f>
        <v/>
      </c>
      <c r="AV217" t="str">
        <f>IF(TabellSAML[[#This Row],[CoS1]]=TRUE,TabellSAML[[#This Row],[Socialförvaltning som anordnat programtillfällena]],"")</f>
        <v/>
      </c>
      <c r="AW217" s="5" t="str">
        <f>IF(TabellSAML[[#This Row],[CoS2]]=TRUE,TabellSAML[[#This Row],[Datum för sista programtillfället]]&amp;TabellSAML[[#This Row],[(CoS) Namn på ledare för programmet]],"")</f>
        <v/>
      </c>
      <c r="AX217" t="str">
        <f>_xlfn.XLOOKUP(TabellSAML[[#This Row],[CoS_del_datum]],TabellSAML[CoS_led_datum],TabellSAML[CoS_led_SF],"",0,1)</f>
        <v/>
      </c>
      <c r="AY217" s="5" t="str">
        <f>IF(TabellSAML[[#This Row],[BIFF1]]=TRUE,TabellSAML[[#This Row],[Datum för det sista programtillfället]]&amp;TabellSAML[[#This Row],[(BIFF) Ledarens namn]],"")</f>
        <v/>
      </c>
      <c r="AZ217" t="str">
        <f>IF(TabellSAML[[#This Row],[BIFF1]]=TRUE,TabellSAML[[#This Row],[Socialförvaltning som anordnat programtillfällena]],"")</f>
        <v/>
      </c>
      <c r="BA217" s="5" t="str">
        <f>IF(TabellSAML[[#This Row],[BIFF2]]=TRUE,TabellSAML[[#This Row],[Datum för sista programtillfället]]&amp;TabellSAML[[#This Row],[(BIFF) Namn på ledare för programmet]],"")</f>
        <v/>
      </c>
      <c r="BB217" t="str">
        <f>_xlfn.XLOOKUP(TabellSAML[[#This Row],[BIFF_del_datum]],TabellSAML[BIFF_led_datum],TabellSAML[BIFF_led_SF],"",0,1)</f>
        <v/>
      </c>
      <c r="BC217" s="5" t="str">
        <f>IF(TabellSAML[[#This Row],[LFT1]]=TRUE,TabellSAML[[#This Row],[Datum för det sista programtillfället]]&amp;TabellSAML[[#This Row],[(LFT) Ledarens namn]],"")</f>
        <v/>
      </c>
      <c r="BD217" t="str">
        <f>IF(TabellSAML[[#This Row],[LFT1]]=TRUE,TabellSAML[[#This Row],[Socialförvaltning som anordnat programtillfällena]],"")</f>
        <v/>
      </c>
      <c r="BE217" s="5" t="str">
        <f>IF(TabellSAML[[#This Row],[LFT2]]=TRUE,TabellSAML[[#This Row],[Datum för sista programtillfället]]&amp;TabellSAML[[#This Row],[(LFT) Namn på ledare för programmet]],"")</f>
        <v/>
      </c>
      <c r="BF217" t="str">
        <f>_xlfn.XLOOKUP(TabellSAML[[#This Row],[LFT_del_datum]],TabellSAML[LFT_led_datum],TabellSAML[LFT_led_SF],"",0,1)</f>
        <v/>
      </c>
      <c r="BG21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7" s="5" t="str">
        <f>IF(ISNUMBER(TabellSAML[[#This Row],[Datum för det sista programtillfället]]),TabellSAML[[#This Row],[Datum för det sista programtillfället]],IF(ISBLANK(TabellSAML[[#This Row],[Datum för sista programtillfället]]),"",TabellSAML[[#This Row],[Datum för sista programtillfället]]))</f>
        <v/>
      </c>
      <c r="BJ217" t="str">
        <f>IF(ISTEXT(TabellSAML[[#This Row],[Typ av program]]),TabellSAML[[#This Row],[Typ av program]],IF(ISBLANK(TabellSAML[[#This Row],[Typ av program2]]),"",TabellSAML[[#This Row],[Typ av program2]]))</f>
        <v/>
      </c>
      <c r="BK217" t="str">
        <f>IF(ISTEXT(TabellSAML[[#This Row],[Datum alla]]),"",YEAR(TabellSAML[[#This Row],[Datum alla]]))</f>
        <v/>
      </c>
      <c r="BL217" t="str">
        <f>IF(ISTEXT(TabellSAML[[#This Row],[Datum alla]]),"",MONTH(TabellSAML[[#This Row],[Datum alla]]))</f>
        <v/>
      </c>
      <c r="BM217" t="str">
        <f>IF(ISTEXT(TabellSAML[[#This Row],[Månad]]),"",IF(TabellSAML[[#This Row],[Månad]]&lt;=6,TabellSAML[[#This Row],[År]]&amp;" termin 1",TabellSAML[[#This Row],[År]]&amp;" termin 2"))</f>
        <v/>
      </c>
    </row>
    <row r="218" spans="2:65" x14ac:dyDescent="0.25">
      <c r="B218" s="1"/>
      <c r="C218" s="1"/>
      <c r="G218" s="29"/>
      <c r="S218" s="37"/>
      <c r="T218" s="29"/>
      <c r="AA218" s="2"/>
      <c r="AO218" s="44" t="str">
        <f>IF(TabellSAML[[#This Row],[ID]]&gt;0,ISTEXT(TabellSAML[[#This Row],[(CoS) Ledarens namn]]),"")</f>
        <v/>
      </c>
      <c r="AP218" t="str">
        <f>IF(TabellSAML[[#This Row],[ID]]&gt;0,ISTEXT(TabellSAML[[#This Row],[(BIFF) Ledarens namn]]),"")</f>
        <v/>
      </c>
      <c r="AQ218" t="str">
        <f>IF(TabellSAML[[#This Row],[ID]]&gt;0,ISTEXT(TabellSAML[[#This Row],[(LFT) Ledarens namn]]),"")</f>
        <v/>
      </c>
      <c r="AR218" t="str">
        <f>IF(TabellSAML[[#This Row],[ID]]&gt;0,ISTEXT(TabellSAML[[#This Row],[(CoS) Namn på ledare för programmet]]),"")</f>
        <v/>
      </c>
      <c r="AS218" t="str">
        <f>IF(TabellSAML[[#This Row],[ID]]&gt;0,ISTEXT(TabellSAML[[#This Row],[(BIFF) Namn på ledare för programmet]]),"")</f>
        <v/>
      </c>
      <c r="AT218" t="str">
        <f>IF(TabellSAML[[#This Row],[ID]]&gt;0,ISTEXT(TabellSAML[[#This Row],[(LFT) Namn på ledare för programmet]]),"")</f>
        <v/>
      </c>
      <c r="AU218" s="5" t="str">
        <f>IF(TabellSAML[[#This Row],[CoS1]]=TRUE,TabellSAML[[#This Row],[Datum för det sista programtillfället]]&amp;TabellSAML[[#This Row],[(CoS) Ledarens namn]],"")</f>
        <v/>
      </c>
      <c r="AV218" t="str">
        <f>IF(TabellSAML[[#This Row],[CoS1]]=TRUE,TabellSAML[[#This Row],[Socialförvaltning som anordnat programtillfällena]],"")</f>
        <v/>
      </c>
      <c r="AW218" s="5" t="str">
        <f>IF(TabellSAML[[#This Row],[CoS2]]=TRUE,TabellSAML[[#This Row],[Datum för sista programtillfället]]&amp;TabellSAML[[#This Row],[(CoS) Namn på ledare för programmet]],"")</f>
        <v/>
      </c>
      <c r="AX218" t="str">
        <f>_xlfn.XLOOKUP(TabellSAML[[#This Row],[CoS_del_datum]],TabellSAML[CoS_led_datum],TabellSAML[CoS_led_SF],"",0,1)</f>
        <v/>
      </c>
      <c r="AY218" s="5" t="str">
        <f>IF(TabellSAML[[#This Row],[BIFF1]]=TRUE,TabellSAML[[#This Row],[Datum för det sista programtillfället]]&amp;TabellSAML[[#This Row],[(BIFF) Ledarens namn]],"")</f>
        <v/>
      </c>
      <c r="AZ218" t="str">
        <f>IF(TabellSAML[[#This Row],[BIFF1]]=TRUE,TabellSAML[[#This Row],[Socialförvaltning som anordnat programtillfällena]],"")</f>
        <v/>
      </c>
      <c r="BA218" s="5" t="str">
        <f>IF(TabellSAML[[#This Row],[BIFF2]]=TRUE,TabellSAML[[#This Row],[Datum för sista programtillfället]]&amp;TabellSAML[[#This Row],[(BIFF) Namn på ledare för programmet]],"")</f>
        <v/>
      </c>
      <c r="BB218" t="str">
        <f>_xlfn.XLOOKUP(TabellSAML[[#This Row],[BIFF_del_datum]],TabellSAML[BIFF_led_datum],TabellSAML[BIFF_led_SF],"",0,1)</f>
        <v/>
      </c>
      <c r="BC218" s="5" t="str">
        <f>IF(TabellSAML[[#This Row],[LFT1]]=TRUE,TabellSAML[[#This Row],[Datum för det sista programtillfället]]&amp;TabellSAML[[#This Row],[(LFT) Ledarens namn]],"")</f>
        <v/>
      </c>
      <c r="BD218" t="str">
        <f>IF(TabellSAML[[#This Row],[LFT1]]=TRUE,TabellSAML[[#This Row],[Socialförvaltning som anordnat programtillfällena]],"")</f>
        <v/>
      </c>
      <c r="BE218" s="5" t="str">
        <f>IF(TabellSAML[[#This Row],[LFT2]]=TRUE,TabellSAML[[#This Row],[Datum för sista programtillfället]]&amp;TabellSAML[[#This Row],[(LFT) Namn på ledare för programmet]],"")</f>
        <v/>
      </c>
      <c r="BF218" t="str">
        <f>_xlfn.XLOOKUP(TabellSAML[[#This Row],[LFT_del_datum]],TabellSAML[LFT_led_datum],TabellSAML[LFT_led_SF],"",0,1)</f>
        <v/>
      </c>
      <c r="BG21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8" s="5" t="str">
        <f>IF(ISNUMBER(TabellSAML[[#This Row],[Datum för det sista programtillfället]]),TabellSAML[[#This Row],[Datum för det sista programtillfället]],IF(ISBLANK(TabellSAML[[#This Row],[Datum för sista programtillfället]]),"",TabellSAML[[#This Row],[Datum för sista programtillfället]]))</f>
        <v/>
      </c>
      <c r="BJ218" t="str">
        <f>IF(ISTEXT(TabellSAML[[#This Row],[Typ av program]]),TabellSAML[[#This Row],[Typ av program]],IF(ISBLANK(TabellSAML[[#This Row],[Typ av program2]]),"",TabellSAML[[#This Row],[Typ av program2]]))</f>
        <v/>
      </c>
      <c r="BK218" t="str">
        <f>IF(ISTEXT(TabellSAML[[#This Row],[Datum alla]]),"",YEAR(TabellSAML[[#This Row],[Datum alla]]))</f>
        <v/>
      </c>
      <c r="BL218" t="str">
        <f>IF(ISTEXT(TabellSAML[[#This Row],[Datum alla]]),"",MONTH(TabellSAML[[#This Row],[Datum alla]]))</f>
        <v/>
      </c>
      <c r="BM218" t="str">
        <f>IF(ISTEXT(TabellSAML[[#This Row],[Månad]]),"",IF(TabellSAML[[#This Row],[Månad]]&lt;=6,TabellSAML[[#This Row],[År]]&amp;" termin 1",TabellSAML[[#This Row],[År]]&amp;" termin 2"))</f>
        <v/>
      </c>
    </row>
    <row r="219" spans="2:65" x14ac:dyDescent="0.25">
      <c r="B219" s="1"/>
      <c r="C219" s="1"/>
      <c r="G219" s="29"/>
      <c r="S219" s="37"/>
      <c r="T219" s="29"/>
      <c r="AA219" s="2"/>
      <c r="AO219" s="44" t="str">
        <f>IF(TabellSAML[[#This Row],[ID]]&gt;0,ISTEXT(TabellSAML[[#This Row],[(CoS) Ledarens namn]]),"")</f>
        <v/>
      </c>
      <c r="AP219" t="str">
        <f>IF(TabellSAML[[#This Row],[ID]]&gt;0,ISTEXT(TabellSAML[[#This Row],[(BIFF) Ledarens namn]]),"")</f>
        <v/>
      </c>
      <c r="AQ219" t="str">
        <f>IF(TabellSAML[[#This Row],[ID]]&gt;0,ISTEXT(TabellSAML[[#This Row],[(LFT) Ledarens namn]]),"")</f>
        <v/>
      </c>
      <c r="AR219" t="str">
        <f>IF(TabellSAML[[#This Row],[ID]]&gt;0,ISTEXT(TabellSAML[[#This Row],[(CoS) Namn på ledare för programmet]]),"")</f>
        <v/>
      </c>
      <c r="AS219" t="str">
        <f>IF(TabellSAML[[#This Row],[ID]]&gt;0,ISTEXT(TabellSAML[[#This Row],[(BIFF) Namn på ledare för programmet]]),"")</f>
        <v/>
      </c>
      <c r="AT219" t="str">
        <f>IF(TabellSAML[[#This Row],[ID]]&gt;0,ISTEXT(TabellSAML[[#This Row],[(LFT) Namn på ledare för programmet]]),"")</f>
        <v/>
      </c>
      <c r="AU219" s="5" t="str">
        <f>IF(TabellSAML[[#This Row],[CoS1]]=TRUE,TabellSAML[[#This Row],[Datum för det sista programtillfället]]&amp;TabellSAML[[#This Row],[(CoS) Ledarens namn]],"")</f>
        <v/>
      </c>
      <c r="AV219" t="str">
        <f>IF(TabellSAML[[#This Row],[CoS1]]=TRUE,TabellSAML[[#This Row],[Socialförvaltning som anordnat programtillfällena]],"")</f>
        <v/>
      </c>
      <c r="AW219" s="5" t="str">
        <f>IF(TabellSAML[[#This Row],[CoS2]]=TRUE,TabellSAML[[#This Row],[Datum för sista programtillfället]]&amp;TabellSAML[[#This Row],[(CoS) Namn på ledare för programmet]],"")</f>
        <v/>
      </c>
      <c r="AX219" t="str">
        <f>_xlfn.XLOOKUP(TabellSAML[[#This Row],[CoS_del_datum]],TabellSAML[CoS_led_datum],TabellSAML[CoS_led_SF],"",0,1)</f>
        <v/>
      </c>
      <c r="AY219" s="5" t="str">
        <f>IF(TabellSAML[[#This Row],[BIFF1]]=TRUE,TabellSAML[[#This Row],[Datum för det sista programtillfället]]&amp;TabellSAML[[#This Row],[(BIFF) Ledarens namn]],"")</f>
        <v/>
      </c>
      <c r="AZ219" t="str">
        <f>IF(TabellSAML[[#This Row],[BIFF1]]=TRUE,TabellSAML[[#This Row],[Socialförvaltning som anordnat programtillfällena]],"")</f>
        <v/>
      </c>
      <c r="BA219" s="5" t="str">
        <f>IF(TabellSAML[[#This Row],[BIFF2]]=TRUE,TabellSAML[[#This Row],[Datum för sista programtillfället]]&amp;TabellSAML[[#This Row],[(BIFF) Namn på ledare för programmet]],"")</f>
        <v/>
      </c>
      <c r="BB219" t="str">
        <f>_xlfn.XLOOKUP(TabellSAML[[#This Row],[BIFF_del_datum]],TabellSAML[BIFF_led_datum],TabellSAML[BIFF_led_SF],"",0,1)</f>
        <v/>
      </c>
      <c r="BC219" s="5" t="str">
        <f>IF(TabellSAML[[#This Row],[LFT1]]=TRUE,TabellSAML[[#This Row],[Datum för det sista programtillfället]]&amp;TabellSAML[[#This Row],[(LFT) Ledarens namn]],"")</f>
        <v/>
      </c>
      <c r="BD219" t="str">
        <f>IF(TabellSAML[[#This Row],[LFT1]]=TRUE,TabellSAML[[#This Row],[Socialförvaltning som anordnat programtillfällena]],"")</f>
        <v/>
      </c>
      <c r="BE219" s="5" t="str">
        <f>IF(TabellSAML[[#This Row],[LFT2]]=TRUE,TabellSAML[[#This Row],[Datum för sista programtillfället]]&amp;TabellSAML[[#This Row],[(LFT) Namn på ledare för programmet]],"")</f>
        <v/>
      </c>
      <c r="BF219" t="str">
        <f>_xlfn.XLOOKUP(TabellSAML[[#This Row],[LFT_del_datum]],TabellSAML[LFT_led_datum],TabellSAML[LFT_led_SF],"",0,1)</f>
        <v/>
      </c>
      <c r="BG21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1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19" s="5" t="str">
        <f>IF(ISNUMBER(TabellSAML[[#This Row],[Datum för det sista programtillfället]]),TabellSAML[[#This Row],[Datum för det sista programtillfället]],IF(ISBLANK(TabellSAML[[#This Row],[Datum för sista programtillfället]]),"",TabellSAML[[#This Row],[Datum för sista programtillfället]]))</f>
        <v/>
      </c>
      <c r="BJ219" t="str">
        <f>IF(ISTEXT(TabellSAML[[#This Row],[Typ av program]]),TabellSAML[[#This Row],[Typ av program]],IF(ISBLANK(TabellSAML[[#This Row],[Typ av program2]]),"",TabellSAML[[#This Row],[Typ av program2]]))</f>
        <v/>
      </c>
      <c r="BK219" t="str">
        <f>IF(ISTEXT(TabellSAML[[#This Row],[Datum alla]]),"",YEAR(TabellSAML[[#This Row],[Datum alla]]))</f>
        <v/>
      </c>
      <c r="BL219" t="str">
        <f>IF(ISTEXT(TabellSAML[[#This Row],[Datum alla]]),"",MONTH(TabellSAML[[#This Row],[Datum alla]]))</f>
        <v/>
      </c>
      <c r="BM219" t="str">
        <f>IF(ISTEXT(TabellSAML[[#This Row],[Månad]]),"",IF(TabellSAML[[#This Row],[Månad]]&lt;=6,TabellSAML[[#This Row],[År]]&amp;" termin 1",TabellSAML[[#This Row],[År]]&amp;" termin 2"))</f>
        <v/>
      </c>
    </row>
    <row r="220" spans="2:65" x14ac:dyDescent="0.25">
      <c r="B220" s="1"/>
      <c r="C220" s="1"/>
      <c r="G220" s="29"/>
      <c r="S220" s="37"/>
      <c r="T220" s="29"/>
      <c r="AA220" s="2"/>
      <c r="AO220" s="44" t="str">
        <f>IF(TabellSAML[[#This Row],[ID]]&gt;0,ISTEXT(TabellSAML[[#This Row],[(CoS) Ledarens namn]]),"")</f>
        <v/>
      </c>
      <c r="AP220" t="str">
        <f>IF(TabellSAML[[#This Row],[ID]]&gt;0,ISTEXT(TabellSAML[[#This Row],[(BIFF) Ledarens namn]]),"")</f>
        <v/>
      </c>
      <c r="AQ220" t="str">
        <f>IF(TabellSAML[[#This Row],[ID]]&gt;0,ISTEXT(TabellSAML[[#This Row],[(LFT) Ledarens namn]]),"")</f>
        <v/>
      </c>
      <c r="AR220" t="str">
        <f>IF(TabellSAML[[#This Row],[ID]]&gt;0,ISTEXT(TabellSAML[[#This Row],[(CoS) Namn på ledare för programmet]]),"")</f>
        <v/>
      </c>
      <c r="AS220" t="str">
        <f>IF(TabellSAML[[#This Row],[ID]]&gt;0,ISTEXT(TabellSAML[[#This Row],[(BIFF) Namn på ledare för programmet]]),"")</f>
        <v/>
      </c>
      <c r="AT220" t="str">
        <f>IF(TabellSAML[[#This Row],[ID]]&gt;0,ISTEXT(TabellSAML[[#This Row],[(LFT) Namn på ledare för programmet]]),"")</f>
        <v/>
      </c>
      <c r="AU220" s="5" t="str">
        <f>IF(TabellSAML[[#This Row],[CoS1]]=TRUE,TabellSAML[[#This Row],[Datum för det sista programtillfället]]&amp;TabellSAML[[#This Row],[(CoS) Ledarens namn]],"")</f>
        <v/>
      </c>
      <c r="AV220" t="str">
        <f>IF(TabellSAML[[#This Row],[CoS1]]=TRUE,TabellSAML[[#This Row],[Socialförvaltning som anordnat programtillfällena]],"")</f>
        <v/>
      </c>
      <c r="AW220" s="5" t="str">
        <f>IF(TabellSAML[[#This Row],[CoS2]]=TRUE,TabellSAML[[#This Row],[Datum för sista programtillfället]]&amp;TabellSAML[[#This Row],[(CoS) Namn på ledare för programmet]],"")</f>
        <v/>
      </c>
      <c r="AX220" t="str">
        <f>_xlfn.XLOOKUP(TabellSAML[[#This Row],[CoS_del_datum]],TabellSAML[CoS_led_datum],TabellSAML[CoS_led_SF],"",0,1)</f>
        <v/>
      </c>
      <c r="AY220" s="5" t="str">
        <f>IF(TabellSAML[[#This Row],[BIFF1]]=TRUE,TabellSAML[[#This Row],[Datum för det sista programtillfället]]&amp;TabellSAML[[#This Row],[(BIFF) Ledarens namn]],"")</f>
        <v/>
      </c>
      <c r="AZ220" t="str">
        <f>IF(TabellSAML[[#This Row],[BIFF1]]=TRUE,TabellSAML[[#This Row],[Socialförvaltning som anordnat programtillfällena]],"")</f>
        <v/>
      </c>
      <c r="BA220" s="5" t="str">
        <f>IF(TabellSAML[[#This Row],[BIFF2]]=TRUE,TabellSAML[[#This Row],[Datum för sista programtillfället]]&amp;TabellSAML[[#This Row],[(BIFF) Namn på ledare för programmet]],"")</f>
        <v/>
      </c>
      <c r="BB220" t="str">
        <f>_xlfn.XLOOKUP(TabellSAML[[#This Row],[BIFF_del_datum]],TabellSAML[BIFF_led_datum],TabellSAML[BIFF_led_SF],"",0,1)</f>
        <v/>
      </c>
      <c r="BC220" s="5" t="str">
        <f>IF(TabellSAML[[#This Row],[LFT1]]=TRUE,TabellSAML[[#This Row],[Datum för det sista programtillfället]]&amp;TabellSAML[[#This Row],[(LFT) Ledarens namn]],"")</f>
        <v/>
      </c>
      <c r="BD220" t="str">
        <f>IF(TabellSAML[[#This Row],[LFT1]]=TRUE,TabellSAML[[#This Row],[Socialförvaltning som anordnat programtillfällena]],"")</f>
        <v/>
      </c>
      <c r="BE220" s="5" t="str">
        <f>IF(TabellSAML[[#This Row],[LFT2]]=TRUE,TabellSAML[[#This Row],[Datum för sista programtillfället]]&amp;TabellSAML[[#This Row],[(LFT) Namn på ledare för programmet]],"")</f>
        <v/>
      </c>
      <c r="BF220" t="str">
        <f>_xlfn.XLOOKUP(TabellSAML[[#This Row],[LFT_del_datum]],TabellSAML[LFT_led_datum],TabellSAML[LFT_led_SF],"",0,1)</f>
        <v/>
      </c>
      <c r="BG22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0" s="5" t="str">
        <f>IF(ISNUMBER(TabellSAML[[#This Row],[Datum för det sista programtillfället]]),TabellSAML[[#This Row],[Datum för det sista programtillfället]],IF(ISBLANK(TabellSAML[[#This Row],[Datum för sista programtillfället]]),"",TabellSAML[[#This Row],[Datum för sista programtillfället]]))</f>
        <v/>
      </c>
      <c r="BJ220" t="str">
        <f>IF(ISTEXT(TabellSAML[[#This Row],[Typ av program]]),TabellSAML[[#This Row],[Typ av program]],IF(ISBLANK(TabellSAML[[#This Row],[Typ av program2]]),"",TabellSAML[[#This Row],[Typ av program2]]))</f>
        <v/>
      </c>
      <c r="BK220" t="str">
        <f>IF(ISTEXT(TabellSAML[[#This Row],[Datum alla]]),"",YEAR(TabellSAML[[#This Row],[Datum alla]]))</f>
        <v/>
      </c>
      <c r="BL220" t="str">
        <f>IF(ISTEXT(TabellSAML[[#This Row],[Datum alla]]),"",MONTH(TabellSAML[[#This Row],[Datum alla]]))</f>
        <v/>
      </c>
      <c r="BM220" t="str">
        <f>IF(ISTEXT(TabellSAML[[#This Row],[Månad]]),"",IF(TabellSAML[[#This Row],[Månad]]&lt;=6,TabellSAML[[#This Row],[År]]&amp;" termin 1",TabellSAML[[#This Row],[År]]&amp;" termin 2"))</f>
        <v/>
      </c>
    </row>
    <row r="221" spans="2:65" x14ac:dyDescent="0.25">
      <c r="B221" s="1"/>
      <c r="C221" s="1"/>
      <c r="G221" s="29"/>
      <c r="S221" s="37"/>
      <c r="T221" s="29"/>
      <c r="AA221" s="2"/>
      <c r="AO221" s="44" t="str">
        <f>IF(TabellSAML[[#This Row],[ID]]&gt;0,ISTEXT(TabellSAML[[#This Row],[(CoS) Ledarens namn]]),"")</f>
        <v/>
      </c>
      <c r="AP221" t="str">
        <f>IF(TabellSAML[[#This Row],[ID]]&gt;0,ISTEXT(TabellSAML[[#This Row],[(BIFF) Ledarens namn]]),"")</f>
        <v/>
      </c>
      <c r="AQ221" t="str">
        <f>IF(TabellSAML[[#This Row],[ID]]&gt;0,ISTEXT(TabellSAML[[#This Row],[(LFT) Ledarens namn]]),"")</f>
        <v/>
      </c>
      <c r="AR221" t="str">
        <f>IF(TabellSAML[[#This Row],[ID]]&gt;0,ISTEXT(TabellSAML[[#This Row],[(CoS) Namn på ledare för programmet]]),"")</f>
        <v/>
      </c>
      <c r="AS221" t="str">
        <f>IF(TabellSAML[[#This Row],[ID]]&gt;0,ISTEXT(TabellSAML[[#This Row],[(BIFF) Namn på ledare för programmet]]),"")</f>
        <v/>
      </c>
      <c r="AT221" t="str">
        <f>IF(TabellSAML[[#This Row],[ID]]&gt;0,ISTEXT(TabellSAML[[#This Row],[(LFT) Namn på ledare för programmet]]),"")</f>
        <v/>
      </c>
      <c r="AU221" s="5" t="str">
        <f>IF(TabellSAML[[#This Row],[CoS1]]=TRUE,TabellSAML[[#This Row],[Datum för det sista programtillfället]]&amp;TabellSAML[[#This Row],[(CoS) Ledarens namn]],"")</f>
        <v/>
      </c>
      <c r="AV221" t="str">
        <f>IF(TabellSAML[[#This Row],[CoS1]]=TRUE,TabellSAML[[#This Row],[Socialförvaltning som anordnat programtillfällena]],"")</f>
        <v/>
      </c>
      <c r="AW221" s="5" t="str">
        <f>IF(TabellSAML[[#This Row],[CoS2]]=TRUE,TabellSAML[[#This Row],[Datum för sista programtillfället]]&amp;TabellSAML[[#This Row],[(CoS) Namn på ledare för programmet]],"")</f>
        <v/>
      </c>
      <c r="AX221" t="str">
        <f>_xlfn.XLOOKUP(TabellSAML[[#This Row],[CoS_del_datum]],TabellSAML[CoS_led_datum],TabellSAML[CoS_led_SF],"",0,1)</f>
        <v/>
      </c>
      <c r="AY221" s="5" t="str">
        <f>IF(TabellSAML[[#This Row],[BIFF1]]=TRUE,TabellSAML[[#This Row],[Datum för det sista programtillfället]]&amp;TabellSAML[[#This Row],[(BIFF) Ledarens namn]],"")</f>
        <v/>
      </c>
      <c r="AZ221" t="str">
        <f>IF(TabellSAML[[#This Row],[BIFF1]]=TRUE,TabellSAML[[#This Row],[Socialförvaltning som anordnat programtillfällena]],"")</f>
        <v/>
      </c>
      <c r="BA221" s="5" t="str">
        <f>IF(TabellSAML[[#This Row],[BIFF2]]=TRUE,TabellSAML[[#This Row],[Datum för sista programtillfället]]&amp;TabellSAML[[#This Row],[(BIFF) Namn på ledare för programmet]],"")</f>
        <v/>
      </c>
      <c r="BB221" t="str">
        <f>_xlfn.XLOOKUP(TabellSAML[[#This Row],[BIFF_del_datum]],TabellSAML[BIFF_led_datum],TabellSAML[BIFF_led_SF],"",0,1)</f>
        <v/>
      </c>
      <c r="BC221" s="5" t="str">
        <f>IF(TabellSAML[[#This Row],[LFT1]]=TRUE,TabellSAML[[#This Row],[Datum för det sista programtillfället]]&amp;TabellSAML[[#This Row],[(LFT) Ledarens namn]],"")</f>
        <v/>
      </c>
      <c r="BD221" t="str">
        <f>IF(TabellSAML[[#This Row],[LFT1]]=TRUE,TabellSAML[[#This Row],[Socialförvaltning som anordnat programtillfällena]],"")</f>
        <v/>
      </c>
      <c r="BE221" s="5" t="str">
        <f>IF(TabellSAML[[#This Row],[LFT2]]=TRUE,TabellSAML[[#This Row],[Datum för sista programtillfället]]&amp;TabellSAML[[#This Row],[(LFT) Namn på ledare för programmet]],"")</f>
        <v/>
      </c>
      <c r="BF221" t="str">
        <f>_xlfn.XLOOKUP(TabellSAML[[#This Row],[LFT_del_datum]],TabellSAML[LFT_led_datum],TabellSAML[LFT_led_SF],"",0,1)</f>
        <v/>
      </c>
      <c r="BG22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1" s="5" t="str">
        <f>IF(ISNUMBER(TabellSAML[[#This Row],[Datum för det sista programtillfället]]),TabellSAML[[#This Row],[Datum för det sista programtillfället]],IF(ISBLANK(TabellSAML[[#This Row],[Datum för sista programtillfället]]),"",TabellSAML[[#This Row],[Datum för sista programtillfället]]))</f>
        <v/>
      </c>
      <c r="BJ221" t="str">
        <f>IF(ISTEXT(TabellSAML[[#This Row],[Typ av program]]),TabellSAML[[#This Row],[Typ av program]],IF(ISBLANK(TabellSAML[[#This Row],[Typ av program2]]),"",TabellSAML[[#This Row],[Typ av program2]]))</f>
        <v/>
      </c>
      <c r="BK221" t="str">
        <f>IF(ISTEXT(TabellSAML[[#This Row],[Datum alla]]),"",YEAR(TabellSAML[[#This Row],[Datum alla]]))</f>
        <v/>
      </c>
      <c r="BL221" t="str">
        <f>IF(ISTEXT(TabellSAML[[#This Row],[Datum alla]]),"",MONTH(TabellSAML[[#This Row],[Datum alla]]))</f>
        <v/>
      </c>
      <c r="BM221" t="str">
        <f>IF(ISTEXT(TabellSAML[[#This Row],[Månad]]),"",IF(TabellSAML[[#This Row],[Månad]]&lt;=6,TabellSAML[[#This Row],[År]]&amp;" termin 1",TabellSAML[[#This Row],[År]]&amp;" termin 2"))</f>
        <v/>
      </c>
    </row>
    <row r="222" spans="2:65" x14ac:dyDescent="0.25">
      <c r="B222" s="1"/>
      <c r="C222" s="1"/>
      <c r="G222" s="29"/>
      <c r="S222" s="37"/>
      <c r="T222" s="29"/>
      <c r="AA222" s="2"/>
      <c r="AO222" s="44" t="str">
        <f>IF(TabellSAML[[#This Row],[ID]]&gt;0,ISTEXT(TabellSAML[[#This Row],[(CoS) Ledarens namn]]),"")</f>
        <v/>
      </c>
      <c r="AP222" t="str">
        <f>IF(TabellSAML[[#This Row],[ID]]&gt;0,ISTEXT(TabellSAML[[#This Row],[(BIFF) Ledarens namn]]),"")</f>
        <v/>
      </c>
      <c r="AQ222" t="str">
        <f>IF(TabellSAML[[#This Row],[ID]]&gt;0,ISTEXT(TabellSAML[[#This Row],[(LFT) Ledarens namn]]),"")</f>
        <v/>
      </c>
      <c r="AR222" t="str">
        <f>IF(TabellSAML[[#This Row],[ID]]&gt;0,ISTEXT(TabellSAML[[#This Row],[(CoS) Namn på ledare för programmet]]),"")</f>
        <v/>
      </c>
      <c r="AS222" t="str">
        <f>IF(TabellSAML[[#This Row],[ID]]&gt;0,ISTEXT(TabellSAML[[#This Row],[(BIFF) Namn på ledare för programmet]]),"")</f>
        <v/>
      </c>
      <c r="AT222" t="str">
        <f>IF(TabellSAML[[#This Row],[ID]]&gt;0,ISTEXT(TabellSAML[[#This Row],[(LFT) Namn på ledare för programmet]]),"")</f>
        <v/>
      </c>
      <c r="AU222" s="5" t="str">
        <f>IF(TabellSAML[[#This Row],[CoS1]]=TRUE,TabellSAML[[#This Row],[Datum för det sista programtillfället]]&amp;TabellSAML[[#This Row],[(CoS) Ledarens namn]],"")</f>
        <v/>
      </c>
      <c r="AV222" t="str">
        <f>IF(TabellSAML[[#This Row],[CoS1]]=TRUE,TabellSAML[[#This Row],[Socialförvaltning som anordnat programtillfällena]],"")</f>
        <v/>
      </c>
      <c r="AW222" s="5" t="str">
        <f>IF(TabellSAML[[#This Row],[CoS2]]=TRUE,TabellSAML[[#This Row],[Datum för sista programtillfället]]&amp;TabellSAML[[#This Row],[(CoS) Namn på ledare för programmet]],"")</f>
        <v/>
      </c>
      <c r="AX222" t="str">
        <f>_xlfn.XLOOKUP(TabellSAML[[#This Row],[CoS_del_datum]],TabellSAML[CoS_led_datum],TabellSAML[CoS_led_SF],"",0,1)</f>
        <v/>
      </c>
      <c r="AY222" s="5" t="str">
        <f>IF(TabellSAML[[#This Row],[BIFF1]]=TRUE,TabellSAML[[#This Row],[Datum för det sista programtillfället]]&amp;TabellSAML[[#This Row],[(BIFF) Ledarens namn]],"")</f>
        <v/>
      </c>
      <c r="AZ222" t="str">
        <f>IF(TabellSAML[[#This Row],[BIFF1]]=TRUE,TabellSAML[[#This Row],[Socialförvaltning som anordnat programtillfällena]],"")</f>
        <v/>
      </c>
      <c r="BA222" s="5" t="str">
        <f>IF(TabellSAML[[#This Row],[BIFF2]]=TRUE,TabellSAML[[#This Row],[Datum för sista programtillfället]]&amp;TabellSAML[[#This Row],[(BIFF) Namn på ledare för programmet]],"")</f>
        <v/>
      </c>
      <c r="BB222" t="str">
        <f>_xlfn.XLOOKUP(TabellSAML[[#This Row],[BIFF_del_datum]],TabellSAML[BIFF_led_datum],TabellSAML[BIFF_led_SF],"",0,1)</f>
        <v/>
      </c>
      <c r="BC222" s="5" t="str">
        <f>IF(TabellSAML[[#This Row],[LFT1]]=TRUE,TabellSAML[[#This Row],[Datum för det sista programtillfället]]&amp;TabellSAML[[#This Row],[(LFT) Ledarens namn]],"")</f>
        <v/>
      </c>
      <c r="BD222" t="str">
        <f>IF(TabellSAML[[#This Row],[LFT1]]=TRUE,TabellSAML[[#This Row],[Socialförvaltning som anordnat programtillfällena]],"")</f>
        <v/>
      </c>
      <c r="BE222" s="5" t="str">
        <f>IF(TabellSAML[[#This Row],[LFT2]]=TRUE,TabellSAML[[#This Row],[Datum för sista programtillfället]]&amp;TabellSAML[[#This Row],[(LFT) Namn på ledare för programmet]],"")</f>
        <v/>
      </c>
      <c r="BF222" t="str">
        <f>_xlfn.XLOOKUP(TabellSAML[[#This Row],[LFT_del_datum]],TabellSAML[LFT_led_datum],TabellSAML[LFT_led_SF],"",0,1)</f>
        <v/>
      </c>
      <c r="BG22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2" s="5" t="str">
        <f>IF(ISNUMBER(TabellSAML[[#This Row],[Datum för det sista programtillfället]]),TabellSAML[[#This Row],[Datum för det sista programtillfället]],IF(ISBLANK(TabellSAML[[#This Row],[Datum för sista programtillfället]]),"",TabellSAML[[#This Row],[Datum för sista programtillfället]]))</f>
        <v/>
      </c>
      <c r="BJ222" t="str">
        <f>IF(ISTEXT(TabellSAML[[#This Row],[Typ av program]]),TabellSAML[[#This Row],[Typ av program]],IF(ISBLANK(TabellSAML[[#This Row],[Typ av program2]]),"",TabellSAML[[#This Row],[Typ av program2]]))</f>
        <v/>
      </c>
      <c r="BK222" t="str">
        <f>IF(ISTEXT(TabellSAML[[#This Row],[Datum alla]]),"",YEAR(TabellSAML[[#This Row],[Datum alla]]))</f>
        <v/>
      </c>
      <c r="BL222" t="str">
        <f>IF(ISTEXT(TabellSAML[[#This Row],[Datum alla]]),"",MONTH(TabellSAML[[#This Row],[Datum alla]]))</f>
        <v/>
      </c>
      <c r="BM222" t="str">
        <f>IF(ISTEXT(TabellSAML[[#This Row],[Månad]]),"",IF(TabellSAML[[#This Row],[Månad]]&lt;=6,TabellSAML[[#This Row],[År]]&amp;" termin 1",TabellSAML[[#This Row],[År]]&amp;" termin 2"))</f>
        <v/>
      </c>
    </row>
    <row r="223" spans="2:65" x14ac:dyDescent="0.25">
      <c r="B223" s="1"/>
      <c r="C223" s="1"/>
      <c r="G223" s="29"/>
      <c r="J223" s="2"/>
      <c r="K223" s="2"/>
      <c r="S223" s="37"/>
      <c r="T223" s="29"/>
      <c r="AO223" s="44" t="str">
        <f>IF(TabellSAML[[#This Row],[ID]]&gt;0,ISTEXT(TabellSAML[[#This Row],[(CoS) Ledarens namn]]),"")</f>
        <v/>
      </c>
      <c r="AP223" t="str">
        <f>IF(TabellSAML[[#This Row],[ID]]&gt;0,ISTEXT(TabellSAML[[#This Row],[(BIFF) Ledarens namn]]),"")</f>
        <v/>
      </c>
      <c r="AQ223" t="str">
        <f>IF(TabellSAML[[#This Row],[ID]]&gt;0,ISTEXT(TabellSAML[[#This Row],[(LFT) Ledarens namn]]),"")</f>
        <v/>
      </c>
      <c r="AR223" t="str">
        <f>IF(TabellSAML[[#This Row],[ID]]&gt;0,ISTEXT(TabellSAML[[#This Row],[(CoS) Namn på ledare för programmet]]),"")</f>
        <v/>
      </c>
      <c r="AS223" t="str">
        <f>IF(TabellSAML[[#This Row],[ID]]&gt;0,ISTEXT(TabellSAML[[#This Row],[(BIFF) Namn på ledare för programmet]]),"")</f>
        <v/>
      </c>
      <c r="AT223" t="str">
        <f>IF(TabellSAML[[#This Row],[ID]]&gt;0,ISTEXT(TabellSAML[[#This Row],[(LFT) Namn på ledare för programmet]]),"")</f>
        <v/>
      </c>
      <c r="AU223" s="5" t="str">
        <f>IF(TabellSAML[[#This Row],[CoS1]]=TRUE,TabellSAML[[#This Row],[Datum för det sista programtillfället]]&amp;TabellSAML[[#This Row],[(CoS) Ledarens namn]],"")</f>
        <v/>
      </c>
      <c r="AV223" t="str">
        <f>IF(TabellSAML[[#This Row],[CoS1]]=TRUE,TabellSAML[[#This Row],[Socialförvaltning som anordnat programtillfällena]],"")</f>
        <v/>
      </c>
      <c r="AW223" s="5" t="str">
        <f>IF(TabellSAML[[#This Row],[CoS2]]=TRUE,TabellSAML[[#This Row],[Datum för sista programtillfället]]&amp;TabellSAML[[#This Row],[(CoS) Namn på ledare för programmet]],"")</f>
        <v/>
      </c>
      <c r="AX223" t="str">
        <f>_xlfn.XLOOKUP(TabellSAML[[#This Row],[CoS_del_datum]],TabellSAML[CoS_led_datum],TabellSAML[CoS_led_SF],"",0,1)</f>
        <v/>
      </c>
      <c r="AY223" s="5" t="str">
        <f>IF(TabellSAML[[#This Row],[BIFF1]]=TRUE,TabellSAML[[#This Row],[Datum för det sista programtillfället]]&amp;TabellSAML[[#This Row],[(BIFF) Ledarens namn]],"")</f>
        <v/>
      </c>
      <c r="AZ223" t="str">
        <f>IF(TabellSAML[[#This Row],[BIFF1]]=TRUE,TabellSAML[[#This Row],[Socialförvaltning som anordnat programtillfällena]],"")</f>
        <v/>
      </c>
      <c r="BA223" s="5" t="str">
        <f>IF(TabellSAML[[#This Row],[BIFF2]]=TRUE,TabellSAML[[#This Row],[Datum för sista programtillfället]]&amp;TabellSAML[[#This Row],[(BIFF) Namn på ledare för programmet]],"")</f>
        <v/>
      </c>
      <c r="BB223" t="str">
        <f>_xlfn.XLOOKUP(TabellSAML[[#This Row],[BIFF_del_datum]],TabellSAML[BIFF_led_datum],TabellSAML[BIFF_led_SF],"",0,1)</f>
        <v/>
      </c>
      <c r="BC223" s="5" t="str">
        <f>IF(TabellSAML[[#This Row],[LFT1]]=TRUE,TabellSAML[[#This Row],[Datum för det sista programtillfället]]&amp;TabellSAML[[#This Row],[(LFT) Ledarens namn]],"")</f>
        <v/>
      </c>
      <c r="BD223" t="str">
        <f>IF(TabellSAML[[#This Row],[LFT1]]=TRUE,TabellSAML[[#This Row],[Socialförvaltning som anordnat programtillfällena]],"")</f>
        <v/>
      </c>
      <c r="BE223" s="5" t="str">
        <f>IF(TabellSAML[[#This Row],[LFT2]]=TRUE,TabellSAML[[#This Row],[Datum för sista programtillfället]]&amp;TabellSAML[[#This Row],[(LFT) Namn på ledare för programmet]],"")</f>
        <v/>
      </c>
      <c r="BF223" t="str">
        <f>_xlfn.XLOOKUP(TabellSAML[[#This Row],[LFT_del_datum]],TabellSAML[LFT_led_datum],TabellSAML[LFT_led_SF],"",0,1)</f>
        <v/>
      </c>
      <c r="BG22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3" s="5" t="str">
        <f>IF(ISNUMBER(TabellSAML[[#This Row],[Datum för det sista programtillfället]]),TabellSAML[[#This Row],[Datum för det sista programtillfället]],IF(ISBLANK(TabellSAML[[#This Row],[Datum för sista programtillfället]]),"",TabellSAML[[#This Row],[Datum för sista programtillfället]]))</f>
        <v/>
      </c>
      <c r="BJ223" t="str">
        <f>IF(ISTEXT(TabellSAML[[#This Row],[Typ av program]]),TabellSAML[[#This Row],[Typ av program]],IF(ISBLANK(TabellSAML[[#This Row],[Typ av program2]]),"",TabellSAML[[#This Row],[Typ av program2]]))</f>
        <v/>
      </c>
      <c r="BK223" t="str">
        <f>IF(ISTEXT(TabellSAML[[#This Row],[Datum alla]]),"",YEAR(TabellSAML[[#This Row],[Datum alla]]))</f>
        <v/>
      </c>
      <c r="BL223" t="str">
        <f>IF(ISTEXT(TabellSAML[[#This Row],[Datum alla]]),"",MONTH(TabellSAML[[#This Row],[Datum alla]]))</f>
        <v/>
      </c>
      <c r="BM223" t="str">
        <f>IF(ISTEXT(TabellSAML[[#This Row],[Månad]]),"",IF(TabellSAML[[#This Row],[Månad]]&lt;=6,TabellSAML[[#This Row],[År]]&amp;" termin 1",TabellSAML[[#This Row],[År]]&amp;" termin 2"))</f>
        <v/>
      </c>
    </row>
    <row r="224" spans="2:65" x14ac:dyDescent="0.25">
      <c r="B224" s="1"/>
      <c r="C224" s="1"/>
      <c r="G224" s="29"/>
      <c r="J224" s="2"/>
      <c r="K224" s="2"/>
      <c r="S224" s="37"/>
      <c r="T224" s="29"/>
      <c r="AO224" s="44" t="str">
        <f>IF(TabellSAML[[#This Row],[ID]]&gt;0,ISTEXT(TabellSAML[[#This Row],[(CoS) Ledarens namn]]),"")</f>
        <v/>
      </c>
      <c r="AP224" t="str">
        <f>IF(TabellSAML[[#This Row],[ID]]&gt;0,ISTEXT(TabellSAML[[#This Row],[(BIFF) Ledarens namn]]),"")</f>
        <v/>
      </c>
      <c r="AQ224" t="str">
        <f>IF(TabellSAML[[#This Row],[ID]]&gt;0,ISTEXT(TabellSAML[[#This Row],[(LFT) Ledarens namn]]),"")</f>
        <v/>
      </c>
      <c r="AR224" t="str">
        <f>IF(TabellSAML[[#This Row],[ID]]&gt;0,ISTEXT(TabellSAML[[#This Row],[(CoS) Namn på ledare för programmet]]),"")</f>
        <v/>
      </c>
      <c r="AS224" t="str">
        <f>IF(TabellSAML[[#This Row],[ID]]&gt;0,ISTEXT(TabellSAML[[#This Row],[(BIFF) Namn på ledare för programmet]]),"")</f>
        <v/>
      </c>
      <c r="AT224" t="str">
        <f>IF(TabellSAML[[#This Row],[ID]]&gt;0,ISTEXT(TabellSAML[[#This Row],[(LFT) Namn på ledare för programmet]]),"")</f>
        <v/>
      </c>
      <c r="AU224" s="5" t="str">
        <f>IF(TabellSAML[[#This Row],[CoS1]]=TRUE,TabellSAML[[#This Row],[Datum för det sista programtillfället]]&amp;TabellSAML[[#This Row],[(CoS) Ledarens namn]],"")</f>
        <v/>
      </c>
      <c r="AV224" t="str">
        <f>IF(TabellSAML[[#This Row],[CoS1]]=TRUE,TabellSAML[[#This Row],[Socialförvaltning som anordnat programtillfällena]],"")</f>
        <v/>
      </c>
      <c r="AW224" s="5" t="str">
        <f>IF(TabellSAML[[#This Row],[CoS2]]=TRUE,TabellSAML[[#This Row],[Datum för sista programtillfället]]&amp;TabellSAML[[#This Row],[(CoS) Namn på ledare för programmet]],"")</f>
        <v/>
      </c>
      <c r="AX224" t="str">
        <f>_xlfn.XLOOKUP(TabellSAML[[#This Row],[CoS_del_datum]],TabellSAML[CoS_led_datum],TabellSAML[CoS_led_SF],"",0,1)</f>
        <v/>
      </c>
      <c r="AY224" s="5" t="str">
        <f>IF(TabellSAML[[#This Row],[BIFF1]]=TRUE,TabellSAML[[#This Row],[Datum för det sista programtillfället]]&amp;TabellSAML[[#This Row],[(BIFF) Ledarens namn]],"")</f>
        <v/>
      </c>
      <c r="AZ224" t="str">
        <f>IF(TabellSAML[[#This Row],[BIFF1]]=TRUE,TabellSAML[[#This Row],[Socialförvaltning som anordnat programtillfällena]],"")</f>
        <v/>
      </c>
      <c r="BA224" s="5" t="str">
        <f>IF(TabellSAML[[#This Row],[BIFF2]]=TRUE,TabellSAML[[#This Row],[Datum för sista programtillfället]]&amp;TabellSAML[[#This Row],[(BIFF) Namn på ledare för programmet]],"")</f>
        <v/>
      </c>
      <c r="BB224" t="str">
        <f>_xlfn.XLOOKUP(TabellSAML[[#This Row],[BIFF_del_datum]],TabellSAML[BIFF_led_datum],TabellSAML[BIFF_led_SF],"",0,1)</f>
        <v/>
      </c>
      <c r="BC224" s="5" t="str">
        <f>IF(TabellSAML[[#This Row],[LFT1]]=TRUE,TabellSAML[[#This Row],[Datum för det sista programtillfället]]&amp;TabellSAML[[#This Row],[(LFT) Ledarens namn]],"")</f>
        <v/>
      </c>
      <c r="BD224" t="str">
        <f>IF(TabellSAML[[#This Row],[LFT1]]=TRUE,TabellSAML[[#This Row],[Socialförvaltning som anordnat programtillfällena]],"")</f>
        <v/>
      </c>
      <c r="BE224" s="5" t="str">
        <f>IF(TabellSAML[[#This Row],[LFT2]]=TRUE,TabellSAML[[#This Row],[Datum för sista programtillfället]]&amp;TabellSAML[[#This Row],[(LFT) Namn på ledare för programmet]],"")</f>
        <v/>
      </c>
      <c r="BF224" t="str">
        <f>_xlfn.XLOOKUP(TabellSAML[[#This Row],[LFT_del_datum]],TabellSAML[LFT_led_datum],TabellSAML[LFT_led_SF],"",0,1)</f>
        <v/>
      </c>
      <c r="BG22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4" s="5" t="str">
        <f>IF(ISNUMBER(TabellSAML[[#This Row],[Datum för det sista programtillfället]]),TabellSAML[[#This Row],[Datum för det sista programtillfället]],IF(ISBLANK(TabellSAML[[#This Row],[Datum för sista programtillfället]]),"",TabellSAML[[#This Row],[Datum för sista programtillfället]]))</f>
        <v/>
      </c>
      <c r="BJ224" t="str">
        <f>IF(ISTEXT(TabellSAML[[#This Row],[Typ av program]]),TabellSAML[[#This Row],[Typ av program]],IF(ISBLANK(TabellSAML[[#This Row],[Typ av program2]]),"",TabellSAML[[#This Row],[Typ av program2]]))</f>
        <v/>
      </c>
      <c r="BK224" t="str">
        <f>IF(ISTEXT(TabellSAML[[#This Row],[Datum alla]]),"",YEAR(TabellSAML[[#This Row],[Datum alla]]))</f>
        <v/>
      </c>
      <c r="BL224" t="str">
        <f>IF(ISTEXT(TabellSAML[[#This Row],[Datum alla]]),"",MONTH(TabellSAML[[#This Row],[Datum alla]]))</f>
        <v/>
      </c>
      <c r="BM224" t="str">
        <f>IF(ISTEXT(TabellSAML[[#This Row],[Månad]]),"",IF(TabellSAML[[#This Row],[Månad]]&lt;=6,TabellSAML[[#This Row],[År]]&amp;" termin 1",TabellSAML[[#This Row],[År]]&amp;" termin 2"))</f>
        <v/>
      </c>
    </row>
    <row r="225" spans="2:65" x14ac:dyDescent="0.25">
      <c r="B225" s="1"/>
      <c r="C225" s="1"/>
      <c r="G225" s="29"/>
      <c r="S225" s="37"/>
      <c r="T225" s="29"/>
      <c r="AA225" s="2"/>
      <c r="AO225" s="44" t="str">
        <f>IF(TabellSAML[[#This Row],[ID]]&gt;0,ISTEXT(TabellSAML[[#This Row],[(CoS) Ledarens namn]]),"")</f>
        <v/>
      </c>
      <c r="AP225" t="str">
        <f>IF(TabellSAML[[#This Row],[ID]]&gt;0,ISTEXT(TabellSAML[[#This Row],[(BIFF) Ledarens namn]]),"")</f>
        <v/>
      </c>
      <c r="AQ225" t="str">
        <f>IF(TabellSAML[[#This Row],[ID]]&gt;0,ISTEXT(TabellSAML[[#This Row],[(LFT) Ledarens namn]]),"")</f>
        <v/>
      </c>
      <c r="AR225" t="str">
        <f>IF(TabellSAML[[#This Row],[ID]]&gt;0,ISTEXT(TabellSAML[[#This Row],[(CoS) Namn på ledare för programmet]]),"")</f>
        <v/>
      </c>
      <c r="AS225" t="str">
        <f>IF(TabellSAML[[#This Row],[ID]]&gt;0,ISTEXT(TabellSAML[[#This Row],[(BIFF) Namn på ledare för programmet]]),"")</f>
        <v/>
      </c>
      <c r="AT225" t="str">
        <f>IF(TabellSAML[[#This Row],[ID]]&gt;0,ISTEXT(TabellSAML[[#This Row],[(LFT) Namn på ledare för programmet]]),"")</f>
        <v/>
      </c>
      <c r="AU225" s="5" t="str">
        <f>IF(TabellSAML[[#This Row],[CoS1]]=TRUE,TabellSAML[[#This Row],[Datum för det sista programtillfället]]&amp;TabellSAML[[#This Row],[(CoS) Ledarens namn]],"")</f>
        <v/>
      </c>
      <c r="AV225" t="str">
        <f>IF(TabellSAML[[#This Row],[CoS1]]=TRUE,TabellSAML[[#This Row],[Socialförvaltning som anordnat programtillfällena]],"")</f>
        <v/>
      </c>
      <c r="AW225" s="5" t="str">
        <f>IF(TabellSAML[[#This Row],[CoS2]]=TRUE,TabellSAML[[#This Row],[Datum för sista programtillfället]]&amp;TabellSAML[[#This Row],[(CoS) Namn på ledare för programmet]],"")</f>
        <v/>
      </c>
      <c r="AX225" t="str">
        <f>_xlfn.XLOOKUP(TabellSAML[[#This Row],[CoS_del_datum]],TabellSAML[CoS_led_datum],TabellSAML[CoS_led_SF],"",0,1)</f>
        <v/>
      </c>
      <c r="AY225" s="5" t="str">
        <f>IF(TabellSAML[[#This Row],[BIFF1]]=TRUE,TabellSAML[[#This Row],[Datum för det sista programtillfället]]&amp;TabellSAML[[#This Row],[(BIFF) Ledarens namn]],"")</f>
        <v/>
      </c>
      <c r="AZ225" t="str">
        <f>IF(TabellSAML[[#This Row],[BIFF1]]=TRUE,TabellSAML[[#This Row],[Socialförvaltning som anordnat programtillfällena]],"")</f>
        <v/>
      </c>
      <c r="BA225" s="5" t="str">
        <f>IF(TabellSAML[[#This Row],[BIFF2]]=TRUE,TabellSAML[[#This Row],[Datum för sista programtillfället]]&amp;TabellSAML[[#This Row],[(BIFF) Namn på ledare för programmet]],"")</f>
        <v/>
      </c>
      <c r="BB225" t="str">
        <f>_xlfn.XLOOKUP(TabellSAML[[#This Row],[BIFF_del_datum]],TabellSAML[BIFF_led_datum],TabellSAML[BIFF_led_SF],"",0,1)</f>
        <v/>
      </c>
      <c r="BC225" s="5" t="str">
        <f>IF(TabellSAML[[#This Row],[LFT1]]=TRUE,TabellSAML[[#This Row],[Datum för det sista programtillfället]]&amp;TabellSAML[[#This Row],[(LFT) Ledarens namn]],"")</f>
        <v/>
      </c>
      <c r="BD225" t="str">
        <f>IF(TabellSAML[[#This Row],[LFT1]]=TRUE,TabellSAML[[#This Row],[Socialförvaltning som anordnat programtillfällena]],"")</f>
        <v/>
      </c>
      <c r="BE225" s="5" t="str">
        <f>IF(TabellSAML[[#This Row],[LFT2]]=TRUE,TabellSAML[[#This Row],[Datum för sista programtillfället]]&amp;TabellSAML[[#This Row],[(LFT) Namn på ledare för programmet]],"")</f>
        <v/>
      </c>
      <c r="BF225" t="str">
        <f>_xlfn.XLOOKUP(TabellSAML[[#This Row],[LFT_del_datum]],TabellSAML[LFT_led_datum],TabellSAML[LFT_led_SF],"",0,1)</f>
        <v/>
      </c>
      <c r="BG22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5" s="5" t="str">
        <f>IF(ISNUMBER(TabellSAML[[#This Row],[Datum för det sista programtillfället]]),TabellSAML[[#This Row],[Datum för det sista programtillfället]],IF(ISBLANK(TabellSAML[[#This Row],[Datum för sista programtillfället]]),"",TabellSAML[[#This Row],[Datum för sista programtillfället]]))</f>
        <v/>
      </c>
      <c r="BJ225" t="str">
        <f>IF(ISTEXT(TabellSAML[[#This Row],[Typ av program]]),TabellSAML[[#This Row],[Typ av program]],IF(ISBLANK(TabellSAML[[#This Row],[Typ av program2]]),"",TabellSAML[[#This Row],[Typ av program2]]))</f>
        <v/>
      </c>
      <c r="BK225" t="str">
        <f>IF(ISTEXT(TabellSAML[[#This Row],[Datum alla]]),"",YEAR(TabellSAML[[#This Row],[Datum alla]]))</f>
        <v/>
      </c>
      <c r="BL225" t="str">
        <f>IF(ISTEXT(TabellSAML[[#This Row],[Datum alla]]),"",MONTH(TabellSAML[[#This Row],[Datum alla]]))</f>
        <v/>
      </c>
      <c r="BM225" t="str">
        <f>IF(ISTEXT(TabellSAML[[#This Row],[Månad]]),"",IF(TabellSAML[[#This Row],[Månad]]&lt;=6,TabellSAML[[#This Row],[År]]&amp;" termin 1",TabellSAML[[#This Row],[År]]&amp;" termin 2"))</f>
        <v/>
      </c>
    </row>
    <row r="226" spans="2:65" x14ac:dyDescent="0.25">
      <c r="B226" s="1"/>
      <c r="C226" s="1"/>
      <c r="G226" s="29"/>
      <c r="S226" s="37"/>
      <c r="T226" s="29"/>
      <c r="AA226" s="2"/>
      <c r="AO226" s="44" t="str">
        <f>IF(TabellSAML[[#This Row],[ID]]&gt;0,ISTEXT(TabellSAML[[#This Row],[(CoS) Ledarens namn]]),"")</f>
        <v/>
      </c>
      <c r="AP226" t="str">
        <f>IF(TabellSAML[[#This Row],[ID]]&gt;0,ISTEXT(TabellSAML[[#This Row],[(BIFF) Ledarens namn]]),"")</f>
        <v/>
      </c>
      <c r="AQ226" t="str">
        <f>IF(TabellSAML[[#This Row],[ID]]&gt;0,ISTEXT(TabellSAML[[#This Row],[(LFT) Ledarens namn]]),"")</f>
        <v/>
      </c>
      <c r="AR226" t="str">
        <f>IF(TabellSAML[[#This Row],[ID]]&gt;0,ISTEXT(TabellSAML[[#This Row],[(CoS) Namn på ledare för programmet]]),"")</f>
        <v/>
      </c>
      <c r="AS226" t="str">
        <f>IF(TabellSAML[[#This Row],[ID]]&gt;0,ISTEXT(TabellSAML[[#This Row],[(BIFF) Namn på ledare för programmet]]),"")</f>
        <v/>
      </c>
      <c r="AT226" t="str">
        <f>IF(TabellSAML[[#This Row],[ID]]&gt;0,ISTEXT(TabellSAML[[#This Row],[(LFT) Namn på ledare för programmet]]),"")</f>
        <v/>
      </c>
      <c r="AU226" s="5" t="str">
        <f>IF(TabellSAML[[#This Row],[CoS1]]=TRUE,TabellSAML[[#This Row],[Datum för det sista programtillfället]]&amp;TabellSAML[[#This Row],[(CoS) Ledarens namn]],"")</f>
        <v/>
      </c>
      <c r="AV226" t="str">
        <f>IF(TabellSAML[[#This Row],[CoS1]]=TRUE,TabellSAML[[#This Row],[Socialförvaltning som anordnat programtillfällena]],"")</f>
        <v/>
      </c>
      <c r="AW226" s="5" t="str">
        <f>IF(TabellSAML[[#This Row],[CoS2]]=TRUE,TabellSAML[[#This Row],[Datum för sista programtillfället]]&amp;TabellSAML[[#This Row],[(CoS) Namn på ledare för programmet]],"")</f>
        <v/>
      </c>
      <c r="AX226" t="str">
        <f>_xlfn.XLOOKUP(TabellSAML[[#This Row],[CoS_del_datum]],TabellSAML[CoS_led_datum],TabellSAML[CoS_led_SF],"",0,1)</f>
        <v/>
      </c>
      <c r="AY226" s="5" t="str">
        <f>IF(TabellSAML[[#This Row],[BIFF1]]=TRUE,TabellSAML[[#This Row],[Datum för det sista programtillfället]]&amp;TabellSAML[[#This Row],[(BIFF) Ledarens namn]],"")</f>
        <v/>
      </c>
      <c r="AZ226" t="str">
        <f>IF(TabellSAML[[#This Row],[BIFF1]]=TRUE,TabellSAML[[#This Row],[Socialförvaltning som anordnat programtillfällena]],"")</f>
        <v/>
      </c>
      <c r="BA226" s="5" t="str">
        <f>IF(TabellSAML[[#This Row],[BIFF2]]=TRUE,TabellSAML[[#This Row],[Datum för sista programtillfället]]&amp;TabellSAML[[#This Row],[(BIFF) Namn på ledare för programmet]],"")</f>
        <v/>
      </c>
      <c r="BB226" t="str">
        <f>_xlfn.XLOOKUP(TabellSAML[[#This Row],[BIFF_del_datum]],TabellSAML[BIFF_led_datum],TabellSAML[BIFF_led_SF],"",0,1)</f>
        <v/>
      </c>
      <c r="BC226" s="5" t="str">
        <f>IF(TabellSAML[[#This Row],[LFT1]]=TRUE,TabellSAML[[#This Row],[Datum för det sista programtillfället]]&amp;TabellSAML[[#This Row],[(LFT) Ledarens namn]],"")</f>
        <v/>
      </c>
      <c r="BD226" t="str">
        <f>IF(TabellSAML[[#This Row],[LFT1]]=TRUE,TabellSAML[[#This Row],[Socialförvaltning som anordnat programtillfällena]],"")</f>
        <v/>
      </c>
      <c r="BE226" s="5" t="str">
        <f>IF(TabellSAML[[#This Row],[LFT2]]=TRUE,TabellSAML[[#This Row],[Datum för sista programtillfället]]&amp;TabellSAML[[#This Row],[(LFT) Namn på ledare för programmet]],"")</f>
        <v/>
      </c>
      <c r="BF226" t="str">
        <f>_xlfn.XLOOKUP(TabellSAML[[#This Row],[LFT_del_datum]],TabellSAML[LFT_led_datum],TabellSAML[LFT_led_SF],"",0,1)</f>
        <v/>
      </c>
      <c r="BG22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6" s="5" t="str">
        <f>IF(ISNUMBER(TabellSAML[[#This Row],[Datum för det sista programtillfället]]),TabellSAML[[#This Row],[Datum för det sista programtillfället]],IF(ISBLANK(TabellSAML[[#This Row],[Datum för sista programtillfället]]),"",TabellSAML[[#This Row],[Datum för sista programtillfället]]))</f>
        <v/>
      </c>
      <c r="BJ226" t="str">
        <f>IF(ISTEXT(TabellSAML[[#This Row],[Typ av program]]),TabellSAML[[#This Row],[Typ av program]],IF(ISBLANK(TabellSAML[[#This Row],[Typ av program2]]),"",TabellSAML[[#This Row],[Typ av program2]]))</f>
        <v/>
      </c>
      <c r="BK226" t="str">
        <f>IF(ISTEXT(TabellSAML[[#This Row],[Datum alla]]),"",YEAR(TabellSAML[[#This Row],[Datum alla]]))</f>
        <v/>
      </c>
      <c r="BL226" t="str">
        <f>IF(ISTEXT(TabellSAML[[#This Row],[Datum alla]]),"",MONTH(TabellSAML[[#This Row],[Datum alla]]))</f>
        <v/>
      </c>
      <c r="BM226" t="str">
        <f>IF(ISTEXT(TabellSAML[[#This Row],[Månad]]),"",IF(TabellSAML[[#This Row],[Månad]]&lt;=6,TabellSAML[[#This Row],[År]]&amp;" termin 1",TabellSAML[[#This Row],[År]]&amp;" termin 2"))</f>
        <v/>
      </c>
    </row>
    <row r="227" spans="2:65" x14ac:dyDescent="0.25">
      <c r="B227" s="1"/>
      <c r="C227" s="1"/>
      <c r="G227" s="29"/>
      <c r="S227" s="37"/>
      <c r="T227" s="29"/>
      <c r="AA227" s="2"/>
      <c r="AO227" s="44" t="str">
        <f>IF(TabellSAML[[#This Row],[ID]]&gt;0,ISTEXT(TabellSAML[[#This Row],[(CoS) Ledarens namn]]),"")</f>
        <v/>
      </c>
      <c r="AP227" t="str">
        <f>IF(TabellSAML[[#This Row],[ID]]&gt;0,ISTEXT(TabellSAML[[#This Row],[(BIFF) Ledarens namn]]),"")</f>
        <v/>
      </c>
      <c r="AQ227" t="str">
        <f>IF(TabellSAML[[#This Row],[ID]]&gt;0,ISTEXT(TabellSAML[[#This Row],[(LFT) Ledarens namn]]),"")</f>
        <v/>
      </c>
      <c r="AR227" t="str">
        <f>IF(TabellSAML[[#This Row],[ID]]&gt;0,ISTEXT(TabellSAML[[#This Row],[(CoS) Namn på ledare för programmet]]),"")</f>
        <v/>
      </c>
      <c r="AS227" t="str">
        <f>IF(TabellSAML[[#This Row],[ID]]&gt;0,ISTEXT(TabellSAML[[#This Row],[(BIFF) Namn på ledare för programmet]]),"")</f>
        <v/>
      </c>
      <c r="AT227" t="str">
        <f>IF(TabellSAML[[#This Row],[ID]]&gt;0,ISTEXT(TabellSAML[[#This Row],[(LFT) Namn på ledare för programmet]]),"")</f>
        <v/>
      </c>
      <c r="AU227" s="5" t="str">
        <f>IF(TabellSAML[[#This Row],[CoS1]]=TRUE,TabellSAML[[#This Row],[Datum för det sista programtillfället]]&amp;TabellSAML[[#This Row],[(CoS) Ledarens namn]],"")</f>
        <v/>
      </c>
      <c r="AV227" t="str">
        <f>IF(TabellSAML[[#This Row],[CoS1]]=TRUE,TabellSAML[[#This Row],[Socialförvaltning som anordnat programtillfällena]],"")</f>
        <v/>
      </c>
      <c r="AW227" s="5" t="str">
        <f>IF(TabellSAML[[#This Row],[CoS2]]=TRUE,TabellSAML[[#This Row],[Datum för sista programtillfället]]&amp;TabellSAML[[#This Row],[(CoS) Namn på ledare för programmet]],"")</f>
        <v/>
      </c>
      <c r="AX227" t="str">
        <f>_xlfn.XLOOKUP(TabellSAML[[#This Row],[CoS_del_datum]],TabellSAML[CoS_led_datum],TabellSAML[CoS_led_SF],"",0,1)</f>
        <v/>
      </c>
      <c r="AY227" s="5" t="str">
        <f>IF(TabellSAML[[#This Row],[BIFF1]]=TRUE,TabellSAML[[#This Row],[Datum för det sista programtillfället]]&amp;TabellSAML[[#This Row],[(BIFF) Ledarens namn]],"")</f>
        <v/>
      </c>
      <c r="AZ227" t="str">
        <f>IF(TabellSAML[[#This Row],[BIFF1]]=TRUE,TabellSAML[[#This Row],[Socialförvaltning som anordnat programtillfällena]],"")</f>
        <v/>
      </c>
      <c r="BA227" s="5" t="str">
        <f>IF(TabellSAML[[#This Row],[BIFF2]]=TRUE,TabellSAML[[#This Row],[Datum för sista programtillfället]]&amp;TabellSAML[[#This Row],[(BIFF) Namn på ledare för programmet]],"")</f>
        <v/>
      </c>
      <c r="BB227" t="str">
        <f>_xlfn.XLOOKUP(TabellSAML[[#This Row],[BIFF_del_datum]],TabellSAML[BIFF_led_datum],TabellSAML[BIFF_led_SF],"",0,1)</f>
        <v/>
      </c>
      <c r="BC227" s="5" t="str">
        <f>IF(TabellSAML[[#This Row],[LFT1]]=TRUE,TabellSAML[[#This Row],[Datum för det sista programtillfället]]&amp;TabellSAML[[#This Row],[(LFT) Ledarens namn]],"")</f>
        <v/>
      </c>
      <c r="BD227" t="str">
        <f>IF(TabellSAML[[#This Row],[LFT1]]=TRUE,TabellSAML[[#This Row],[Socialförvaltning som anordnat programtillfällena]],"")</f>
        <v/>
      </c>
      <c r="BE227" s="5" t="str">
        <f>IF(TabellSAML[[#This Row],[LFT2]]=TRUE,TabellSAML[[#This Row],[Datum för sista programtillfället]]&amp;TabellSAML[[#This Row],[(LFT) Namn på ledare för programmet]],"")</f>
        <v/>
      </c>
      <c r="BF227" t="str">
        <f>_xlfn.XLOOKUP(TabellSAML[[#This Row],[LFT_del_datum]],TabellSAML[LFT_led_datum],TabellSAML[LFT_led_SF],"",0,1)</f>
        <v/>
      </c>
      <c r="BG22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7" s="5" t="str">
        <f>IF(ISNUMBER(TabellSAML[[#This Row],[Datum för det sista programtillfället]]),TabellSAML[[#This Row],[Datum för det sista programtillfället]],IF(ISBLANK(TabellSAML[[#This Row],[Datum för sista programtillfället]]),"",TabellSAML[[#This Row],[Datum för sista programtillfället]]))</f>
        <v/>
      </c>
      <c r="BJ227" t="str">
        <f>IF(ISTEXT(TabellSAML[[#This Row],[Typ av program]]),TabellSAML[[#This Row],[Typ av program]],IF(ISBLANK(TabellSAML[[#This Row],[Typ av program2]]),"",TabellSAML[[#This Row],[Typ av program2]]))</f>
        <v/>
      </c>
      <c r="BK227" t="str">
        <f>IF(ISTEXT(TabellSAML[[#This Row],[Datum alla]]),"",YEAR(TabellSAML[[#This Row],[Datum alla]]))</f>
        <v/>
      </c>
      <c r="BL227" t="str">
        <f>IF(ISTEXT(TabellSAML[[#This Row],[Datum alla]]),"",MONTH(TabellSAML[[#This Row],[Datum alla]]))</f>
        <v/>
      </c>
      <c r="BM227" t="str">
        <f>IF(ISTEXT(TabellSAML[[#This Row],[Månad]]),"",IF(TabellSAML[[#This Row],[Månad]]&lt;=6,TabellSAML[[#This Row],[År]]&amp;" termin 1",TabellSAML[[#This Row],[År]]&amp;" termin 2"))</f>
        <v/>
      </c>
    </row>
    <row r="228" spans="2:65" x14ac:dyDescent="0.25">
      <c r="B228" s="1"/>
      <c r="C228" s="1"/>
      <c r="G228" s="29"/>
      <c r="S228" s="37"/>
      <c r="T228" s="29"/>
      <c r="AA228" s="2"/>
      <c r="AO228" s="44" t="str">
        <f>IF(TabellSAML[[#This Row],[ID]]&gt;0,ISTEXT(TabellSAML[[#This Row],[(CoS) Ledarens namn]]),"")</f>
        <v/>
      </c>
      <c r="AP228" t="str">
        <f>IF(TabellSAML[[#This Row],[ID]]&gt;0,ISTEXT(TabellSAML[[#This Row],[(BIFF) Ledarens namn]]),"")</f>
        <v/>
      </c>
      <c r="AQ228" t="str">
        <f>IF(TabellSAML[[#This Row],[ID]]&gt;0,ISTEXT(TabellSAML[[#This Row],[(LFT) Ledarens namn]]),"")</f>
        <v/>
      </c>
      <c r="AR228" t="str">
        <f>IF(TabellSAML[[#This Row],[ID]]&gt;0,ISTEXT(TabellSAML[[#This Row],[(CoS) Namn på ledare för programmet]]),"")</f>
        <v/>
      </c>
      <c r="AS228" t="str">
        <f>IF(TabellSAML[[#This Row],[ID]]&gt;0,ISTEXT(TabellSAML[[#This Row],[(BIFF) Namn på ledare för programmet]]),"")</f>
        <v/>
      </c>
      <c r="AT228" t="str">
        <f>IF(TabellSAML[[#This Row],[ID]]&gt;0,ISTEXT(TabellSAML[[#This Row],[(LFT) Namn på ledare för programmet]]),"")</f>
        <v/>
      </c>
      <c r="AU228" s="5" t="str">
        <f>IF(TabellSAML[[#This Row],[CoS1]]=TRUE,TabellSAML[[#This Row],[Datum för det sista programtillfället]]&amp;TabellSAML[[#This Row],[(CoS) Ledarens namn]],"")</f>
        <v/>
      </c>
      <c r="AV228" t="str">
        <f>IF(TabellSAML[[#This Row],[CoS1]]=TRUE,TabellSAML[[#This Row],[Socialförvaltning som anordnat programtillfällena]],"")</f>
        <v/>
      </c>
      <c r="AW228" s="5" t="str">
        <f>IF(TabellSAML[[#This Row],[CoS2]]=TRUE,TabellSAML[[#This Row],[Datum för sista programtillfället]]&amp;TabellSAML[[#This Row],[(CoS) Namn på ledare för programmet]],"")</f>
        <v/>
      </c>
      <c r="AX228" t="str">
        <f>_xlfn.XLOOKUP(TabellSAML[[#This Row],[CoS_del_datum]],TabellSAML[CoS_led_datum],TabellSAML[CoS_led_SF],"",0,1)</f>
        <v/>
      </c>
      <c r="AY228" s="5" t="str">
        <f>IF(TabellSAML[[#This Row],[BIFF1]]=TRUE,TabellSAML[[#This Row],[Datum för det sista programtillfället]]&amp;TabellSAML[[#This Row],[(BIFF) Ledarens namn]],"")</f>
        <v/>
      </c>
      <c r="AZ228" t="str">
        <f>IF(TabellSAML[[#This Row],[BIFF1]]=TRUE,TabellSAML[[#This Row],[Socialförvaltning som anordnat programtillfällena]],"")</f>
        <v/>
      </c>
      <c r="BA228" s="5" t="str">
        <f>IF(TabellSAML[[#This Row],[BIFF2]]=TRUE,TabellSAML[[#This Row],[Datum för sista programtillfället]]&amp;TabellSAML[[#This Row],[(BIFF) Namn på ledare för programmet]],"")</f>
        <v/>
      </c>
      <c r="BB228" t="str">
        <f>_xlfn.XLOOKUP(TabellSAML[[#This Row],[BIFF_del_datum]],TabellSAML[BIFF_led_datum],TabellSAML[BIFF_led_SF],"",0,1)</f>
        <v/>
      </c>
      <c r="BC228" s="5" t="str">
        <f>IF(TabellSAML[[#This Row],[LFT1]]=TRUE,TabellSAML[[#This Row],[Datum för det sista programtillfället]]&amp;TabellSAML[[#This Row],[(LFT) Ledarens namn]],"")</f>
        <v/>
      </c>
      <c r="BD228" t="str">
        <f>IF(TabellSAML[[#This Row],[LFT1]]=TRUE,TabellSAML[[#This Row],[Socialförvaltning som anordnat programtillfällena]],"")</f>
        <v/>
      </c>
      <c r="BE228" s="5" t="str">
        <f>IF(TabellSAML[[#This Row],[LFT2]]=TRUE,TabellSAML[[#This Row],[Datum för sista programtillfället]]&amp;TabellSAML[[#This Row],[(LFT) Namn på ledare för programmet]],"")</f>
        <v/>
      </c>
      <c r="BF228" t="str">
        <f>_xlfn.XLOOKUP(TabellSAML[[#This Row],[LFT_del_datum]],TabellSAML[LFT_led_datum],TabellSAML[LFT_led_SF],"",0,1)</f>
        <v/>
      </c>
      <c r="BG22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8" s="5" t="str">
        <f>IF(ISNUMBER(TabellSAML[[#This Row],[Datum för det sista programtillfället]]),TabellSAML[[#This Row],[Datum för det sista programtillfället]],IF(ISBLANK(TabellSAML[[#This Row],[Datum för sista programtillfället]]),"",TabellSAML[[#This Row],[Datum för sista programtillfället]]))</f>
        <v/>
      </c>
      <c r="BJ228" t="str">
        <f>IF(ISTEXT(TabellSAML[[#This Row],[Typ av program]]),TabellSAML[[#This Row],[Typ av program]],IF(ISBLANK(TabellSAML[[#This Row],[Typ av program2]]),"",TabellSAML[[#This Row],[Typ av program2]]))</f>
        <v/>
      </c>
      <c r="BK228" t="str">
        <f>IF(ISTEXT(TabellSAML[[#This Row],[Datum alla]]),"",YEAR(TabellSAML[[#This Row],[Datum alla]]))</f>
        <v/>
      </c>
      <c r="BL228" t="str">
        <f>IF(ISTEXT(TabellSAML[[#This Row],[Datum alla]]),"",MONTH(TabellSAML[[#This Row],[Datum alla]]))</f>
        <v/>
      </c>
      <c r="BM228" t="str">
        <f>IF(ISTEXT(TabellSAML[[#This Row],[Månad]]),"",IF(TabellSAML[[#This Row],[Månad]]&lt;=6,TabellSAML[[#This Row],[År]]&amp;" termin 1",TabellSAML[[#This Row],[År]]&amp;" termin 2"))</f>
        <v/>
      </c>
    </row>
    <row r="229" spans="2:65" x14ac:dyDescent="0.25">
      <c r="B229" s="1"/>
      <c r="C229" s="1"/>
      <c r="G229" s="29"/>
      <c r="S229" s="37"/>
      <c r="T229" s="29"/>
      <c r="AA229" s="2"/>
      <c r="AO229" s="44" t="str">
        <f>IF(TabellSAML[[#This Row],[ID]]&gt;0,ISTEXT(TabellSAML[[#This Row],[(CoS) Ledarens namn]]),"")</f>
        <v/>
      </c>
      <c r="AP229" t="str">
        <f>IF(TabellSAML[[#This Row],[ID]]&gt;0,ISTEXT(TabellSAML[[#This Row],[(BIFF) Ledarens namn]]),"")</f>
        <v/>
      </c>
      <c r="AQ229" t="str">
        <f>IF(TabellSAML[[#This Row],[ID]]&gt;0,ISTEXT(TabellSAML[[#This Row],[(LFT) Ledarens namn]]),"")</f>
        <v/>
      </c>
      <c r="AR229" t="str">
        <f>IF(TabellSAML[[#This Row],[ID]]&gt;0,ISTEXT(TabellSAML[[#This Row],[(CoS) Namn på ledare för programmet]]),"")</f>
        <v/>
      </c>
      <c r="AS229" t="str">
        <f>IF(TabellSAML[[#This Row],[ID]]&gt;0,ISTEXT(TabellSAML[[#This Row],[(BIFF) Namn på ledare för programmet]]),"")</f>
        <v/>
      </c>
      <c r="AT229" t="str">
        <f>IF(TabellSAML[[#This Row],[ID]]&gt;0,ISTEXT(TabellSAML[[#This Row],[(LFT) Namn på ledare för programmet]]),"")</f>
        <v/>
      </c>
      <c r="AU229" s="5" t="str">
        <f>IF(TabellSAML[[#This Row],[CoS1]]=TRUE,TabellSAML[[#This Row],[Datum för det sista programtillfället]]&amp;TabellSAML[[#This Row],[(CoS) Ledarens namn]],"")</f>
        <v/>
      </c>
      <c r="AV229" t="str">
        <f>IF(TabellSAML[[#This Row],[CoS1]]=TRUE,TabellSAML[[#This Row],[Socialförvaltning som anordnat programtillfällena]],"")</f>
        <v/>
      </c>
      <c r="AW229" s="5" t="str">
        <f>IF(TabellSAML[[#This Row],[CoS2]]=TRUE,TabellSAML[[#This Row],[Datum för sista programtillfället]]&amp;TabellSAML[[#This Row],[(CoS) Namn på ledare för programmet]],"")</f>
        <v/>
      </c>
      <c r="AX229" t="str">
        <f>_xlfn.XLOOKUP(TabellSAML[[#This Row],[CoS_del_datum]],TabellSAML[CoS_led_datum],TabellSAML[CoS_led_SF],"",0,1)</f>
        <v/>
      </c>
      <c r="AY229" s="5" t="str">
        <f>IF(TabellSAML[[#This Row],[BIFF1]]=TRUE,TabellSAML[[#This Row],[Datum för det sista programtillfället]]&amp;TabellSAML[[#This Row],[(BIFF) Ledarens namn]],"")</f>
        <v/>
      </c>
      <c r="AZ229" t="str">
        <f>IF(TabellSAML[[#This Row],[BIFF1]]=TRUE,TabellSAML[[#This Row],[Socialförvaltning som anordnat programtillfällena]],"")</f>
        <v/>
      </c>
      <c r="BA229" s="5" t="str">
        <f>IF(TabellSAML[[#This Row],[BIFF2]]=TRUE,TabellSAML[[#This Row],[Datum för sista programtillfället]]&amp;TabellSAML[[#This Row],[(BIFF) Namn på ledare för programmet]],"")</f>
        <v/>
      </c>
      <c r="BB229" t="str">
        <f>_xlfn.XLOOKUP(TabellSAML[[#This Row],[BIFF_del_datum]],TabellSAML[BIFF_led_datum],TabellSAML[BIFF_led_SF],"",0,1)</f>
        <v/>
      </c>
      <c r="BC229" s="5" t="str">
        <f>IF(TabellSAML[[#This Row],[LFT1]]=TRUE,TabellSAML[[#This Row],[Datum för det sista programtillfället]]&amp;TabellSAML[[#This Row],[(LFT) Ledarens namn]],"")</f>
        <v/>
      </c>
      <c r="BD229" t="str">
        <f>IF(TabellSAML[[#This Row],[LFT1]]=TRUE,TabellSAML[[#This Row],[Socialförvaltning som anordnat programtillfällena]],"")</f>
        <v/>
      </c>
      <c r="BE229" s="5" t="str">
        <f>IF(TabellSAML[[#This Row],[LFT2]]=TRUE,TabellSAML[[#This Row],[Datum för sista programtillfället]]&amp;TabellSAML[[#This Row],[(LFT) Namn på ledare för programmet]],"")</f>
        <v/>
      </c>
      <c r="BF229" t="str">
        <f>_xlfn.XLOOKUP(TabellSAML[[#This Row],[LFT_del_datum]],TabellSAML[LFT_led_datum],TabellSAML[LFT_led_SF],"",0,1)</f>
        <v/>
      </c>
      <c r="BG22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2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29" s="5" t="str">
        <f>IF(ISNUMBER(TabellSAML[[#This Row],[Datum för det sista programtillfället]]),TabellSAML[[#This Row],[Datum för det sista programtillfället]],IF(ISBLANK(TabellSAML[[#This Row],[Datum för sista programtillfället]]),"",TabellSAML[[#This Row],[Datum för sista programtillfället]]))</f>
        <v/>
      </c>
      <c r="BJ229" t="str">
        <f>IF(ISTEXT(TabellSAML[[#This Row],[Typ av program]]),TabellSAML[[#This Row],[Typ av program]],IF(ISBLANK(TabellSAML[[#This Row],[Typ av program2]]),"",TabellSAML[[#This Row],[Typ av program2]]))</f>
        <v/>
      </c>
      <c r="BK229" t="str">
        <f>IF(ISTEXT(TabellSAML[[#This Row],[Datum alla]]),"",YEAR(TabellSAML[[#This Row],[Datum alla]]))</f>
        <v/>
      </c>
      <c r="BL229" t="str">
        <f>IF(ISTEXT(TabellSAML[[#This Row],[Datum alla]]),"",MONTH(TabellSAML[[#This Row],[Datum alla]]))</f>
        <v/>
      </c>
      <c r="BM229" t="str">
        <f>IF(ISTEXT(TabellSAML[[#This Row],[Månad]]),"",IF(TabellSAML[[#This Row],[Månad]]&lt;=6,TabellSAML[[#This Row],[År]]&amp;" termin 1",TabellSAML[[#This Row],[År]]&amp;" termin 2"))</f>
        <v/>
      </c>
    </row>
    <row r="230" spans="2:65" x14ac:dyDescent="0.25">
      <c r="B230" s="1"/>
      <c r="C230" s="1"/>
      <c r="G230" s="29"/>
      <c r="S230" s="37"/>
      <c r="T230" s="29"/>
      <c r="AO230" s="44" t="str">
        <f>IF(TabellSAML[[#This Row],[ID]]&gt;0,ISTEXT(TabellSAML[[#This Row],[(CoS) Ledarens namn]]),"")</f>
        <v/>
      </c>
      <c r="AP230" t="str">
        <f>IF(TabellSAML[[#This Row],[ID]]&gt;0,ISTEXT(TabellSAML[[#This Row],[(BIFF) Ledarens namn]]),"")</f>
        <v/>
      </c>
      <c r="AQ230" t="str">
        <f>IF(TabellSAML[[#This Row],[ID]]&gt;0,ISTEXT(TabellSAML[[#This Row],[(LFT) Ledarens namn]]),"")</f>
        <v/>
      </c>
      <c r="AR230" t="str">
        <f>IF(TabellSAML[[#This Row],[ID]]&gt;0,ISTEXT(TabellSAML[[#This Row],[(CoS) Namn på ledare för programmet]]),"")</f>
        <v/>
      </c>
      <c r="AS230" t="str">
        <f>IF(TabellSAML[[#This Row],[ID]]&gt;0,ISTEXT(TabellSAML[[#This Row],[(BIFF) Namn på ledare för programmet]]),"")</f>
        <v/>
      </c>
      <c r="AT230" t="str">
        <f>IF(TabellSAML[[#This Row],[ID]]&gt;0,ISTEXT(TabellSAML[[#This Row],[(LFT) Namn på ledare för programmet]]),"")</f>
        <v/>
      </c>
      <c r="AU230" s="5" t="str">
        <f>IF(TabellSAML[[#This Row],[CoS1]]=TRUE,TabellSAML[[#This Row],[Datum för det sista programtillfället]]&amp;TabellSAML[[#This Row],[(CoS) Ledarens namn]],"")</f>
        <v/>
      </c>
      <c r="AV230" t="str">
        <f>IF(TabellSAML[[#This Row],[CoS1]]=TRUE,TabellSAML[[#This Row],[Socialförvaltning som anordnat programtillfällena]],"")</f>
        <v/>
      </c>
      <c r="AW230" s="5" t="str">
        <f>IF(TabellSAML[[#This Row],[CoS2]]=TRUE,TabellSAML[[#This Row],[Datum för sista programtillfället]]&amp;TabellSAML[[#This Row],[(CoS) Namn på ledare för programmet]],"")</f>
        <v/>
      </c>
      <c r="AX230" t="str">
        <f>_xlfn.XLOOKUP(TabellSAML[[#This Row],[CoS_del_datum]],TabellSAML[CoS_led_datum],TabellSAML[CoS_led_SF],"",0,1)</f>
        <v/>
      </c>
      <c r="AY230" s="5" t="str">
        <f>IF(TabellSAML[[#This Row],[BIFF1]]=TRUE,TabellSAML[[#This Row],[Datum för det sista programtillfället]]&amp;TabellSAML[[#This Row],[(BIFF) Ledarens namn]],"")</f>
        <v/>
      </c>
      <c r="AZ230" t="str">
        <f>IF(TabellSAML[[#This Row],[BIFF1]]=TRUE,TabellSAML[[#This Row],[Socialförvaltning som anordnat programtillfällena]],"")</f>
        <v/>
      </c>
      <c r="BA230" s="5" t="str">
        <f>IF(TabellSAML[[#This Row],[BIFF2]]=TRUE,TabellSAML[[#This Row],[Datum för sista programtillfället]]&amp;TabellSAML[[#This Row],[(BIFF) Namn på ledare för programmet]],"")</f>
        <v/>
      </c>
      <c r="BB230" t="str">
        <f>_xlfn.XLOOKUP(TabellSAML[[#This Row],[BIFF_del_datum]],TabellSAML[BIFF_led_datum],TabellSAML[BIFF_led_SF],"",0,1)</f>
        <v/>
      </c>
      <c r="BC230" s="5" t="str">
        <f>IF(TabellSAML[[#This Row],[LFT1]]=TRUE,TabellSAML[[#This Row],[Datum för det sista programtillfället]]&amp;TabellSAML[[#This Row],[(LFT) Ledarens namn]],"")</f>
        <v/>
      </c>
      <c r="BD230" t="str">
        <f>IF(TabellSAML[[#This Row],[LFT1]]=TRUE,TabellSAML[[#This Row],[Socialförvaltning som anordnat programtillfällena]],"")</f>
        <v/>
      </c>
      <c r="BE230" s="5" t="str">
        <f>IF(TabellSAML[[#This Row],[LFT2]]=TRUE,TabellSAML[[#This Row],[Datum för sista programtillfället]]&amp;TabellSAML[[#This Row],[(LFT) Namn på ledare för programmet]],"")</f>
        <v/>
      </c>
      <c r="BF230" t="str">
        <f>_xlfn.XLOOKUP(TabellSAML[[#This Row],[LFT_del_datum]],TabellSAML[LFT_led_datum],TabellSAML[LFT_led_SF],"",0,1)</f>
        <v/>
      </c>
      <c r="BG23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0" s="5" t="str">
        <f>IF(ISNUMBER(TabellSAML[[#This Row],[Datum för det sista programtillfället]]),TabellSAML[[#This Row],[Datum för det sista programtillfället]],IF(ISBLANK(TabellSAML[[#This Row],[Datum för sista programtillfället]]),"",TabellSAML[[#This Row],[Datum för sista programtillfället]]))</f>
        <v/>
      </c>
      <c r="BJ230" t="str">
        <f>IF(ISTEXT(TabellSAML[[#This Row],[Typ av program]]),TabellSAML[[#This Row],[Typ av program]],IF(ISBLANK(TabellSAML[[#This Row],[Typ av program2]]),"",TabellSAML[[#This Row],[Typ av program2]]))</f>
        <v/>
      </c>
      <c r="BK230" t="str">
        <f>IF(ISTEXT(TabellSAML[[#This Row],[Datum alla]]),"",YEAR(TabellSAML[[#This Row],[Datum alla]]))</f>
        <v/>
      </c>
      <c r="BL230" t="str">
        <f>IF(ISTEXT(TabellSAML[[#This Row],[Datum alla]]),"",MONTH(TabellSAML[[#This Row],[Datum alla]]))</f>
        <v/>
      </c>
      <c r="BM230" t="str">
        <f>IF(ISTEXT(TabellSAML[[#This Row],[Månad]]),"",IF(TabellSAML[[#This Row],[Månad]]&lt;=6,TabellSAML[[#This Row],[År]]&amp;" termin 1",TabellSAML[[#This Row],[År]]&amp;" termin 2"))</f>
        <v/>
      </c>
    </row>
    <row r="231" spans="2:65" x14ac:dyDescent="0.25">
      <c r="B231" s="1"/>
      <c r="C231" s="1"/>
      <c r="G231" s="29"/>
      <c r="S231" s="37"/>
      <c r="T231" s="29"/>
      <c r="AA231" s="2"/>
      <c r="AO231" s="44" t="str">
        <f>IF(TabellSAML[[#This Row],[ID]]&gt;0,ISTEXT(TabellSAML[[#This Row],[(CoS) Ledarens namn]]),"")</f>
        <v/>
      </c>
      <c r="AP231" t="str">
        <f>IF(TabellSAML[[#This Row],[ID]]&gt;0,ISTEXT(TabellSAML[[#This Row],[(BIFF) Ledarens namn]]),"")</f>
        <v/>
      </c>
      <c r="AQ231" t="str">
        <f>IF(TabellSAML[[#This Row],[ID]]&gt;0,ISTEXT(TabellSAML[[#This Row],[(LFT) Ledarens namn]]),"")</f>
        <v/>
      </c>
      <c r="AR231" t="str">
        <f>IF(TabellSAML[[#This Row],[ID]]&gt;0,ISTEXT(TabellSAML[[#This Row],[(CoS) Namn på ledare för programmet]]),"")</f>
        <v/>
      </c>
      <c r="AS231" t="str">
        <f>IF(TabellSAML[[#This Row],[ID]]&gt;0,ISTEXT(TabellSAML[[#This Row],[(BIFF) Namn på ledare för programmet]]),"")</f>
        <v/>
      </c>
      <c r="AT231" t="str">
        <f>IF(TabellSAML[[#This Row],[ID]]&gt;0,ISTEXT(TabellSAML[[#This Row],[(LFT) Namn på ledare för programmet]]),"")</f>
        <v/>
      </c>
      <c r="AU231" s="5" t="str">
        <f>IF(TabellSAML[[#This Row],[CoS1]]=TRUE,TabellSAML[[#This Row],[Datum för det sista programtillfället]]&amp;TabellSAML[[#This Row],[(CoS) Ledarens namn]],"")</f>
        <v/>
      </c>
      <c r="AV231" t="str">
        <f>IF(TabellSAML[[#This Row],[CoS1]]=TRUE,TabellSAML[[#This Row],[Socialförvaltning som anordnat programtillfällena]],"")</f>
        <v/>
      </c>
      <c r="AW231" s="5" t="str">
        <f>IF(TabellSAML[[#This Row],[CoS2]]=TRUE,TabellSAML[[#This Row],[Datum för sista programtillfället]]&amp;TabellSAML[[#This Row],[(CoS) Namn på ledare för programmet]],"")</f>
        <v/>
      </c>
      <c r="AX231" t="str">
        <f>_xlfn.XLOOKUP(TabellSAML[[#This Row],[CoS_del_datum]],TabellSAML[CoS_led_datum],TabellSAML[CoS_led_SF],"",0,1)</f>
        <v/>
      </c>
      <c r="AY231" s="5" t="str">
        <f>IF(TabellSAML[[#This Row],[BIFF1]]=TRUE,TabellSAML[[#This Row],[Datum för det sista programtillfället]]&amp;TabellSAML[[#This Row],[(BIFF) Ledarens namn]],"")</f>
        <v/>
      </c>
      <c r="AZ231" t="str">
        <f>IF(TabellSAML[[#This Row],[BIFF1]]=TRUE,TabellSAML[[#This Row],[Socialförvaltning som anordnat programtillfällena]],"")</f>
        <v/>
      </c>
      <c r="BA231" s="5" t="str">
        <f>IF(TabellSAML[[#This Row],[BIFF2]]=TRUE,TabellSAML[[#This Row],[Datum för sista programtillfället]]&amp;TabellSAML[[#This Row],[(BIFF) Namn på ledare för programmet]],"")</f>
        <v/>
      </c>
      <c r="BB231" t="str">
        <f>_xlfn.XLOOKUP(TabellSAML[[#This Row],[BIFF_del_datum]],TabellSAML[BIFF_led_datum],TabellSAML[BIFF_led_SF],"",0,1)</f>
        <v/>
      </c>
      <c r="BC231" s="5" t="str">
        <f>IF(TabellSAML[[#This Row],[LFT1]]=TRUE,TabellSAML[[#This Row],[Datum för det sista programtillfället]]&amp;TabellSAML[[#This Row],[(LFT) Ledarens namn]],"")</f>
        <v/>
      </c>
      <c r="BD231" t="str">
        <f>IF(TabellSAML[[#This Row],[LFT1]]=TRUE,TabellSAML[[#This Row],[Socialförvaltning som anordnat programtillfällena]],"")</f>
        <v/>
      </c>
      <c r="BE231" s="5" t="str">
        <f>IF(TabellSAML[[#This Row],[LFT2]]=TRUE,TabellSAML[[#This Row],[Datum för sista programtillfället]]&amp;TabellSAML[[#This Row],[(LFT) Namn på ledare för programmet]],"")</f>
        <v/>
      </c>
      <c r="BF231" t="str">
        <f>_xlfn.XLOOKUP(TabellSAML[[#This Row],[LFT_del_datum]],TabellSAML[LFT_led_datum],TabellSAML[LFT_led_SF],"",0,1)</f>
        <v/>
      </c>
      <c r="BG23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1" s="5" t="str">
        <f>IF(ISNUMBER(TabellSAML[[#This Row],[Datum för det sista programtillfället]]),TabellSAML[[#This Row],[Datum för det sista programtillfället]],IF(ISBLANK(TabellSAML[[#This Row],[Datum för sista programtillfället]]),"",TabellSAML[[#This Row],[Datum för sista programtillfället]]))</f>
        <v/>
      </c>
      <c r="BJ231" t="str">
        <f>IF(ISTEXT(TabellSAML[[#This Row],[Typ av program]]),TabellSAML[[#This Row],[Typ av program]],IF(ISBLANK(TabellSAML[[#This Row],[Typ av program2]]),"",TabellSAML[[#This Row],[Typ av program2]]))</f>
        <v/>
      </c>
      <c r="BK231" t="str">
        <f>IF(ISTEXT(TabellSAML[[#This Row],[Datum alla]]),"",YEAR(TabellSAML[[#This Row],[Datum alla]]))</f>
        <v/>
      </c>
      <c r="BL231" t="str">
        <f>IF(ISTEXT(TabellSAML[[#This Row],[Datum alla]]),"",MONTH(TabellSAML[[#This Row],[Datum alla]]))</f>
        <v/>
      </c>
      <c r="BM231" t="str">
        <f>IF(ISTEXT(TabellSAML[[#This Row],[Månad]]),"",IF(TabellSAML[[#This Row],[Månad]]&lt;=6,TabellSAML[[#This Row],[År]]&amp;" termin 1",TabellSAML[[#This Row],[År]]&amp;" termin 2"))</f>
        <v/>
      </c>
    </row>
    <row r="232" spans="2:65" x14ac:dyDescent="0.25">
      <c r="B232" s="1"/>
      <c r="C232" s="1"/>
      <c r="G232" s="29"/>
      <c r="S232" s="37"/>
      <c r="T232" s="29"/>
      <c r="AA232" s="2"/>
      <c r="AO232" s="44" t="str">
        <f>IF(TabellSAML[[#This Row],[ID]]&gt;0,ISTEXT(TabellSAML[[#This Row],[(CoS) Ledarens namn]]),"")</f>
        <v/>
      </c>
      <c r="AP232" t="str">
        <f>IF(TabellSAML[[#This Row],[ID]]&gt;0,ISTEXT(TabellSAML[[#This Row],[(BIFF) Ledarens namn]]),"")</f>
        <v/>
      </c>
      <c r="AQ232" t="str">
        <f>IF(TabellSAML[[#This Row],[ID]]&gt;0,ISTEXT(TabellSAML[[#This Row],[(LFT) Ledarens namn]]),"")</f>
        <v/>
      </c>
      <c r="AR232" t="str">
        <f>IF(TabellSAML[[#This Row],[ID]]&gt;0,ISTEXT(TabellSAML[[#This Row],[(CoS) Namn på ledare för programmet]]),"")</f>
        <v/>
      </c>
      <c r="AS232" t="str">
        <f>IF(TabellSAML[[#This Row],[ID]]&gt;0,ISTEXT(TabellSAML[[#This Row],[(BIFF) Namn på ledare för programmet]]),"")</f>
        <v/>
      </c>
      <c r="AT232" t="str">
        <f>IF(TabellSAML[[#This Row],[ID]]&gt;0,ISTEXT(TabellSAML[[#This Row],[(LFT) Namn på ledare för programmet]]),"")</f>
        <v/>
      </c>
      <c r="AU232" s="5" t="str">
        <f>IF(TabellSAML[[#This Row],[CoS1]]=TRUE,TabellSAML[[#This Row],[Datum för det sista programtillfället]]&amp;TabellSAML[[#This Row],[(CoS) Ledarens namn]],"")</f>
        <v/>
      </c>
      <c r="AV232" t="str">
        <f>IF(TabellSAML[[#This Row],[CoS1]]=TRUE,TabellSAML[[#This Row],[Socialförvaltning som anordnat programtillfällena]],"")</f>
        <v/>
      </c>
      <c r="AW232" s="5" t="str">
        <f>IF(TabellSAML[[#This Row],[CoS2]]=TRUE,TabellSAML[[#This Row],[Datum för sista programtillfället]]&amp;TabellSAML[[#This Row],[(CoS) Namn på ledare för programmet]],"")</f>
        <v/>
      </c>
      <c r="AX232" t="str">
        <f>_xlfn.XLOOKUP(TabellSAML[[#This Row],[CoS_del_datum]],TabellSAML[CoS_led_datum],TabellSAML[CoS_led_SF],"",0,1)</f>
        <v/>
      </c>
      <c r="AY232" s="5" t="str">
        <f>IF(TabellSAML[[#This Row],[BIFF1]]=TRUE,TabellSAML[[#This Row],[Datum för det sista programtillfället]]&amp;TabellSAML[[#This Row],[(BIFF) Ledarens namn]],"")</f>
        <v/>
      </c>
      <c r="AZ232" t="str">
        <f>IF(TabellSAML[[#This Row],[BIFF1]]=TRUE,TabellSAML[[#This Row],[Socialförvaltning som anordnat programtillfällena]],"")</f>
        <v/>
      </c>
      <c r="BA232" s="5" t="str">
        <f>IF(TabellSAML[[#This Row],[BIFF2]]=TRUE,TabellSAML[[#This Row],[Datum för sista programtillfället]]&amp;TabellSAML[[#This Row],[(BIFF) Namn på ledare för programmet]],"")</f>
        <v/>
      </c>
      <c r="BB232" t="str">
        <f>_xlfn.XLOOKUP(TabellSAML[[#This Row],[BIFF_del_datum]],TabellSAML[BIFF_led_datum],TabellSAML[BIFF_led_SF],"",0,1)</f>
        <v/>
      </c>
      <c r="BC232" s="5" t="str">
        <f>IF(TabellSAML[[#This Row],[LFT1]]=TRUE,TabellSAML[[#This Row],[Datum för det sista programtillfället]]&amp;TabellSAML[[#This Row],[(LFT) Ledarens namn]],"")</f>
        <v/>
      </c>
      <c r="BD232" t="str">
        <f>IF(TabellSAML[[#This Row],[LFT1]]=TRUE,TabellSAML[[#This Row],[Socialförvaltning som anordnat programtillfällena]],"")</f>
        <v/>
      </c>
      <c r="BE232" s="5" t="str">
        <f>IF(TabellSAML[[#This Row],[LFT2]]=TRUE,TabellSAML[[#This Row],[Datum för sista programtillfället]]&amp;TabellSAML[[#This Row],[(LFT) Namn på ledare för programmet]],"")</f>
        <v/>
      </c>
      <c r="BF232" t="str">
        <f>_xlfn.XLOOKUP(TabellSAML[[#This Row],[LFT_del_datum]],TabellSAML[LFT_led_datum],TabellSAML[LFT_led_SF],"",0,1)</f>
        <v/>
      </c>
      <c r="BG23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2" s="5" t="str">
        <f>IF(ISNUMBER(TabellSAML[[#This Row],[Datum för det sista programtillfället]]),TabellSAML[[#This Row],[Datum för det sista programtillfället]],IF(ISBLANK(TabellSAML[[#This Row],[Datum för sista programtillfället]]),"",TabellSAML[[#This Row],[Datum för sista programtillfället]]))</f>
        <v/>
      </c>
      <c r="BJ232" t="str">
        <f>IF(ISTEXT(TabellSAML[[#This Row],[Typ av program]]),TabellSAML[[#This Row],[Typ av program]],IF(ISBLANK(TabellSAML[[#This Row],[Typ av program2]]),"",TabellSAML[[#This Row],[Typ av program2]]))</f>
        <v/>
      </c>
      <c r="BK232" t="str">
        <f>IF(ISTEXT(TabellSAML[[#This Row],[Datum alla]]),"",YEAR(TabellSAML[[#This Row],[Datum alla]]))</f>
        <v/>
      </c>
      <c r="BL232" t="str">
        <f>IF(ISTEXT(TabellSAML[[#This Row],[Datum alla]]),"",MONTH(TabellSAML[[#This Row],[Datum alla]]))</f>
        <v/>
      </c>
      <c r="BM232" t="str">
        <f>IF(ISTEXT(TabellSAML[[#This Row],[Månad]]),"",IF(TabellSAML[[#This Row],[Månad]]&lt;=6,TabellSAML[[#This Row],[År]]&amp;" termin 1",TabellSAML[[#This Row],[År]]&amp;" termin 2"))</f>
        <v/>
      </c>
    </row>
    <row r="233" spans="2:65" x14ac:dyDescent="0.25">
      <c r="B233" s="1"/>
      <c r="C233" s="1"/>
      <c r="G233" s="29"/>
      <c r="S233" s="37"/>
      <c r="T233" s="29"/>
      <c r="AA233" s="2"/>
      <c r="AO233" s="44" t="str">
        <f>IF(TabellSAML[[#This Row],[ID]]&gt;0,ISTEXT(TabellSAML[[#This Row],[(CoS) Ledarens namn]]),"")</f>
        <v/>
      </c>
      <c r="AP233" t="str">
        <f>IF(TabellSAML[[#This Row],[ID]]&gt;0,ISTEXT(TabellSAML[[#This Row],[(BIFF) Ledarens namn]]),"")</f>
        <v/>
      </c>
      <c r="AQ233" t="str">
        <f>IF(TabellSAML[[#This Row],[ID]]&gt;0,ISTEXT(TabellSAML[[#This Row],[(LFT) Ledarens namn]]),"")</f>
        <v/>
      </c>
      <c r="AR233" t="str">
        <f>IF(TabellSAML[[#This Row],[ID]]&gt;0,ISTEXT(TabellSAML[[#This Row],[(CoS) Namn på ledare för programmet]]),"")</f>
        <v/>
      </c>
      <c r="AS233" t="str">
        <f>IF(TabellSAML[[#This Row],[ID]]&gt;0,ISTEXT(TabellSAML[[#This Row],[(BIFF) Namn på ledare för programmet]]),"")</f>
        <v/>
      </c>
      <c r="AT233" t="str">
        <f>IF(TabellSAML[[#This Row],[ID]]&gt;0,ISTEXT(TabellSAML[[#This Row],[(LFT) Namn på ledare för programmet]]),"")</f>
        <v/>
      </c>
      <c r="AU233" s="5" t="str">
        <f>IF(TabellSAML[[#This Row],[CoS1]]=TRUE,TabellSAML[[#This Row],[Datum för det sista programtillfället]]&amp;TabellSAML[[#This Row],[(CoS) Ledarens namn]],"")</f>
        <v/>
      </c>
      <c r="AV233" t="str">
        <f>IF(TabellSAML[[#This Row],[CoS1]]=TRUE,TabellSAML[[#This Row],[Socialförvaltning som anordnat programtillfällena]],"")</f>
        <v/>
      </c>
      <c r="AW233" s="5" t="str">
        <f>IF(TabellSAML[[#This Row],[CoS2]]=TRUE,TabellSAML[[#This Row],[Datum för sista programtillfället]]&amp;TabellSAML[[#This Row],[(CoS) Namn på ledare för programmet]],"")</f>
        <v/>
      </c>
      <c r="AX233" t="str">
        <f>_xlfn.XLOOKUP(TabellSAML[[#This Row],[CoS_del_datum]],TabellSAML[CoS_led_datum],TabellSAML[CoS_led_SF],"",0,1)</f>
        <v/>
      </c>
      <c r="AY233" s="5" t="str">
        <f>IF(TabellSAML[[#This Row],[BIFF1]]=TRUE,TabellSAML[[#This Row],[Datum för det sista programtillfället]]&amp;TabellSAML[[#This Row],[(BIFF) Ledarens namn]],"")</f>
        <v/>
      </c>
      <c r="AZ233" t="str">
        <f>IF(TabellSAML[[#This Row],[BIFF1]]=TRUE,TabellSAML[[#This Row],[Socialförvaltning som anordnat programtillfällena]],"")</f>
        <v/>
      </c>
      <c r="BA233" s="5" t="str">
        <f>IF(TabellSAML[[#This Row],[BIFF2]]=TRUE,TabellSAML[[#This Row],[Datum för sista programtillfället]]&amp;TabellSAML[[#This Row],[(BIFF) Namn på ledare för programmet]],"")</f>
        <v/>
      </c>
      <c r="BB233" t="str">
        <f>_xlfn.XLOOKUP(TabellSAML[[#This Row],[BIFF_del_datum]],TabellSAML[BIFF_led_datum],TabellSAML[BIFF_led_SF],"",0,1)</f>
        <v/>
      </c>
      <c r="BC233" s="5" t="str">
        <f>IF(TabellSAML[[#This Row],[LFT1]]=TRUE,TabellSAML[[#This Row],[Datum för det sista programtillfället]]&amp;TabellSAML[[#This Row],[(LFT) Ledarens namn]],"")</f>
        <v/>
      </c>
      <c r="BD233" t="str">
        <f>IF(TabellSAML[[#This Row],[LFT1]]=TRUE,TabellSAML[[#This Row],[Socialförvaltning som anordnat programtillfällena]],"")</f>
        <v/>
      </c>
      <c r="BE233" s="5" t="str">
        <f>IF(TabellSAML[[#This Row],[LFT2]]=TRUE,TabellSAML[[#This Row],[Datum för sista programtillfället]]&amp;TabellSAML[[#This Row],[(LFT) Namn på ledare för programmet]],"")</f>
        <v/>
      </c>
      <c r="BF233" t="str">
        <f>_xlfn.XLOOKUP(TabellSAML[[#This Row],[LFT_del_datum]],TabellSAML[LFT_led_datum],TabellSAML[LFT_led_SF],"",0,1)</f>
        <v/>
      </c>
      <c r="BG23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3" s="5" t="str">
        <f>IF(ISNUMBER(TabellSAML[[#This Row],[Datum för det sista programtillfället]]),TabellSAML[[#This Row],[Datum för det sista programtillfället]],IF(ISBLANK(TabellSAML[[#This Row],[Datum för sista programtillfället]]),"",TabellSAML[[#This Row],[Datum för sista programtillfället]]))</f>
        <v/>
      </c>
      <c r="BJ233" t="str">
        <f>IF(ISTEXT(TabellSAML[[#This Row],[Typ av program]]),TabellSAML[[#This Row],[Typ av program]],IF(ISBLANK(TabellSAML[[#This Row],[Typ av program2]]),"",TabellSAML[[#This Row],[Typ av program2]]))</f>
        <v/>
      </c>
      <c r="BK233" t="str">
        <f>IF(ISTEXT(TabellSAML[[#This Row],[Datum alla]]),"",YEAR(TabellSAML[[#This Row],[Datum alla]]))</f>
        <v/>
      </c>
      <c r="BL233" t="str">
        <f>IF(ISTEXT(TabellSAML[[#This Row],[Datum alla]]),"",MONTH(TabellSAML[[#This Row],[Datum alla]]))</f>
        <v/>
      </c>
      <c r="BM233" t="str">
        <f>IF(ISTEXT(TabellSAML[[#This Row],[Månad]]),"",IF(TabellSAML[[#This Row],[Månad]]&lt;=6,TabellSAML[[#This Row],[År]]&amp;" termin 1",TabellSAML[[#This Row],[År]]&amp;" termin 2"))</f>
        <v/>
      </c>
    </row>
    <row r="234" spans="2:65" x14ac:dyDescent="0.25">
      <c r="B234" s="1"/>
      <c r="C234" s="1"/>
      <c r="G234" s="29"/>
      <c r="S234" s="37"/>
      <c r="T234" s="29"/>
      <c r="AA234" s="2"/>
      <c r="AO234" s="44" t="str">
        <f>IF(TabellSAML[[#This Row],[ID]]&gt;0,ISTEXT(TabellSAML[[#This Row],[(CoS) Ledarens namn]]),"")</f>
        <v/>
      </c>
      <c r="AP234" t="str">
        <f>IF(TabellSAML[[#This Row],[ID]]&gt;0,ISTEXT(TabellSAML[[#This Row],[(BIFF) Ledarens namn]]),"")</f>
        <v/>
      </c>
      <c r="AQ234" t="str">
        <f>IF(TabellSAML[[#This Row],[ID]]&gt;0,ISTEXT(TabellSAML[[#This Row],[(LFT) Ledarens namn]]),"")</f>
        <v/>
      </c>
      <c r="AR234" t="str">
        <f>IF(TabellSAML[[#This Row],[ID]]&gt;0,ISTEXT(TabellSAML[[#This Row],[(CoS) Namn på ledare för programmet]]),"")</f>
        <v/>
      </c>
      <c r="AS234" t="str">
        <f>IF(TabellSAML[[#This Row],[ID]]&gt;0,ISTEXT(TabellSAML[[#This Row],[(BIFF) Namn på ledare för programmet]]),"")</f>
        <v/>
      </c>
      <c r="AT234" t="str">
        <f>IF(TabellSAML[[#This Row],[ID]]&gt;0,ISTEXT(TabellSAML[[#This Row],[(LFT) Namn på ledare för programmet]]),"")</f>
        <v/>
      </c>
      <c r="AU234" s="5" t="str">
        <f>IF(TabellSAML[[#This Row],[CoS1]]=TRUE,TabellSAML[[#This Row],[Datum för det sista programtillfället]]&amp;TabellSAML[[#This Row],[(CoS) Ledarens namn]],"")</f>
        <v/>
      </c>
      <c r="AV234" t="str">
        <f>IF(TabellSAML[[#This Row],[CoS1]]=TRUE,TabellSAML[[#This Row],[Socialförvaltning som anordnat programtillfällena]],"")</f>
        <v/>
      </c>
      <c r="AW234" s="5" t="str">
        <f>IF(TabellSAML[[#This Row],[CoS2]]=TRUE,TabellSAML[[#This Row],[Datum för sista programtillfället]]&amp;TabellSAML[[#This Row],[(CoS) Namn på ledare för programmet]],"")</f>
        <v/>
      </c>
      <c r="AX234" t="str">
        <f>_xlfn.XLOOKUP(TabellSAML[[#This Row],[CoS_del_datum]],TabellSAML[CoS_led_datum],TabellSAML[CoS_led_SF],"",0,1)</f>
        <v/>
      </c>
      <c r="AY234" s="5" t="str">
        <f>IF(TabellSAML[[#This Row],[BIFF1]]=TRUE,TabellSAML[[#This Row],[Datum för det sista programtillfället]]&amp;TabellSAML[[#This Row],[(BIFF) Ledarens namn]],"")</f>
        <v/>
      </c>
      <c r="AZ234" t="str">
        <f>IF(TabellSAML[[#This Row],[BIFF1]]=TRUE,TabellSAML[[#This Row],[Socialförvaltning som anordnat programtillfällena]],"")</f>
        <v/>
      </c>
      <c r="BA234" s="5" t="str">
        <f>IF(TabellSAML[[#This Row],[BIFF2]]=TRUE,TabellSAML[[#This Row],[Datum för sista programtillfället]]&amp;TabellSAML[[#This Row],[(BIFF) Namn på ledare för programmet]],"")</f>
        <v/>
      </c>
      <c r="BB234" t="str">
        <f>_xlfn.XLOOKUP(TabellSAML[[#This Row],[BIFF_del_datum]],TabellSAML[BIFF_led_datum],TabellSAML[BIFF_led_SF],"",0,1)</f>
        <v/>
      </c>
      <c r="BC234" s="5" t="str">
        <f>IF(TabellSAML[[#This Row],[LFT1]]=TRUE,TabellSAML[[#This Row],[Datum för det sista programtillfället]]&amp;TabellSAML[[#This Row],[(LFT) Ledarens namn]],"")</f>
        <v/>
      </c>
      <c r="BD234" t="str">
        <f>IF(TabellSAML[[#This Row],[LFT1]]=TRUE,TabellSAML[[#This Row],[Socialförvaltning som anordnat programtillfällena]],"")</f>
        <v/>
      </c>
      <c r="BE234" s="5" t="str">
        <f>IF(TabellSAML[[#This Row],[LFT2]]=TRUE,TabellSAML[[#This Row],[Datum för sista programtillfället]]&amp;TabellSAML[[#This Row],[(LFT) Namn på ledare för programmet]],"")</f>
        <v/>
      </c>
      <c r="BF234" t="str">
        <f>_xlfn.XLOOKUP(TabellSAML[[#This Row],[LFT_del_datum]],TabellSAML[LFT_led_datum],TabellSAML[LFT_led_SF],"",0,1)</f>
        <v/>
      </c>
      <c r="BG23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4" s="5" t="str">
        <f>IF(ISNUMBER(TabellSAML[[#This Row],[Datum för det sista programtillfället]]),TabellSAML[[#This Row],[Datum för det sista programtillfället]],IF(ISBLANK(TabellSAML[[#This Row],[Datum för sista programtillfället]]),"",TabellSAML[[#This Row],[Datum för sista programtillfället]]))</f>
        <v/>
      </c>
      <c r="BJ234" t="str">
        <f>IF(ISTEXT(TabellSAML[[#This Row],[Typ av program]]),TabellSAML[[#This Row],[Typ av program]],IF(ISBLANK(TabellSAML[[#This Row],[Typ av program2]]),"",TabellSAML[[#This Row],[Typ av program2]]))</f>
        <v/>
      </c>
      <c r="BK234" t="str">
        <f>IF(ISTEXT(TabellSAML[[#This Row],[Datum alla]]),"",YEAR(TabellSAML[[#This Row],[Datum alla]]))</f>
        <v/>
      </c>
      <c r="BL234" t="str">
        <f>IF(ISTEXT(TabellSAML[[#This Row],[Datum alla]]),"",MONTH(TabellSAML[[#This Row],[Datum alla]]))</f>
        <v/>
      </c>
      <c r="BM234" t="str">
        <f>IF(ISTEXT(TabellSAML[[#This Row],[Månad]]),"",IF(TabellSAML[[#This Row],[Månad]]&lt;=6,TabellSAML[[#This Row],[År]]&amp;" termin 1",TabellSAML[[#This Row],[År]]&amp;" termin 2"))</f>
        <v/>
      </c>
    </row>
    <row r="235" spans="2:65" x14ac:dyDescent="0.25">
      <c r="B235" s="1"/>
      <c r="C235" s="1"/>
      <c r="G235" s="29"/>
      <c r="S235" s="37"/>
      <c r="T235" s="29"/>
      <c r="AA235" s="2"/>
      <c r="AO235" s="44" t="str">
        <f>IF(TabellSAML[[#This Row],[ID]]&gt;0,ISTEXT(TabellSAML[[#This Row],[(CoS) Ledarens namn]]),"")</f>
        <v/>
      </c>
      <c r="AP235" t="str">
        <f>IF(TabellSAML[[#This Row],[ID]]&gt;0,ISTEXT(TabellSAML[[#This Row],[(BIFF) Ledarens namn]]),"")</f>
        <v/>
      </c>
      <c r="AQ235" t="str">
        <f>IF(TabellSAML[[#This Row],[ID]]&gt;0,ISTEXT(TabellSAML[[#This Row],[(LFT) Ledarens namn]]),"")</f>
        <v/>
      </c>
      <c r="AR235" t="str">
        <f>IF(TabellSAML[[#This Row],[ID]]&gt;0,ISTEXT(TabellSAML[[#This Row],[(CoS) Namn på ledare för programmet]]),"")</f>
        <v/>
      </c>
      <c r="AS235" t="str">
        <f>IF(TabellSAML[[#This Row],[ID]]&gt;0,ISTEXT(TabellSAML[[#This Row],[(BIFF) Namn på ledare för programmet]]),"")</f>
        <v/>
      </c>
      <c r="AT235" t="str">
        <f>IF(TabellSAML[[#This Row],[ID]]&gt;0,ISTEXT(TabellSAML[[#This Row],[(LFT) Namn på ledare för programmet]]),"")</f>
        <v/>
      </c>
      <c r="AU235" s="5" t="str">
        <f>IF(TabellSAML[[#This Row],[CoS1]]=TRUE,TabellSAML[[#This Row],[Datum för det sista programtillfället]]&amp;TabellSAML[[#This Row],[(CoS) Ledarens namn]],"")</f>
        <v/>
      </c>
      <c r="AV235" t="str">
        <f>IF(TabellSAML[[#This Row],[CoS1]]=TRUE,TabellSAML[[#This Row],[Socialförvaltning som anordnat programtillfällena]],"")</f>
        <v/>
      </c>
      <c r="AW235" s="5" t="str">
        <f>IF(TabellSAML[[#This Row],[CoS2]]=TRUE,TabellSAML[[#This Row],[Datum för sista programtillfället]]&amp;TabellSAML[[#This Row],[(CoS) Namn på ledare för programmet]],"")</f>
        <v/>
      </c>
      <c r="AX235" t="str">
        <f>_xlfn.XLOOKUP(TabellSAML[[#This Row],[CoS_del_datum]],TabellSAML[CoS_led_datum],TabellSAML[CoS_led_SF],"",0,1)</f>
        <v/>
      </c>
      <c r="AY235" s="5" t="str">
        <f>IF(TabellSAML[[#This Row],[BIFF1]]=TRUE,TabellSAML[[#This Row],[Datum för det sista programtillfället]]&amp;TabellSAML[[#This Row],[(BIFF) Ledarens namn]],"")</f>
        <v/>
      </c>
      <c r="AZ235" t="str">
        <f>IF(TabellSAML[[#This Row],[BIFF1]]=TRUE,TabellSAML[[#This Row],[Socialförvaltning som anordnat programtillfällena]],"")</f>
        <v/>
      </c>
      <c r="BA235" s="5" t="str">
        <f>IF(TabellSAML[[#This Row],[BIFF2]]=TRUE,TabellSAML[[#This Row],[Datum för sista programtillfället]]&amp;TabellSAML[[#This Row],[(BIFF) Namn på ledare för programmet]],"")</f>
        <v/>
      </c>
      <c r="BB235" t="str">
        <f>_xlfn.XLOOKUP(TabellSAML[[#This Row],[BIFF_del_datum]],TabellSAML[BIFF_led_datum],TabellSAML[BIFF_led_SF],"",0,1)</f>
        <v/>
      </c>
      <c r="BC235" s="5" t="str">
        <f>IF(TabellSAML[[#This Row],[LFT1]]=TRUE,TabellSAML[[#This Row],[Datum för det sista programtillfället]]&amp;TabellSAML[[#This Row],[(LFT) Ledarens namn]],"")</f>
        <v/>
      </c>
      <c r="BD235" t="str">
        <f>IF(TabellSAML[[#This Row],[LFT1]]=TRUE,TabellSAML[[#This Row],[Socialförvaltning som anordnat programtillfällena]],"")</f>
        <v/>
      </c>
      <c r="BE235" s="5" t="str">
        <f>IF(TabellSAML[[#This Row],[LFT2]]=TRUE,TabellSAML[[#This Row],[Datum för sista programtillfället]]&amp;TabellSAML[[#This Row],[(LFT) Namn på ledare för programmet]],"")</f>
        <v/>
      </c>
      <c r="BF235" t="str">
        <f>_xlfn.XLOOKUP(TabellSAML[[#This Row],[LFT_del_datum]],TabellSAML[LFT_led_datum],TabellSAML[LFT_led_SF],"",0,1)</f>
        <v/>
      </c>
      <c r="BG23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5" s="5" t="str">
        <f>IF(ISNUMBER(TabellSAML[[#This Row],[Datum för det sista programtillfället]]),TabellSAML[[#This Row],[Datum för det sista programtillfället]],IF(ISBLANK(TabellSAML[[#This Row],[Datum för sista programtillfället]]),"",TabellSAML[[#This Row],[Datum för sista programtillfället]]))</f>
        <v/>
      </c>
      <c r="BJ235" t="str">
        <f>IF(ISTEXT(TabellSAML[[#This Row],[Typ av program]]),TabellSAML[[#This Row],[Typ av program]],IF(ISBLANK(TabellSAML[[#This Row],[Typ av program2]]),"",TabellSAML[[#This Row],[Typ av program2]]))</f>
        <v/>
      </c>
      <c r="BK235" t="str">
        <f>IF(ISTEXT(TabellSAML[[#This Row],[Datum alla]]),"",YEAR(TabellSAML[[#This Row],[Datum alla]]))</f>
        <v/>
      </c>
      <c r="BL235" t="str">
        <f>IF(ISTEXT(TabellSAML[[#This Row],[Datum alla]]),"",MONTH(TabellSAML[[#This Row],[Datum alla]]))</f>
        <v/>
      </c>
      <c r="BM235" t="str">
        <f>IF(ISTEXT(TabellSAML[[#This Row],[Månad]]),"",IF(TabellSAML[[#This Row],[Månad]]&lt;=6,TabellSAML[[#This Row],[År]]&amp;" termin 1",TabellSAML[[#This Row],[År]]&amp;" termin 2"))</f>
        <v/>
      </c>
    </row>
    <row r="236" spans="2:65" x14ac:dyDescent="0.25">
      <c r="B236" s="1"/>
      <c r="C236" s="1"/>
      <c r="G236" s="29"/>
      <c r="S236" s="37"/>
      <c r="T236" s="29"/>
      <c r="AA236" s="2"/>
      <c r="AO236" s="44" t="str">
        <f>IF(TabellSAML[[#This Row],[ID]]&gt;0,ISTEXT(TabellSAML[[#This Row],[(CoS) Ledarens namn]]),"")</f>
        <v/>
      </c>
      <c r="AP236" t="str">
        <f>IF(TabellSAML[[#This Row],[ID]]&gt;0,ISTEXT(TabellSAML[[#This Row],[(BIFF) Ledarens namn]]),"")</f>
        <v/>
      </c>
      <c r="AQ236" t="str">
        <f>IF(TabellSAML[[#This Row],[ID]]&gt;0,ISTEXT(TabellSAML[[#This Row],[(LFT) Ledarens namn]]),"")</f>
        <v/>
      </c>
      <c r="AR236" t="str">
        <f>IF(TabellSAML[[#This Row],[ID]]&gt;0,ISTEXT(TabellSAML[[#This Row],[(CoS) Namn på ledare för programmet]]),"")</f>
        <v/>
      </c>
      <c r="AS236" t="str">
        <f>IF(TabellSAML[[#This Row],[ID]]&gt;0,ISTEXT(TabellSAML[[#This Row],[(BIFF) Namn på ledare för programmet]]),"")</f>
        <v/>
      </c>
      <c r="AT236" t="str">
        <f>IF(TabellSAML[[#This Row],[ID]]&gt;0,ISTEXT(TabellSAML[[#This Row],[(LFT) Namn på ledare för programmet]]),"")</f>
        <v/>
      </c>
      <c r="AU236" s="5" t="str">
        <f>IF(TabellSAML[[#This Row],[CoS1]]=TRUE,TabellSAML[[#This Row],[Datum för det sista programtillfället]]&amp;TabellSAML[[#This Row],[(CoS) Ledarens namn]],"")</f>
        <v/>
      </c>
      <c r="AV236" t="str">
        <f>IF(TabellSAML[[#This Row],[CoS1]]=TRUE,TabellSAML[[#This Row],[Socialförvaltning som anordnat programtillfällena]],"")</f>
        <v/>
      </c>
      <c r="AW236" s="5" t="str">
        <f>IF(TabellSAML[[#This Row],[CoS2]]=TRUE,TabellSAML[[#This Row],[Datum för sista programtillfället]]&amp;TabellSAML[[#This Row],[(CoS) Namn på ledare för programmet]],"")</f>
        <v/>
      </c>
      <c r="AX236" t="str">
        <f>_xlfn.XLOOKUP(TabellSAML[[#This Row],[CoS_del_datum]],TabellSAML[CoS_led_datum],TabellSAML[CoS_led_SF],"",0,1)</f>
        <v/>
      </c>
      <c r="AY236" s="5" t="str">
        <f>IF(TabellSAML[[#This Row],[BIFF1]]=TRUE,TabellSAML[[#This Row],[Datum för det sista programtillfället]]&amp;TabellSAML[[#This Row],[(BIFF) Ledarens namn]],"")</f>
        <v/>
      </c>
      <c r="AZ236" t="str">
        <f>IF(TabellSAML[[#This Row],[BIFF1]]=TRUE,TabellSAML[[#This Row],[Socialförvaltning som anordnat programtillfällena]],"")</f>
        <v/>
      </c>
      <c r="BA236" s="5" t="str">
        <f>IF(TabellSAML[[#This Row],[BIFF2]]=TRUE,TabellSAML[[#This Row],[Datum för sista programtillfället]]&amp;TabellSAML[[#This Row],[(BIFF) Namn på ledare för programmet]],"")</f>
        <v/>
      </c>
      <c r="BB236" t="str">
        <f>_xlfn.XLOOKUP(TabellSAML[[#This Row],[BIFF_del_datum]],TabellSAML[BIFF_led_datum],TabellSAML[BIFF_led_SF],"",0,1)</f>
        <v/>
      </c>
      <c r="BC236" s="5" t="str">
        <f>IF(TabellSAML[[#This Row],[LFT1]]=TRUE,TabellSAML[[#This Row],[Datum för det sista programtillfället]]&amp;TabellSAML[[#This Row],[(LFT) Ledarens namn]],"")</f>
        <v/>
      </c>
      <c r="BD236" t="str">
        <f>IF(TabellSAML[[#This Row],[LFT1]]=TRUE,TabellSAML[[#This Row],[Socialförvaltning som anordnat programtillfällena]],"")</f>
        <v/>
      </c>
      <c r="BE236" s="5" t="str">
        <f>IF(TabellSAML[[#This Row],[LFT2]]=TRUE,TabellSAML[[#This Row],[Datum för sista programtillfället]]&amp;TabellSAML[[#This Row],[(LFT) Namn på ledare för programmet]],"")</f>
        <v/>
      </c>
      <c r="BF236" t="str">
        <f>_xlfn.XLOOKUP(TabellSAML[[#This Row],[LFT_del_datum]],TabellSAML[LFT_led_datum],TabellSAML[LFT_led_SF],"",0,1)</f>
        <v/>
      </c>
      <c r="BG23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6" s="5" t="str">
        <f>IF(ISNUMBER(TabellSAML[[#This Row],[Datum för det sista programtillfället]]),TabellSAML[[#This Row],[Datum för det sista programtillfället]],IF(ISBLANK(TabellSAML[[#This Row],[Datum för sista programtillfället]]),"",TabellSAML[[#This Row],[Datum för sista programtillfället]]))</f>
        <v/>
      </c>
      <c r="BJ236" t="str">
        <f>IF(ISTEXT(TabellSAML[[#This Row],[Typ av program]]),TabellSAML[[#This Row],[Typ av program]],IF(ISBLANK(TabellSAML[[#This Row],[Typ av program2]]),"",TabellSAML[[#This Row],[Typ av program2]]))</f>
        <v/>
      </c>
      <c r="BK236" t="str">
        <f>IF(ISTEXT(TabellSAML[[#This Row],[Datum alla]]),"",YEAR(TabellSAML[[#This Row],[Datum alla]]))</f>
        <v/>
      </c>
      <c r="BL236" t="str">
        <f>IF(ISTEXT(TabellSAML[[#This Row],[Datum alla]]),"",MONTH(TabellSAML[[#This Row],[Datum alla]]))</f>
        <v/>
      </c>
      <c r="BM236" t="str">
        <f>IF(ISTEXT(TabellSAML[[#This Row],[Månad]]),"",IF(TabellSAML[[#This Row],[Månad]]&lt;=6,TabellSAML[[#This Row],[År]]&amp;" termin 1",TabellSAML[[#This Row],[År]]&amp;" termin 2"))</f>
        <v/>
      </c>
    </row>
    <row r="237" spans="2:65" x14ac:dyDescent="0.25">
      <c r="B237" s="1"/>
      <c r="C237" s="1"/>
      <c r="G237" s="29"/>
      <c r="S237" s="37"/>
      <c r="T237" s="29"/>
      <c r="AA237" s="2"/>
      <c r="AO237" s="44" t="str">
        <f>IF(TabellSAML[[#This Row],[ID]]&gt;0,ISTEXT(TabellSAML[[#This Row],[(CoS) Ledarens namn]]),"")</f>
        <v/>
      </c>
      <c r="AP237" t="str">
        <f>IF(TabellSAML[[#This Row],[ID]]&gt;0,ISTEXT(TabellSAML[[#This Row],[(BIFF) Ledarens namn]]),"")</f>
        <v/>
      </c>
      <c r="AQ237" t="str">
        <f>IF(TabellSAML[[#This Row],[ID]]&gt;0,ISTEXT(TabellSAML[[#This Row],[(LFT) Ledarens namn]]),"")</f>
        <v/>
      </c>
      <c r="AR237" t="str">
        <f>IF(TabellSAML[[#This Row],[ID]]&gt;0,ISTEXT(TabellSAML[[#This Row],[(CoS) Namn på ledare för programmet]]),"")</f>
        <v/>
      </c>
      <c r="AS237" t="str">
        <f>IF(TabellSAML[[#This Row],[ID]]&gt;0,ISTEXT(TabellSAML[[#This Row],[(BIFF) Namn på ledare för programmet]]),"")</f>
        <v/>
      </c>
      <c r="AT237" t="str">
        <f>IF(TabellSAML[[#This Row],[ID]]&gt;0,ISTEXT(TabellSAML[[#This Row],[(LFT) Namn på ledare för programmet]]),"")</f>
        <v/>
      </c>
      <c r="AU237" s="5" t="str">
        <f>IF(TabellSAML[[#This Row],[CoS1]]=TRUE,TabellSAML[[#This Row],[Datum för det sista programtillfället]]&amp;TabellSAML[[#This Row],[(CoS) Ledarens namn]],"")</f>
        <v/>
      </c>
      <c r="AV237" t="str">
        <f>IF(TabellSAML[[#This Row],[CoS1]]=TRUE,TabellSAML[[#This Row],[Socialförvaltning som anordnat programtillfällena]],"")</f>
        <v/>
      </c>
      <c r="AW237" s="5" t="str">
        <f>IF(TabellSAML[[#This Row],[CoS2]]=TRUE,TabellSAML[[#This Row],[Datum för sista programtillfället]]&amp;TabellSAML[[#This Row],[(CoS) Namn på ledare för programmet]],"")</f>
        <v/>
      </c>
      <c r="AX237" t="str">
        <f>_xlfn.XLOOKUP(TabellSAML[[#This Row],[CoS_del_datum]],TabellSAML[CoS_led_datum],TabellSAML[CoS_led_SF],"",0,1)</f>
        <v/>
      </c>
      <c r="AY237" s="5" t="str">
        <f>IF(TabellSAML[[#This Row],[BIFF1]]=TRUE,TabellSAML[[#This Row],[Datum för det sista programtillfället]]&amp;TabellSAML[[#This Row],[(BIFF) Ledarens namn]],"")</f>
        <v/>
      </c>
      <c r="AZ237" t="str">
        <f>IF(TabellSAML[[#This Row],[BIFF1]]=TRUE,TabellSAML[[#This Row],[Socialförvaltning som anordnat programtillfällena]],"")</f>
        <v/>
      </c>
      <c r="BA237" s="5" t="str">
        <f>IF(TabellSAML[[#This Row],[BIFF2]]=TRUE,TabellSAML[[#This Row],[Datum för sista programtillfället]]&amp;TabellSAML[[#This Row],[(BIFF) Namn på ledare för programmet]],"")</f>
        <v/>
      </c>
      <c r="BB237" t="str">
        <f>_xlfn.XLOOKUP(TabellSAML[[#This Row],[BIFF_del_datum]],TabellSAML[BIFF_led_datum],TabellSAML[BIFF_led_SF],"",0,1)</f>
        <v/>
      </c>
      <c r="BC237" s="5" t="str">
        <f>IF(TabellSAML[[#This Row],[LFT1]]=TRUE,TabellSAML[[#This Row],[Datum för det sista programtillfället]]&amp;TabellSAML[[#This Row],[(LFT) Ledarens namn]],"")</f>
        <v/>
      </c>
      <c r="BD237" t="str">
        <f>IF(TabellSAML[[#This Row],[LFT1]]=TRUE,TabellSAML[[#This Row],[Socialförvaltning som anordnat programtillfällena]],"")</f>
        <v/>
      </c>
      <c r="BE237" s="5" t="str">
        <f>IF(TabellSAML[[#This Row],[LFT2]]=TRUE,TabellSAML[[#This Row],[Datum för sista programtillfället]]&amp;TabellSAML[[#This Row],[(LFT) Namn på ledare för programmet]],"")</f>
        <v/>
      </c>
      <c r="BF237" t="str">
        <f>_xlfn.XLOOKUP(TabellSAML[[#This Row],[LFT_del_datum]],TabellSAML[LFT_led_datum],TabellSAML[LFT_led_SF],"",0,1)</f>
        <v/>
      </c>
      <c r="BG23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7" s="5" t="str">
        <f>IF(ISNUMBER(TabellSAML[[#This Row],[Datum för det sista programtillfället]]),TabellSAML[[#This Row],[Datum för det sista programtillfället]],IF(ISBLANK(TabellSAML[[#This Row],[Datum för sista programtillfället]]),"",TabellSAML[[#This Row],[Datum för sista programtillfället]]))</f>
        <v/>
      </c>
      <c r="BJ237" t="str">
        <f>IF(ISTEXT(TabellSAML[[#This Row],[Typ av program]]),TabellSAML[[#This Row],[Typ av program]],IF(ISBLANK(TabellSAML[[#This Row],[Typ av program2]]),"",TabellSAML[[#This Row],[Typ av program2]]))</f>
        <v/>
      </c>
      <c r="BK237" t="str">
        <f>IF(ISTEXT(TabellSAML[[#This Row],[Datum alla]]),"",YEAR(TabellSAML[[#This Row],[Datum alla]]))</f>
        <v/>
      </c>
      <c r="BL237" t="str">
        <f>IF(ISTEXT(TabellSAML[[#This Row],[Datum alla]]),"",MONTH(TabellSAML[[#This Row],[Datum alla]]))</f>
        <v/>
      </c>
      <c r="BM237" t="str">
        <f>IF(ISTEXT(TabellSAML[[#This Row],[Månad]]),"",IF(TabellSAML[[#This Row],[Månad]]&lt;=6,TabellSAML[[#This Row],[År]]&amp;" termin 1",TabellSAML[[#This Row],[År]]&amp;" termin 2"))</f>
        <v/>
      </c>
    </row>
    <row r="238" spans="2:65" x14ac:dyDescent="0.25">
      <c r="B238" s="1"/>
      <c r="C238" s="1"/>
      <c r="G238" s="29"/>
      <c r="S238" s="37"/>
      <c r="T238" s="29"/>
      <c r="AO238" s="44" t="str">
        <f>IF(TabellSAML[[#This Row],[ID]]&gt;0,ISTEXT(TabellSAML[[#This Row],[(CoS) Ledarens namn]]),"")</f>
        <v/>
      </c>
      <c r="AP238" t="str">
        <f>IF(TabellSAML[[#This Row],[ID]]&gt;0,ISTEXT(TabellSAML[[#This Row],[(BIFF) Ledarens namn]]),"")</f>
        <v/>
      </c>
      <c r="AQ238" t="str">
        <f>IF(TabellSAML[[#This Row],[ID]]&gt;0,ISTEXT(TabellSAML[[#This Row],[(LFT) Ledarens namn]]),"")</f>
        <v/>
      </c>
      <c r="AR238" t="str">
        <f>IF(TabellSAML[[#This Row],[ID]]&gt;0,ISTEXT(TabellSAML[[#This Row],[(CoS) Namn på ledare för programmet]]),"")</f>
        <v/>
      </c>
      <c r="AS238" t="str">
        <f>IF(TabellSAML[[#This Row],[ID]]&gt;0,ISTEXT(TabellSAML[[#This Row],[(BIFF) Namn på ledare för programmet]]),"")</f>
        <v/>
      </c>
      <c r="AT238" t="str">
        <f>IF(TabellSAML[[#This Row],[ID]]&gt;0,ISTEXT(TabellSAML[[#This Row],[(LFT) Namn på ledare för programmet]]),"")</f>
        <v/>
      </c>
      <c r="AU238" s="5" t="str">
        <f>IF(TabellSAML[[#This Row],[CoS1]]=TRUE,TabellSAML[[#This Row],[Datum för det sista programtillfället]]&amp;TabellSAML[[#This Row],[(CoS) Ledarens namn]],"")</f>
        <v/>
      </c>
      <c r="AV238" t="str">
        <f>IF(TabellSAML[[#This Row],[CoS1]]=TRUE,TabellSAML[[#This Row],[Socialförvaltning som anordnat programtillfällena]],"")</f>
        <v/>
      </c>
      <c r="AW238" s="5" t="str">
        <f>IF(TabellSAML[[#This Row],[CoS2]]=TRUE,TabellSAML[[#This Row],[Datum för sista programtillfället]]&amp;TabellSAML[[#This Row],[(CoS) Namn på ledare för programmet]],"")</f>
        <v/>
      </c>
      <c r="AX238" t="str">
        <f>_xlfn.XLOOKUP(TabellSAML[[#This Row],[CoS_del_datum]],TabellSAML[CoS_led_datum],TabellSAML[CoS_led_SF],"",0,1)</f>
        <v/>
      </c>
      <c r="AY238" s="5" t="str">
        <f>IF(TabellSAML[[#This Row],[BIFF1]]=TRUE,TabellSAML[[#This Row],[Datum för det sista programtillfället]]&amp;TabellSAML[[#This Row],[(BIFF) Ledarens namn]],"")</f>
        <v/>
      </c>
      <c r="AZ238" t="str">
        <f>IF(TabellSAML[[#This Row],[BIFF1]]=TRUE,TabellSAML[[#This Row],[Socialförvaltning som anordnat programtillfällena]],"")</f>
        <v/>
      </c>
      <c r="BA238" s="5" t="str">
        <f>IF(TabellSAML[[#This Row],[BIFF2]]=TRUE,TabellSAML[[#This Row],[Datum för sista programtillfället]]&amp;TabellSAML[[#This Row],[(BIFF) Namn på ledare för programmet]],"")</f>
        <v/>
      </c>
      <c r="BB238" t="str">
        <f>_xlfn.XLOOKUP(TabellSAML[[#This Row],[BIFF_del_datum]],TabellSAML[BIFF_led_datum],TabellSAML[BIFF_led_SF],"",0,1)</f>
        <v/>
      </c>
      <c r="BC238" s="5" t="str">
        <f>IF(TabellSAML[[#This Row],[LFT1]]=TRUE,TabellSAML[[#This Row],[Datum för det sista programtillfället]]&amp;TabellSAML[[#This Row],[(LFT) Ledarens namn]],"")</f>
        <v/>
      </c>
      <c r="BD238" t="str">
        <f>IF(TabellSAML[[#This Row],[LFT1]]=TRUE,TabellSAML[[#This Row],[Socialförvaltning som anordnat programtillfällena]],"")</f>
        <v/>
      </c>
      <c r="BE238" s="5" t="str">
        <f>IF(TabellSAML[[#This Row],[LFT2]]=TRUE,TabellSAML[[#This Row],[Datum för sista programtillfället]]&amp;TabellSAML[[#This Row],[(LFT) Namn på ledare för programmet]],"")</f>
        <v/>
      </c>
      <c r="BF238" t="str">
        <f>_xlfn.XLOOKUP(TabellSAML[[#This Row],[LFT_del_datum]],TabellSAML[LFT_led_datum],TabellSAML[LFT_led_SF],"",0,1)</f>
        <v/>
      </c>
      <c r="BG23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8" s="5" t="str">
        <f>IF(ISNUMBER(TabellSAML[[#This Row],[Datum för det sista programtillfället]]),TabellSAML[[#This Row],[Datum för det sista programtillfället]],IF(ISBLANK(TabellSAML[[#This Row],[Datum för sista programtillfället]]),"",TabellSAML[[#This Row],[Datum för sista programtillfället]]))</f>
        <v/>
      </c>
      <c r="BJ238" t="str">
        <f>IF(ISTEXT(TabellSAML[[#This Row],[Typ av program]]),TabellSAML[[#This Row],[Typ av program]],IF(ISBLANK(TabellSAML[[#This Row],[Typ av program2]]),"",TabellSAML[[#This Row],[Typ av program2]]))</f>
        <v/>
      </c>
      <c r="BK238" t="str">
        <f>IF(ISTEXT(TabellSAML[[#This Row],[Datum alla]]),"",YEAR(TabellSAML[[#This Row],[Datum alla]]))</f>
        <v/>
      </c>
      <c r="BL238" t="str">
        <f>IF(ISTEXT(TabellSAML[[#This Row],[Datum alla]]),"",MONTH(TabellSAML[[#This Row],[Datum alla]]))</f>
        <v/>
      </c>
      <c r="BM238" t="str">
        <f>IF(ISTEXT(TabellSAML[[#This Row],[Månad]]),"",IF(TabellSAML[[#This Row],[Månad]]&lt;=6,TabellSAML[[#This Row],[År]]&amp;" termin 1",TabellSAML[[#This Row],[År]]&amp;" termin 2"))</f>
        <v/>
      </c>
    </row>
    <row r="239" spans="2:65" x14ac:dyDescent="0.25">
      <c r="B239" s="1"/>
      <c r="C239" s="1"/>
      <c r="G239" s="29"/>
      <c r="J239" s="2"/>
      <c r="K239" s="2"/>
      <c r="S239" s="37"/>
      <c r="AO239" s="44" t="str">
        <f>IF(TabellSAML[[#This Row],[ID]]&gt;0,ISTEXT(TabellSAML[[#This Row],[(CoS) Ledarens namn]]),"")</f>
        <v/>
      </c>
      <c r="AP239" t="str">
        <f>IF(TabellSAML[[#This Row],[ID]]&gt;0,ISTEXT(TabellSAML[[#This Row],[(BIFF) Ledarens namn]]),"")</f>
        <v/>
      </c>
      <c r="AQ239" t="str">
        <f>IF(TabellSAML[[#This Row],[ID]]&gt;0,ISTEXT(TabellSAML[[#This Row],[(LFT) Ledarens namn]]),"")</f>
        <v/>
      </c>
      <c r="AR239" t="str">
        <f>IF(TabellSAML[[#This Row],[ID]]&gt;0,ISTEXT(TabellSAML[[#This Row],[(CoS) Namn på ledare för programmet]]),"")</f>
        <v/>
      </c>
      <c r="AS239" t="str">
        <f>IF(TabellSAML[[#This Row],[ID]]&gt;0,ISTEXT(TabellSAML[[#This Row],[(BIFF) Namn på ledare för programmet]]),"")</f>
        <v/>
      </c>
      <c r="AT239" t="str">
        <f>IF(TabellSAML[[#This Row],[ID]]&gt;0,ISTEXT(TabellSAML[[#This Row],[(LFT) Namn på ledare för programmet]]),"")</f>
        <v/>
      </c>
      <c r="AU239" s="5" t="str">
        <f>IF(TabellSAML[[#This Row],[CoS1]]=TRUE,TabellSAML[[#This Row],[Datum för det sista programtillfället]]&amp;TabellSAML[[#This Row],[(CoS) Ledarens namn]],"")</f>
        <v/>
      </c>
      <c r="AV239" t="str">
        <f>IF(TabellSAML[[#This Row],[CoS1]]=TRUE,TabellSAML[[#This Row],[Socialförvaltning som anordnat programtillfällena]],"")</f>
        <v/>
      </c>
      <c r="AW239" s="5" t="str">
        <f>IF(TabellSAML[[#This Row],[CoS2]]=TRUE,TabellSAML[[#This Row],[Datum för sista programtillfället]]&amp;TabellSAML[[#This Row],[(CoS) Namn på ledare för programmet]],"")</f>
        <v/>
      </c>
      <c r="AX239" t="str">
        <f>_xlfn.XLOOKUP(TabellSAML[[#This Row],[CoS_del_datum]],TabellSAML[CoS_led_datum],TabellSAML[CoS_led_SF],"",0,1)</f>
        <v/>
      </c>
      <c r="AY239" s="5" t="str">
        <f>IF(TabellSAML[[#This Row],[BIFF1]]=TRUE,TabellSAML[[#This Row],[Datum för det sista programtillfället]]&amp;TabellSAML[[#This Row],[(BIFF) Ledarens namn]],"")</f>
        <v/>
      </c>
      <c r="AZ239" t="str">
        <f>IF(TabellSAML[[#This Row],[BIFF1]]=TRUE,TabellSAML[[#This Row],[Socialförvaltning som anordnat programtillfällena]],"")</f>
        <v/>
      </c>
      <c r="BA239" s="5" t="str">
        <f>IF(TabellSAML[[#This Row],[BIFF2]]=TRUE,TabellSAML[[#This Row],[Datum för sista programtillfället]]&amp;TabellSAML[[#This Row],[(BIFF) Namn på ledare för programmet]],"")</f>
        <v/>
      </c>
      <c r="BB239" t="str">
        <f>_xlfn.XLOOKUP(TabellSAML[[#This Row],[BIFF_del_datum]],TabellSAML[BIFF_led_datum],TabellSAML[BIFF_led_SF],"",0,1)</f>
        <v/>
      </c>
      <c r="BC239" s="5" t="str">
        <f>IF(TabellSAML[[#This Row],[LFT1]]=TRUE,TabellSAML[[#This Row],[Datum för det sista programtillfället]]&amp;TabellSAML[[#This Row],[(LFT) Ledarens namn]],"")</f>
        <v/>
      </c>
      <c r="BD239" t="str">
        <f>IF(TabellSAML[[#This Row],[LFT1]]=TRUE,TabellSAML[[#This Row],[Socialförvaltning som anordnat programtillfällena]],"")</f>
        <v/>
      </c>
      <c r="BE239" s="5" t="str">
        <f>IF(TabellSAML[[#This Row],[LFT2]]=TRUE,TabellSAML[[#This Row],[Datum för sista programtillfället]]&amp;TabellSAML[[#This Row],[(LFT) Namn på ledare för programmet]],"")</f>
        <v/>
      </c>
      <c r="BF239" t="str">
        <f>_xlfn.XLOOKUP(TabellSAML[[#This Row],[LFT_del_datum]],TabellSAML[LFT_led_datum],TabellSAML[LFT_led_SF],"",0,1)</f>
        <v/>
      </c>
      <c r="BG23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3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39" s="5" t="str">
        <f>IF(ISNUMBER(TabellSAML[[#This Row],[Datum för det sista programtillfället]]),TabellSAML[[#This Row],[Datum för det sista programtillfället]],IF(ISBLANK(TabellSAML[[#This Row],[Datum för sista programtillfället]]),"",TabellSAML[[#This Row],[Datum för sista programtillfället]]))</f>
        <v/>
      </c>
      <c r="BJ239" t="str">
        <f>IF(ISTEXT(TabellSAML[[#This Row],[Typ av program]]),TabellSAML[[#This Row],[Typ av program]],IF(ISBLANK(TabellSAML[[#This Row],[Typ av program2]]),"",TabellSAML[[#This Row],[Typ av program2]]))</f>
        <v/>
      </c>
      <c r="BK239" t="str">
        <f>IF(ISTEXT(TabellSAML[[#This Row],[Datum alla]]),"",YEAR(TabellSAML[[#This Row],[Datum alla]]))</f>
        <v/>
      </c>
      <c r="BL239" t="str">
        <f>IF(ISTEXT(TabellSAML[[#This Row],[Datum alla]]),"",MONTH(TabellSAML[[#This Row],[Datum alla]]))</f>
        <v/>
      </c>
      <c r="BM239" t="str">
        <f>IF(ISTEXT(TabellSAML[[#This Row],[Månad]]),"",IF(TabellSAML[[#This Row],[Månad]]&lt;=6,TabellSAML[[#This Row],[År]]&amp;" termin 1",TabellSAML[[#This Row],[År]]&amp;" termin 2"))</f>
        <v/>
      </c>
    </row>
    <row r="240" spans="2:65" x14ac:dyDescent="0.25">
      <c r="B240" s="1"/>
      <c r="C240" s="1"/>
      <c r="G240" s="29"/>
      <c r="J240" s="2"/>
      <c r="K240" s="2"/>
      <c r="S240" s="37"/>
      <c r="T240" s="29"/>
      <c r="AO240" s="44" t="str">
        <f>IF(TabellSAML[[#This Row],[ID]]&gt;0,ISTEXT(TabellSAML[[#This Row],[(CoS) Ledarens namn]]),"")</f>
        <v/>
      </c>
      <c r="AP240" t="str">
        <f>IF(TabellSAML[[#This Row],[ID]]&gt;0,ISTEXT(TabellSAML[[#This Row],[(BIFF) Ledarens namn]]),"")</f>
        <v/>
      </c>
      <c r="AQ240" t="str">
        <f>IF(TabellSAML[[#This Row],[ID]]&gt;0,ISTEXT(TabellSAML[[#This Row],[(LFT) Ledarens namn]]),"")</f>
        <v/>
      </c>
      <c r="AR240" t="str">
        <f>IF(TabellSAML[[#This Row],[ID]]&gt;0,ISTEXT(TabellSAML[[#This Row],[(CoS) Namn på ledare för programmet]]),"")</f>
        <v/>
      </c>
      <c r="AS240" t="str">
        <f>IF(TabellSAML[[#This Row],[ID]]&gt;0,ISTEXT(TabellSAML[[#This Row],[(BIFF) Namn på ledare för programmet]]),"")</f>
        <v/>
      </c>
      <c r="AT240" t="str">
        <f>IF(TabellSAML[[#This Row],[ID]]&gt;0,ISTEXT(TabellSAML[[#This Row],[(LFT) Namn på ledare för programmet]]),"")</f>
        <v/>
      </c>
      <c r="AU240" s="5" t="str">
        <f>IF(TabellSAML[[#This Row],[CoS1]]=TRUE,TabellSAML[[#This Row],[Datum för det sista programtillfället]]&amp;TabellSAML[[#This Row],[(CoS) Ledarens namn]],"")</f>
        <v/>
      </c>
      <c r="AV240" t="str">
        <f>IF(TabellSAML[[#This Row],[CoS1]]=TRUE,TabellSAML[[#This Row],[Socialförvaltning som anordnat programtillfällena]],"")</f>
        <v/>
      </c>
      <c r="AW240" s="5" t="str">
        <f>IF(TabellSAML[[#This Row],[CoS2]]=TRUE,TabellSAML[[#This Row],[Datum för sista programtillfället]]&amp;TabellSAML[[#This Row],[(CoS) Namn på ledare för programmet]],"")</f>
        <v/>
      </c>
      <c r="AX240" t="str">
        <f>_xlfn.XLOOKUP(TabellSAML[[#This Row],[CoS_del_datum]],TabellSAML[CoS_led_datum],TabellSAML[CoS_led_SF],"",0,1)</f>
        <v/>
      </c>
      <c r="AY240" s="5" t="str">
        <f>IF(TabellSAML[[#This Row],[BIFF1]]=TRUE,TabellSAML[[#This Row],[Datum för det sista programtillfället]]&amp;TabellSAML[[#This Row],[(BIFF) Ledarens namn]],"")</f>
        <v/>
      </c>
      <c r="AZ240" t="str">
        <f>IF(TabellSAML[[#This Row],[BIFF1]]=TRUE,TabellSAML[[#This Row],[Socialförvaltning som anordnat programtillfällena]],"")</f>
        <v/>
      </c>
      <c r="BA240" s="5" t="str">
        <f>IF(TabellSAML[[#This Row],[BIFF2]]=TRUE,TabellSAML[[#This Row],[Datum för sista programtillfället]]&amp;TabellSAML[[#This Row],[(BIFF) Namn på ledare för programmet]],"")</f>
        <v/>
      </c>
      <c r="BB240" t="str">
        <f>_xlfn.XLOOKUP(TabellSAML[[#This Row],[BIFF_del_datum]],TabellSAML[BIFF_led_datum],TabellSAML[BIFF_led_SF],"",0,1)</f>
        <v/>
      </c>
      <c r="BC240" s="5" t="str">
        <f>IF(TabellSAML[[#This Row],[LFT1]]=TRUE,TabellSAML[[#This Row],[Datum för det sista programtillfället]]&amp;TabellSAML[[#This Row],[(LFT) Ledarens namn]],"")</f>
        <v/>
      </c>
      <c r="BD240" t="str">
        <f>IF(TabellSAML[[#This Row],[LFT1]]=TRUE,TabellSAML[[#This Row],[Socialförvaltning som anordnat programtillfällena]],"")</f>
        <v/>
      </c>
      <c r="BE240" s="5" t="str">
        <f>IF(TabellSAML[[#This Row],[LFT2]]=TRUE,TabellSAML[[#This Row],[Datum för sista programtillfället]]&amp;TabellSAML[[#This Row],[(LFT) Namn på ledare för programmet]],"")</f>
        <v/>
      </c>
      <c r="BF240" t="str">
        <f>_xlfn.XLOOKUP(TabellSAML[[#This Row],[LFT_del_datum]],TabellSAML[LFT_led_datum],TabellSAML[LFT_led_SF],"",0,1)</f>
        <v/>
      </c>
      <c r="BG24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0" s="5" t="str">
        <f>IF(ISNUMBER(TabellSAML[[#This Row],[Datum för det sista programtillfället]]),TabellSAML[[#This Row],[Datum för det sista programtillfället]],IF(ISBLANK(TabellSAML[[#This Row],[Datum för sista programtillfället]]),"",TabellSAML[[#This Row],[Datum för sista programtillfället]]))</f>
        <v/>
      </c>
      <c r="BJ240" t="str">
        <f>IF(ISTEXT(TabellSAML[[#This Row],[Typ av program]]),TabellSAML[[#This Row],[Typ av program]],IF(ISBLANK(TabellSAML[[#This Row],[Typ av program2]]),"",TabellSAML[[#This Row],[Typ av program2]]))</f>
        <v/>
      </c>
      <c r="BK240" t="str">
        <f>IF(ISTEXT(TabellSAML[[#This Row],[Datum alla]]),"",YEAR(TabellSAML[[#This Row],[Datum alla]]))</f>
        <v/>
      </c>
      <c r="BL240" t="str">
        <f>IF(ISTEXT(TabellSAML[[#This Row],[Datum alla]]),"",MONTH(TabellSAML[[#This Row],[Datum alla]]))</f>
        <v/>
      </c>
      <c r="BM240" t="str">
        <f>IF(ISTEXT(TabellSAML[[#This Row],[Månad]]),"",IF(TabellSAML[[#This Row],[Månad]]&lt;=6,TabellSAML[[#This Row],[År]]&amp;" termin 1",TabellSAML[[#This Row],[År]]&amp;" termin 2"))</f>
        <v/>
      </c>
    </row>
    <row r="241" spans="2:65" x14ac:dyDescent="0.25">
      <c r="B241" s="1"/>
      <c r="C241" s="1"/>
      <c r="G241" s="29"/>
      <c r="S241" s="37"/>
      <c r="T241" s="29"/>
      <c r="AA241" s="2"/>
      <c r="AO241" s="44" t="str">
        <f>IF(TabellSAML[[#This Row],[ID]]&gt;0,ISTEXT(TabellSAML[[#This Row],[(CoS) Ledarens namn]]),"")</f>
        <v/>
      </c>
      <c r="AP241" t="str">
        <f>IF(TabellSAML[[#This Row],[ID]]&gt;0,ISTEXT(TabellSAML[[#This Row],[(BIFF) Ledarens namn]]),"")</f>
        <v/>
      </c>
      <c r="AQ241" t="str">
        <f>IF(TabellSAML[[#This Row],[ID]]&gt;0,ISTEXT(TabellSAML[[#This Row],[(LFT) Ledarens namn]]),"")</f>
        <v/>
      </c>
      <c r="AR241" t="str">
        <f>IF(TabellSAML[[#This Row],[ID]]&gt;0,ISTEXT(TabellSAML[[#This Row],[(CoS) Namn på ledare för programmet]]),"")</f>
        <v/>
      </c>
      <c r="AS241" t="str">
        <f>IF(TabellSAML[[#This Row],[ID]]&gt;0,ISTEXT(TabellSAML[[#This Row],[(BIFF) Namn på ledare för programmet]]),"")</f>
        <v/>
      </c>
      <c r="AT241" t="str">
        <f>IF(TabellSAML[[#This Row],[ID]]&gt;0,ISTEXT(TabellSAML[[#This Row],[(LFT) Namn på ledare för programmet]]),"")</f>
        <v/>
      </c>
      <c r="AU241" s="5" t="str">
        <f>IF(TabellSAML[[#This Row],[CoS1]]=TRUE,TabellSAML[[#This Row],[Datum för det sista programtillfället]]&amp;TabellSAML[[#This Row],[(CoS) Ledarens namn]],"")</f>
        <v/>
      </c>
      <c r="AV241" t="str">
        <f>IF(TabellSAML[[#This Row],[CoS1]]=TRUE,TabellSAML[[#This Row],[Socialförvaltning som anordnat programtillfällena]],"")</f>
        <v/>
      </c>
      <c r="AW241" s="5" t="str">
        <f>IF(TabellSAML[[#This Row],[CoS2]]=TRUE,TabellSAML[[#This Row],[Datum för sista programtillfället]]&amp;TabellSAML[[#This Row],[(CoS) Namn på ledare för programmet]],"")</f>
        <v/>
      </c>
      <c r="AX241" t="str">
        <f>_xlfn.XLOOKUP(TabellSAML[[#This Row],[CoS_del_datum]],TabellSAML[CoS_led_datum],TabellSAML[CoS_led_SF],"",0,1)</f>
        <v/>
      </c>
      <c r="AY241" s="5" t="str">
        <f>IF(TabellSAML[[#This Row],[BIFF1]]=TRUE,TabellSAML[[#This Row],[Datum för det sista programtillfället]]&amp;TabellSAML[[#This Row],[(BIFF) Ledarens namn]],"")</f>
        <v/>
      </c>
      <c r="AZ241" t="str">
        <f>IF(TabellSAML[[#This Row],[BIFF1]]=TRUE,TabellSAML[[#This Row],[Socialförvaltning som anordnat programtillfällena]],"")</f>
        <v/>
      </c>
      <c r="BA241" s="5" t="str">
        <f>IF(TabellSAML[[#This Row],[BIFF2]]=TRUE,TabellSAML[[#This Row],[Datum för sista programtillfället]]&amp;TabellSAML[[#This Row],[(BIFF) Namn på ledare för programmet]],"")</f>
        <v/>
      </c>
      <c r="BB241" t="str">
        <f>_xlfn.XLOOKUP(TabellSAML[[#This Row],[BIFF_del_datum]],TabellSAML[BIFF_led_datum],TabellSAML[BIFF_led_SF],"",0,1)</f>
        <v/>
      </c>
      <c r="BC241" s="5" t="str">
        <f>IF(TabellSAML[[#This Row],[LFT1]]=TRUE,TabellSAML[[#This Row],[Datum för det sista programtillfället]]&amp;TabellSAML[[#This Row],[(LFT) Ledarens namn]],"")</f>
        <v/>
      </c>
      <c r="BD241" t="str">
        <f>IF(TabellSAML[[#This Row],[LFT1]]=TRUE,TabellSAML[[#This Row],[Socialförvaltning som anordnat programtillfällena]],"")</f>
        <v/>
      </c>
      <c r="BE241" s="5" t="str">
        <f>IF(TabellSAML[[#This Row],[LFT2]]=TRUE,TabellSAML[[#This Row],[Datum för sista programtillfället]]&amp;TabellSAML[[#This Row],[(LFT) Namn på ledare för programmet]],"")</f>
        <v/>
      </c>
      <c r="BF241" t="str">
        <f>_xlfn.XLOOKUP(TabellSAML[[#This Row],[LFT_del_datum]],TabellSAML[LFT_led_datum],TabellSAML[LFT_led_SF],"",0,1)</f>
        <v/>
      </c>
      <c r="BG24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1" s="5" t="str">
        <f>IF(ISNUMBER(TabellSAML[[#This Row],[Datum för det sista programtillfället]]),TabellSAML[[#This Row],[Datum för det sista programtillfället]],IF(ISBLANK(TabellSAML[[#This Row],[Datum för sista programtillfället]]),"",TabellSAML[[#This Row],[Datum för sista programtillfället]]))</f>
        <v/>
      </c>
      <c r="BJ241" t="str">
        <f>IF(ISTEXT(TabellSAML[[#This Row],[Typ av program]]),TabellSAML[[#This Row],[Typ av program]],IF(ISBLANK(TabellSAML[[#This Row],[Typ av program2]]),"",TabellSAML[[#This Row],[Typ av program2]]))</f>
        <v/>
      </c>
      <c r="BK241" t="str">
        <f>IF(ISTEXT(TabellSAML[[#This Row],[Datum alla]]),"",YEAR(TabellSAML[[#This Row],[Datum alla]]))</f>
        <v/>
      </c>
      <c r="BL241" t="str">
        <f>IF(ISTEXT(TabellSAML[[#This Row],[Datum alla]]),"",MONTH(TabellSAML[[#This Row],[Datum alla]]))</f>
        <v/>
      </c>
      <c r="BM241" t="str">
        <f>IF(ISTEXT(TabellSAML[[#This Row],[Månad]]),"",IF(TabellSAML[[#This Row],[Månad]]&lt;=6,TabellSAML[[#This Row],[År]]&amp;" termin 1",TabellSAML[[#This Row],[År]]&amp;" termin 2"))</f>
        <v/>
      </c>
    </row>
    <row r="242" spans="2:65" x14ac:dyDescent="0.25">
      <c r="B242" s="1"/>
      <c r="C242" s="1"/>
      <c r="G242" s="29"/>
      <c r="S242" s="37"/>
      <c r="T242" s="29"/>
      <c r="AA242" s="2"/>
      <c r="AO242" s="44" t="str">
        <f>IF(TabellSAML[[#This Row],[ID]]&gt;0,ISTEXT(TabellSAML[[#This Row],[(CoS) Ledarens namn]]),"")</f>
        <v/>
      </c>
      <c r="AP242" t="str">
        <f>IF(TabellSAML[[#This Row],[ID]]&gt;0,ISTEXT(TabellSAML[[#This Row],[(BIFF) Ledarens namn]]),"")</f>
        <v/>
      </c>
      <c r="AQ242" t="str">
        <f>IF(TabellSAML[[#This Row],[ID]]&gt;0,ISTEXT(TabellSAML[[#This Row],[(LFT) Ledarens namn]]),"")</f>
        <v/>
      </c>
      <c r="AR242" t="str">
        <f>IF(TabellSAML[[#This Row],[ID]]&gt;0,ISTEXT(TabellSAML[[#This Row],[(CoS) Namn på ledare för programmet]]),"")</f>
        <v/>
      </c>
      <c r="AS242" t="str">
        <f>IF(TabellSAML[[#This Row],[ID]]&gt;0,ISTEXT(TabellSAML[[#This Row],[(BIFF) Namn på ledare för programmet]]),"")</f>
        <v/>
      </c>
      <c r="AT242" t="str">
        <f>IF(TabellSAML[[#This Row],[ID]]&gt;0,ISTEXT(TabellSAML[[#This Row],[(LFT) Namn på ledare för programmet]]),"")</f>
        <v/>
      </c>
      <c r="AU242" s="5" t="str">
        <f>IF(TabellSAML[[#This Row],[CoS1]]=TRUE,TabellSAML[[#This Row],[Datum för det sista programtillfället]]&amp;TabellSAML[[#This Row],[(CoS) Ledarens namn]],"")</f>
        <v/>
      </c>
      <c r="AV242" t="str">
        <f>IF(TabellSAML[[#This Row],[CoS1]]=TRUE,TabellSAML[[#This Row],[Socialförvaltning som anordnat programtillfällena]],"")</f>
        <v/>
      </c>
      <c r="AW242" s="5" t="str">
        <f>IF(TabellSAML[[#This Row],[CoS2]]=TRUE,TabellSAML[[#This Row],[Datum för sista programtillfället]]&amp;TabellSAML[[#This Row],[(CoS) Namn på ledare för programmet]],"")</f>
        <v/>
      </c>
      <c r="AX242" t="str">
        <f>_xlfn.XLOOKUP(TabellSAML[[#This Row],[CoS_del_datum]],TabellSAML[CoS_led_datum],TabellSAML[CoS_led_SF],"",0,1)</f>
        <v/>
      </c>
      <c r="AY242" s="5" t="str">
        <f>IF(TabellSAML[[#This Row],[BIFF1]]=TRUE,TabellSAML[[#This Row],[Datum för det sista programtillfället]]&amp;TabellSAML[[#This Row],[(BIFF) Ledarens namn]],"")</f>
        <v/>
      </c>
      <c r="AZ242" t="str">
        <f>IF(TabellSAML[[#This Row],[BIFF1]]=TRUE,TabellSAML[[#This Row],[Socialförvaltning som anordnat programtillfällena]],"")</f>
        <v/>
      </c>
      <c r="BA242" s="5" t="str">
        <f>IF(TabellSAML[[#This Row],[BIFF2]]=TRUE,TabellSAML[[#This Row],[Datum för sista programtillfället]]&amp;TabellSAML[[#This Row],[(BIFF) Namn på ledare för programmet]],"")</f>
        <v/>
      </c>
      <c r="BB242" t="str">
        <f>_xlfn.XLOOKUP(TabellSAML[[#This Row],[BIFF_del_datum]],TabellSAML[BIFF_led_datum],TabellSAML[BIFF_led_SF],"",0,1)</f>
        <v/>
      </c>
      <c r="BC242" s="5" t="str">
        <f>IF(TabellSAML[[#This Row],[LFT1]]=TRUE,TabellSAML[[#This Row],[Datum för det sista programtillfället]]&amp;TabellSAML[[#This Row],[(LFT) Ledarens namn]],"")</f>
        <v/>
      </c>
      <c r="BD242" t="str">
        <f>IF(TabellSAML[[#This Row],[LFT1]]=TRUE,TabellSAML[[#This Row],[Socialförvaltning som anordnat programtillfällena]],"")</f>
        <v/>
      </c>
      <c r="BE242" s="5" t="str">
        <f>IF(TabellSAML[[#This Row],[LFT2]]=TRUE,TabellSAML[[#This Row],[Datum för sista programtillfället]]&amp;TabellSAML[[#This Row],[(LFT) Namn på ledare för programmet]],"")</f>
        <v/>
      </c>
      <c r="BF242" t="str">
        <f>_xlfn.XLOOKUP(TabellSAML[[#This Row],[LFT_del_datum]],TabellSAML[LFT_led_datum],TabellSAML[LFT_led_SF],"",0,1)</f>
        <v/>
      </c>
      <c r="BG24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2" s="5" t="str">
        <f>IF(ISNUMBER(TabellSAML[[#This Row],[Datum för det sista programtillfället]]),TabellSAML[[#This Row],[Datum för det sista programtillfället]],IF(ISBLANK(TabellSAML[[#This Row],[Datum för sista programtillfället]]),"",TabellSAML[[#This Row],[Datum för sista programtillfället]]))</f>
        <v/>
      </c>
      <c r="BJ242" t="str">
        <f>IF(ISTEXT(TabellSAML[[#This Row],[Typ av program]]),TabellSAML[[#This Row],[Typ av program]],IF(ISBLANK(TabellSAML[[#This Row],[Typ av program2]]),"",TabellSAML[[#This Row],[Typ av program2]]))</f>
        <v/>
      </c>
      <c r="BK242" t="str">
        <f>IF(ISTEXT(TabellSAML[[#This Row],[Datum alla]]),"",YEAR(TabellSAML[[#This Row],[Datum alla]]))</f>
        <v/>
      </c>
      <c r="BL242" t="str">
        <f>IF(ISTEXT(TabellSAML[[#This Row],[Datum alla]]),"",MONTH(TabellSAML[[#This Row],[Datum alla]]))</f>
        <v/>
      </c>
      <c r="BM242" t="str">
        <f>IF(ISTEXT(TabellSAML[[#This Row],[Månad]]),"",IF(TabellSAML[[#This Row],[Månad]]&lt;=6,TabellSAML[[#This Row],[År]]&amp;" termin 1",TabellSAML[[#This Row],[År]]&amp;" termin 2"))</f>
        <v/>
      </c>
    </row>
    <row r="243" spans="2:65" x14ac:dyDescent="0.25">
      <c r="B243" s="1"/>
      <c r="C243" s="1"/>
      <c r="G243" s="29"/>
      <c r="S243" s="37"/>
      <c r="T243" s="29"/>
      <c r="AA243" s="2"/>
      <c r="AO243" s="44" t="str">
        <f>IF(TabellSAML[[#This Row],[ID]]&gt;0,ISTEXT(TabellSAML[[#This Row],[(CoS) Ledarens namn]]),"")</f>
        <v/>
      </c>
      <c r="AP243" t="str">
        <f>IF(TabellSAML[[#This Row],[ID]]&gt;0,ISTEXT(TabellSAML[[#This Row],[(BIFF) Ledarens namn]]),"")</f>
        <v/>
      </c>
      <c r="AQ243" t="str">
        <f>IF(TabellSAML[[#This Row],[ID]]&gt;0,ISTEXT(TabellSAML[[#This Row],[(LFT) Ledarens namn]]),"")</f>
        <v/>
      </c>
      <c r="AR243" t="str">
        <f>IF(TabellSAML[[#This Row],[ID]]&gt;0,ISTEXT(TabellSAML[[#This Row],[(CoS) Namn på ledare för programmet]]),"")</f>
        <v/>
      </c>
      <c r="AS243" t="str">
        <f>IF(TabellSAML[[#This Row],[ID]]&gt;0,ISTEXT(TabellSAML[[#This Row],[(BIFF) Namn på ledare för programmet]]),"")</f>
        <v/>
      </c>
      <c r="AT243" t="str">
        <f>IF(TabellSAML[[#This Row],[ID]]&gt;0,ISTEXT(TabellSAML[[#This Row],[(LFT) Namn på ledare för programmet]]),"")</f>
        <v/>
      </c>
      <c r="AU243" s="5" t="str">
        <f>IF(TabellSAML[[#This Row],[CoS1]]=TRUE,TabellSAML[[#This Row],[Datum för det sista programtillfället]]&amp;TabellSAML[[#This Row],[(CoS) Ledarens namn]],"")</f>
        <v/>
      </c>
      <c r="AV243" t="str">
        <f>IF(TabellSAML[[#This Row],[CoS1]]=TRUE,TabellSAML[[#This Row],[Socialförvaltning som anordnat programtillfällena]],"")</f>
        <v/>
      </c>
      <c r="AW243" s="5" t="str">
        <f>IF(TabellSAML[[#This Row],[CoS2]]=TRUE,TabellSAML[[#This Row],[Datum för sista programtillfället]]&amp;TabellSAML[[#This Row],[(CoS) Namn på ledare för programmet]],"")</f>
        <v/>
      </c>
      <c r="AX243" t="str">
        <f>_xlfn.XLOOKUP(TabellSAML[[#This Row],[CoS_del_datum]],TabellSAML[CoS_led_datum],TabellSAML[CoS_led_SF],"",0,1)</f>
        <v/>
      </c>
      <c r="AY243" s="5" t="str">
        <f>IF(TabellSAML[[#This Row],[BIFF1]]=TRUE,TabellSAML[[#This Row],[Datum för det sista programtillfället]]&amp;TabellSAML[[#This Row],[(BIFF) Ledarens namn]],"")</f>
        <v/>
      </c>
      <c r="AZ243" t="str">
        <f>IF(TabellSAML[[#This Row],[BIFF1]]=TRUE,TabellSAML[[#This Row],[Socialförvaltning som anordnat programtillfällena]],"")</f>
        <v/>
      </c>
      <c r="BA243" s="5" t="str">
        <f>IF(TabellSAML[[#This Row],[BIFF2]]=TRUE,TabellSAML[[#This Row],[Datum för sista programtillfället]]&amp;TabellSAML[[#This Row],[(BIFF) Namn på ledare för programmet]],"")</f>
        <v/>
      </c>
      <c r="BB243" t="str">
        <f>_xlfn.XLOOKUP(TabellSAML[[#This Row],[BIFF_del_datum]],TabellSAML[BIFF_led_datum],TabellSAML[BIFF_led_SF],"",0,1)</f>
        <v/>
      </c>
      <c r="BC243" s="5" t="str">
        <f>IF(TabellSAML[[#This Row],[LFT1]]=TRUE,TabellSAML[[#This Row],[Datum för det sista programtillfället]]&amp;TabellSAML[[#This Row],[(LFT) Ledarens namn]],"")</f>
        <v/>
      </c>
      <c r="BD243" t="str">
        <f>IF(TabellSAML[[#This Row],[LFT1]]=TRUE,TabellSAML[[#This Row],[Socialförvaltning som anordnat programtillfällena]],"")</f>
        <v/>
      </c>
      <c r="BE243" s="5" t="str">
        <f>IF(TabellSAML[[#This Row],[LFT2]]=TRUE,TabellSAML[[#This Row],[Datum för sista programtillfället]]&amp;TabellSAML[[#This Row],[(LFT) Namn på ledare för programmet]],"")</f>
        <v/>
      </c>
      <c r="BF243" t="str">
        <f>_xlfn.XLOOKUP(TabellSAML[[#This Row],[LFT_del_datum]],TabellSAML[LFT_led_datum],TabellSAML[LFT_led_SF],"",0,1)</f>
        <v/>
      </c>
      <c r="BG24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3" s="5" t="str">
        <f>IF(ISNUMBER(TabellSAML[[#This Row],[Datum för det sista programtillfället]]),TabellSAML[[#This Row],[Datum för det sista programtillfället]],IF(ISBLANK(TabellSAML[[#This Row],[Datum för sista programtillfället]]),"",TabellSAML[[#This Row],[Datum för sista programtillfället]]))</f>
        <v/>
      </c>
      <c r="BJ243" t="str">
        <f>IF(ISTEXT(TabellSAML[[#This Row],[Typ av program]]),TabellSAML[[#This Row],[Typ av program]],IF(ISBLANK(TabellSAML[[#This Row],[Typ av program2]]),"",TabellSAML[[#This Row],[Typ av program2]]))</f>
        <v/>
      </c>
      <c r="BK243" t="str">
        <f>IF(ISTEXT(TabellSAML[[#This Row],[Datum alla]]),"",YEAR(TabellSAML[[#This Row],[Datum alla]]))</f>
        <v/>
      </c>
      <c r="BL243" t="str">
        <f>IF(ISTEXT(TabellSAML[[#This Row],[Datum alla]]),"",MONTH(TabellSAML[[#This Row],[Datum alla]]))</f>
        <v/>
      </c>
      <c r="BM243" t="str">
        <f>IF(ISTEXT(TabellSAML[[#This Row],[Månad]]),"",IF(TabellSAML[[#This Row],[Månad]]&lt;=6,TabellSAML[[#This Row],[År]]&amp;" termin 1",TabellSAML[[#This Row],[År]]&amp;" termin 2"))</f>
        <v/>
      </c>
    </row>
    <row r="244" spans="2:65" x14ac:dyDescent="0.25">
      <c r="B244" s="1"/>
      <c r="C244" s="1"/>
      <c r="G244" s="29"/>
      <c r="S244" s="37"/>
      <c r="T244" s="29"/>
      <c r="AA244" s="2"/>
      <c r="AO244" s="44" t="str">
        <f>IF(TabellSAML[[#This Row],[ID]]&gt;0,ISTEXT(TabellSAML[[#This Row],[(CoS) Ledarens namn]]),"")</f>
        <v/>
      </c>
      <c r="AP244" t="str">
        <f>IF(TabellSAML[[#This Row],[ID]]&gt;0,ISTEXT(TabellSAML[[#This Row],[(BIFF) Ledarens namn]]),"")</f>
        <v/>
      </c>
      <c r="AQ244" t="str">
        <f>IF(TabellSAML[[#This Row],[ID]]&gt;0,ISTEXT(TabellSAML[[#This Row],[(LFT) Ledarens namn]]),"")</f>
        <v/>
      </c>
      <c r="AR244" t="str">
        <f>IF(TabellSAML[[#This Row],[ID]]&gt;0,ISTEXT(TabellSAML[[#This Row],[(CoS) Namn på ledare för programmet]]),"")</f>
        <v/>
      </c>
      <c r="AS244" t="str">
        <f>IF(TabellSAML[[#This Row],[ID]]&gt;0,ISTEXT(TabellSAML[[#This Row],[(BIFF) Namn på ledare för programmet]]),"")</f>
        <v/>
      </c>
      <c r="AT244" t="str">
        <f>IF(TabellSAML[[#This Row],[ID]]&gt;0,ISTEXT(TabellSAML[[#This Row],[(LFT) Namn på ledare för programmet]]),"")</f>
        <v/>
      </c>
      <c r="AU244" s="5" t="str">
        <f>IF(TabellSAML[[#This Row],[CoS1]]=TRUE,TabellSAML[[#This Row],[Datum för det sista programtillfället]]&amp;TabellSAML[[#This Row],[(CoS) Ledarens namn]],"")</f>
        <v/>
      </c>
      <c r="AV244" t="str">
        <f>IF(TabellSAML[[#This Row],[CoS1]]=TRUE,TabellSAML[[#This Row],[Socialförvaltning som anordnat programtillfällena]],"")</f>
        <v/>
      </c>
      <c r="AW244" s="5" t="str">
        <f>IF(TabellSAML[[#This Row],[CoS2]]=TRUE,TabellSAML[[#This Row],[Datum för sista programtillfället]]&amp;TabellSAML[[#This Row],[(CoS) Namn på ledare för programmet]],"")</f>
        <v/>
      </c>
      <c r="AX244" t="str">
        <f>_xlfn.XLOOKUP(TabellSAML[[#This Row],[CoS_del_datum]],TabellSAML[CoS_led_datum],TabellSAML[CoS_led_SF],"",0,1)</f>
        <v/>
      </c>
      <c r="AY244" s="5" t="str">
        <f>IF(TabellSAML[[#This Row],[BIFF1]]=TRUE,TabellSAML[[#This Row],[Datum för det sista programtillfället]]&amp;TabellSAML[[#This Row],[(BIFF) Ledarens namn]],"")</f>
        <v/>
      </c>
      <c r="AZ244" t="str">
        <f>IF(TabellSAML[[#This Row],[BIFF1]]=TRUE,TabellSAML[[#This Row],[Socialförvaltning som anordnat programtillfällena]],"")</f>
        <v/>
      </c>
      <c r="BA244" s="5" t="str">
        <f>IF(TabellSAML[[#This Row],[BIFF2]]=TRUE,TabellSAML[[#This Row],[Datum för sista programtillfället]]&amp;TabellSAML[[#This Row],[(BIFF) Namn på ledare för programmet]],"")</f>
        <v/>
      </c>
      <c r="BB244" t="str">
        <f>_xlfn.XLOOKUP(TabellSAML[[#This Row],[BIFF_del_datum]],TabellSAML[BIFF_led_datum],TabellSAML[BIFF_led_SF],"",0,1)</f>
        <v/>
      </c>
      <c r="BC244" s="5" t="str">
        <f>IF(TabellSAML[[#This Row],[LFT1]]=TRUE,TabellSAML[[#This Row],[Datum för det sista programtillfället]]&amp;TabellSAML[[#This Row],[(LFT) Ledarens namn]],"")</f>
        <v/>
      </c>
      <c r="BD244" t="str">
        <f>IF(TabellSAML[[#This Row],[LFT1]]=TRUE,TabellSAML[[#This Row],[Socialförvaltning som anordnat programtillfällena]],"")</f>
        <v/>
      </c>
      <c r="BE244" s="5" t="str">
        <f>IF(TabellSAML[[#This Row],[LFT2]]=TRUE,TabellSAML[[#This Row],[Datum för sista programtillfället]]&amp;TabellSAML[[#This Row],[(LFT) Namn på ledare för programmet]],"")</f>
        <v/>
      </c>
      <c r="BF244" t="str">
        <f>_xlfn.XLOOKUP(TabellSAML[[#This Row],[LFT_del_datum]],TabellSAML[LFT_led_datum],TabellSAML[LFT_led_SF],"",0,1)</f>
        <v/>
      </c>
      <c r="BG24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4" s="5" t="str">
        <f>IF(ISNUMBER(TabellSAML[[#This Row],[Datum för det sista programtillfället]]),TabellSAML[[#This Row],[Datum för det sista programtillfället]],IF(ISBLANK(TabellSAML[[#This Row],[Datum för sista programtillfället]]),"",TabellSAML[[#This Row],[Datum för sista programtillfället]]))</f>
        <v/>
      </c>
      <c r="BJ244" t="str">
        <f>IF(ISTEXT(TabellSAML[[#This Row],[Typ av program]]),TabellSAML[[#This Row],[Typ av program]],IF(ISBLANK(TabellSAML[[#This Row],[Typ av program2]]),"",TabellSAML[[#This Row],[Typ av program2]]))</f>
        <v/>
      </c>
      <c r="BK244" t="str">
        <f>IF(ISTEXT(TabellSAML[[#This Row],[Datum alla]]),"",YEAR(TabellSAML[[#This Row],[Datum alla]]))</f>
        <v/>
      </c>
      <c r="BL244" t="str">
        <f>IF(ISTEXT(TabellSAML[[#This Row],[Datum alla]]),"",MONTH(TabellSAML[[#This Row],[Datum alla]]))</f>
        <v/>
      </c>
      <c r="BM244" t="str">
        <f>IF(ISTEXT(TabellSAML[[#This Row],[Månad]]),"",IF(TabellSAML[[#This Row],[Månad]]&lt;=6,TabellSAML[[#This Row],[År]]&amp;" termin 1",TabellSAML[[#This Row],[År]]&amp;" termin 2"))</f>
        <v/>
      </c>
    </row>
    <row r="245" spans="2:65" x14ac:dyDescent="0.25">
      <c r="B245" s="1"/>
      <c r="C245" s="1"/>
      <c r="G245" s="29"/>
      <c r="S245" s="37"/>
      <c r="T245" s="29"/>
      <c r="AA245" s="2"/>
      <c r="AO245" s="44" t="str">
        <f>IF(TabellSAML[[#This Row],[ID]]&gt;0,ISTEXT(TabellSAML[[#This Row],[(CoS) Ledarens namn]]),"")</f>
        <v/>
      </c>
      <c r="AP245" t="str">
        <f>IF(TabellSAML[[#This Row],[ID]]&gt;0,ISTEXT(TabellSAML[[#This Row],[(BIFF) Ledarens namn]]),"")</f>
        <v/>
      </c>
      <c r="AQ245" t="str">
        <f>IF(TabellSAML[[#This Row],[ID]]&gt;0,ISTEXT(TabellSAML[[#This Row],[(LFT) Ledarens namn]]),"")</f>
        <v/>
      </c>
      <c r="AR245" t="str">
        <f>IF(TabellSAML[[#This Row],[ID]]&gt;0,ISTEXT(TabellSAML[[#This Row],[(CoS) Namn på ledare för programmet]]),"")</f>
        <v/>
      </c>
      <c r="AS245" t="str">
        <f>IF(TabellSAML[[#This Row],[ID]]&gt;0,ISTEXT(TabellSAML[[#This Row],[(BIFF) Namn på ledare för programmet]]),"")</f>
        <v/>
      </c>
      <c r="AT245" t="str">
        <f>IF(TabellSAML[[#This Row],[ID]]&gt;0,ISTEXT(TabellSAML[[#This Row],[(LFT) Namn på ledare för programmet]]),"")</f>
        <v/>
      </c>
      <c r="AU245" s="5" t="str">
        <f>IF(TabellSAML[[#This Row],[CoS1]]=TRUE,TabellSAML[[#This Row],[Datum för det sista programtillfället]]&amp;TabellSAML[[#This Row],[(CoS) Ledarens namn]],"")</f>
        <v/>
      </c>
      <c r="AV245" t="str">
        <f>IF(TabellSAML[[#This Row],[CoS1]]=TRUE,TabellSAML[[#This Row],[Socialförvaltning som anordnat programtillfällena]],"")</f>
        <v/>
      </c>
      <c r="AW245" s="5" t="str">
        <f>IF(TabellSAML[[#This Row],[CoS2]]=TRUE,TabellSAML[[#This Row],[Datum för sista programtillfället]]&amp;TabellSAML[[#This Row],[(CoS) Namn på ledare för programmet]],"")</f>
        <v/>
      </c>
      <c r="AX245" t="str">
        <f>_xlfn.XLOOKUP(TabellSAML[[#This Row],[CoS_del_datum]],TabellSAML[CoS_led_datum],TabellSAML[CoS_led_SF],"",0,1)</f>
        <v/>
      </c>
      <c r="AY245" s="5" t="str">
        <f>IF(TabellSAML[[#This Row],[BIFF1]]=TRUE,TabellSAML[[#This Row],[Datum för det sista programtillfället]]&amp;TabellSAML[[#This Row],[(BIFF) Ledarens namn]],"")</f>
        <v/>
      </c>
      <c r="AZ245" t="str">
        <f>IF(TabellSAML[[#This Row],[BIFF1]]=TRUE,TabellSAML[[#This Row],[Socialförvaltning som anordnat programtillfällena]],"")</f>
        <v/>
      </c>
      <c r="BA245" s="5" t="str">
        <f>IF(TabellSAML[[#This Row],[BIFF2]]=TRUE,TabellSAML[[#This Row],[Datum för sista programtillfället]]&amp;TabellSAML[[#This Row],[(BIFF) Namn på ledare för programmet]],"")</f>
        <v/>
      </c>
      <c r="BB245" t="str">
        <f>_xlfn.XLOOKUP(TabellSAML[[#This Row],[BIFF_del_datum]],TabellSAML[BIFF_led_datum],TabellSAML[BIFF_led_SF],"",0,1)</f>
        <v/>
      </c>
      <c r="BC245" s="5" t="str">
        <f>IF(TabellSAML[[#This Row],[LFT1]]=TRUE,TabellSAML[[#This Row],[Datum för det sista programtillfället]]&amp;TabellSAML[[#This Row],[(LFT) Ledarens namn]],"")</f>
        <v/>
      </c>
      <c r="BD245" t="str">
        <f>IF(TabellSAML[[#This Row],[LFT1]]=TRUE,TabellSAML[[#This Row],[Socialförvaltning som anordnat programtillfällena]],"")</f>
        <v/>
      </c>
      <c r="BE245" s="5" t="str">
        <f>IF(TabellSAML[[#This Row],[LFT2]]=TRUE,TabellSAML[[#This Row],[Datum för sista programtillfället]]&amp;TabellSAML[[#This Row],[(LFT) Namn på ledare för programmet]],"")</f>
        <v/>
      </c>
      <c r="BF245" t="str">
        <f>_xlfn.XLOOKUP(TabellSAML[[#This Row],[LFT_del_datum]],TabellSAML[LFT_led_datum],TabellSAML[LFT_led_SF],"",0,1)</f>
        <v/>
      </c>
      <c r="BG24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5" s="5" t="str">
        <f>IF(ISNUMBER(TabellSAML[[#This Row],[Datum för det sista programtillfället]]),TabellSAML[[#This Row],[Datum för det sista programtillfället]],IF(ISBLANK(TabellSAML[[#This Row],[Datum för sista programtillfället]]),"",TabellSAML[[#This Row],[Datum för sista programtillfället]]))</f>
        <v/>
      </c>
      <c r="BJ245" t="str">
        <f>IF(ISTEXT(TabellSAML[[#This Row],[Typ av program]]),TabellSAML[[#This Row],[Typ av program]],IF(ISBLANK(TabellSAML[[#This Row],[Typ av program2]]),"",TabellSAML[[#This Row],[Typ av program2]]))</f>
        <v/>
      </c>
      <c r="BK245" t="str">
        <f>IF(ISTEXT(TabellSAML[[#This Row],[Datum alla]]),"",YEAR(TabellSAML[[#This Row],[Datum alla]]))</f>
        <v/>
      </c>
      <c r="BL245" t="str">
        <f>IF(ISTEXT(TabellSAML[[#This Row],[Datum alla]]),"",MONTH(TabellSAML[[#This Row],[Datum alla]]))</f>
        <v/>
      </c>
      <c r="BM245" t="str">
        <f>IF(ISTEXT(TabellSAML[[#This Row],[Månad]]),"",IF(TabellSAML[[#This Row],[Månad]]&lt;=6,TabellSAML[[#This Row],[År]]&amp;" termin 1",TabellSAML[[#This Row],[År]]&amp;" termin 2"))</f>
        <v/>
      </c>
    </row>
    <row r="246" spans="2:65" x14ac:dyDescent="0.25">
      <c r="B246" s="1"/>
      <c r="C246" s="1"/>
      <c r="G246" s="29"/>
      <c r="S246" s="37"/>
      <c r="T246" s="29"/>
      <c r="AA246" s="2"/>
      <c r="AO246" s="44" t="str">
        <f>IF(TabellSAML[[#This Row],[ID]]&gt;0,ISTEXT(TabellSAML[[#This Row],[(CoS) Ledarens namn]]),"")</f>
        <v/>
      </c>
      <c r="AP246" t="str">
        <f>IF(TabellSAML[[#This Row],[ID]]&gt;0,ISTEXT(TabellSAML[[#This Row],[(BIFF) Ledarens namn]]),"")</f>
        <v/>
      </c>
      <c r="AQ246" t="str">
        <f>IF(TabellSAML[[#This Row],[ID]]&gt;0,ISTEXT(TabellSAML[[#This Row],[(LFT) Ledarens namn]]),"")</f>
        <v/>
      </c>
      <c r="AR246" t="str">
        <f>IF(TabellSAML[[#This Row],[ID]]&gt;0,ISTEXT(TabellSAML[[#This Row],[(CoS) Namn på ledare för programmet]]),"")</f>
        <v/>
      </c>
      <c r="AS246" t="str">
        <f>IF(TabellSAML[[#This Row],[ID]]&gt;0,ISTEXT(TabellSAML[[#This Row],[(BIFF) Namn på ledare för programmet]]),"")</f>
        <v/>
      </c>
      <c r="AT246" t="str">
        <f>IF(TabellSAML[[#This Row],[ID]]&gt;0,ISTEXT(TabellSAML[[#This Row],[(LFT) Namn på ledare för programmet]]),"")</f>
        <v/>
      </c>
      <c r="AU246" s="5" t="str">
        <f>IF(TabellSAML[[#This Row],[CoS1]]=TRUE,TabellSAML[[#This Row],[Datum för det sista programtillfället]]&amp;TabellSAML[[#This Row],[(CoS) Ledarens namn]],"")</f>
        <v/>
      </c>
      <c r="AV246" t="str">
        <f>IF(TabellSAML[[#This Row],[CoS1]]=TRUE,TabellSAML[[#This Row],[Socialförvaltning som anordnat programtillfällena]],"")</f>
        <v/>
      </c>
      <c r="AW246" s="5" t="str">
        <f>IF(TabellSAML[[#This Row],[CoS2]]=TRUE,TabellSAML[[#This Row],[Datum för sista programtillfället]]&amp;TabellSAML[[#This Row],[(CoS) Namn på ledare för programmet]],"")</f>
        <v/>
      </c>
      <c r="AX246" t="str">
        <f>_xlfn.XLOOKUP(TabellSAML[[#This Row],[CoS_del_datum]],TabellSAML[CoS_led_datum],TabellSAML[CoS_led_SF],"",0,1)</f>
        <v/>
      </c>
      <c r="AY246" s="5" t="str">
        <f>IF(TabellSAML[[#This Row],[BIFF1]]=TRUE,TabellSAML[[#This Row],[Datum för det sista programtillfället]]&amp;TabellSAML[[#This Row],[(BIFF) Ledarens namn]],"")</f>
        <v/>
      </c>
      <c r="AZ246" t="str">
        <f>IF(TabellSAML[[#This Row],[BIFF1]]=TRUE,TabellSAML[[#This Row],[Socialförvaltning som anordnat programtillfällena]],"")</f>
        <v/>
      </c>
      <c r="BA246" s="5" t="str">
        <f>IF(TabellSAML[[#This Row],[BIFF2]]=TRUE,TabellSAML[[#This Row],[Datum för sista programtillfället]]&amp;TabellSAML[[#This Row],[(BIFF) Namn på ledare för programmet]],"")</f>
        <v/>
      </c>
      <c r="BB246" t="str">
        <f>_xlfn.XLOOKUP(TabellSAML[[#This Row],[BIFF_del_datum]],TabellSAML[BIFF_led_datum],TabellSAML[BIFF_led_SF],"",0,1)</f>
        <v/>
      </c>
      <c r="BC246" s="5" t="str">
        <f>IF(TabellSAML[[#This Row],[LFT1]]=TRUE,TabellSAML[[#This Row],[Datum för det sista programtillfället]]&amp;TabellSAML[[#This Row],[(LFT) Ledarens namn]],"")</f>
        <v/>
      </c>
      <c r="BD246" t="str">
        <f>IF(TabellSAML[[#This Row],[LFT1]]=TRUE,TabellSAML[[#This Row],[Socialförvaltning som anordnat programtillfällena]],"")</f>
        <v/>
      </c>
      <c r="BE246" s="5" t="str">
        <f>IF(TabellSAML[[#This Row],[LFT2]]=TRUE,TabellSAML[[#This Row],[Datum för sista programtillfället]]&amp;TabellSAML[[#This Row],[(LFT) Namn på ledare för programmet]],"")</f>
        <v/>
      </c>
      <c r="BF246" t="str">
        <f>_xlfn.XLOOKUP(TabellSAML[[#This Row],[LFT_del_datum]],TabellSAML[LFT_led_datum],TabellSAML[LFT_led_SF],"",0,1)</f>
        <v/>
      </c>
      <c r="BG24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6" s="5" t="str">
        <f>IF(ISNUMBER(TabellSAML[[#This Row],[Datum för det sista programtillfället]]),TabellSAML[[#This Row],[Datum för det sista programtillfället]],IF(ISBLANK(TabellSAML[[#This Row],[Datum för sista programtillfället]]),"",TabellSAML[[#This Row],[Datum för sista programtillfället]]))</f>
        <v/>
      </c>
      <c r="BJ246" t="str">
        <f>IF(ISTEXT(TabellSAML[[#This Row],[Typ av program]]),TabellSAML[[#This Row],[Typ av program]],IF(ISBLANK(TabellSAML[[#This Row],[Typ av program2]]),"",TabellSAML[[#This Row],[Typ av program2]]))</f>
        <v/>
      </c>
      <c r="BK246" t="str">
        <f>IF(ISTEXT(TabellSAML[[#This Row],[Datum alla]]),"",YEAR(TabellSAML[[#This Row],[Datum alla]]))</f>
        <v/>
      </c>
      <c r="BL246" t="str">
        <f>IF(ISTEXT(TabellSAML[[#This Row],[Datum alla]]),"",MONTH(TabellSAML[[#This Row],[Datum alla]]))</f>
        <v/>
      </c>
      <c r="BM246" t="str">
        <f>IF(ISTEXT(TabellSAML[[#This Row],[Månad]]),"",IF(TabellSAML[[#This Row],[Månad]]&lt;=6,TabellSAML[[#This Row],[År]]&amp;" termin 1",TabellSAML[[#This Row],[År]]&amp;" termin 2"))</f>
        <v/>
      </c>
    </row>
    <row r="247" spans="2:65" x14ac:dyDescent="0.25">
      <c r="B247" s="1"/>
      <c r="C247" s="1"/>
      <c r="G247" s="29"/>
      <c r="S247" s="37"/>
      <c r="T247" s="29"/>
      <c r="AA247" s="2"/>
      <c r="AO247" s="44" t="str">
        <f>IF(TabellSAML[[#This Row],[ID]]&gt;0,ISTEXT(TabellSAML[[#This Row],[(CoS) Ledarens namn]]),"")</f>
        <v/>
      </c>
      <c r="AP247" t="str">
        <f>IF(TabellSAML[[#This Row],[ID]]&gt;0,ISTEXT(TabellSAML[[#This Row],[(BIFF) Ledarens namn]]),"")</f>
        <v/>
      </c>
      <c r="AQ247" t="str">
        <f>IF(TabellSAML[[#This Row],[ID]]&gt;0,ISTEXT(TabellSAML[[#This Row],[(LFT) Ledarens namn]]),"")</f>
        <v/>
      </c>
      <c r="AR247" t="str">
        <f>IF(TabellSAML[[#This Row],[ID]]&gt;0,ISTEXT(TabellSAML[[#This Row],[(CoS) Namn på ledare för programmet]]),"")</f>
        <v/>
      </c>
      <c r="AS247" t="str">
        <f>IF(TabellSAML[[#This Row],[ID]]&gt;0,ISTEXT(TabellSAML[[#This Row],[(BIFF) Namn på ledare för programmet]]),"")</f>
        <v/>
      </c>
      <c r="AT247" t="str">
        <f>IF(TabellSAML[[#This Row],[ID]]&gt;0,ISTEXT(TabellSAML[[#This Row],[(LFT) Namn på ledare för programmet]]),"")</f>
        <v/>
      </c>
      <c r="AU247" s="5" t="str">
        <f>IF(TabellSAML[[#This Row],[CoS1]]=TRUE,TabellSAML[[#This Row],[Datum för det sista programtillfället]]&amp;TabellSAML[[#This Row],[(CoS) Ledarens namn]],"")</f>
        <v/>
      </c>
      <c r="AV247" t="str">
        <f>IF(TabellSAML[[#This Row],[CoS1]]=TRUE,TabellSAML[[#This Row],[Socialförvaltning som anordnat programtillfällena]],"")</f>
        <v/>
      </c>
      <c r="AW247" s="5" t="str">
        <f>IF(TabellSAML[[#This Row],[CoS2]]=TRUE,TabellSAML[[#This Row],[Datum för sista programtillfället]]&amp;TabellSAML[[#This Row],[(CoS) Namn på ledare för programmet]],"")</f>
        <v/>
      </c>
      <c r="AX247" t="str">
        <f>_xlfn.XLOOKUP(TabellSAML[[#This Row],[CoS_del_datum]],TabellSAML[CoS_led_datum],TabellSAML[CoS_led_SF],"",0,1)</f>
        <v/>
      </c>
      <c r="AY247" s="5" t="str">
        <f>IF(TabellSAML[[#This Row],[BIFF1]]=TRUE,TabellSAML[[#This Row],[Datum för det sista programtillfället]]&amp;TabellSAML[[#This Row],[(BIFF) Ledarens namn]],"")</f>
        <v/>
      </c>
      <c r="AZ247" t="str">
        <f>IF(TabellSAML[[#This Row],[BIFF1]]=TRUE,TabellSAML[[#This Row],[Socialförvaltning som anordnat programtillfällena]],"")</f>
        <v/>
      </c>
      <c r="BA247" s="5" t="str">
        <f>IF(TabellSAML[[#This Row],[BIFF2]]=TRUE,TabellSAML[[#This Row],[Datum för sista programtillfället]]&amp;TabellSAML[[#This Row],[(BIFF) Namn på ledare för programmet]],"")</f>
        <v/>
      </c>
      <c r="BB247" t="str">
        <f>_xlfn.XLOOKUP(TabellSAML[[#This Row],[BIFF_del_datum]],TabellSAML[BIFF_led_datum],TabellSAML[BIFF_led_SF],"",0,1)</f>
        <v/>
      </c>
      <c r="BC247" s="5" t="str">
        <f>IF(TabellSAML[[#This Row],[LFT1]]=TRUE,TabellSAML[[#This Row],[Datum för det sista programtillfället]]&amp;TabellSAML[[#This Row],[(LFT) Ledarens namn]],"")</f>
        <v/>
      </c>
      <c r="BD247" t="str">
        <f>IF(TabellSAML[[#This Row],[LFT1]]=TRUE,TabellSAML[[#This Row],[Socialförvaltning som anordnat programtillfällena]],"")</f>
        <v/>
      </c>
      <c r="BE247" s="5" t="str">
        <f>IF(TabellSAML[[#This Row],[LFT2]]=TRUE,TabellSAML[[#This Row],[Datum för sista programtillfället]]&amp;TabellSAML[[#This Row],[(LFT) Namn på ledare för programmet]],"")</f>
        <v/>
      </c>
      <c r="BF247" t="str">
        <f>_xlfn.XLOOKUP(TabellSAML[[#This Row],[LFT_del_datum]],TabellSAML[LFT_led_datum],TabellSAML[LFT_led_SF],"",0,1)</f>
        <v/>
      </c>
      <c r="BG24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7" s="5" t="str">
        <f>IF(ISNUMBER(TabellSAML[[#This Row],[Datum för det sista programtillfället]]),TabellSAML[[#This Row],[Datum för det sista programtillfället]],IF(ISBLANK(TabellSAML[[#This Row],[Datum för sista programtillfället]]),"",TabellSAML[[#This Row],[Datum för sista programtillfället]]))</f>
        <v/>
      </c>
      <c r="BJ247" t="str">
        <f>IF(ISTEXT(TabellSAML[[#This Row],[Typ av program]]),TabellSAML[[#This Row],[Typ av program]],IF(ISBLANK(TabellSAML[[#This Row],[Typ av program2]]),"",TabellSAML[[#This Row],[Typ av program2]]))</f>
        <v/>
      </c>
      <c r="BK247" t="str">
        <f>IF(ISTEXT(TabellSAML[[#This Row],[Datum alla]]),"",YEAR(TabellSAML[[#This Row],[Datum alla]]))</f>
        <v/>
      </c>
      <c r="BL247" t="str">
        <f>IF(ISTEXT(TabellSAML[[#This Row],[Datum alla]]),"",MONTH(TabellSAML[[#This Row],[Datum alla]]))</f>
        <v/>
      </c>
      <c r="BM247" t="str">
        <f>IF(ISTEXT(TabellSAML[[#This Row],[Månad]]),"",IF(TabellSAML[[#This Row],[Månad]]&lt;=6,TabellSAML[[#This Row],[År]]&amp;" termin 1",TabellSAML[[#This Row],[År]]&amp;" termin 2"))</f>
        <v/>
      </c>
    </row>
    <row r="248" spans="2:65" x14ac:dyDescent="0.25">
      <c r="B248" s="1"/>
      <c r="C248" s="1"/>
      <c r="G248" s="29"/>
      <c r="S248" s="37"/>
      <c r="T248" s="29"/>
      <c r="AA248" s="2"/>
      <c r="AO248" s="44" t="str">
        <f>IF(TabellSAML[[#This Row],[ID]]&gt;0,ISTEXT(TabellSAML[[#This Row],[(CoS) Ledarens namn]]),"")</f>
        <v/>
      </c>
      <c r="AP248" t="str">
        <f>IF(TabellSAML[[#This Row],[ID]]&gt;0,ISTEXT(TabellSAML[[#This Row],[(BIFF) Ledarens namn]]),"")</f>
        <v/>
      </c>
      <c r="AQ248" t="str">
        <f>IF(TabellSAML[[#This Row],[ID]]&gt;0,ISTEXT(TabellSAML[[#This Row],[(LFT) Ledarens namn]]),"")</f>
        <v/>
      </c>
      <c r="AR248" t="str">
        <f>IF(TabellSAML[[#This Row],[ID]]&gt;0,ISTEXT(TabellSAML[[#This Row],[(CoS) Namn på ledare för programmet]]),"")</f>
        <v/>
      </c>
      <c r="AS248" t="str">
        <f>IF(TabellSAML[[#This Row],[ID]]&gt;0,ISTEXT(TabellSAML[[#This Row],[(BIFF) Namn på ledare för programmet]]),"")</f>
        <v/>
      </c>
      <c r="AT248" t="str">
        <f>IF(TabellSAML[[#This Row],[ID]]&gt;0,ISTEXT(TabellSAML[[#This Row],[(LFT) Namn på ledare för programmet]]),"")</f>
        <v/>
      </c>
      <c r="AU248" s="5" t="str">
        <f>IF(TabellSAML[[#This Row],[CoS1]]=TRUE,TabellSAML[[#This Row],[Datum för det sista programtillfället]]&amp;TabellSAML[[#This Row],[(CoS) Ledarens namn]],"")</f>
        <v/>
      </c>
      <c r="AV248" t="str">
        <f>IF(TabellSAML[[#This Row],[CoS1]]=TRUE,TabellSAML[[#This Row],[Socialförvaltning som anordnat programtillfällena]],"")</f>
        <v/>
      </c>
      <c r="AW248" s="5" t="str">
        <f>IF(TabellSAML[[#This Row],[CoS2]]=TRUE,TabellSAML[[#This Row],[Datum för sista programtillfället]]&amp;TabellSAML[[#This Row],[(CoS) Namn på ledare för programmet]],"")</f>
        <v/>
      </c>
      <c r="AX248" t="str">
        <f>_xlfn.XLOOKUP(TabellSAML[[#This Row],[CoS_del_datum]],TabellSAML[CoS_led_datum],TabellSAML[CoS_led_SF],"",0,1)</f>
        <v/>
      </c>
      <c r="AY248" s="5" t="str">
        <f>IF(TabellSAML[[#This Row],[BIFF1]]=TRUE,TabellSAML[[#This Row],[Datum för det sista programtillfället]]&amp;TabellSAML[[#This Row],[(BIFF) Ledarens namn]],"")</f>
        <v/>
      </c>
      <c r="AZ248" t="str">
        <f>IF(TabellSAML[[#This Row],[BIFF1]]=TRUE,TabellSAML[[#This Row],[Socialförvaltning som anordnat programtillfällena]],"")</f>
        <v/>
      </c>
      <c r="BA248" s="5" t="str">
        <f>IF(TabellSAML[[#This Row],[BIFF2]]=TRUE,TabellSAML[[#This Row],[Datum för sista programtillfället]]&amp;TabellSAML[[#This Row],[(BIFF) Namn på ledare för programmet]],"")</f>
        <v/>
      </c>
      <c r="BB248" t="str">
        <f>_xlfn.XLOOKUP(TabellSAML[[#This Row],[BIFF_del_datum]],TabellSAML[BIFF_led_datum],TabellSAML[BIFF_led_SF],"",0,1)</f>
        <v/>
      </c>
      <c r="BC248" s="5" t="str">
        <f>IF(TabellSAML[[#This Row],[LFT1]]=TRUE,TabellSAML[[#This Row],[Datum för det sista programtillfället]]&amp;TabellSAML[[#This Row],[(LFT) Ledarens namn]],"")</f>
        <v/>
      </c>
      <c r="BD248" t="str">
        <f>IF(TabellSAML[[#This Row],[LFT1]]=TRUE,TabellSAML[[#This Row],[Socialförvaltning som anordnat programtillfällena]],"")</f>
        <v/>
      </c>
      <c r="BE248" s="5" t="str">
        <f>IF(TabellSAML[[#This Row],[LFT2]]=TRUE,TabellSAML[[#This Row],[Datum för sista programtillfället]]&amp;TabellSAML[[#This Row],[(LFT) Namn på ledare för programmet]],"")</f>
        <v/>
      </c>
      <c r="BF248" t="str">
        <f>_xlfn.XLOOKUP(TabellSAML[[#This Row],[LFT_del_datum]],TabellSAML[LFT_led_datum],TabellSAML[LFT_led_SF],"",0,1)</f>
        <v/>
      </c>
      <c r="BG24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8" s="5" t="str">
        <f>IF(ISNUMBER(TabellSAML[[#This Row],[Datum för det sista programtillfället]]),TabellSAML[[#This Row],[Datum för det sista programtillfället]],IF(ISBLANK(TabellSAML[[#This Row],[Datum för sista programtillfället]]),"",TabellSAML[[#This Row],[Datum för sista programtillfället]]))</f>
        <v/>
      </c>
      <c r="BJ248" t="str">
        <f>IF(ISTEXT(TabellSAML[[#This Row],[Typ av program]]),TabellSAML[[#This Row],[Typ av program]],IF(ISBLANK(TabellSAML[[#This Row],[Typ av program2]]),"",TabellSAML[[#This Row],[Typ av program2]]))</f>
        <v/>
      </c>
      <c r="BK248" t="str">
        <f>IF(ISTEXT(TabellSAML[[#This Row],[Datum alla]]),"",YEAR(TabellSAML[[#This Row],[Datum alla]]))</f>
        <v/>
      </c>
      <c r="BL248" t="str">
        <f>IF(ISTEXT(TabellSAML[[#This Row],[Datum alla]]),"",MONTH(TabellSAML[[#This Row],[Datum alla]]))</f>
        <v/>
      </c>
      <c r="BM248" t="str">
        <f>IF(ISTEXT(TabellSAML[[#This Row],[Månad]]),"",IF(TabellSAML[[#This Row],[Månad]]&lt;=6,TabellSAML[[#This Row],[År]]&amp;" termin 1",TabellSAML[[#This Row],[År]]&amp;" termin 2"))</f>
        <v/>
      </c>
    </row>
    <row r="249" spans="2:65" x14ac:dyDescent="0.25">
      <c r="B249" s="1"/>
      <c r="C249" s="1"/>
      <c r="G249" s="29"/>
      <c r="S249" s="37"/>
      <c r="T249" s="29"/>
      <c r="AA249" s="2"/>
      <c r="AO249" s="44" t="str">
        <f>IF(TabellSAML[[#This Row],[ID]]&gt;0,ISTEXT(TabellSAML[[#This Row],[(CoS) Ledarens namn]]),"")</f>
        <v/>
      </c>
      <c r="AP249" t="str">
        <f>IF(TabellSAML[[#This Row],[ID]]&gt;0,ISTEXT(TabellSAML[[#This Row],[(BIFF) Ledarens namn]]),"")</f>
        <v/>
      </c>
      <c r="AQ249" t="str">
        <f>IF(TabellSAML[[#This Row],[ID]]&gt;0,ISTEXT(TabellSAML[[#This Row],[(LFT) Ledarens namn]]),"")</f>
        <v/>
      </c>
      <c r="AR249" t="str">
        <f>IF(TabellSAML[[#This Row],[ID]]&gt;0,ISTEXT(TabellSAML[[#This Row],[(CoS) Namn på ledare för programmet]]),"")</f>
        <v/>
      </c>
      <c r="AS249" t="str">
        <f>IF(TabellSAML[[#This Row],[ID]]&gt;0,ISTEXT(TabellSAML[[#This Row],[(BIFF) Namn på ledare för programmet]]),"")</f>
        <v/>
      </c>
      <c r="AT249" t="str">
        <f>IF(TabellSAML[[#This Row],[ID]]&gt;0,ISTEXT(TabellSAML[[#This Row],[(LFT) Namn på ledare för programmet]]),"")</f>
        <v/>
      </c>
      <c r="AU249" s="5" t="str">
        <f>IF(TabellSAML[[#This Row],[CoS1]]=TRUE,TabellSAML[[#This Row],[Datum för det sista programtillfället]]&amp;TabellSAML[[#This Row],[(CoS) Ledarens namn]],"")</f>
        <v/>
      </c>
      <c r="AV249" t="str">
        <f>IF(TabellSAML[[#This Row],[CoS1]]=TRUE,TabellSAML[[#This Row],[Socialförvaltning som anordnat programtillfällena]],"")</f>
        <v/>
      </c>
      <c r="AW249" s="5" t="str">
        <f>IF(TabellSAML[[#This Row],[CoS2]]=TRUE,TabellSAML[[#This Row],[Datum för sista programtillfället]]&amp;TabellSAML[[#This Row],[(CoS) Namn på ledare för programmet]],"")</f>
        <v/>
      </c>
      <c r="AX249" t="str">
        <f>_xlfn.XLOOKUP(TabellSAML[[#This Row],[CoS_del_datum]],TabellSAML[CoS_led_datum],TabellSAML[CoS_led_SF],"",0,1)</f>
        <v/>
      </c>
      <c r="AY249" s="5" t="str">
        <f>IF(TabellSAML[[#This Row],[BIFF1]]=TRUE,TabellSAML[[#This Row],[Datum för det sista programtillfället]]&amp;TabellSAML[[#This Row],[(BIFF) Ledarens namn]],"")</f>
        <v/>
      </c>
      <c r="AZ249" t="str">
        <f>IF(TabellSAML[[#This Row],[BIFF1]]=TRUE,TabellSAML[[#This Row],[Socialförvaltning som anordnat programtillfällena]],"")</f>
        <v/>
      </c>
      <c r="BA249" s="5" t="str">
        <f>IF(TabellSAML[[#This Row],[BIFF2]]=TRUE,TabellSAML[[#This Row],[Datum för sista programtillfället]]&amp;TabellSAML[[#This Row],[(BIFF) Namn på ledare för programmet]],"")</f>
        <v/>
      </c>
      <c r="BB249" t="str">
        <f>_xlfn.XLOOKUP(TabellSAML[[#This Row],[BIFF_del_datum]],TabellSAML[BIFF_led_datum],TabellSAML[BIFF_led_SF],"",0,1)</f>
        <v/>
      </c>
      <c r="BC249" s="5" t="str">
        <f>IF(TabellSAML[[#This Row],[LFT1]]=TRUE,TabellSAML[[#This Row],[Datum för det sista programtillfället]]&amp;TabellSAML[[#This Row],[(LFT) Ledarens namn]],"")</f>
        <v/>
      </c>
      <c r="BD249" t="str">
        <f>IF(TabellSAML[[#This Row],[LFT1]]=TRUE,TabellSAML[[#This Row],[Socialförvaltning som anordnat programtillfällena]],"")</f>
        <v/>
      </c>
      <c r="BE249" s="5" t="str">
        <f>IF(TabellSAML[[#This Row],[LFT2]]=TRUE,TabellSAML[[#This Row],[Datum för sista programtillfället]]&amp;TabellSAML[[#This Row],[(LFT) Namn på ledare för programmet]],"")</f>
        <v/>
      </c>
      <c r="BF249" t="str">
        <f>_xlfn.XLOOKUP(TabellSAML[[#This Row],[LFT_del_datum]],TabellSAML[LFT_led_datum],TabellSAML[LFT_led_SF],"",0,1)</f>
        <v/>
      </c>
      <c r="BG24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4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49" s="5" t="str">
        <f>IF(ISNUMBER(TabellSAML[[#This Row],[Datum för det sista programtillfället]]),TabellSAML[[#This Row],[Datum för det sista programtillfället]],IF(ISBLANK(TabellSAML[[#This Row],[Datum för sista programtillfället]]),"",TabellSAML[[#This Row],[Datum för sista programtillfället]]))</f>
        <v/>
      </c>
      <c r="BJ249" t="str">
        <f>IF(ISTEXT(TabellSAML[[#This Row],[Typ av program]]),TabellSAML[[#This Row],[Typ av program]],IF(ISBLANK(TabellSAML[[#This Row],[Typ av program2]]),"",TabellSAML[[#This Row],[Typ av program2]]))</f>
        <v/>
      </c>
      <c r="BK249" t="str">
        <f>IF(ISTEXT(TabellSAML[[#This Row],[Datum alla]]),"",YEAR(TabellSAML[[#This Row],[Datum alla]]))</f>
        <v/>
      </c>
      <c r="BL249" t="str">
        <f>IF(ISTEXT(TabellSAML[[#This Row],[Datum alla]]),"",MONTH(TabellSAML[[#This Row],[Datum alla]]))</f>
        <v/>
      </c>
      <c r="BM249" t="str">
        <f>IF(ISTEXT(TabellSAML[[#This Row],[Månad]]),"",IF(TabellSAML[[#This Row],[Månad]]&lt;=6,TabellSAML[[#This Row],[År]]&amp;" termin 1",TabellSAML[[#This Row],[År]]&amp;" termin 2"))</f>
        <v/>
      </c>
    </row>
    <row r="250" spans="2:65" x14ac:dyDescent="0.25">
      <c r="B250" s="1"/>
      <c r="C250" s="1"/>
      <c r="G250" s="29"/>
      <c r="S250" s="37"/>
      <c r="T250" s="29"/>
      <c r="AA250" s="2"/>
      <c r="AO250" s="44" t="str">
        <f>IF(TabellSAML[[#This Row],[ID]]&gt;0,ISTEXT(TabellSAML[[#This Row],[(CoS) Ledarens namn]]),"")</f>
        <v/>
      </c>
      <c r="AP250" t="str">
        <f>IF(TabellSAML[[#This Row],[ID]]&gt;0,ISTEXT(TabellSAML[[#This Row],[(BIFF) Ledarens namn]]),"")</f>
        <v/>
      </c>
      <c r="AQ250" t="str">
        <f>IF(TabellSAML[[#This Row],[ID]]&gt;0,ISTEXT(TabellSAML[[#This Row],[(LFT) Ledarens namn]]),"")</f>
        <v/>
      </c>
      <c r="AR250" t="str">
        <f>IF(TabellSAML[[#This Row],[ID]]&gt;0,ISTEXT(TabellSAML[[#This Row],[(CoS) Namn på ledare för programmet]]),"")</f>
        <v/>
      </c>
      <c r="AS250" t="str">
        <f>IF(TabellSAML[[#This Row],[ID]]&gt;0,ISTEXT(TabellSAML[[#This Row],[(BIFF) Namn på ledare för programmet]]),"")</f>
        <v/>
      </c>
      <c r="AT250" t="str">
        <f>IF(TabellSAML[[#This Row],[ID]]&gt;0,ISTEXT(TabellSAML[[#This Row],[(LFT) Namn på ledare för programmet]]),"")</f>
        <v/>
      </c>
      <c r="AU250" s="5" t="str">
        <f>IF(TabellSAML[[#This Row],[CoS1]]=TRUE,TabellSAML[[#This Row],[Datum för det sista programtillfället]]&amp;TabellSAML[[#This Row],[(CoS) Ledarens namn]],"")</f>
        <v/>
      </c>
      <c r="AV250" t="str">
        <f>IF(TabellSAML[[#This Row],[CoS1]]=TRUE,TabellSAML[[#This Row],[Socialförvaltning som anordnat programtillfällena]],"")</f>
        <v/>
      </c>
      <c r="AW250" s="5" t="str">
        <f>IF(TabellSAML[[#This Row],[CoS2]]=TRUE,TabellSAML[[#This Row],[Datum för sista programtillfället]]&amp;TabellSAML[[#This Row],[(CoS) Namn på ledare för programmet]],"")</f>
        <v/>
      </c>
      <c r="AX250" t="str">
        <f>_xlfn.XLOOKUP(TabellSAML[[#This Row],[CoS_del_datum]],TabellSAML[CoS_led_datum],TabellSAML[CoS_led_SF],"",0,1)</f>
        <v/>
      </c>
      <c r="AY250" s="5" t="str">
        <f>IF(TabellSAML[[#This Row],[BIFF1]]=TRUE,TabellSAML[[#This Row],[Datum för det sista programtillfället]]&amp;TabellSAML[[#This Row],[(BIFF) Ledarens namn]],"")</f>
        <v/>
      </c>
      <c r="AZ250" t="str">
        <f>IF(TabellSAML[[#This Row],[BIFF1]]=TRUE,TabellSAML[[#This Row],[Socialförvaltning som anordnat programtillfällena]],"")</f>
        <v/>
      </c>
      <c r="BA250" s="5" t="str">
        <f>IF(TabellSAML[[#This Row],[BIFF2]]=TRUE,TabellSAML[[#This Row],[Datum för sista programtillfället]]&amp;TabellSAML[[#This Row],[(BIFF) Namn på ledare för programmet]],"")</f>
        <v/>
      </c>
      <c r="BB250" t="str">
        <f>_xlfn.XLOOKUP(TabellSAML[[#This Row],[BIFF_del_datum]],TabellSAML[BIFF_led_datum],TabellSAML[BIFF_led_SF],"",0,1)</f>
        <v/>
      </c>
      <c r="BC250" s="5" t="str">
        <f>IF(TabellSAML[[#This Row],[LFT1]]=TRUE,TabellSAML[[#This Row],[Datum för det sista programtillfället]]&amp;TabellSAML[[#This Row],[(LFT) Ledarens namn]],"")</f>
        <v/>
      </c>
      <c r="BD250" t="str">
        <f>IF(TabellSAML[[#This Row],[LFT1]]=TRUE,TabellSAML[[#This Row],[Socialförvaltning som anordnat programtillfällena]],"")</f>
        <v/>
      </c>
      <c r="BE250" s="5" t="str">
        <f>IF(TabellSAML[[#This Row],[LFT2]]=TRUE,TabellSAML[[#This Row],[Datum för sista programtillfället]]&amp;TabellSAML[[#This Row],[(LFT) Namn på ledare för programmet]],"")</f>
        <v/>
      </c>
      <c r="BF250" t="str">
        <f>_xlfn.XLOOKUP(TabellSAML[[#This Row],[LFT_del_datum]],TabellSAML[LFT_led_datum],TabellSAML[LFT_led_SF],"",0,1)</f>
        <v/>
      </c>
      <c r="BG25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0" s="5" t="str">
        <f>IF(ISNUMBER(TabellSAML[[#This Row],[Datum för det sista programtillfället]]),TabellSAML[[#This Row],[Datum för det sista programtillfället]],IF(ISBLANK(TabellSAML[[#This Row],[Datum för sista programtillfället]]),"",TabellSAML[[#This Row],[Datum för sista programtillfället]]))</f>
        <v/>
      </c>
      <c r="BJ250" t="str">
        <f>IF(ISTEXT(TabellSAML[[#This Row],[Typ av program]]),TabellSAML[[#This Row],[Typ av program]],IF(ISBLANK(TabellSAML[[#This Row],[Typ av program2]]),"",TabellSAML[[#This Row],[Typ av program2]]))</f>
        <v/>
      </c>
      <c r="BK250" t="str">
        <f>IF(ISTEXT(TabellSAML[[#This Row],[Datum alla]]),"",YEAR(TabellSAML[[#This Row],[Datum alla]]))</f>
        <v/>
      </c>
      <c r="BL250" t="str">
        <f>IF(ISTEXT(TabellSAML[[#This Row],[Datum alla]]),"",MONTH(TabellSAML[[#This Row],[Datum alla]]))</f>
        <v/>
      </c>
      <c r="BM250" t="str">
        <f>IF(ISTEXT(TabellSAML[[#This Row],[Månad]]),"",IF(TabellSAML[[#This Row],[Månad]]&lt;=6,TabellSAML[[#This Row],[År]]&amp;" termin 1",TabellSAML[[#This Row],[År]]&amp;" termin 2"))</f>
        <v/>
      </c>
    </row>
    <row r="251" spans="2:65" x14ac:dyDescent="0.25">
      <c r="B251" s="1"/>
      <c r="C251" s="1"/>
      <c r="G251" s="29"/>
      <c r="S251" s="37"/>
      <c r="T251" s="29"/>
      <c r="AA251" s="2"/>
      <c r="AO251" s="44" t="str">
        <f>IF(TabellSAML[[#This Row],[ID]]&gt;0,ISTEXT(TabellSAML[[#This Row],[(CoS) Ledarens namn]]),"")</f>
        <v/>
      </c>
      <c r="AP251" t="str">
        <f>IF(TabellSAML[[#This Row],[ID]]&gt;0,ISTEXT(TabellSAML[[#This Row],[(BIFF) Ledarens namn]]),"")</f>
        <v/>
      </c>
      <c r="AQ251" t="str">
        <f>IF(TabellSAML[[#This Row],[ID]]&gt;0,ISTEXT(TabellSAML[[#This Row],[(LFT) Ledarens namn]]),"")</f>
        <v/>
      </c>
      <c r="AR251" t="str">
        <f>IF(TabellSAML[[#This Row],[ID]]&gt;0,ISTEXT(TabellSAML[[#This Row],[(CoS) Namn på ledare för programmet]]),"")</f>
        <v/>
      </c>
      <c r="AS251" t="str">
        <f>IF(TabellSAML[[#This Row],[ID]]&gt;0,ISTEXT(TabellSAML[[#This Row],[(BIFF) Namn på ledare för programmet]]),"")</f>
        <v/>
      </c>
      <c r="AT251" t="str">
        <f>IF(TabellSAML[[#This Row],[ID]]&gt;0,ISTEXT(TabellSAML[[#This Row],[(LFT) Namn på ledare för programmet]]),"")</f>
        <v/>
      </c>
      <c r="AU251" s="5" t="str">
        <f>IF(TabellSAML[[#This Row],[CoS1]]=TRUE,TabellSAML[[#This Row],[Datum för det sista programtillfället]]&amp;TabellSAML[[#This Row],[(CoS) Ledarens namn]],"")</f>
        <v/>
      </c>
      <c r="AV251" t="str">
        <f>IF(TabellSAML[[#This Row],[CoS1]]=TRUE,TabellSAML[[#This Row],[Socialförvaltning som anordnat programtillfällena]],"")</f>
        <v/>
      </c>
      <c r="AW251" s="5" t="str">
        <f>IF(TabellSAML[[#This Row],[CoS2]]=TRUE,TabellSAML[[#This Row],[Datum för sista programtillfället]]&amp;TabellSAML[[#This Row],[(CoS) Namn på ledare för programmet]],"")</f>
        <v/>
      </c>
      <c r="AX251" t="str">
        <f>_xlfn.XLOOKUP(TabellSAML[[#This Row],[CoS_del_datum]],TabellSAML[CoS_led_datum],TabellSAML[CoS_led_SF],"",0,1)</f>
        <v/>
      </c>
      <c r="AY251" s="5" t="str">
        <f>IF(TabellSAML[[#This Row],[BIFF1]]=TRUE,TabellSAML[[#This Row],[Datum för det sista programtillfället]]&amp;TabellSAML[[#This Row],[(BIFF) Ledarens namn]],"")</f>
        <v/>
      </c>
      <c r="AZ251" t="str">
        <f>IF(TabellSAML[[#This Row],[BIFF1]]=TRUE,TabellSAML[[#This Row],[Socialförvaltning som anordnat programtillfällena]],"")</f>
        <v/>
      </c>
      <c r="BA251" s="5" t="str">
        <f>IF(TabellSAML[[#This Row],[BIFF2]]=TRUE,TabellSAML[[#This Row],[Datum för sista programtillfället]]&amp;TabellSAML[[#This Row],[(BIFF) Namn på ledare för programmet]],"")</f>
        <v/>
      </c>
      <c r="BB251" t="str">
        <f>_xlfn.XLOOKUP(TabellSAML[[#This Row],[BIFF_del_datum]],TabellSAML[BIFF_led_datum],TabellSAML[BIFF_led_SF],"",0,1)</f>
        <v/>
      </c>
      <c r="BC251" s="5" t="str">
        <f>IF(TabellSAML[[#This Row],[LFT1]]=TRUE,TabellSAML[[#This Row],[Datum för det sista programtillfället]]&amp;TabellSAML[[#This Row],[(LFT) Ledarens namn]],"")</f>
        <v/>
      </c>
      <c r="BD251" t="str">
        <f>IF(TabellSAML[[#This Row],[LFT1]]=TRUE,TabellSAML[[#This Row],[Socialförvaltning som anordnat programtillfällena]],"")</f>
        <v/>
      </c>
      <c r="BE251" s="5" t="str">
        <f>IF(TabellSAML[[#This Row],[LFT2]]=TRUE,TabellSAML[[#This Row],[Datum för sista programtillfället]]&amp;TabellSAML[[#This Row],[(LFT) Namn på ledare för programmet]],"")</f>
        <v/>
      </c>
      <c r="BF251" t="str">
        <f>_xlfn.XLOOKUP(TabellSAML[[#This Row],[LFT_del_datum]],TabellSAML[LFT_led_datum],TabellSAML[LFT_led_SF],"",0,1)</f>
        <v/>
      </c>
      <c r="BG25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1" s="5" t="str">
        <f>IF(ISNUMBER(TabellSAML[[#This Row],[Datum för det sista programtillfället]]),TabellSAML[[#This Row],[Datum för det sista programtillfället]],IF(ISBLANK(TabellSAML[[#This Row],[Datum för sista programtillfället]]),"",TabellSAML[[#This Row],[Datum för sista programtillfället]]))</f>
        <v/>
      </c>
      <c r="BJ251" t="str">
        <f>IF(ISTEXT(TabellSAML[[#This Row],[Typ av program]]),TabellSAML[[#This Row],[Typ av program]],IF(ISBLANK(TabellSAML[[#This Row],[Typ av program2]]),"",TabellSAML[[#This Row],[Typ av program2]]))</f>
        <v/>
      </c>
      <c r="BK251" t="str">
        <f>IF(ISTEXT(TabellSAML[[#This Row],[Datum alla]]),"",YEAR(TabellSAML[[#This Row],[Datum alla]]))</f>
        <v/>
      </c>
      <c r="BL251" t="str">
        <f>IF(ISTEXT(TabellSAML[[#This Row],[Datum alla]]),"",MONTH(TabellSAML[[#This Row],[Datum alla]]))</f>
        <v/>
      </c>
      <c r="BM251" t="str">
        <f>IF(ISTEXT(TabellSAML[[#This Row],[Månad]]),"",IF(TabellSAML[[#This Row],[Månad]]&lt;=6,TabellSAML[[#This Row],[År]]&amp;" termin 1",TabellSAML[[#This Row],[År]]&amp;" termin 2"))</f>
        <v/>
      </c>
    </row>
    <row r="252" spans="2:65" x14ac:dyDescent="0.25">
      <c r="B252" s="1"/>
      <c r="C252" s="1"/>
      <c r="G252" s="29"/>
      <c r="S252" s="37"/>
      <c r="T252" s="29"/>
      <c r="AA252" s="2"/>
      <c r="AO252" s="44" t="str">
        <f>IF(TabellSAML[[#This Row],[ID]]&gt;0,ISTEXT(TabellSAML[[#This Row],[(CoS) Ledarens namn]]),"")</f>
        <v/>
      </c>
      <c r="AP252" t="str">
        <f>IF(TabellSAML[[#This Row],[ID]]&gt;0,ISTEXT(TabellSAML[[#This Row],[(BIFF) Ledarens namn]]),"")</f>
        <v/>
      </c>
      <c r="AQ252" t="str">
        <f>IF(TabellSAML[[#This Row],[ID]]&gt;0,ISTEXT(TabellSAML[[#This Row],[(LFT) Ledarens namn]]),"")</f>
        <v/>
      </c>
      <c r="AR252" t="str">
        <f>IF(TabellSAML[[#This Row],[ID]]&gt;0,ISTEXT(TabellSAML[[#This Row],[(CoS) Namn på ledare för programmet]]),"")</f>
        <v/>
      </c>
      <c r="AS252" t="str">
        <f>IF(TabellSAML[[#This Row],[ID]]&gt;0,ISTEXT(TabellSAML[[#This Row],[(BIFF) Namn på ledare för programmet]]),"")</f>
        <v/>
      </c>
      <c r="AT252" t="str">
        <f>IF(TabellSAML[[#This Row],[ID]]&gt;0,ISTEXT(TabellSAML[[#This Row],[(LFT) Namn på ledare för programmet]]),"")</f>
        <v/>
      </c>
      <c r="AU252" s="5" t="str">
        <f>IF(TabellSAML[[#This Row],[CoS1]]=TRUE,TabellSAML[[#This Row],[Datum för det sista programtillfället]]&amp;TabellSAML[[#This Row],[(CoS) Ledarens namn]],"")</f>
        <v/>
      </c>
      <c r="AV252" t="str">
        <f>IF(TabellSAML[[#This Row],[CoS1]]=TRUE,TabellSAML[[#This Row],[Socialförvaltning som anordnat programtillfällena]],"")</f>
        <v/>
      </c>
      <c r="AW252" s="5" t="str">
        <f>IF(TabellSAML[[#This Row],[CoS2]]=TRUE,TabellSAML[[#This Row],[Datum för sista programtillfället]]&amp;TabellSAML[[#This Row],[(CoS) Namn på ledare för programmet]],"")</f>
        <v/>
      </c>
      <c r="AX252" t="str">
        <f>_xlfn.XLOOKUP(TabellSAML[[#This Row],[CoS_del_datum]],TabellSAML[CoS_led_datum],TabellSAML[CoS_led_SF],"",0,1)</f>
        <v/>
      </c>
      <c r="AY252" s="5" t="str">
        <f>IF(TabellSAML[[#This Row],[BIFF1]]=TRUE,TabellSAML[[#This Row],[Datum för det sista programtillfället]]&amp;TabellSAML[[#This Row],[(BIFF) Ledarens namn]],"")</f>
        <v/>
      </c>
      <c r="AZ252" t="str">
        <f>IF(TabellSAML[[#This Row],[BIFF1]]=TRUE,TabellSAML[[#This Row],[Socialförvaltning som anordnat programtillfällena]],"")</f>
        <v/>
      </c>
      <c r="BA252" s="5" t="str">
        <f>IF(TabellSAML[[#This Row],[BIFF2]]=TRUE,TabellSAML[[#This Row],[Datum för sista programtillfället]]&amp;TabellSAML[[#This Row],[(BIFF) Namn på ledare för programmet]],"")</f>
        <v/>
      </c>
      <c r="BB252" t="str">
        <f>_xlfn.XLOOKUP(TabellSAML[[#This Row],[BIFF_del_datum]],TabellSAML[BIFF_led_datum],TabellSAML[BIFF_led_SF],"",0,1)</f>
        <v/>
      </c>
      <c r="BC252" s="5" t="str">
        <f>IF(TabellSAML[[#This Row],[LFT1]]=TRUE,TabellSAML[[#This Row],[Datum för det sista programtillfället]]&amp;TabellSAML[[#This Row],[(LFT) Ledarens namn]],"")</f>
        <v/>
      </c>
      <c r="BD252" t="str">
        <f>IF(TabellSAML[[#This Row],[LFT1]]=TRUE,TabellSAML[[#This Row],[Socialförvaltning som anordnat programtillfällena]],"")</f>
        <v/>
      </c>
      <c r="BE252" s="5" t="str">
        <f>IF(TabellSAML[[#This Row],[LFT2]]=TRUE,TabellSAML[[#This Row],[Datum för sista programtillfället]]&amp;TabellSAML[[#This Row],[(LFT) Namn på ledare för programmet]],"")</f>
        <v/>
      </c>
      <c r="BF252" t="str">
        <f>_xlfn.XLOOKUP(TabellSAML[[#This Row],[LFT_del_datum]],TabellSAML[LFT_led_datum],TabellSAML[LFT_led_SF],"",0,1)</f>
        <v/>
      </c>
      <c r="BG25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2" s="5" t="str">
        <f>IF(ISNUMBER(TabellSAML[[#This Row],[Datum för det sista programtillfället]]),TabellSAML[[#This Row],[Datum för det sista programtillfället]],IF(ISBLANK(TabellSAML[[#This Row],[Datum för sista programtillfället]]),"",TabellSAML[[#This Row],[Datum för sista programtillfället]]))</f>
        <v/>
      </c>
      <c r="BJ252" t="str">
        <f>IF(ISTEXT(TabellSAML[[#This Row],[Typ av program]]),TabellSAML[[#This Row],[Typ av program]],IF(ISBLANK(TabellSAML[[#This Row],[Typ av program2]]),"",TabellSAML[[#This Row],[Typ av program2]]))</f>
        <v/>
      </c>
      <c r="BK252" t="str">
        <f>IF(ISTEXT(TabellSAML[[#This Row],[Datum alla]]),"",YEAR(TabellSAML[[#This Row],[Datum alla]]))</f>
        <v/>
      </c>
      <c r="BL252" t="str">
        <f>IF(ISTEXT(TabellSAML[[#This Row],[Datum alla]]),"",MONTH(TabellSAML[[#This Row],[Datum alla]]))</f>
        <v/>
      </c>
      <c r="BM252" t="str">
        <f>IF(ISTEXT(TabellSAML[[#This Row],[Månad]]),"",IF(TabellSAML[[#This Row],[Månad]]&lt;=6,TabellSAML[[#This Row],[År]]&amp;" termin 1",TabellSAML[[#This Row],[År]]&amp;" termin 2"))</f>
        <v/>
      </c>
    </row>
    <row r="253" spans="2:65" x14ac:dyDescent="0.25">
      <c r="B253" s="1"/>
      <c r="C253" s="1"/>
      <c r="G253" s="29"/>
      <c r="J253" s="2"/>
      <c r="K253" s="2"/>
      <c r="S253" s="37"/>
      <c r="T253" s="29"/>
      <c r="AO253" s="44" t="str">
        <f>IF(TabellSAML[[#This Row],[ID]]&gt;0,ISTEXT(TabellSAML[[#This Row],[(CoS) Ledarens namn]]),"")</f>
        <v/>
      </c>
      <c r="AP253" t="str">
        <f>IF(TabellSAML[[#This Row],[ID]]&gt;0,ISTEXT(TabellSAML[[#This Row],[(BIFF) Ledarens namn]]),"")</f>
        <v/>
      </c>
      <c r="AQ253" t="str">
        <f>IF(TabellSAML[[#This Row],[ID]]&gt;0,ISTEXT(TabellSAML[[#This Row],[(LFT) Ledarens namn]]),"")</f>
        <v/>
      </c>
      <c r="AR253" t="str">
        <f>IF(TabellSAML[[#This Row],[ID]]&gt;0,ISTEXT(TabellSAML[[#This Row],[(CoS) Namn på ledare för programmet]]),"")</f>
        <v/>
      </c>
      <c r="AS253" t="str">
        <f>IF(TabellSAML[[#This Row],[ID]]&gt;0,ISTEXT(TabellSAML[[#This Row],[(BIFF) Namn på ledare för programmet]]),"")</f>
        <v/>
      </c>
      <c r="AT253" t="str">
        <f>IF(TabellSAML[[#This Row],[ID]]&gt;0,ISTEXT(TabellSAML[[#This Row],[(LFT) Namn på ledare för programmet]]),"")</f>
        <v/>
      </c>
      <c r="AU253" s="5" t="str">
        <f>IF(TabellSAML[[#This Row],[CoS1]]=TRUE,TabellSAML[[#This Row],[Datum för det sista programtillfället]]&amp;TabellSAML[[#This Row],[(CoS) Ledarens namn]],"")</f>
        <v/>
      </c>
      <c r="AV253" t="str">
        <f>IF(TabellSAML[[#This Row],[CoS1]]=TRUE,TabellSAML[[#This Row],[Socialförvaltning som anordnat programtillfällena]],"")</f>
        <v/>
      </c>
      <c r="AW253" s="5" t="str">
        <f>IF(TabellSAML[[#This Row],[CoS2]]=TRUE,TabellSAML[[#This Row],[Datum för sista programtillfället]]&amp;TabellSAML[[#This Row],[(CoS) Namn på ledare för programmet]],"")</f>
        <v/>
      </c>
      <c r="AX253" t="str">
        <f>_xlfn.XLOOKUP(TabellSAML[[#This Row],[CoS_del_datum]],TabellSAML[CoS_led_datum],TabellSAML[CoS_led_SF],"",0,1)</f>
        <v/>
      </c>
      <c r="AY253" s="5" t="str">
        <f>IF(TabellSAML[[#This Row],[BIFF1]]=TRUE,TabellSAML[[#This Row],[Datum för det sista programtillfället]]&amp;TabellSAML[[#This Row],[(BIFF) Ledarens namn]],"")</f>
        <v/>
      </c>
      <c r="AZ253" t="str">
        <f>IF(TabellSAML[[#This Row],[BIFF1]]=TRUE,TabellSAML[[#This Row],[Socialförvaltning som anordnat programtillfällena]],"")</f>
        <v/>
      </c>
      <c r="BA253" s="5" t="str">
        <f>IF(TabellSAML[[#This Row],[BIFF2]]=TRUE,TabellSAML[[#This Row],[Datum för sista programtillfället]]&amp;TabellSAML[[#This Row],[(BIFF) Namn på ledare för programmet]],"")</f>
        <v/>
      </c>
      <c r="BB253" t="str">
        <f>_xlfn.XLOOKUP(TabellSAML[[#This Row],[BIFF_del_datum]],TabellSAML[BIFF_led_datum],TabellSAML[BIFF_led_SF],"",0,1)</f>
        <v/>
      </c>
      <c r="BC253" s="5" t="str">
        <f>IF(TabellSAML[[#This Row],[LFT1]]=TRUE,TabellSAML[[#This Row],[Datum för det sista programtillfället]]&amp;TabellSAML[[#This Row],[(LFT) Ledarens namn]],"")</f>
        <v/>
      </c>
      <c r="BD253" t="str">
        <f>IF(TabellSAML[[#This Row],[LFT1]]=TRUE,TabellSAML[[#This Row],[Socialförvaltning som anordnat programtillfällena]],"")</f>
        <v/>
      </c>
      <c r="BE253" s="5" t="str">
        <f>IF(TabellSAML[[#This Row],[LFT2]]=TRUE,TabellSAML[[#This Row],[Datum för sista programtillfället]]&amp;TabellSAML[[#This Row],[(LFT) Namn på ledare för programmet]],"")</f>
        <v/>
      </c>
      <c r="BF253" t="str">
        <f>_xlfn.XLOOKUP(TabellSAML[[#This Row],[LFT_del_datum]],TabellSAML[LFT_led_datum],TabellSAML[LFT_led_SF],"",0,1)</f>
        <v/>
      </c>
      <c r="BG25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3" s="5" t="str">
        <f>IF(ISNUMBER(TabellSAML[[#This Row],[Datum för det sista programtillfället]]),TabellSAML[[#This Row],[Datum för det sista programtillfället]],IF(ISBLANK(TabellSAML[[#This Row],[Datum för sista programtillfället]]),"",TabellSAML[[#This Row],[Datum för sista programtillfället]]))</f>
        <v/>
      </c>
      <c r="BJ253" t="str">
        <f>IF(ISTEXT(TabellSAML[[#This Row],[Typ av program]]),TabellSAML[[#This Row],[Typ av program]],IF(ISBLANK(TabellSAML[[#This Row],[Typ av program2]]),"",TabellSAML[[#This Row],[Typ av program2]]))</f>
        <v/>
      </c>
      <c r="BK253" t="str">
        <f>IF(ISTEXT(TabellSAML[[#This Row],[Datum alla]]),"",YEAR(TabellSAML[[#This Row],[Datum alla]]))</f>
        <v/>
      </c>
      <c r="BL253" t="str">
        <f>IF(ISTEXT(TabellSAML[[#This Row],[Datum alla]]),"",MONTH(TabellSAML[[#This Row],[Datum alla]]))</f>
        <v/>
      </c>
      <c r="BM253" t="str">
        <f>IF(ISTEXT(TabellSAML[[#This Row],[Månad]]),"",IF(TabellSAML[[#This Row],[Månad]]&lt;=6,TabellSAML[[#This Row],[År]]&amp;" termin 1",TabellSAML[[#This Row],[År]]&amp;" termin 2"))</f>
        <v/>
      </c>
    </row>
    <row r="254" spans="2:65" x14ac:dyDescent="0.25">
      <c r="B254" s="1"/>
      <c r="C254" s="1"/>
      <c r="G254" s="29"/>
      <c r="S254" s="37"/>
      <c r="T254" s="29"/>
      <c r="AA254" s="2"/>
      <c r="AO254" s="44" t="str">
        <f>IF(TabellSAML[[#This Row],[ID]]&gt;0,ISTEXT(TabellSAML[[#This Row],[(CoS) Ledarens namn]]),"")</f>
        <v/>
      </c>
      <c r="AP254" t="str">
        <f>IF(TabellSAML[[#This Row],[ID]]&gt;0,ISTEXT(TabellSAML[[#This Row],[(BIFF) Ledarens namn]]),"")</f>
        <v/>
      </c>
      <c r="AQ254" t="str">
        <f>IF(TabellSAML[[#This Row],[ID]]&gt;0,ISTEXT(TabellSAML[[#This Row],[(LFT) Ledarens namn]]),"")</f>
        <v/>
      </c>
      <c r="AR254" t="str">
        <f>IF(TabellSAML[[#This Row],[ID]]&gt;0,ISTEXT(TabellSAML[[#This Row],[(CoS) Namn på ledare för programmet]]),"")</f>
        <v/>
      </c>
      <c r="AS254" t="str">
        <f>IF(TabellSAML[[#This Row],[ID]]&gt;0,ISTEXT(TabellSAML[[#This Row],[(BIFF) Namn på ledare för programmet]]),"")</f>
        <v/>
      </c>
      <c r="AT254" t="str">
        <f>IF(TabellSAML[[#This Row],[ID]]&gt;0,ISTEXT(TabellSAML[[#This Row],[(LFT) Namn på ledare för programmet]]),"")</f>
        <v/>
      </c>
      <c r="AU254" s="5" t="str">
        <f>IF(TabellSAML[[#This Row],[CoS1]]=TRUE,TabellSAML[[#This Row],[Datum för det sista programtillfället]]&amp;TabellSAML[[#This Row],[(CoS) Ledarens namn]],"")</f>
        <v/>
      </c>
      <c r="AV254" t="str">
        <f>IF(TabellSAML[[#This Row],[CoS1]]=TRUE,TabellSAML[[#This Row],[Socialförvaltning som anordnat programtillfällena]],"")</f>
        <v/>
      </c>
      <c r="AW254" s="5" t="str">
        <f>IF(TabellSAML[[#This Row],[CoS2]]=TRUE,TabellSAML[[#This Row],[Datum för sista programtillfället]]&amp;TabellSAML[[#This Row],[(CoS) Namn på ledare för programmet]],"")</f>
        <v/>
      </c>
      <c r="AX254" t="str">
        <f>_xlfn.XLOOKUP(TabellSAML[[#This Row],[CoS_del_datum]],TabellSAML[CoS_led_datum],TabellSAML[CoS_led_SF],"",0,1)</f>
        <v/>
      </c>
      <c r="AY254" s="5" t="str">
        <f>IF(TabellSAML[[#This Row],[BIFF1]]=TRUE,TabellSAML[[#This Row],[Datum för det sista programtillfället]]&amp;TabellSAML[[#This Row],[(BIFF) Ledarens namn]],"")</f>
        <v/>
      </c>
      <c r="AZ254" t="str">
        <f>IF(TabellSAML[[#This Row],[BIFF1]]=TRUE,TabellSAML[[#This Row],[Socialförvaltning som anordnat programtillfällena]],"")</f>
        <v/>
      </c>
      <c r="BA254" s="5" t="str">
        <f>IF(TabellSAML[[#This Row],[BIFF2]]=TRUE,TabellSAML[[#This Row],[Datum för sista programtillfället]]&amp;TabellSAML[[#This Row],[(BIFF) Namn på ledare för programmet]],"")</f>
        <v/>
      </c>
      <c r="BB254" t="str">
        <f>_xlfn.XLOOKUP(TabellSAML[[#This Row],[BIFF_del_datum]],TabellSAML[BIFF_led_datum],TabellSAML[BIFF_led_SF],"",0,1)</f>
        <v/>
      </c>
      <c r="BC254" s="5" t="str">
        <f>IF(TabellSAML[[#This Row],[LFT1]]=TRUE,TabellSAML[[#This Row],[Datum för det sista programtillfället]]&amp;TabellSAML[[#This Row],[(LFT) Ledarens namn]],"")</f>
        <v/>
      </c>
      <c r="BD254" t="str">
        <f>IF(TabellSAML[[#This Row],[LFT1]]=TRUE,TabellSAML[[#This Row],[Socialförvaltning som anordnat programtillfällena]],"")</f>
        <v/>
      </c>
      <c r="BE254" s="5" t="str">
        <f>IF(TabellSAML[[#This Row],[LFT2]]=TRUE,TabellSAML[[#This Row],[Datum för sista programtillfället]]&amp;TabellSAML[[#This Row],[(LFT) Namn på ledare för programmet]],"")</f>
        <v/>
      </c>
      <c r="BF254" t="str">
        <f>_xlfn.XLOOKUP(TabellSAML[[#This Row],[LFT_del_datum]],TabellSAML[LFT_led_datum],TabellSAML[LFT_led_SF],"",0,1)</f>
        <v/>
      </c>
      <c r="BG25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4" s="5" t="str">
        <f>IF(ISNUMBER(TabellSAML[[#This Row],[Datum för det sista programtillfället]]),TabellSAML[[#This Row],[Datum för det sista programtillfället]],IF(ISBLANK(TabellSAML[[#This Row],[Datum för sista programtillfället]]),"",TabellSAML[[#This Row],[Datum för sista programtillfället]]))</f>
        <v/>
      </c>
      <c r="BJ254" t="str">
        <f>IF(ISTEXT(TabellSAML[[#This Row],[Typ av program]]),TabellSAML[[#This Row],[Typ av program]],IF(ISBLANK(TabellSAML[[#This Row],[Typ av program2]]),"",TabellSAML[[#This Row],[Typ av program2]]))</f>
        <v/>
      </c>
      <c r="BK254" t="str">
        <f>IF(ISTEXT(TabellSAML[[#This Row],[Datum alla]]),"",YEAR(TabellSAML[[#This Row],[Datum alla]]))</f>
        <v/>
      </c>
      <c r="BL254" t="str">
        <f>IF(ISTEXT(TabellSAML[[#This Row],[Datum alla]]),"",MONTH(TabellSAML[[#This Row],[Datum alla]]))</f>
        <v/>
      </c>
      <c r="BM254" t="str">
        <f>IF(ISTEXT(TabellSAML[[#This Row],[Månad]]),"",IF(TabellSAML[[#This Row],[Månad]]&lt;=6,TabellSAML[[#This Row],[År]]&amp;" termin 1",TabellSAML[[#This Row],[År]]&amp;" termin 2"))</f>
        <v/>
      </c>
    </row>
    <row r="255" spans="2:65" x14ac:dyDescent="0.25">
      <c r="B255" s="1"/>
      <c r="C255" s="1"/>
      <c r="G255" s="29"/>
      <c r="S255" s="37"/>
      <c r="T255" s="29"/>
      <c r="AA255" s="2"/>
      <c r="AO255" s="44" t="str">
        <f>IF(TabellSAML[[#This Row],[ID]]&gt;0,ISTEXT(TabellSAML[[#This Row],[(CoS) Ledarens namn]]),"")</f>
        <v/>
      </c>
      <c r="AP255" t="str">
        <f>IF(TabellSAML[[#This Row],[ID]]&gt;0,ISTEXT(TabellSAML[[#This Row],[(BIFF) Ledarens namn]]),"")</f>
        <v/>
      </c>
      <c r="AQ255" t="str">
        <f>IF(TabellSAML[[#This Row],[ID]]&gt;0,ISTEXT(TabellSAML[[#This Row],[(LFT) Ledarens namn]]),"")</f>
        <v/>
      </c>
      <c r="AR255" t="str">
        <f>IF(TabellSAML[[#This Row],[ID]]&gt;0,ISTEXT(TabellSAML[[#This Row],[(CoS) Namn på ledare för programmet]]),"")</f>
        <v/>
      </c>
      <c r="AS255" t="str">
        <f>IF(TabellSAML[[#This Row],[ID]]&gt;0,ISTEXT(TabellSAML[[#This Row],[(BIFF) Namn på ledare för programmet]]),"")</f>
        <v/>
      </c>
      <c r="AT255" t="str">
        <f>IF(TabellSAML[[#This Row],[ID]]&gt;0,ISTEXT(TabellSAML[[#This Row],[(LFT) Namn på ledare för programmet]]),"")</f>
        <v/>
      </c>
      <c r="AU255" s="5" t="str">
        <f>IF(TabellSAML[[#This Row],[CoS1]]=TRUE,TabellSAML[[#This Row],[Datum för det sista programtillfället]]&amp;TabellSAML[[#This Row],[(CoS) Ledarens namn]],"")</f>
        <v/>
      </c>
      <c r="AV255" t="str">
        <f>IF(TabellSAML[[#This Row],[CoS1]]=TRUE,TabellSAML[[#This Row],[Socialförvaltning som anordnat programtillfällena]],"")</f>
        <v/>
      </c>
      <c r="AW255" s="5" t="str">
        <f>IF(TabellSAML[[#This Row],[CoS2]]=TRUE,TabellSAML[[#This Row],[Datum för sista programtillfället]]&amp;TabellSAML[[#This Row],[(CoS) Namn på ledare för programmet]],"")</f>
        <v/>
      </c>
      <c r="AX255" t="str">
        <f>_xlfn.XLOOKUP(TabellSAML[[#This Row],[CoS_del_datum]],TabellSAML[CoS_led_datum],TabellSAML[CoS_led_SF],"",0,1)</f>
        <v/>
      </c>
      <c r="AY255" s="5" t="str">
        <f>IF(TabellSAML[[#This Row],[BIFF1]]=TRUE,TabellSAML[[#This Row],[Datum för det sista programtillfället]]&amp;TabellSAML[[#This Row],[(BIFF) Ledarens namn]],"")</f>
        <v/>
      </c>
      <c r="AZ255" t="str">
        <f>IF(TabellSAML[[#This Row],[BIFF1]]=TRUE,TabellSAML[[#This Row],[Socialförvaltning som anordnat programtillfällena]],"")</f>
        <v/>
      </c>
      <c r="BA255" s="5" t="str">
        <f>IF(TabellSAML[[#This Row],[BIFF2]]=TRUE,TabellSAML[[#This Row],[Datum för sista programtillfället]]&amp;TabellSAML[[#This Row],[(BIFF) Namn på ledare för programmet]],"")</f>
        <v/>
      </c>
      <c r="BB255" t="str">
        <f>_xlfn.XLOOKUP(TabellSAML[[#This Row],[BIFF_del_datum]],TabellSAML[BIFF_led_datum],TabellSAML[BIFF_led_SF],"",0,1)</f>
        <v/>
      </c>
      <c r="BC255" s="5" t="str">
        <f>IF(TabellSAML[[#This Row],[LFT1]]=TRUE,TabellSAML[[#This Row],[Datum för det sista programtillfället]]&amp;TabellSAML[[#This Row],[(LFT) Ledarens namn]],"")</f>
        <v/>
      </c>
      <c r="BD255" t="str">
        <f>IF(TabellSAML[[#This Row],[LFT1]]=TRUE,TabellSAML[[#This Row],[Socialförvaltning som anordnat programtillfällena]],"")</f>
        <v/>
      </c>
      <c r="BE255" s="5" t="str">
        <f>IF(TabellSAML[[#This Row],[LFT2]]=TRUE,TabellSAML[[#This Row],[Datum för sista programtillfället]]&amp;TabellSAML[[#This Row],[(LFT) Namn på ledare för programmet]],"")</f>
        <v/>
      </c>
      <c r="BF255" t="str">
        <f>_xlfn.XLOOKUP(TabellSAML[[#This Row],[LFT_del_datum]],TabellSAML[LFT_led_datum],TabellSAML[LFT_led_SF],"",0,1)</f>
        <v/>
      </c>
      <c r="BG25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5" s="5" t="str">
        <f>IF(ISNUMBER(TabellSAML[[#This Row],[Datum för det sista programtillfället]]),TabellSAML[[#This Row],[Datum för det sista programtillfället]],IF(ISBLANK(TabellSAML[[#This Row],[Datum för sista programtillfället]]),"",TabellSAML[[#This Row],[Datum för sista programtillfället]]))</f>
        <v/>
      </c>
      <c r="BJ255" t="str">
        <f>IF(ISTEXT(TabellSAML[[#This Row],[Typ av program]]),TabellSAML[[#This Row],[Typ av program]],IF(ISBLANK(TabellSAML[[#This Row],[Typ av program2]]),"",TabellSAML[[#This Row],[Typ av program2]]))</f>
        <v/>
      </c>
      <c r="BK255" t="str">
        <f>IF(ISTEXT(TabellSAML[[#This Row],[Datum alla]]),"",YEAR(TabellSAML[[#This Row],[Datum alla]]))</f>
        <v/>
      </c>
      <c r="BL255" t="str">
        <f>IF(ISTEXT(TabellSAML[[#This Row],[Datum alla]]),"",MONTH(TabellSAML[[#This Row],[Datum alla]]))</f>
        <v/>
      </c>
      <c r="BM255" t="str">
        <f>IF(ISTEXT(TabellSAML[[#This Row],[Månad]]),"",IF(TabellSAML[[#This Row],[Månad]]&lt;=6,TabellSAML[[#This Row],[År]]&amp;" termin 1",TabellSAML[[#This Row],[År]]&amp;" termin 2"))</f>
        <v/>
      </c>
    </row>
    <row r="256" spans="2:65" x14ac:dyDescent="0.25">
      <c r="B256" s="1"/>
      <c r="C256" s="1"/>
      <c r="G256" s="29"/>
      <c r="J256" s="2"/>
      <c r="K256" s="2"/>
      <c r="S256" s="37"/>
      <c r="T256" s="29"/>
      <c r="AO256" s="44" t="str">
        <f>IF(TabellSAML[[#This Row],[ID]]&gt;0,ISTEXT(TabellSAML[[#This Row],[(CoS) Ledarens namn]]),"")</f>
        <v/>
      </c>
      <c r="AP256" t="str">
        <f>IF(TabellSAML[[#This Row],[ID]]&gt;0,ISTEXT(TabellSAML[[#This Row],[(BIFF) Ledarens namn]]),"")</f>
        <v/>
      </c>
      <c r="AQ256" t="str">
        <f>IF(TabellSAML[[#This Row],[ID]]&gt;0,ISTEXT(TabellSAML[[#This Row],[(LFT) Ledarens namn]]),"")</f>
        <v/>
      </c>
      <c r="AR256" t="str">
        <f>IF(TabellSAML[[#This Row],[ID]]&gt;0,ISTEXT(TabellSAML[[#This Row],[(CoS) Namn på ledare för programmet]]),"")</f>
        <v/>
      </c>
      <c r="AS256" t="str">
        <f>IF(TabellSAML[[#This Row],[ID]]&gt;0,ISTEXT(TabellSAML[[#This Row],[(BIFF) Namn på ledare för programmet]]),"")</f>
        <v/>
      </c>
      <c r="AT256" t="str">
        <f>IF(TabellSAML[[#This Row],[ID]]&gt;0,ISTEXT(TabellSAML[[#This Row],[(LFT) Namn på ledare för programmet]]),"")</f>
        <v/>
      </c>
      <c r="AU256" s="5" t="str">
        <f>IF(TabellSAML[[#This Row],[CoS1]]=TRUE,TabellSAML[[#This Row],[Datum för det sista programtillfället]]&amp;TabellSAML[[#This Row],[(CoS) Ledarens namn]],"")</f>
        <v/>
      </c>
      <c r="AV256" t="str">
        <f>IF(TabellSAML[[#This Row],[CoS1]]=TRUE,TabellSAML[[#This Row],[Socialförvaltning som anordnat programtillfällena]],"")</f>
        <v/>
      </c>
      <c r="AW256" s="5" t="str">
        <f>IF(TabellSAML[[#This Row],[CoS2]]=TRUE,TabellSAML[[#This Row],[Datum för sista programtillfället]]&amp;TabellSAML[[#This Row],[(CoS) Namn på ledare för programmet]],"")</f>
        <v/>
      </c>
      <c r="AX256" t="str">
        <f>_xlfn.XLOOKUP(TabellSAML[[#This Row],[CoS_del_datum]],TabellSAML[CoS_led_datum],TabellSAML[CoS_led_SF],"",0,1)</f>
        <v/>
      </c>
      <c r="AY256" s="5" t="str">
        <f>IF(TabellSAML[[#This Row],[BIFF1]]=TRUE,TabellSAML[[#This Row],[Datum för det sista programtillfället]]&amp;TabellSAML[[#This Row],[(BIFF) Ledarens namn]],"")</f>
        <v/>
      </c>
      <c r="AZ256" t="str">
        <f>IF(TabellSAML[[#This Row],[BIFF1]]=TRUE,TabellSAML[[#This Row],[Socialförvaltning som anordnat programtillfällena]],"")</f>
        <v/>
      </c>
      <c r="BA256" s="5" t="str">
        <f>IF(TabellSAML[[#This Row],[BIFF2]]=TRUE,TabellSAML[[#This Row],[Datum för sista programtillfället]]&amp;TabellSAML[[#This Row],[(BIFF) Namn på ledare för programmet]],"")</f>
        <v/>
      </c>
      <c r="BB256" t="str">
        <f>_xlfn.XLOOKUP(TabellSAML[[#This Row],[BIFF_del_datum]],TabellSAML[BIFF_led_datum],TabellSAML[BIFF_led_SF],"",0,1)</f>
        <v/>
      </c>
      <c r="BC256" s="5" t="str">
        <f>IF(TabellSAML[[#This Row],[LFT1]]=TRUE,TabellSAML[[#This Row],[Datum för det sista programtillfället]]&amp;TabellSAML[[#This Row],[(LFT) Ledarens namn]],"")</f>
        <v/>
      </c>
      <c r="BD256" t="str">
        <f>IF(TabellSAML[[#This Row],[LFT1]]=TRUE,TabellSAML[[#This Row],[Socialförvaltning som anordnat programtillfällena]],"")</f>
        <v/>
      </c>
      <c r="BE256" s="5" t="str">
        <f>IF(TabellSAML[[#This Row],[LFT2]]=TRUE,TabellSAML[[#This Row],[Datum för sista programtillfället]]&amp;TabellSAML[[#This Row],[(LFT) Namn på ledare för programmet]],"")</f>
        <v/>
      </c>
      <c r="BF256" t="str">
        <f>_xlfn.XLOOKUP(TabellSAML[[#This Row],[LFT_del_datum]],TabellSAML[LFT_led_datum],TabellSAML[LFT_led_SF],"",0,1)</f>
        <v/>
      </c>
      <c r="BG25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6" s="5" t="str">
        <f>IF(ISNUMBER(TabellSAML[[#This Row],[Datum för det sista programtillfället]]),TabellSAML[[#This Row],[Datum för det sista programtillfället]],IF(ISBLANK(TabellSAML[[#This Row],[Datum för sista programtillfället]]),"",TabellSAML[[#This Row],[Datum för sista programtillfället]]))</f>
        <v/>
      </c>
      <c r="BJ256" t="str">
        <f>IF(ISTEXT(TabellSAML[[#This Row],[Typ av program]]),TabellSAML[[#This Row],[Typ av program]],IF(ISBLANK(TabellSAML[[#This Row],[Typ av program2]]),"",TabellSAML[[#This Row],[Typ av program2]]))</f>
        <v/>
      </c>
      <c r="BK256" t="str">
        <f>IF(ISTEXT(TabellSAML[[#This Row],[Datum alla]]),"",YEAR(TabellSAML[[#This Row],[Datum alla]]))</f>
        <v/>
      </c>
      <c r="BL256" t="str">
        <f>IF(ISTEXT(TabellSAML[[#This Row],[Datum alla]]),"",MONTH(TabellSAML[[#This Row],[Datum alla]]))</f>
        <v/>
      </c>
      <c r="BM256" t="str">
        <f>IF(ISTEXT(TabellSAML[[#This Row],[Månad]]),"",IF(TabellSAML[[#This Row],[Månad]]&lt;=6,TabellSAML[[#This Row],[År]]&amp;" termin 1",TabellSAML[[#This Row],[År]]&amp;" termin 2"))</f>
        <v/>
      </c>
    </row>
    <row r="257" spans="2:65" x14ac:dyDescent="0.25">
      <c r="B257" s="1"/>
      <c r="C257" s="1"/>
      <c r="G257" s="29"/>
      <c r="S257" s="37"/>
      <c r="T257" s="29"/>
      <c r="AA257" s="2"/>
      <c r="AO257" s="44" t="str">
        <f>IF(TabellSAML[[#This Row],[ID]]&gt;0,ISTEXT(TabellSAML[[#This Row],[(CoS) Ledarens namn]]),"")</f>
        <v/>
      </c>
      <c r="AP257" t="str">
        <f>IF(TabellSAML[[#This Row],[ID]]&gt;0,ISTEXT(TabellSAML[[#This Row],[(BIFF) Ledarens namn]]),"")</f>
        <v/>
      </c>
      <c r="AQ257" t="str">
        <f>IF(TabellSAML[[#This Row],[ID]]&gt;0,ISTEXT(TabellSAML[[#This Row],[(LFT) Ledarens namn]]),"")</f>
        <v/>
      </c>
      <c r="AR257" t="str">
        <f>IF(TabellSAML[[#This Row],[ID]]&gt;0,ISTEXT(TabellSAML[[#This Row],[(CoS) Namn på ledare för programmet]]),"")</f>
        <v/>
      </c>
      <c r="AS257" t="str">
        <f>IF(TabellSAML[[#This Row],[ID]]&gt;0,ISTEXT(TabellSAML[[#This Row],[(BIFF) Namn på ledare för programmet]]),"")</f>
        <v/>
      </c>
      <c r="AT257" t="str">
        <f>IF(TabellSAML[[#This Row],[ID]]&gt;0,ISTEXT(TabellSAML[[#This Row],[(LFT) Namn på ledare för programmet]]),"")</f>
        <v/>
      </c>
      <c r="AU257" s="5" t="str">
        <f>IF(TabellSAML[[#This Row],[CoS1]]=TRUE,TabellSAML[[#This Row],[Datum för det sista programtillfället]]&amp;TabellSAML[[#This Row],[(CoS) Ledarens namn]],"")</f>
        <v/>
      </c>
      <c r="AV257" t="str">
        <f>IF(TabellSAML[[#This Row],[CoS1]]=TRUE,TabellSAML[[#This Row],[Socialförvaltning som anordnat programtillfällena]],"")</f>
        <v/>
      </c>
      <c r="AW257" s="5" t="str">
        <f>IF(TabellSAML[[#This Row],[CoS2]]=TRUE,TabellSAML[[#This Row],[Datum för sista programtillfället]]&amp;TabellSAML[[#This Row],[(CoS) Namn på ledare för programmet]],"")</f>
        <v/>
      </c>
      <c r="AX257" t="str">
        <f>_xlfn.XLOOKUP(TabellSAML[[#This Row],[CoS_del_datum]],TabellSAML[CoS_led_datum],TabellSAML[CoS_led_SF],"",0,1)</f>
        <v/>
      </c>
      <c r="AY257" s="5" t="str">
        <f>IF(TabellSAML[[#This Row],[BIFF1]]=TRUE,TabellSAML[[#This Row],[Datum för det sista programtillfället]]&amp;TabellSAML[[#This Row],[(BIFF) Ledarens namn]],"")</f>
        <v/>
      </c>
      <c r="AZ257" t="str">
        <f>IF(TabellSAML[[#This Row],[BIFF1]]=TRUE,TabellSAML[[#This Row],[Socialförvaltning som anordnat programtillfällena]],"")</f>
        <v/>
      </c>
      <c r="BA257" s="5" t="str">
        <f>IF(TabellSAML[[#This Row],[BIFF2]]=TRUE,TabellSAML[[#This Row],[Datum för sista programtillfället]]&amp;TabellSAML[[#This Row],[(BIFF) Namn på ledare för programmet]],"")</f>
        <v/>
      </c>
      <c r="BB257" t="str">
        <f>_xlfn.XLOOKUP(TabellSAML[[#This Row],[BIFF_del_datum]],TabellSAML[BIFF_led_datum],TabellSAML[BIFF_led_SF],"",0,1)</f>
        <v/>
      </c>
      <c r="BC257" s="5" t="str">
        <f>IF(TabellSAML[[#This Row],[LFT1]]=TRUE,TabellSAML[[#This Row],[Datum för det sista programtillfället]]&amp;TabellSAML[[#This Row],[(LFT) Ledarens namn]],"")</f>
        <v/>
      </c>
      <c r="BD257" t="str">
        <f>IF(TabellSAML[[#This Row],[LFT1]]=TRUE,TabellSAML[[#This Row],[Socialförvaltning som anordnat programtillfällena]],"")</f>
        <v/>
      </c>
      <c r="BE257" s="5" t="str">
        <f>IF(TabellSAML[[#This Row],[LFT2]]=TRUE,TabellSAML[[#This Row],[Datum för sista programtillfället]]&amp;TabellSAML[[#This Row],[(LFT) Namn på ledare för programmet]],"")</f>
        <v/>
      </c>
      <c r="BF257" t="str">
        <f>_xlfn.XLOOKUP(TabellSAML[[#This Row],[LFT_del_datum]],TabellSAML[LFT_led_datum],TabellSAML[LFT_led_SF],"",0,1)</f>
        <v/>
      </c>
      <c r="BG25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7" s="5" t="str">
        <f>IF(ISNUMBER(TabellSAML[[#This Row],[Datum för det sista programtillfället]]),TabellSAML[[#This Row],[Datum för det sista programtillfället]],IF(ISBLANK(TabellSAML[[#This Row],[Datum för sista programtillfället]]),"",TabellSAML[[#This Row],[Datum för sista programtillfället]]))</f>
        <v/>
      </c>
      <c r="BJ257" t="str">
        <f>IF(ISTEXT(TabellSAML[[#This Row],[Typ av program]]),TabellSAML[[#This Row],[Typ av program]],IF(ISBLANK(TabellSAML[[#This Row],[Typ av program2]]),"",TabellSAML[[#This Row],[Typ av program2]]))</f>
        <v/>
      </c>
      <c r="BK257" t="str">
        <f>IF(ISTEXT(TabellSAML[[#This Row],[Datum alla]]),"",YEAR(TabellSAML[[#This Row],[Datum alla]]))</f>
        <v/>
      </c>
      <c r="BL257" t="str">
        <f>IF(ISTEXT(TabellSAML[[#This Row],[Datum alla]]),"",MONTH(TabellSAML[[#This Row],[Datum alla]]))</f>
        <v/>
      </c>
      <c r="BM257" t="str">
        <f>IF(ISTEXT(TabellSAML[[#This Row],[Månad]]),"",IF(TabellSAML[[#This Row],[Månad]]&lt;=6,TabellSAML[[#This Row],[År]]&amp;" termin 1",TabellSAML[[#This Row],[År]]&amp;" termin 2"))</f>
        <v/>
      </c>
    </row>
    <row r="258" spans="2:65" x14ac:dyDescent="0.25">
      <c r="B258" s="1"/>
      <c r="C258" s="1"/>
      <c r="G258" s="29"/>
      <c r="S258" s="37"/>
      <c r="T258" s="29"/>
      <c r="AA258" s="2"/>
      <c r="AO258" s="44" t="str">
        <f>IF(TabellSAML[[#This Row],[ID]]&gt;0,ISTEXT(TabellSAML[[#This Row],[(CoS) Ledarens namn]]),"")</f>
        <v/>
      </c>
      <c r="AP258" t="str">
        <f>IF(TabellSAML[[#This Row],[ID]]&gt;0,ISTEXT(TabellSAML[[#This Row],[(BIFF) Ledarens namn]]),"")</f>
        <v/>
      </c>
      <c r="AQ258" t="str">
        <f>IF(TabellSAML[[#This Row],[ID]]&gt;0,ISTEXT(TabellSAML[[#This Row],[(LFT) Ledarens namn]]),"")</f>
        <v/>
      </c>
      <c r="AR258" t="str">
        <f>IF(TabellSAML[[#This Row],[ID]]&gt;0,ISTEXT(TabellSAML[[#This Row],[(CoS) Namn på ledare för programmet]]),"")</f>
        <v/>
      </c>
      <c r="AS258" t="str">
        <f>IF(TabellSAML[[#This Row],[ID]]&gt;0,ISTEXT(TabellSAML[[#This Row],[(BIFF) Namn på ledare för programmet]]),"")</f>
        <v/>
      </c>
      <c r="AT258" t="str">
        <f>IF(TabellSAML[[#This Row],[ID]]&gt;0,ISTEXT(TabellSAML[[#This Row],[(LFT) Namn på ledare för programmet]]),"")</f>
        <v/>
      </c>
      <c r="AU258" s="5" t="str">
        <f>IF(TabellSAML[[#This Row],[CoS1]]=TRUE,TabellSAML[[#This Row],[Datum för det sista programtillfället]]&amp;TabellSAML[[#This Row],[(CoS) Ledarens namn]],"")</f>
        <v/>
      </c>
      <c r="AV258" t="str">
        <f>IF(TabellSAML[[#This Row],[CoS1]]=TRUE,TabellSAML[[#This Row],[Socialförvaltning som anordnat programtillfällena]],"")</f>
        <v/>
      </c>
      <c r="AW258" s="5" t="str">
        <f>IF(TabellSAML[[#This Row],[CoS2]]=TRUE,TabellSAML[[#This Row],[Datum för sista programtillfället]]&amp;TabellSAML[[#This Row],[(CoS) Namn på ledare för programmet]],"")</f>
        <v/>
      </c>
      <c r="AX258" t="str">
        <f>_xlfn.XLOOKUP(TabellSAML[[#This Row],[CoS_del_datum]],TabellSAML[CoS_led_datum],TabellSAML[CoS_led_SF],"",0,1)</f>
        <v/>
      </c>
      <c r="AY258" s="5" t="str">
        <f>IF(TabellSAML[[#This Row],[BIFF1]]=TRUE,TabellSAML[[#This Row],[Datum för det sista programtillfället]]&amp;TabellSAML[[#This Row],[(BIFF) Ledarens namn]],"")</f>
        <v/>
      </c>
      <c r="AZ258" t="str">
        <f>IF(TabellSAML[[#This Row],[BIFF1]]=TRUE,TabellSAML[[#This Row],[Socialförvaltning som anordnat programtillfällena]],"")</f>
        <v/>
      </c>
      <c r="BA258" s="5" t="str">
        <f>IF(TabellSAML[[#This Row],[BIFF2]]=TRUE,TabellSAML[[#This Row],[Datum för sista programtillfället]]&amp;TabellSAML[[#This Row],[(BIFF) Namn på ledare för programmet]],"")</f>
        <v/>
      </c>
      <c r="BB258" t="str">
        <f>_xlfn.XLOOKUP(TabellSAML[[#This Row],[BIFF_del_datum]],TabellSAML[BIFF_led_datum],TabellSAML[BIFF_led_SF],"",0,1)</f>
        <v/>
      </c>
      <c r="BC258" s="5" t="str">
        <f>IF(TabellSAML[[#This Row],[LFT1]]=TRUE,TabellSAML[[#This Row],[Datum för det sista programtillfället]]&amp;TabellSAML[[#This Row],[(LFT) Ledarens namn]],"")</f>
        <v/>
      </c>
      <c r="BD258" t="str">
        <f>IF(TabellSAML[[#This Row],[LFT1]]=TRUE,TabellSAML[[#This Row],[Socialförvaltning som anordnat programtillfällena]],"")</f>
        <v/>
      </c>
      <c r="BE258" s="5" t="str">
        <f>IF(TabellSAML[[#This Row],[LFT2]]=TRUE,TabellSAML[[#This Row],[Datum för sista programtillfället]]&amp;TabellSAML[[#This Row],[(LFT) Namn på ledare för programmet]],"")</f>
        <v/>
      </c>
      <c r="BF258" t="str">
        <f>_xlfn.XLOOKUP(TabellSAML[[#This Row],[LFT_del_datum]],TabellSAML[LFT_led_datum],TabellSAML[LFT_led_SF],"",0,1)</f>
        <v/>
      </c>
      <c r="BG25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8" s="5" t="str">
        <f>IF(ISNUMBER(TabellSAML[[#This Row],[Datum för det sista programtillfället]]),TabellSAML[[#This Row],[Datum för det sista programtillfället]],IF(ISBLANK(TabellSAML[[#This Row],[Datum för sista programtillfället]]),"",TabellSAML[[#This Row],[Datum för sista programtillfället]]))</f>
        <v/>
      </c>
      <c r="BJ258" t="str">
        <f>IF(ISTEXT(TabellSAML[[#This Row],[Typ av program]]),TabellSAML[[#This Row],[Typ av program]],IF(ISBLANK(TabellSAML[[#This Row],[Typ av program2]]),"",TabellSAML[[#This Row],[Typ av program2]]))</f>
        <v/>
      </c>
      <c r="BK258" t="str">
        <f>IF(ISTEXT(TabellSAML[[#This Row],[Datum alla]]),"",YEAR(TabellSAML[[#This Row],[Datum alla]]))</f>
        <v/>
      </c>
      <c r="BL258" t="str">
        <f>IF(ISTEXT(TabellSAML[[#This Row],[Datum alla]]),"",MONTH(TabellSAML[[#This Row],[Datum alla]]))</f>
        <v/>
      </c>
      <c r="BM258" t="str">
        <f>IF(ISTEXT(TabellSAML[[#This Row],[Månad]]),"",IF(TabellSAML[[#This Row],[Månad]]&lt;=6,TabellSAML[[#This Row],[År]]&amp;" termin 1",TabellSAML[[#This Row],[År]]&amp;" termin 2"))</f>
        <v/>
      </c>
    </row>
    <row r="259" spans="2:65" x14ac:dyDescent="0.25">
      <c r="B259" s="1"/>
      <c r="C259" s="1"/>
      <c r="G259" s="29"/>
      <c r="J259" s="2"/>
      <c r="K259" s="2"/>
      <c r="S259" s="37"/>
      <c r="T259" s="29"/>
      <c r="AO259" s="44" t="str">
        <f>IF(TabellSAML[[#This Row],[ID]]&gt;0,ISTEXT(TabellSAML[[#This Row],[(CoS) Ledarens namn]]),"")</f>
        <v/>
      </c>
      <c r="AP259" t="str">
        <f>IF(TabellSAML[[#This Row],[ID]]&gt;0,ISTEXT(TabellSAML[[#This Row],[(BIFF) Ledarens namn]]),"")</f>
        <v/>
      </c>
      <c r="AQ259" t="str">
        <f>IF(TabellSAML[[#This Row],[ID]]&gt;0,ISTEXT(TabellSAML[[#This Row],[(LFT) Ledarens namn]]),"")</f>
        <v/>
      </c>
      <c r="AR259" t="str">
        <f>IF(TabellSAML[[#This Row],[ID]]&gt;0,ISTEXT(TabellSAML[[#This Row],[(CoS) Namn på ledare för programmet]]),"")</f>
        <v/>
      </c>
      <c r="AS259" t="str">
        <f>IF(TabellSAML[[#This Row],[ID]]&gt;0,ISTEXT(TabellSAML[[#This Row],[(BIFF) Namn på ledare för programmet]]),"")</f>
        <v/>
      </c>
      <c r="AT259" t="str">
        <f>IF(TabellSAML[[#This Row],[ID]]&gt;0,ISTEXT(TabellSAML[[#This Row],[(LFT) Namn på ledare för programmet]]),"")</f>
        <v/>
      </c>
      <c r="AU259" s="5" t="str">
        <f>IF(TabellSAML[[#This Row],[CoS1]]=TRUE,TabellSAML[[#This Row],[Datum för det sista programtillfället]]&amp;TabellSAML[[#This Row],[(CoS) Ledarens namn]],"")</f>
        <v/>
      </c>
      <c r="AV259" t="str">
        <f>IF(TabellSAML[[#This Row],[CoS1]]=TRUE,TabellSAML[[#This Row],[Socialförvaltning som anordnat programtillfällena]],"")</f>
        <v/>
      </c>
      <c r="AW259" s="5" t="str">
        <f>IF(TabellSAML[[#This Row],[CoS2]]=TRUE,TabellSAML[[#This Row],[Datum för sista programtillfället]]&amp;TabellSAML[[#This Row],[(CoS) Namn på ledare för programmet]],"")</f>
        <v/>
      </c>
      <c r="AX259" t="str">
        <f>_xlfn.XLOOKUP(TabellSAML[[#This Row],[CoS_del_datum]],TabellSAML[CoS_led_datum],TabellSAML[CoS_led_SF],"",0,1)</f>
        <v/>
      </c>
      <c r="AY259" s="5" t="str">
        <f>IF(TabellSAML[[#This Row],[BIFF1]]=TRUE,TabellSAML[[#This Row],[Datum för det sista programtillfället]]&amp;TabellSAML[[#This Row],[(BIFF) Ledarens namn]],"")</f>
        <v/>
      </c>
      <c r="AZ259" t="str">
        <f>IF(TabellSAML[[#This Row],[BIFF1]]=TRUE,TabellSAML[[#This Row],[Socialförvaltning som anordnat programtillfällena]],"")</f>
        <v/>
      </c>
      <c r="BA259" s="5" t="str">
        <f>IF(TabellSAML[[#This Row],[BIFF2]]=TRUE,TabellSAML[[#This Row],[Datum för sista programtillfället]]&amp;TabellSAML[[#This Row],[(BIFF) Namn på ledare för programmet]],"")</f>
        <v/>
      </c>
      <c r="BB259" t="str">
        <f>_xlfn.XLOOKUP(TabellSAML[[#This Row],[BIFF_del_datum]],TabellSAML[BIFF_led_datum],TabellSAML[BIFF_led_SF],"",0,1)</f>
        <v/>
      </c>
      <c r="BC259" s="5" t="str">
        <f>IF(TabellSAML[[#This Row],[LFT1]]=TRUE,TabellSAML[[#This Row],[Datum för det sista programtillfället]]&amp;TabellSAML[[#This Row],[(LFT) Ledarens namn]],"")</f>
        <v/>
      </c>
      <c r="BD259" t="str">
        <f>IF(TabellSAML[[#This Row],[LFT1]]=TRUE,TabellSAML[[#This Row],[Socialförvaltning som anordnat programtillfällena]],"")</f>
        <v/>
      </c>
      <c r="BE259" s="5" t="str">
        <f>IF(TabellSAML[[#This Row],[LFT2]]=TRUE,TabellSAML[[#This Row],[Datum för sista programtillfället]]&amp;TabellSAML[[#This Row],[(LFT) Namn på ledare för programmet]],"")</f>
        <v/>
      </c>
      <c r="BF259" t="str">
        <f>_xlfn.XLOOKUP(TabellSAML[[#This Row],[LFT_del_datum]],TabellSAML[LFT_led_datum],TabellSAML[LFT_led_SF],"",0,1)</f>
        <v/>
      </c>
      <c r="BG25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5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59" s="5" t="str">
        <f>IF(ISNUMBER(TabellSAML[[#This Row],[Datum för det sista programtillfället]]),TabellSAML[[#This Row],[Datum för det sista programtillfället]],IF(ISBLANK(TabellSAML[[#This Row],[Datum för sista programtillfället]]),"",TabellSAML[[#This Row],[Datum för sista programtillfället]]))</f>
        <v/>
      </c>
      <c r="BJ259" t="str">
        <f>IF(ISTEXT(TabellSAML[[#This Row],[Typ av program]]),TabellSAML[[#This Row],[Typ av program]],IF(ISBLANK(TabellSAML[[#This Row],[Typ av program2]]),"",TabellSAML[[#This Row],[Typ av program2]]))</f>
        <v/>
      </c>
      <c r="BK259" t="str">
        <f>IF(ISTEXT(TabellSAML[[#This Row],[Datum alla]]),"",YEAR(TabellSAML[[#This Row],[Datum alla]]))</f>
        <v/>
      </c>
      <c r="BL259" t="str">
        <f>IF(ISTEXT(TabellSAML[[#This Row],[Datum alla]]),"",MONTH(TabellSAML[[#This Row],[Datum alla]]))</f>
        <v/>
      </c>
      <c r="BM259" t="str">
        <f>IF(ISTEXT(TabellSAML[[#This Row],[Månad]]),"",IF(TabellSAML[[#This Row],[Månad]]&lt;=6,TabellSAML[[#This Row],[År]]&amp;" termin 1",TabellSAML[[#This Row],[År]]&amp;" termin 2"))</f>
        <v/>
      </c>
    </row>
    <row r="260" spans="2:65" x14ac:dyDescent="0.25">
      <c r="B260" s="1"/>
      <c r="C260" s="1"/>
      <c r="G260" s="29"/>
      <c r="S260" s="37"/>
      <c r="T260" s="29"/>
      <c r="AA260" s="2"/>
      <c r="AO260" s="44" t="str">
        <f>IF(TabellSAML[[#This Row],[ID]]&gt;0,ISTEXT(TabellSAML[[#This Row],[(CoS) Ledarens namn]]),"")</f>
        <v/>
      </c>
      <c r="AP260" t="str">
        <f>IF(TabellSAML[[#This Row],[ID]]&gt;0,ISTEXT(TabellSAML[[#This Row],[(BIFF) Ledarens namn]]),"")</f>
        <v/>
      </c>
      <c r="AQ260" t="str">
        <f>IF(TabellSAML[[#This Row],[ID]]&gt;0,ISTEXT(TabellSAML[[#This Row],[(LFT) Ledarens namn]]),"")</f>
        <v/>
      </c>
      <c r="AR260" t="str">
        <f>IF(TabellSAML[[#This Row],[ID]]&gt;0,ISTEXT(TabellSAML[[#This Row],[(CoS) Namn på ledare för programmet]]),"")</f>
        <v/>
      </c>
      <c r="AS260" t="str">
        <f>IF(TabellSAML[[#This Row],[ID]]&gt;0,ISTEXT(TabellSAML[[#This Row],[(BIFF) Namn på ledare för programmet]]),"")</f>
        <v/>
      </c>
      <c r="AT260" t="str">
        <f>IF(TabellSAML[[#This Row],[ID]]&gt;0,ISTEXT(TabellSAML[[#This Row],[(LFT) Namn på ledare för programmet]]),"")</f>
        <v/>
      </c>
      <c r="AU260" s="5" t="str">
        <f>IF(TabellSAML[[#This Row],[CoS1]]=TRUE,TabellSAML[[#This Row],[Datum för det sista programtillfället]]&amp;TabellSAML[[#This Row],[(CoS) Ledarens namn]],"")</f>
        <v/>
      </c>
      <c r="AV260" t="str">
        <f>IF(TabellSAML[[#This Row],[CoS1]]=TRUE,TabellSAML[[#This Row],[Socialförvaltning som anordnat programtillfällena]],"")</f>
        <v/>
      </c>
      <c r="AW260" s="5" t="str">
        <f>IF(TabellSAML[[#This Row],[CoS2]]=TRUE,TabellSAML[[#This Row],[Datum för sista programtillfället]]&amp;TabellSAML[[#This Row],[(CoS) Namn på ledare för programmet]],"")</f>
        <v/>
      </c>
      <c r="AX260" t="str">
        <f>_xlfn.XLOOKUP(TabellSAML[[#This Row],[CoS_del_datum]],TabellSAML[CoS_led_datum],TabellSAML[CoS_led_SF],"",0,1)</f>
        <v/>
      </c>
      <c r="AY260" s="5" t="str">
        <f>IF(TabellSAML[[#This Row],[BIFF1]]=TRUE,TabellSAML[[#This Row],[Datum för det sista programtillfället]]&amp;TabellSAML[[#This Row],[(BIFF) Ledarens namn]],"")</f>
        <v/>
      </c>
      <c r="AZ260" t="str">
        <f>IF(TabellSAML[[#This Row],[BIFF1]]=TRUE,TabellSAML[[#This Row],[Socialförvaltning som anordnat programtillfällena]],"")</f>
        <v/>
      </c>
      <c r="BA260" s="5" t="str">
        <f>IF(TabellSAML[[#This Row],[BIFF2]]=TRUE,TabellSAML[[#This Row],[Datum för sista programtillfället]]&amp;TabellSAML[[#This Row],[(BIFF) Namn på ledare för programmet]],"")</f>
        <v/>
      </c>
      <c r="BB260" t="str">
        <f>_xlfn.XLOOKUP(TabellSAML[[#This Row],[BIFF_del_datum]],TabellSAML[BIFF_led_datum],TabellSAML[BIFF_led_SF],"",0,1)</f>
        <v/>
      </c>
      <c r="BC260" s="5" t="str">
        <f>IF(TabellSAML[[#This Row],[LFT1]]=TRUE,TabellSAML[[#This Row],[Datum för det sista programtillfället]]&amp;TabellSAML[[#This Row],[(LFT) Ledarens namn]],"")</f>
        <v/>
      </c>
      <c r="BD260" t="str">
        <f>IF(TabellSAML[[#This Row],[LFT1]]=TRUE,TabellSAML[[#This Row],[Socialförvaltning som anordnat programtillfällena]],"")</f>
        <v/>
      </c>
      <c r="BE260" s="5" t="str">
        <f>IF(TabellSAML[[#This Row],[LFT2]]=TRUE,TabellSAML[[#This Row],[Datum för sista programtillfället]]&amp;TabellSAML[[#This Row],[(LFT) Namn på ledare för programmet]],"")</f>
        <v/>
      </c>
      <c r="BF260" t="str">
        <f>_xlfn.XLOOKUP(TabellSAML[[#This Row],[LFT_del_datum]],TabellSAML[LFT_led_datum],TabellSAML[LFT_led_SF],"",0,1)</f>
        <v/>
      </c>
      <c r="BG26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0" s="5" t="str">
        <f>IF(ISNUMBER(TabellSAML[[#This Row],[Datum för det sista programtillfället]]),TabellSAML[[#This Row],[Datum för det sista programtillfället]],IF(ISBLANK(TabellSAML[[#This Row],[Datum för sista programtillfället]]),"",TabellSAML[[#This Row],[Datum för sista programtillfället]]))</f>
        <v/>
      </c>
      <c r="BJ260" t="str">
        <f>IF(ISTEXT(TabellSAML[[#This Row],[Typ av program]]),TabellSAML[[#This Row],[Typ av program]],IF(ISBLANK(TabellSAML[[#This Row],[Typ av program2]]),"",TabellSAML[[#This Row],[Typ av program2]]))</f>
        <v/>
      </c>
      <c r="BK260" t="str">
        <f>IF(ISTEXT(TabellSAML[[#This Row],[Datum alla]]),"",YEAR(TabellSAML[[#This Row],[Datum alla]]))</f>
        <v/>
      </c>
      <c r="BL260" t="str">
        <f>IF(ISTEXT(TabellSAML[[#This Row],[Datum alla]]),"",MONTH(TabellSAML[[#This Row],[Datum alla]]))</f>
        <v/>
      </c>
      <c r="BM260" t="str">
        <f>IF(ISTEXT(TabellSAML[[#This Row],[Månad]]),"",IF(TabellSAML[[#This Row],[Månad]]&lt;=6,TabellSAML[[#This Row],[År]]&amp;" termin 1",TabellSAML[[#This Row],[År]]&amp;" termin 2"))</f>
        <v/>
      </c>
    </row>
    <row r="261" spans="2:65" x14ac:dyDescent="0.25">
      <c r="B261" s="1"/>
      <c r="C261" s="1"/>
      <c r="G261" s="29"/>
      <c r="S261" s="37"/>
      <c r="T261" s="29"/>
      <c r="AA261" s="2"/>
      <c r="AO261" s="44" t="str">
        <f>IF(TabellSAML[[#This Row],[ID]]&gt;0,ISTEXT(TabellSAML[[#This Row],[(CoS) Ledarens namn]]),"")</f>
        <v/>
      </c>
      <c r="AP261" t="str">
        <f>IF(TabellSAML[[#This Row],[ID]]&gt;0,ISTEXT(TabellSAML[[#This Row],[(BIFF) Ledarens namn]]),"")</f>
        <v/>
      </c>
      <c r="AQ261" t="str">
        <f>IF(TabellSAML[[#This Row],[ID]]&gt;0,ISTEXT(TabellSAML[[#This Row],[(LFT) Ledarens namn]]),"")</f>
        <v/>
      </c>
      <c r="AR261" t="str">
        <f>IF(TabellSAML[[#This Row],[ID]]&gt;0,ISTEXT(TabellSAML[[#This Row],[(CoS) Namn på ledare för programmet]]),"")</f>
        <v/>
      </c>
      <c r="AS261" t="str">
        <f>IF(TabellSAML[[#This Row],[ID]]&gt;0,ISTEXT(TabellSAML[[#This Row],[(BIFF) Namn på ledare för programmet]]),"")</f>
        <v/>
      </c>
      <c r="AT261" t="str">
        <f>IF(TabellSAML[[#This Row],[ID]]&gt;0,ISTEXT(TabellSAML[[#This Row],[(LFT) Namn på ledare för programmet]]),"")</f>
        <v/>
      </c>
      <c r="AU261" s="5" t="str">
        <f>IF(TabellSAML[[#This Row],[CoS1]]=TRUE,TabellSAML[[#This Row],[Datum för det sista programtillfället]]&amp;TabellSAML[[#This Row],[(CoS) Ledarens namn]],"")</f>
        <v/>
      </c>
      <c r="AV261" t="str">
        <f>IF(TabellSAML[[#This Row],[CoS1]]=TRUE,TabellSAML[[#This Row],[Socialförvaltning som anordnat programtillfällena]],"")</f>
        <v/>
      </c>
      <c r="AW261" s="5" t="str">
        <f>IF(TabellSAML[[#This Row],[CoS2]]=TRUE,TabellSAML[[#This Row],[Datum för sista programtillfället]]&amp;TabellSAML[[#This Row],[(CoS) Namn på ledare för programmet]],"")</f>
        <v/>
      </c>
      <c r="AX261" t="str">
        <f>_xlfn.XLOOKUP(TabellSAML[[#This Row],[CoS_del_datum]],TabellSAML[CoS_led_datum],TabellSAML[CoS_led_SF],"",0,1)</f>
        <v/>
      </c>
      <c r="AY261" s="5" t="str">
        <f>IF(TabellSAML[[#This Row],[BIFF1]]=TRUE,TabellSAML[[#This Row],[Datum för det sista programtillfället]]&amp;TabellSAML[[#This Row],[(BIFF) Ledarens namn]],"")</f>
        <v/>
      </c>
      <c r="AZ261" t="str">
        <f>IF(TabellSAML[[#This Row],[BIFF1]]=TRUE,TabellSAML[[#This Row],[Socialförvaltning som anordnat programtillfällena]],"")</f>
        <v/>
      </c>
      <c r="BA261" s="5" t="str">
        <f>IF(TabellSAML[[#This Row],[BIFF2]]=TRUE,TabellSAML[[#This Row],[Datum för sista programtillfället]]&amp;TabellSAML[[#This Row],[(BIFF) Namn på ledare för programmet]],"")</f>
        <v/>
      </c>
      <c r="BB261" t="str">
        <f>_xlfn.XLOOKUP(TabellSAML[[#This Row],[BIFF_del_datum]],TabellSAML[BIFF_led_datum],TabellSAML[BIFF_led_SF],"",0,1)</f>
        <v/>
      </c>
      <c r="BC261" s="5" t="str">
        <f>IF(TabellSAML[[#This Row],[LFT1]]=TRUE,TabellSAML[[#This Row],[Datum för det sista programtillfället]]&amp;TabellSAML[[#This Row],[(LFT) Ledarens namn]],"")</f>
        <v/>
      </c>
      <c r="BD261" t="str">
        <f>IF(TabellSAML[[#This Row],[LFT1]]=TRUE,TabellSAML[[#This Row],[Socialförvaltning som anordnat programtillfällena]],"")</f>
        <v/>
      </c>
      <c r="BE261" s="5" t="str">
        <f>IF(TabellSAML[[#This Row],[LFT2]]=TRUE,TabellSAML[[#This Row],[Datum för sista programtillfället]]&amp;TabellSAML[[#This Row],[(LFT) Namn på ledare för programmet]],"")</f>
        <v/>
      </c>
      <c r="BF261" t="str">
        <f>_xlfn.XLOOKUP(TabellSAML[[#This Row],[LFT_del_datum]],TabellSAML[LFT_led_datum],TabellSAML[LFT_led_SF],"",0,1)</f>
        <v/>
      </c>
      <c r="BG26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1" s="5" t="str">
        <f>IF(ISNUMBER(TabellSAML[[#This Row],[Datum för det sista programtillfället]]),TabellSAML[[#This Row],[Datum för det sista programtillfället]],IF(ISBLANK(TabellSAML[[#This Row],[Datum för sista programtillfället]]),"",TabellSAML[[#This Row],[Datum för sista programtillfället]]))</f>
        <v/>
      </c>
      <c r="BJ261" t="str">
        <f>IF(ISTEXT(TabellSAML[[#This Row],[Typ av program]]),TabellSAML[[#This Row],[Typ av program]],IF(ISBLANK(TabellSAML[[#This Row],[Typ av program2]]),"",TabellSAML[[#This Row],[Typ av program2]]))</f>
        <v/>
      </c>
      <c r="BK261" t="str">
        <f>IF(ISTEXT(TabellSAML[[#This Row],[Datum alla]]),"",YEAR(TabellSAML[[#This Row],[Datum alla]]))</f>
        <v/>
      </c>
      <c r="BL261" t="str">
        <f>IF(ISTEXT(TabellSAML[[#This Row],[Datum alla]]),"",MONTH(TabellSAML[[#This Row],[Datum alla]]))</f>
        <v/>
      </c>
      <c r="BM261" t="str">
        <f>IF(ISTEXT(TabellSAML[[#This Row],[Månad]]),"",IF(TabellSAML[[#This Row],[Månad]]&lt;=6,TabellSAML[[#This Row],[År]]&amp;" termin 1",TabellSAML[[#This Row],[År]]&amp;" termin 2"))</f>
        <v/>
      </c>
    </row>
    <row r="262" spans="2:65" x14ac:dyDescent="0.25">
      <c r="B262" s="1"/>
      <c r="C262" s="1"/>
      <c r="G262" s="29"/>
      <c r="S262" s="37"/>
      <c r="T262" s="29"/>
      <c r="AA262" s="2"/>
      <c r="AO262" s="44" t="str">
        <f>IF(TabellSAML[[#This Row],[ID]]&gt;0,ISTEXT(TabellSAML[[#This Row],[(CoS) Ledarens namn]]),"")</f>
        <v/>
      </c>
      <c r="AP262" t="str">
        <f>IF(TabellSAML[[#This Row],[ID]]&gt;0,ISTEXT(TabellSAML[[#This Row],[(BIFF) Ledarens namn]]),"")</f>
        <v/>
      </c>
      <c r="AQ262" t="str">
        <f>IF(TabellSAML[[#This Row],[ID]]&gt;0,ISTEXT(TabellSAML[[#This Row],[(LFT) Ledarens namn]]),"")</f>
        <v/>
      </c>
      <c r="AR262" t="str">
        <f>IF(TabellSAML[[#This Row],[ID]]&gt;0,ISTEXT(TabellSAML[[#This Row],[(CoS) Namn på ledare för programmet]]),"")</f>
        <v/>
      </c>
      <c r="AS262" t="str">
        <f>IF(TabellSAML[[#This Row],[ID]]&gt;0,ISTEXT(TabellSAML[[#This Row],[(BIFF) Namn på ledare för programmet]]),"")</f>
        <v/>
      </c>
      <c r="AT262" t="str">
        <f>IF(TabellSAML[[#This Row],[ID]]&gt;0,ISTEXT(TabellSAML[[#This Row],[(LFT) Namn på ledare för programmet]]),"")</f>
        <v/>
      </c>
      <c r="AU262" s="5" t="str">
        <f>IF(TabellSAML[[#This Row],[CoS1]]=TRUE,TabellSAML[[#This Row],[Datum för det sista programtillfället]]&amp;TabellSAML[[#This Row],[(CoS) Ledarens namn]],"")</f>
        <v/>
      </c>
      <c r="AV262" t="str">
        <f>IF(TabellSAML[[#This Row],[CoS1]]=TRUE,TabellSAML[[#This Row],[Socialförvaltning som anordnat programtillfällena]],"")</f>
        <v/>
      </c>
      <c r="AW262" s="5" t="str">
        <f>IF(TabellSAML[[#This Row],[CoS2]]=TRUE,TabellSAML[[#This Row],[Datum för sista programtillfället]]&amp;TabellSAML[[#This Row],[(CoS) Namn på ledare för programmet]],"")</f>
        <v/>
      </c>
      <c r="AX262" t="str">
        <f>_xlfn.XLOOKUP(TabellSAML[[#This Row],[CoS_del_datum]],TabellSAML[CoS_led_datum],TabellSAML[CoS_led_SF],"",0,1)</f>
        <v/>
      </c>
      <c r="AY262" s="5" t="str">
        <f>IF(TabellSAML[[#This Row],[BIFF1]]=TRUE,TabellSAML[[#This Row],[Datum för det sista programtillfället]]&amp;TabellSAML[[#This Row],[(BIFF) Ledarens namn]],"")</f>
        <v/>
      </c>
      <c r="AZ262" t="str">
        <f>IF(TabellSAML[[#This Row],[BIFF1]]=TRUE,TabellSAML[[#This Row],[Socialförvaltning som anordnat programtillfällena]],"")</f>
        <v/>
      </c>
      <c r="BA262" s="5" t="str">
        <f>IF(TabellSAML[[#This Row],[BIFF2]]=TRUE,TabellSAML[[#This Row],[Datum för sista programtillfället]]&amp;TabellSAML[[#This Row],[(BIFF) Namn på ledare för programmet]],"")</f>
        <v/>
      </c>
      <c r="BB262" t="str">
        <f>_xlfn.XLOOKUP(TabellSAML[[#This Row],[BIFF_del_datum]],TabellSAML[BIFF_led_datum],TabellSAML[BIFF_led_SF],"",0,1)</f>
        <v/>
      </c>
      <c r="BC262" s="5" t="str">
        <f>IF(TabellSAML[[#This Row],[LFT1]]=TRUE,TabellSAML[[#This Row],[Datum för det sista programtillfället]]&amp;TabellSAML[[#This Row],[(LFT) Ledarens namn]],"")</f>
        <v/>
      </c>
      <c r="BD262" t="str">
        <f>IF(TabellSAML[[#This Row],[LFT1]]=TRUE,TabellSAML[[#This Row],[Socialförvaltning som anordnat programtillfällena]],"")</f>
        <v/>
      </c>
      <c r="BE262" s="5" t="str">
        <f>IF(TabellSAML[[#This Row],[LFT2]]=TRUE,TabellSAML[[#This Row],[Datum för sista programtillfället]]&amp;TabellSAML[[#This Row],[(LFT) Namn på ledare för programmet]],"")</f>
        <v/>
      </c>
      <c r="BF262" t="str">
        <f>_xlfn.XLOOKUP(TabellSAML[[#This Row],[LFT_del_datum]],TabellSAML[LFT_led_datum],TabellSAML[LFT_led_SF],"",0,1)</f>
        <v/>
      </c>
      <c r="BG26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2" s="5" t="str">
        <f>IF(ISNUMBER(TabellSAML[[#This Row],[Datum för det sista programtillfället]]),TabellSAML[[#This Row],[Datum för det sista programtillfället]],IF(ISBLANK(TabellSAML[[#This Row],[Datum för sista programtillfället]]),"",TabellSAML[[#This Row],[Datum för sista programtillfället]]))</f>
        <v/>
      </c>
      <c r="BJ262" t="str">
        <f>IF(ISTEXT(TabellSAML[[#This Row],[Typ av program]]),TabellSAML[[#This Row],[Typ av program]],IF(ISBLANK(TabellSAML[[#This Row],[Typ av program2]]),"",TabellSAML[[#This Row],[Typ av program2]]))</f>
        <v/>
      </c>
      <c r="BK262" t="str">
        <f>IF(ISTEXT(TabellSAML[[#This Row],[Datum alla]]),"",YEAR(TabellSAML[[#This Row],[Datum alla]]))</f>
        <v/>
      </c>
      <c r="BL262" t="str">
        <f>IF(ISTEXT(TabellSAML[[#This Row],[Datum alla]]),"",MONTH(TabellSAML[[#This Row],[Datum alla]]))</f>
        <v/>
      </c>
      <c r="BM262" t="str">
        <f>IF(ISTEXT(TabellSAML[[#This Row],[Månad]]),"",IF(TabellSAML[[#This Row],[Månad]]&lt;=6,TabellSAML[[#This Row],[År]]&amp;" termin 1",TabellSAML[[#This Row],[År]]&amp;" termin 2"))</f>
        <v/>
      </c>
    </row>
    <row r="263" spans="2:65" x14ac:dyDescent="0.25">
      <c r="B263" s="1"/>
      <c r="C263" s="1"/>
      <c r="G263" s="29"/>
      <c r="S263" s="37"/>
      <c r="T263" s="29"/>
      <c r="AA263" s="2"/>
      <c r="AO263" s="44" t="str">
        <f>IF(TabellSAML[[#This Row],[ID]]&gt;0,ISTEXT(TabellSAML[[#This Row],[(CoS) Ledarens namn]]),"")</f>
        <v/>
      </c>
      <c r="AP263" t="str">
        <f>IF(TabellSAML[[#This Row],[ID]]&gt;0,ISTEXT(TabellSAML[[#This Row],[(BIFF) Ledarens namn]]),"")</f>
        <v/>
      </c>
      <c r="AQ263" t="str">
        <f>IF(TabellSAML[[#This Row],[ID]]&gt;0,ISTEXT(TabellSAML[[#This Row],[(LFT) Ledarens namn]]),"")</f>
        <v/>
      </c>
      <c r="AR263" t="str">
        <f>IF(TabellSAML[[#This Row],[ID]]&gt;0,ISTEXT(TabellSAML[[#This Row],[(CoS) Namn på ledare för programmet]]),"")</f>
        <v/>
      </c>
      <c r="AS263" t="str">
        <f>IF(TabellSAML[[#This Row],[ID]]&gt;0,ISTEXT(TabellSAML[[#This Row],[(BIFF) Namn på ledare för programmet]]),"")</f>
        <v/>
      </c>
      <c r="AT263" t="str">
        <f>IF(TabellSAML[[#This Row],[ID]]&gt;0,ISTEXT(TabellSAML[[#This Row],[(LFT) Namn på ledare för programmet]]),"")</f>
        <v/>
      </c>
      <c r="AU263" s="5" t="str">
        <f>IF(TabellSAML[[#This Row],[CoS1]]=TRUE,TabellSAML[[#This Row],[Datum för det sista programtillfället]]&amp;TabellSAML[[#This Row],[(CoS) Ledarens namn]],"")</f>
        <v/>
      </c>
      <c r="AV263" t="str">
        <f>IF(TabellSAML[[#This Row],[CoS1]]=TRUE,TabellSAML[[#This Row],[Socialförvaltning som anordnat programtillfällena]],"")</f>
        <v/>
      </c>
      <c r="AW263" s="5" t="str">
        <f>IF(TabellSAML[[#This Row],[CoS2]]=TRUE,TabellSAML[[#This Row],[Datum för sista programtillfället]]&amp;TabellSAML[[#This Row],[(CoS) Namn på ledare för programmet]],"")</f>
        <v/>
      </c>
      <c r="AX263" t="str">
        <f>_xlfn.XLOOKUP(TabellSAML[[#This Row],[CoS_del_datum]],TabellSAML[CoS_led_datum],TabellSAML[CoS_led_SF],"",0,1)</f>
        <v/>
      </c>
      <c r="AY263" s="5" t="str">
        <f>IF(TabellSAML[[#This Row],[BIFF1]]=TRUE,TabellSAML[[#This Row],[Datum för det sista programtillfället]]&amp;TabellSAML[[#This Row],[(BIFF) Ledarens namn]],"")</f>
        <v/>
      </c>
      <c r="AZ263" t="str">
        <f>IF(TabellSAML[[#This Row],[BIFF1]]=TRUE,TabellSAML[[#This Row],[Socialförvaltning som anordnat programtillfällena]],"")</f>
        <v/>
      </c>
      <c r="BA263" s="5" t="str">
        <f>IF(TabellSAML[[#This Row],[BIFF2]]=TRUE,TabellSAML[[#This Row],[Datum för sista programtillfället]]&amp;TabellSAML[[#This Row],[(BIFF) Namn på ledare för programmet]],"")</f>
        <v/>
      </c>
      <c r="BB263" t="str">
        <f>_xlfn.XLOOKUP(TabellSAML[[#This Row],[BIFF_del_datum]],TabellSAML[BIFF_led_datum],TabellSAML[BIFF_led_SF],"",0,1)</f>
        <v/>
      </c>
      <c r="BC263" s="5" t="str">
        <f>IF(TabellSAML[[#This Row],[LFT1]]=TRUE,TabellSAML[[#This Row],[Datum för det sista programtillfället]]&amp;TabellSAML[[#This Row],[(LFT) Ledarens namn]],"")</f>
        <v/>
      </c>
      <c r="BD263" t="str">
        <f>IF(TabellSAML[[#This Row],[LFT1]]=TRUE,TabellSAML[[#This Row],[Socialförvaltning som anordnat programtillfällena]],"")</f>
        <v/>
      </c>
      <c r="BE263" s="5" t="str">
        <f>IF(TabellSAML[[#This Row],[LFT2]]=TRUE,TabellSAML[[#This Row],[Datum för sista programtillfället]]&amp;TabellSAML[[#This Row],[(LFT) Namn på ledare för programmet]],"")</f>
        <v/>
      </c>
      <c r="BF263" t="str">
        <f>_xlfn.XLOOKUP(TabellSAML[[#This Row],[LFT_del_datum]],TabellSAML[LFT_led_datum],TabellSAML[LFT_led_SF],"",0,1)</f>
        <v/>
      </c>
      <c r="BG26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3" s="5" t="str">
        <f>IF(ISNUMBER(TabellSAML[[#This Row],[Datum för det sista programtillfället]]),TabellSAML[[#This Row],[Datum för det sista programtillfället]],IF(ISBLANK(TabellSAML[[#This Row],[Datum för sista programtillfället]]),"",TabellSAML[[#This Row],[Datum för sista programtillfället]]))</f>
        <v/>
      </c>
      <c r="BJ263" t="str">
        <f>IF(ISTEXT(TabellSAML[[#This Row],[Typ av program]]),TabellSAML[[#This Row],[Typ av program]],IF(ISBLANK(TabellSAML[[#This Row],[Typ av program2]]),"",TabellSAML[[#This Row],[Typ av program2]]))</f>
        <v/>
      </c>
      <c r="BK263" t="str">
        <f>IF(ISTEXT(TabellSAML[[#This Row],[Datum alla]]),"",YEAR(TabellSAML[[#This Row],[Datum alla]]))</f>
        <v/>
      </c>
      <c r="BL263" t="str">
        <f>IF(ISTEXT(TabellSAML[[#This Row],[Datum alla]]),"",MONTH(TabellSAML[[#This Row],[Datum alla]]))</f>
        <v/>
      </c>
      <c r="BM263" t="str">
        <f>IF(ISTEXT(TabellSAML[[#This Row],[Månad]]),"",IF(TabellSAML[[#This Row],[Månad]]&lt;=6,TabellSAML[[#This Row],[År]]&amp;" termin 1",TabellSAML[[#This Row],[År]]&amp;" termin 2"))</f>
        <v/>
      </c>
    </row>
    <row r="264" spans="2:65" x14ac:dyDescent="0.25">
      <c r="B264" s="1"/>
      <c r="C264" s="1"/>
      <c r="G264" s="29"/>
      <c r="S264" s="37"/>
      <c r="T264" s="29"/>
      <c r="AO264" s="44" t="str">
        <f>IF(TabellSAML[[#This Row],[ID]]&gt;0,ISTEXT(TabellSAML[[#This Row],[(CoS) Ledarens namn]]),"")</f>
        <v/>
      </c>
      <c r="AP264" t="str">
        <f>IF(TabellSAML[[#This Row],[ID]]&gt;0,ISTEXT(TabellSAML[[#This Row],[(BIFF) Ledarens namn]]),"")</f>
        <v/>
      </c>
      <c r="AQ264" t="str">
        <f>IF(TabellSAML[[#This Row],[ID]]&gt;0,ISTEXT(TabellSAML[[#This Row],[(LFT) Ledarens namn]]),"")</f>
        <v/>
      </c>
      <c r="AR264" t="str">
        <f>IF(TabellSAML[[#This Row],[ID]]&gt;0,ISTEXT(TabellSAML[[#This Row],[(CoS) Namn på ledare för programmet]]),"")</f>
        <v/>
      </c>
      <c r="AS264" t="str">
        <f>IF(TabellSAML[[#This Row],[ID]]&gt;0,ISTEXT(TabellSAML[[#This Row],[(BIFF) Namn på ledare för programmet]]),"")</f>
        <v/>
      </c>
      <c r="AT264" t="str">
        <f>IF(TabellSAML[[#This Row],[ID]]&gt;0,ISTEXT(TabellSAML[[#This Row],[(LFT) Namn på ledare för programmet]]),"")</f>
        <v/>
      </c>
      <c r="AU264" s="5" t="str">
        <f>IF(TabellSAML[[#This Row],[CoS1]]=TRUE,TabellSAML[[#This Row],[Datum för det sista programtillfället]]&amp;TabellSAML[[#This Row],[(CoS) Ledarens namn]],"")</f>
        <v/>
      </c>
      <c r="AV264" t="str">
        <f>IF(TabellSAML[[#This Row],[CoS1]]=TRUE,TabellSAML[[#This Row],[Socialförvaltning som anordnat programtillfällena]],"")</f>
        <v/>
      </c>
      <c r="AW264" s="5" t="str">
        <f>IF(TabellSAML[[#This Row],[CoS2]]=TRUE,TabellSAML[[#This Row],[Datum för sista programtillfället]]&amp;TabellSAML[[#This Row],[(CoS) Namn på ledare för programmet]],"")</f>
        <v/>
      </c>
      <c r="AX264" t="str">
        <f>_xlfn.XLOOKUP(TabellSAML[[#This Row],[CoS_del_datum]],TabellSAML[CoS_led_datum],TabellSAML[CoS_led_SF],"",0,1)</f>
        <v/>
      </c>
      <c r="AY264" s="5" t="str">
        <f>IF(TabellSAML[[#This Row],[BIFF1]]=TRUE,TabellSAML[[#This Row],[Datum för det sista programtillfället]]&amp;TabellSAML[[#This Row],[(BIFF) Ledarens namn]],"")</f>
        <v/>
      </c>
      <c r="AZ264" t="str">
        <f>IF(TabellSAML[[#This Row],[BIFF1]]=TRUE,TabellSAML[[#This Row],[Socialförvaltning som anordnat programtillfällena]],"")</f>
        <v/>
      </c>
      <c r="BA264" s="5" t="str">
        <f>IF(TabellSAML[[#This Row],[BIFF2]]=TRUE,TabellSAML[[#This Row],[Datum för sista programtillfället]]&amp;TabellSAML[[#This Row],[(BIFF) Namn på ledare för programmet]],"")</f>
        <v/>
      </c>
      <c r="BB264" t="str">
        <f>_xlfn.XLOOKUP(TabellSAML[[#This Row],[BIFF_del_datum]],TabellSAML[BIFF_led_datum],TabellSAML[BIFF_led_SF],"",0,1)</f>
        <v/>
      </c>
      <c r="BC264" s="5" t="str">
        <f>IF(TabellSAML[[#This Row],[LFT1]]=TRUE,TabellSAML[[#This Row],[Datum för det sista programtillfället]]&amp;TabellSAML[[#This Row],[(LFT) Ledarens namn]],"")</f>
        <v/>
      </c>
      <c r="BD264" t="str">
        <f>IF(TabellSAML[[#This Row],[LFT1]]=TRUE,TabellSAML[[#This Row],[Socialförvaltning som anordnat programtillfällena]],"")</f>
        <v/>
      </c>
      <c r="BE264" s="5" t="str">
        <f>IF(TabellSAML[[#This Row],[LFT2]]=TRUE,TabellSAML[[#This Row],[Datum för sista programtillfället]]&amp;TabellSAML[[#This Row],[(LFT) Namn på ledare för programmet]],"")</f>
        <v/>
      </c>
      <c r="BF264" t="str">
        <f>_xlfn.XLOOKUP(TabellSAML[[#This Row],[LFT_del_datum]],TabellSAML[LFT_led_datum],TabellSAML[LFT_led_SF],"",0,1)</f>
        <v/>
      </c>
      <c r="BG26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4" s="5" t="str">
        <f>IF(ISNUMBER(TabellSAML[[#This Row],[Datum för det sista programtillfället]]),TabellSAML[[#This Row],[Datum för det sista programtillfället]],IF(ISBLANK(TabellSAML[[#This Row],[Datum för sista programtillfället]]),"",TabellSAML[[#This Row],[Datum för sista programtillfället]]))</f>
        <v/>
      </c>
      <c r="BJ264" t="str">
        <f>IF(ISTEXT(TabellSAML[[#This Row],[Typ av program]]),TabellSAML[[#This Row],[Typ av program]],IF(ISBLANK(TabellSAML[[#This Row],[Typ av program2]]),"",TabellSAML[[#This Row],[Typ av program2]]))</f>
        <v/>
      </c>
      <c r="BK264" t="str">
        <f>IF(ISTEXT(TabellSAML[[#This Row],[Datum alla]]),"",YEAR(TabellSAML[[#This Row],[Datum alla]]))</f>
        <v/>
      </c>
      <c r="BL264" t="str">
        <f>IF(ISTEXT(TabellSAML[[#This Row],[Datum alla]]),"",MONTH(TabellSAML[[#This Row],[Datum alla]]))</f>
        <v/>
      </c>
      <c r="BM264" t="str">
        <f>IF(ISTEXT(TabellSAML[[#This Row],[Månad]]),"",IF(TabellSAML[[#This Row],[Månad]]&lt;=6,TabellSAML[[#This Row],[År]]&amp;" termin 1",TabellSAML[[#This Row],[År]]&amp;" termin 2"))</f>
        <v/>
      </c>
    </row>
    <row r="265" spans="2:65" x14ac:dyDescent="0.25">
      <c r="B265" s="1"/>
      <c r="C265" s="1"/>
      <c r="G265" s="29"/>
      <c r="S265" s="37"/>
      <c r="T265" s="29"/>
      <c r="AA265" s="2"/>
      <c r="AO265" s="44" t="str">
        <f>IF(TabellSAML[[#This Row],[ID]]&gt;0,ISTEXT(TabellSAML[[#This Row],[(CoS) Ledarens namn]]),"")</f>
        <v/>
      </c>
      <c r="AP265" t="str">
        <f>IF(TabellSAML[[#This Row],[ID]]&gt;0,ISTEXT(TabellSAML[[#This Row],[(BIFF) Ledarens namn]]),"")</f>
        <v/>
      </c>
      <c r="AQ265" t="str">
        <f>IF(TabellSAML[[#This Row],[ID]]&gt;0,ISTEXT(TabellSAML[[#This Row],[(LFT) Ledarens namn]]),"")</f>
        <v/>
      </c>
      <c r="AR265" t="str">
        <f>IF(TabellSAML[[#This Row],[ID]]&gt;0,ISTEXT(TabellSAML[[#This Row],[(CoS) Namn på ledare för programmet]]),"")</f>
        <v/>
      </c>
      <c r="AS265" t="str">
        <f>IF(TabellSAML[[#This Row],[ID]]&gt;0,ISTEXT(TabellSAML[[#This Row],[(BIFF) Namn på ledare för programmet]]),"")</f>
        <v/>
      </c>
      <c r="AT265" t="str">
        <f>IF(TabellSAML[[#This Row],[ID]]&gt;0,ISTEXT(TabellSAML[[#This Row],[(LFT) Namn på ledare för programmet]]),"")</f>
        <v/>
      </c>
      <c r="AU265" s="5" t="str">
        <f>IF(TabellSAML[[#This Row],[CoS1]]=TRUE,TabellSAML[[#This Row],[Datum för det sista programtillfället]]&amp;TabellSAML[[#This Row],[(CoS) Ledarens namn]],"")</f>
        <v/>
      </c>
      <c r="AV265" t="str">
        <f>IF(TabellSAML[[#This Row],[CoS1]]=TRUE,TabellSAML[[#This Row],[Socialförvaltning som anordnat programtillfällena]],"")</f>
        <v/>
      </c>
      <c r="AW265" s="5" t="str">
        <f>IF(TabellSAML[[#This Row],[CoS2]]=TRUE,TabellSAML[[#This Row],[Datum för sista programtillfället]]&amp;TabellSAML[[#This Row],[(CoS) Namn på ledare för programmet]],"")</f>
        <v/>
      </c>
      <c r="AX265" t="str">
        <f>_xlfn.XLOOKUP(TabellSAML[[#This Row],[CoS_del_datum]],TabellSAML[CoS_led_datum],TabellSAML[CoS_led_SF],"",0,1)</f>
        <v/>
      </c>
      <c r="AY265" s="5" t="str">
        <f>IF(TabellSAML[[#This Row],[BIFF1]]=TRUE,TabellSAML[[#This Row],[Datum för det sista programtillfället]]&amp;TabellSAML[[#This Row],[(BIFF) Ledarens namn]],"")</f>
        <v/>
      </c>
      <c r="AZ265" t="str">
        <f>IF(TabellSAML[[#This Row],[BIFF1]]=TRUE,TabellSAML[[#This Row],[Socialförvaltning som anordnat programtillfällena]],"")</f>
        <v/>
      </c>
      <c r="BA265" s="5" t="str">
        <f>IF(TabellSAML[[#This Row],[BIFF2]]=TRUE,TabellSAML[[#This Row],[Datum för sista programtillfället]]&amp;TabellSAML[[#This Row],[(BIFF) Namn på ledare för programmet]],"")</f>
        <v/>
      </c>
      <c r="BB265" t="str">
        <f>_xlfn.XLOOKUP(TabellSAML[[#This Row],[BIFF_del_datum]],TabellSAML[BIFF_led_datum],TabellSAML[BIFF_led_SF],"",0,1)</f>
        <v/>
      </c>
      <c r="BC265" s="5" t="str">
        <f>IF(TabellSAML[[#This Row],[LFT1]]=TRUE,TabellSAML[[#This Row],[Datum för det sista programtillfället]]&amp;TabellSAML[[#This Row],[(LFT) Ledarens namn]],"")</f>
        <v/>
      </c>
      <c r="BD265" t="str">
        <f>IF(TabellSAML[[#This Row],[LFT1]]=TRUE,TabellSAML[[#This Row],[Socialförvaltning som anordnat programtillfällena]],"")</f>
        <v/>
      </c>
      <c r="BE265" s="5" t="str">
        <f>IF(TabellSAML[[#This Row],[LFT2]]=TRUE,TabellSAML[[#This Row],[Datum för sista programtillfället]]&amp;TabellSAML[[#This Row],[(LFT) Namn på ledare för programmet]],"")</f>
        <v/>
      </c>
      <c r="BF265" t="str">
        <f>_xlfn.XLOOKUP(TabellSAML[[#This Row],[LFT_del_datum]],TabellSAML[LFT_led_datum],TabellSAML[LFT_led_SF],"",0,1)</f>
        <v/>
      </c>
      <c r="BG26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5" s="5" t="str">
        <f>IF(ISNUMBER(TabellSAML[[#This Row],[Datum för det sista programtillfället]]),TabellSAML[[#This Row],[Datum för det sista programtillfället]],IF(ISBLANK(TabellSAML[[#This Row],[Datum för sista programtillfället]]),"",TabellSAML[[#This Row],[Datum för sista programtillfället]]))</f>
        <v/>
      </c>
      <c r="BJ265" t="str">
        <f>IF(ISTEXT(TabellSAML[[#This Row],[Typ av program]]),TabellSAML[[#This Row],[Typ av program]],IF(ISBLANK(TabellSAML[[#This Row],[Typ av program2]]),"",TabellSAML[[#This Row],[Typ av program2]]))</f>
        <v/>
      </c>
      <c r="BK265" t="str">
        <f>IF(ISTEXT(TabellSAML[[#This Row],[Datum alla]]),"",YEAR(TabellSAML[[#This Row],[Datum alla]]))</f>
        <v/>
      </c>
      <c r="BL265" t="str">
        <f>IF(ISTEXT(TabellSAML[[#This Row],[Datum alla]]),"",MONTH(TabellSAML[[#This Row],[Datum alla]]))</f>
        <v/>
      </c>
      <c r="BM265" t="str">
        <f>IF(ISTEXT(TabellSAML[[#This Row],[Månad]]),"",IF(TabellSAML[[#This Row],[Månad]]&lt;=6,TabellSAML[[#This Row],[År]]&amp;" termin 1",TabellSAML[[#This Row],[År]]&amp;" termin 2"))</f>
        <v/>
      </c>
    </row>
    <row r="266" spans="2:65" x14ac:dyDescent="0.25">
      <c r="B266" s="1"/>
      <c r="C266" s="1"/>
      <c r="G266" s="29"/>
      <c r="S266" s="37"/>
      <c r="T266" s="29"/>
      <c r="AA266" s="2"/>
      <c r="AO266" s="44" t="str">
        <f>IF(TabellSAML[[#This Row],[ID]]&gt;0,ISTEXT(TabellSAML[[#This Row],[(CoS) Ledarens namn]]),"")</f>
        <v/>
      </c>
      <c r="AP266" t="str">
        <f>IF(TabellSAML[[#This Row],[ID]]&gt;0,ISTEXT(TabellSAML[[#This Row],[(BIFF) Ledarens namn]]),"")</f>
        <v/>
      </c>
      <c r="AQ266" t="str">
        <f>IF(TabellSAML[[#This Row],[ID]]&gt;0,ISTEXT(TabellSAML[[#This Row],[(LFT) Ledarens namn]]),"")</f>
        <v/>
      </c>
      <c r="AR266" t="str">
        <f>IF(TabellSAML[[#This Row],[ID]]&gt;0,ISTEXT(TabellSAML[[#This Row],[(CoS) Namn på ledare för programmet]]),"")</f>
        <v/>
      </c>
      <c r="AS266" t="str">
        <f>IF(TabellSAML[[#This Row],[ID]]&gt;0,ISTEXT(TabellSAML[[#This Row],[(BIFF) Namn på ledare för programmet]]),"")</f>
        <v/>
      </c>
      <c r="AT266" t="str">
        <f>IF(TabellSAML[[#This Row],[ID]]&gt;0,ISTEXT(TabellSAML[[#This Row],[(LFT) Namn på ledare för programmet]]),"")</f>
        <v/>
      </c>
      <c r="AU266" s="5" t="str">
        <f>IF(TabellSAML[[#This Row],[CoS1]]=TRUE,TabellSAML[[#This Row],[Datum för det sista programtillfället]]&amp;TabellSAML[[#This Row],[(CoS) Ledarens namn]],"")</f>
        <v/>
      </c>
      <c r="AV266" t="str">
        <f>IF(TabellSAML[[#This Row],[CoS1]]=TRUE,TabellSAML[[#This Row],[Socialförvaltning som anordnat programtillfällena]],"")</f>
        <v/>
      </c>
      <c r="AW266" s="5" t="str">
        <f>IF(TabellSAML[[#This Row],[CoS2]]=TRUE,TabellSAML[[#This Row],[Datum för sista programtillfället]]&amp;TabellSAML[[#This Row],[(CoS) Namn på ledare för programmet]],"")</f>
        <v/>
      </c>
      <c r="AX266" t="str">
        <f>_xlfn.XLOOKUP(TabellSAML[[#This Row],[CoS_del_datum]],TabellSAML[CoS_led_datum],TabellSAML[CoS_led_SF],"",0,1)</f>
        <v/>
      </c>
      <c r="AY266" s="5" t="str">
        <f>IF(TabellSAML[[#This Row],[BIFF1]]=TRUE,TabellSAML[[#This Row],[Datum för det sista programtillfället]]&amp;TabellSAML[[#This Row],[(BIFF) Ledarens namn]],"")</f>
        <v/>
      </c>
      <c r="AZ266" t="str">
        <f>IF(TabellSAML[[#This Row],[BIFF1]]=TRUE,TabellSAML[[#This Row],[Socialförvaltning som anordnat programtillfällena]],"")</f>
        <v/>
      </c>
      <c r="BA266" s="5" t="str">
        <f>IF(TabellSAML[[#This Row],[BIFF2]]=TRUE,TabellSAML[[#This Row],[Datum för sista programtillfället]]&amp;TabellSAML[[#This Row],[(BIFF) Namn på ledare för programmet]],"")</f>
        <v/>
      </c>
      <c r="BB266" t="str">
        <f>_xlfn.XLOOKUP(TabellSAML[[#This Row],[BIFF_del_datum]],TabellSAML[BIFF_led_datum],TabellSAML[BIFF_led_SF],"",0,1)</f>
        <v/>
      </c>
      <c r="BC266" s="5" t="str">
        <f>IF(TabellSAML[[#This Row],[LFT1]]=TRUE,TabellSAML[[#This Row],[Datum för det sista programtillfället]]&amp;TabellSAML[[#This Row],[(LFT) Ledarens namn]],"")</f>
        <v/>
      </c>
      <c r="BD266" t="str">
        <f>IF(TabellSAML[[#This Row],[LFT1]]=TRUE,TabellSAML[[#This Row],[Socialförvaltning som anordnat programtillfällena]],"")</f>
        <v/>
      </c>
      <c r="BE266" s="5" t="str">
        <f>IF(TabellSAML[[#This Row],[LFT2]]=TRUE,TabellSAML[[#This Row],[Datum för sista programtillfället]]&amp;TabellSAML[[#This Row],[(LFT) Namn på ledare för programmet]],"")</f>
        <v/>
      </c>
      <c r="BF266" t="str">
        <f>_xlfn.XLOOKUP(TabellSAML[[#This Row],[LFT_del_datum]],TabellSAML[LFT_led_datum],TabellSAML[LFT_led_SF],"",0,1)</f>
        <v/>
      </c>
      <c r="BG26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6" s="5" t="str">
        <f>IF(ISNUMBER(TabellSAML[[#This Row],[Datum för det sista programtillfället]]),TabellSAML[[#This Row],[Datum för det sista programtillfället]],IF(ISBLANK(TabellSAML[[#This Row],[Datum för sista programtillfället]]),"",TabellSAML[[#This Row],[Datum för sista programtillfället]]))</f>
        <v/>
      </c>
      <c r="BJ266" t="str">
        <f>IF(ISTEXT(TabellSAML[[#This Row],[Typ av program]]),TabellSAML[[#This Row],[Typ av program]],IF(ISBLANK(TabellSAML[[#This Row],[Typ av program2]]),"",TabellSAML[[#This Row],[Typ av program2]]))</f>
        <v/>
      </c>
      <c r="BK266" t="str">
        <f>IF(ISTEXT(TabellSAML[[#This Row],[Datum alla]]),"",YEAR(TabellSAML[[#This Row],[Datum alla]]))</f>
        <v/>
      </c>
      <c r="BL266" t="str">
        <f>IF(ISTEXT(TabellSAML[[#This Row],[Datum alla]]),"",MONTH(TabellSAML[[#This Row],[Datum alla]]))</f>
        <v/>
      </c>
      <c r="BM266" t="str">
        <f>IF(ISTEXT(TabellSAML[[#This Row],[Månad]]),"",IF(TabellSAML[[#This Row],[Månad]]&lt;=6,TabellSAML[[#This Row],[År]]&amp;" termin 1",TabellSAML[[#This Row],[År]]&amp;" termin 2"))</f>
        <v/>
      </c>
    </row>
    <row r="267" spans="2:65" x14ac:dyDescent="0.25">
      <c r="B267" s="1"/>
      <c r="C267" s="1"/>
      <c r="G267" s="29"/>
      <c r="J267" s="2"/>
      <c r="K267" s="2"/>
      <c r="S267" s="37"/>
      <c r="T267" s="29"/>
      <c r="AO267" s="44" t="str">
        <f>IF(TabellSAML[[#This Row],[ID]]&gt;0,ISTEXT(TabellSAML[[#This Row],[(CoS) Ledarens namn]]),"")</f>
        <v/>
      </c>
      <c r="AP267" t="str">
        <f>IF(TabellSAML[[#This Row],[ID]]&gt;0,ISTEXT(TabellSAML[[#This Row],[(BIFF) Ledarens namn]]),"")</f>
        <v/>
      </c>
      <c r="AQ267" t="str">
        <f>IF(TabellSAML[[#This Row],[ID]]&gt;0,ISTEXT(TabellSAML[[#This Row],[(LFT) Ledarens namn]]),"")</f>
        <v/>
      </c>
      <c r="AR267" t="str">
        <f>IF(TabellSAML[[#This Row],[ID]]&gt;0,ISTEXT(TabellSAML[[#This Row],[(CoS) Namn på ledare för programmet]]),"")</f>
        <v/>
      </c>
      <c r="AS267" t="str">
        <f>IF(TabellSAML[[#This Row],[ID]]&gt;0,ISTEXT(TabellSAML[[#This Row],[(BIFF) Namn på ledare för programmet]]),"")</f>
        <v/>
      </c>
      <c r="AT267" t="str">
        <f>IF(TabellSAML[[#This Row],[ID]]&gt;0,ISTEXT(TabellSAML[[#This Row],[(LFT) Namn på ledare för programmet]]),"")</f>
        <v/>
      </c>
      <c r="AU267" s="5" t="str">
        <f>IF(TabellSAML[[#This Row],[CoS1]]=TRUE,TabellSAML[[#This Row],[Datum för det sista programtillfället]]&amp;TabellSAML[[#This Row],[(CoS) Ledarens namn]],"")</f>
        <v/>
      </c>
      <c r="AV267" t="str">
        <f>IF(TabellSAML[[#This Row],[CoS1]]=TRUE,TabellSAML[[#This Row],[Socialförvaltning som anordnat programtillfällena]],"")</f>
        <v/>
      </c>
      <c r="AW267" s="5" t="str">
        <f>IF(TabellSAML[[#This Row],[CoS2]]=TRUE,TabellSAML[[#This Row],[Datum för sista programtillfället]]&amp;TabellSAML[[#This Row],[(CoS) Namn på ledare för programmet]],"")</f>
        <v/>
      </c>
      <c r="AX267" t="str">
        <f>_xlfn.XLOOKUP(TabellSAML[[#This Row],[CoS_del_datum]],TabellSAML[CoS_led_datum],TabellSAML[CoS_led_SF],"",0,1)</f>
        <v/>
      </c>
      <c r="AY267" s="5" t="str">
        <f>IF(TabellSAML[[#This Row],[BIFF1]]=TRUE,TabellSAML[[#This Row],[Datum för det sista programtillfället]]&amp;TabellSAML[[#This Row],[(BIFF) Ledarens namn]],"")</f>
        <v/>
      </c>
      <c r="AZ267" t="str">
        <f>IF(TabellSAML[[#This Row],[BIFF1]]=TRUE,TabellSAML[[#This Row],[Socialförvaltning som anordnat programtillfällena]],"")</f>
        <v/>
      </c>
      <c r="BA267" s="5" t="str">
        <f>IF(TabellSAML[[#This Row],[BIFF2]]=TRUE,TabellSAML[[#This Row],[Datum för sista programtillfället]]&amp;TabellSAML[[#This Row],[(BIFF) Namn på ledare för programmet]],"")</f>
        <v/>
      </c>
      <c r="BB267" t="str">
        <f>_xlfn.XLOOKUP(TabellSAML[[#This Row],[BIFF_del_datum]],TabellSAML[BIFF_led_datum],TabellSAML[BIFF_led_SF],"",0,1)</f>
        <v/>
      </c>
      <c r="BC267" s="5" t="str">
        <f>IF(TabellSAML[[#This Row],[LFT1]]=TRUE,TabellSAML[[#This Row],[Datum för det sista programtillfället]]&amp;TabellSAML[[#This Row],[(LFT) Ledarens namn]],"")</f>
        <v/>
      </c>
      <c r="BD267" t="str">
        <f>IF(TabellSAML[[#This Row],[LFT1]]=TRUE,TabellSAML[[#This Row],[Socialförvaltning som anordnat programtillfällena]],"")</f>
        <v/>
      </c>
      <c r="BE267" s="5" t="str">
        <f>IF(TabellSAML[[#This Row],[LFT2]]=TRUE,TabellSAML[[#This Row],[Datum för sista programtillfället]]&amp;TabellSAML[[#This Row],[(LFT) Namn på ledare för programmet]],"")</f>
        <v/>
      </c>
      <c r="BF267" t="str">
        <f>_xlfn.XLOOKUP(TabellSAML[[#This Row],[LFT_del_datum]],TabellSAML[LFT_led_datum],TabellSAML[LFT_led_SF],"",0,1)</f>
        <v/>
      </c>
      <c r="BG26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7" s="5" t="str">
        <f>IF(ISNUMBER(TabellSAML[[#This Row],[Datum för det sista programtillfället]]),TabellSAML[[#This Row],[Datum för det sista programtillfället]],IF(ISBLANK(TabellSAML[[#This Row],[Datum för sista programtillfället]]),"",TabellSAML[[#This Row],[Datum för sista programtillfället]]))</f>
        <v/>
      </c>
      <c r="BJ267" t="str">
        <f>IF(ISTEXT(TabellSAML[[#This Row],[Typ av program]]),TabellSAML[[#This Row],[Typ av program]],IF(ISBLANK(TabellSAML[[#This Row],[Typ av program2]]),"",TabellSAML[[#This Row],[Typ av program2]]))</f>
        <v/>
      </c>
      <c r="BK267" t="str">
        <f>IF(ISTEXT(TabellSAML[[#This Row],[Datum alla]]),"",YEAR(TabellSAML[[#This Row],[Datum alla]]))</f>
        <v/>
      </c>
      <c r="BL267" t="str">
        <f>IF(ISTEXT(TabellSAML[[#This Row],[Datum alla]]),"",MONTH(TabellSAML[[#This Row],[Datum alla]]))</f>
        <v/>
      </c>
      <c r="BM267" t="str">
        <f>IF(ISTEXT(TabellSAML[[#This Row],[Månad]]),"",IF(TabellSAML[[#This Row],[Månad]]&lt;=6,TabellSAML[[#This Row],[År]]&amp;" termin 1",TabellSAML[[#This Row],[År]]&amp;" termin 2"))</f>
        <v/>
      </c>
    </row>
    <row r="268" spans="2:65" x14ac:dyDescent="0.25">
      <c r="B268" s="1"/>
      <c r="C268" s="1"/>
      <c r="G268" s="29"/>
      <c r="S268" s="37"/>
      <c r="T268" s="29"/>
      <c r="AA268" s="2"/>
      <c r="AO268" s="44" t="str">
        <f>IF(TabellSAML[[#This Row],[ID]]&gt;0,ISTEXT(TabellSAML[[#This Row],[(CoS) Ledarens namn]]),"")</f>
        <v/>
      </c>
      <c r="AP268" t="str">
        <f>IF(TabellSAML[[#This Row],[ID]]&gt;0,ISTEXT(TabellSAML[[#This Row],[(BIFF) Ledarens namn]]),"")</f>
        <v/>
      </c>
      <c r="AQ268" t="str">
        <f>IF(TabellSAML[[#This Row],[ID]]&gt;0,ISTEXT(TabellSAML[[#This Row],[(LFT) Ledarens namn]]),"")</f>
        <v/>
      </c>
      <c r="AR268" t="str">
        <f>IF(TabellSAML[[#This Row],[ID]]&gt;0,ISTEXT(TabellSAML[[#This Row],[(CoS) Namn på ledare för programmet]]),"")</f>
        <v/>
      </c>
      <c r="AS268" t="str">
        <f>IF(TabellSAML[[#This Row],[ID]]&gt;0,ISTEXT(TabellSAML[[#This Row],[(BIFF) Namn på ledare för programmet]]),"")</f>
        <v/>
      </c>
      <c r="AT268" t="str">
        <f>IF(TabellSAML[[#This Row],[ID]]&gt;0,ISTEXT(TabellSAML[[#This Row],[(LFT) Namn på ledare för programmet]]),"")</f>
        <v/>
      </c>
      <c r="AU268" s="5" t="str">
        <f>IF(TabellSAML[[#This Row],[CoS1]]=TRUE,TabellSAML[[#This Row],[Datum för det sista programtillfället]]&amp;TabellSAML[[#This Row],[(CoS) Ledarens namn]],"")</f>
        <v/>
      </c>
      <c r="AV268" t="str">
        <f>IF(TabellSAML[[#This Row],[CoS1]]=TRUE,TabellSAML[[#This Row],[Socialförvaltning som anordnat programtillfällena]],"")</f>
        <v/>
      </c>
      <c r="AW268" s="5" t="str">
        <f>IF(TabellSAML[[#This Row],[CoS2]]=TRUE,TabellSAML[[#This Row],[Datum för sista programtillfället]]&amp;TabellSAML[[#This Row],[(CoS) Namn på ledare för programmet]],"")</f>
        <v/>
      </c>
      <c r="AX268" t="str">
        <f>_xlfn.XLOOKUP(TabellSAML[[#This Row],[CoS_del_datum]],TabellSAML[CoS_led_datum],TabellSAML[CoS_led_SF],"",0,1)</f>
        <v/>
      </c>
      <c r="AY268" s="5" t="str">
        <f>IF(TabellSAML[[#This Row],[BIFF1]]=TRUE,TabellSAML[[#This Row],[Datum för det sista programtillfället]]&amp;TabellSAML[[#This Row],[(BIFF) Ledarens namn]],"")</f>
        <v/>
      </c>
      <c r="AZ268" t="str">
        <f>IF(TabellSAML[[#This Row],[BIFF1]]=TRUE,TabellSAML[[#This Row],[Socialförvaltning som anordnat programtillfällena]],"")</f>
        <v/>
      </c>
      <c r="BA268" s="5" t="str">
        <f>IF(TabellSAML[[#This Row],[BIFF2]]=TRUE,TabellSAML[[#This Row],[Datum för sista programtillfället]]&amp;TabellSAML[[#This Row],[(BIFF) Namn på ledare för programmet]],"")</f>
        <v/>
      </c>
      <c r="BB268" t="str">
        <f>_xlfn.XLOOKUP(TabellSAML[[#This Row],[BIFF_del_datum]],TabellSAML[BIFF_led_datum],TabellSAML[BIFF_led_SF],"",0,1)</f>
        <v/>
      </c>
      <c r="BC268" s="5" t="str">
        <f>IF(TabellSAML[[#This Row],[LFT1]]=TRUE,TabellSAML[[#This Row],[Datum för det sista programtillfället]]&amp;TabellSAML[[#This Row],[(LFT) Ledarens namn]],"")</f>
        <v/>
      </c>
      <c r="BD268" t="str">
        <f>IF(TabellSAML[[#This Row],[LFT1]]=TRUE,TabellSAML[[#This Row],[Socialförvaltning som anordnat programtillfällena]],"")</f>
        <v/>
      </c>
      <c r="BE268" s="5" t="str">
        <f>IF(TabellSAML[[#This Row],[LFT2]]=TRUE,TabellSAML[[#This Row],[Datum för sista programtillfället]]&amp;TabellSAML[[#This Row],[(LFT) Namn på ledare för programmet]],"")</f>
        <v/>
      </c>
      <c r="BF268" t="str">
        <f>_xlfn.XLOOKUP(TabellSAML[[#This Row],[LFT_del_datum]],TabellSAML[LFT_led_datum],TabellSAML[LFT_led_SF],"",0,1)</f>
        <v/>
      </c>
      <c r="BG26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8" s="5" t="str">
        <f>IF(ISNUMBER(TabellSAML[[#This Row],[Datum för det sista programtillfället]]),TabellSAML[[#This Row],[Datum för det sista programtillfället]],IF(ISBLANK(TabellSAML[[#This Row],[Datum för sista programtillfället]]),"",TabellSAML[[#This Row],[Datum för sista programtillfället]]))</f>
        <v/>
      </c>
      <c r="BJ268" t="str">
        <f>IF(ISTEXT(TabellSAML[[#This Row],[Typ av program]]),TabellSAML[[#This Row],[Typ av program]],IF(ISBLANK(TabellSAML[[#This Row],[Typ av program2]]),"",TabellSAML[[#This Row],[Typ av program2]]))</f>
        <v/>
      </c>
      <c r="BK268" t="str">
        <f>IF(ISTEXT(TabellSAML[[#This Row],[Datum alla]]),"",YEAR(TabellSAML[[#This Row],[Datum alla]]))</f>
        <v/>
      </c>
      <c r="BL268" t="str">
        <f>IF(ISTEXT(TabellSAML[[#This Row],[Datum alla]]),"",MONTH(TabellSAML[[#This Row],[Datum alla]]))</f>
        <v/>
      </c>
      <c r="BM268" t="str">
        <f>IF(ISTEXT(TabellSAML[[#This Row],[Månad]]),"",IF(TabellSAML[[#This Row],[Månad]]&lt;=6,TabellSAML[[#This Row],[År]]&amp;" termin 1",TabellSAML[[#This Row],[År]]&amp;" termin 2"))</f>
        <v/>
      </c>
    </row>
    <row r="269" spans="2:65" x14ac:dyDescent="0.25">
      <c r="B269" s="1"/>
      <c r="C269" s="1"/>
      <c r="G269" s="29"/>
      <c r="S269" s="37"/>
      <c r="T269" s="29"/>
      <c r="AA269" s="2"/>
      <c r="AO269" s="44" t="str">
        <f>IF(TabellSAML[[#This Row],[ID]]&gt;0,ISTEXT(TabellSAML[[#This Row],[(CoS) Ledarens namn]]),"")</f>
        <v/>
      </c>
      <c r="AP269" t="str">
        <f>IF(TabellSAML[[#This Row],[ID]]&gt;0,ISTEXT(TabellSAML[[#This Row],[(BIFF) Ledarens namn]]),"")</f>
        <v/>
      </c>
      <c r="AQ269" t="str">
        <f>IF(TabellSAML[[#This Row],[ID]]&gt;0,ISTEXT(TabellSAML[[#This Row],[(LFT) Ledarens namn]]),"")</f>
        <v/>
      </c>
      <c r="AR269" t="str">
        <f>IF(TabellSAML[[#This Row],[ID]]&gt;0,ISTEXT(TabellSAML[[#This Row],[(CoS) Namn på ledare för programmet]]),"")</f>
        <v/>
      </c>
      <c r="AS269" t="str">
        <f>IF(TabellSAML[[#This Row],[ID]]&gt;0,ISTEXT(TabellSAML[[#This Row],[(BIFF) Namn på ledare för programmet]]),"")</f>
        <v/>
      </c>
      <c r="AT269" t="str">
        <f>IF(TabellSAML[[#This Row],[ID]]&gt;0,ISTEXT(TabellSAML[[#This Row],[(LFT) Namn på ledare för programmet]]),"")</f>
        <v/>
      </c>
      <c r="AU269" s="5" t="str">
        <f>IF(TabellSAML[[#This Row],[CoS1]]=TRUE,TabellSAML[[#This Row],[Datum för det sista programtillfället]]&amp;TabellSAML[[#This Row],[(CoS) Ledarens namn]],"")</f>
        <v/>
      </c>
      <c r="AV269" t="str">
        <f>IF(TabellSAML[[#This Row],[CoS1]]=TRUE,TabellSAML[[#This Row],[Socialförvaltning som anordnat programtillfällena]],"")</f>
        <v/>
      </c>
      <c r="AW269" s="5" t="str">
        <f>IF(TabellSAML[[#This Row],[CoS2]]=TRUE,TabellSAML[[#This Row],[Datum för sista programtillfället]]&amp;TabellSAML[[#This Row],[(CoS) Namn på ledare för programmet]],"")</f>
        <v/>
      </c>
      <c r="AX269" t="str">
        <f>_xlfn.XLOOKUP(TabellSAML[[#This Row],[CoS_del_datum]],TabellSAML[CoS_led_datum],TabellSAML[CoS_led_SF],"",0,1)</f>
        <v/>
      </c>
      <c r="AY269" s="5" t="str">
        <f>IF(TabellSAML[[#This Row],[BIFF1]]=TRUE,TabellSAML[[#This Row],[Datum för det sista programtillfället]]&amp;TabellSAML[[#This Row],[(BIFF) Ledarens namn]],"")</f>
        <v/>
      </c>
      <c r="AZ269" t="str">
        <f>IF(TabellSAML[[#This Row],[BIFF1]]=TRUE,TabellSAML[[#This Row],[Socialförvaltning som anordnat programtillfällena]],"")</f>
        <v/>
      </c>
      <c r="BA269" s="5" t="str">
        <f>IF(TabellSAML[[#This Row],[BIFF2]]=TRUE,TabellSAML[[#This Row],[Datum för sista programtillfället]]&amp;TabellSAML[[#This Row],[(BIFF) Namn på ledare för programmet]],"")</f>
        <v/>
      </c>
      <c r="BB269" t="str">
        <f>_xlfn.XLOOKUP(TabellSAML[[#This Row],[BIFF_del_datum]],TabellSAML[BIFF_led_datum],TabellSAML[BIFF_led_SF],"",0,1)</f>
        <v/>
      </c>
      <c r="BC269" s="5" t="str">
        <f>IF(TabellSAML[[#This Row],[LFT1]]=TRUE,TabellSAML[[#This Row],[Datum för det sista programtillfället]]&amp;TabellSAML[[#This Row],[(LFT) Ledarens namn]],"")</f>
        <v/>
      </c>
      <c r="BD269" t="str">
        <f>IF(TabellSAML[[#This Row],[LFT1]]=TRUE,TabellSAML[[#This Row],[Socialförvaltning som anordnat programtillfällena]],"")</f>
        <v/>
      </c>
      <c r="BE269" s="5" t="str">
        <f>IF(TabellSAML[[#This Row],[LFT2]]=TRUE,TabellSAML[[#This Row],[Datum för sista programtillfället]]&amp;TabellSAML[[#This Row],[(LFT) Namn på ledare för programmet]],"")</f>
        <v/>
      </c>
      <c r="BF269" t="str">
        <f>_xlfn.XLOOKUP(TabellSAML[[#This Row],[LFT_del_datum]],TabellSAML[LFT_led_datum],TabellSAML[LFT_led_SF],"",0,1)</f>
        <v/>
      </c>
      <c r="BG26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6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69" s="5" t="str">
        <f>IF(ISNUMBER(TabellSAML[[#This Row],[Datum för det sista programtillfället]]),TabellSAML[[#This Row],[Datum för det sista programtillfället]],IF(ISBLANK(TabellSAML[[#This Row],[Datum för sista programtillfället]]),"",TabellSAML[[#This Row],[Datum för sista programtillfället]]))</f>
        <v/>
      </c>
      <c r="BJ269" t="str">
        <f>IF(ISTEXT(TabellSAML[[#This Row],[Typ av program]]),TabellSAML[[#This Row],[Typ av program]],IF(ISBLANK(TabellSAML[[#This Row],[Typ av program2]]),"",TabellSAML[[#This Row],[Typ av program2]]))</f>
        <v/>
      </c>
      <c r="BK269" t="str">
        <f>IF(ISTEXT(TabellSAML[[#This Row],[Datum alla]]),"",YEAR(TabellSAML[[#This Row],[Datum alla]]))</f>
        <v/>
      </c>
      <c r="BL269" t="str">
        <f>IF(ISTEXT(TabellSAML[[#This Row],[Datum alla]]),"",MONTH(TabellSAML[[#This Row],[Datum alla]]))</f>
        <v/>
      </c>
      <c r="BM269" t="str">
        <f>IF(ISTEXT(TabellSAML[[#This Row],[Månad]]),"",IF(TabellSAML[[#This Row],[Månad]]&lt;=6,TabellSAML[[#This Row],[År]]&amp;" termin 1",TabellSAML[[#This Row],[År]]&amp;" termin 2"))</f>
        <v/>
      </c>
    </row>
    <row r="270" spans="2:65" x14ac:dyDescent="0.25">
      <c r="B270" s="1"/>
      <c r="C270" s="1"/>
      <c r="G270" s="29"/>
      <c r="S270" s="37"/>
      <c r="T270" s="29"/>
      <c r="AO270" s="44" t="str">
        <f>IF(TabellSAML[[#This Row],[ID]]&gt;0,ISTEXT(TabellSAML[[#This Row],[(CoS) Ledarens namn]]),"")</f>
        <v/>
      </c>
      <c r="AP270" t="str">
        <f>IF(TabellSAML[[#This Row],[ID]]&gt;0,ISTEXT(TabellSAML[[#This Row],[(BIFF) Ledarens namn]]),"")</f>
        <v/>
      </c>
      <c r="AQ270" t="str">
        <f>IF(TabellSAML[[#This Row],[ID]]&gt;0,ISTEXT(TabellSAML[[#This Row],[(LFT) Ledarens namn]]),"")</f>
        <v/>
      </c>
      <c r="AR270" t="str">
        <f>IF(TabellSAML[[#This Row],[ID]]&gt;0,ISTEXT(TabellSAML[[#This Row],[(CoS) Namn på ledare för programmet]]),"")</f>
        <v/>
      </c>
      <c r="AS270" t="str">
        <f>IF(TabellSAML[[#This Row],[ID]]&gt;0,ISTEXT(TabellSAML[[#This Row],[(BIFF) Namn på ledare för programmet]]),"")</f>
        <v/>
      </c>
      <c r="AT270" t="str">
        <f>IF(TabellSAML[[#This Row],[ID]]&gt;0,ISTEXT(TabellSAML[[#This Row],[(LFT) Namn på ledare för programmet]]),"")</f>
        <v/>
      </c>
      <c r="AU270" s="5" t="str">
        <f>IF(TabellSAML[[#This Row],[CoS1]]=TRUE,TabellSAML[[#This Row],[Datum för det sista programtillfället]]&amp;TabellSAML[[#This Row],[(CoS) Ledarens namn]],"")</f>
        <v/>
      </c>
      <c r="AV270" t="str">
        <f>IF(TabellSAML[[#This Row],[CoS1]]=TRUE,TabellSAML[[#This Row],[Socialförvaltning som anordnat programtillfällena]],"")</f>
        <v/>
      </c>
      <c r="AW270" s="5" t="str">
        <f>IF(TabellSAML[[#This Row],[CoS2]]=TRUE,TabellSAML[[#This Row],[Datum för sista programtillfället]]&amp;TabellSAML[[#This Row],[(CoS) Namn på ledare för programmet]],"")</f>
        <v/>
      </c>
      <c r="AX270" t="str">
        <f>_xlfn.XLOOKUP(TabellSAML[[#This Row],[CoS_del_datum]],TabellSAML[CoS_led_datum],TabellSAML[CoS_led_SF],"",0,1)</f>
        <v/>
      </c>
      <c r="AY270" s="5" t="str">
        <f>IF(TabellSAML[[#This Row],[BIFF1]]=TRUE,TabellSAML[[#This Row],[Datum för det sista programtillfället]]&amp;TabellSAML[[#This Row],[(BIFF) Ledarens namn]],"")</f>
        <v/>
      </c>
      <c r="AZ270" t="str">
        <f>IF(TabellSAML[[#This Row],[BIFF1]]=TRUE,TabellSAML[[#This Row],[Socialförvaltning som anordnat programtillfällena]],"")</f>
        <v/>
      </c>
      <c r="BA270" s="5" t="str">
        <f>IF(TabellSAML[[#This Row],[BIFF2]]=TRUE,TabellSAML[[#This Row],[Datum för sista programtillfället]]&amp;TabellSAML[[#This Row],[(BIFF) Namn på ledare för programmet]],"")</f>
        <v/>
      </c>
      <c r="BB270" t="str">
        <f>_xlfn.XLOOKUP(TabellSAML[[#This Row],[BIFF_del_datum]],TabellSAML[BIFF_led_datum],TabellSAML[BIFF_led_SF],"",0,1)</f>
        <v/>
      </c>
      <c r="BC270" s="5" t="str">
        <f>IF(TabellSAML[[#This Row],[LFT1]]=TRUE,TabellSAML[[#This Row],[Datum för det sista programtillfället]]&amp;TabellSAML[[#This Row],[(LFT) Ledarens namn]],"")</f>
        <v/>
      </c>
      <c r="BD270" t="str">
        <f>IF(TabellSAML[[#This Row],[LFT1]]=TRUE,TabellSAML[[#This Row],[Socialförvaltning som anordnat programtillfällena]],"")</f>
        <v/>
      </c>
      <c r="BE270" s="5" t="str">
        <f>IF(TabellSAML[[#This Row],[LFT2]]=TRUE,TabellSAML[[#This Row],[Datum för sista programtillfället]]&amp;TabellSAML[[#This Row],[(LFT) Namn på ledare för programmet]],"")</f>
        <v/>
      </c>
      <c r="BF270" t="str">
        <f>_xlfn.XLOOKUP(TabellSAML[[#This Row],[LFT_del_datum]],TabellSAML[LFT_led_datum],TabellSAML[LFT_led_SF],"",0,1)</f>
        <v/>
      </c>
      <c r="BG27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0" s="5" t="str">
        <f>IF(ISNUMBER(TabellSAML[[#This Row],[Datum för det sista programtillfället]]),TabellSAML[[#This Row],[Datum för det sista programtillfället]],IF(ISBLANK(TabellSAML[[#This Row],[Datum för sista programtillfället]]),"",TabellSAML[[#This Row],[Datum för sista programtillfället]]))</f>
        <v/>
      </c>
      <c r="BJ270" t="str">
        <f>IF(ISTEXT(TabellSAML[[#This Row],[Typ av program]]),TabellSAML[[#This Row],[Typ av program]],IF(ISBLANK(TabellSAML[[#This Row],[Typ av program2]]),"",TabellSAML[[#This Row],[Typ av program2]]))</f>
        <v/>
      </c>
      <c r="BK270" t="str">
        <f>IF(ISTEXT(TabellSAML[[#This Row],[Datum alla]]),"",YEAR(TabellSAML[[#This Row],[Datum alla]]))</f>
        <v/>
      </c>
      <c r="BL270" t="str">
        <f>IF(ISTEXT(TabellSAML[[#This Row],[Datum alla]]),"",MONTH(TabellSAML[[#This Row],[Datum alla]]))</f>
        <v/>
      </c>
      <c r="BM270" t="str">
        <f>IF(ISTEXT(TabellSAML[[#This Row],[Månad]]),"",IF(TabellSAML[[#This Row],[Månad]]&lt;=6,TabellSAML[[#This Row],[År]]&amp;" termin 1",TabellSAML[[#This Row],[År]]&amp;" termin 2"))</f>
        <v/>
      </c>
    </row>
    <row r="271" spans="2:65" x14ac:dyDescent="0.25">
      <c r="B271" s="1"/>
      <c r="C271" s="1"/>
      <c r="D271" s="34"/>
      <c r="E271" s="34"/>
      <c r="F271" s="34"/>
      <c r="G271" s="29"/>
      <c r="H271" s="34"/>
      <c r="I271" s="34"/>
      <c r="L271" s="34"/>
      <c r="M271" s="34"/>
      <c r="N271" s="34"/>
      <c r="O271" s="34"/>
      <c r="P271" s="34"/>
      <c r="Q271" s="34"/>
      <c r="R271" s="34"/>
      <c r="S271" s="48"/>
      <c r="T271" s="29"/>
      <c r="U271" s="34"/>
      <c r="W271" s="34"/>
      <c r="X271" s="34"/>
      <c r="Y271" s="34"/>
      <c r="Z271" s="34"/>
      <c r="AB271" s="34"/>
      <c r="AC271" s="34"/>
      <c r="AD271" s="34"/>
      <c r="AE271" s="34"/>
      <c r="AF271" s="34"/>
      <c r="AG271" s="34"/>
      <c r="AH271" s="34"/>
      <c r="AI271" s="34"/>
      <c r="AJ271" s="34"/>
      <c r="AK271" s="34"/>
      <c r="AL271" s="34"/>
      <c r="AM271" s="34"/>
      <c r="AN271" s="35"/>
      <c r="AO271" s="44" t="str">
        <f>IF(TabellSAML[[#This Row],[ID]]&gt;0,ISTEXT(TabellSAML[[#This Row],[(CoS) Ledarens namn]]),"")</f>
        <v/>
      </c>
      <c r="AP271" t="str">
        <f>IF(TabellSAML[[#This Row],[ID]]&gt;0,ISTEXT(TabellSAML[[#This Row],[(BIFF) Ledarens namn]]),"")</f>
        <v/>
      </c>
      <c r="AQ271" t="str">
        <f>IF(TabellSAML[[#This Row],[ID]]&gt;0,ISTEXT(TabellSAML[[#This Row],[(LFT) Ledarens namn]]),"")</f>
        <v/>
      </c>
      <c r="AR271" t="str">
        <f>IF(TabellSAML[[#This Row],[ID]]&gt;0,ISTEXT(TabellSAML[[#This Row],[(CoS) Namn på ledare för programmet]]),"")</f>
        <v/>
      </c>
      <c r="AS271" t="str">
        <f>IF(TabellSAML[[#This Row],[ID]]&gt;0,ISTEXT(TabellSAML[[#This Row],[(BIFF) Namn på ledare för programmet]]),"")</f>
        <v/>
      </c>
      <c r="AT271" t="str">
        <f>IF(TabellSAML[[#This Row],[ID]]&gt;0,ISTEXT(TabellSAML[[#This Row],[(LFT) Namn på ledare för programmet]]),"")</f>
        <v/>
      </c>
      <c r="AU271" s="5" t="str">
        <f>IF(TabellSAML[[#This Row],[CoS1]]=TRUE,TabellSAML[[#This Row],[Datum för det sista programtillfället]]&amp;TabellSAML[[#This Row],[(CoS) Ledarens namn]],"")</f>
        <v/>
      </c>
      <c r="AV271" t="str">
        <f>IF(TabellSAML[[#This Row],[CoS1]]=TRUE,TabellSAML[[#This Row],[Socialförvaltning som anordnat programtillfällena]],"")</f>
        <v/>
      </c>
      <c r="AW271" s="5" t="str">
        <f>IF(TabellSAML[[#This Row],[CoS2]]=TRUE,TabellSAML[[#This Row],[Datum för sista programtillfället]]&amp;TabellSAML[[#This Row],[(CoS) Namn på ledare för programmet]],"")</f>
        <v/>
      </c>
      <c r="AX271" t="str">
        <f>_xlfn.XLOOKUP(TabellSAML[[#This Row],[CoS_del_datum]],TabellSAML[CoS_led_datum],TabellSAML[CoS_led_SF],"",0,1)</f>
        <v/>
      </c>
      <c r="AY271" s="5" t="str">
        <f>IF(TabellSAML[[#This Row],[BIFF1]]=TRUE,TabellSAML[[#This Row],[Datum för det sista programtillfället]]&amp;TabellSAML[[#This Row],[(BIFF) Ledarens namn]],"")</f>
        <v/>
      </c>
      <c r="AZ271" t="str">
        <f>IF(TabellSAML[[#This Row],[BIFF1]]=TRUE,TabellSAML[[#This Row],[Socialförvaltning som anordnat programtillfällena]],"")</f>
        <v/>
      </c>
      <c r="BA271" s="5" t="str">
        <f>IF(TabellSAML[[#This Row],[BIFF2]]=TRUE,TabellSAML[[#This Row],[Datum för sista programtillfället]]&amp;TabellSAML[[#This Row],[(BIFF) Namn på ledare för programmet]],"")</f>
        <v/>
      </c>
      <c r="BB271" t="str">
        <f>_xlfn.XLOOKUP(TabellSAML[[#This Row],[BIFF_del_datum]],TabellSAML[BIFF_led_datum],TabellSAML[BIFF_led_SF],"",0,1)</f>
        <v/>
      </c>
      <c r="BC271" s="5" t="str">
        <f>IF(TabellSAML[[#This Row],[LFT1]]=TRUE,TabellSAML[[#This Row],[Datum för det sista programtillfället]]&amp;TabellSAML[[#This Row],[(LFT) Ledarens namn]],"")</f>
        <v/>
      </c>
      <c r="BD271" t="str">
        <f>IF(TabellSAML[[#This Row],[LFT1]]=TRUE,TabellSAML[[#This Row],[Socialförvaltning som anordnat programtillfällena]],"")</f>
        <v/>
      </c>
      <c r="BE271" s="5" t="str">
        <f>IF(TabellSAML[[#This Row],[LFT2]]=TRUE,TabellSAML[[#This Row],[Datum för sista programtillfället]]&amp;TabellSAML[[#This Row],[(LFT) Namn på ledare för programmet]],"")</f>
        <v/>
      </c>
      <c r="BF271" t="str">
        <f>_xlfn.XLOOKUP(TabellSAML[[#This Row],[LFT_del_datum]],TabellSAML[LFT_led_datum],TabellSAML[LFT_led_SF],"",0,1)</f>
        <v/>
      </c>
      <c r="BG27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1" s="5" t="str">
        <f>IF(ISNUMBER(TabellSAML[[#This Row],[Datum för det sista programtillfället]]),TabellSAML[[#This Row],[Datum för det sista programtillfället]],IF(ISBLANK(TabellSAML[[#This Row],[Datum för sista programtillfället]]),"",TabellSAML[[#This Row],[Datum för sista programtillfället]]))</f>
        <v/>
      </c>
      <c r="BJ271" t="str">
        <f>IF(ISTEXT(TabellSAML[[#This Row],[Typ av program]]),TabellSAML[[#This Row],[Typ av program]],IF(ISBLANK(TabellSAML[[#This Row],[Typ av program2]]),"",TabellSAML[[#This Row],[Typ av program2]]))</f>
        <v/>
      </c>
      <c r="BK271" t="str">
        <f>IF(ISTEXT(TabellSAML[[#This Row],[Datum alla]]),"",YEAR(TabellSAML[[#This Row],[Datum alla]]))</f>
        <v/>
      </c>
      <c r="BL271" t="str">
        <f>IF(ISTEXT(TabellSAML[[#This Row],[Datum alla]]),"",MONTH(TabellSAML[[#This Row],[Datum alla]]))</f>
        <v/>
      </c>
      <c r="BM271" t="str">
        <f>IF(ISTEXT(TabellSAML[[#This Row],[Månad]]),"",IF(TabellSAML[[#This Row],[Månad]]&lt;=6,TabellSAML[[#This Row],[År]]&amp;" termin 1",TabellSAML[[#This Row],[År]]&amp;" termin 2"))</f>
        <v/>
      </c>
    </row>
    <row r="272" spans="2:65" x14ac:dyDescent="0.25">
      <c r="B272" s="1"/>
      <c r="C272" s="1"/>
      <c r="G272" s="29"/>
      <c r="S272" s="37"/>
      <c r="T272" s="29"/>
      <c r="AO272" s="44" t="str">
        <f>IF(TabellSAML[[#This Row],[ID]]&gt;0,ISTEXT(TabellSAML[[#This Row],[(CoS) Ledarens namn]]),"")</f>
        <v/>
      </c>
      <c r="AP272" t="str">
        <f>IF(TabellSAML[[#This Row],[ID]]&gt;0,ISTEXT(TabellSAML[[#This Row],[(BIFF) Ledarens namn]]),"")</f>
        <v/>
      </c>
      <c r="AQ272" t="str">
        <f>IF(TabellSAML[[#This Row],[ID]]&gt;0,ISTEXT(TabellSAML[[#This Row],[(LFT) Ledarens namn]]),"")</f>
        <v/>
      </c>
      <c r="AR272" t="str">
        <f>IF(TabellSAML[[#This Row],[ID]]&gt;0,ISTEXT(TabellSAML[[#This Row],[(CoS) Namn på ledare för programmet]]),"")</f>
        <v/>
      </c>
      <c r="AS272" t="str">
        <f>IF(TabellSAML[[#This Row],[ID]]&gt;0,ISTEXT(TabellSAML[[#This Row],[(BIFF) Namn på ledare för programmet]]),"")</f>
        <v/>
      </c>
      <c r="AT272" t="str">
        <f>IF(TabellSAML[[#This Row],[ID]]&gt;0,ISTEXT(TabellSAML[[#This Row],[(LFT) Namn på ledare för programmet]]),"")</f>
        <v/>
      </c>
      <c r="AU272" s="5" t="str">
        <f>IF(TabellSAML[[#This Row],[CoS1]]=TRUE,TabellSAML[[#This Row],[Datum för det sista programtillfället]]&amp;TabellSAML[[#This Row],[(CoS) Ledarens namn]],"")</f>
        <v/>
      </c>
      <c r="AV272" t="str">
        <f>IF(TabellSAML[[#This Row],[CoS1]]=TRUE,TabellSAML[[#This Row],[Socialförvaltning som anordnat programtillfällena]],"")</f>
        <v/>
      </c>
      <c r="AW272" s="5" t="str">
        <f>IF(TabellSAML[[#This Row],[CoS2]]=TRUE,TabellSAML[[#This Row],[Datum för sista programtillfället]]&amp;TabellSAML[[#This Row],[(CoS) Namn på ledare för programmet]],"")</f>
        <v/>
      </c>
      <c r="AX272" t="str">
        <f>_xlfn.XLOOKUP(TabellSAML[[#This Row],[CoS_del_datum]],TabellSAML[CoS_led_datum],TabellSAML[CoS_led_SF],"",0,1)</f>
        <v/>
      </c>
      <c r="AY272" s="5" t="str">
        <f>IF(TabellSAML[[#This Row],[BIFF1]]=TRUE,TabellSAML[[#This Row],[Datum för det sista programtillfället]]&amp;TabellSAML[[#This Row],[(BIFF) Ledarens namn]],"")</f>
        <v/>
      </c>
      <c r="AZ272" t="str">
        <f>IF(TabellSAML[[#This Row],[BIFF1]]=TRUE,TabellSAML[[#This Row],[Socialförvaltning som anordnat programtillfällena]],"")</f>
        <v/>
      </c>
      <c r="BA272" s="5" t="str">
        <f>IF(TabellSAML[[#This Row],[BIFF2]]=TRUE,TabellSAML[[#This Row],[Datum för sista programtillfället]]&amp;TabellSAML[[#This Row],[(BIFF) Namn på ledare för programmet]],"")</f>
        <v/>
      </c>
      <c r="BB272" t="str">
        <f>_xlfn.XLOOKUP(TabellSAML[[#This Row],[BIFF_del_datum]],TabellSAML[BIFF_led_datum],TabellSAML[BIFF_led_SF],"",0,1)</f>
        <v/>
      </c>
      <c r="BC272" s="5" t="str">
        <f>IF(TabellSAML[[#This Row],[LFT1]]=TRUE,TabellSAML[[#This Row],[Datum för det sista programtillfället]]&amp;TabellSAML[[#This Row],[(LFT) Ledarens namn]],"")</f>
        <v/>
      </c>
      <c r="BD272" t="str">
        <f>IF(TabellSAML[[#This Row],[LFT1]]=TRUE,TabellSAML[[#This Row],[Socialförvaltning som anordnat programtillfällena]],"")</f>
        <v/>
      </c>
      <c r="BE272" s="5" t="str">
        <f>IF(TabellSAML[[#This Row],[LFT2]]=TRUE,TabellSAML[[#This Row],[Datum för sista programtillfället]]&amp;TabellSAML[[#This Row],[(LFT) Namn på ledare för programmet]],"")</f>
        <v/>
      </c>
      <c r="BF272" t="str">
        <f>_xlfn.XLOOKUP(TabellSAML[[#This Row],[LFT_del_datum]],TabellSAML[LFT_led_datum],TabellSAML[LFT_led_SF],"",0,1)</f>
        <v/>
      </c>
      <c r="BG27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2" s="5" t="str">
        <f>IF(ISNUMBER(TabellSAML[[#This Row],[Datum för det sista programtillfället]]),TabellSAML[[#This Row],[Datum för det sista programtillfället]],IF(ISBLANK(TabellSAML[[#This Row],[Datum för sista programtillfället]]),"",TabellSAML[[#This Row],[Datum för sista programtillfället]]))</f>
        <v/>
      </c>
      <c r="BJ272" t="str">
        <f>IF(ISTEXT(TabellSAML[[#This Row],[Typ av program]]),TabellSAML[[#This Row],[Typ av program]],IF(ISBLANK(TabellSAML[[#This Row],[Typ av program2]]),"",TabellSAML[[#This Row],[Typ av program2]]))</f>
        <v/>
      </c>
      <c r="BK272" t="str">
        <f>IF(ISTEXT(TabellSAML[[#This Row],[Datum alla]]),"",YEAR(TabellSAML[[#This Row],[Datum alla]]))</f>
        <v/>
      </c>
      <c r="BL272" t="str">
        <f>IF(ISTEXT(TabellSAML[[#This Row],[Datum alla]]),"",MONTH(TabellSAML[[#This Row],[Datum alla]]))</f>
        <v/>
      </c>
      <c r="BM272" t="str">
        <f>IF(ISTEXT(TabellSAML[[#This Row],[Månad]]),"",IF(TabellSAML[[#This Row],[Månad]]&lt;=6,TabellSAML[[#This Row],[År]]&amp;" termin 1",TabellSAML[[#This Row],[År]]&amp;" termin 2"))</f>
        <v/>
      </c>
    </row>
    <row r="273" spans="2:65" x14ac:dyDescent="0.25">
      <c r="B273" s="1"/>
      <c r="C273" s="1"/>
      <c r="G273" s="29"/>
      <c r="S273" s="37"/>
      <c r="T273" s="29"/>
      <c r="AA273" s="2"/>
      <c r="AO273" s="44" t="str">
        <f>IF(TabellSAML[[#This Row],[ID]]&gt;0,ISTEXT(TabellSAML[[#This Row],[(CoS) Ledarens namn]]),"")</f>
        <v/>
      </c>
      <c r="AP273" t="str">
        <f>IF(TabellSAML[[#This Row],[ID]]&gt;0,ISTEXT(TabellSAML[[#This Row],[(BIFF) Ledarens namn]]),"")</f>
        <v/>
      </c>
      <c r="AQ273" t="str">
        <f>IF(TabellSAML[[#This Row],[ID]]&gt;0,ISTEXT(TabellSAML[[#This Row],[(LFT) Ledarens namn]]),"")</f>
        <v/>
      </c>
      <c r="AR273" t="str">
        <f>IF(TabellSAML[[#This Row],[ID]]&gt;0,ISTEXT(TabellSAML[[#This Row],[(CoS) Namn på ledare för programmet]]),"")</f>
        <v/>
      </c>
      <c r="AS273" t="str">
        <f>IF(TabellSAML[[#This Row],[ID]]&gt;0,ISTEXT(TabellSAML[[#This Row],[(BIFF) Namn på ledare för programmet]]),"")</f>
        <v/>
      </c>
      <c r="AT273" t="str">
        <f>IF(TabellSAML[[#This Row],[ID]]&gt;0,ISTEXT(TabellSAML[[#This Row],[(LFT) Namn på ledare för programmet]]),"")</f>
        <v/>
      </c>
      <c r="AU273" s="5" t="str">
        <f>IF(TabellSAML[[#This Row],[CoS1]]=TRUE,TabellSAML[[#This Row],[Datum för det sista programtillfället]]&amp;TabellSAML[[#This Row],[(CoS) Ledarens namn]],"")</f>
        <v/>
      </c>
      <c r="AV273" t="str">
        <f>IF(TabellSAML[[#This Row],[CoS1]]=TRUE,TabellSAML[[#This Row],[Socialförvaltning som anordnat programtillfällena]],"")</f>
        <v/>
      </c>
      <c r="AW273" s="5" t="str">
        <f>IF(TabellSAML[[#This Row],[CoS2]]=TRUE,TabellSAML[[#This Row],[Datum för sista programtillfället]]&amp;TabellSAML[[#This Row],[(CoS) Namn på ledare för programmet]],"")</f>
        <v/>
      </c>
      <c r="AX273" t="str">
        <f>_xlfn.XLOOKUP(TabellSAML[[#This Row],[CoS_del_datum]],TabellSAML[CoS_led_datum],TabellSAML[CoS_led_SF],"",0,1)</f>
        <v/>
      </c>
      <c r="AY273" s="5" t="str">
        <f>IF(TabellSAML[[#This Row],[BIFF1]]=TRUE,TabellSAML[[#This Row],[Datum för det sista programtillfället]]&amp;TabellSAML[[#This Row],[(BIFF) Ledarens namn]],"")</f>
        <v/>
      </c>
      <c r="AZ273" t="str">
        <f>IF(TabellSAML[[#This Row],[BIFF1]]=TRUE,TabellSAML[[#This Row],[Socialförvaltning som anordnat programtillfällena]],"")</f>
        <v/>
      </c>
      <c r="BA273" s="5" t="str">
        <f>IF(TabellSAML[[#This Row],[BIFF2]]=TRUE,TabellSAML[[#This Row],[Datum för sista programtillfället]]&amp;TabellSAML[[#This Row],[(BIFF) Namn på ledare för programmet]],"")</f>
        <v/>
      </c>
      <c r="BB273" t="str">
        <f>_xlfn.XLOOKUP(TabellSAML[[#This Row],[BIFF_del_datum]],TabellSAML[BIFF_led_datum],TabellSAML[BIFF_led_SF],"",0,1)</f>
        <v/>
      </c>
      <c r="BC273" s="5" t="str">
        <f>IF(TabellSAML[[#This Row],[LFT1]]=TRUE,TabellSAML[[#This Row],[Datum för det sista programtillfället]]&amp;TabellSAML[[#This Row],[(LFT) Ledarens namn]],"")</f>
        <v/>
      </c>
      <c r="BD273" t="str">
        <f>IF(TabellSAML[[#This Row],[LFT1]]=TRUE,TabellSAML[[#This Row],[Socialförvaltning som anordnat programtillfällena]],"")</f>
        <v/>
      </c>
      <c r="BE273" s="5" t="str">
        <f>IF(TabellSAML[[#This Row],[LFT2]]=TRUE,TabellSAML[[#This Row],[Datum för sista programtillfället]]&amp;TabellSAML[[#This Row],[(LFT) Namn på ledare för programmet]],"")</f>
        <v/>
      </c>
      <c r="BF273" t="str">
        <f>_xlfn.XLOOKUP(TabellSAML[[#This Row],[LFT_del_datum]],TabellSAML[LFT_led_datum],TabellSAML[LFT_led_SF],"",0,1)</f>
        <v/>
      </c>
      <c r="BG27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3" s="5" t="str">
        <f>IF(ISNUMBER(TabellSAML[[#This Row],[Datum för det sista programtillfället]]),TabellSAML[[#This Row],[Datum för det sista programtillfället]],IF(ISBLANK(TabellSAML[[#This Row],[Datum för sista programtillfället]]),"",TabellSAML[[#This Row],[Datum för sista programtillfället]]))</f>
        <v/>
      </c>
      <c r="BJ273" t="str">
        <f>IF(ISTEXT(TabellSAML[[#This Row],[Typ av program]]),TabellSAML[[#This Row],[Typ av program]],IF(ISBLANK(TabellSAML[[#This Row],[Typ av program2]]),"",TabellSAML[[#This Row],[Typ av program2]]))</f>
        <v/>
      </c>
      <c r="BK273" t="str">
        <f>IF(ISTEXT(TabellSAML[[#This Row],[Datum alla]]),"",YEAR(TabellSAML[[#This Row],[Datum alla]]))</f>
        <v/>
      </c>
      <c r="BL273" t="str">
        <f>IF(ISTEXT(TabellSAML[[#This Row],[Datum alla]]),"",MONTH(TabellSAML[[#This Row],[Datum alla]]))</f>
        <v/>
      </c>
      <c r="BM273" t="str">
        <f>IF(ISTEXT(TabellSAML[[#This Row],[Månad]]),"",IF(TabellSAML[[#This Row],[Månad]]&lt;=6,TabellSAML[[#This Row],[År]]&amp;" termin 1",TabellSAML[[#This Row],[År]]&amp;" termin 2"))</f>
        <v/>
      </c>
    </row>
    <row r="274" spans="2:65" x14ac:dyDescent="0.25">
      <c r="B274" s="1"/>
      <c r="C274" s="1"/>
      <c r="G274" s="29"/>
      <c r="S274" s="37"/>
      <c r="T274" s="29"/>
      <c r="AA274" s="2"/>
      <c r="AO274" s="44" t="str">
        <f>IF(TabellSAML[[#This Row],[ID]]&gt;0,ISTEXT(TabellSAML[[#This Row],[(CoS) Ledarens namn]]),"")</f>
        <v/>
      </c>
      <c r="AP274" t="str">
        <f>IF(TabellSAML[[#This Row],[ID]]&gt;0,ISTEXT(TabellSAML[[#This Row],[(BIFF) Ledarens namn]]),"")</f>
        <v/>
      </c>
      <c r="AQ274" t="str">
        <f>IF(TabellSAML[[#This Row],[ID]]&gt;0,ISTEXT(TabellSAML[[#This Row],[(LFT) Ledarens namn]]),"")</f>
        <v/>
      </c>
      <c r="AR274" t="str">
        <f>IF(TabellSAML[[#This Row],[ID]]&gt;0,ISTEXT(TabellSAML[[#This Row],[(CoS) Namn på ledare för programmet]]),"")</f>
        <v/>
      </c>
      <c r="AS274" t="str">
        <f>IF(TabellSAML[[#This Row],[ID]]&gt;0,ISTEXT(TabellSAML[[#This Row],[(BIFF) Namn på ledare för programmet]]),"")</f>
        <v/>
      </c>
      <c r="AT274" t="str">
        <f>IF(TabellSAML[[#This Row],[ID]]&gt;0,ISTEXT(TabellSAML[[#This Row],[(LFT) Namn på ledare för programmet]]),"")</f>
        <v/>
      </c>
      <c r="AU274" s="5" t="str">
        <f>IF(TabellSAML[[#This Row],[CoS1]]=TRUE,TabellSAML[[#This Row],[Datum för det sista programtillfället]]&amp;TabellSAML[[#This Row],[(CoS) Ledarens namn]],"")</f>
        <v/>
      </c>
      <c r="AV274" t="str">
        <f>IF(TabellSAML[[#This Row],[CoS1]]=TRUE,TabellSAML[[#This Row],[Socialförvaltning som anordnat programtillfällena]],"")</f>
        <v/>
      </c>
      <c r="AW274" s="5" t="str">
        <f>IF(TabellSAML[[#This Row],[CoS2]]=TRUE,TabellSAML[[#This Row],[Datum för sista programtillfället]]&amp;TabellSAML[[#This Row],[(CoS) Namn på ledare för programmet]],"")</f>
        <v/>
      </c>
      <c r="AX274" t="str">
        <f>_xlfn.XLOOKUP(TabellSAML[[#This Row],[CoS_del_datum]],TabellSAML[CoS_led_datum],TabellSAML[CoS_led_SF],"",0,1)</f>
        <v/>
      </c>
      <c r="AY274" s="5" t="str">
        <f>IF(TabellSAML[[#This Row],[BIFF1]]=TRUE,TabellSAML[[#This Row],[Datum för det sista programtillfället]]&amp;TabellSAML[[#This Row],[(BIFF) Ledarens namn]],"")</f>
        <v/>
      </c>
      <c r="AZ274" t="str">
        <f>IF(TabellSAML[[#This Row],[BIFF1]]=TRUE,TabellSAML[[#This Row],[Socialförvaltning som anordnat programtillfällena]],"")</f>
        <v/>
      </c>
      <c r="BA274" s="5" t="str">
        <f>IF(TabellSAML[[#This Row],[BIFF2]]=TRUE,TabellSAML[[#This Row],[Datum för sista programtillfället]]&amp;TabellSAML[[#This Row],[(BIFF) Namn på ledare för programmet]],"")</f>
        <v/>
      </c>
      <c r="BB274" t="str">
        <f>_xlfn.XLOOKUP(TabellSAML[[#This Row],[BIFF_del_datum]],TabellSAML[BIFF_led_datum],TabellSAML[BIFF_led_SF],"",0,1)</f>
        <v/>
      </c>
      <c r="BC274" s="5" t="str">
        <f>IF(TabellSAML[[#This Row],[LFT1]]=TRUE,TabellSAML[[#This Row],[Datum för det sista programtillfället]]&amp;TabellSAML[[#This Row],[(LFT) Ledarens namn]],"")</f>
        <v/>
      </c>
      <c r="BD274" t="str">
        <f>IF(TabellSAML[[#This Row],[LFT1]]=TRUE,TabellSAML[[#This Row],[Socialförvaltning som anordnat programtillfällena]],"")</f>
        <v/>
      </c>
      <c r="BE274" s="5" t="str">
        <f>IF(TabellSAML[[#This Row],[LFT2]]=TRUE,TabellSAML[[#This Row],[Datum för sista programtillfället]]&amp;TabellSAML[[#This Row],[(LFT) Namn på ledare för programmet]],"")</f>
        <v/>
      </c>
      <c r="BF274" t="str">
        <f>_xlfn.XLOOKUP(TabellSAML[[#This Row],[LFT_del_datum]],TabellSAML[LFT_led_datum],TabellSAML[LFT_led_SF],"",0,1)</f>
        <v/>
      </c>
      <c r="BG27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4" s="5" t="str">
        <f>IF(ISNUMBER(TabellSAML[[#This Row],[Datum för det sista programtillfället]]),TabellSAML[[#This Row],[Datum för det sista programtillfället]],IF(ISBLANK(TabellSAML[[#This Row],[Datum för sista programtillfället]]),"",TabellSAML[[#This Row],[Datum för sista programtillfället]]))</f>
        <v/>
      </c>
      <c r="BJ274" t="str">
        <f>IF(ISTEXT(TabellSAML[[#This Row],[Typ av program]]),TabellSAML[[#This Row],[Typ av program]],IF(ISBLANK(TabellSAML[[#This Row],[Typ av program2]]),"",TabellSAML[[#This Row],[Typ av program2]]))</f>
        <v/>
      </c>
      <c r="BK274" t="str">
        <f>IF(ISTEXT(TabellSAML[[#This Row],[Datum alla]]),"",YEAR(TabellSAML[[#This Row],[Datum alla]]))</f>
        <v/>
      </c>
      <c r="BL274" t="str">
        <f>IF(ISTEXT(TabellSAML[[#This Row],[Datum alla]]),"",MONTH(TabellSAML[[#This Row],[Datum alla]]))</f>
        <v/>
      </c>
      <c r="BM274" t="str">
        <f>IF(ISTEXT(TabellSAML[[#This Row],[Månad]]),"",IF(TabellSAML[[#This Row],[Månad]]&lt;=6,TabellSAML[[#This Row],[År]]&amp;" termin 1",TabellSAML[[#This Row],[År]]&amp;" termin 2"))</f>
        <v/>
      </c>
    </row>
    <row r="275" spans="2:65" x14ac:dyDescent="0.25">
      <c r="B275" s="1"/>
      <c r="C275" s="1"/>
      <c r="G275" s="29"/>
      <c r="S275" s="37"/>
      <c r="T275" s="29"/>
      <c r="AA275" s="2"/>
      <c r="AO275" s="44" t="str">
        <f>IF(TabellSAML[[#This Row],[ID]]&gt;0,ISTEXT(TabellSAML[[#This Row],[(CoS) Ledarens namn]]),"")</f>
        <v/>
      </c>
      <c r="AP275" t="str">
        <f>IF(TabellSAML[[#This Row],[ID]]&gt;0,ISTEXT(TabellSAML[[#This Row],[(BIFF) Ledarens namn]]),"")</f>
        <v/>
      </c>
      <c r="AQ275" t="str">
        <f>IF(TabellSAML[[#This Row],[ID]]&gt;0,ISTEXT(TabellSAML[[#This Row],[(LFT) Ledarens namn]]),"")</f>
        <v/>
      </c>
      <c r="AR275" t="str">
        <f>IF(TabellSAML[[#This Row],[ID]]&gt;0,ISTEXT(TabellSAML[[#This Row],[(CoS) Namn på ledare för programmet]]),"")</f>
        <v/>
      </c>
      <c r="AS275" t="str">
        <f>IF(TabellSAML[[#This Row],[ID]]&gt;0,ISTEXT(TabellSAML[[#This Row],[(BIFF) Namn på ledare för programmet]]),"")</f>
        <v/>
      </c>
      <c r="AT275" t="str">
        <f>IF(TabellSAML[[#This Row],[ID]]&gt;0,ISTEXT(TabellSAML[[#This Row],[(LFT) Namn på ledare för programmet]]),"")</f>
        <v/>
      </c>
      <c r="AU275" s="5" t="str">
        <f>IF(TabellSAML[[#This Row],[CoS1]]=TRUE,TabellSAML[[#This Row],[Datum för det sista programtillfället]]&amp;TabellSAML[[#This Row],[(CoS) Ledarens namn]],"")</f>
        <v/>
      </c>
      <c r="AV275" t="str">
        <f>IF(TabellSAML[[#This Row],[CoS1]]=TRUE,TabellSAML[[#This Row],[Socialförvaltning som anordnat programtillfällena]],"")</f>
        <v/>
      </c>
      <c r="AW275" s="5" t="str">
        <f>IF(TabellSAML[[#This Row],[CoS2]]=TRUE,TabellSAML[[#This Row],[Datum för sista programtillfället]]&amp;TabellSAML[[#This Row],[(CoS) Namn på ledare för programmet]],"")</f>
        <v/>
      </c>
      <c r="AX275" t="str">
        <f>_xlfn.XLOOKUP(TabellSAML[[#This Row],[CoS_del_datum]],TabellSAML[CoS_led_datum],TabellSAML[CoS_led_SF],"",0,1)</f>
        <v/>
      </c>
      <c r="AY275" s="5" t="str">
        <f>IF(TabellSAML[[#This Row],[BIFF1]]=TRUE,TabellSAML[[#This Row],[Datum för det sista programtillfället]]&amp;TabellSAML[[#This Row],[(BIFF) Ledarens namn]],"")</f>
        <v/>
      </c>
      <c r="AZ275" t="str">
        <f>IF(TabellSAML[[#This Row],[BIFF1]]=TRUE,TabellSAML[[#This Row],[Socialförvaltning som anordnat programtillfällena]],"")</f>
        <v/>
      </c>
      <c r="BA275" s="5" t="str">
        <f>IF(TabellSAML[[#This Row],[BIFF2]]=TRUE,TabellSAML[[#This Row],[Datum för sista programtillfället]]&amp;TabellSAML[[#This Row],[(BIFF) Namn på ledare för programmet]],"")</f>
        <v/>
      </c>
      <c r="BB275" t="str">
        <f>_xlfn.XLOOKUP(TabellSAML[[#This Row],[BIFF_del_datum]],TabellSAML[BIFF_led_datum],TabellSAML[BIFF_led_SF],"",0,1)</f>
        <v/>
      </c>
      <c r="BC275" s="5" t="str">
        <f>IF(TabellSAML[[#This Row],[LFT1]]=TRUE,TabellSAML[[#This Row],[Datum för det sista programtillfället]]&amp;TabellSAML[[#This Row],[(LFT) Ledarens namn]],"")</f>
        <v/>
      </c>
      <c r="BD275" t="str">
        <f>IF(TabellSAML[[#This Row],[LFT1]]=TRUE,TabellSAML[[#This Row],[Socialförvaltning som anordnat programtillfällena]],"")</f>
        <v/>
      </c>
      <c r="BE275" s="5" t="str">
        <f>IF(TabellSAML[[#This Row],[LFT2]]=TRUE,TabellSAML[[#This Row],[Datum för sista programtillfället]]&amp;TabellSAML[[#This Row],[(LFT) Namn på ledare för programmet]],"")</f>
        <v/>
      </c>
      <c r="BF275" t="str">
        <f>_xlfn.XLOOKUP(TabellSAML[[#This Row],[LFT_del_datum]],TabellSAML[LFT_led_datum],TabellSAML[LFT_led_SF],"",0,1)</f>
        <v/>
      </c>
      <c r="BG27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5" s="5" t="str">
        <f>IF(ISNUMBER(TabellSAML[[#This Row],[Datum för det sista programtillfället]]),TabellSAML[[#This Row],[Datum för det sista programtillfället]],IF(ISBLANK(TabellSAML[[#This Row],[Datum för sista programtillfället]]),"",TabellSAML[[#This Row],[Datum för sista programtillfället]]))</f>
        <v/>
      </c>
      <c r="BJ275" t="str">
        <f>IF(ISTEXT(TabellSAML[[#This Row],[Typ av program]]),TabellSAML[[#This Row],[Typ av program]],IF(ISBLANK(TabellSAML[[#This Row],[Typ av program2]]),"",TabellSAML[[#This Row],[Typ av program2]]))</f>
        <v/>
      </c>
      <c r="BK275" t="str">
        <f>IF(ISTEXT(TabellSAML[[#This Row],[Datum alla]]),"",YEAR(TabellSAML[[#This Row],[Datum alla]]))</f>
        <v/>
      </c>
      <c r="BL275" t="str">
        <f>IF(ISTEXT(TabellSAML[[#This Row],[Datum alla]]),"",MONTH(TabellSAML[[#This Row],[Datum alla]]))</f>
        <v/>
      </c>
      <c r="BM275" t="str">
        <f>IF(ISTEXT(TabellSAML[[#This Row],[Månad]]),"",IF(TabellSAML[[#This Row],[Månad]]&lt;=6,TabellSAML[[#This Row],[År]]&amp;" termin 1",TabellSAML[[#This Row],[År]]&amp;" termin 2"))</f>
        <v/>
      </c>
    </row>
    <row r="276" spans="2:65" x14ac:dyDescent="0.25">
      <c r="B276" s="1"/>
      <c r="C276" s="1"/>
      <c r="G276" s="29"/>
      <c r="S276" s="37"/>
      <c r="T276" s="29"/>
      <c r="AA276" s="2"/>
      <c r="AO276" s="44" t="str">
        <f>IF(TabellSAML[[#This Row],[ID]]&gt;0,ISTEXT(TabellSAML[[#This Row],[(CoS) Ledarens namn]]),"")</f>
        <v/>
      </c>
      <c r="AP276" t="str">
        <f>IF(TabellSAML[[#This Row],[ID]]&gt;0,ISTEXT(TabellSAML[[#This Row],[(BIFF) Ledarens namn]]),"")</f>
        <v/>
      </c>
      <c r="AQ276" t="str">
        <f>IF(TabellSAML[[#This Row],[ID]]&gt;0,ISTEXT(TabellSAML[[#This Row],[(LFT) Ledarens namn]]),"")</f>
        <v/>
      </c>
      <c r="AR276" t="str">
        <f>IF(TabellSAML[[#This Row],[ID]]&gt;0,ISTEXT(TabellSAML[[#This Row],[(CoS) Namn på ledare för programmet]]),"")</f>
        <v/>
      </c>
      <c r="AS276" t="str">
        <f>IF(TabellSAML[[#This Row],[ID]]&gt;0,ISTEXT(TabellSAML[[#This Row],[(BIFF) Namn på ledare för programmet]]),"")</f>
        <v/>
      </c>
      <c r="AT276" t="str">
        <f>IF(TabellSAML[[#This Row],[ID]]&gt;0,ISTEXT(TabellSAML[[#This Row],[(LFT) Namn på ledare för programmet]]),"")</f>
        <v/>
      </c>
      <c r="AU276" s="5" t="str">
        <f>IF(TabellSAML[[#This Row],[CoS1]]=TRUE,TabellSAML[[#This Row],[Datum för det sista programtillfället]]&amp;TabellSAML[[#This Row],[(CoS) Ledarens namn]],"")</f>
        <v/>
      </c>
      <c r="AV276" t="str">
        <f>IF(TabellSAML[[#This Row],[CoS1]]=TRUE,TabellSAML[[#This Row],[Socialförvaltning som anordnat programtillfällena]],"")</f>
        <v/>
      </c>
      <c r="AW276" s="5" t="str">
        <f>IF(TabellSAML[[#This Row],[CoS2]]=TRUE,TabellSAML[[#This Row],[Datum för sista programtillfället]]&amp;TabellSAML[[#This Row],[(CoS) Namn på ledare för programmet]],"")</f>
        <v/>
      </c>
      <c r="AX276" t="str">
        <f>_xlfn.XLOOKUP(TabellSAML[[#This Row],[CoS_del_datum]],TabellSAML[CoS_led_datum],TabellSAML[CoS_led_SF],"",0,1)</f>
        <v/>
      </c>
      <c r="AY276" s="5" t="str">
        <f>IF(TabellSAML[[#This Row],[BIFF1]]=TRUE,TabellSAML[[#This Row],[Datum för det sista programtillfället]]&amp;TabellSAML[[#This Row],[(BIFF) Ledarens namn]],"")</f>
        <v/>
      </c>
      <c r="AZ276" t="str">
        <f>IF(TabellSAML[[#This Row],[BIFF1]]=TRUE,TabellSAML[[#This Row],[Socialförvaltning som anordnat programtillfällena]],"")</f>
        <v/>
      </c>
      <c r="BA276" s="5" t="str">
        <f>IF(TabellSAML[[#This Row],[BIFF2]]=TRUE,TabellSAML[[#This Row],[Datum för sista programtillfället]]&amp;TabellSAML[[#This Row],[(BIFF) Namn på ledare för programmet]],"")</f>
        <v/>
      </c>
      <c r="BB276" t="str">
        <f>_xlfn.XLOOKUP(TabellSAML[[#This Row],[BIFF_del_datum]],TabellSAML[BIFF_led_datum],TabellSAML[BIFF_led_SF],"",0,1)</f>
        <v/>
      </c>
      <c r="BC276" s="5" t="str">
        <f>IF(TabellSAML[[#This Row],[LFT1]]=TRUE,TabellSAML[[#This Row],[Datum för det sista programtillfället]]&amp;TabellSAML[[#This Row],[(LFT) Ledarens namn]],"")</f>
        <v/>
      </c>
      <c r="BD276" t="str">
        <f>IF(TabellSAML[[#This Row],[LFT1]]=TRUE,TabellSAML[[#This Row],[Socialförvaltning som anordnat programtillfällena]],"")</f>
        <v/>
      </c>
      <c r="BE276" s="5" t="str">
        <f>IF(TabellSAML[[#This Row],[LFT2]]=TRUE,TabellSAML[[#This Row],[Datum för sista programtillfället]]&amp;TabellSAML[[#This Row],[(LFT) Namn på ledare för programmet]],"")</f>
        <v/>
      </c>
      <c r="BF276" t="str">
        <f>_xlfn.XLOOKUP(TabellSAML[[#This Row],[LFT_del_datum]],TabellSAML[LFT_led_datum],TabellSAML[LFT_led_SF],"",0,1)</f>
        <v/>
      </c>
      <c r="BG27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6" s="5" t="str">
        <f>IF(ISNUMBER(TabellSAML[[#This Row],[Datum för det sista programtillfället]]),TabellSAML[[#This Row],[Datum för det sista programtillfället]],IF(ISBLANK(TabellSAML[[#This Row],[Datum för sista programtillfället]]),"",TabellSAML[[#This Row],[Datum för sista programtillfället]]))</f>
        <v/>
      </c>
      <c r="BJ276" t="str">
        <f>IF(ISTEXT(TabellSAML[[#This Row],[Typ av program]]),TabellSAML[[#This Row],[Typ av program]],IF(ISBLANK(TabellSAML[[#This Row],[Typ av program2]]),"",TabellSAML[[#This Row],[Typ av program2]]))</f>
        <v/>
      </c>
      <c r="BK276" t="str">
        <f>IF(ISTEXT(TabellSAML[[#This Row],[Datum alla]]),"",YEAR(TabellSAML[[#This Row],[Datum alla]]))</f>
        <v/>
      </c>
      <c r="BL276" t="str">
        <f>IF(ISTEXT(TabellSAML[[#This Row],[Datum alla]]),"",MONTH(TabellSAML[[#This Row],[Datum alla]]))</f>
        <v/>
      </c>
      <c r="BM276" t="str">
        <f>IF(ISTEXT(TabellSAML[[#This Row],[Månad]]),"",IF(TabellSAML[[#This Row],[Månad]]&lt;=6,TabellSAML[[#This Row],[År]]&amp;" termin 1",TabellSAML[[#This Row],[År]]&amp;" termin 2"))</f>
        <v/>
      </c>
    </row>
    <row r="277" spans="2:65" x14ac:dyDescent="0.25">
      <c r="B277" s="1"/>
      <c r="C277" s="1"/>
      <c r="G277" s="29"/>
      <c r="S277" s="37"/>
      <c r="T277" s="29"/>
      <c r="AA277" s="2"/>
      <c r="AO277" s="44" t="str">
        <f>IF(TabellSAML[[#This Row],[ID]]&gt;0,ISTEXT(TabellSAML[[#This Row],[(CoS) Ledarens namn]]),"")</f>
        <v/>
      </c>
      <c r="AP277" t="str">
        <f>IF(TabellSAML[[#This Row],[ID]]&gt;0,ISTEXT(TabellSAML[[#This Row],[(BIFF) Ledarens namn]]),"")</f>
        <v/>
      </c>
      <c r="AQ277" t="str">
        <f>IF(TabellSAML[[#This Row],[ID]]&gt;0,ISTEXT(TabellSAML[[#This Row],[(LFT) Ledarens namn]]),"")</f>
        <v/>
      </c>
      <c r="AR277" t="str">
        <f>IF(TabellSAML[[#This Row],[ID]]&gt;0,ISTEXT(TabellSAML[[#This Row],[(CoS) Namn på ledare för programmet]]),"")</f>
        <v/>
      </c>
      <c r="AS277" t="str">
        <f>IF(TabellSAML[[#This Row],[ID]]&gt;0,ISTEXT(TabellSAML[[#This Row],[(BIFF) Namn på ledare för programmet]]),"")</f>
        <v/>
      </c>
      <c r="AT277" t="str">
        <f>IF(TabellSAML[[#This Row],[ID]]&gt;0,ISTEXT(TabellSAML[[#This Row],[(LFT) Namn på ledare för programmet]]),"")</f>
        <v/>
      </c>
      <c r="AU277" s="5" t="str">
        <f>IF(TabellSAML[[#This Row],[CoS1]]=TRUE,TabellSAML[[#This Row],[Datum för det sista programtillfället]]&amp;TabellSAML[[#This Row],[(CoS) Ledarens namn]],"")</f>
        <v/>
      </c>
      <c r="AV277" t="str">
        <f>IF(TabellSAML[[#This Row],[CoS1]]=TRUE,TabellSAML[[#This Row],[Socialförvaltning som anordnat programtillfällena]],"")</f>
        <v/>
      </c>
      <c r="AW277" s="5" t="str">
        <f>IF(TabellSAML[[#This Row],[CoS2]]=TRUE,TabellSAML[[#This Row],[Datum för sista programtillfället]]&amp;TabellSAML[[#This Row],[(CoS) Namn på ledare för programmet]],"")</f>
        <v/>
      </c>
      <c r="AX277" t="str">
        <f>_xlfn.XLOOKUP(TabellSAML[[#This Row],[CoS_del_datum]],TabellSAML[CoS_led_datum],TabellSAML[CoS_led_SF],"",0,1)</f>
        <v/>
      </c>
      <c r="AY277" s="5" t="str">
        <f>IF(TabellSAML[[#This Row],[BIFF1]]=TRUE,TabellSAML[[#This Row],[Datum för det sista programtillfället]]&amp;TabellSAML[[#This Row],[(BIFF) Ledarens namn]],"")</f>
        <v/>
      </c>
      <c r="AZ277" t="str">
        <f>IF(TabellSAML[[#This Row],[BIFF1]]=TRUE,TabellSAML[[#This Row],[Socialförvaltning som anordnat programtillfällena]],"")</f>
        <v/>
      </c>
      <c r="BA277" s="5" t="str">
        <f>IF(TabellSAML[[#This Row],[BIFF2]]=TRUE,TabellSAML[[#This Row],[Datum för sista programtillfället]]&amp;TabellSAML[[#This Row],[(BIFF) Namn på ledare för programmet]],"")</f>
        <v/>
      </c>
      <c r="BB277" t="str">
        <f>_xlfn.XLOOKUP(TabellSAML[[#This Row],[BIFF_del_datum]],TabellSAML[BIFF_led_datum],TabellSAML[BIFF_led_SF],"",0,1)</f>
        <v/>
      </c>
      <c r="BC277" s="5" t="str">
        <f>IF(TabellSAML[[#This Row],[LFT1]]=TRUE,TabellSAML[[#This Row],[Datum för det sista programtillfället]]&amp;TabellSAML[[#This Row],[(LFT) Ledarens namn]],"")</f>
        <v/>
      </c>
      <c r="BD277" t="str">
        <f>IF(TabellSAML[[#This Row],[LFT1]]=TRUE,TabellSAML[[#This Row],[Socialförvaltning som anordnat programtillfällena]],"")</f>
        <v/>
      </c>
      <c r="BE277" s="5" t="str">
        <f>IF(TabellSAML[[#This Row],[LFT2]]=TRUE,TabellSAML[[#This Row],[Datum för sista programtillfället]]&amp;TabellSAML[[#This Row],[(LFT) Namn på ledare för programmet]],"")</f>
        <v/>
      </c>
      <c r="BF277" t="str">
        <f>_xlfn.XLOOKUP(TabellSAML[[#This Row],[LFT_del_datum]],TabellSAML[LFT_led_datum],TabellSAML[LFT_led_SF],"",0,1)</f>
        <v/>
      </c>
      <c r="BG27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7" s="5" t="str">
        <f>IF(ISNUMBER(TabellSAML[[#This Row],[Datum för det sista programtillfället]]),TabellSAML[[#This Row],[Datum för det sista programtillfället]],IF(ISBLANK(TabellSAML[[#This Row],[Datum för sista programtillfället]]),"",TabellSAML[[#This Row],[Datum för sista programtillfället]]))</f>
        <v/>
      </c>
      <c r="BJ277" t="str">
        <f>IF(ISTEXT(TabellSAML[[#This Row],[Typ av program]]),TabellSAML[[#This Row],[Typ av program]],IF(ISBLANK(TabellSAML[[#This Row],[Typ av program2]]),"",TabellSAML[[#This Row],[Typ av program2]]))</f>
        <v/>
      </c>
      <c r="BK277" t="str">
        <f>IF(ISTEXT(TabellSAML[[#This Row],[Datum alla]]),"",YEAR(TabellSAML[[#This Row],[Datum alla]]))</f>
        <v/>
      </c>
      <c r="BL277" t="str">
        <f>IF(ISTEXT(TabellSAML[[#This Row],[Datum alla]]),"",MONTH(TabellSAML[[#This Row],[Datum alla]]))</f>
        <v/>
      </c>
      <c r="BM277" t="str">
        <f>IF(ISTEXT(TabellSAML[[#This Row],[Månad]]),"",IF(TabellSAML[[#This Row],[Månad]]&lt;=6,TabellSAML[[#This Row],[År]]&amp;" termin 1",TabellSAML[[#This Row],[År]]&amp;" termin 2"))</f>
        <v/>
      </c>
    </row>
    <row r="278" spans="2:65" x14ac:dyDescent="0.25">
      <c r="B278" s="1"/>
      <c r="C278" s="1"/>
      <c r="G278" s="29"/>
      <c r="S278" s="37"/>
      <c r="T278" s="29"/>
      <c r="AA278" s="2"/>
      <c r="AO278" s="44" t="str">
        <f>IF(TabellSAML[[#This Row],[ID]]&gt;0,ISTEXT(TabellSAML[[#This Row],[(CoS) Ledarens namn]]),"")</f>
        <v/>
      </c>
      <c r="AP278" t="str">
        <f>IF(TabellSAML[[#This Row],[ID]]&gt;0,ISTEXT(TabellSAML[[#This Row],[(BIFF) Ledarens namn]]),"")</f>
        <v/>
      </c>
      <c r="AQ278" t="str">
        <f>IF(TabellSAML[[#This Row],[ID]]&gt;0,ISTEXT(TabellSAML[[#This Row],[(LFT) Ledarens namn]]),"")</f>
        <v/>
      </c>
      <c r="AR278" t="str">
        <f>IF(TabellSAML[[#This Row],[ID]]&gt;0,ISTEXT(TabellSAML[[#This Row],[(CoS) Namn på ledare för programmet]]),"")</f>
        <v/>
      </c>
      <c r="AS278" t="str">
        <f>IF(TabellSAML[[#This Row],[ID]]&gt;0,ISTEXT(TabellSAML[[#This Row],[(BIFF) Namn på ledare för programmet]]),"")</f>
        <v/>
      </c>
      <c r="AT278" t="str">
        <f>IF(TabellSAML[[#This Row],[ID]]&gt;0,ISTEXT(TabellSAML[[#This Row],[(LFT) Namn på ledare för programmet]]),"")</f>
        <v/>
      </c>
      <c r="AU278" s="5" t="str">
        <f>IF(TabellSAML[[#This Row],[CoS1]]=TRUE,TabellSAML[[#This Row],[Datum för det sista programtillfället]]&amp;TabellSAML[[#This Row],[(CoS) Ledarens namn]],"")</f>
        <v/>
      </c>
      <c r="AV278" t="str">
        <f>IF(TabellSAML[[#This Row],[CoS1]]=TRUE,TabellSAML[[#This Row],[Socialförvaltning som anordnat programtillfällena]],"")</f>
        <v/>
      </c>
      <c r="AW278" s="5" t="str">
        <f>IF(TabellSAML[[#This Row],[CoS2]]=TRUE,TabellSAML[[#This Row],[Datum för sista programtillfället]]&amp;TabellSAML[[#This Row],[(CoS) Namn på ledare för programmet]],"")</f>
        <v/>
      </c>
      <c r="AX278" t="str">
        <f>_xlfn.XLOOKUP(TabellSAML[[#This Row],[CoS_del_datum]],TabellSAML[CoS_led_datum],TabellSAML[CoS_led_SF],"",0,1)</f>
        <v/>
      </c>
      <c r="AY278" s="5" t="str">
        <f>IF(TabellSAML[[#This Row],[BIFF1]]=TRUE,TabellSAML[[#This Row],[Datum för det sista programtillfället]]&amp;TabellSAML[[#This Row],[(BIFF) Ledarens namn]],"")</f>
        <v/>
      </c>
      <c r="AZ278" t="str">
        <f>IF(TabellSAML[[#This Row],[BIFF1]]=TRUE,TabellSAML[[#This Row],[Socialförvaltning som anordnat programtillfällena]],"")</f>
        <v/>
      </c>
      <c r="BA278" s="5" t="str">
        <f>IF(TabellSAML[[#This Row],[BIFF2]]=TRUE,TabellSAML[[#This Row],[Datum för sista programtillfället]]&amp;TabellSAML[[#This Row],[(BIFF) Namn på ledare för programmet]],"")</f>
        <v/>
      </c>
      <c r="BB278" t="str">
        <f>_xlfn.XLOOKUP(TabellSAML[[#This Row],[BIFF_del_datum]],TabellSAML[BIFF_led_datum],TabellSAML[BIFF_led_SF],"",0,1)</f>
        <v/>
      </c>
      <c r="BC278" s="5" t="str">
        <f>IF(TabellSAML[[#This Row],[LFT1]]=TRUE,TabellSAML[[#This Row],[Datum för det sista programtillfället]]&amp;TabellSAML[[#This Row],[(LFT) Ledarens namn]],"")</f>
        <v/>
      </c>
      <c r="BD278" t="str">
        <f>IF(TabellSAML[[#This Row],[LFT1]]=TRUE,TabellSAML[[#This Row],[Socialförvaltning som anordnat programtillfällena]],"")</f>
        <v/>
      </c>
      <c r="BE278" s="5" t="str">
        <f>IF(TabellSAML[[#This Row],[LFT2]]=TRUE,TabellSAML[[#This Row],[Datum för sista programtillfället]]&amp;TabellSAML[[#This Row],[(LFT) Namn på ledare för programmet]],"")</f>
        <v/>
      </c>
      <c r="BF278" t="str">
        <f>_xlfn.XLOOKUP(TabellSAML[[#This Row],[LFT_del_datum]],TabellSAML[LFT_led_datum],TabellSAML[LFT_led_SF],"",0,1)</f>
        <v/>
      </c>
      <c r="BG27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8" s="5" t="str">
        <f>IF(ISNUMBER(TabellSAML[[#This Row],[Datum för det sista programtillfället]]),TabellSAML[[#This Row],[Datum för det sista programtillfället]],IF(ISBLANK(TabellSAML[[#This Row],[Datum för sista programtillfället]]),"",TabellSAML[[#This Row],[Datum för sista programtillfället]]))</f>
        <v/>
      </c>
      <c r="BJ278" t="str">
        <f>IF(ISTEXT(TabellSAML[[#This Row],[Typ av program]]),TabellSAML[[#This Row],[Typ av program]],IF(ISBLANK(TabellSAML[[#This Row],[Typ av program2]]),"",TabellSAML[[#This Row],[Typ av program2]]))</f>
        <v/>
      </c>
      <c r="BK278" t="str">
        <f>IF(ISTEXT(TabellSAML[[#This Row],[Datum alla]]),"",YEAR(TabellSAML[[#This Row],[Datum alla]]))</f>
        <v/>
      </c>
      <c r="BL278" t="str">
        <f>IF(ISTEXT(TabellSAML[[#This Row],[Datum alla]]),"",MONTH(TabellSAML[[#This Row],[Datum alla]]))</f>
        <v/>
      </c>
      <c r="BM278" t="str">
        <f>IF(ISTEXT(TabellSAML[[#This Row],[Månad]]),"",IF(TabellSAML[[#This Row],[Månad]]&lt;=6,TabellSAML[[#This Row],[År]]&amp;" termin 1",TabellSAML[[#This Row],[År]]&amp;" termin 2"))</f>
        <v/>
      </c>
    </row>
    <row r="279" spans="2:65" x14ac:dyDescent="0.25">
      <c r="B279" s="1"/>
      <c r="C279" s="1"/>
      <c r="G279" s="29"/>
      <c r="S279" s="37"/>
      <c r="T279" s="29"/>
      <c r="AA279" s="2"/>
      <c r="AO279" s="44" t="str">
        <f>IF(TabellSAML[[#This Row],[ID]]&gt;0,ISTEXT(TabellSAML[[#This Row],[(CoS) Ledarens namn]]),"")</f>
        <v/>
      </c>
      <c r="AP279" t="str">
        <f>IF(TabellSAML[[#This Row],[ID]]&gt;0,ISTEXT(TabellSAML[[#This Row],[(BIFF) Ledarens namn]]),"")</f>
        <v/>
      </c>
      <c r="AQ279" t="str">
        <f>IF(TabellSAML[[#This Row],[ID]]&gt;0,ISTEXT(TabellSAML[[#This Row],[(LFT) Ledarens namn]]),"")</f>
        <v/>
      </c>
      <c r="AR279" t="str">
        <f>IF(TabellSAML[[#This Row],[ID]]&gt;0,ISTEXT(TabellSAML[[#This Row],[(CoS) Namn på ledare för programmet]]),"")</f>
        <v/>
      </c>
      <c r="AS279" t="str">
        <f>IF(TabellSAML[[#This Row],[ID]]&gt;0,ISTEXT(TabellSAML[[#This Row],[(BIFF) Namn på ledare för programmet]]),"")</f>
        <v/>
      </c>
      <c r="AT279" t="str">
        <f>IF(TabellSAML[[#This Row],[ID]]&gt;0,ISTEXT(TabellSAML[[#This Row],[(LFT) Namn på ledare för programmet]]),"")</f>
        <v/>
      </c>
      <c r="AU279" s="5" t="str">
        <f>IF(TabellSAML[[#This Row],[CoS1]]=TRUE,TabellSAML[[#This Row],[Datum för det sista programtillfället]]&amp;TabellSAML[[#This Row],[(CoS) Ledarens namn]],"")</f>
        <v/>
      </c>
      <c r="AV279" t="str">
        <f>IF(TabellSAML[[#This Row],[CoS1]]=TRUE,TabellSAML[[#This Row],[Socialförvaltning som anordnat programtillfällena]],"")</f>
        <v/>
      </c>
      <c r="AW279" s="5" t="str">
        <f>IF(TabellSAML[[#This Row],[CoS2]]=TRUE,TabellSAML[[#This Row],[Datum för sista programtillfället]]&amp;TabellSAML[[#This Row],[(CoS) Namn på ledare för programmet]],"")</f>
        <v/>
      </c>
      <c r="AX279" t="str">
        <f>_xlfn.XLOOKUP(TabellSAML[[#This Row],[CoS_del_datum]],TabellSAML[CoS_led_datum],TabellSAML[CoS_led_SF],"",0,1)</f>
        <v/>
      </c>
      <c r="AY279" s="5" t="str">
        <f>IF(TabellSAML[[#This Row],[BIFF1]]=TRUE,TabellSAML[[#This Row],[Datum för det sista programtillfället]]&amp;TabellSAML[[#This Row],[(BIFF) Ledarens namn]],"")</f>
        <v/>
      </c>
      <c r="AZ279" t="str">
        <f>IF(TabellSAML[[#This Row],[BIFF1]]=TRUE,TabellSAML[[#This Row],[Socialförvaltning som anordnat programtillfällena]],"")</f>
        <v/>
      </c>
      <c r="BA279" s="5" t="str">
        <f>IF(TabellSAML[[#This Row],[BIFF2]]=TRUE,TabellSAML[[#This Row],[Datum för sista programtillfället]]&amp;TabellSAML[[#This Row],[(BIFF) Namn på ledare för programmet]],"")</f>
        <v/>
      </c>
      <c r="BB279" t="str">
        <f>_xlfn.XLOOKUP(TabellSAML[[#This Row],[BIFF_del_datum]],TabellSAML[BIFF_led_datum],TabellSAML[BIFF_led_SF],"",0,1)</f>
        <v/>
      </c>
      <c r="BC279" s="5" t="str">
        <f>IF(TabellSAML[[#This Row],[LFT1]]=TRUE,TabellSAML[[#This Row],[Datum för det sista programtillfället]]&amp;TabellSAML[[#This Row],[(LFT) Ledarens namn]],"")</f>
        <v/>
      </c>
      <c r="BD279" t="str">
        <f>IF(TabellSAML[[#This Row],[LFT1]]=TRUE,TabellSAML[[#This Row],[Socialförvaltning som anordnat programtillfällena]],"")</f>
        <v/>
      </c>
      <c r="BE279" s="5" t="str">
        <f>IF(TabellSAML[[#This Row],[LFT2]]=TRUE,TabellSAML[[#This Row],[Datum för sista programtillfället]]&amp;TabellSAML[[#This Row],[(LFT) Namn på ledare för programmet]],"")</f>
        <v/>
      </c>
      <c r="BF279" t="str">
        <f>_xlfn.XLOOKUP(TabellSAML[[#This Row],[LFT_del_datum]],TabellSAML[LFT_led_datum],TabellSAML[LFT_led_SF],"",0,1)</f>
        <v/>
      </c>
      <c r="BG27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7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79" s="5" t="str">
        <f>IF(ISNUMBER(TabellSAML[[#This Row],[Datum för det sista programtillfället]]),TabellSAML[[#This Row],[Datum för det sista programtillfället]],IF(ISBLANK(TabellSAML[[#This Row],[Datum för sista programtillfället]]),"",TabellSAML[[#This Row],[Datum för sista programtillfället]]))</f>
        <v/>
      </c>
      <c r="BJ279" t="str">
        <f>IF(ISTEXT(TabellSAML[[#This Row],[Typ av program]]),TabellSAML[[#This Row],[Typ av program]],IF(ISBLANK(TabellSAML[[#This Row],[Typ av program2]]),"",TabellSAML[[#This Row],[Typ av program2]]))</f>
        <v/>
      </c>
      <c r="BK279" t="str">
        <f>IF(ISTEXT(TabellSAML[[#This Row],[Datum alla]]),"",YEAR(TabellSAML[[#This Row],[Datum alla]]))</f>
        <v/>
      </c>
      <c r="BL279" t="str">
        <f>IF(ISTEXT(TabellSAML[[#This Row],[Datum alla]]),"",MONTH(TabellSAML[[#This Row],[Datum alla]]))</f>
        <v/>
      </c>
      <c r="BM279" t="str">
        <f>IF(ISTEXT(TabellSAML[[#This Row],[Månad]]),"",IF(TabellSAML[[#This Row],[Månad]]&lt;=6,TabellSAML[[#This Row],[År]]&amp;" termin 1",TabellSAML[[#This Row],[År]]&amp;" termin 2"))</f>
        <v/>
      </c>
    </row>
    <row r="280" spans="2:65" x14ac:dyDescent="0.25">
      <c r="B280" s="1"/>
      <c r="C280" s="1"/>
      <c r="G280" s="29"/>
      <c r="S280" s="37"/>
      <c r="T280" s="29"/>
      <c r="AA280" s="2"/>
      <c r="AO280" s="44" t="str">
        <f>IF(TabellSAML[[#This Row],[ID]]&gt;0,ISTEXT(TabellSAML[[#This Row],[(CoS) Ledarens namn]]),"")</f>
        <v/>
      </c>
      <c r="AP280" t="str">
        <f>IF(TabellSAML[[#This Row],[ID]]&gt;0,ISTEXT(TabellSAML[[#This Row],[(BIFF) Ledarens namn]]),"")</f>
        <v/>
      </c>
      <c r="AQ280" t="str">
        <f>IF(TabellSAML[[#This Row],[ID]]&gt;0,ISTEXT(TabellSAML[[#This Row],[(LFT) Ledarens namn]]),"")</f>
        <v/>
      </c>
      <c r="AR280" t="str">
        <f>IF(TabellSAML[[#This Row],[ID]]&gt;0,ISTEXT(TabellSAML[[#This Row],[(CoS) Namn på ledare för programmet]]),"")</f>
        <v/>
      </c>
      <c r="AS280" t="str">
        <f>IF(TabellSAML[[#This Row],[ID]]&gt;0,ISTEXT(TabellSAML[[#This Row],[(BIFF) Namn på ledare för programmet]]),"")</f>
        <v/>
      </c>
      <c r="AT280" t="str">
        <f>IF(TabellSAML[[#This Row],[ID]]&gt;0,ISTEXT(TabellSAML[[#This Row],[(LFT) Namn på ledare för programmet]]),"")</f>
        <v/>
      </c>
      <c r="AU280" s="5" t="str">
        <f>IF(TabellSAML[[#This Row],[CoS1]]=TRUE,TabellSAML[[#This Row],[Datum för det sista programtillfället]]&amp;TabellSAML[[#This Row],[(CoS) Ledarens namn]],"")</f>
        <v/>
      </c>
      <c r="AV280" t="str">
        <f>IF(TabellSAML[[#This Row],[CoS1]]=TRUE,TabellSAML[[#This Row],[Socialförvaltning som anordnat programtillfällena]],"")</f>
        <v/>
      </c>
      <c r="AW280" s="5" t="str">
        <f>IF(TabellSAML[[#This Row],[CoS2]]=TRUE,TabellSAML[[#This Row],[Datum för sista programtillfället]]&amp;TabellSAML[[#This Row],[(CoS) Namn på ledare för programmet]],"")</f>
        <v/>
      </c>
      <c r="AX280" t="str">
        <f>_xlfn.XLOOKUP(TabellSAML[[#This Row],[CoS_del_datum]],TabellSAML[CoS_led_datum],TabellSAML[CoS_led_SF],"",0,1)</f>
        <v/>
      </c>
      <c r="AY280" s="5" t="str">
        <f>IF(TabellSAML[[#This Row],[BIFF1]]=TRUE,TabellSAML[[#This Row],[Datum för det sista programtillfället]]&amp;TabellSAML[[#This Row],[(BIFF) Ledarens namn]],"")</f>
        <v/>
      </c>
      <c r="AZ280" t="str">
        <f>IF(TabellSAML[[#This Row],[BIFF1]]=TRUE,TabellSAML[[#This Row],[Socialförvaltning som anordnat programtillfällena]],"")</f>
        <v/>
      </c>
      <c r="BA280" s="5" t="str">
        <f>IF(TabellSAML[[#This Row],[BIFF2]]=TRUE,TabellSAML[[#This Row],[Datum för sista programtillfället]]&amp;TabellSAML[[#This Row],[(BIFF) Namn på ledare för programmet]],"")</f>
        <v/>
      </c>
      <c r="BB280" t="str">
        <f>_xlfn.XLOOKUP(TabellSAML[[#This Row],[BIFF_del_datum]],TabellSAML[BIFF_led_datum],TabellSAML[BIFF_led_SF],"",0,1)</f>
        <v/>
      </c>
      <c r="BC280" s="5" t="str">
        <f>IF(TabellSAML[[#This Row],[LFT1]]=TRUE,TabellSAML[[#This Row],[Datum för det sista programtillfället]]&amp;TabellSAML[[#This Row],[(LFT) Ledarens namn]],"")</f>
        <v/>
      </c>
      <c r="BD280" t="str">
        <f>IF(TabellSAML[[#This Row],[LFT1]]=TRUE,TabellSAML[[#This Row],[Socialförvaltning som anordnat programtillfällena]],"")</f>
        <v/>
      </c>
      <c r="BE280" s="5" t="str">
        <f>IF(TabellSAML[[#This Row],[LFT2]]=TRUE,TabellSAML[[#This Row],[Datum för sista programtillfället]]&amp;TabellSAML[[#This Row],[(LFT) Namn på ledare för programmet]],"")</f>
        <v/>
      </c>
      <c r="BF280" t="str">
        <f>_xlfn.XLOOKUP(TabellSAML[[#This Row],[LFT_del_datum]],TabellSAML[LFT_led_datum],TabellSAML[LFT_led_SF],"",0,1)</f>
        <v/>
      </c>
      <c r="BG28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0" s="5" t="str">
        <f>IF(ISNUMBER(TabellSAML[[#This Row],[Datum för det sista programtillfället]]),TabellSAML[[#This Row],[Datum för det sista programtillfället]],IF(ISBLANK(TabellSAML[[#This Row],[Datum för sista programtillfället]]),"",TabellSAML[[#This Row],[Datum för sista programtillfället]]))</f>
        <v/>
      </c>
      <c r="BJ280" t="str">
        <f>IF(ISTEXT(TabellSAML[[#This Row],[Typ av program]]),TabellSAML[[#This Row],[Typ av program]],IF(ISBLANK(TabellSAML[[#This Row],[Typ av program2]]),"",TabellSAML[[#This Row],[Typ av program2]]))</f>
        <v/>
      </c>
      <c r="BK280" t="str">
        <f>IF(ISTEXT(TabellSAML[[#This Row],[Datum alla]]),"",YEAR(TabellSAML[[#This Row],[Datum alla]]))</f>
        <v/>
      </c>
      <c r="BL280" t="str">
        <f>IF(ISTEXT(TabellSAML[[#This Row],[Datum alla]]),"",MONTH(TabellSAML[[#This Row],[Datum alla]]))</f>
        <v/>
      </c>
      <c r="BM280" t="str">
        <f>IF(ISTEXT(TabellSAML[[#This Row],[Månad]]),"",IF(TabellSAML[[#This Row],[Månad]]&lt;=6,TabellSAML[[#This Row],[År]]&amp;" termin 1",TabellSAML[[#This Row],[År]]&amp;" termin 2"))</f>
        <v/>
      </c>
    </row>
    <row r="281" spans="2:65" x14ac:dyDescent="0.25">
      <c r="B281" s="1"/>
      <c r="C281" s="1"/>
      <c r="G281" s="29"/>
      <c r="S281" s="37"/>
      <c r="T281" s="29"/>
      <c r="AA281" s="2"/>
      <c r="AO281" s="44" t="str">
        <f>IF(TabellSAML[[#This Row],[ID]]&gt;0,ISTEXT(TabellSAML[[#This Row],[(CoS) Ledarens namn]]),"")</f>
        <v/>
      </c>
      <c r="AP281" t="str">
        <f>IF(TabellSAML[[#This Row],[ID]]&gt;0,ISTEXT(TabellSAML[[#This Row],[(BIFF) Ledarens namn]]),"")</f>
        <v/>
      </c>
      <c r="AQ281" t="str">
        <f>IF(TabellSAML[[#This Row],[ID]]&gt;0,ISTEXT(TabellSAML[[#This Row],[(LFT) Ledarens namn]]),"")</f>
        <v/>
      </c>
      <c r="AR281" t="str">
        <f>IF(TabellSAML[[#This Row],[ID]]&gt;0,ISTEXT(TabellSAML[[#This Row],[(CoS) Namn på ledare för programmet]]),"")</f>
        <v/>
      </c>
      <c r="AS281" t="str">
        <f>IF(TabellSAML[[#This Row],[ID]]&gt;0,ISTEXT(TabellSAML[[#This Row],[(BIFF) Namn på ledare för programmet]]),"")</f>
        <v/>
      </c>
      <c r="AT281" t="str">
        <f>IF(TabellSAML[[#This Row],[ID]]&gt;0,ISTEXT(TabellSAML[[#This Row],[(LFT) Namn på ledare för programmet]]),"")</f>
        <v/>
      </c>
      <c r="AU281" s="5" t="str">
        <f>IF(TabellSAML[[#This Row],[CoS1]]=TRUE,TabellSAML[[#This Row],[Datum för det sista programtillfället]]&amp;TabellSAML[[#This Row],[(CoS) Ledarens namn]],"")</f>
        <v/>
      </c>
      <c r="AV281" t="str">
        <f>IF(TabellSAML[[#This Row],[CoS1]]=TRUE,TabellSAML[[#This Row],[Socialförvaltning som anordnat programtillfällena]],"")</f>
        <v/>
      </c>
      <c r="AW281" s="5" t="str">
        <f>IF(TabellSAML[[#This Row],[CoS2]]=TRUE,TabellSAML[[#This Row],[Datum för sista programtillfället]]&amp;TabellSAML[[#This Row],[(CoS) Namn på ledare för programmet]],"")</f>
        <v/>
      </c>
      <c r="AX281" t="str">
        <f>_xlfn.XLOOKUP(TabellSAML[[#This Row],[CoS_del_datum]],TabellSAML[CoS_led_datum],TabellSAML[CoS_led_SF],"",0,1)</f>
        <v/>
      </c>
      <c r="AY281" s="5" t="str">
        <f>IF(TabellSAML[[#This Row],[BIFF1]]=TRUE,TabellSAML[[#This Row],[Datum för det sista programtillfället]]&amp;TabellSAML[[#This Row],[(BIFF) Ledarens namn]],"")</f>
        <v/>
      </c>
      <c r="AZ281" t="str">
        <f>IF(TabellSAML[[#This Row],[BIFF1]]=TRUE,TabellSAML[[#This Row],[Socialförvaltning som anordnat programtillfällena]],"")</f>
        <v/>
      </c>
      <c r="BA281" s="5" t="str">
        <f>IF(TabellSAML[[#This Row],[BIFF2]]=TRUE,TabellSAML[[#This Row],[Datum för sista programtillfället]]&amp;TabellSAML[[#This Row],[(BIFF) Namn på ledare för programmet]],"")</f>
        <v/>
      </c>
      <c r="BB281" t="str">
        <f>_xlfn.XLOOKUP(TabellSAML[[#This Row],[BIFF_del_datum]],TabellSAML[BIFF_led_datum],TabellSAML[BIFF_led_SF],"",0,1)</f>
        <v/>
      </c>
      <c r="BC281" s="5" t="str">
        <f>IF(TabellSAML[[#This Row],[LFT1]]=TRUE,TabellSAML[[#This Row],[Datum för det sista programtillfället]]&amp;TabellSAML[[#This Row],[(LFT) Ledarens namn]],"")</f>
        <v/>
      </c>
      <c r="BD281" t="str">
        <f>IF(TabellSAML[[#This Row],[LFT1]]=TRUE,TabellSAML[[#This Row],[Socialförvaltning som anordnat programtillfällena]],"")</f>
        <v/>
      </c>
      <c r="BE281" s="5" t="str">
        <f>IF(TabellSAML[[#This Row],[LFT2]]=TRUE,TabellSAML[[#This Row],[Datum för sista programtillfället]]&amp;TabellSAML[[#This Row],[(LFT) Namn på ledare för programmet]],"")</f>
        <v/>
      </c>
      <c r="BF281" t="str">
        <f>_xlfn.XLOOKUP(TabellSAML[[#This Row],[LFT_del_datum]],TabellSAML[LFT_led_datum],TabellSAML[LFT_led_SF],"",0,1)</f>
        <v/>
      </c>
      <c r="BG28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1" s="5" t="str">
        <f>IF(ISNUMBER(TabellSAML[[#This Row],[Datum för det sista programtillfället]]),TabellSAML[[#This Row],[Datum för det sista programtillfället]],IF(ISBLANK(TabellSAML[[#This Row],[Datum för sista programtillfället]]),"",TabellSAML[[#This Row],[Datum för sista programtillfället]]))</f>
        <v/>
      </c>
      <c r="BJ281" t="str">
        <f>IF(ISTEXT(TabellSAML[[#This Row],[Typ av program]]),TabellSAML[[#This Row],[Typ av program]],IF(ISBLANK(TabellSAML[[#This Row],[Typ av program2]]),"",TabellSAML[[#This Row],[Typ av program2]]))</f>
        <v/>
      </c>
      <c r="BK281" t="str">
        <f>IF(ISTEXT(TabellSAML[[#This Row],[Datum alla]]),"",YEAR(TabellSAML[[#This Row],[Datum alla]]))</f>
        <v/>
      </c>
      <c r="BL281" t="str">
        <f>IF(ISTEXT(TabellSAML[[#This Row],[Datum alla]]),"",MONTH(TabellSAML[[#This Row],[Datum alla]]))</f>
        <v/>
      </c>
      <c r="BM281" t="str">
        <f>IF(ISTEXT(TabellSAML[[#This Row],[Månad]]),"",IF(TabellSAML[[#This Row],[Månad]]&lt;=6,TabellSAML[[#This Row],[År]]&amp;" termin 1",TabellSAML[[#This Row],[År]]&amp;" termin 2"))</f>
        <v/>
      </c>
    </row>
    <row r="282" spans="2:65" x14ac:dyDescent="0.25">
      <c r="B282" s="1"/>
      <c r="C282" s="1"/>
      <c r="G282" s="29"/>
      <c r="J282" s="2"/>
      <c r="K282" s="2"/>
      <c r="S282" s="37"/>
      <c r="T282" s="29"/>
      <c r="AO282" s="44" t="str">
        <f>IF(TabellSAML[[#This Row],[ID]]&gt;0,ISTEXT(TabellSAML[[#This Row],[(CoS) Ledarens namn]]),"")</f>
        <v/>
      </c>
      <c r="AP282" t="str">
        <f>IF(TabellSAML[[#This Row],[ID]]&gt;0,ISTEXT(TabellSAML[[#This Row],[(BIFF) Ledarens namn]]),"")</f>
        <v/>
      </c>
      <c r="AQ282" t="str">
        <f>IF(TabellSAML[[#This Row],[ID]]&gt;0,ISTEXT(TabellSAML[[#This Row],[(LFT) Ledarens namn]]),"")</f>
        <v/>
      </c>
      <c r="AR282" t="str">
        <f>IF(TabellSAML[[#This Row],[ID]]&gt;0,ISTEXT(TabellSAML[[#This Row],[(CoS) Namn på ledare för programmet]]),"")</f>
        <v/>
      </c>
      <c r="AS282" t="str">
        <f>IF(TabellSAML[[#This Row],[ID]]&gt;0,ISTEXT(TabellSAML[[#This Row],[(BIFF) Namn på ledare för programmet]]),"")</f>
        <v/>
      </c>
      <c r="AT282" t="str">
        <f>IF(TabellSAML[[#This Row],[ID]]&gt;0,ISTEXT(TabellSAML[[#This Row],[(LFT) Namn på ledare för programmet]]),"")</f>
        <v/>
      </c>
      <c r="AU282" s="5" t="str">
        <f>IF(TabellSAML[[#This Row],[CoS1]]=TRUE,TabellSAML[[#This Row],[Datum för det sista programtillfället]]&amp;TabellSAML[[#This Row],[(CoS) Ledarens namn]],"")</f>
        <v/>
      </c>
      <c r="AV282" t="str">
        <f>IF(TabellSAML[[#This Row],[CoS1]]=TRUE,TabellSAML[[#This Row],[Socialförvaltning som anordnat programtillfällena]],"")</f>
        <v/>
      </c>
      <c r="AW282" s="5" t="str">
        <f>IF(TabellSAML[[#This Row],[CoS2]]=TRUE,TabellSAML[[#This Row],[Datum för sista programtillfället]]&amp;TabellSAML[[#This Row],[(CoS) Namn på ledare för programmet]],"")</f>
        <v/>
      </c>
      <c r="AX282" t="str">
        <f>_xlfn.XLOOKUP(TabellSAML[[#This Row],[CoS_del_datum]],TabellSAML[CoS_led_datum],TabellSAML[CoS_led_SF],"",0,1)</f>
        <v/>
      </c>
      <c r="AY282" s="5" t="str">
        <f>IF(TabellSAML[[#This Row],[BIFF1]]=TRUE,TabellSAML[[#This Row],[Datum för det sista programtillfället]]&amp;TabellSAML[[#This Row],[(BIFF) Ledarens namn]],"")</f>
        <v/>
      </c>
      <c r="AZ282" t="str">
        <f>IF(TabellSAML[[#This Row],[BIFF1]]=TRUE,TabellSAML[[#This Row],[Socialförvaltning som anordnat programtillfällena]],"")</f>
        <v/>
      </c>
      <c r="BA282" s="5" t="str">
        <f>IF(TabellSAML[[#This Row],[BIFF2]]=TRUE,TabellSAML[[#This Row],[Datum för sista programtillfället]]&amp;TabellSAML[[#This Row],[(BIFF) Namn på ledare för programmet]],"")</f>
        <v/>
      </c>
      <c r="BB282" t="str">
        <f>_xlfn.XLOOKUP(TabellSAML[[#This Row],[BIFF_del_datum]],TabellSAML[BIFF_led_datum],TabellSAML[BIFF_led_SF],"",0,1)</f>
        <v/>
      </c>
      <c r="BC282" s="5" t="str">
        <f>IF(TabellSAML[[#This Row],[LFT1]]=TRUE,TabellSAML[[#This Row],[Datum för det sista programtillfället]]&amp;TabellSAML[[#This Row],[(LFT) Ledarens namn]],"")</f>
        <v/>
      </c>
      <c r="BD282" t="str">
        <f>IF(TabellSAML[[#This Row],[LFT1]]=TRUE,TabellSAML[[#This Row],[Socialförvaltning som anordnat programtillfällena]],"")</f>
        <v/>
      </c>
      <c r="BE282" s="5" t="str">
        <f>IF(TabellSAML[[#This Row],[LFT2]]=TRUE,TabellSAML[[#This Row],[Datum för sista programtillfället]]&amp;TabellSAML[[#This Row],[(LFT) Namn på ledare för programmet]],"")</f>
        <v/>
      </c>
      <c r="BF282" t="str">
        <f>_xlfn.XLOOKUP(TabellSAML[[#This Row],[LFT_del_datum]],TabellSAML[LFT_led_datum],TabellSAML[LFT_led_SF],"",0,1)</f>
        <v/>
      </c>
      <c r="BG28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2" s="5" t="str">
        <f>IF(ISNUMBER(TabellSAML[[#This Row],[Datum för det sista programtillfället]]),TabellSAML[[#This Row],[Datum för det sista programtillfället]],IF(ISBLANK(TabellSAML[[#This Row],[Datum för sista programtillfället]]),"",TabellSAML[[#This Row],[Datum för sista programtillfället]]))</f>
        <v/>
      </c>
      <c r="BJ282" t="str">
        <f>IF(ISTEXT(TabellSAML[[#This Row],[Typ av program]]),TabellSAML[[#This Row],[Typ av program]],IF(ISBLANK(TabellSAML[[#This Row],[Typ av program2]]),"",TabellSAML[[#This Row],[Typ av program2]]))</f>
        <v/>
      </c>
      <c r="BK282" t="str">
        <f>IF(ISTEXT(TabellSAML[[#This Row],[Datum alla]]),"",YEAR(TabellSAML[[#This Row],[Datum alla]]))</f>
        <v/>
      </c>
      <c r="BL282" t="str">
        <f>IF(ISTEXT(TabellSAML[[#This Row],[Datum alla]]),"",MONTH(TabellSAML[[#This Row],[Datum alla]]))</f>
        <v/>
      </c>
      <c r="BM282" t="str">
        <f>IF(ISTEXT(TabellSAML[[#This Row],[Månad]]),"",IF(TabellSAML[[#This Row],[Månad]]&lt;=6,TabellSAML[[#This Row],[År]]&amp;" termin 1",TabellSAML[[#This Row],[År]]&amp;" termin 2"))</f>
        <v/>
      </c>
    </row>
    <row r="283" spans="2:65" x14ac:dyDescent="0.25">
      <c r="B283" s="1"/>
      <c r="C283" s="1"/>
      <c r="G283" s="29"/>
      <c r="J283" s="2"/>
      <c r="K283" s="2"/>
      <c r="S283" s="37"/>
      <c r="T283" s="29"/>
      <c r="AO283" s="44" t="str">
        <f>IF(TabellSAML[[#This Row],[ID]]&gt;0,ISTEXT(TabellSAML[[#This Row],[(CoS) Ledarens namn]]),"")</f>
        <v/>
      </c>
      <c r="AP283" t="str">
        <f>IF(TabellSAML[[#This Row],[ID]]&gt;0,ISTEXT(TabellSAML[[#This Row],[(BIFF) Ledarens namn]]),"")</f>
        <v/>
      </c>
      <c r="AQ283" t="str">
        <f>IF(TabellSAML[[#This Row],[ID]]&gt;0,ISTEXT(TabellSAML[[#This Row],[(LFT) Ledarens namn]]),"")</f>
        <v/>
      </c>
      <c r="AR283" t="str">
        <f>IF(TabellSAML[[#This Row],[ID]]&gt;0,ISTEXT(TabellSAML[[#This Row],[(CoS) Namn på ledare för programmet]]),"")</f>
        <v/>
      </c>
      <c r="AS283" t="str">
        <f>IF(TabellSAML[[#This Row],[ID]]&gt;0,ISTEXT(TabellSAML[[#This Row],[(BIFF) Namn på ledare för programmet]]),"")</f>
        <v/>
      </c>
      <c r="AT283" t="str">
        <f>IF(TabellSAML[[#This Row],[ID]]&gt;0,ISTEXT(TabellSAML[[#This Row],[(LFT) Namn på ledare för programmet]]),"")</f>
        <v/>
      </c>
      <c r="AU283" s="5" t="str">
        <f>IF(TabellSAML[[#This Row],[CoS1]]=TRUE,TabellSAML[[#This Row],[Datum för det sista programtillfället]]&amp;TabellSAML[[#This Row],[(CoS) Ledarens namn]],"")</f>
        <v/>
      </c>
      <c r="AV283" t="str">
        <f>IF(TabellSAML[[#This Row],[CoS1]]=TRUE,TabellSAML[[#This Row],[Socialförvaltning som anordnat programtillfällena]],"")</f>
        <v/>
      </c>
      <c r="AW283" s="5" t="str">
        <f>IF(TabellSAML[[#This Row],[CoS2]]=TRUE,TabellSAML[[#This Row],[Datum för sista programtillfället]]&amp;TabellSAML[[#This Row],[(CoS) Namn på ledare för programmet]],"")</f>
        <v/>
      </c>
      <c r="AX283" t="str">
        <f>_xlfn.XLOOKUP(TabellSAML[[#This Row],[CoS_del_datum]],TabellSAML[CoS_led_datum],TabellSAML[CoS_led_SF],"",0,1)</f>
        <v/>
      </c>
      <c r="AY283" s="5" t="str">
        <f>IF(TabellSAML[[#This Row],[BIFF1]]=TRUE,TabellSAML[[#This Row],[Datum för det sista programtillfället]]&amp;TabellSAML[[#This Row],[(BIFF) Ledarens namn]],"")</f>
        <v/>
      </c>
      <c r="AZ283" t="str">
        <f>IF(TabellSAML[[#This Row],[BIFF1]]=TRUE,TabellSAML[[#This Row],[Socialförvaltning som anordnat programtillfällena]],"")</f>
        <v/>
      </c>
      <c r="BA283" s="5" t="str">
        <f>IF(TabellSAML[[#This Row],[BIFF2]]=TRUE,TabellSAML[[#This Row],[Datum för sista programtillfället]]&amp;TabellSAML[[#This Row],[(BIFF) Namn på ledare för programmet]],"")</f>
        <v/>
      </c>
      <c r="BB283" t="str">
        <f>_xlfn.XLOOKUP(TabellSAML[[#This Row],[BIFF_del_datum]],TabellSAML[BIFF_led_datum],TabellSAML[BIFF_led_SF],"",0,1)</f>
        <v/>
      </c>
      <c r="BC283" s="5" t="str">
        <f>IF(TabellSAML[[#This Row],[LFT1]]=TRUE,TabellSAML[[#This Row],[Datum för det sista programtillfället]]&amp;TabellSAML[[#This Row],[(LFT) Ledarens namn]],"")</f>
        <v/>
      </c>
      <c r="BD283" t="str">
        <f>IF(TabellSAML[[#This Row],[LFT1]]=TRUE,TabellSAML[[#This Row],[Socialförvaltning som anordnat programtillfällena]],"")</f>
        <v/>
      </c>
      <c r="BE283" s="5" t="str">
        <f>IF(TabellSAML[[#This Row],[LFT2]]=TRUE,TabellSAML[[#This Row],[Datum för sista programtillfället]]&amp;TabellSAML[[#This Row],[(LFT) Namn på ledare för programmet]],"")</f>
        <v/>
      </c>
      <c r="BF283" t="str">
        <f>_xlfn.XLOOKUP(TabellSAML[[#This Row],[LFT_del_datum]],TabellSAML[LFT_led_datum],TabellSAML[LFT_led_SF],"",0,1)</f>
        <v/>
      </c>
      <c r="BG28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3" s="5" t="str">
        <f>IF(ISNUMBER(TabellSAML[[#This Row],[Datum för det sista programtillfället]]),TabellSAML[[#This Row],[Datum för det sista programtillfället]],IF(ISBLANK(TabellSAML[[#This Row],[Datum för sista programtillfället]]),"",TabellSAML[[#This Row],[Datum för sista programtillfället]]))</f>
        <v/>
      </c>
      <c r="BJ283" t="str">
        <f>IF(ISTEXT(TabellSAML[[#This Row],[Typ av program]]),TabellSAML[[#This Row],[Typ av program]],IF(ISBLANK(TabellSAML[[#This Row],[Typ av program2]]),"",TabellSAML[[#This Row],[Typ av program2]]))</f>
        <v/>
      </c>
      <c r="BK283" t="str">
        <f>IF(ISTEXT(TabellSAML[[#This Row],[Datum alla]]),"",YEAR(TabellSAML[[#This Row],[Datum alla]]))</f>
        <v/>
      </c>
      <c r="BL283" t="str">
        <f>IF(ISTEXT(TabellSAML[[#This Row],[Datum alla]]),"",MONTH(TabellSAML[[#This Row],[Datum alla]]))</f>
        <v/>
      </c>
      <c r="BM283" t="str">
        <f>IF(ISTEXT(TabellSAML[[#This Row],[Månad]]),"",IF(TabellSAML[[#This Row],[Månad]]&lt;=6,TabellSAML[[#This Row],[År]]&amp;" termin 1",TabellSAML[[#This Row],[År]]&amp;" termin 2"))</f>
        <v/>
      </c>
    </row>
    <row r="284" spans="2:65" x14ac:dyDescent="0.25">
      <c r="B284" s="1"/>
      <c r="C284" s="1"/>
      <c r="G284" s="29"/>
      <c r="S284" s="37"/>
      <c r="T284" s="29"/>
      <c r="AA284" s="2"/>
      <c r="AO284" s="44" t="str">
        <f>IF(TabellSAML[[#This Row],[ID]]&gt;0,ISTEXT(TabellSAML[[#This Row],[(CoS) Ledarens namn]]),"")</f>
        <v/>
      </c>
      <c r="AP284" t="str">
        <f>IF(TabellSAML[[#This Row],[ID]]&gt;0,ISTEXT(TabellSAML[[#This Row],[(BIFF) Ledarens namn]]),"")</f>
        <v/>
      </c>
      <c r="AQ284" t="str">
        <f>IF(TabellSAML[[#This Row],[ID]]&gt;0,ISTEXT(TabellSAML[[#This Row],[(LFT) Ledarens namn]]),"")</f>
        <v/>
      </c>
      <c r="AR284" t="str">
        <f>IF(TabellSAML[[#This Row],[ID]]&gt;0,ISTEXT(TabellSAML[[#This Row],[(CoS) Namn på ledare för programmet]]),"")</f>
        <v/>
      </c>
      <c r="AS284" t="str">
        <f>IF(TabellSAML[[#This Row],[ID]]&gt;0,ISTEXT(TabellSAML[[#This Row],[(BIFF) Namn på ledare för programmet]]),"")</f>
        <v/>
      </c>
      <c r="AT284" t="str">
        <f>IF(TabellSAML[[#This Row],[ID]]&gt;0,ISTEXT(TabellSAML[[#This Row],[(LFT) Namn på ledare för programmet]]),"")</f>
        <v/>
      </c>
      <c r="AU284" s="5" t="str">
        <f>IF(TabellSAML[[#This Row],[CoS1]]=TRUE,TabellSAML[[#This Row],[Datum för det sista programtillfället]]&amp;TabellSAML[[#This Row],[(CoS) Ledarens namn]],"")</f>
        <v/>
      </c>
      <c r="AV284" t="str">
        <f>IF(TabellSAML[[#This Row],[CoS1]]=TRUE,TabellSAML[[#This Row],[Socialförvaltning som anordnat programtillfällena]],"")</f>
        <v/>
      </c>
      <c r="AW284" s="5" t="str">
        <f>IF(TabellSAML[[#This Row],[CoS2]]=TRUE,TabellSAML[[#This Row],[Datum för sista programtillfället]]&amp;TabellSAML[[#This Row],[(CoS) Namn på ledare för programmet]],"")</f>
        <v/>
      </c>
      <c r="AX284" t="str">
        <f>_xlfn.XLOOKUP(TabellSAML[[#This Row],[CoS_del_datum]],TabellSAML[CoS_led_datum],TabellSAML[CoS_led_SF],"",0,1)</f>
        <v/>
      </c>
      <c r="AY284" s="5" t="str">
        <f>IF(TabellSAML[[#This Row],[BIFF1]]=TRUE,TabellSAML[[#This Row],[Datum för det sista programtillfället]]&amp;TabellSAML[[#This Row],[(BIFF) Ledarens namn]],"")</f>
        <v/>
      </c>
      <c r="AZ284" t="str">
        <f>IF(TabellSAML[[#This Row],[BIFF1]]=TRUE,TabellSAML[[#This Row],[Socialförvaltning som anordnat programtillfällena]],"")</f>
        <v/>
      </c>
      <c r="BA284" s="5" t="str">
        <f>IF(TabellSAML[[#This Row],[BIFF2]]=TRUE,TabellSAML[[#This Row],[Datum för sista programtillfället]]&amp;TabellSAML[[#This Row],[(BIFF) Namn på ledare för programmet]],"")</f>
        <v/>
      </c>
      <c r="BB284" t="str">
        <f>_xlfn.XLOOKUP(TabellSAML[[#This Row],[BIFF_del_datum]],TabellSAML[BIFF_led_datum],TabellSAML[BIFF_led_SF],"",0,1)</f>
        <v/>
      </c>
      <c r="BC284" s="5" t="str">
        <f>IF(TabellSAML[[#This Row],[LFT1]]=TRUE,TabellSAML[[#This Row],[Datum för det sista programtillfället]]&amp;TabellSAML[[#This Row],[(LFT) Ledarens namn]],"")</f>
        <v/>
      </c>
      <c r="BD284" t="str">
        <f>IF(TabellSAML[[#This Row],[LFT1]]=TRUE,TabellSAML[[#This Row],[Socialförvaltning som anordnat programtillfällena]],"")</f>
        <v/>
      </c>
      <c r="BE284" s="5" t="str">
        <f>IF(TabellSAML[[#This Row],[LFT2]]=TRUE,TabellSAML[[#This Row],[Datum för sista programtillfället]]&amp;TabellSAML[[#This Row],[(LFT) Namn på ledare för programmet]],"")</f>
        <v/>
      </c>
      <c r="BF284" t="str">
        <f>_xlfn.XLOOKUP(TabellSAML[[#This Row],[LFT_del_datum]],TabellSAML[LFT_led_datum],TabellSAML[LFT_led_SF],"",0,1)</f>
        <v/>
      </c>
      <c r="BG28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4" s="5" t="str">
        <f>IF(ISNUMBER(TabellSAML[[#This Row],[Datum för det sista programtillfället]]),TabellSAML[[#This Row],[Datum för det sista programtillfället]],IF(ISBLANK(TabellSAML[[#This Row],[Datum för sista programtillfället]]),"",TabellSAML[[#This Row],[Datum för sista programtillfället]]))</f>
        <v/>
      </c>
      <c r="BJ284" t="str">
        <f>IF(ISTEXT(TabellSAML[[#This Row],[Typ av program]]),TabellSAML[[#This Row],[Typ av program]],IF(ISBLANK(TabellSAML[[#This Row],[Typ av program2]]),"",TabellSAML[[#This Row],[Typ av program2]]))</f>
        <v/>
      </c>
      <c r="BK284" t="str">
        <f>IF(ISTEXT(TabellSAML[[#This Row],[Datum alla]]),"",YEAR(TabellSAML[[#This Row],[Datum alla]]))</f>
        <v/>
      </c>
      <c r="BL284" t="str">
        <f>IF(ISTEXT(TabellSAML[[#This Row],[Datum alla]]),"",MONTH(TabellSAML[[#This Row],[Datum alla]]))</f>
        <v/>
      </c>
      <c r="BM284" t="str">
        <f>IF(ISTEXT(TabellSAML[[#This Row],[Månad]]),"",IF(TabellSAML[[#This Row],[Månad]]&lt;=6,TabellSAML[[#This Row],[År]]&amp;" termin 1",TabellSAML[[#This Row],[År]]&amp;" termin 2"))</f>
        <v/>
      </c>
    </row>
    <row r="285" spans="2:65" x14ac:dyDescent="0.25">
      <c r="B285" s="1"/>
      <c r="C285" s="1"/>
      <c r="G285" s="29"/>
      <c r="S285" s="37"/>
      <c r="T285" s="29"/>
      <c r="AA285" s="2"/>
      <c r="AO285" s="44" t="str">
        <f>IF(TabellSAML[[#This Row],[ID]]&gt;0,ISTEXT(TabellSAML[[#This Row],[(CoS) Ledarens namn]]),"")</f>
        <v/>
      </c>
      <c r="AP285" t="str">
        <f>IF(TabellSAML[[#This Row],[ID]]&gt;0,ISTEXT(TabellSAML[[#This Row],[(BIFF) Ledarens namn]]),"")</f>
        <v/>
      </c>
      <c r="AQ285" t="str">
        <f>IF(TabellSAML[[#This Row],[ID]]&gt;0,ISTEXT(TabellSAML[[#This Row],[(LFT) Ledarens namn]]),"")</f>
        <v/>
      </c>
      <c r="AR285" t="str">
        <f>IF(TabellSAML[[#This Row],[ID]]&gt;0,ISTEXT(TabellSAML[[#This Row],[(CoS) Namn på ledare för programmet]]),"")</f>
        <v/>
      </c>
      <c r="AS285" t="str">
        <f>IF(TabellSAML[[#This Row],[ID]]&gt;0,ISTEXT(TabellSAML[[#This Row],[(BIFF) Namn på ledare för programmet]]),"")</f>
        <v/>
      </c>
      <c r="AT285" t="str">
        <f>IF(TabellSAML[[#This Row],[ID]]&gt;0,ISTEXT(TabellSAML[[#This Row],[(LFT) Namn på ledare för programmet]]),"")</f>
        <v/>
      </c>
      <c r="AU285" s="5" t="str">
        <f>IF(TabellSAML[[#This Row],[CoS1]]=TRUE,TabellSAML[[#This Row],[Datum för det sista programtillfället]]&amp;TabellSAML[[#This Row],[(CoS) Ledarens namn]],"")</f>
        <v/>
      </c>
      <c r="AV285" t="str">
        <f>IF(TabellSAML[[#This Row],[CoS1]]=TRUE,TabellSAML[[#This Row],[Socialförvaltning som anordnat programtillfällena]],"")</f>
        <v/>
      </c>
      <c r="AW285" s="5" t="str">
        <f>IF(TabellSAML[[#This Row],[CoS2]]=TRUE,TabellSAML[[#This Row],[Datum för sista programtillfället]]&amp;TabellSAML[[#This Row],[(CoS) Namn på ledare för programmet]],"")</f>
        <v/>
      </c>
      <c r="AX285" t="str">
        <f>_xlfn.XLOOKUP(TabellSAML[[#This Row],[CoS_del_datum]],TabellSAML[CoS_led_datum],TabellSAML[CoS_led_SF],"",0,1)</f>
        <v/>
      </c>
      <c r="AY285" s="5" t="str">
        <f>IF(TabellSAML[[#This Row],[BIFF1]]=TRUE,TabellSAML[[#This Row],[Datum för det sista programtillfället]]&amp;TabellSAML[[#This Row],[(BIFF) Ledarens namn]],"")</f>
        <v/>
      </c>
      <c r="AZ285" t="str">
        <f>IF(TabellSAML[[#This Row],[BIFF1]]=TRUE,TabellSAML[[#This Row],[Socialförvaltning som anordnat programtillfällena]],"")</f>
        <v/>
      </c>
      <c r="BA285" s="5" t="str">
        <f>IF(TabellSAML[[#This Row],[BIFF2]]=TRUE,TabellSAML[[#This Row],[Datum för sista programtillfället]]&amp;TabellSAML[[#This Row],[(BIFF) Namn på ledare för programmet]],"")</f>
        <v/>
      </c>
      <c r="BB285" t="str">
        <f>_xlfn.XLOOKUP(TabellSAML[[#This Row],[BIFF_del_datum]],TabellSAML[BIFF_led_datum],TabellSAML[BIFF_led_SF],"",0,1)</f>
        <v/>
      </c>
      <c r="BC285" s="5" t="str">
        <f>IF(TabellSAML[[#This Row],[LFT1]]=TRUE,TabellSAML[[#This Row],[Datum för det sista programtillfället]]&amp;TabellSAML[[#This Row],[(LFT) Ledarens namn]],"")</f>
        <v/>
      </c>
      <c r="BD285" t="str">
        <f>IF(TabellSAML[[#This Row],[LFT1]]=TRUE,TabellSAML[[#This Row],[Socialförvaltning som anordnat programtillfällena]],"")</f>
        <v/>
      </c>
      <c r="BE285" s="5" t="str">
        <f>IF(TabellSAML[[#This Row],[LFT2]]=TRUE,TabellSAML[[#This Row],[Datum för sista programtillfället]]&amp;TabellSAML[[#This Row],[(LFT) Namn på ledare för programmet]],"")</f>
        <v/>
      </c>
      <c r="BF285" t="str">
        <f>_xlfn.XLOOKUP(TabellSAML[[#This Row],[LFT_del_datum]],TabellSAML[LFT_led_datum],TabellSAML[LFT_led_SF],"",0,1)</f>
        <v/>
      </c>
      <c r="BG28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5" s="5" t="str">
        <f>IF(ISNUMBER(TabellSAML[[#This Row],[Datum för det sista programtillfället]]),TabellSAML[[#This Row],[Datum för det sista programtillfället]],IF(ISBLANK(TabellSAML[[#This Row],[Datum för sista programtillfället]]),"",TabellSAML[[#This Row],[Datum för sista programtillfället]]))</f>
        <v/>
      </c>
      <c r="BJ285" t="str">
        <f>IF(ISTEXT(TabellSAML[[#This Row],[Typ av program]]),TabellSAML[[#This Row],[Typ av program]],IF(ISBLANK(TabellSAML[[#This Row],[Typ av program2]]),"",TabellSAML[[#This Row],[Typ av program2]]))</f>
        <v/>
      </c>
      <c r="BK285" t="str">
        <f>IF(ISTEXT(TabellSAML[[#This Row],[Datum alla]]),"",YEAR(TabellSAML[[#This Row],[Datum alla]]))</f>
        <v/>
      </c>
      <c r="BL285" t="str">
        <f>IF(ISTEXT(TabellSAML[[#This Row],[Datum alla]]),"",MONTH(TabellSAML[[#This Row],[Datum alla]]))</f>
        <v/>
      </c>
      <c r="BM285" t="str">
        <f>IF(ISTEXT(TabellSAML[[#This Row],[Månad]]),"",IF(TabellSAML[[#This Row],[Månad]]&lt;=6,TabellSAML[[#This Row],[År]]&amp;" termin 1",TabellSAML[[#This Row],[År]]&amp;" termin 2"))</f>
        <v/>
      </c>
    </row>
    <row r="286" spans="2:65" x14ac:dyDescent="0.25">
      <c r="B286" s="1"/>
      <c r="C286" s="1"/>
      <c r="G286" s="29"/>
      <c r="S286" s="37"/>
      <c r="T286" s="29"/>
      <c r="AA286" s="2"/>
      <c r="AO286" s="44" t="str">
        <f>IF(TabellSAML[[#This Row],[ID]]&gt;0,ISTEXT(TabellSAML[[#This Row],[(CoS) Ledarens namn]]),"")</f>
        <v/>
      </c>
      <c r="AP286" t="str">
        <f>IF(TabellSAML[[#This Row],[ID]]&gt;0,ISTEXT(TabellSAML[[#This Row],[(BIFF) Ledarens namn]]),"")</f>
        <v/>
      </c>
      <c r="AQ286" t="str">
        <f>IF(TabellSAML[[#This Row],[ID]]&gt;0,ISTEXT(TabellSAML[[#This Row],[(LFT) Ledarens namn]]),"")</f>
        <v/>
      </c>
      <c r="AR286" t="str">
        <f>IF(TabellSAML[[#This Row],[ID]]&gt;0,ISTEXT(TabellSAML[[#This Row],[(CoS) Namn på ledare för programmet]]),"")</f>
        <v/>
      </c>
      <c r="AS286" t="str">
        <f>IF(TabellSAML[[#This Row],[ID]]&gt;0,ISTEXT(TabellSAML[[#This Row],[(BIFF) Namn på ledare för programmet]]),"")</f>
        <v/>
      </c>
      <c r="AT286" t="str">
        <f>IF(TabellSAML[[#This Row],[ID]]&gt;0,ISTEXT(TabellSAML[[#This Row],[(LFT) Namn på ledare för programmet]]),"")</f>
        <v/>
      </c>
      <c r="AU286" s="5" t="str">
        <f>IF(TabellSAML[[#This Row],[CoS1]]=TRUE,TabellSAML[[#This Row],[Datum för det sista programtillfället]]&amp;TabellSAML[[#This Row],[(CoS) Ledarens namn]],"")</f>
        <v/>
      </c>
      <c r="AV286" t="str">
        <f>IF(TabellSAML[[#This Row],[CoS1]]=TRUE,TabellSAML[[#This Row],[Socialförvaltning som anordnat programtillfällena]],"")</f>
        <v/>
      </c>
      <c r="AW286" s="5" t="str">
        <f>IF(TabellSAML[[#This Row],[CoS2]]=TRUE,TabellSAML[[#This Row],[Datum för sista programtillfället]]&amp;TabellSAML[[#This Row],[(CoS) Namn på ledare för programmet]],"")</f>
        <v/>
      </c>
      <c r="AX286" t="str">
        <f>_xlfn.XLOOKUP(TabellSAML[[#This Row],[CoS_del_datum]],TabellSAML[CoS_led_datum],TabellSAML[CoS_led_SF],"",0,1)</f>
        <v/>
      </c>
      <c r="AY286" s="5" t="str">
        <f>IF(TabellSAML[[#This Row],[BIFF1]]=TRUE,TabellSAML[[#This Row],[Datum för det sista programtillfället]]&amp;TabellSAML[[#This Row],[(BIFF) Ledarens namn]],"")</f>
        <v/>
      </c>
      <c r="AZ286" t="str">
        <f>IF(TabellSAML[[#This Row],[BIFF1]]=TRUE,TabellSAML[[#This Row],[Socialförvaltning som anordnat programtillfällena]],"")</f>
        <v/>
      </c>
      <c r="BA286" s="5" t="str">
        <f>IF(TabellSAML[[#This Row],[BIFF2]]=TRUE,TabellSAML[[#This Row],[Datum för sista programtillfället]]&amp;TabellSAML[[#This Row],[(BIFF) Namn på ledare för programmet]],"")</f>
        <v/>
      </c>
      <c r="BB286" t="str">
        <f>_xlfn.XLOOKUP(TabellSAML[[#This Row],[BIFF_del_datum]],TabellSAML[BIFF_led_datum],TabellSAML[BIFF_led_SF],"",0,1)</f>
        <v/>
      </c>
      <c r="BC286" s="5" t="str">
        <f>IF(TabellSAML[[#This Row],[LFT1]]=TRUE,TabellSAML[[#This Row],[Datum för det sista programtillfället]]&amp;TabellSAML[[#This Row],[(LFT) Ledarens namn]],"")</f>
        <v/>
      </c>
      <c r="BD286" t="str">
        <f>IF(TabellSAML[[#This Row],[LFT1]]=TRUE,TabellSAML[[#This Row],[Socialförvaltning som anordnat programtillfällena]],"")</f>
        <v/>
      </c>
      <c r="BE286" s="5" t="str">
        <f>IF(TabellSAML[[#This Row],[LFT2]]=TRUE,TabellSAML[[#This Row],[Datum för sista programtillfället]]&amp;TabellSAML[[#This Row],[(LFT) Namn på ledare för programmet]],"")</f>
        <v/>
      </c>
      <c r="BF286" t="str">
        <f>_xlfn.XLOOKUP(TabellSAML[[#This Row],[LFT_del_datum]],TabellSAML[LFT_led_datum],TabellSAML[LFT_led_SF],"",0,1)</f>
        <v/>
      </c>
      <c r="BG28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6" s="5" t="str">
        <f>IF(ISNUMBER(TabellSAML[[#This Row],[Datum för det sista programtillfället]]),TabellSAML[[#This Row],[Datum för det sista programtillfället]],IF(ISBLANK(TabellSAML[[#This Row],[Datum för sista programtillfället]]),"",TabellSAML[[#This Row],[Datum för sista programtillfället]]))</f>
        <v/>
      </c>
      <c r="BJ286" t="str">
        <f>IF(ISTEXT(TabellSAML[[#This Row],[Typ av program]]),TabellSAML[[#This Row],[Typ av program]],IF(ISBLANK(TabellSAML[[#This Row],[Typ av program2]]),"",TabellSAML[[#This Row],[Typ av program2]]))</f>
        <v/>
      </c>
      <c r="BK286" t="str">
        <f>IF(ISTEXT(TabellSAML[[#This Row],[Datum alla]]),"",YEAR(TabellSAML[[#This Row],[Datum alla]]))</f>
        <v/>
      </c>
      <c r="BL286" t="str">
        <f>IF(ISTEXT(TabellSAML[[#This Row],[Datum alla]]),"",MONTH(TabellSAML[[#This Row],[Datum alla]]))</f>
        <v/>
      </c>
      <c r="BM286" t="str">
        <f>IF(ISTEXT(TabellSAML[[#This Row],[Månad]]),"",IF(TabellSAML[[#This Row],[Månad]]&lt;=6,TabellSAML[[#This Row],[År]]&amp;" termin 1",TabellSAML[[#This Row],[År]]&amp;" termin 2"))</f>
        <v/>
      </c>
    </row>
    <row r="287" spans="2:65" x14ac:dyDescent="0.25">
      <c r="B287" s="1"/>
      <c r="C287" s="1"/>
      <c r="G287" s="29"/>
      <c r="S287" s="37"/>
      <c r="T287" s="29"/>
      <c r="AA287" s="2"/>
      <c r="AO287" s="44" t="str">
        <f>IF(TabellSAML[[#This Row],[ID]]&gt;0,ISTEXT(TabellSAML[[#This Row],[(CoS) Ledarens namn]]),"")</f>
        <v/>
      </c>
      <c r="AP287" t="str">
        <f>IF(TabellSAML[[#This Row],[ID]]&gt;0,ISTEXT(TabellSAML[[#This Row],[(BIFF) Ledarens namn]]),"")</f>
        <v/>
      </c>
      <c r="AQ287" t="str">
        <f>IF(TabellSAML[[#This Row],[ID]]&gt;0,ISTEXT(TabellSAML[[#This Row],[(LFT) Ledarens namn]]),"")</f>
        <v/>
      </c>
      <c r="AR287" t="str">
        <f>IF(TabellSAML[[#This Row],[ID]]&gt;0,ISTEXT(TabellSAML[[#This Row],[(CoS) Namn på ledare för programmet]]),"")</f>
        <v/>
      </c>
      <c r="AS287" t="str">
        <f>IF(TabellSAML[[#This Row],[ID]]&gt;0,ISTEXT(TabellSAML[[#This Row],[(BIFF) Namn på ledare för programmet]]),"")</f>
        <v/>
      </c>
      <c r="AT287" t="str">
        <f>IF(TabellSAML[[#This Row],[ID]]&gt;0,ISTEXT(TabellSAML[[#This Row],[(LFT) Namn på ledare för programmet]]),"")</f>
        <v/>
      </c>
      <c r="AU287" s="5" t="str">
        <f>IF(TabellSAML[[#This Row],[CoS1]]=TRUE,TabellSAML[[#This Row],[Datum för det sista programtillfället]]&amp;TabellSAML[[#This Row],[(CoS) Ledarens namn]],"")</f>
        <v/>
      </c>
      <c r="AV287" t="str">
        <f>IF(TabellSAML[[#This Row],[CoS1]]=TRUE,TabellSAML[[#This Row],[Socialförvaltning som anordnat programtillfällena]],"")</f>
        <v/>
      </c>
      <c r="AW287" s="5" t="str">
        <f>IF(TabellSAML[[#This Row],[CoS2]]=TRUE,TabellSAML[[#This Row],[Datum för sista programtillfället]]&amp;TabellSAML[[#This Row],[(CoS) Namn på ledare för programmet]],"")</f>
        <v/>
      </c>
      <c r="AX287" t="str">
        <f>_xlfn.XLOOKUP(TabellSAML[[#This Row],[CoS_del_datum]],TabellSAML[CoS_led_datum],TabellSAML[CoS_led_SF],"",0,1)</f>
        <v/>
      </c>
      <c r="AY287" s="5" t="str">
        <f>IF(TabellSAML[[#This Row],[BIFF1]]=TRUE,TabellSAML[[#This Row],[Datum för det sista programtillfället]]&amp;TabellSAML[[#This Row],[(BIFF) Ledarens namn]],"")</f>
        <v/>
      </c>
      <c r="AZ287" t="str">
        <f>IF(TabellSAML[[#This Row],[BIFF1]]=TRUE,TabellSAML[[#This Row],[Socialförvaltning som anordnat programtillfällena]],"")</f>
        <v/>
      </c>
      <c r="BA287" s="5" t="str">
        <f>IF(TabellSAML[[#This Row],[BIFF2]]=TRUE,TabellSAML[[#This Row],[Datum för sista programtillfället]]&amp;TabellSAML[[#This Row],[(BIFF) Namn på ledare för programmet]],"")</f>
        <v/>
      </c>
      <c r="BB287" t="str">
        <f>_xlfn.XLOOKUP(TabellSAML[[#This Row],[BIFF_del_datum]],TabellSAML[BIFF_led_datum],TabellSAML[BIFF_led_SF],"",0,1)</f>
        <v/>
      </c>
      <c r="BC287" s="5" t="str">
        <f>IF(TabellSAML[[#This Row],[LFT1]]=TRUE,TabellSAML[[#This Row],[Datum för det sista programtillfället]]&amp;TabellSAML[[#This Row],[(LFT) Ledarens namn]],"")</f>
        <v/>
      </c>
      <c r="BD287" t="str">
        <f>IF(TabellSAML[[#This Row],[LFT1]]=TRUE,TabellSAML[[#This Row],[Socialförvaltning som anordnat programtillfällena]],"")</f>
        <v/>
      </c>
      <c r="BE287" s="5" t="str">
        <f>IF(TabellSAML[[#This Row],[LFT2]]=TRUE,TabellSAML[[#This Row],[Datum för sista programtillfället]]&amp;TabellSAML[[#This Row],[(LFT) Namn på ledare för programmet]],"")</f>
        <v/>
      </c>
      <c r="BF287" t="str">
        <f>_xlfn.XLOOKUP(TabellSAML[[#This Row],[LFT_del_datum]],TabellSAML[LFT_led_datum],TabellSAML[LFT_led_SF],"",0,1)</f>
        <v/>
      </c>
      <c r="BG28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7" s="5" t="str">
        <f>IF(ISNUMBER(TabellSAML[[#This Row],[Datum för det sista programtillfället]]),TabellSAML[[#This Row],[Datum för det sista programtillfället]],IF(ISBLANK(TabellSAML[[#This Row],[Datum för sista programtillfället]]),"",TabellSAML[[#This Row],[Datum för sista programtillfället]]))</f>
        <v/>
      </c>
      <c r="BJ287" t="str">
        <f>IF(ISTEXT(TabellSAML[[#This Row],[Typ av program]]),TabellSAML[[#This Row],[Typ av program]],IF(ISBLANK(TabellSAML[[#This Row],[Typ av program2]]),"",TabellSAML[[#This Row],[Typ av program2]]))</f>
        <v/>
      </c>
      <c r="BK287" t="str">
        <f>IF(ISTEXT(TabellSAML[[#This Row],[Datum alla]]),"",YEAR(TabellSAML[[#This Row],[Datum alla]]))</f>
        <v/>
      </c>
      <c r="BL287" t="str">
        <f>IF(ISTEXT(TabellSAML[[#This Row],[Datum alla]]),"",MONTH(TabellSAML[[#This Row],[Datum alla]]))</f>
        <v/>
      </c>
      <c r="BM287" t="str">
        <f>IF(ISTEXT(TabellSAML[[#This Row],[Månad]]),"",IF(TabellSAML[[#This Row],[Månad]]&lt;=6,TabellSAML[[#This Row],[År]]&amp;" termin 1",TabellSAML[[#This Row],[År]]&amp;" termin 2"))</f>
        <v/>
      </c>
    </row>
    <row r="288" spans="2:65" x14ac:dyDescent="0.25">
      <c r="B288" s="1"/>
      <c r="C288" s="1"/>
      <c r="G288" s="29"/>
      <c r="S288" s="37"/>
      <c r="T288" s="29"/>
      <c r="AA288" s="2"/>
      <c r="AO288" s="44" t="str">
        <f>IF(TabellSAML[[#This Row],[ID]]&gt;0,ISTEXT(TabellSAML[[#This Row],[(CoS) Ledarens namn]]),"")</f>
        <v/>
      </c>
      <c r="AP288" t="str">
        <f>IF(TabellSAML[[#This Row],[ID]]&gt;0,ISTEXT(TabellSAML[[#This Row],[(BIFF) Ledarens namn]]),"")</f>
        <v/>
      </c>
      <c r="AQ288" t="str">
        <f>IF(TabellSAML[[#This Row],[ID]]&gt;0,ISTEXT(TabellSAML[[#This Row],[(LFT) Ledarens namn]]),"")</f>
        <v/>
      </c>
      <c r="AR288" t="str">
        <f>IF(TabellSAML[[#This Row],[ID]]&gt;0,ISTEXT(TabellSAML[[#This Row],[(CoS) Namn på ledare för programmet]]),"")</f>
        <v/>
      </c>
      <c r="AS288" t="str">
        <f>IF(TabellSAML[[#This Row],[ID]]&gt;0,ISTEXT(TabellSAML[[#This Row],[(BIFF) Namn på ledare för programmet]]),"")</f>
        <v/>
      </c>
      <c r="AT288" t="str">
        <f>IF(TabellSAML[[#This Row],[ID]]&gt;0,ISTEXT(TabellSAML[[#This Row],[(LFT) Namn på ledare för programmet]]),"")</f>
        <v/>
      </c>
      <c r="AU288" s="5" t="str">
        <f>IF(TabellSAML[[#This Row],[CoS1]]=TRUE,TabellSAML[[#This Row],[Datum för det sista programtillfället]]&amp;TabellSAML[[#This Row],[(CoS) Ledarens namn]],"")</f>
        <v/>
      </c>
      <c r="AV288" t="str">
        <f>IF(TabellSAML[[#This Row],[CoS1]]=TRUE,TabellSAML[[#This Row],[Socialförvaltning som anordnat programtillfällena]],"")</f>
        <v/>
      </c>
      <c r="AW288" s="5" t="str">
        <f>IF(TabellSAML[[#This Row],[CoS2]]=TRUE,TabellSAML[[#This Row],[Datum för sista programtillfället]]&amp;TabellSAML[[#This Row],[(CoS) Namn på ledare för programmet]],"")</f>
        <v/>
      </c>
      <c r="AX288" t="str">
        <f>_xlfn.XLOOKUP(TabellSAML[[#This Row],[CoS_del_datum]],TabellSAML[CoS_led_datum],TabellSAML[CoS_led_SF],"",0,1)</f>
        <v/>
      </c>
      <c r="AY288" s="5" t="str">
        <f>IF(TabellSAML[[#This Row],[BIFF1]]=TRUE,TabellSAML[[#This Row],[Datum för det sista programtillfället]]&amp;TabellSAML[[#This Row],[(BIFF) Ledarens namn]],"")</f>
        <v/>
      </c>
      <c r="AZ288" t="str">
        <f>IF(TabellSAML[[#This Row],[BIFF1]]=TRUE,TabellSAML[[#This Row],[Socialförvaltning som anordnat programtillfällena]],"")</f>
        <v/>
      </c>
      <c r="BA288" s="5" t="str">
        <f>IF(TabellSAML[[#This Row],[BIFF2]]=TRUE,TabellSAML[[#This Row],[Datum för sista programtillfället]]&amp;TabellSAML[[#This Row],[(BIFF) Namn på ledare för programmet]],"")</f>
        <v/>
      </c>
      <c r="BB288" t="str">
        <f>_xlfn.XLOOKUP(TabellSAML[[#This Row],[BIFF_del_datum]],TabellSAML[BIFF_led_datum],TabellSAML[BIFF_led_SF],"",0,1)</f>
        <v/>
      </c>
      <c r="BC288" s="5" t="str">
        <f>IF(TabellSAML[[#This Row],[LFT1]]=TRUE,TabellSAML[[#This Row],[Datum för det sista programtillfället]]&amp;TabellSAML[[#This Row],[(LFT) Ledarens namn]],"")</f>
        <v/>
      </c>
      <c r="BD288" t="str">
        <f>IF(TabellSAML[[#This Row],[LFT1]]=TRUE,TabellSAML[[#This Row],[Socialförvaltning som anordnat programtillfällena]],"")</f>
        <v/>
      </c>
      <c r="BE288" s="5" t="str">
        <f>IF(TabellSAML[[#This Row],[LFT2]]=TRUE,TabellSAML[[#This Row],[Datum för sista programtillfället]]&amp;TabellSAML[[#This Row],[(LFT) Namn på ledare för programmet]],"")</f>
        <v/>
      </c>
      <c r="BF288" t="str">
        <f>_xlfn.XLOOKUP(TabellSAML[[#This Row],[LFT_del_datum]],TabellSAML[LFT_led_datum],TabellSAML[LFT_led_SF],"",0,1)</f>
        <v/>
      </c>
      <c r="BG28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8" s="5" t="str">
        <f>IF(ISNUMBER(TabellSAML[[#This Row],[Datum för det sista programtillfället]]),TabellSAML[[#This Row],[Datum för det sista programtillfället]],IF(ISBLANK(TabellSAML[[#This Row],[Datum för sista programtillfället]]),"",TabellSAML[[#This Row],[Datum för sista programtillfället]]))</f>
        <v/>
      </c>
      <c r="BJ288" t="str">
        <f>IF(ISTEXT(TabellSAML[[#This Row],[Typ av program]]),TabellSAML[[#This Row],[Typ av program]],IF(ISBLANK(TabellSAML[[#This Row],[Typ av program2]]),"",TabellSAML[[#This Row],[Typ av program2]]))</f>
        <v/>
      </c>
      <c r="BK288" t="str">
        <f>IF(ISTEXT(TabellSAML[[#This Row],[Datum alla]]),"",YEAR(TabellSAML[[#This Row],[Datum alla]]))</f>
        <v/>
      </c>
      <c r="BL288" t="str">
        <f>IF(ISTEXT(TabellSAML[[#This Row],[Datum alla]]),"",MONTH(TabellSAML[[#This Row],[Datum alla]]))</f>
        <v/>
      </c>
      <c r="BM288" t="str">
        <f>IF(ISTEXT(TabellSAML[[#This Row],[Månad]]),"",IF(TabellSAML[[#This Row],[Månad]]&lt;=6,TabellSAML[[#This Row],[År]]&amp;" termin 1",TabellSAML[[#This Row],[År]]&amp;" termin 2"))</f>
        <v/>
      </c>
    </row>
    <row r="289" spans="2:65" x14ac:dyDescent="0.25">
      <c r="B289" s="1"/>
      <c r="C289" s="1"/>
      <c r="G289" s="29"/>
      <c r="S289" s="37"/>
      <c r="T289" s="29"/>
      <c r="AA289" s="2"/>
      <c r="AO289" s="44" t="str">
        <f>IF(TabellSAML[[#This Row],[ID]]&gt;0,ISTEXT(TabellSAML[[#This Row],[(CoS) Ledarens namn]]),"")</f>
        <v/>
      </c>
      <c r="AP289" t="str">
        <f>IF(TabellSAML[[#This Row],[ID]]&gt;0,ISTEXT(TabellSAML[[#This Row],[(BIFF) Ledarens namn]]),"")</f>
        <v/>
      </c>
      <c r="AQ289" t="str">
        <f>IF(TabellSAML[[#This Row],[ID]]&gt;0,ISTEXT(TabellSAML[[#This Row],[(LFT) Ledarens namn]]),"")</f>
        <v/>
      </c>
      <c r="AR289" t="str">
        <f>IF(TabellSAML[[#This Row],[ID]]&gt;0,ISTEXT(TabellSAML[[#This Row],[(CoS) Namn på ledare för programmet]]),"")</f>
        <v/>
      </c>
      <c r="AS289" t="str">
        <f>IF(TabellSAML[[#This Row],[ID]]&gt;0,ISTEXT(TabellSAML[[#This Row],[(BIFF) Namn på ledare för programmet]]),"")</f>
        <v/>
      </c>
      <c r="AT289" t="str">
        <f>IF(TabellSAML[[#This Row],[ID]]&gt;0,ISTEXT(TabellSAML[[#This Row],[(LFT) Namn på ledare för programmet]]),"")</f>
        <v/>
      </c>
      <c r="AU289" s="5" t="str">
        <f>IF(TabellSAML[[#This Row],[CoS1]]=TRUE,TabellSAML[[#This Row],[Datum för det sista programtillfället]]&amp;TabellSAML[[#This Row],[(CoS) Ledarens namn]],"")</f>
        <v/>
      </c>
      <c r="AV289" t="str">
        <f>IF(TabellSAML[[#This Row],[CoS1]]=TRUE,TabellSAML[[#This Row],[Socialförvaltning som anordnat programtillfällena]],"")</f>
        <v/>
      </c>
      <c r="AW289" s="5" t="str">
        <f>IF(TabellSAML[[#This Row],[CoS2]]=TRUE,TabellSAML[[#This Row],[Datum för sista programtillfället]]&amp;TabellSAML[[#This Row],[(CoS) Namn på ledare för programmet]],"")</f>
        <v/>
      </c>
      <c r="AX289" t="str">
        <f>_xlfn.XLOOKUP(TabellSAML[[#This Row],[CoS_del_datum]],TabellSAML[CoS_led_datum],TabellSAML[CoS_led_SF],"",0,1)</f>
        <v/>
      </c>
      <c r="AY289" s="5" t="str">
        <f>IF(TabellSAML[[#This Row],[BIFF1]]=TRUE,TabellSAML[[#This Row],[Datum för det sista programtillfället]]&amp;TabellSAML[[#This Row],[(BIFF) Ledarens namn]],"")</f>
        <v/>
      </c>
      <c r="AZ289" t="str">
        <f>IF(TabellSAML[[#This Row],[BIFF1]]=TRUE,TabellSAML[[#This Row],[Socialförvaltning som anordnat programtillfällena]],"")</f>
        <v/>
      </c>
      <c r="BA289" s="5" t="str">
        <f>IF(TabellSAML[[#This Row],[BIFF2]]=TRUE,TabellSAML[[#This Row],[Datum för sista programtillfället]]&amp;TabellSAML[[#This Row],[(BIFF) Namn på ledare för programmet]],"")</f>
        <v/>
      </c>
      <c r="BB289" t="str">
        <f>_xlfn.XLOOKUP(TabellSAML[[#This Row],[BIFF_del_datum]],TabellSAML[BIFF_led_datum],TabellSAML[BIFF_led_SF],"",0,1)</f>
        <v/>
      </c>
      <c r="BC289" s="5" t="str">
        <f>IF(TabellSAML[[#This Row],[LFT1]]=TRUE,TabellSAML[[#This Row],[Datum för det sista programtillfället]]&amp;TabellSAML[[#This Row],[(LFT) Ledarens namn]],"")</f>
        <v/>
      </c>
      <c r="BD289" t="str">
        <f>IF(TabellSAML[[#This Row],[LFT1]]=TRUE,TabellSAML[[#This Row],[Socialförvaltning som anordnat programtillfällena]],"")</f>
        <v/>
      </c>
      <c r="BE289" s="5" t="str">
        <f>IF(TabellSAML[[#This Row],[LFT2]]=TRUE,TabellSAML[[#This Row],[Datum för sista programtillfället]]&amp;TabellSAML[[#This Row],[(LFT) Namn på ledare för programmet]],"")</f>
        <v/>
      </c>
      <c r="BF289" t="str">
        <f>_xlfn.XLOOKUP(TabellSAML[[#This Row],[LFT_del_datum]],TabellSAML[LFT_led_datum],TabellSAML[LFT_led_SF],"",0,1)</f>
        <v/>
      </c>
      <c r="BG28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8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89" s="5" t="str">
        <f>IF(ISNUMBER(TabellSAML[[#This Row],[Datum för det sista programtillfället]]),TabellSAML[[#This Row],[Datum för det sista programtillfället]],IF(ISBLANK(TabellSAML[[#This Row],[Datum för sista programtillfället]]),"",TabellSAML[[#This Row],[Datum för sista programtillfället]]))</f>
        <v/>
      </c>
      <c r="BJ289" t="str">
        <f>IF(ISTEXT(TabellSAML[[#This Row],[Typ av program]]),TabellSAML[[#This Row],[Typ av program]],IF(ISBLANK(TabellSAML[[#This Row],[Typ av program2]]),"",TabellSAML[[#This Row],[Typ av program2]]))</f>
        <v/>
      </c>
      <c r="BK289" t="str">
        <f>IF(ISTEXT(TabellSAML[[#This Row],[Datum alla]]),"",YEAR(TabellSAML[[#This Row],[Datum alla]]))</f>
        <v/>
      </c>
      <c r="BL289" t="str">
        <f>IF(ISTEXT(TabellSAML[[#This Row],[Datum alla]]),"",MONTH(TabellSAML[[#This Row],[Datum alla]]))</f>
        <v/>
      </c>
      <c r="BM289" t="str">
        <f>IF(ISTEXT(TabellSAML[[#This Row],[Månad]]),"",IF(TabellSAML[[#This Row],[Månad]]&lt;=6,TabellSAML[[#This Row],[År]]&amp;" termin 1",TabellSAML[[#This Row],[År]]&amp;" termin 2"))</f>
        <v/>
      </c>
    </row>
    <row r="290" spans="2:65" x14ac:dyDescent="0.25">
      <c r="B290" s="1"/>
      <c r="C290" s="1"/>
      <c r="G290" s="29"/>
      <c r="S290" s="37"/>
      <c r="T290" s="29"/>
      <c r="AA290" s="2"/>
      <c r="AO290" s="44" t="str">
        <f>IF(TabellSAML[[#This Row],[ID]]&gt;0,ISTEXT(TabellSAML[[#This Row],[(CoS) Ledarens namn]]),"")</f>
        <v/>
      </c>
      <c r="AP290" t="str">
        <f>IF(TabellSAML[[#This Row],[ID]]&gt;0,ISTEXT(TabellSAML[[#This Row],[(BIFF) Ledarens namn]]),"")</f>
        <v/>
      </c>
      <c r="AQ290" t="str">
        <f>IF(TabellSAML[[#This Row],[ID]]&gt;0,ISTEXT(TabellSAML[[#This Row],[(LFT) Ledarens namn]]),"")</f>
        <v/>
      </c>
      <c r="AR290" t="str">
        <f>IF(TabellSAML[[#This Row],[ID]]&gt;0,ISTEXT(TabellSAML[[#This Row],[(CoS) Namn på ledare för programmet]]),"")</f>
        <v/>
      </c>
      <c r="AS290" t="str">
        <f>IF(TabellSAML[[#This Row],[ID]]&gt;0,ISTEXT(TabellSAML[[#This Row],[(BIFF) Namn på ledare för programmet]]),"")</f>
        <v/>
      </c>
      <c r="AT290" t="str">
        <f>IF(TabellSAML[[#This Row],[ID]]&gt;0,ISTEXT(TabellSAML[[#This Row],[(LFT) Namn på ledare för programmet]]),"")</f>
        <v/>
      </c>
      <c r="AU290" s="5" t="str">
        <f>IF(TabellSAML[[#This Row],[CoS1]]=TRUE,TabellSAML[[#This Row],[Datum för det sista programtillfället]]&amp;TabellSAML[[#This Row],[(CoS) Ledarens namn]],"")</f>
        <v/>
      </c>
      <c r="AV290" t="str">
        <f>IF(TabellSAML[[#This Row],[CoS1]]=TRUE,TabellSAML[[#This Row],[Socialförvaltning som anordnat programtillfällena]],"")</f>
        <v/>
      </c>
      <c r="AW290" s="5" t="str">
        <f>IF(TabellSAML[[#This Row],[CoS2]]=TRUE,TabellSAML[[#This Row],[Datum för sista programtillfället]]&amp;TabellSAML[[#This Row],[(CoS) Namn på ledare för programmet]],"")</f>
        <v/>
      </c>
      <c r="AX290" t="str">
        <f>_xlfn.XLOOKUP(TabellSAML[[#This Row],[CoS_del_datum]],TabellSAML[CoS_led_datum],TabellSAML[CoS_led_SF],"",0,1)</f>
        <v/>
      </c>
      <c r="AY290" s="5" t="str">
        <f>IF(TabellSAML[[#This Row],[BIFF1]]=TRUE,TabellSAML[[#This Row],[Datum för det sista programtillfället]]&amp;TabellSAML[[#This Row],[(BIFF) Ledarens namn]],"")</f>
        <v/>
      </c>
      <c r="AZ290" t="str">
        <f>IF(TabellSAML[[#This Row],[BIFF1]]=TRUE,TabellSAML[[#This Row],[Socialförvaltning som anordnat programtillfällena]],"")</f>
        <v/>
      </c>
      <c r="BA290" s="5" t="str">
        <f>IF(TabellSAML[[#This Row],[BIFF2]]=TRUE,TabellSAML[[#This Row],[Datum för sista programtillfället]]&amp;TabellSAML[[#This Row],[(BIFF) Namn på ledare för programmet]],"")</f>
        <v/>
      </c>
      <c r="BB290" t="str">
        <f>_xlfn.XLOOKUP(TabellSAML[[#This Row],[BIFF_del_datum]],TabellSAML[BIFF_led_datum],TabellSAML[BIFF_led_SF],"",0,1)</f>
        <v/>
      </c>
      <c r="BC290" s="5" t="str">
        <f>IF(TabellSAML[[#This Row],[LFT1]]=TRUE,TabellSAML[[#This Row],[Datum för det sista programtillfället]]&amp;TabellSAML[[#This Row],[(LFT) Ledarens namn]],"")</f>
        <v/>
      </c>
      <c r="BD290" t="str">
        <f>IF(TabellSAML[[#This Row],[LFT1]]=TRUE,TabellSAML[[#This Row],[Socialförvaltning som anordnat programtillfällena]],"")</f>
        <v/>
      </c>
      <c r="BE290" s="5" t="str">
        <f>IF(TabellSAML[[#This Row],[LFT2]]=TRUE,TabellSAML[[#This Row],[Datum för sista programtillfället]]&amp;TabellSAML[[#This Row],[(LFT) Namn på ledare för programmet]],"")</f>
        <v/>
      </c>
      <c r="BF290" t="str">
        <f>_xlfn.XLOOKUP(TabellSAML[[#This Row],[LFT_del_datum]],TabellSAML[LFT_led_datum],TabellSAML[LFT_led_SF],"",0,1)</f>
        <v/>
      </c>
      <c r="BG29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0" s="5" t="str">
        <f>IF(ISNUMBER(TabellSAML[[#This Row],[Datum för det sista programtillfället]]),TabellSAML[[#This Row],[Datum för det sista programtillfället]],IF(ISBLANK(TabellSAML[[#This Row],[Datum för sista programtillfället]]),"",TabellSAML[[#This Row],[Datum för sista programtillfället]]))</f>
        <v/>
      </c>
      <c r="BJ290" t="str">
        <f>IF(ISTEXT(TabellSAML[[#This Row],[Typ av program]]),TabellSAML[[#This Row],[Typ av program]],IF(ISBLANK(TabellSAML[[#This Row],[Typ av program2]]),"",TabellSAML[[#This Row],[Typ av program2]]))</f>
        <v/>
      </c>
      <c r="BK290" t="str">
        <f>IF(ISTEXT(TabellSAML[[#This Row],[Datum alla]]),"",YEAR(TabellSAML[[#This Row],[Datum alla]]))</f>
        <v/>
      </c>
      <c r="BL290" t="str">
        <f>IF(ISTEXT(TabellSAML[[#This Row],[Datum alla]]),"",MONTH(TabellSAML[[#This Row],[Datum alla]]))</f>
        <v/>
      </c>
      <c r="BM290" t="str">
        <f>IF(ISTEXT(TabellSAML[[#This Row],[Månad]]),"",IF(TabellSAML[[#This Row],[Månad]]&lt;=6,TabellSAML[[#This Row],[År]]&amp;" termin 1",TabellSAML[[#This Row],[År]]&amp;" termin 2"))</f>
        <v/>
      </c>
    </row>
    <row r="291" spans="2:65" x14ac:dyDescent="0.25">
      <c r="B291" s="1"/>
      <c r="C291" s="1"/>
      <c r="G291" s="29"/>
      <c r="S291" s="37"/>
      <c r="T291" s="29"/>
      <c r="AA291" s="2"/>
      <c r="AO291" s="44" t="str">
        <f>IF(TabellSAML[[#This Row],[ID]]&gt;0,ISTEXT(TabellSAML[[#This Row],[(CoS) Ledarens namn]]),"")</f>
        <v/>
      </c>
      <c r="AP291" t="str">
        <f>IF(TabellSAML[[#This Row],[ID]]&gt;0,ISTEXT(TabellSAML[[#This Row],[(BIFF) Ledarens namn]]),"")</f>
        <v/>
      </c>
      <c r="AQ291" t="str">
        <f>IF(TabellSAML[[#This Row],[ID]]&gt;0,ISTEXT(TabellSAML[[#This Row],[(LFT) Ledarens namn]]),"")</f>
        <v/>
      </c>
      <c r="AR291" t="str">
        <f>IF(TabellSAML[[#This Row],[ID]]&gt;0,ISTEXT(TabellSAML[[#This Row],[(CoS) Namn på ledare för programmet]]),"")</f>
        <v/>
      </c>
      <c r="AS291" t="str">
        <f>IF(TabellSAML[[#This Row],[ID]]&gt;0,ISTEXT(TabellSAML[[#This Row],[(BIFF) Namn på ledare för programmet]]),"")</f>
        <v/>
      </c>
      <c r="AT291" t="str">
        <f>IF(TabellSAML[[#This Row],[ID]]&gt;0,ISTEXT(TabellSAML[[#This Row],[(LFT) Namn på ledare för programmet]]),"")</f>
        <v/>
      </c>
      <c r="AU291" s="5" t="str">
        <f>IF(TabellSAML[[#This Row],[CoS1]]=TRUE,TabellSAML[[#This Row],[Datum för det sista programtillfället]]&amp;TabellSAML[[#This Row],[(CoS) Ledarens namn]],"")</f>
        <v/>
      </c>
      <c r="AV291" t="str">
        <f>IF(TabellSAML[[#This Row],[CoS1]]=TRUE,TabellSAML[[#This Row],[Socialförvaltning som anordnat programtillfällena]],"")</f>
        <v/>
      </c>
      <c r="AW291" s="5" t="str">
        <f>IF(TabellSAML[[#This Row],[CoS2]]=TRUE,TabellSAML[[#This Row],[Datum för sista programtillfället]]&amp;TabellSAML[[#This Row],[(CoS) Namn på ledare för programmet]],"")</f>
        <v/>
      </c>
      <c r="AX291" t="str">
        <f>_xlfn.XLOOKUP(TabellSAML[[#This Row],[CoS_del_datum]],TabellSAML[CoS_led_datum],TabellSAML[CoS_led_SF],"",0,1)</f>
        <v/>
      </c>
      <c r="AY291" s="5" t="str">
        <f>IF(TabellSAML[[#This Row],[BIFF1]]=TRUE,TabellSAML[[#This Row],[Datum för det sista programtillfället]]&amp;TabellSAML[[#This Row],[(BIFF) Ledarens namn]],"")</f>
        <v/>
      </c>
      <c r="AZ291" t="str">
        <f>IF(TabellSAML[[#This Row],[BIFF1]]=TRUE,TabellSAML[[#This Row],[Socialförvaltning som anordnat programtillfällena]],"")</f>
        <v/>
      </c>
      <c r="BA291" s="5" t="str">
        <f>IF(TabellSAML[[#This Row],[BIFF2]]=TRUE,TabellSAML[[#This Row],[Datum för sista programtillfället]]&amp;TabellSAML[[#This Row],[(BIFF) Namn på ledare för programmet]],"")</f>
        <v/>
      </c>
      <c r="BB291" t="str">
        <f>_xlfn.XLOOKUP(TabellSAML[[#This Row],[BIFF_del_datum]],TabellSAML[BIFF_led_datum],TabellSAML[BIFF_led_SF],"",0,1)</f>
        <v/>
      </c>
      <c r="BC291" s="5" t="str">
        <f>IF(TabellSAML[[#This Row],[LFT1]]=TRUE,TabellSAML[[#This Row],[Datum för det sista programtillfället]]&amp;TabellSAML[[#This Row],[(LFT) Ledarens namn]],"")</f>
        <v/>
      </c>
      <c r="BD291" t="str">
        <f>IF(TabellSAML[[#This Row],[LFT1]]=TRUE,TabellSAML[[#This Row],[Socialförvaltning som anordnat programtillfällena]],"")</f>
        <v/>
      </c>
      <c r="BE291" s="5" t="str">
        <f>IF(TabellSAML[[#This Row],[LFT2]]=TRUE,TabellSAML[[#This Row],[Datum för sista programtillfället]]&amp;TabellSAML[[#This Row],[(LFT) Namn på ledare för programmet]],"")</f>
        <v/>
      </c>
      <c r="BF291" t="str">
        <f>_xlfn.XLOOKUP(TabellSAML[[#This Row],[LFT_del_datum]],TabellSAML[LFT_led_datum],TabellSAML[LFT_led_SF],"",0,1)</f>
        <v/>
      </c>
      <c r="BG29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1" s="5" t="str">
        <f>IF(ISNUMBER(TabellSAML[[#This Row],[Datum för det sista programtillfället]]),TabellSAML[[#This Row],[Datum för det sista programtillfället]],IF(ISBLANK(TabellSAML[[#This Row],[Datum för sista programtillfället]]),"",TabellSAML[[#This Row],[Datum för sista programtillfället]]))</f>
        <v/>
      </c>
      <c r="BJ291" t="str">
        <f>IF(ISTEXT(TabellSAML[[#This Row],[Typ av program]]),TabellSAML[[#This Row],[Typ av program]],IF(ISBLANK(TabellSAML[[#This Row],[Typ av program2]]),"",TabellSAML[[#This Row],[Typ av program2]]))</f>
        <v/>
      </c>
      <c r="BK291" t="str">
        <f>IF(ISTEXT(TabellSAML[[#This Row],[Datum alla]]),"",YEAR(TabellSAML[[#This Row],[Datum alla]]))</f>
        <v/>
      </c>
      <c r="BL291" t="str">
        <f>IF(ISTEXT(TabellSAML[[#This Row],[Datum alla]]),"",MONTH(TabellSAML[[#This Row],[Datum alla]]))</f>
        <v/>
      </c>
      <c r="BM291" t="str">
        <f>IF(ISTEXT(TabellSAML[[#This Row],[Månad]]),"",IF(TabellSAML[[#This Row],[Månad]]&lt;=6,TabellSAML[[#This Row],[År]]&amp;" termin 1",TabellSAML[[#This Row],[År]]&amp;" termin 2"))</f>
        <v/>
      </c>
    </row>
    <row r="292" spans="2:65" x14ac:dyDescent="0.25">
      <c r="B292" s="1"/>
      <c r="C292" s="1"/>
      <c r="G292" s="29"/>
      <c r="S292" s="37"/>
      <c r="T292" s="29"/>
      <c r="AA292" s="2"/>
      <c r="AN292" s="2"/>
      <c r="AO292" s="44" t="str">
        <f>IF(TabellSAML[[#This Row],[ID]]&gt;0,ISTEXT(TabellSAML[[#This Row],[(CoS) Ledarens namn]]),"")</f>
        <v/>
      </c>
      <c r="AP292" t="str">
        <f>IF(TabellSAML[[#This Row],[ID]]&gt;0,ISTEXT(TabellSAML[[#This Row],[(BIFF) Ledarens namn]]),"")</f>
        <v/>
      </c>
      <c r="AQ292" t="str">
        <f>IF(TabellSAML[[#This Row],[ID]]&gt;0,ISTEXT(TabellSAML[[#This Row],[(LFT) Ledarens namn]]),"")</f>
        <v/>
      </c>
      <c r="AR292" t="str">
        <f>IF(TabellSAML[[#This Row],[ID]]&gt;0,ISTEXT(TabellSAML[[#This Row],[(CoS) Namn på ledare för programmet]]),"")</f>
        <v/>
      </c>
      <c r="AS292" t="str">
        <f>IF(TabellSAML[[#This Row],[ID]]&gt;0,ISTEXT(TabellSAML[[#This Row],[(BIFF) Namn på ledare för programmet]]),"")</f>
        <v/>
      </c>
      <c r="AT292" t="str">
        <f>IF(TabellSAML[[#This Row],[ID]]&gt;0,ISTEXT(TabellSAML[[#This Row],[(LFT) Namn på ledare för programmet]]),"")</f>
        <v/>
      </c>
      <c r="AU292" s="5" t="str">
        <f>IF(TabellSAML[[#This Row],[CoS1]]=TRUE,TabellSAML[[#This Row],[Datum för det sista programtillfället]]&amp;TabellSAML[[#This Row],[(CoS) Ledarens namn]],"")</f>
        <v/>
      </c>
      <c r="AV292" t="str">
        <f>IF(TabellSAML[[#This Row],[CoS1]]=TRUE,TabellSAML[[#This Row],[Socialförvaltning som anordnat programtillfällena]],"")</f>
        <v/>
      </c>
      <c r="AW292" s="5" t="str">
        <f>IF(TabellSAML[[#This Row],[CoS2]]=TRUE,TabellSAML[[#This Row],[Datum för sista programtillfället]]&amp;TabellSAML[[#This Row],[(CoS) Namn på ledare för programmet]],"")</f>
        <v/>
      </c>
      <c r="AX292" t="str">
        <f>_xlfn.XLOOKUP(TabellSAML[[#This Row],[CoS_del_datum]],TabellSAML[CoS_led_datum],TabellSAML[CoS_led_SF],"",0,1)</f>
        <v/>
      </c>
      <c r="AY292" s="5" t="str">
        <f>IF(TabellSAML[[#This Row],[BIFF1]]=TRUE,TabellSAML[[#This Row],[Datum för det sista programtillfället]]&amp;TabellSAML[[#This Row],[(BIFF) Ledarens namn]],"")</f>
        <v/>
      </c>
      <c r="AZ292" t="str">
        <f>IF(TabellSAML[[#This Row],[BIFF1]]=TRUE,TabellSAML[[#This Row],[Socialförvaltning som anordnat programtillfällena]],"")</f>
        <v/>
      </c>
      <c r="BA292" s="5" t="str">
        <f>IF(TabellSAML[[#This Row],[BIFF2]]=TRUE,TabellSAML[[#This Row],[Datum för sista programtillfället]]&amp;TabellSAML[[#This Row],[(BIFF) Namn på ledare för programmet]],"")</f>
        <v/>
      </c>
      <c r="BB292" t="str">
        <f>_xlfn.XLOOKUP(TabellSAML[[#This Row],[BIFF_del_datum]],TabellSAML[BIFF_led_datum],TabellSAML[BIFF_led_SF],"",0,1)</f>
        <v/>
      </c>
      <c r="BC292" s="5" t="str">
        <f>IF(TabellSAML[[#This Row],[LFT1]]=TRUE,TabellSAML[[#This Row],[Datum för det sista programtillfället]]&amp;TabellSAML[[#This Row],[(LFT) Ledarens namn]],"")</f>
        <v/>
      </c>
      <c r="BD292" t="str">
        <f>IF(TabellSAML[[#This Row],[LFT1]]=TRUE,TabellSAML[[#This Row],[Socialförvaltning som anordnat programtillfällena]],"")</f>
        <v/>
      </c>
      <c r="BE292" s="5" t="str">
        <f>IF(TabellSAML[[#This Row],[LFT2]]=TRUE,TabellSAML[[#This Row],[Datum för sista programtillfället]]&amp;TabellSAML[[#This Row],[(LFT) Namn på ledare för programmet]],"")</f>
        <v/>
      </c>
      <c r="BF292" t="str">
        <f>_xlfn.XLOOKUP(TabellSAML[[#This Row],[LFT_del_datum]],TabellSAML[LFT_led_datum],TabellSAML[LFT_led_SF],"",0,1)</f>
        <v/>
      </c>
      <c r="BG29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2" s="5" t="str">
        <f>IF(ISNUMBER(TabellSAML[[#This Row],[Datum för det sista programtillfället]]),TabellSAML[[#This Row],[Datum för det sista programtillfället]],IF(ISBLANK(TabellSAML[[#This Row],[Datum för sista programtillfället]]),"",TabellSAML[[#This Row],[Datum för sista programtillfället]]))</f>
        <v/>
      </c>
      <c r="BJ292" t="str">
        <f>IF(ISTEXT(TabellSAML[[#This Row],[Typ av program]]),TabellSAML[[#This Row],[Typ av program]],IF(ISBLANK(TabellSAML[[#This Row],[Typ av program2]]),"",TabellSAML[[#This Row],[Typ av program2]]))</f>
        <v/>
      </c>
      <c r="BK292" t="str">
        <f>IF(ISTEXT(TabellSAML[[#This Row],[Datum alla]]),"",YEAR(TabellSAML[[#This Row],[Datum alla]]))</f>
        <v/>
      </c>
      <c r="BL292" t="str">
        <f>IF(ISTEXT(TabellSAML[[#This Row],[Datum alla]]),"",MONTH(TabellSAML[[#This Row],[Datum alla]]))</f>
        <v/>
      </c>
      <c r="BM292" t="str">
        <f>IF(ISTEXT(TabellSAML[[#This Row],[Månad]]),"",IF(TabellSAML[[#This Row],[Månad]]&lt;=6,TabellSAML[[#This Row],[År]]&amp;" termin 1",TabellSAML[[#This Row],[År]]&amp;" termin 2"))</f>
        <v/>
      </c>
    </row>
    <row r="293" spans="2:65" x14ac:dyDescent="0.25">
      <c r="B293" s="1"/>
      <c r="C293" s="1"/>
      <c r="G293" s="29"/>
      <c r="S293" s="37"/>
      <c r="T293" s="29"/>
      <c r="AA293" s="2"/>
      <c r="AO293" s="44" t="str">
        <f>IF(TabellSAML[[#This Row],[ID]]&gt;0,ISTEXT(TabellSAML[[#This Row],[(CoS) Ledarens namn]]),"")</f>
        <v/>
      </c>
      <c r="AP293" t="str">
        <f>IF(TabellSAML[[#This Row],[ID]]&gt;0,ISTEXT(TabellSAML[[#This Row],[(BIFF) Ledarens namn]]),"")</f>
        <v/>
      </c>
      <c r="AQ293" t="str">
        <f>IF(TabellSAML[[#This Row],[ID]]&gt;0,ISTEXT(TabellSAML[[#This Row],[(LFT) Ledarens namn]]),"")</f>
        <v/>
      </c>
      <c r="AR293" t="str">
        <f>IF(TabellSAML[[#This Row],[ID]]&gt;0,ISTEXT(TabellSAML[[#This Row],[(CoS) Namn på ledare för programmet]]),"")</f>
        <v/>
      </c>
      <c r="AS293" t="str">
        <f>IF(TabellSAML[[#This Row],[ID]]&gt;0,ISTEXT(TabellSAML[[#This Row],[(BIFF) Namn på ledare för programmet]]),"")</f>
        <v/>
      </c>
      <c r="AT293" t="str">
        <f>IF(TabellSAML[[#This Row],[ID]]&gt;0,ISTEXT(TabellSAML[[#This Row],[(LFT) Namn på ledare för programmet]]),"")</f>
        <v/>
      </c>
      <c r="AU293" s="5" t="str">
        <f>IF(TabellSAML[[#This Row],[CoS1]]=TRUE,TabellSAML[[#This Row],[Datum för det sista programtillfället]]&amp;TabellSAML[[#This Row],[(CoS) Ledarens namn]],"")</f>
        <v/>
      </c>
      <c r="AV293" t="str">
        <f>IF(TabellSAML[[#This Row],[CoS1]]=TRUE,TabellSAML[[#This Row],[Socialförvaltning som anordnat programtillfällena]],"")</f>
        <v/>
      </c>
      <c r="AW293" s="5" t="str">
        <f>IF(TabellSAML[[#This Row],[CoS2]]=TRUE,TabellSAML[[#This Row],[Datum för sista programtillfället]]&amp;TabellSAML[[#This Row],[(CoS) Namn på ledare för programmet]],"")</f>
        <v/>
      </c>
      <c r="AX293" t="str">
        <f>_xlfn.XLOOKUP(TabellSAML[[#This Row],[CoS_del_datum]],TabellSAML[CoS_led_datum],TabellSAML[CoS_led_SF],"",0,1)</f>
        <v/>
      </c>
      <c r="AY293" s="5" t="str">
        <f>IF(TabellSAML[[#This Row],[BIFF1]]=TRUE,TabellSAML[[#This Row],[Datum för det sista programtillfället]]&amp;TabellSAML[[#This Row],[(BIFF) Ledarens namn]],"")</f>
        <v/>
      </c>
      <c r="AZ293" t="str">
        <f>IF(TabellSAML[[#This Row],[BIFF1]]=TRUE,TabellSAML[[#This Row],[Socialförvaltning som anordnat programtillfällena]],"")</f>
        <v/>
      </c>
      <c r="BA293" s="5" t="str">
        <f>IF(TabellSAML[[#This Row],[BIFF2]]=TRUE,TabellSAML[[#This Row],[Datum för sista programtillfället]]&amp;TabellSAML[[#This Row],[(BIFF) Namn på ledare för programmet]],"")</f>
        <v/>
      </c>
      <c r="BB293" t="str">
        <f>_xlfn.XLOOKUP(TabellSAML[[#This Row],[BIFF_del_datum]],TabellSAML[BIFF_led_datum],TabellSAML[BIFF_led_SF],"",0,1)</f>
        <v/>
      </c>
      <c r="BC293" s="5" t="str">
        <f>IF(TabellSAML[[#This Row],[LFT1]]=TRUE,TabellSAML[[#This Row],[Datum för det sista programtillfället]]&amp;TabellSAML[[#This Row],[(LFT) Ledarens namn]],"")</f>
        <v/>
      </c>
      <c r="BD293" t="str">
        <f>IF(TabellSAML[[#This Row],[LFT1]]=TRUE,TabellSAML[[#This Row],[Socialförvaltning som anordnat programtillfällena]],"")</f>
        <v/>
      </c>
      <c r="BE293" s="5" t="str">
        <f>IF(TabellSAML[[#This Row],[LFT2]]=TRUE,TabellSAML[[#This Row],[Datum för sista programtillfället]]&amp;TabellSAML[[#This Row],[(LFT) Namn på ledare för programmet]],"")</f>
        <v/>
      </c>
      <c r="BF293" t="str">
        <f>_xlfn.XLOOKUP(TabellSAML[[#This Row],[LFT_del_datum]],TabellSAML[LFT_led_datum],TabellSAML[LFT_led_SF],"",0,1)</f>
        <v/>
      </c>
      <c r="BG29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3" s="5" t="str">
        <f>IF(ISNUMBER(TabellSAML[[#This Row],[Datum för det sista programtillfället]]),TabellSAML[[#This Row],[Datum för det sista programtillfället]],IF(ISBLANK(TabellSAML[[#This Row],[Datum för sista programtillfället]]),"",TabellSAML[[#This Row],[Datum för sista programtillfället]]))</f>
        <v/>
      </c>
      <c r="BJ293" t="str">
        <f>IF(ISTEXT(TabellSAML[[#This Row],[Typ av program]]),TabellSAML[[#This Row],[Typ av program]],IF(ISBLANK(TabellSAML[[#This Row],[Typ av program2]]),"",TabellSAML[[#This Row],[Typ av program2]]))</f>
        <v/>
      </c>
      <c r="BK293" t="str">
        <f>IF(ISTEXT(TabellSAML[[#This Row],[Datum alla]]),"",YEAR(TabellSAML[[#This Row],[Datum alla]]))</f>
        <v/>
      </c>
      <c r="BL293" t="str">
        <f>IF(ISTEXT(TabellSAML[[#This Row],[Datum alla]]),"",MONTH(TabellSAML[[#This Row],[Datum alla]]))</f>
        <v/>
      </c>
      <c r="BM293" t="str">
        <f>IF(ISTEXT(TabellSAML[[#This Row],[Månad]]),"",IF(TabellSAML[[#This Row],[Månad]]&lt;=6,TabellSAML[[#This Row],[År]]&amp;" termin 1",TabellSAML[[#This Row],[År]]&amp;" termin 2"))</f>
        <v/>
      </c>
    </row>
    <row r="294" spans="2:65" x14ac:dyDescent="0.25">
      <c r="B294" s="1"/>
      <c r="C294" s="1"/>
      <c r="G294" s="29"/>
      <c r="S294" s="37"/>
      <c r="T294" s="29"/>
      <c r="AA294" s="2"/>
      <c r="AO294" s="44" t="str">
        <f>IF(TabellSAML[[#This Row],[ID]]&gt;0,ISTEXT(TabellSAML[[#This Row],[(CoS) Ledarens namn]]),"")</f>
        <v/>
      </c>
      <c r="AP294" t="str">
        <f>IF(TabellSAML[[#This Row],[ID]]&gt;0,ISTEXT(TabellSAML[[#This Row],[(BIFF) Ledarens namn]]),"")</f>
        <v/>
      </c>
      <c r="AQ294" t="str">
        <f>IF(TabellSAML[[#This Row],[ID]]&gt;0,ISTEXT(TabellSAML[[#This Row],[(LFT) Ledarens namn]]),"")</f>
        <v/>
      </c>
      <c r="AR294" t="str">
        <f>IF(TabellSAML[[#This Row],[ID]]&gt;0,ISTEXT(TabellSAML[[#This Row],[(CoS) Namn på ledare för programmet]]),"")</f>
        <v/>
      </c>
      <c r="AS294" t="str">
        <f>IF(TabellSAML[[#This Row],[ID]]&gt;0,ISTEXT(TabellSAML[[#This Row],[(BIFF) Namn på ledare för programmet]]),"")</f>
        <v/>
      </c>
      <c r="AT294" t="str">
        <f>IF(TabellSAML[[#This Row],[ID]]&gt;0,ISTEXT(TabellSAML[[#This Row],[(LFT) Namn på ledare för programmet]]),"")</f>
        <v/>
      </c>
      <c r="AU294" s="5" t="str">
        <f>IF(TabellSAML[[#This Row],[CoS1]]=TRUE,TabellSAML[[#This Row],[Datum för det sista programtillfället]]&amp;TabellSAML[[#This Row],[(CoS) Ledarens namn]],"")</f>
        <v/>
      </c>
      <c r="AV294" t="str">
        <f>IF(TabellSAML[[#This Row],[CoS1]]=TRUE,TabellSAML[[#This Row],[Socialförvaltning som anordnat programtillfällena]],"")</f>
        <v/>
      </c>
      <c r="AW294" s="5" t="str">
        <f>IF(TabellSAML[[#This Row],[CoS2]]=TRUE,TabellSAML[[#This Row],[Datum för sista programtillfället]]&amp;TabellSAML[[#This Row],[(CoS) Namn på ledare för programmet]],"")</f>
        <v/>
      </c>
      <c r="AX294" t="str">
        <f>_xlfn.XLOOKUP(TabellSAML[[#This Row],[CoS_del_datum]],TabellSAML[CoS_led_datum],TabellSAML[CoS_led_SF],"",0,1)</f>
        <v/>
      </c>
      <c r="AY294" s="5" t="str">
        <f>IF(TabellSAML[[#This Row],[BIFF1]]=TRUE,TabellSAML[[#This Row],[Datum för det sista programtillfället]]&amp;TabellSAML[[#This Row],[(BIFF) Ledarens namn]],"")</f>
        <v/>
      </c>
      <c r="AZ294" t="str">
        <f>IF(TabellSAML[[#This Row],[BIFF1]]=TRUE,TabellSAML[[#This Row],[Socialförvaltning som anordnat programtillfällena]],"")</f>
        <v/>
      </c>
      <c r="BA294" s="5" t="str">
        <f>IF(TabellSAML[[#This Row],[BIFF2]]=TRUE,TabellSAML[[#This Row],[Datum för sista programtillfället]]&amp;TabellSAML[[#This Row],[(BIFF) Namn på ledare för programmet]],"")</f>
        <v/>
      </c>
      <c r="BB294" t="str">
        <f>_xlfn.XLOOKUP(TabellSAML[[#This Row],[BIFF_del_datum]],TabellSAML[BIFF_led_datum],TabellSAML[BIFF_led_SF],"",0,1)</f>
        <v/>
      </c>
      <c r="BC294" s="5" t="str">
        <f>IF(TabellSAML[[#This Row],[LFT1]]=TRUE,TabellSAML[[#This Row],[Datum för det sista programtillfället]]&amp;TabellSAML[[#This Row],[(LFT) Ledarens namn]],"")</f>
        <v/>
      </c>
      <c r="BD294" t="str">
        <f>IF(TabellSAML[[#This Row],[LFT1]]=TRUE,TabellSAML[[#This Row],[Socialförvaltning som anordnat programtillfällena]],"")</f>
        <v/>
      </c>
      <c r="BE294" s="5" t="str">
        <f>IF(TabellSAML[[#This Row],[LFT2]]=TRUE,TabellSAML[[#This Row],[Datum för sista programtillfället]]&amp;TabellSAML[[#This Row],[(LFT) Namn på ledare för programmet]],"")</f>
        <v/>
      </c>
      <c r="BF294" t="str">
        <f>_xlfn.XLOOKUP(TabellSAML[[#This Row],[LFT_del_datum]],TabellSAML[LFT_led_datum],TabellSAML[LFT_led_SF],"",0,1)</f>
        <v/>
      </c>
      <c r="BG29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4" s="5" t="str">
        <f>IF(ISNUMBER(TabellSAML[[#This Row],[Datum för det sista programtillfället]]),TabellSAML[[#This Row],[Datum för det sista programtillfället]],IF(ISBLANK(TabellSAML[[#This Row],[Datum för sista programtillfället]]),"",TabellSAML[[#This Row],[Datum för sista programtillfället]]))</f>
        <v/>
      </c>
      <c r="BJ294" t="str">
        <f>IF(ISTEXT(TabellSAML[[#This Row],[Typ av program]]),TabellSAML[[#This Row],[Typ av program]],IF(ISBLANK(TabellSAML[[#This Row],[Typ av program2]]),"",TabellSAML[[#This Row],[Typ av program2]]))</f>
        <v/>
      </c>
      <c r="BK294" t="str">
        <f>IF(ISTEXT(TabellSAML[[#This Row],[Datum alla]]),"",YEAR(TabellSAML[[#This Row],[Datum alla]]))</f>
        <v/>
      </c>
      <c r="BL294" t="str">
        <f>IF(ISTEXT(TabellSAML[[#This Row],[Datum alla]]),"",MONTH(TabellSAML[[#This Row],[Datum alla]]))</f>
        <v/>
      </c>
      <c r="BM294" t="str">
        <f>IF(ISTEXT(TabellSAML[[#This Row],[Månad]]),"",IF(TabellSAML[[#This Row],[Månad]]&lt;=6,TabellSAML[[#This Row],[År]]&amp;" termin 1",TabellSAML[[#This Row],[År]]&amp;" termin 2"))</f>
        <v/>
      </c>
    </row>
    <row r="295" spans="2:65" x14ac:dyDescent="0.25">
      <c r="B295" s="1"/>
      <c r="C295" s="1"/>
      <c r="G295" s="29"/>
      <c r="S295" s="37"/>
      <c r="T295" s="29"/>
      <c r="AA295" s="2"/>
      <c r="AO295" s="44" t="str">
        <f>IF(TabellSAML[[#This Row],[ID]]&gt;0,ISTEXT(TabellSAML[[#This Row],[(CoS) Ledarens namn]]),"")</f>
        <v/>
      </c>
      <c r="AP295" t="str">
        <f>IF(TabellSAML[[#This Row],[ID]]&gt;0,ISTEXT(TabellSAML[[#This Row],[(BIFF) Ledarens namn]]),"")</f>
        <v/>
      </c>
      <c r="AQ295" t="str">
        <f>IF(TabellSAML[[#This Row],[ID]]&gt;0,ISTEXT(TabellSAML[[#This Row],[(LFT) Ledarens namn]]),"")</f>
        <v/>
      </c>
      <c r="AR295" t="str">
        <f>IF(TabellSAML[[#This Row],[ID]]&gt;0,ISTEXT(TabellSAML[[#This Row],[(CoS) Namn på ledare för programmet]]),"")</f>
        <v/>
      </c>
      <c r="AS295" t="str">
        <f>IF(TabellSAML[[#This Row],[ID]]&gt;0,ISTEXT(TabellSAML[[#This Row],[(BIFF) Namn på ledare för programmet]]),"")</f>
        <v/>
      </c>
      <c r="AT295" t="str">
        <f>IF(TabellSAML[[#This Row],[ID]]&gt;0,ISTEXT(TabellSAML[[#This Row],[(LFT) Namn på ledare för programmet]]),"")</f>
        <v/>
      </c>
      <c r="AU295" s="5" t="str">
        <f>IF(TabellSAML[[#This Row],[CoS1]]=TRUE,TabellSAML[[#This Row],[Datum för det sista programtillfället]]&amp;TabellSAML[[#This Row],[(CoS) Ledarens namn]],"")</f>
        <v/>
      </c>
      <c r="AV295" t="str">
        <f>IF(TabellSAML[[#This Row],[CoS1]]=TRUE,TabellSAML[[#This Row],[Socialförvaltning som anordnat programtillfällena]],"")</f>
        <v/>
      </c>
      <c r="AW295" s="5" t="str">
        <f>IF(TabellSAML[[#This Row],[CoS2]]=TRUE,TabellSAML[[#This Row],[Datum för sista programtillfället]]&amp;TabellSAML[[#This Row],[(CoS) Namn på ledare för programmet]],"")</f>
        <v/>
      </c>
      <c r="AX295" t="str">
        <f>_xlfn.XLOOKUP(TabellSAML[[#This Row],[CoS_del_datum]],TabellSAML[CoS_led_datum],TabellSAML[CoS_led_SF],"",0,1)</f>
        <v/>
      </c>
      <c r="AY295" s="5" t="str">
        <f>IF(TabellSAML[[#This Row],[BIFF1]]=TRUE,TabellSAML[[#This Row],[Datum för det sista programtillfället]]&amp;TabellSAML[[#This Row],[(BIFF) Ledarens namn]],"")</f>
        <v/>
      </c>
      <c r="AZ295" t="str">
        <f>IF(TabellSAML[[#This Row],[BIFF1]]=TRUE,TabellSAML[[#This Row],[Socialförvaltning som anordnat programtillfällena]],"")</f>
        <v/>
      </c>
      <c r="BA295" s="5" t="str">
        <f>IF(TabellSAML[[#This Row],[BIFF2]]=TRUE,TabellSAML[[#This Row],[Datum för sista programtillfället]]&amp;TabellSAML[[#This Row],[(BIFF) Namn på ledare för programmet]],"")</f>
        <v/>
      </c>
      <c r="BB295" t="str">
        <f>_xlfn.XLOOKUP(TabellSAML[[#This Row],[BIFF_del_datum]],TabellSAML[BIFF_led_datum],TabellSAML[BIFF_led_SF],"",0,1)</f>
        <v/>
      </c>
      <c r="BC295" s="5" t="str">
        <f>IF(TabellSAML[[#This Row],[LFT1]]=TRUE,TabellSAML[[#This Row],[Datum för det sista programtillfället]]&amp;TabellSAML[[#This Row],[(LFT) Ledarens namn]],"")</f>
        <v/>
      </c>
      <c r="BD295" t="str">
        <f>IF(TabellSAML[[#This Row],[LFT1]]=TRUE,TabellSAML[[#This Row],[Socialförvaltning som anordnat programtillfällena]],"")</f>
        <v/>
      </c>
      <c r="BE295" s="5" t="str">
        <f>IF(TabellSAML[[#This Row],[LFT2]]=TRUE,TabellSAML[[#This Row],[Datum för sista programtillfället]]&amp;TabellSAML[[#This Row],[(LFT) Namn på ledare för programmet]],"")</f>
        <v/>
      </c>
      <c r="BF295" t="str">
        <f>_xlfn.XLOOKUP(TabellSAML[[#This Row],[LFT_del_datum]],TabellSAML[LFT_led_datum],TabellSAML[LFT_led_SF],"",0,1)</f>
        <v/>
      </c>
      <c r="BG29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5" s="5" t="str">
        <f>IF(ISNUMBER(TabellSAML[[#This Row],[Datum för det sista programtillfället]]),TabellSAML[[#This Row],[Datum för det sista programtillfället]],IF(ISBLANK(TabellSAML[[#This Row],[Datum för sista programtillfället]]),"",TabellSAML[[#This Row],[Datum för sista programtillfället]]))</f>
        <v/>
      </c>
      <c r="BJ295" t="str">
        <f>IF(ISTEXT(TabellSAML[[#This Row],[Typ av program]]),TabellSAML[[#This Row],[Typ av program]],IF(ISBLANK(TabellSAML[[#This Row],[Typ av program2]]),"",TabellSAML[[#This Row],[Typ av program2]]))</f>
        <v/>
      </c>
      <c r="BK295" t="str">
        <f>IF(ISTEXT(TabellSAML[[#This Row],[Datum alla]]),"",YEAR(TabellSAML[[#This Row],[Datum alla]]))</f>
        <v/>
      </c>
      <c r="BL295" t="str">
        <f>IF(ISTEXT(TabellSAML[[#This Row],[Datum alla]]),"",MONTH(TabellSAML[[#This Row],[Datum alla]]))</f>
        <v/>
      </c>
      <c r="BM295" t="str">
        <f>IF(ISTEXT(TabellSAML[[#This Row],[Månad]]),"",IF(TabellSAML[[#This Row],[Månad]]&lt;=6,TabellSAML[[#This Row],[År]]&amp;" termin 1",TabellSAML[[#This Row],[År]]&amp;" termin 2"))</f>
        <v/>
      </c>
    </row>
    <row r="296" spans="2:65" x14ac:dyDescent="0.25">
      <c r="B296" s="1"/>
      <c r="C296" s="1"/>
      <c r="G296" s="29"/>
      <c r="S296" s="37"/>
      <c r="T296" s="29"/>
      <c r="AA296" s="2"/>
      <c r="AO296" s="44" t="str">
        <f>IF(TabellSAML[[#This Row],[ID]]&gt;0,ISTEXT(TabellSAML[[#This Row],[(CoS) Ledarens namn]]),"")</f>
        <v/>
      </c>
      <c r="AP296" t="str">
        <f>IF(TabellSAML[[#This Row],[ID]]&gt;0,ISTEXT(TabellSAML[[#This Row],[(BIFF) Ledarens namn]]),"")</f>
        <v/>
      </c>
      <c r="AQ296" t="str">
        <f>IF(TabellSAML[[#This Row],[ID]]&gt;0,ISTEXT(TabellSAML[[#This Row],[(LFT) Ledarens namn]]),"")</f>
        <v/>
      </c>
      <c r="AR296" t="str">
        <f>IF(TabellSAML[[#This Row],[ID]]&gt;0,ISTEXT(TabellSAML[[#This Row],[(CoS) Namn på ledare för programmet]]),"")</f>
        <v/>
      </c>
      <c r="AS296" t="str">
        <f>IF(TabellSAML[[#This Row],[ID]]&gt;0,ISTEXT(TabellSAML[[#This Row],[(BIFF) Namn på ledare för programmet]]),"")</f>
        <v/>
      </c>
      <c r="AT296" t="str">
        <f>IF(TabellSAML[[#This Row],[ID]]&gt;0,ISTEXT(TabellSAML[[#This Row],[(LFT) Namn på ledare för programmet]]),"")</f>
        <v/>
      </c>
      <c r="AU296" s="5" t="str">
        <f>IF(TabellSAML[[#This Row],[CoS1]]=TRUE,TabellSAML[[#This Row],[Datum för det sista programtillfället]]&amp;TabellSAML[[#This Row],[(CoS) Ledarens namn]],"")</f>
        <v/>
      </c>
      <c r="AV296" t="str">
        <f>IF(TabellSAML[[#This Row],[CoS1]]=TRUE,TabellSAML[[#This Row],[Socialförvaltning som anordnat programtillfällena]],"")</f>
        <v/>
      </c>
      <c r="AW296" s="5" t="str">
        <f>IF(TabellSAML[[#This Row],[CoS2]]=TRUE,TabellSAML[[#This Row],[Datum för sista programtillfället]]&amp;TabellSAML[[#This Row],[(CoS) Namn på ledare för programmet]],"")</f>
        <v/>
      </c>
      <c r="AX296" t="str">
        <f>_xlfn.XLOOKUP(TabellSAML[[#This Row],[CoS_del_datum]],TabellSAML[CoS_led_datum],TabellSAML[CoS_led_SF],"",0,1)</f>
        <v/>
      </c>
      <c r="AY296" s="5" t="str">
        <f>IF(TabellSAML[[#This Row],[BIFF1]]=TRUE,TabellSAML[[#This Row],[Datum för det sista programtillfället]]&amp;TabellSAML[[#This Row],[(BIFF) Ledarens namn]],"")</f>
        <v/>
      </c>
      <c r="AZ296" t="str">
        <f>IF(TabellSAML[[#This Row],[BIFF1]]=TRUE,TabellSAML[[#This Row],[Socialförvaltning som anordnat programtillfällena]],"")</f>
        <v/>
      </c>
      <c r="BA296" s="5" t="str">
        <f>IF(TabellSAML[[#This Row],[BIFF2]]=TRUE,TabellSAML[[#This Row],[Datum för sista programtillfället]]&amp;TabellSAML[[#This Row],[(BIFF) Namn på ledare för programmet]],"")</f>
        <v/>
      </c>
      <c r="BB296" t="str">
        <f>_xlfn.XLOOKUP(TabellSAML[[#This Row],[BIFF_del_datum]],TabellSAML[BIFF_led_datum],TabellSAML[BIFF_led_SF],"",0,1)</f>
        <v/>
      </c>
      <c r="BC296" s="5" t="str">
        <f>IF(TabellSAML[[#This Row],[LFT1]]=TRUE,TabellSAML[[#This Row],[Datum för det sista programtillfället]]&amp;TabellSAML[[#This Row],[(LFT) Ledarens namn]],"")</f>
        <v/>
      </c>
      <c r="BD296" t="str">
        <f>IF(TabellSAML[[#This Row],[LFT1]]=TRUE,TabellSAML[[#This Row],[Socialförvaltning som anordnat programtillfällena]],"")</f>
        <v/>
      </c>
      <c r="BE296" s="5" t="str">
        <f>IF(TabellSAML[[#This Row],[LFT2]]=TRUE,TabellSAML[[#This Row],[Datum för sista programtillfället]]&amp;TabellSAML[[#This Row],[(LFT) Namn på ledare för programmet]],"")</f>
        <v/>
      </c>
      <c r="BF296" t="str">
        <f>_xlfn.XLOOKUP(TabellSAML[[#This Row],[LFT_del_datum]],TabellSAML[LFT_led_datum],TabellSAML[LFT_led_SF],"",0,1)</f>
        <v/>
      </c>
      <c r="BG29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6" s="5" t="str">
        <f>IF(ISNUMBER(TabellSAML[[#This Row],[Datum för det sista programtillfället]]),TabellSAML[[#This Row],[Datum för det sista programtillfället]],IF(ISBLANK(TabellSAML[[#This Row],[Datum för sista programtillfället]]),"",TabellSAML[[#This Row],[Datum för sista programtillfället]]))</f>
        <v/>
      </c>
      <c r="BJ296" t="str">
        <f>IF(ISTEXT(TabellSAML[[#This Row],[Typ av program]]),TabellSAML[[#This Row],[Typ av program]],IF(ISBLANK(TabellSAML[[#This Row],[Typ av program2]]),"",TabellSAML[[#This Row],[Typ av program2]]))</f>
        <v/>
      </c>
      <c r="BK296" t="str">
        <f>IF(ISTEXT(TabellSAML[[#This Row],[Datum alla]]),"",YEAR(TabellSAML[[#This Row],[Datum alla]]))</f>
        <v/>
      </c>
      <c r="BL296" t="str">
        <f>IF(ISTEXT(TabellSAML[[#This Row],[Datum alla]]),"",MONTH(TabellSAML[[#This Row],[Datum alla]]))</f>
        <v/>
      </c>
      <c r="BM296" t="str">
        <f>IF(ISTEXT(TabellSAML[[#This Row],[Månad]]),"",IF(TabellSAML[[#This Row],[Månad]]&lt;=6,TabellSAML[[#This Row],[År]]&amp;" termin 1",TabellSAML[[#This Row],[År]]&amp;" termin 2"))</f>
        <v/>
      </c>
    </row>
    <row r="297" spans="2:65" x14ac:dyDescent="0.25">
      <c r="B297" s="1"/>
      <c r="C297" s="1"/>
      <c r="G297" s="29"/>
      <c r="S297" s="37"/>
      <c r="T297" s="29"/>
      <c r="AA297" s="2"/>
      <c r="AO297" s="44" t="str">
        <f>IF(TabellSAML[[#This Row],[ID]]&gt;0,ISTEXT(TabellSAML[[#This Row],[(CoS) Ledarens namn]]),"")</f>
        <v/>
      </c>
      <c r="AP297" t="str">
        <f>IF(TabellSAML[[#This Row],[ID]]&gt;0,ISTEXT(TabellSAML[[#This Row],[(BIFF) Ledarens namn]]),"")</f>
        <v/>
      </c>
      <c r="AQ297" t="str">
        <f>IF(TabellSAML[[#This Row],[ID]]&gt;0,ISTEXT(TabellSAML[[#This Row],[(LFT) Ledarens namn]]),"")</f>
        <v/>
      </c>
      <c r="AR297" t="str">
        <f>IF(TabellSAML[[#This Row],[ID]]&gt;0,ISTEXT(TabellSAML[[#This Row],[(CoS) Namn på ledare för programmet]]),"")</f>
        <v/>
      </c>
      <c r="AS297" t="str">
        <f>IF(TabellSAML[[#This Row],[ID]]&gt;0,ISTEXT(TabellSAML[[#This Row],[(BIFF) Namn på ledare för programmet]]),"")</f>
        <v/>
      </c>
      <c r="AT297" t="str">
        <f>IF(TabellSAML[[#This Row],[ID]]&gt;0,ISTEXT(TabellSAML[[#This Row],[(LFT) Namn på ledare för programmet]]),"")</f>
        <v/>
      </c>
      <c r="AU297" s="5" t="str">
        <f>IF(TabellSAML[[#This Row],[CoS1]]=TRUE,TabellSAML[[#This Row],[Datum för det sista programtillfället]]&amp;TabellSAML[[#This Row],[(CoS) Ledarens namn]],"")</f>
        <v/>
      </c>
      <c r="AV297" t="str">
        <f>IF(TabellSAML[[#This Row],[CoS1]]=TRUE,TabellSAML[[#This Row],[Socialförvaltning som anordnat programtillfällena]],"")</f>
        <v/>
      </c>
      <c r="AW297" s="5" t="str">
        <f>IF(TabellSAML[[#This Row],[CoS2]]=TRUE,TabellSAML[[#This Row],[Datum för sista programtillfället]]&amp;TabellSAML[[#This Row],[(CoS) Namn på ledare för programmet]],"")</f>
        <v/>
      </c>
      <c r="AX297" t="str">
        <f>_xlfn.XLOOKUP(TabellSAML[[#This Row],[CoS_del_datum]],TabellSAML[CoS_led_datum],TabellSAML[CoS_led_SF],"",0,1)</f>
        <v/>
      </c>
      <c r="AY297" s="5" t="str">
        <f>IF(TabellSAML[[#This Row],[BIFF1]]=TRUE,TabellSAML[[#This Row],[Datum för det sista programtillfället]]&amp;TabellSAML[[#This Row],[(BIFF) Ledarens namn]],"")</f>
        <v/>
      </c>
      <c r="AZ297" t="str">
        <f>IF(TabellSAML[[#This Row],[BIFF1]]=TRUE,TabellSAML[[#This Row],[Socialförvaltning som anordnat programtillfällena]],"")</f>
        <v/>
      </c>
      <c r="BA297" s="5" t="str">
        <f>IF(TabellSAML[[#This Row],[BIFF2]]=TRUE,TabellSAML[[#This Row],[Datum för sista programtillfället]]&amp;TabellSAML[[#This Row],[(BIFF) Namn på ledare för programmet]],"")</f>
        <v/>
      </c>
      <c r="BB297" t="str">
        <f>_xlfn.XLOOKUP(TabellSAML[[#This Row],[BIFF_del_datum]],TabellSAML[BIFF_led_datum],TabellSAML[BIFF_led_SF],"",0,1)</f>
        <v/>
      </c>
      <c r="BC297" s="5" t="str">
        <f>IF(TabellSAML[[#This Row],[LFT1]]=TRUE,TabellSAML[[#This Row],[Datum för det sista programtillfället]]&amp;TabellSAML[[#This Row],[(LFT) Ledarens namn]],"")</f>
        <v/>
      </c>
      <c r="BD297" t="str">
        <f>IF(TabellSAML[[#This Row],[LFT1]]=TRUE,TabellSAML[[#This Row],[Socialförvaltning som anordnat programtillfällena]],"")</f>
        <v/>
      </c>
      <c r="BE297" s="5" t="str">
        <f>IF(TabellSAML[[#This Row],[LFT2]]=TRUE,TabellSAML[[#This Row],[Datum för sista programtillfället]]&amp;TabellSAML[[#This Row],[(LFT) Namn på ledare för programmet]],"")</f>
        <v/>
      </c>
      <c r="BF297" t="str">
        <f>_xlfn.XLOOKUP(TabellSAML[[#This Row],[LFT_del_datum]],TabellSAML[LFT_led_datum],TabellSAML[LFT_led_SF],"",0,1)</f>
        <v/>
      </c>
      <c r="BG29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7" s="5" t="str">
        <f>IF(ISNUMBER(TabellSAML[[#This Row],[Datum för det sista programtillfället]]),TabellSAML[[#This Row],[Datum för det sista programtillfället]],IF(ISBLANK(TabellSAML[[#This Row],[Datum för sista programtillfället]]),"",TabellSAML[[#This Row],[Datum för sista programtillfället]]))</f>
        <v/>
      </c>
      <c r="BJ297" t="str">
        <f>IF(ISTEXT(TabellSAML[[#This Row],[Typ av program]]),TabellSAML[[#This Row],[Typ av program]],IF(ISBLANK(TabellSAML[[#This Row],[Typ av program2]]),"",TabellSAML[[#This Row],[Typ av program2]]))</f>
        <v/>
      </c>
      <c r="BK297" t="str">
        <f>IF(ISTEXT(TabellSAML[[#This Row],[Datum alla]]),"",YEAR(TabellSAML[[#This Row],[Datum alla]]))</f>
        <v/>
      </c>
      <c r="BL297" t="str">
        <f>IF(ISTEXT(TabellSAML[[#This Row],[Datum alla]]),"",MONTH(TabellSAML[[#This Row],[Datum alla]]))</f>
        <v/>
      </c>
      <c r="BM297" t="str">
        <f>IF(ISTEXT(TabellSAML[[#This Row],[Månad]]),"",IF(TabellSAML[[#This Row],[Månad]]&lt;=6,TabellSAML[[#This Row],[År]]&amp;" termin 1",TabellSAML[[#This Row],[År]]&amp;" termin 2"))</f>
        <v/>
      </c>
    </row>
    <row r="298" spans="2:65" x14ac:dyDescent="0.25">
      <c r="B298" s="1"/>
      <c r="C298" s="1"/>
      <c r="G298" s="29"/>
      <c r="S298" s="37"/>
      <c r="T298" s="29"/>
      <c r="AA298" s="2"/>
      <c r="AO298" s="44" t="str">
        <f>IF(TabellSAML[[#This Row],[ID]]&gt;0,ISTEXT(TabellSAML[[#This Row],[(CoS) Ledarens namn]]),"")</f>
        <v/>
      </c>
      <c r="AP298" t="str">
        <f>IF(TabellSAML[[#This Row],[ID]]&gt;0,ISTEXT(TabellSAML[[#This Row],[(BIFF) Ledarens namn]]),"")</f>
        <v/>
      </c>
      <c r="AQ298" t="str">
        <f>IF(TabellSAML[[#This Row],[ID]]&gt;0,ISTEXT(TabellSAML[[#This Row],[(LFT) Ledarens namn]]),"")</f>
        <v/>
      </c>
      <c r="AR298" t="str">
        <f>IF(TabellSAML[[#This Row],[ID]]&gt;0,ISTEXT(TabellSAML[[#This Row],[(CoS) Namn på ledare för programmet]]),"")</f>
        <v/>
      </c>
      <c r="AS298" t="str">
        <f>IF(TabellSAML[[#This Row],[ID]]&gt;0,ISTEXT(TabellSAML[[#This Row],[(BIFF) Namn på ledare för programmet]]),"")</f>
        <v/>
      </c>
      <c r="AT298" t="str">
        <f>IF(TabellSAML[[#This Row],[ID]]&gt;0,ISTEXT(TabellSAML[[#This Row],[(LFT) Namn på ledare för programmet]]),"")</f>
        <v/>
      </c>
      <c r="AU298" s="5" t="str">
        <f>IF(TabellSAML[[#This Row],[CoS1]]=TRUE,TabellSAML[[#This Row],[Datum för det sista programtillfället]]&amp;TabellSAML[[#This Row],[(CoS) Ledarens namn]],"")</f>
        <v/>
      </c>
      <c r="AV298" t="str">
        <f>IF(TabellSAML[[#This Row],[CoS1]]=TRUE,TabellSAML[[#This Row],[Socialförvaltning som anordnat programtillfällena]],"")</f>
        <v/>
      </c>
      <c r="AW298" s="5" t="str">
        <f>IF(TabellSAML[[#This Row],[CoS2]]=TRUE,TabellSAML[[#This Row],[Datum för sista programtillfället]]&amp;TabellSAML[[#This Row],[(CoS) Namn på ledare för programmet]],"")</f>
        <v/>
      </c>
      <c r="AX298" t="str">
        <f>_xlfn.XLOOKUP(TabellSAML[[#This Row],[CoS_del_datum]],TabellSAML[CoS_led_datum],TabellSAML[CoS_led_SF],"",0,1)</f>
        <v/>
      </c>
      <c r="AY298" s="5" t="str">
        <f>IF(TabellSAML[[#This Row],[BIFF1]]=TRUE,TabellSAML[[#This Row],[Datum för det sista programtillfället]]&amp;TabellSAML[[#This Row],[(BIFF) Ledarens namn]],"")</f>
        <v/>
      </c>
      <c r="AZ298" t="str">
        <f>IF(TabellSAML[[#This Row],[BIFF1]]=TRUE,TabellSAML[[#This Row],[Socialförvaltning som anordnat programtillfällena]],"")</f>
        <v/>
      </c>
      <c r="BA298" s="5" t="str">
        <f>IF(TabellSAML[[#This Row],[BIFF2]]=TRUE,TabellSAML[[#This Row],[Datum för sista programtillfället]]&amp;TabellSAML[[#This Row],[(BIFF) Namn på ledare för programmet]],"")</f>
        <v/>
      </c>
      <c r="BB298" t="str">
        <f>_xlfn.XLOOKUP(TabellSAML[[#This Row],[BIFF_del_datum]],TabellSAML[BIFF_led_datum],TabellSAML[BIFF_led_SF],"",0,1)</f>
        <v/>
      </c>
      <c r="BC298" s="5" t="str">
        <f>IF(TabellSAML[[#This Row],[LFT1]]=TRUE,TabellSAML[[#This Row],[Datum för det sista programtillfället]]&amp;TabellSAML[[#This Row],[(LFT) Ledarens namn]],"")</f>
        <v/>
      </c>
      <c r="BD298" t="str">
        <f>IF(TabellSAML[[#This Row],[LFT1]]=TRUE,TabellSAML[[#This Row],[Socialförvaltning som anordnat programtillfällena]],"")</f>
        <v/>
      </c>
      <c r="BE298" s="5" t="str">
        <f>IF(TabellSAML[[#This Row],[LFT2]]=TRUE,TabellSAML[[#This Row],[Datum för sista programtillfället]]&amp;TabellSAML[[#This Row],[(LFT) Namn på ledare för programmet]],"")</f>
        <v/>
      </c>
      <c r="BF298" t="str">
        <f>_xlfn.XLOOKUP(TabellSAML[[#This Row],[LFT_del_datum]],TabellSAML[LFT_led_datum],TabellSAML[LFT_led_SF],"",0,1)</f>
        <v/>
      </c>
      <c r="BG29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8" s="5" t="str">
        <f>IF(ISNUMBER(TabellSAML[[#This Row],[Datum för det sista programtillfället]]),TabellSAML[[#This Row],[Datum för det sista programtillfället]],IF(ISBLANK(TabellSAML[[#This Row],[Datum för sista programtillfället]]),"",TabellSAML[[#This Row],[Datum för sista programtillfället]]))</f>
        <v/>
      </c>
      <c r="BJ298" t="str">
        <f>IF(ISTEXT(TabellSAML[[#This Row],[Typ av program]]),TabellSAML[[#This Row],[Typ av program]],IF(ISBLANK(TabellSAML[[#This Row],[Typ av program2]]),"",TabellSAML[[#This Row],[Typ av program2]]))</f>
        <v/>
      </c>
      <c r="BK298" t="str">
        <f>IF(ISTEXT(TabellSAML[[#This Row],[Datum alla]]),"",YEAR(TabellSAML[[#This Row],[Datum alla]]))</f>
        <v/>
      </c>
      <c r="BL298" t="str">
        <f>IF(ISTEXT(TabellSAML[[#This Row],[Datum alla]]),"",MONTH(TabellSAML[[#This Row],[Datum alla]]))</f>
        <v/>
      </c>
      <c r="BM298" t="str">
        <f>IF(ISTEXT(TabellSAML[[#This Row],[Månad]]),"",IF(TabellSAML[[#This Row],[Månad]]&lt;=6,TabellSAML[[#This Row],[År]]&amp;" termin 1",TabellSAML[[#This Row],[År]]&amp;" termin 2"))</f>
        <v/>
      </c>
    </row>
    <row r="299" spans="2:65" x14ac:dyDescent="0.25">
      <c r="B299" s="1"/>
      <c r="C299" s="1"/>
      <c r="G299" s="29"/>
      <c r="S299" s="37"/>
      <c r="T299" s="29"/>
      <c r="AA299" s="2"/>
      <c r="AO299" s="44" t="str">
        <f>IF(TabellSAML[[#This Row],[ID]]&gt;0,ISTEXT(TabellSAML[[#This Row],[(CoS) Ledarens namn]]),"")</f>
        <v/>
      </c>
      <c r="AP299" t="str">
        <f>IF(TabellSAML[[#This Row],[ID]]&gt;0,ISTEXT(TabellSAML[[#This Row],[(BIFF) Ledarens namn]]),"")</f>
        <v/>
      </c>
      <c r="AQ299" t="str">
        <f>IF(TabellSAML[[#This Row],[ID]]&gt;0,ISTEXT(TabellSAML[[#This Row],[(LFT) Ledarens namn]]),"")</f>
        <v/>
      </c>
      <c r="AR299" t="str">
        <f>IF(TabellSAML[[#This Row],[ID]]&gt;0,ISTEXT(TabellSAML[[#This Row],[(CoS) Namn på ledare för programmet]]),"")</f>
        <v/>
      </c>
      <c r="AS299" t="str">
        <f>IF(TabellSAML[[#This Row],[ID]]&gt;0,ISTEXT(TabellSAML[[#This Row],[(BIFF) Namn på ledare för programmet]]),"")</f>
        <v/>
      </c>
      <c r="AT299" t="str">
        <f>IF(TabellSAML[[#This Row],[ID]]&gt;0,ISTEXT(TabellSAML[[#This Row],[(LFT) Namn på ledare för programmet]]),"")</f>
        <v/>
      </c>
      <c r="AU299" s="5" t="str">
        <f>IF(TabellSAML[[#This Row],[CoS1]]=TRUE,TabellSAML[[#This Row],[Datum för det sista programtillfället]]&amp;TabellSAML[[#This Row],[(CoS) Ledarens namn]],"")</f>
        <v/>
      </c>
      <c r="AV299" t="str">
        <f>IF(TabellSAML[[#This Row],[CoS1]]=TRUE,TabellSAML[[#This Row],[Socialförvaltning som anordnat programtillfällena]],"")</f>
        <v/>
      </c>
      <c r="AW299" s="5" t="str">
        <f>IF(TabellSAML[[#This Row],[CoS2]]=TRUE,TabellSAML[[#This Row],[Datum för sista programtillfället]]&amp;TabellSAML[[#This Row],[(CoS) Namn på ledare för programmet]],"")</f>
        <v/>
      </c>
      <c r="AX299" t="str">
        <f>_xlfn.XLOOKUP(TabellSAML[[#This Row],[CoS_del_datum]],TabellSAML[CoS_led_datum],TabellSAML[CoS_led_SF],"",0,1)</f>
        <v/>
      </c>
      <c r="AY299" s="5" t="str">
        <f>IF(TabellSAML[[#This Row],[BIFF1]]=TRUE,TabellSAML[[#This Row],[Datum för det sista programtillfället]]&amp;TabellSAML[[#This Row],[(BIFF) Ledarens namn]],"")</f>
        <v/>
      </c>
      <c r="AZ299" t="str">
        <f>IF(TabellSAML[[#This Row],[BIFF1]]=TRUE,TabellSAML[[#This Row],[Socialförvaltning som anordnat programtillfällena]],"")</f>
        <v/>
      </c>
      <c r="BA299" s="5" t="str">
        <f>IF(TabellSAML[[#This Row],[BIFF2]]=TRUE,TabellSAML[[#This Row],[Datum för sista programtillfället]]&amp;TabellSAML[[#This Row],[(BIFF) Namn på ledare för programmet]],"")</f>
        <v/>
      </c>
      <c r="BB299" t="str">
        <f>_xlfn.XLOOKUP(TabellSAML[[#This Row],[BIFF_del_datum]],TabellSAML[BIFF_led_datum],TabellSAML[BIFF_led_SF],"",0,1)</f>
        <v/>
      </c>
      <c r="BC299" s="5" t="str">
        <f>IF(TabellSAML[[#This Row],[LFT1]]=TRUE,TabellSAML[[#This Row],[Datum för det sista programtillfället]]&amp;TabellSAML[[#This Row],[(LFT) Ledarens namn]],"")</f>
        <v/>
      </c>
      <c r="BD299" t="str">
        <f>IF(TabellSAML[[#This Row],[LFT1]]=TRUE,TabellSAML[[#This Row],[Socialförvaltning som anordnat programtillfällena]],"")</f>
        <v/>
      </c>
      <c r="BE299" s="5" t="str">
        <f>IF(TabellSAML[[#This Row],[LFT2]]=TRUE,TabellSAML[[#This Row],[Datum för sista programtillfället]]&amp;TabellSAML[[#This Row],[(LFT) Namn på ledare för programmet]],"")</f>
        <v/>
      </c>
      <c r="BF299" t="str">
        <f>_xlfn.XLOOKUP(TabellSAML[[#This Row],[LFT_del_datum]],TabellSAML[LFT_led_datum],TabellSAML[LFT_led_SF],"",0,1)</f>
        <v/>
      </c>
      <c r="BG29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29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299" s="5" t="str">
        <f>IF(ISNUMBER(TabellSAML[[#This Row],[Datum för det sista programtillfället]]),TabellSAML[[#This Row],[Datum för det sista programtillfället]],IF(ISBLANK(TabellSAML[[#This Row],[Datum för sista programtillfället]]),"",TabellSAML[[#This Row],[Datum för sista programtillfället]]))</f>
        <v/>
      </c>
      <c r="BJ299" t="str">
        <f>IF(ISTEXT(TabellSAML[[#This Row],[Typ av program]]),TabellSAML[[#This Row],[Typ av program]],IF(ISBLANK(TabellSAML[[#This Row],[Typ av program2]]),"",TabellSAML[[#This Row],[Typ av program2]]))</f>
        <v/>
      </c>
      <c r="BK299" t="str">
        <f>IF(ISTEXT(TabellSAML[[#This Row],[Datum alla]]),"",YEAR(TabellSAML[[#This Row],[Datum alla]]))</f>
        <v/>
      </c>
      <c r="BL299" t="str">
        <f>IF(ISTEXT(TabellSAML[[#This Row],[Datum alla]]),"",MONTH(TabellSAML[[#This Row],[Datum alla]]))</f>
        <v/>
      </c>
      <c r="BM299" t="str">
        <f>IF(ISTEXT(TabellSAML[[#This Row],[Månad]]),"",IF(TabellSAML[[#This Row],[Månad]]&lt;=6,TabellSAML[[#This Row],[År]]&amp;" termin 1",TabellSAML[[#This Row],[År]]&amp;" termin 2"))</f>
        <v/>
      </c>
    </row>
    <row r="300" spans="2:65" x14ac:dyDescent="0.25">
      <c r="B300" s="1"/>
      <c r="C300" s="1"/>
      <c r="G300" s="29"/>
      <c r="S300" s="37"/>
      <c r="T300" s="29"/>
      <c r="AA300" s="2"/>
      <c r="AO300" s="44" t="str">
        <f>IF(TabellSAML[[#This Row],[ID]]&gt;0,ISTEXT(TabellSAML[[#This Row],[(CoS) Ledarens namn]]),"")</f>
        <v/>
      </c>
      <c r="AP300" t="str">
        <f>IF(TabellSAML[[#This Row],[ID]]&gt;0,ISTEXT(TabellSAML[[#This Row],[(BIFF) Ledarens namn]]),"")</f>
        <v/>
      </c>
      <c r="AQ300" t="str">
        <f>IF(TabellSAML[[#This Row],[ID]]&gt;0,ISTEXT(TabellSAML[[#This Row],[(LFT) Ledarens namn]]),"")</f>
        <v/>
      </c>
      <c r="AR300" t="str">
        <f>IF(TabellSAML[[#This Row],[ID]]&gt;0,ISTEXT(TabellSAML[[#This Row],[(CoS) Namn på ledare för programmet]]),"")</f>
        <v/>
      </c>
      <c r="AS300" t="str">
        <f>IF(TabellSAML[[#This Row],[ID]]&gt;0,ISTEXT(TabellSAML[[#This Row],[(BIFF) Namn på ledare för programmet]]),"")</f>
        <v/>
      </c>
      <c r="AT300" t="str">
        <f>IF(TabellSAML[[#This Row],[ID]]&gt;0,ISTEXT(TabellSAML[[#This Row],[(LFT) Namn på ledare för programmet]]),"")</f>
        <v/>
      </c>
      <c r="AU300" s="5" t="str">
        <f>IF(TabellSAML[[#This Row],[CoS1]]=TRUE,TabellSAML[[#This Row],[Datum för det sista programtillfället]]&amp;TabellSAML[[#This Row],[(CoS) Ledarens namn]],"")</f>
        <v/>
      </c>
      <c r="AV300" t="str">
        <f>IF(TabellSAML[[#This Row],[CoS1]]=TRUE,TabellSAML[[#This Row],[Socialförvaltning som anordnat programtillfällena]],"")</f>
        <v/>
      </c>
      <c r="AW300" s="5" t="str">
        <f>IF(TabellSAML[[#This Row],[CoS2]]=TRUE,TabellSAML[[#This Row],[Datum för sista programtillfället]]&amp;TabellSAML[[#This Row],[(CoS) Namn på ledare för programmet]],"")</f>
        <v/>
      </c>
      <c r="AX300" t="str">
        <f>_xlfn.XLOOKUP(TabellSAML[[#This Row],[CoS_del_datum]],TabellSAML[CoS_led_datum],TabellSAML[CoS_led_SF],"",0,1)</f>
        <v/>
      </c>
      <c r="AY300" s="5" t="str">
        <f>IF(TabellSAML[[#This Row],[BIFF1]]=TRUE,TabellSAML[[#This Row],[Datum för det sista programtillfället]]&amp;TabellSAML[[#This Row],[(BIFF) Ledarens namn]],"")</f>
        <v/>
      </c>
      <c r="AZ300" t="str">
        <f>IF(TabellSAML[[#This Row],[BIFF1]]=TRUE,TabellSAML[[#This Row],[Socialförvaltning som anordnat programtillfällena]],"")</f>
        <v/>
      </c>
      <c r="BA300" s="5" t="str">
        <f>IF(TabellSAML[[#This Row],[BIFF2]]=TRUE,TabellSAML[[#This Row],[Datum för sista programtillfället]]&amp;TabellSAML[[#This Row],[(BIFF) Namn på ledare för programmet]],"")</f>
        <v/>
      </c>
      <c r="BB300" t="str">
        <f>_xlfn.XLOOKUP(TabellSAML[[#This Row],[BIFF_del_datum]],TabellSAML[BIFF_led_datum],TabellSAML[BIFF_led_SF],"",0,1)</f>
        <v/>
      </c>
      <c r="BC300" s="5" t="str">
        <f>IF(TabellSAML[[#This Row],[LFT1]]=TRUE,TabellSAML[[#This Row],[Datum för det sista programtillfället]]&amp;TabellSAML[[#This Row],[(LFT) Ledarens namn]],"")</f>
        <v/>
      </c>
      <c r="BD300" t="str">
        <f>IF(TabellSAML[[#This Row],[LFT1]]=TRUE,TabellSAML[[#This Row],[Socialförvaltning som anordnat programtillfällena]],"")</f>
        <v/>
      </c>
      <c r="BE300" s="5" t="str">
        <f>IF(TabellSAML[[#This Row],[LFT2]]=TRUE,TabellSAML[[#This Row],[Datum för sista programtillfället]]&amp;TabellSAML[[#This Row],[(LFT) Namn på ledare för programmet]],"")</f>
        <v/>
      </c>
      <c r="BF300" t="str">
        <f>_xlfn.XLOOKUP(TabellSAML[[#This Row],[LFT_del_datum]],TabellSAML[LFT_led_datum],TabellSAML[LFT_led_SF],"",0,1)</f>
        <v/>
      </c>
      <c r="BG30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0" s="5" t="str">
        <f>IF(ISNUMBER(TabellSAML[[#This Row],[Datum för det sista programtillfället]]),TabellSAML[[#This Row],[Datum för det sista programtillfället]],IF(ISBLANK(TabellSAML[[#This Row],[Datum för sista programtillfället]]),"",TabellSAML[[#This Row],[Datum för sista programtillfället]]))</f>
        <v/>
      </c>
      <c r="BJ300" t="str">
        <f>IF(ISTEXT(TabellSAML[[#This Row],[Typ av program]]),TabellSAML[[#This Row],[Typ av program]],IF(ISBLANK(TabellSAML[[#This Row],[Typ av program2]]),"",TabellSAML[[#This Row],[Typ av program2]]))</f>
        <v/>
      </c>
      <c r="BK300" t="str">
        <f>IF(ISTEXT(TabellSAML[[#This Row],[Datum alla]]),"",YEAR(TabellSAML[[#This Row],[Datum alla]]))</f>
        <v/>
      </c>
      <c r="BL300" t="str">
        <f>IF(ISTEXT(TabellSAML[[#This Row],[Datum alla]]),"",MONTH(TabellSAML[[#This Row],[Datum alla]]))</f>
        <v/>
      </c>
      <c r="BM300" t="str">
        <f>IF(ISTEXT(TabellSAML[[#This Row],[Månad]]),"",IF(TabellSAML[[#This Row],[Månad]]&lt;=6,TabellSAML[[#This Row],[År]]&amp;" termin 1",TabellSAML[[#This Row],[År]]&amp;" termin 2"))</f>
        <v/>
      </c>
    </row>
    <row r="301" spans="2:65" x14ac:dyDescent="0.25">
      <c r="B301" s="1"/>
      <c r="C301" s="1"/>
      <c r="G301" s="29"/>
      <c r="S301" s="37"/>
      <c r="T301" s="29"/>
      <c r="AA301" s="2"/>
      <c r="AO301" s="44" t="str">
        <f>IF(TabellSAML[[#This Row],[ID]]&gt;0,ISTEXT(TabellSAML[[#This Row],[(CoS) Ledarens namn]]),"")</f>
        <v/>
      </c>
      <c r="AP301" t="str">
        <f>IF(TabellSAML[[#This Row],[ID]]&gt;0,ISTEXT(TabellSAML[[#This Row],[(BIFF) Ledarens namn]]),"")</f>
        <v/>
      </c>
      <c r="AQ301" t="str">
        <f>IF(TabellSAML[[#This Row],[ID]]&gt;0,ISTEXT(TabellSAML[[#This Row],[(LFT) Ledarens namn]]),"")</f>
        <v/>
      </c>
      <c r="AR301" t="str">
        <f>IF(TabellSAML[[#This Row],[ID]]&gt;0,ISTEXT(TabellSAML[[#This Row],[(CoS) Namn på ledare för programmet]]),"")</f>
        <v/>
      </c>
      <c r="AS301" t="str">
        <f>IF(TabellSAML[[#This Row],[ID]]&gt;0,ISTEXT(TabellSAML[[#This Row],[(BIFF) Namn på ledare för programmet]]),"")</f>
        <v/>
      </c>
      <c r="AT301" t="str">
        <f>IF(TabellSAML[[#This Row],[ID]]&gt;0,ISTEXT(TabellSAML[[#This Row],[(LFT) Namn på ledare för programmet]]),"")</f>
        <v/>
      </c>
      <c r="AU301" s="5" t="str">
        <f>IF(TabellSAML[[#This Row],[CoS1]]=TRUE,TabellSAML[[#This Row],[Datum för det sista programtillfället]]&amp;TabellSAML[[#This Row],[(CoS) Ledarens namn]],"")</f>
        <v/>
      </c>
      <c r="AV301" t="str">
        <f>IF(TabellSAML[[#This Row],[CoS1]]=TRUE,TabellSAML[[#This Row],[Socialförvaltning som anordnat programtillfällena]],"")</f>
        <v/>
      </c>
      <c r="AW301" s="5" t="str">
        <f>IF(TabellSAML[[#This Row],[CoS2]]=TRUE,TabellSAML[[#This Row],[Datum för sista programtillfället]]&amp;TabellSAML[[#This Row],[(CoS) Namn på ledare för programmet]],"")</f>
        <v/>
      </c>
      <c r="AX301" t="str">
        <f>_xlfn.XLOOKUP(TabellSAML[[#This Row],[CoS_del_datum]],TabellSAML[CoS_led_datum],TabellSAML[CoS_led_SF],"",0,1)</f>
        <v/>
      </c>
      <c r="AY301" s="5" t="str">
        <f>IF(TabellSAML[[#This Row],[BIFF1]]=TRUE,TabellSAML[[#This Row],[Datum för det sista programtillfället]]&amp;TabellSAML[[#This Row],[(BIFF) Ledarens namn]],"")</f>
        <v/>
      </c>
      <c r="AZ301" t="str">
        <f>IF(TabellSAML[[#This Row],[BIFF1]]=TRUE,TabellSAML[[#This Row],[Socialförvaltning som anordnat programtillfällena]],"")</f>
        <v/>
      </c>
      <c r="BA301" s="5" t="str">
        <f>IF(TabellSAML[[#This Row],[BIFF2]]=TRUE,TabellSAML[[#This Row],[Datum för sista programtillfället]]&amp;TabellSAML[[#This Row],[(BIFF) Namn på ledare för programmet]],"")</f>
        <v/>
      </c>
      <c r="BB301" t="str">
        <f>_xlfn.XLOOKUP(TabellSAML[[#This Row],[BIFF_del_datum]],TabellSAML[BIFF_led_datum],TabellSAML[BIFF_led_SF],"",0,1)</f>
        <v/>
      </c>
      <c r="BC301" s="5" t="str">
        <f>IF(TabellSAML[[#This Row],[LFT1]]=TRUE,TabellSAML[[#This Row],[Datum för det sista programtillfället]]&amp;TabellSAML[[#This Row],[(LFT) Ledarens namn]],"")</f>
        <v/>
      </c>
      <c r="BD301" t="str">
        <f>IF(TabellSAML[[#This Row],[LFT1]]=TRUE,TabellSAML[[#This Row],[Socialförvaltning som anordnat programtillfällena]],"")</f>
        <v/>
      </c>
      <c r="BE301" s="5" t="str">
        <f>IF(TabellSAML[[#This Row],[LFT2]]=TRUE,TabellSAML[[#This Row],[Datum för sista programtillfället]]&amp;TabellSAML[[#This Row],[(LFT) Namn på ledare för programmet]],"")</f>
        <v/>
      </c>
      <c r="BF301" t="str">
        <f>_xlfn.XLOOKUP(TabellSAML[[#This Row],[LFT_del_datum]],TabellSAML[LFT_led_datum],TabellSAML[LFT_led_SF],"",0,1)</f>
        <v/>
      </c>
      <c r="BG30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1" s="5" t="str">
        <f>IF(ISNUMBER(TabellSAML[[#This Row],[Datum för det sista programtillfället]]),TabellSAML[[#This Row],[Datum för det sista programtillfället]],IF(ISBLANK(TabellSAML[[#This Row],[Datum för sista programtillfället]]),"",TabellSAML[[#This Row],[Datum för sista programtillfället]]))</f>
        <v/>
      </c>
      <c r="BJ301" t="str">
        <f>IF(ISTEXT(TabellSAML[[#This Row],[Typ av program]]),TabellSAML[[#This Row],[Typ av program]],IF(ISBLANK(TabellSAML[[#This Row],[Typ av program2]]),"",TabellSAML[[#This Row],[Typ av program2]]))</f>
        <v/>
      </c>
      <c r="BK301" t="str">
        <f>IF(ISTEXT(TabellSAML[[#This Row],[Datum alla]]),"",YEAR(TabellSAML[[#This Row],[Datum alla]]))</f>
        <v/>
      </c>
      <c r="BL301" t="str">
        <f>IF(ISTEXT(TabellSAML[[#This Row],[Datum alla]]),"",MONTH(TabellSAML[[#This Row],[Datum alla]]))</f>
        <v/>
      </c>
      <c r="BM301" t="str">
        <f>IF(ISTEXT(TabellSAML[[#This Row],[Månad]]),"",IF(TabellSAML[[#This Row],[Månad]]&lt;=6,TabellSAML[[#This Row],[År]]&amp;" termin 1",TabellSAML[[#This Row],[År]]&amp;" termin 2"))</f>
        <v/>
      </c>
    </row>
    <row r="302" spans="2:65" x14ac:dyDescent="0.25">
      <c r="B302" s="1"/>
      <c r="C302" s="1"/>
      <c r="G302" s="29"/>
      <c r="S302" s="37"/>
      <c r="T302" s="29"/>
      <c r="AA302" s="2"/>
      <c r="AO302" s="44" t="str">
        <f>IF(TabellSAML[[#This Row],[ID]]&gt;0,ISTEXT(TabellSAML[[#This Row],[(CoS) Ledarens namn]]),"")</f>
        <v/>
      </c>
      <c r="AP302" t="str">
        <f>IF(TabellSAML[[#This Row],[ID]]&gt;0,ISTEXT(TabellSAML[[#This Row],[(BIFF) Ledarens namn]]),"")</f>
        <v/>
      </c>
      <c r="AQ302" t="str">
        <f>IF(TabellSAML[[#This Row],[ID]]&gt;0,ISTEXT(TabellSAML[[#This Row],[(LFT) Ledarens namn]]),"")</f>
        <v/>
      </c>
      <c r="AR302" t="str">
        <f>IF(TabellSAML[[#This Row],[ID]]&gt;0,ISTEXT(TabellSAML[[#This Row],[(CoS) Namn på ledare för programmet]]),"")</f>
        <v/>
      </c>
      <c r="AS302" t="str">
        <f>IF(TabellSAML[[#This Row],[ID]]&gt;0,ISTEXT(TabellSAML[[#This Row],[(BIFF) Namn på ledare för programmet]]),"")</f>
        <v/>
      </c>
      <c r="AT302" t="str">
        <f>IF(TabellSAML[[#This Row],[ID]]&gt;0,ISTEXT(TabellSAML[[#This Row],[(LFT) Namn på ledare för programmet]]),"")</f>
        <v/>
      </c>
      <c r="AU302" s="5" t="str">
        <f>IF(TabellSAML[[#This Row],[CoS1]]=TRUE,TabellSAML[[#This Row],[Datum för det sista programtillfället]]&amp;TabellSAML[[#This Row],[(CoS) Ledarens namn]],"")</f>
        <v/>
      </c>
      <c r="AV302" t="str">
        <f>IF(TabellSAML[[#This Row],[CoS1]]=TRUE,TabellSAML[[#This Row],[Socialförvaltning som anordnat programtillfällena]],"")</f>
        <v/>
      </c>
      <c r="AW302" s="5" t="str">
        <f>IF(TabellSAML[[#This Row],[CoS2]]=TRUE,TabellSAML[[#This Row],[Datum för sista programtillfället]]&amp;TabellSAML[[#This Row],[(CoS) Namn på ledare för programmet]],"")</f>
        <v/>
      </c>
      <c r="AX302" t="str">
        <f>_xlfn.XLOOKUP(TabellSAML[[#This Row],[CoS_del_datum]],TabellSAML[CoS_led_datum],TabellSAML[CoS_led_SF],"",0,1)</f>
        <v/>
      </c>
      <c r="AY302" s="5" t="str">
        <f>IF(TabellSAML[[#This Row],[BIFF1]]=TRUE,TabellSAML[[#This Row],[Datum för det sista programtillfället]]&amp;TabellSAML[[#This Row],[(BIFF) Ledarens namn]],"")</f>
        <v/>
      </c>
      <c r="AZ302" t="str">
        <f>IF(TabellSAML[[#This Row],[BIFF1]]=TRUE,TabellSAML[[#This Row],[Socialförvaltning som anordnat programtillfällena]],"")</f>
        <v/>
      </c>
      <c r="BA302" s="5" t="str">
        <f>IF(TabellSAML[[#This Row],[BIFF2]]=TRUE,TabellSAML[[#This Row],[Datum för sista programtillfället]]&amp;TabellSAML[[#This Row],[(BIFF) Namn på ledare för programmet]],"")</f>
        <v/>
      </c>
      <c r="BB302" t="str">
        <f>_xlfn.XLOOKUP(TabellSAML[[#This Row],[BIFF_del_datum]],TabellSAML[BIFF_led_datum],TabellSAML[BIFF_led_SF],"",0,1)</f>
        <v/>
      </c>
      <c r="BC302" s="5" t="str">
        <f>IF(TabellSAML[[#This Row],[LFT1]]=TRUE,TabellSAML[[#This Row],[Datum för det sista programtillfället]]&amp;TabellSAML[[#This Row],[(LFT) Ledarens namn]],"")</f>
        <v/>
      </c>
      <c r="BD302" t="str">
        <f>IF(TabellSAML[[#This Row],[LFT1]]=TRUE,TabellSAML[[#This Row],[Socialförvaltning som anordnat programtillfällena]],"")</f>
        <v/>
      </c>
      <c r="BE302" s="5" t="str">
        <f>IF(TabellSAML[[#This Row],[LFT2]]=TRUE,TabellSAML[[#This Row],[Datum för sista programtillfället]]&amp;TabellSAML[[#This Row],[(LFT) Namn på ledare för programmet]],"")</f>
        <v/>
      </c>
      <c r="BF302" t="str">
        <f>_xlfn.XLOOKUP(TabellSAML[[#This Row],[LFT_del_datum]],TabellSAML[LFT_led_datum],TabellSAML[LFT_led_SF],"",0,1)</f>
        <v/>
      </c>
      <c r="BG30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2" s="5" t="str">
        <f>IF(ISNUMBER(TabellSAML[[#This Row],[Datum för det sista programtillfället]]),TabellSAML[[#This Row],[Datum för det sista programtillfället]],IF(ISBLANK(TabellSAML[[#This Row],[Datum för sista programtillfället]]),"",TabellSAML[[#This Row],[Datum för sista programtillfället]]))</f>
        <v/>
      </c>
      <c r="BJ302" t="str">
        <f>IF(ISTEXT(TabellSAML[[#This Row],[Typ av program]]),TabellSAML[[#This Row],[Typ av program]],IF(ISBLANK(TabellSAML[[#This Row],[Typ av program2]]),"",TabellSAML[[#This Row],[Typ av program2]]))</f>
        <v/>
      </c>
      <c r="BK302" t="str">
        <f>IF(ISTEXT(TabellSAML[[#This Row],[Datum alla]]),"",YEAR(TabellSAML[[#This Row],[Datum alla]]))</f>
        <v/>
      </c>
      <c r="BL302" t="str">
        <f>IF(ISTEXT(TabellSAML[[#This Row],[Datum alla]]),"",MONTH(TabellSAML[[#This Row],[Datum alla]]))</f>
        <v/>
      </c>
      <c r="BM302" t="str">
        <f>IF(ISTEXT(TabellSAML[[#This Row],[Månad]]),"",IF(TabellSAML[[#This Row],[Månad]]&lt;=6,TabellSAML[[#This Row],[År]]&amp;" termin 1",TabellSAML[[#This Row],[År]]&amp;" termin 2"))</f>
        <v/>
      </c>
    </row>
    <row r="303" spans="2:65" x14ac:dyDescent="0.25">
      <c r="B303" s="1"/>
      <c r="C303" s="1"/>
      <c r="G303" s="29"/>
      <c r="S303" s="37"/>
      <c r="T303" s="29"/>
      <c r="AA303" s="2"/>
      <c r="AO303" s="44" t="str">
        <f>IF(TabellSAML[[#This Row],[ID]]&gt;0,ISTEXT(TabellSAML[[#This Row],[(CoS) Ledarens namn]]),"")</f>
        <v/>
      </c>
      <c r="AP303" t="str">
        <f>IF(TabellSAML[[#This Row],[ID]]&gt;0,ISTEXT(TabellSAML[[#This Row],[(BIFF) Ledarens namn]]),"")</f>
        <v/>
      </c>
      <c r="AQ303" t="str">
        <f>IF(TabellSAML[[#This Row],[ID]]&gt;0,ISTEXT(TabellSAML[[#This Row],[(LFT) Ledarens namn]]),"")</f>
        <v/>
      </c>
      <c r="AR303" t="str">
        <f>IF(TabellSAML[[#This Row],[ID]]&gt;0,ISTEXT(TabellSAML[[#This Row],[(CoS) Namn på ledare för programmet]]),"")</f>
        <v/>
      </c>
      <c r="AS303" t="str">
        <f>IF(TabellSAML[[#This Row],[ID]]&gt;0,ISTEXT(TabellSAML[[#This Row],[(BIFF) Namn på ledare för programmet]]),"")</f>
        <v/>
      </c>
      <c r="AT303" t="str">
        <f>IF(TabellSAML[[#This Row],[ID]]&gt;0,ISTEXT(TabellSAML[[#This Row],[(LFT) Namn på ledare för programmet]]),"")</f>
        <v/>
      </c>
      <c r="AU303" s="5" t="str">
        <f>IF(TabellSAML[[#This Row],[CoS1]]=TRUE,TabellSAML[[#This Row],[Datum för det sista programtillfället]]&amp;TabellSAML[[#This Row],[(CoS) Ledarens namn]],"")</f>
        <v/>
      </c>
      <c r="AV303" t="str">
        <f>IF(TabellSAML[[#This Row],[CoS1]]=TRUE,TabellSAML[[#This Row],[Socialförvaltning som anordnat programtillfällena]],"")</f>
        <v/>
      </c>
      <c r="AW303" s="5" t="str">
        <f>IF(TabellSAML[[#This Row],[CoS2]]=TRUE,TabellSAML[[#This Row],[Datum för sista programtillfället]]&amp;TabellSAML[[#This Row],[(CoS) Namn på ledare för programmet]],"")</f>
        <v/>
      </c>
      <c r="AX303" t="str">
        <f>_xlfn.XLOOKUP(TabellSAML[[#This Row],[CoS_del_datum]],TabellSAML[CoS_led_datum],TabellSAML[CoS_led_SF],"",0,1)</f>
        <v/>
      </c>
      <c r="AY303" s="5" t="str">
        <f>IF(TabellSAML[[#This Row],[BIFF1]]=TRUE,TabellSAML[[#This Row],[Datum för det sista programtillfället]]&amp;TabellSAML[[#This Row],[(BIFF) Ledarens namn]],"")</f>
        <v/>
      </c>
      <c r="AZ303" t="str">
        <f>IF(TabellSAML[[#This Row],[BIFF1]]=TRUE,TabellSAML[[#This Row],[Socialförvaltning som anordnat programtillfällena]],"")</f>
        <v/>
      </c>
      <c r="BA303" s="5" t="str">
        <f>IF(TabellSAML[[#This Row],[BIFF2]]=TRUE,TabellSAML[[#This Row],[Datum för sista programtillfället]]&amp;TabellSAML[[#This Row],[(BIFF) Namn på ledare för programmet]],"")</f>
        <v/>
      </c>
      <c r="BB303" t="str">
        <f>_xlfn.XLOOKUP(TabellSAML[[#This Row],[BIFF_del_datum]],TabellSAML[BIFF_led_datum],TabellSAML[BIFF_led_SF],"",0,1)</f>
        <v/>
      </c>
      <c r="BC303" s="5" t="str">
        <f>IF(TabellSAML[[#This Row],[LFT1]]=TRUE,TabellSAML[[#This Row],[Datum för det sista programtillfället]]&amp;TabellSAML[[#This Row],[(LFT) Ledarens namn]],"")</f>
        <v/>
      </c>
      <c r="BD303" t="str">
        <f>IF(TabellSAML[[#This Row],[LFT1]]=TRUE,TabellSAML[[#This Row],[Socialförvaltning som anordnat programtillfällena]],"")</f>
        <v/>
      </c>
      <c r="BE303" s="5" t="str">
        <f>IF(TabellSAML[[#This Row],[LFT2]]=TRUE,TabellSAML[[#This Row],[Datum för sista programtillfället]]&amp;TabellSAML[[#This Row],[(LFT) Namn på ledare för programmet]],"")</f>
        <v/>
      </c>
      <c r="BF303" t="str">
        <f>_xlfn.XLOOKUP(TabellSAML[[#This Row],[LFT_del_datum]],TabellSAML[LFT_led_datum],TabellSAML[LFT_led_SF],"",0,1)</f>
        <v/>
      </c>
      <c r="BG30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3" s="5" t="str">
        <f>IF(ISNUMBER(TabellSAML[[#This Row],[Datum för det sista programtillfället]]),TabellSAML[[#This Row],[Datum för det sista programtillfället]],IF(ISBLANK(TabellSAML[[#This Row],[Datum för sista programtillfället]]),"",TabellSAML[[#This Row],[Datum för sista programtillfället]]))</f>
        <v/>
      </c>
      <c r="BJ303" t="str">
        <f>IF(ISTEXT(TabellSAML[[#This Row],[Typ av program]]),TabellSAML[[#This Row],[Typ av program]],IF(ISBLANK(TabellSAML[[#This Row],[Typ av program2]]),"",TabellSAML[[#This Row],[Typ av program2]]))</f>
        <v/>
      </c>
      <c r="BK303" t="str">
        <f>IF(ISTEXT(TabellSAML[[#This Row],[Datum alla]]),"",YEAR(TabellSAML[[#This Row],[Datum alla]]))</f>
        <v/>
      </c>
      <c r="BL303" t="str">
        <f>IF(ISTEXT(TabellSAML[[#This Row],[Datum alla]]),"",MONTH(TabellSAML[[#This Row],[Datum alla]]))</f>
        <v/>
      </c>
      <c r="BM303" t="str">
        <f>IF(ISTEXT(TabellSAML[[#This Row],[Månad]]),"",IF(TabellSAML[[#This Row],[Månad]]&lt;=6,TabellSAML[[#This Row],[År]]&amp;" termin 1",TabellSAML[[#This Row],[År]]&amp;" termin 2"))</f>
        <v/>
      </c>
    </row>
    <row r="304" spans="2:65" x14ac:dyDescent="0.25">
      <c r="B304" s="1"/>
      <c r="C304" s="1"/>
      <c r="G304" s="29"/>
      <c r="J304" s="2"/>
      <c r="K304" s="2"/>
      <c r="S304" s="37"/>
      <c r="T304" s="29"/>
      <c r="AO304" s="44" t="str">
        <f>IF(TabellSAML[[#This Row],[ID]]&gt;0,ISTEXT(TabellSAML[[#This Row],[(CoS) Ledarens namn]]),"")</f>
        <v/>
      </c>
      <c r="AP304" t="str">
        <f>IF(TabellSAML[[#This Row],[ID]]&gt;0,ISTEXT(TabellSAML[[#This Row],[(BIFF) Ledarens namn]]),"")</f>
        <v/>
      </c>
      <c r="AQ304" t="str">
        <f>IF(TabellSAML[[#This Row],[ID]]&gt;0,ISTEXT(TabellSAML[[#This Row],[(LFT) Ledarens namn]]),"")</f>
        <v/>
      </c>
      <c r="AR304" t="str">
        <f>IF(TabellSAML[[#This Row],[ID]]&gt;0,ISTEXT(TabellSAML[[#This Row],[(CoS) Namn på ledare för programmet]]),"")</f>
        <v/>
      </c>
      <c r="AS304" t="str">
        <f>IF(TabellSAML[[#This Row],[ID]]&gt;0,ISTEXT(TabellSAML[[#This Row],[(BIFF) Namn på ledare för programmet]]),"")</f>
        <v/>
      </c>
      <c r="AT304" t="str">
        <f>IF(TabellSAML[[#This Row],[ID]]&gt;0,ISTEXT(TabellSAML[[#This Row],[(LFT) Namn på ledare för programmet]]),"")</f>
        <v/>
      </c>
      <c r="AU304" s="5" t="str">
        <f>IF(TabellSAML[[#This Row],[CoS1]]=TRUE,TabellSAML[[#This Row],[Datum för det sista programtillfället]]&amp;TabellSAML[[#This Row],[(CoS) Ledarens namn]],"")</f>
        <v/>
      </c>
      <c r="AV304" t="str">
        <f>IF(TabellSAML[[#This Row],[CoS1]]=TRUE,TabellSAML[[#This Row],[Socialförvaltning som anordnat programtillfällena]],"")</f>
        <v/>
      </c>
      <c r="AW304" s="5" t="str">
        <f>IF(TabellSAML[[#This Row],[CoS2]]=TRUE,TabellSAML[[#This Row],[Datum för sista programtillfället]]&amp;TabellSAML[[#This Row],[(CoS) Namn på ledare för programmet]],"")</f>
        <v/>
      </c>
      <c r="AX304" t="str">
        <f>_xlfn.XLOOKUP(TabellSAML[[#This Row],[CoS_del_datum]],TabellSAML[CoS_led_datum],TabellSAML[CoS_led_SF],"",0,1)</f>
        <v/>
      </c>
      <c r="AY304" s="5" t="str">
        <f>IF(TabellSAML[[#This Row],[BIFF1]]=TRUE,TabellSAML[[#This Row],[Datum för det sista programtillfället]]&amp;TabellSAML[[#This Row],[(BIFF) Ledarens namn]],"")</f>
        <v/>
      </c>
      <c r="AZ304" t="str">
        <f>IF(TabellSAML[[#This Row],[BIFF1]]=TRUE,TabellSAML[[#This Row],[Socialförvaltning som anordnat programtillfällena]],"")</f>
        <v/>
      </c>
      <c r="BA304" s="5" t="str">
        <f>IF(TabellSAML[[#This Row],[BIFF2]]=TRUE,TabellSAML[[#This Row],[Datum för sista programtillfället]]&amp;TabellSAML[[#This Row],[(BIFF) Namn på ledare för programmet]],"")</f>
        <v/>
      </c>
      <c r="BB304" t="str">
        <f>_xlfn.XLOOKUP(TabellSAML[[#This Row],[BIFF_del_datum]],TabellSAML[BIFF_led_datum],TabellSAML[BIFF_led_SF],"",0,1)</f>
        <v/>
      </c>
      <c r="BC304" s="5" t="str">
        <f>IF(TabellSAML[[#This Row],[LFT1]]=TRUE,TabellSAML[[#This Row],[Datum för det sista programtillfället]]&amp;TabellSAML[[#This Row],[(LFT) Ledarens namn]],"")</f>
        <v/>
      </c>
      <c r="BD304" t="str">
        <f>IF(TabellSAML[[#This Row],[LFT1]]=TRUE,TabellSAML[[#This Row],[Socialförvaltning som anordnat programtillfällena]],"")</f>
        <v/>
      </c>
      <c r="BE304" s="5" t="str">
        <f>IF(TabellSAML[[#This Row],[LFT2]]=TRUE,TabellSAML[[#This Row],[Datum för sista programtillfället]]&amp;TabellSAML[[#This Row],[(LFT) Namn på ledare för programmet]],"")</f>
        <v/>
      </c>
      <c r="BF304" t="str">
        <f>_xlfn.XLOOKUP(TabellSAML[[#This Row],[LFT_del_datum]],TabellSAML[LFT_led_datum],TabellSAML[LFT_led_SF],"",0,1)</f>
        <v/>
      </c>
      <c r="BG30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4" s="5" t="str">
        <f>IF(ISNUMBER(TabellSAML[[#This Row],[Datum för det sista programtillfället]]),TabellSAML[[#This Row],[Datum för det sista programtillfället]],IF(ISBLANK(TabellSAML[[#This Row],[Datum för sista programtillfället]]),"",TabellSAML[[#This Row],[Datum för sista programtillfället]]))</f>
        <v/>
      </c>
      <c r="BJ304" t="str">
        <f>IF(ISTEXT(TabellSAML[[#This Row],[Typ av program]]),TabellSAML[[#This Row],[Typ av program]],IF(ISBLANK(TabellSAML[[#This Row],[Typ av program2]]),"",TabellSAML[[#This Row],[Typ av program2]]))</f>
        <v/>
      </c>
      <c r="BK304" t="str">
        <f>IF(ISTEXT(TabellSAML[[#This Row],[Datum alla]]),"",YEAR(TabellSAML[[#This Row],[Datum alla]]))</f>
        <v/>
      </c>
      <c r="BL304" t="str">
        <f>IF(ISTEXT(TabellSAML[[#This Row],[Datum alla]]),"",MONTH(TabellSAML[[#This Row],[Datum alla]]))</f>
        <v/>
      </c>
      <c r="BM304" t="str">
        <f>IF(ISTEXT(TabellSAML[[#This Row],[Månad]]),"",IF(TabellSAML[[#This Row],[Månad]]&lt;=6,TabellSAML[[#This Row],[År]]&amp;" termin 1",TabellSAML[[#This Row],[År]]&amp;" termin 2"))</f>
        <v/>
      </c>
    </row>
    <row r="305" spans="2:65" x14ac:dyDescent="0.25">
      <c r="B305" s="1"/>
      <c r="C305" s="1"/>
      <c r="G305" s="29"/>
      <c r="J305" s="2"/>
      <c r="K305" s="2"/>
      <c r="S305" s="37"/>
      <c r="T305" s="29"/>
      <c r="AO305" s="44" t="str">
        <f>IF(TabellSAML[[#This Row],[ID]]&gt;0,ISTEXT(TabellSAML[[#This Row],[(CoS) Ledarens namn]]),"")</f>
        <v/>
      </c>
      <c r="AP305" t="str">
        <f>IF(TabellSAML[[#This Row],[ID]]&gt;0,ISTEXT(TabellSAML[[#This Row],[(BIFF) Ledarens namn]]),"")</f>
        <v/>
      </c>
      <c r="AQ305" t="str">
        <f>IF(TabellSAML[[#This Row],[ID]]&gt;0,ISTEXT(TabellSAML[[#This Row],[(LFT) Ledarens namn]]),"")</f>
        <v/>
      </c>
      <c r="AR305" t="str">
        <f>IF(TabellSAML[[#This Row],[ID]]&gt;0,ISTEXT(TabellSAML[[#This Row],[(CoS) Namn på ledare för programmet]]),"")</f>
        <v/>
      </c>
      <c r="AS305" t="str">
        <f>IF(TabellSAML[[#This Row],[ID]]&gt;0,ISTEXT(TabellSAML[[#This Row],[(BIFF) Namn på ledare för programmet]]),"")</f>
        <v/>
      </c>
      <c r="AT305" t="str">
        <f>IF(TabellSAML[[#This Row],[ID]]&gt;0,ISTEXT(TabellSAML[[#This Row],[(LFT) Namn på ledare för programmet]]),"")</f>
        <v/>
      </c>
      <c r="AU305" s="5" t="str">
        <f>IF(TabellSAML[[#This Row],[CoS1]]=TRUE,TabellSAML[[#This Row],[Datum för det sista programtillfället]]&amp;TabellSAML[[#This Row],[(CoS) Ledarens namn]],"")</f>
        <v/>
      </c>
      <c r="AV305" t="str">
        <f>IF(TabellSAML[[#This Row],[CoS1]]=TRUE,TabellSAML[[#This Row],[Socialförvaltning som anordnat programtillfällena]],"")</f>
        <v/>
      </c>
      <c r="AW305" s="5" t="str">
        <f>IF(TabellSAML[[#This Row],[CoS2]]=TRUE,TabellSAML[[#This Row],[Datum för sista programtillfället]]&amp;TabellSAML[[#This Row],[(CoS) Namn på ledare för programmet]],"")</f>
        <v/>
      </c>
      <c r="AX305" t="str">
        <f>_xlfn.XLOOKUP(TabellSAML[[#This Row],[CoS_del_datum]],TabellSAML[CoS_led_datum],TabellSAML[CoS_led_SF],"",0,1)</f>
        <v/>
      </c>
      <c r="AY305" s="5" t="str">
        <f>IF(TabellSAML[[#This Row],[BIFF1]]=TRUE,TabellSAML[[#This Row],[Datum för det sista programtillfället]]&amp;TabellSAML[[#This Row],[(BIFF) Ledarens namn]],"")</f>
        <v/>
      </c>
      <c r="AZ305" t="str">
        <f>IF(TabellSAML[[#This Row],[BIFF1]]=TRUE,TabellSAML[[#This Row],[Socialförvaltning som anordnat programtillfällena]],"")</f>
        <v/>
      </c>
      <c r="BA305" s="5" t="str">
        <f>IF(TabellSAML[[#This Row],[BIFF2]]=TRUE,TabellSAML[[#This Row],[Datum för sista programtillfället]]&amp;TabellSAML[[#This Row],[(BIFF) Namn på ledare för programmet]],"")</f>
        <v/>
      </c>
      <c r="BB305" t="str">
        <f>_xlfn.XLOOKUP(TabellSAML[[#This Row],[BIFF_del_datum]],TabellSAML[BIFF_led_datum],TabellSAML[BIFF_led_SF],"",0,1)</f>
        <v/>
      </c>
      <c r="BC305" s="5" t="str">
        <f>IF(TabellSAML[[#This Row],[LFT1]]=TRUE,TabellSAML[[#This Row],[Datum för det sista programtillfället]]&amp;TabellSAML[[#This Row],[(LFT) Ledarens namn]],"")</f>
        <v/>
      </c>
      <c r="BD305" t="str">
        <f>IF(TabellSAML[[#This Row],[LFT1]]=TRUE,TabellSAML[[#This Row],[Socialförvaltning som anordnat programtillfällena]],"")</f>
        <v/>
      </c>
      <c r="BE305" s="5" t="str">
        <f>IF(TabellSAML[[#This Row],[LFT2]]=TRUE,TabellSAML[[#This Row],[Datum för sista programtillfället]]&amp;TabellSAML[[#This Row],[(LFT) Namn på ledare för programmet]],"")</f>
        <v/>
      </c>
      <c r="BF305" t="str">
        <f>_xlfn.XLOOKUP(TabellSAML[[#This Row],[LFT_del_datum]],TabellSAML[LFT_led_datum],TabellSAML[LFT_led_SF],"",0,1)</f>
        <v/>
      </c>
      <c r="BG30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5" s="5" t="str">
        <f>IF(ISNUMBER(TabellSAML[[#This Row],[Datum för det sista programtillfället]]),TabellSAML[[#This Row],[Datum för det sista programtillfället]],IF(ISBLANK(TabellSAML[[#This Row],[Datum för sista programtillfället]]),"",TabellSAML[[#This Row],[Datum för sista programtillfället]]))</f>
        <v/>
      </c>
      <c r="BJ305" t="str">
        <f>IF(ISTEXT(TabellSAML[[#This Row],[Typ av program]]),TabellSAML[[#This Row],[Typ av program]],IF(ISBLANK(TabellSAML[[#This Row],[Typ av program2]]),"",TabellSAML[[#This Row],[Typ av program2]]))</f>
        <v/>
      </c>
      <c r="BK305" t="str">
        <f>IF(ISTEXT(TabellSAML[[#This Row],[Datum alla]]),"",YEAR(TabellSAML[[#This Row],[Datum alla]]))</f>
        <v/>
      </c>
      <c r="BL305" t="str">
        <f>IF(ISTEXT(TabellSAML[[#This Row],[Datum alla]]),"",MONTH(TabellSAML[[#This Row],[Datum alla]]))</f>
        <v/>
      </c>
      <c r="BM305" t="str">
        <f>IF(ISTEXT(TabellSAML[[#This Row],[Månad]]),"",IF(TabellSAML[[#This Row],[Månad]]&lt;=6,TabellSAML[[#This Row],[År]]&amp;" termin 1",TabellSAML[[#This Row],[År]]&amp;" termin 2"))</f>
        <v/>
      </c>
    </row>
    <row r="306" spans="2:65" x14ac:dyDescent="0.25">
      <c r="B306" s="1"/>
      <c r="C306" s="1"/>
      <c r="G306" s="29"/>
      <c r="J306" s="2"/>
      <c r="K306" s="2"/>
      <c r="S306" s="37"/>
      <c r="T306" s="29"/>
      <c r="AO306" s="44" t="str">
        <f>IF(TabellSAML[[#This Row],[ID]]&gt;0,ISTEXT(TabellSAML[[#This Row],[(CoS) Ledarens namn]]),"")</f>
        <v/>
      </c>
      <c r="AP306" t="str">
        <f>IF(TabellSAML[[#This Row],[ID]]&gt;0,ISTEXT(TabellSAML[[#This Row],[(BIFF) Ledarens namn]]),"")</f>
        <v/>
      </c>
      <c r="AQ306" t="str">
        <f>IF(TabellSAML[[#This Row],[ID]]&gt;0,ISTEXT(TabellSAML[[#This Row],[(LFT) Ledarens namn]]),"")</f>
        <v/>
      </c>
      <c r="AR306" t="str">
        <f>IF(TabellSAML[[#This Row],[ID]]&gt;0,ISTEXT(TabellSAML[[#This Row],[(CoS) Namn på ledare för programmet]]),"")</f>
        <v/>
      </c>
      <c r="AS306" t="str">
        <f>IF(TabellSAML[[#This Row],[ID]]&gt;0,ISTEXT(TabellSAML[[#This Row],[(BIFF) Namn på ledare för programmet]]),"")</f>
        <v/>
      </c>
      <c r="AT306" t="str">
        <f>IF(TabellSAML[[#This Row],[ID]]&gt;0,ISTEXT(TabellSAML[[#This Row],[(LFT) Namn på ledare för programmet]]),"")</f>
        <v/>
      </c>
      <c r="AU306" s="5" t="str">
        <f>IF(TabellSAML[[#This Row],[CoS1]]=TRUE,TabellSAML[[#This Row],[Datum för det sista programtillfället]]&amp;TabellSAML[[#This Row],[(CoS) Ledarens namn]],"")</f>
        <v/>
      </c>
      <c r="AV306" t="str">
        <f>IF(TabellSAML[[#This Row],[CoS1]]=TRUE,TabellSAML[[#This Row],[Socialförvaltning som anordnat programtillfällena]],"")</f>
        <v/>
      </c>
      <c r="AW306" s="5" t="str">
        <f>IF(TabellSAML[[#This Row],[CoS2]]=TRUE,TabellSAML[[#This Row],[Datum för sista programtillfället]]&amp;TabellSAML[[#This Row],[(CoS) Namn på ledare för programmet]],"")</f>
        <v/>
      </c>
      <c r="AX306" t="str">
        <f>_xlfn.XLOOKUP(TabellSAML[[#This Row],[CoS_del_datum]],TabellSAML[CoS_led_datum],TabellSAML[CoS_led_SF],"",0,1)</f>
        <v/>
      </c>
      <c r="AY306" s="5" t="str">
        <f>IF(TabellSAML[[#This Row],[BIFF1]]=TRUE,TabellSAML[[#This Row],[Datum för det sista programtillfället]]&amp;TabellSAML[[#This Row],[(BIFF) Ledarens namn]],"")</f>
        <v/>
      </c>
      <c r="AZ306" t="str">
        <f>IF(TabellSAML[[#This Row],[BIFF1]]=TRUE,TabellSAML[[#This Row],[Socialförvaltning som anordnat programtillfällena]],"")</f>
        <v/>
      </c>
      <c r="BA306" s="5" t="str">
        <f>IF(TabellSAML[[#This Row],[BIFF2]]=TRUE,TabellSAML[[#This Row],[Datum för sista programtillfället]]&amp;TabellSAML[[#This Row],[(BIFF) Namn på ledare för programmet]],"")</f>
        <v/>
      </c>
      <c r="BB306" t="str">
        <f>_xlfn.XLOOKUP(TabellSAML[[#This Row],[BIFF_del_datum]],TabellSAML[BIFF_led_datum],TabellSAML[BIFF_led_SF],"",0,1)</f>
        <v/>
      </c>
      <c r="BC306" s="5" t="str">
        <f>IF(TabellSAML[[#This Row],[LFT1]]=TRUE,TabellSAML[[#This Row],[Datum för det sista programtillfället]]&amp;TabellSAML[[#This Row],[(LFT) Ledarens namn]],"")</f>
        <v/>
      </c>
      <c r="BD306" t="str">
        <f>IF(TabellSAML[[#This Row],[LFT1]]=TRUE,TabellSAML[[#This Row],[Socialförvaltning som anordnat programtillfällena]],"")</f>
        <v/>
      </c>
      <c r="BE306" s="5" t="str">
        <f>IF(TabellSAML[[#This Row],[LFT2]]=TRUE,TabellSAML[[#This Row],[Datum för sista programtillfället]]&amp;TabellSAML[[#This Row],[(LFT) Namn på ledare för programmet]],"")</f>
        <v/>
      </c>
      <c r="BF306" t="str">
        <f>_xlfn.XLOOKUP(TabellSAML[[#This Row],[LFT_del_datum]],TabellSAML[LFT_led_datum],TabellSAML[LFT_led_SF],"",0,1)</f>
        <v/>
      </c>
      <c r="BG30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6" s="5" t="str">
        <f>IF(ISNUMBER(TabellSAML[[#This Row],[Datum för det sista programtillfället]]),TabellSAML[[#This Row],[Datum för det sista programtillfället]],IF(ISBLANK(TabellSAML[[#This Row],[Datum för sista programtillfället]]),"",TabellSAML[[#This Row],[Datum för sista programtillfället]]))</f>
        <v/>
      </c>
      <c r="BJ306" t="str">
        <f>IF(ISTEXT(TabellSAML[[#This Row],[Typ av program]]),TabellSAML[[#This Row],[Typ av program]],IF(ISBLANK(TabellSAML[[#This Row],[Typ av program2]]),"",TabellSAML[[#This Row],[Typ av program2]]))</f>
        <v/>
      </c>
      <c r="BK306" t="str">
        <f>IF(ISTEXT(TabellSAML[[#This Row],[Datum alla]]),"",YEAR(TabellSAML[[#This Row],[Datum alla]]))</f>
        <v/>
      </c>
      <c r="BL306" t="str">
        <f>IF(ISTEXT(TabellSAML[[#This Row],[Datum alla]]),"",MONTH(TabellSAML[[#This Row],[Datum alla]]))</f>
        <v/>
      </c>
      <c r="BM306" t="str">
        <f>IF(ISTEXT(TabellSAML[[#This Row],[Månad]]),"",IF(TabellSAML[[#This Row],[Månad]]&lt;=6,TabellSAML[[#This Row],[År]]&amp;" termin 1",TabellSAML[[#This Row],[År]]&amp;" termin 2"))</f>
        <v/>
      </c>
    </row>
    <row r="307" spans="2:65" x14ac:dyDescent="0.25">
      <c r="B307" s="1"/>
      <c r="C307" s="1"/>
      <c r="G307" s="29"/>
      <c r="J307" s="2"/>
      <c r="K307" s="2"/>
      <c r="S307" s="37"/>
      <c r="T307" s="29"/>
      <c r="AO307" s="44" t="str">
        <f>IF(TabellSAML[[#This Row],[ID]]&gt;0,ISTEXT(TabellSAML[[#This Row],[(CoS) Ledarens namn]]),"")</f>
        <v/>
      </c>
      <c r="AP307" t="str">
        <f>IF(TabellSAML[[#This Row],[ID]]&gt;0,ISTEXT(TabellSAML[[#This Row],[(BIFF) Ledarens namn]]),"")</f>
        <v/>
      </c>
      <c r="AQ307" t="str">
        <f>IF(TabellSAML[[#This Row],[ID]]&gt;0,ISTEXT(TabellSAML[[#This Row],[(LFT) Ledarens namn]]),"")</f>
        <v/>
      </c>
      <c r="AR307" t="str">
        <f>IF(TabellSAML[[#This Row],[ID]]&gt;0,ISTEXT(TabellSAML[[#This Row],[(CoS) Namn på ledare för programmet]]),"")</f>
        <v/>
      </c>
      <c r="AS307" t="str">
        <f>IF(TabellSAML[[#This Row],[ID]]&gt;0,ISTEXT(TabellSAML[[#This Row],[(BIFF) Namn på ledare för programmet]]),"")</f>
        <v/>
      </c>
      <c r="AT307" t="str">
        <f>IF(TabellSAML[[#This Row],[ID]]&gt;0,ISTEXT(TabellSAML[[#This Row],[(LFT) Namn på ledare för programmet]]),"")</f>
        <v/>
      </c>
      <c r="AU307" s="5" t="str">
        <f>IF(TabellSAML[[#This Row],[CoS1]]=TRUE,TabellSAML[[#This Row],[Datum för det sista programtillfället]]&amp;TabellSAML[[#This Row],[(CoS) Ledarens namn]],"")</f>
        <v/>
      </c>
      <c r="AV307" t="str">
        <f>IF(TabellSAML[[#This Row],[CoS1]]=TRUE,TabellSAML[[#This Row],[Socialförvaltning som anordnat programtillfällena]],"")</f>
        <v/>
      </c>
      <c r="AW307" s="5" t="str">
        <f>IF(TabellSAML[[#This Row],[CoS2]]=TRUE,TabellSAML[[#This Row],[Datum för sista programtillfället]]&amp;TabellSAML[[#This Row],[(CoS) Namn på ledare för programmet]],"")</f>
        <v/>
      </c>
      <c r="AX307" t="str">
        <f>_xlfn.XLOOKUP(TabellSAML[[#This Row],[CoS_del_datum]],TabellSAML[CoS_led_datum],TabellSAML[CoS_led_SF],"",0,1)</f>
        <v/>
      </c>
      <c r="AY307" s="5" t="str">
        <f>IF(TabellSAML[[#This Row],[BIFF1]]=TRUE,TabellSAML[[#This Row],[Datum för det sista programtillfället]]&amp;TabellSAML[[#This Row],[(BIFF) Ledarens namn]],"")</f>
        <v/>
      </c>
      <c r="AZ307" t="str">
        <f>IF(TabellSAML[[#This Row],[BIFF1]]=TRUE,TabellSAML[[#This Row],[Socialförvaltning som anordnat programtillfällena]],"")</f>
        <v/>
      </c>
      <c r="BA307" s="5" t="str">
        <f>IF(TabellSAML[[#This Row],[BIFF2]]=TRUE,TabellSAML[[#This Row],[Datum för sista programtillfället]]&amp;TabellSAML[[#This Row],[(BIFF) Namn på ledare för programmet]],"")</f>
        <v/>
      </c>
      <c r="BB307" t="str">
        <f>_xlfn.XLOOKUP(TabellSAML[[#This Row],[BIFF_del_datum]],TabellSAML[BIFF_led_datum],TabellSAML[BIFF_led_SF],"",0,1)</f>
        <v/>
      </c>
      <c r="BC307" s="5" t="str">
        <f>IF(TabellSAML[[#This Row],[LFT1]]=TRUE,TabellSAML[[#This Row],[Datum för det sista programtillfället]]&amp;TabellSAML[[#This Row],[(LFT) Ledarens namn]],"")</f>
        <v/>
      </c>
      <c r="BD307" t="str">
        <f>IF(TabellSAML[[#This Row],[LFT1]]=TRUE,TabellSAML[[#This Row],[Socialförvaltning som anordnat programtillfällena]],"")</f>
        <v/>
      </c>
      <c r="BE307" s="5" t="str">
        <f>IF(TabellSAML[[#This Row],[LFT2]]=TRUE,TabellSAML[[#This Row],[Datum för sista programtillfället]]&amp;TabellSAML[[#This Row],[(LFT) Namn på ledare för programmet]],"")</f>
        <v/>
      </c>
      <c r="BF307" t="str">
        <f>_xlfn.XLOOKUP(TabellSAML[[#This Row],[LFT_del_datum]],TabellSAML[LFT_led_datum],TabellSAML[LFT_led_SF],"",0,1)</f>
        <v/>
      </c>
      <c r="BG30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7" s="5" t="str">
        <f>IF(ISNUMBER(TabellSAML[[#This Row],[Datum för det sista programtillfället]]),TabellSAML[[#This Row],[Datum för det sista programtillfället]],IF(ISBLANK(TabellSAML[[#This Row],[Datum för sista programtillfället]]),"",TabellSAML[[#This Row],[Datum för sista programtillfället]]))</f>
        <v/>
      </c>
      <c r="BJ307" t="str">
        <f>IF(ISTEXT(TabellSAML[[#This Row],[Typ av program]]),TabellSAML[[#This Row],[Typ av program]],IF(ISBLANK(TabellSAML[[#This Row],[Typ av program2]]),"",TabellSAML[[#This Row],[Typ av program2]]))</f>
        <v/>
      </c>
      <c r="BK307" t="str">
        <f>IF(ISTEXT(TabellSAML[[#This Row],[Datum alla]]),"",YEAR(TabellSAML[[#This Row],[Datum alla]]))</f>
        <v/>
      </c>
      <c r="BL307" t="str">
        <f>IF(ISTEXT(TabellSAML[[#This Row],[Datum alla]]),"",MONTH(TabellSAML[[#This Row],[Datum alla]]))</f>
        <v/>
      </c>
      <c r="BM307" t="str">
        <f>IF(ISTEXT(TabellSAML[[#This Row],[Månad]]),"",IF(TabellSAML[[#This Row],[Månad]]&lt;=6,TabellSAML[[#This Row],[År]]&amp;" termin 1",TabellSAML[[#This Row],[År]]&amp;" termin 2"))</f>
        <v/>
      </c>
    </row>
    <row r="308" spans="2:65" x14ac:dyDescent="0.25">
      <c r="B308" s="1"/>
      <c r="C308" s="1"/>
      <c r="G308" s="29"/>
      <c r="J308" s="2"/>
      <c r="K308" s="2"/>
      <c r="S308" s="37"/>
      <c r="T308" s="29"/>
      <c r="AO308" s="44" t="str">
        <f>IF(TabellSAML[[#This Row],[ID]]&gt;0,ISTEXT(TabellSAML[[#This Row],[(CoS) Ledarens namn]]),"")</f>
        <v/>
      </c>
      <c r="AP308" t="str">
        <f>IF(TabellSAML[[#This Row],[ID]]&gt;0,ISTEXT(TabellSAML[[#This Row],[(BIFF) Ledarens namn]]),"")</f>
        <v/>
      </c>
      <c r="AQ308" t="str">
        <f>IF(TabellSAML[[#This Row],[ID]]&gt;0,ISTEXT(TabellSAML[[#This Row],[(LFT) Ledarens namn]]),"")</f>
        <v/>
      </c>
      <c r="AR308" t="str">
        <f>IF(TabellSAML[[#This Row],[ID]]&gt;0,ISTEXT(TabellSAML[[#This Row],[(CoS) Namn på ledare för programmet]]),"")</f>
        <v/>
      </c>
      <c r="AS308" t="str">
        <f>IF(TabellSAML[[#This Row],[ID]]&gt;0,ISTEXT(TabellSAML[[#This Row],[(BIFF) Namn på ledare för programmet]]),"")</f>
        <v/>
      </c>
      <c r="AT308" t="str">
        <f>IF(TabellSAML[[#This Row],[ID]]&gt;0,ISTEXT(TabellSAML[[#This Row],[(LFT) Namn på ledare för programmet]]),"")</f>
        <v/>
      </c>
      <c r="AU308" s="5" t="str">
        <f>IF(TabellSAML[[#This Row],[CoS1]]=TRUE,TabellSAML[[#This Row],[Datum för det sista programtillfället]]&amp;TabellSAML[[#This Row],[(CoS) Ledarens namn]],"")</f>
        <v/>
      </c>
      <c r="AV308" t="str">
        <f>IF(TabellSAML[[#This Row],[CoS1]]=TRUE,TabellSAML[[#This Row],[Socialförvaltning som anordnat programtillfällena]],"")</f>
        <v/>
      </c>
      <c r="AW308" s="5" t="str">
        <f>IF(TabellSAML[[#This Row],[CoS2]]=TRUE,TabellSAML[[#This Row],[Datum för sista programtillfället]]&amp;TabellSAML[[#This Row],[(CoS) Namn på ledare för programmet]],"")</f>
        <v/>
      </c>
      <c r="AX308" t="str">
        <f>_xlfn.XLOOKUP(TabellSAML[[#This Row],[CoS_del_datum]],TabellSAML[CoS_led_datum],TabellSAML[CoS_led_SF],"",0,1)</f>
        <v/>
      </c>
      <c r="AY308" s="5" t="str">
        <f>IF(TabellSAML[[#This Row],[BIFF1]]=TRUE,TabellSAML[[#This Row],[Datum för det sista programtillfället]]&amp;TabellSAML[[#This Row],[(BIFF) Ledarens namn]],"")</f>
        <v/>
      </c>
      <c r="AZ308" t="str">
        <f>IF(TabellSAML[[#This Row],[BIFF1]]=TRUE,TabellSAML[[#This Row],[Socialförvaltning som anordnat programtillfällena]],"")</f>
        <v/>
      </c>
      <c r="BA308" s="5" t="str">
        <f>IF(TabellSAML[[#This Row],[BIFF2]]=TRUE,TabellSAML[[#This Row],[Datum för sista programtillfället]]&amp;TabellSAML[[#This Row],[(BIFF) Namn på ledare för programmet]],"")</f>
        <v/>
      </c>
      <c r="BB308" t="str">
        <f>_xlfn.XLOOKUP(TabellSAML[[#This Row],[BIFF_del_datum]],TabellSAML[BIFF_led_datum],TabellSAML[BIFF_led_SF],"",0,1)</f>
        <v/>
      </c>
      <c r="BC308" s="5" t="str">
        <f>IF(TabellSAML[[#This Row],[LFT1]]=TRUE,TabellSAML[[#This Row],[Datum för det sista programtillfället]]&amp;TabellSAML[[#This Row],[(LFT) Ledarens namn]],"")</f>
        <v/>
      </c>
      <c r="BD308" t="str">
        <f>IF(TabellSAML[[#This Row],[LFT1]]=TRUE,TabellSAML[[#This Row],[Socialförvaltning som anordnat programtillfällena]],"")</f>
        <v/>
      </c>
      <c r="BE308" s="5" t="str">
        <f>IF(TabellSAML[[#This Row],[LFT2]]=TRUE,TabellSAML[[#This Row],[Datum för sista programtillfället]]&amp;TabellSAML[[#This Row],[(LFT) Namn på ledare för programmet]],"")</f>
        <v/>
      </c>
      <c r="BF308" t="str">
        <f>_xlfn.XLOOKUP(TabellSAML[[#This Row],[LFT_del_datum]],TabellSAML[LFT_led_datum],TabellSAML[LFT_led_SF],"",0,1)</f>
        <v/>
      </c>
      <c r="BG30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8" s="5" t="str">
        <f>IF(ISNUMBER(TabellSAML[[#This Row],[Datum för det sista programtillfället]]),TabellSAML[[#This Row],[Datum för det sista programtillfället]],IF(ISBLANK(TabellSAML[[#This Row],[Datum för sista programtillfället]]),"",TabellSAML[[#This Row],[Datum för sista programtillfället]]))</f>
        <v/>
      </c>
      <c r="BJ308" t="str">
        <f>IF(ISTEXT(TabellSAML[[#This Row],[Typ av program]]),TabellSAML[[#This Row],[Typ av program]],IF(ISBLANK(TabellSAML[[#This Row],[Typ av program2]]),"",TabellSAML[[#This Row],[Typ av program2]]))</f>
        <v/>
      </c>
      <c r="BK308" t="str">
        <f>IF(ISTEXT(TabellSAML[[#This Row],[Datum alla]]),"",YEAR(TabellSAML[[#This Row],[Datum alla]]))</f>
        <v/>
      </c>
      <c r="BL308" t="str">
        <f>IF(ISTEXT(TabellSAML[[#This Row],[Datum alla]]),"",MONTH(TabellSAML[[#This Row],[Datum alla]]))</f>
        <v/>
      </c>
      <c r="BM308" t="str">
        <f>IF(ISTEXT(TabellSAML[[#This Row],[Månad]]),"",IF(TabellSAML[[#This Row],[Månad]]&lt;=6,TabellSAML[[#This Row],[År]]&amp;" termin 1",TabellSAML[[#This Row],[År]]&amp;" termin 2"))</f>
        <v/>
      </c>
    </row>
    <row r="309" spans="2:65" x14ac:dyDescent="0.25">
      <c r="B309" s="1"/>
      <c r="C309" s="1"/>
      <c r="G309" s="29"/>
      <c r="J309" s="2"/>
      <c r="K309" s="2"/>
      <c r="S309" s="37"/>
      <c r="T309" s="29"/>
      <c r="AO309" s="44" t="str">
        <f>IF(TabellSAML[[#This Row],[ID]]&gt;0,ISTEXT(TabellSAML[[#This Row],[(CoS) Ledarens namn]]),"")</f>
        <v/>
      </c>
      <c r="AP309" t="str">
        <f>IF(TabellSAML[[#This Row],[ID]]&gt;0,ISTEXT(TabellSAML[[#This Row],[(BIFF) Ledarens namn]]),"")</f>
        <v/>
      </c>
      <c r="AQ309" t="str">
        <f>IF(TabellSAML[[#This Row],[ID]]&gt;0,ISTEXT(TabellSAML[[#This Row],[(LFT) Ledarens namn]]),"")</f>
        <v/>
      </c>
      <c r="AR309" t="str">
        <f>IF(TabellSAML[[#This Row],[ID]]&gt;0,ISTEXT(TabellSAML[[#This Row],[(CoS) Namn på ledare för programmet]]),"")</f>
        <v/>
      </c>
      <c r="AS309" t="str">
        <f>IF(TabellSAML[[#This Row],[ID]]&gt;0,ISTEXT(TabellSAML[[#This Row],[(BIFF) Namn på ledare för programmet]]),"")</f>
        <v/>
      </c>
      <c r="AT309" t="str">
        <f>IF(TabellSAML[[#This Row],[ID]]&gt;0,ISTEXT(TabellSAML[[#This Row],[(LFT) Namn på ledare för programmet]]),"")</f>
        <v/>
      </c>
      <c r="AU309" s="5" t="str">
        <f>IF(TabellSAML[[#This Row],[CoS1]]=TRUE,TabellSAML[[#This Row],[Datum för det sista programtillfället]]&amp;TabellSAML[[#This Row],[(CoS) Ledarens namn]],"")</f>
        <v/>
      </c>
      <c r="AV309" t="str">
        <f>IF(TabellSAML[[#This Row],[CoS1]]=TRUE,TabellSAML[[#This Row],[Socialförvaltning som anordnat programtillfällena]],"")</f>
        <v/>
      </c>
      <c r="AW309" s="5" t="str">
        <f>IF(TabellSAML[[#This Row],[CoS2]]=TRUE,TabellSAML[[#This Row],[Datum för sista programtillfället]]&amp;TabellSAML[[#This Row],[(CoS) Namn på ledare för programmet]],"")</f>
        <v/>
      </c>
      <c r="AX309" t="str">
        <f>_xlfn.XLOOKUP(TabellSAML[[#This Row],[CoS_del_datum]],TabellSAML[CoS_led_datum],TabellSAML[CoS_led_SF],"",0,1)</f>
        <v/>
      </c>
      <c r="AY309" s="5" t="str">
        <f>IF(TabellSAML[[#This Row],[BIFF1]]=TRUE,TabellSAML[[#This Row],[Datum för det sista programtillfället]]&amp;TabellSAML[[#This Row],[(BIFF) Ledarens namn]],"")</f>
        <v/>
      </c>
      <c r="AZ309" t="str">
        <f>IF(TabellSAML[[#This Row],[BIFF1]]=TRUE,TabellSAML[[#This Row],[Socialförvaltning som anordnat programtillfällena]],"")</f>
        <v/>
      </c>
      <c r="BA309" s="5" t="str">
        <f>IF(TabellSAML[[#This Row],[BIFF2]]=TRUE,TabellSAML[[#This Row],[Datum för sista programtillfället]]&amp;TabellSAML[[#This Row],[(BIFF) Namn på ledare för programmet]],"")</f>
        <v/>
      </c>
      <c r="BB309" t="str">
        <f>_xlfn.XLOOKUP(TabellSAML[[#This Row],[BIFF_del_datum]],TabellSAML[BIFF_led_datum],TabellSAML[BIFF_led_SF],"",0,1)</f>
        <v/>
      </c>
      <c r="BC309" s="5" t="str">
        <f>IF(TabellSAML[[#This Row],[LFT1]]=TRUE,TabellSAML[[#This Row],[Datum för det sista programtillfället]]&amp;TabellSAML[[#This Row],[(LFT) Ledarens namn]],"")</f>
        <v/>
      </c>
      <c r="BD309" t="str">
        <f>IF(TabellSAML[[#This Row],[LFT1]]=TRUE,TabellSAML[[#This Row],[Socialförvaltning som anordnat programtillfällena]],"")</f>
        <v/>
      </c>
      <c r="BE309" s="5" t="str">
        <f>IF(TabellSAML[[#This Row],[LFT2]]=TRUE,TabellSAML[[#This Row],[Datum för sista programtillfället]]&amp;TabellSAML[[#This Row],[(LFT) Namn på ledare för programmet]],"")</f>
        <v/>
      </c>
      <c r="BF309" t="str">
        <f>_xlfn.XLOOKUP(TabellSAML[[#This Row],[LFT_del_datum]],TabellSAML[LFT_led_datum],TabellSAML[LFT_led_SF],"",0,1)</f>
        <v/>
      </c>
      <c r="BG30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0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09" s="5" t="str">
        <f>IF(ISNUMBER(TabellSAML[[#This Row],[Datum för det sista programtillfället]]),TabellSAML[[#This Row],[Datum för det sista programtillfället]],IF(ISBLANK(TabellSAML[[#This Row],[Datum för sista programtillfället]]),"",TabellSAML[[#This Row],[Datum för sista programtillfället]]))</f>
        <v/>
      </c>
      <c r="BJ309" t="str">
        <f>IF(ISTEXT(TabellSAML[[#This Row],[Typ av program]]),TabellSAML[[#This Row],[Typ av program]],IF(ISBLANK(TabellSAML[[#This Row],[Typ av program2]]),"",TabellSAML[[#This Row],[Typ av program2]]))</f>
        <v/>
      </c>
      <c r="BK309" t="str">
        <f>IF(ISTEXT(TabellSAML[[#This Row],[Datum alla]]),"",YEAR(TabellSAML[[#This Row],[Datum alla]]))</f>
        <v/>
      </c>
      <c r="BL309" t="str">
        <f>IF(ISTEXT(TabellSAML[[#This Row],[Datum alla]]),"",MONTH(TabellSAML[[#This Row],[Datum alla]]))</f>
        <v/>
      </c>
      <c r="BM309" t="str">
        <f>IF(ISTEXT(TabellSAML[[#This Row],[Månad]]),"",IF(TabellSAML[[#This Row],[Månad]]&lt;=6,TabellSAML[[#This Row],[År]]&amp;" termin 1",TabellSAML[[#This Row],[År]]&amp;" termin 2"))</f>
        <v/>
      </c>
    </row>
    <row r="310" spans="2:65" x14ac:dyDescent="0.25">
      <c r="B310" s="1"/>
      <c r="C310" s="1"/>
      <c r="G310" s="29"/>
      <c r="S310" s="37"/>
      <c r="T310" s="29"/>
      <c r="AA310" s="2"/>
      <c r="AO310" s="44" t="str">
        <f>IF(TabellSAML[[#This Row],[ID]]&gt;0,ISTEXT(TabellSAML[[#This Row],[(CoS) Ledarens namn]]),"")</f>
        <v/>
      </c>
      <c r="AP310" t="str">
        <f>IF(TabellSAML[[#This Row],[ID]]&gt;0,ISTEXT(TabellSAML[[#This Row],[(BIFF) Ledarens namn]]),"")</f>
        <v/>
      </c>
      <c r="AQ310" t="str">
        <f>IF(TabellSAML[[#This Row],[ID]]&gt;0,ISTEXT(TabellSAML[[#This Row],[(LFT) Ledarens namn]]),"")</f>
        <v/>
      </c>
      <c r="AR310" t="str">
        <f>IF(TabellSAML[[#This Row],[ID]]&gt;0,ISTEXT(TabellSAML[[#This Row],[(CoS) Namn på ledare för programmet]]),"")</f>
        <v/>
      </c>
      <c r="AS310" t="str">
        <f>IF(TabellSAML[[#This Row],[ID]]&gt;0,ISTEXT(TabellSAML[[#This Row],[(BIFF) Namn på ledare för programmet]]),"")</f>
        <v/>
      </c>
      <c r="AT310" t="str">
        <f>IF(TabellSAML[[#This Row],[ID]]&gt;0,ISTEXT(TabellSAML[[#This Row],[(LFT) Namn på ledare för programmet]]),"")</f>
        <v/>
      </c>
      <c r="AU310" s="5" t="str">
        <f>IF(TabellSAML[[#This Row],[CoS1]]=TRUE,TabellSAML[[#This Row],[Datum för det sista programtillfället]]&amp;TabellSAML[[#This Row],[(CoS) Ledarens namn]],"")</f>
        <v/>
      </c>
      <c r="AV310" t="str">
        <f>IF(TabellSAML[[#This Row],[CoS1]]=TRUE,TabellSAML[[#This Row],[Socialförvaltning som anordnat programtillfällena]],"")</f>
        <v/>
      </c>
      <c r="AW310" s="5" t="str">
        <f>IF(TabellSAML[[#This Row],[CoS2]]=TRUE,TabellSAML[[#This Row],[Datum för sista programtillfället]]&amp;TabellSAML[[#This Row],[(CoS) Namn på ledare för programmet]],"")</f>
        <v/>
      </c>
      <c r="AX310" t="str">
        <f>_xlfn.XLOOKUP(TabellSAML[[#This Row],[CoS_del_datum]],TabellSAML[CoS_led_datum],TabellSAML[CoS_led_SF],"",0,1)</f>
        <v/>
      </c>
      <c r="AY310" s="5" t="str">
        <f>IF(TabellSAML[[#This Row],[BIFF1]]=TRUE,TabellSAML[[#This Row],[Datum för det sista programtillfället]]&amp;TabellSAML[[#This Row],[(BIFF) Ledarens namn]],"")</f>
        <v/>
      </c>
      <c r="AZ310" t="str">
        <f>IF(TabellSAML[[#This Row],[BIFF1]]=TRUE,TabellSAML[[#This Row],[Socialförvaltning som anordnat programtillfällena]],"")</f>
        <v/>
      </c>
      <c r="BA310" s="5" t="str">
        <f>IF(TabellSAML[[#This Row],[BIFF2]]=TRUE,TabellSAML[[#This Row],[Datum för sista programtillfället]]&amp;TabellSAML[[#This Row],[(BIFF) Namn på ledare för programmet]],"")</f>
        <v/>
      </c>
      <c r="BB310" t="str">
        <f>_xlfn.XLOOKUP(TabellSAML[[#This Row],[BIFF_del_datum]],TabellSAML[BIFF_led_datum],TabellSAML[BIFF_led_SF],"",0,1)</f>
        <v/>
      </c>
      <c r="BC310" s="5" t="str">
        <f>IF(TabellSAML[[#This Row],[LFT1]]=TRUE,TabellSAML[[#This Row],[Datum för det sista programtillfället]]&amp;TabellSAML[[#This Row],[(LFT) Ledarens namn]],"")</f>
        <v/>
      </c>
      <c r="BD310" t="str">
        <f>IF(TabellSAML[[#This Row],[LFT1]]=TRUE,TabellSAML[[#This Row],[Socialförvaltning som anordnat programtillfällena]],"")</f>
        <v/>
      </c>
      <c r="BE310" s="5" t="str">
        <f>IF(TabellSAML[[#This Row],[LFT2]]=TRUE,TabellSAML[[#This Row],[Datum för sista programtillfället]]&amp;TabellSAML[[#This Row],[(LFT) Namn på ledare för programmet]],"")</f>
        <v/>
      </c>
      <c r="BF310" t="str">
        <f>_xlfn.XLOOKUP(TabellSAML[[#This Row],[LFT_del_datum]],TabellSAML[LFT_led_datum],TabellSAML[LFT_led_SF],"",0,1)</f>
        <v/>
      </c>
      <c r="BG31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0" s="5" t="str">
        <f>IF(ISNUMBER(TabellSAML[[#This Row],[Datum för det sista programtillfället]]),TabellSAML[[#This Row],[Datum för det sista programtillfället]],IF(ISBLANK(TabellSAML[[#This Row],[Datum för sista programtillfället]]),"",TabellSAML[[#This Row],[Datum för sista programtillfället]]))</f>
        <v/>
      </c>
      <c r="BJ310" t="str">
        <f>IF(ISTEXT(TabellSAML[[#This Row],[Typ av program]]),TabellSAML[[#This Row],[Typ av program]],IF(ISBLANK(TabellSAML[[#This Row],[Typ av program2]]),"",TabellSAML[[#This Row],[Typ av program2]]))</f>
        <v/>
      </c>
      <c r="BK310" t="str">
        <f>IF(ISTEXT(TabellSAML[[#This Row],[Datum alla]]),"",YEAR(TabellSAML[[#This Row],[Datum alla]]))</f>
        <v/>
      </c>
      <c r="BL310" t="str">
        <f>IF(ISTEXT(TabellSAML[[#This Row],[Datum alla]]),"",MONTH(TabellSAML[[#This Row],[Datum alla]]))</f>
        <v/>
      </c>
      <c r="BM310" t="str">
        <f>IF(ISTEXT(TabellSAML[[#This Row],[Månad]]),"",IF(TabellSAML[[#This Row],[Månad]]&lt;=6,TabellSAML[[#This Row],[År]]&amp;" termin 1",TabellSAML[[#This Row],[År]]&amp;" termin 2"))</f>
        <v/>
      </c>
    </row>
    <row r="311" spans="2:65" x14ac:dyDescent="0.25">
      <c r="B311" s="1"/>
      <c r="C311" s="1"/>
      <c r="G311" s="29"/>
      <c r="S311" s="37"/>
      <c r="T311" s="29"/>
      <c r="AA311" s="2"/>
      <c r="AO311" s="44" t="str">
        <f>IF(TabellSAML[[#This Row],[ID]]&gt;0,ISTEXT(TabellSAML[[#This Row],[(CoS) Ledarens namn]]),"")</f>
        <v/>
      </c>
      <c r="AP311" t="str">
        <f>IF(TabellSAML[[#This Row],[ID]]&gt;0,ISTEXT(TabellSAML[[#This Row],[(BIFF) Ledarens namn]]),"")</f>
        <v/>
      </c>
      <c r="AQ311" t="str">
        <f>IF(TabellSAML[[#This Row],[ID]]&gt;0,ISTEXT(TabellSAML[[#This Row],[(LFT) Ledarens namn]]),"")</f>
        <v/>
      </c>
      <c r="AR311" t="str">
        <f>IF(TabellSAML[[#This Row],[ID]]&gt;0,ISTEXT(TabellSAML[[#This Row],[(CoS) Namn på ledare för programmet]]),"")</f>
        <v/>
      </c>
      <c r="AS311" t="str">
        <f>IF(TabellSAML[[#This Row],[ID]]&gt;0,ISTEXT(TabellSAML[[#This Row],[(BIFF) Namn på ledare för programmet]]),"")</f>
        <v/>
      </c>
      <c r="AT311" t="str">
        <f>IF(TabellSAML[[#This Row],[ID]]&gt;0,ISTEXT(TabellSAML[[#This Row],[(LFT) Namn på ledare för programmet]]),"")</f>
        <v/>
      </c>
      <c r="AU311" s="5" t="str">
        <f>IF(TabellSAML[[#This Row],[CoS1]]=TRUE,TabellSAML[[#This Row],[Datum för det sista programtillfället]]&amp;TabellSAML[[#This Row],[(CoS) Ledarens namn]],"")</f>
        <v/>
      </c>
      <c r="AV311" t="str">
        <f>IF(TabellSAML[[#This Row],[CoS1]]=TRUE,TabellSAML[[#This Row],[Socialförvaltning som anordnat programtillfällena]],"")</f>
        <v/>
      </c>
      <c r="AW311" s="5" t="str">
        <f>IF(TabellSAML[[#This Row],[CoS2]]=TRUE,TabellSAML[[#This Row],[Datum för sista programtillfället]]&amp;TabellSAML[[#This Row],[(CoS) Namn på ledare för programmet]],"")</f>
        <v/>
      </c>
      <c r="AX311" t="str">
        <f>_xlfn.XLOOKUP(TabellSAML[[#This Row],[CoS_del_datum]],TabellSAML[CoS_led_datum],TabellSAML[CoS_led_SF],"",0,1)</f>
        <v/>
      </c>
      <c r="AY311" s="5" t="str">
        <f>IF(TabellSAML[[#This Row],[BIFF1]]=TRUE,TabellSAML[[#This Row],[Datum för det sista programtillfället]]&amp;TabellSAML[[#This Row],[(BIFF) Ledarens namn]],"")</f>
        <v/>
      </c>
      <c r="AZ311" t="str">
        <f>IF(TabellSAML[[#This Row],[BIFF1]]=TRUE,TabellSAML[[#This Row],[Socialförvaltning som anordnat programtillfällena]],"")</f>
        <v/>
      </c>
      <c r="BA311" s="5" t="str">
        <f>IF(TabellSAML[[#This Row],[BIFF2]]=TRUE,TabellSAML[[#This Row],[Datum för sista programtillfället]]&amp;TabellSAML[[#This Row],[(BIFF) Namn på ledare för programmet]],"")</f>
        <v/>
      </c>
      <c r="BB311" t="str">
        <f>_xlfn.XLOOKUP(TabellSAML[[#This Row],[BIFF_del_datum]],TabellSAML[BIFF_led_datum],TabellSAML[BIFF_led_SF],"",0,1)</f>
        <v/>
      </c>
      <c r="BC311" s="5" t="str">
        <f>IF(TabellSAML[[#This Row],[LFT1]]=TRUE,TabellSAML[[#This Row],[Datum för det sista programtillfället]]&amp;TabellSAML[[#This Row],[(LFT) Ledarens namn]],"")</f>
        <v/>
      </c>
      <c r="BD311" t="str">
        <f>IF(TabellSAML[[#This Row],[LFT1]]=TRUE,TabellSAML[[#This Row],[Socialförvaltning som anordnat programtillfällena]],"")</f>
        <v/>
      </c>
      <c r="BE311" s="5" t="str">
        <f>IF(TabellSAML[[#This Row],[LFT2]]=TRUE,TabellSAML[[#This Row],[Datum för sista programtillfället]]&amp;TabellSAML[[#This Row],[(LFT) Namn på ledare för programmet]],"")</f>
        <v/>
      </c>
      <c r="BF311" t="str">
        <f>_xlfn.XLOOKUP(TabellSAML[[#This Row],[LFT_del_datum]],TabellSAML[LFT_led_datum],TabellSAML[LFT_led_SF],"",0,1)</f>
        <v/>
      </c>
      <c r="BG31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1" s="5" t="str">
        <f>IF(ISNUMBER(TabellSAML[[#This Row],[Datum för det sista programtillfället]]),TabellSAML[[#This Row],[Datum för det sista programtillfället]],IF(ISBLANK(TabellSAML[[#This Row],[Datum för sista programtillfället]]),"",TabellSAML[[#This Row],[Datum för sista programtillfället]]))</f>
        <v/>
      </c>
      <c r="BJ311" t="str">
        <f>IF(ISTEXT(TabellSAML[[#This Row],[Typ av program]]),TabellSAML[[#This Row],[Typ av program]],IF(ISBLANK(TabellSAML[[#This Row],[Typ av program2]]),"",TabellSAML[[#This Row],[Typ av program2]]))</f>
        <v/>
      </c>
      <c r="BK311" t="str">
        <f>IF(ISTEXT(TabellSAML[[#This Row],[Datum alla]]),"",YEAR(TabellSAML[[#This Row],[Datum alla]]))</f>
        <v/>
      </c>
      <c r="BL311" t="str">
        <f>IF(ISTEXT(TabellSAML[[#This Row],[Datum alla]]),"",MONTH(TabellSAML[[#This Row],[Datum alla]]))</f>
        <v/>
      </c>
      <c r="BM311" t="str">
        <f>IF(ISTEXT(TabellSAML[[#This Row],[Månad]]),"",IF(TabellSAML[[#This Row],[Månad]]&lt;=6,TabellSAML[[#This Row],[År]]&amp;" termin 1",TabellSAML[[#This Row],[År]]&amp;" termin 2"))</f>
        <v/>
      </c>
    </row>
    <row r="312" spans="2:65" x14ac:dyDescent="0.25">
      <c r="B312" s="1"/>
      <c r="C312" s="1"/>
      <c r="G312" s="29"/>
      <c r="S312" s="37"/>
      <c r="T312" s="29"/>
      <c r="AA312" s="2"/>
      <c r="AO312" s="44" t="str">
        <f>IF(TabellSAML[[#This Row],[ID]]&gt;0,ISTEXT(TabellSAML[[#This Row],[(CoS) Ledarens namn]]),"")</f>
        <v/>
      </c>
      <c r="AP312" t="str">
        <f>IF(TabellSAML[[#This Row],[ID]]&gt;0,ISTEXT(TabellSAML[[#This Row],[(BIFF) Ledarens namn]]),"")</f>
        <v/>
      </c>
      <c r="AQ312" t="str">
        <f>IF(TabellSAML[[#This Row],[ID]]&gt;0,ISTEXT(TabellSAML[[#This Row],[(LFT) Ledarens namn]]),"")</f>
        <v/>
      </c>
      <c r="AR312" t="str">
        <f>IF(TabellSAML[[#This Row],[ID]]&gt;0,ISTEXT(TabellSAML[[#This Row],[(CoS) Namn på ledare för programmet]]),"")</f>
        <v/>
      </c>
      <c r="AS312" t="str">
        <f>IF(TabellSAML[[#This Row],[ID]]&gt;0,ISTEXT(TabellSAML[[#This Row],[(BIFF) Namn på ledare för programmet]]),"")</f>
        <v/>
      </c>
      <c r="AT312" t="str">
        <f>IF(TabellSAML[[#This Row],[ID]]&gt;0,ISTEXT(TabellSAML[[#This Row],[(LFT) Namn på ledare för programmet]]),"")</f>
        <v/>
      </c>
      <c r="AU312" s="5" t="str">
        <f>IF(TabellSAML[[#This Row],[CoS1]]=TRUE,TabellSAML[[#This Row],[Datum för det sista programtillfället]]&amp;TabellSAML[[#This Row],[(CoS) Ledarens namn]],"")</f>
        <v/>
      </c>
      <c r="AV312" t="str">
        <f>IF(TabellSAML[[#This Row],[CoS1]]=TRUE,TabellSAML[[#This Row],[Socialförvaltning som anordnat programtillfällena]],"")</f>
        <v/>
      </c>
      <c r="AW312" s="5" t="str">
        <f>IF(TabellSAML[[#This Row],[CoS2]]=TRUE,TabellSAML[[#This Row],[Datum för sista programtillfället]]&amp;TabellSAML[[#This Row],[(CoS) Namn på ledare för programmet]],"")</f>
        <v/>
      </c>
      <c r="AX312" t="str">
        <f>_xlfn.XLOOKUP(TabellSAML[[#This Row],[CoS_del_datum]],TabellSAML[CoS_led_datum],TabellSAML[CoS_led_SF],"",0,1)</f>
        <v/>
      </c>
      <c r="AY312" s="5" t="str">
        <f>IF(TabellSAML[[#This Row],[BIFF1]]=TRUE,TabellSAML[[#This Row],[Datum för det sista programtillfället]]&amp;TabellSAML[[#This Row],[(BIFF) Ledarens namn]],"")</f>
        <v/>
      </c>
      <c r="AZ312" t="str">
        <f>IF(TabellSAML[[#This Row],[BIFF1]]=TRUE,TabellSAML[[#This Row],[Socialförvaltning som anordnat programtillfällena]],"")</f>
        <v/>
      </c>
      <c r="BA312" s="5" t="str">
        <f>IF(TabellSAML[[#This Row],[BIFF2]]=TRUE,TabellSAML[[#This Row],[Datum för sista programtillfället]]&amp;TabellSAML[[#This Row],[(BIFF) Namn på ledare för programmet]],"")</f>
        <v/>
      </c>
      <c r="BB312" t="str">
        <f>_xlfn.XLOOKUP(TabellSAML[[#This Row],[BIFF_del_datum]],TabellSAML[BIFF_led_datum],TabellSAML[BIFF_led_SF],"",0,1)</f>
        <v/>
      </c>
      <c r="BC312" s="5" t="str">
        <f>IF(TabellSAML[[#This Row],[LFT1]]=TRUE,TabellSAML[[#This Row],[Datum för det sista programtillfället]]&amp;TabellSAML[[#This Row],[(LFT) Ledarens namn]],"")</f>
        <v/>
      </c>
      <c r="BD312" t="str">
        <f>IF(TabellSAML[[#This Row],[LFT1]]=TRUE,TabellSAML[[#This Row],[Socialförvaltning som anordnat programtillfällena]],"")</f>
        <v/>
      </c>
      <c r="BE312" s="5" t="str">
        <f>IF(TabellSAML[[#This Row],[LFT2]]=TRUE,TabellSAML[[#This Row],[Datum för sista programtillfället]]&amp;TabellSAML[[#This Row],[(LFT) Namn på ledare för programmet]],"")</f>
        <v/>
      </c>
      <c r="BF312" t="str">
        <f>_xlfn.XLOOKUP(TabellSAML[[#This Row],[LFT_del_datum]],TabellSAML[LFT_led_datum],TabellSAML[LFT_led_SF],"",0,1)</f>
        <v/>
      </c>
      <c r="BG31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2" s="5" t="str">
        <f>IF(ISNUMBER(TabellSAML[[#This Row],[Datum för det sista programtillfället]]),TabellSAML[[#This Row],[Datum för det sista programtillfället]],IF(ISBLANK(TabellSAML[[#This Row],[Datum för sista programtillfället]]),"",TabellSAML[[#This Row],[Datum för sista programtillfället]]))</f>
        <v/>
      </c>
      <c r="BJ312" t="str">
        <f>IF(ISTEXT(TabellSAML[[#This Row],[Typ av program]]),TabellSAML[[#This Row],[Typ av program]],IF(ISBLANK(TabellSAML[[#This Row],[Typ av program2]]),"",TabellSAML[[#This Row],[Typ av program2]]))</f>
        <v/>
      </c>
      <c r="BK312" t="str">
        <f>IF(ISTEXT(TabellSAML[[#This Row],[Datum alla]]),"",YEAR(TabellSAML[[#This Row],[Datum alla]]))</f>
        <v/>
      </c>
      <c r="BL312" t="str">
        <f>IF(ISTEXT(TabellSAML[[#This Row],[Datum alla]]),"",MONTH(TabellSAML[[#This Row],[Datum alla]]))</f>
        <v/>
      </c>
      <c r="BM312" t="str">
        <f>IF(ISTEXT(TabellSAML[[#This Row],[Månad]]),"",IF(TabellSAML[[#This Row],[Månad]]&lt;=6,TabellSAML[[#This Row],[År]]&amp;" termin 1",TabellSAML[[#This Row],[År]]&amp;" termin 2"))</f>
        <v/>
      </c>
    </row>
    <row r="313" spans="2:65" x14ac:dyDescent="0.25">
      <c r="B313" s="1"/>
      <c r="C313" s="1"/>
      <c r="G313" s="29"/>
      <c r="S313" s="37"/>
      <c r="T313" s="29"/>
      <c r="AA313" s="2"/>
      <c r="AO313" s="44" t="str">
        <f>IF(TabellSAML[[#This Row],[ID]]&gt;0,ISTEXT(TabellSAML[[#This Row],[(CoS) Ledarens namn]]),"")</f>
        <v/>
      </c>
      <c r="AP313" t="str">
        <f>IF(TabellSAML[[#This Row],[ID]]&gt;0,ISTEXT(TabellSAML[[#This Row],[(BIFF) Ledarens namn]]),"")</f>
        <v/>
      </c>
      <c r="AQ313" t="str">
        <f>IF(TabellSAML[[#This Row],[ID]]&gt;0,ISTEXT(TabellSAML[[#This Row],[(LFT) Ledarens namn]]),"")</f>
        <v/>
      </c>
      <c r="AR313" t="str">
        <f>IF(TabellSAML[[#This Row],[ID]]&gt;0,ISTEXT(TabellSAML[[#This Row],[(CoS) Namn på ledare för programmet]]),"")</f>
        <v/>
      </c>
      <c r="AS313" t="str">
        <f>IF(TabellSAML[[#This Row],[ID]]&gt;0,ISTEXT(TabellSAML[[#This Row],[(BIFF) Namn på ledare för programmet]]),"")</f>
        <v/>
      </c>
      <c r="AT313" t="str">
        <f>IF(TabellSAML[[#This Row],[ID]]&gt;0,ISTEXT(TabellSAML[[#This Row],[(LFT) Namn på ledare för programmet]]),"")</f>
        <v/>
      </c>
      <c r="AU313" s="5" t="str">
        <f>IF(TabellSAML[[#This Row],[CoS1]]=TRUE,TabellSAML[[#This Row],[Datum för det sista programtillfället]]&amp;TabellSAML[[#This Row],[(CoS) Ledarens namn]],"")</f>
        <v/>
      </c>
      <c r="AV313" t="str">
        <f>IF(TabellSAML[[#This Row],[CoS1]]=TRUE,TabellSAML[[#This Row],[Socialförvaltning som anordnat programtillfällena]],"")</f>
        <v/>
      </c>
      <c r="AW313" s="5" t="str">
        <f>IF(TabellSAML[[#This Row],[CoS2]]=TRUE,TabellSAML[[#This Row],[Datum för sista programtillfället]]&amp;TabellSAML[[#This Row],[(CoS) Namn på ledare för programmet]],"")</f>
        <v/>
      </c>
      <c r="AX313" t="str">
        <f>_xlfn.XLOOKUP(TabellSAML[[#This Row],[CoS_del_datum]],TabellSAML[CoS_led_datum],TabellSAML[CoS_led_SF],"",0,1)</f>
        <v/>
      </c>
      <c r="AY313" s="5" t="str">
        <f>IF(TabellSAML[[#This Row],[BIFF1]]=TRUE,TabellSAML[[#This Row],[Datum för det sista programtillfället]]&amp;TabellSAML[[#This Row],[(BIFF) Ledarens namn]],"")</f>
        <v/>
      </c>
      <c r="AZ313" t="str">
        <f>IF(TabellSAML[[#This Row],[BIFF1]]=TRUE,TabellSAML[[#This Row],[Socialförvaltning som anordnat programtillfällena]],"")</f>
        <v/>
      </c>
      <c r="BA313" s="5" t="str">
        <f>IF(TabellSAML[[#This Row],[BIFF2]]=TRUE,TabellSAML[[#This Row],[Datum för sista programtillfället]]&amp;TabellSAML[[#This Row],[(BIFF) Namn på ledare för programmet]],"")</f>
        <v/>
      </c>
      <c r="BB313" t="str">
        <f>_xlfn.XLOOKUP(TabellSAML[[#This Row],[BIFF_del_datum]],TabellSAML[BIFF_led_datum],TabellSAML[BIFF_led_SF],"",0,1)</f>
        <v/>
      </c>
      <c r="BC313" s="5" t="str">
        <f>IF(TabellSAML[[#This Row],[LFT1]]=TRUE,TabellSAML[[#This Row],[Datum för det sista programtillfället]]&amp;TabellSAML[[#This Row],[(LFT) Ledarens namn]],"")</f>
        <v/>
      </c>
      <c r="BD313" t="str">
        <f>IF(TabellSAML[[#This Row],[LFT1]]=TRUE,TabellSAML[[#This Row],[Socialförvaltning som anordnat programtillfällena]],"")</f>
        <v/>
      </c>
      <c r="BE313" s="5" t="str">
        <f>IF(TabellSAML[[#This Row],[LFT2]]=TRUE,TabellSAML[[#This Row],[Datum för sista programtillfället]]&amp;TabellSAML[[#This Row],[(LFT) Namn på ledare för programmet]],"")</f>
        <v/>
      </c>
      <c r="BF313" t="str">
        <f>_xlfn.XLOOKUP(TabellSAML[[#This Row],[LFT_del_datum]],TabellSAML[LFT_led_datum],TabellSAML[LFT_led_SF],"",0,1)</f>
        <v/>
      </c>
      <c r="BG31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3" s="5" t="str">
        <f>IF(ISNUMBER(TabellSAML[[#This Row],[Datum för det sista programtillfället]]),TabellSAML[[#This Row],[Datum för det sista programtillfället]],IF(ISBLANK(TabellSAML[[#This Row],[Datum för sista programtillfället]]),"",TabellSAML[[#This Row],[Datum för sista programtillfället]]))</f>
        <v/>
      </c>
      <c r="BJ313" t="str">
        <f>IF(ISTEXT(TabellSAML[[#This Row],[Typ av program]]),TabellSAML[[#This Row],[Typ av program]],IF(ISBLANK(TabellSAML[[#This Row],[Typ av program2]]),"",TabellSAML[[#This Row],[Typ av program2]]))</f>
        <v/>
      </c>
      <c r="BK313" t="str">
        <f>IF(ISTEXT(TabellSAML[[#This Row],[Datum alla]]),"",YEAR(TabellSAML[[#This Row],[Datum alla]]))</f>
        <v/>
      </c>
      <c r="BL313" t="str">
        <f>IF(ISTEXT(TabellSAML[[#This Row],[Datum alla]]),"",MONTH(TabellSAML[[#This Row],[Datum alla]]))</f>
        <v/>
      </c>
      <c r="BM313" t="str">
        <f>IF(ISTEXT(TabellSAML[[#This Row],[Månad]]),"",IF(TabellSAML[[#This Row],[Månad]]&lt;=6,TabellSAML[[#This Row],[År]]&amp;" termin 1",TabellSAML[[#This Row],[År]]&amp;" termin 2"))</f>
        <v/>
      </c>
    </row>
    <row r="314" spans="2:65" x14ac:dyDescent="0.25">
      <c r="B314" s="1"/>
      <c r="C314" s="1"/>
      <c r="G314" s="29"/>
      <c r="S314" s="37"/>
      <c r="T314" s="29"/>
      <c r="AA314" s="2"/>
      <c r="AO314" s="44" t="str">
        <f>IF(TabellSAML[[#This Row],[ID]]&gt;0,ISTEXT(TabellSAML[[#This Row],[(CoS) Ledarens namn]]),"")</f>
        <v/>
      </c>
      <c r="AP314" t="str">
        <f>IF(TabellSAML[[#This Row],[ID]]&gt;0,ISTEXT(TabellSAML[[#This Row],[(BIFF) Ledarens namn]]),"")</f>
        <v/>
      </c>
      <c r="AQ314" t="str">
        <f>IF(TabellSAML[[#This Row],[ID]]&gt;0,ISTEXT(TabellSAML[[#This Row],[(LFT) Ledarens namn]]),"")</f>
        <v/>
      </c>
      <c r="AR314" t="str">
        <f>IF(TabellSAML[[#This Row],[ID]]&gt;0,ISTEXT(TabellSAML[[#This Row],[(CoS) Namn på ledare för programmet]]),"")</f>
        <v/>
      </c>
      <c r="AS314" t="str">
        <f>IF(TabellSAML[[#This Row],[ID]]&gt;0,ISTEXT(TabellSAML[[#This Row],[(BIFF) Namn på ledare för programmet]]),"")</f>
        <v/>
      </c>
      <c r="AT314" t="str">
        <f>IF(TabellSAML[[#This Row],[ID]]&gt;0,ISTEXT(TabellSAML[[#This Row],[(LFT) Namn på ledare för programmet]]),"")</f>
        <v/>
      </c>
      <c r="AU314" s="5" t="str">
        <f>IF(TabellSAML[[#This Row],[CoS1]]=TRUE,TabellSAML[[#This Row],[Datum för det sista programtillfället]]&amp;TabellSAML[[#This Row],[(CoS) Ledarens namn]],"")</f>
        <v/>
      </c>
      <c r="AV314" t="str">
        <f>IF(TabellSAML[[#This Row],[CoS1]]=TRUE,TabellSAML[[#This Row],[Socialförvaltning som anordnat programtillfällena]],"")</f>
        <v/>
      </c>
      <c r="AW314" s="5" t="str">
        <f>IF(TabellSAML[[#This Row],[CoS2]]=TRUE,TabellSAML[[#This Row],[Datum för sista programtillfället]]&amp;TabellSAML[[#This Row],[(CoS) Namn på ledare för programmet]],"")</f>
        <v/>
      </c>
      <c r="AX314" t="str">
        <f>_xlfn.XLOOKUP(TabellSAML[[#This Row],[CoS_del_datum]],TabellSAML[CoS_led_datum],TabellSAML[CoS_led_SF],"",0,1)</f>
        <v/>
      </c>
      <c r="AY314" s="5" t="str">
        <f>IF(TabellSAML[[#This Row],[BIFF1]]=TRUE,TabellSAML[[#This Row],[Datum för det sista programtillfället]]&amp;TabellSAML[[#This Row],[(BIFF) Ledarens namn]],"")</f>
        <v/>
      </c>
      <c r="AZ314" t="str">
        <f>IF(TabellSAML[[#This Row],[BIFF1]]=TRUE,TabellSAML[[#This Row],[Socialförvaltning som anordnat programtillfällena]],"")</f>
        <v/>
      </c>
      <c r="BA314" s="5" t="str">
        <f>IF(TabellSAML[[#This Row],[BIFF2]]=TRUE,TabellSAML[[#This Row],[Datum för sista programtillfället]]&amp;TabellSAML[[#This Row],[(BIFF) Namn på ledare för programmet]],"")</f>
        <v/>
      </c>
      <c r="BB314" t="str">
        <f>_xlfn.XLOOKUP(TabellSAML[[#This Row],[BIFF_del_datum]],TabellSAML[BIFF_led_datum],TabellSAML[BIFF_led_SF],"",0,1)</f>
        <v/>
      </c>
      <c r="BC314" s="5" t="str">
        <f>IF(TabellSAML[[#This Row],[LFT1]]=TRUE,TabellSAML[[#This Row],[Datum för det sista programtillfället]]&amp;TabellSAML[[#This Row],[(LFT) Ledarens namn]],"")</f>
        <v/>
      </c>
      <c r="BD314" t="str">
        <f>IF(TabellSAML[[#This Row],[LFT1]]=TRUE,TabellSAML[[#This Row],[Socialförvaltning som anordnat programtillfällena]],"")</f>
        <v/>
      </c>
      <c r="BE314" s="5" t="str">
        <f>IF(TabellSAML[[#This Row],[LFT2]]=TRUE,TabellSAML[[#This Row],[Datum för sista programtillfället]]&amp;TabellSAML[[#This Row],[(LFT) Namn på ledare för programmet]],"")</f>
        <v/>
      </c>
      <c r="BF314" t="str">
        <f>_xlfn.XLOOKUP(TabellSAML[[#This Row],[LFT_del_datum]],TabellSAML[LFT_led_datum],TabellSAML[LFT_led_SF],"",0,1)</f>
        <v/>
      </c>
      <c r="BG31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4" s="5" t="str">
        <f>IF(ISNUMBER(TabellSAML[[#This Row],[Datum för det sista programtillfället]]),TabellSAML[[#This Row],[Datum för det sista programtillfället]],IF(ISBLANK(TabellSAML[[#This Row],[Datum för sista programtillfället]]),"",TabellSAML[[#This Row],[Datum för sista programtillfället]]))</f>
        <v/>
      </c>
      <c r="BJ314" t="str">
        <f>IF(ISTEXT(TabellSAML[[#This Row],[Typ av program]]),TabellSAML[[#This Row],[Typ av program]],IF(ISBLANK(TabellSAML[[#This Row],[Typ av program2]]),"",TabellSAML[[#This Row],[Typ av program2]]))</f>
        <v/>
      </c>
      <c r="BK314" t="str">
        <f>IF(ISTEXT(TabellSAML[[#This Row],[Datum alla]]),"",YEAR(TabellSAML[[#This Row],[Datum alla]]))</f>
        <v/>
      </c>
      <c r="BL314" t="str">
        <f>IF(ISTEXT(TabellSAML[[#This Row],[Datum alla]]),"",MONTH(TabellSAML[[#This Row],[Datum alla]]))</f>
        <v/>
      </c>
      <c r="BM314" t="str">
        <f>IF(ISTEXT(TabellSAML[[#This Row],[Månad]]),"",IF(TabellSAML[[#This Row],[Månad]]&lt;=6,TabellSAML[[#This Row],[År]]&amp;" termin 1",TabellSAML[[#This Row],[År]]&amp;" termin 2"))</f>
        <v/>
      </c>
    </row>
    <row r="315" spans="2:65" x14ac:dyDescent="0.25">
      <c r="B315" s="1"/>
      <c r="C315" s="1"/>
      <c r="G315" s="29"/>
      <c r="S315" s="37"/>
      <c r="T315" s="29"/>
      <c r="AA315" s="2"/>
      <c r="AO315" s="44" t="str">
        <f>IF(TabellSAML[[#This Row],[ID]]&gt;0,ISTEXT(TabellSAML[[#This Row],[(CoS) Ledarens namn]]),"")</f>
        <v/>
      </c>
      <c r="AP315" t="str">
        <f>IF(TabellSAML[[#This Row],[ID]]&gt;0,ISTEXT(TabellSAML[[#This Row],[(BIFF) Ledarens namn]]),"")</f>
        <v/>
      </c>
      <c r="AQ315" t="str">
        <f>IF(TabellSAML[[#This Row],[ID]]&gt;0,ISTEXT(TabellSAML[[#This Row],[(LFT) Ledarens namn]]),"")</f>
        <v/>
      </c>
      <c r="AR315" t="str">
        <f>IF(TabellSAML[[#This Row],[ID]]&gt;0,ISTEXT(TabellSAML[[#This Row],[(CoS) Namn på ledare för programmet]]),"")</f>
        <v/>
      </c>
      <c r="AS315" t="str">
        <f>IF(TabellSAML[[#This Row],[ID]]&gt;0,ISTEXT(TabellSAML[[#This Row],[(BIFF) Namn på ledare för programmet]]),"")</f>
        <v/>
      </c>
      <c r="AT315" t="str">
        <f>IF(TabellSAML[[#This Row],[ID]]&gt;0,ISTEXT(TabellSAML[[#This Row],[(LFT) Namn på ledare för programmet]]),"")</f>
        <v/>
      </c>
      <c r="AU315" s="5" t="str">
        <f>IF(TabellSAML[[#This Row],[CoS1]]=TRUE,TabellSAML[[#This Row],[Datum för det sista programtillfället]]&amp;TabellSAML[[#This Row],[(CoS) Ledarens namn]],"")</f>
        <v/>
      </c>
      <c r="AV315" t="str">
        <f>IF(TabellSAML[[#This Row],[CoS1]]=TRUE,TabellSAML[[#This Row],[Socialförvaltning som anordnat programtillfällena]],"")</f>
        <v/>
      </c>
      <c r="AW315" s="5" t="str">
        <f>IF(TabellSAML[[#This Row],[CoS2]]=TRUE,TabellSAML[[#This Row],[Datum för sista programtillfället]]&amp;TabellSAML[[#This Row],[(CoS) Namn på ledare för programmet]],"")</f>
        <v/>
      </c>
      <c r="AX315" t="str">
        <f>_xlfn.XLOOKUP(TabellSAML[[#This Row],[CoS_del_datum]],TabellSAML[CoS_led_datum],TabellSAML[CoS_led_SF],"",0,1)</f>
        <v/>
      </c>
      <c r="AY315" s="5" t="str">
        <f>IF(TabellSAML[[#This Row],[BIFF1]]=TRUE,TabellSAML[[#This Row],[Datum för det sista programtillfället]]&amp;TabellSAML[[#This Row],[(BIFF) Ledarens namn]],"")</f>
        <v/>
      </c>
      <c r="AZ315" t="str">
        <f>IF(TabellSAML[[#This Row],[BIFF1]]=TRUE,TabellSAML[[#This Row],[Socialförvaltning som anordnat programtillfällena]],"")</f>
        <v/>
      </c>
      <c r="BA315" s="5" t="str">
        <f>IF(TabellSAML[[#This Row],[BIFF2]]=TRUE,TabellSAML[[#This Row],[Datum för sista programtillfället]]&amp;TabellSAML[[#This Row],[(BIFF) Namn på ledare för programmet]],"")</f>
        <v/>
      </c>
      <c r="BB315" t="str">
        <f>_xlfn.XLOOKUP(TabellSAML[[#This Row],[BIFF_del_datum]],TabellSAML[BIFF_led_datum],TabellSAML[BIFF_led_SF],"",0,1)</f>
        <v/>
      </c>
      <c r="BC315" s="5" t="str">
        <f>IF(TabellSAML[[#This Row],[LFT1]]=TRUE,TabellSAML[[#This Row],[Datum för det sista programtillfället]]&amp;TabellSAML[[#This Row],[(LFT) Ledarens namn]],"")</f>
        <v/>
      </c>
      <c r="BD315" t="str">
        <f>IF(TabellSAML[[#This Row],[LFT1]]=TRUE,TabellSAML[[#This Row],[Socialförvaltning som anordnat programtillfällena]],"")</f>
        <v/>
      </c>
      <c r="BE315" s="5" t="str">
        <f>IF(TabellSAML[[#This Row],[LFT2]]=TRUE,TabellSAML[[#This Row],[Datum för sista programtillfället]]&amp;TabellSAML[[#This Row],[(LFT) Namn på ledare för programmet]],"")</f>
        <v/>
      </c>
      <c r="BF315" t="str">
        <f>_xlfn.XLOOKUP(TabellSAML[[#This Row],[LFT_del_datum]],TabellSAML[LFT_led_datum],TabellSAML[LFT_led_SF],"",0,1)</f>
        <v/>
      </c>
      <c r="BG31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5" s="5" t="str">
        <f>IF(ISNUMBER(TabellSAML[[#This Row],[Datum för det sista programtillfället]]),TabellSAML[[#This Row],[Datum för det sista programtillfället]],IF(ISBLANK(TabellSAML[[#This Row],[Datum för sista programtillfället]]),"",TabellSAML[[#This Row],[Datum för sista programtillfället]]))</f>
        <v/>
      </c>
      <c r="BJ315" t="str">
        <f>IF(ISTEXT(TabellSAML[[#This Row],[Typ av program]]),TabellSAML[[#This Row],[Typ av program]],IF(ISBLANK(TabellSAML[[#This Row],[Typ av program2]]),"",TabellSAML[[#This Row],[Typ av program2]]))</f>
        <v/>
      </c>
      <c r="BK315" t="str">
        <f>IF(ISTEXT(TabellSAML[[#This Row],[Datum alla]]),"",YEAR(TabellSAML[[#This Row],[Datum alla]]))</f>
        <v/>
      </c>
      <c r="BL315" t="str">
        <f>IF(ISTEXT(TabellSAML[[#This Row],[Datum alla]]),"",MONTH(TabellSAML[[#This Row],[Datum alla]]))</f>
        <v/>
      </c>
      <c r="BM315" t="str">
        <f>IF(ISTEXT(TabellSAML[[#This Row],[Månad]]),"",IF(TabellSAML[[#This Row],[Månad]]&lt;=6,TabellSAML[[#This Row],[År]]&amp;" termin 1",TabellSAML[[#This Row],[År]]&amp;" termin 2"))</f>
        <v/>
      </c>
    </row>
    <row r="316" spans="2:65" x14ac:dyDescent="0.25">
      <c r="B316" s="1"/>
      <c r="C316" s="1"/>
      <c r="G316" s="29"/>
      <c r="S316" s="37"/>
      <c r="T316" s="29"/>
      <c r="AA316" s="2"/>
      <c r="AN316" s="36"/>
      <c r="AO316" s="44" t="str">
        <f>IF(TabellSAML[[#This Row],[ID]]&gt;0,ISTEXT(TabellSAML[[#This Row],[(CoS) Ledarens namn]]),"")</f>
        <v/>
      </c>
      <c r="AP316" t="str">
        <f>IF(TabellSAML[[#This Row],[ID]]&gt;0,ISTEXT(TabellSAML[[#This Row],[(BIFF) Ledarens namn]]),"")</f>
        <v/>
      </c>
      <c r="AQ316" t="str">
        <f>IF(TabellSAML[[#This Row],[ID]]&gt;0,ISTEXT(TabellSAML[[#This Row],[(LFT) Ledarens namn]]),"")</f>
        <v/>
      </c>
      <c r="AR316" t="str">
        <f>IF(TabellSAML[[#This Row],[ID]]&gt;0,ISTEXT(TabellSAML[[#This Row],[(CoS) Namn på ledare för programmet]]),"")</f>
        <v/>
      </c>
      <c r="AS316" t="str">
        <f>IF(TabellSAML[[#This Row],[ID]]&gt;0,ISTEXT(TabellSAML[[#This Row],[(BIFF) Namn på ledare för programmet]]),"")</f>
        <v/>
      </c>
      <c r="AT316" t="str">
        <f>IF(TabellSAML[[#This Row],[ID]]&gt;0,ISTEXT(TabellSAML[[#This Row],[(LFT) Namn på ledare för programmet]]),"")</f>
        <v/>
      </c>
      <c r="AU316" s="5" t="str">
        <f>IF(TabellSAML[[#This Row],[CoS1]]=TRUE,TabellSAML[[#This Row],[Datum för det sista programtillfället]]&amp;TabellSAML[[#This Row],[(CoS) Ledarens namn]],"")</f>
        <v/>
      </c>
      <c r="AV316" t="str">
        <f>IF(TabellSAML[[#This Row],[CoS1]]=TRUE,TabellSAML[[#This Row],[Socialförvaltning som anordnat programtillfällena]],"")</f>
        <v/>
      </c>
      <c r="AW316" s="5" t="str">
        <f>IF(TabellSAML[[#This Row],[CoS2]]=TRUE,TabellSAML[[#This Row],[Datum för sista programtillfället]]&amp;TabellSAML[[#This Row],[(CoS) Namn på ledare för programmet]],"")</f>
        <v/>
      </c>
      <c r="AX316" t="str">
        <f>_xlfn.XLOOKUP(TabellSAML[[#This Row],[CoS_del_datum]],TabellSAML[CoS_led_datum],TabellSAML[CoS_led_SF],"",0,1)</f>
        <v/>
      </c>
      <c r="AY316" s="5" t="str">
        <f>IF(TabellSAML[[#This Row],[BIFF1]]=TRUE,TabellSAML[[#This Row],[Datum för det sista programtillfället]]&amp;TabellSAML[[#This Row],[(BIFF) Ledarens namn]],"")</f>
        <v/>
      </c>
      <c r="AZ316" t="str">
        <f>IF(TabellSAML[[#This Row],[BIFF1]]=TRUE,TabellSAML[[#This Row],[Socialförvaltning som anordnat programtillfällena]],"")</f>
        <v/>
      </c>
      <c r="BA316" s="5" t="str">
        <f>IF(TabellSAML[[#This Row],[BIFF2]]=TRUE,TabellSAML[[#This Row],[Datum för sista programtillfället]]&amp;TabellSAML[[#This Row],[(BIFF) Namn på ledare för programmet]],"")</f>
        <v/>
      </c>
      <c r="BB316" t="str">
        <f>_xlfn.XLOOKUP(TabellSAML[[#This Row],[BIFF_del_datum]],TabellSAML[BIFF_led_datum],TabellSAML[BIFF_led_SF],"",0,1)</f>
        <v/>
      </c>
      <c r="BC316" s="5" t="str">
        <f>IF(TabellSAML[[#This Row],[LFT1]]=TRUE,TabellSAML[[#This Row],[Datum för det sista programtillfället]]&amp;TabellSAML[[#This Row],[(LFT) Ledarens namn]],"")</f>
        <v/>
      </c>
      <c r="BD316" t="str">
        <f>IF(TabellSAML[[#This Row],[LFT1]]=TRUE,TabellSAML[[#This Row],[Socialförvaltning som anordnat programtillfällena]],"")</f>
        <v/>
      </c>
      <c r="BE316" s="5" t="str">
        <f>IF(TabellSAML[[#This Row],[LFT2]]=TRUE,TabellSAML[[#This Row],[Datum för sista programtillfället]]&amp;TabellSAML[[#This Row],[(LFT) Namn på ledare för programmet]],"")</f>
        <v/>
      </c>
      <c r="BF316" t="str">
        <f>_xlfn.XLOOKUP(TabellSAML[[#This Row],[LFT_del_datum]],TabellSAML[LFT_led_datum],TabellSAML[LFT_led_SF],"",0,1)</f>
        <v/>
      </c>
      <c r="BG31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6" s="5" t="str">
        <f>IF(ISNUMBER(TabellSAML[[#This Row],[Datum för det sista programtillfället]]),TabellSAML[[#This Row],[Datum för det sista programtillfället]],IF(ISBLANK(TabellSAML[[#This Row],[Datum för sista programtillfället]]),"",TabellSAML[[#This Row],[Datum för sista programtillfället]]))</f>
        <v/>
      </c>
      <c r="BJ316" t="str">
        <f>IF(ISTEXT(TabellSAML[[#This Row],[Typ av program]]),TabellSAML[[#This Row],[Typ av program]],IF(ISBLANK(TabellSAML[[#This Row],[Typ av program2]]),"",TabellSAML[[#This Row],[Typ av program2]]))</f>
        <v/>
      </c>
      <c r="BK316" t="str">
        <f>IF(ISTEXT(TabellSAML[[#This Row],[Datum alla]]),"",YEAR(TabellSAML[[#This Row],[Datum alla]]))</f>
        <v/>
      </c>
      <c r="BL316" t="str">
        <f>IF(ISTEXT(TabellSAML[[#This Row],[Datum alla]]),"",MONTH(TabellSAML[[#This Row],[Datum alla]]))</f>
        <v/>
      </c>
      <c r="BM316" t="str">
        <f>IF(ISTEXT(TabellSAML[[#This Row],[Månad]]),"",IF(TabellSAML[[#This Row],[Månad]]&lt;=6,TabellSAML[[#This Row],[År]]&amp;" termin 1",TabellSAML[[#This Row],[År]]&amp;" termin 2"))</f>
        <v/>
      </c>
    </row>
    <row r="317" spans="2:65" x14ac:dyDescent="0.25">
      <c r="B317" s="1"/>
      <c r="C317" s="1"/>
      <c r="G317" s="29"/>
      <c r="S317" s="37"/>
      <c r="T317" s="29"/>
      <c r="AA317" s="2"/>
      <c r="AO317" s="44" t="str">
        <f>IF(TabellSAML[[#This Row],[ID]]&gt;0,ISTEXT(TabellSAML[[#This Row],[(CoS) Ledarens namn]]),"")</f>
        <v/>
      </c>
      <c r="AP317" t="str">
        <f>IF(TabellSAML[[#This Row],[ID]]&gt;0,ISTEXT(TabellSAML[[#This Row],[(BIFF) Ledarens namn]]),"")</f>
        <v/>
      </c>
      <c r="AQ317" t="str">
        <f>IF(TabellSAML[[#This Row],[ID]]&gt;0,ISTEXT(TabellSAML[[#This Row],[(LFT) Ledarens namn]]),"")</f>
        <v/>
      </c>
      <c r="AR317" t="str">
        <f>IF(TabellSAML[[#This Row],[ID]]&gt;0,ISTEXT(TabellSAML[[#This Row],[(CoS) Namn på ledare för programmet]]),"")</f>
        <v/>
      </c>
      <c r="AS317" t="str">
        <f>IF(TabellSAML[[#This Row],[ID]]&gt;0,ISTEXT(TabellSAML[[#This Row],[(BIFF) Namn på ledare för programmet]]),"")</f>
        <v/>
      </c>
      <c r="AT317" t="str">
        <f>IF(TabellSAML[[#This Row],[ID]]&gt;0,ISTEXT(TabellSAML[[#This Row],[(LFT) Namn på ledare för programmet]]),"")</f>
        <v/>
      </c>
      <c r="AU317" s="5" t="str">
        <f>IF(TabellSAML[[#This Row],[CoS1]]=TRUE,TabellSAML[[#This Row],[Datum för det sista programtillfället]]&amp;TabellSAML[[#This Row],[(CoS) Ledarens namn]],"")</f>
        <v/>
      </c>
      <c r="AV317" t="str">
        <f>IF(TabellSAML[[#This Row],[CoS1]]=TRUE,TabellSAML[[#This Row],[Socialförvaltning som anordnat programtillfällena]],"")</f>
        <v/>
      </c>
      <c r="AW317" s="5" t="str">
        <f>IF(TabellSAML[[#This Row],[CoS2]]=TRUE,TabellSAML[[#This Row],[Datum för sista programtillfället]]&amp;TabellSAML[[#This Row],[(CoS) Namn på ledare för programmet]],"")</f>
        <v/>
      </c>
      <c r="AX317" t="str">
        <f>_xlfn.XLOOKUP(TabellSAML[[#This Row],[CoS_del_datum]],TabellSAML[CoS_led_datum],TabellSAML[CoS_led_SF],"",0,1)</f>
        <v/>
      </c>
      <c r="AY317" s="5" t="str">
        <f>IF(TabellSAML[[#This Row],[BIFF1]]=TRUE,TabellSAML[[#This Row],[Datum för det sista programtillfället]]&amp;TabellSAML[[#This Row],[(BIFF) Ledarens namn]],"")</f>
        <v/>
      </c>
      <c r="AZ317" t="str">
        <f>IF(TabellSAML[[#This Row],[BIFF1]]=TRUE,TabellSAML[[#This Row],[Socialförvaltning som anordnat programtillfällena]],"")</f>
        <v/>
      </c>
      <c r="BA317" s="5" t="str">
        <f>IF(TabellSAML[[#This Row],[BIFF2]]=TRUE,TabellSAML[[#This Row],[Datum för sista programtillfället]]&amp;TabellSAML[[#This Row],[(BIFF) Namn på ledare för programmet]],"")</f>
        <v/>
      </c>
      <c r="BB317" t="str">
        <f>_xlfn.XLOOKUP(TabellSAML[[#This Row],[BIFF_del_datum]],TabellSAML[BIFF_led_datum],TabellSAML[BIFF_led_SF],"",0,1)</f>
        <v/>
      </c>
      <c r="BC317" s="5" t="str">
        <f>IF(TabellSAML[[#This Row],[LFT1]]=TRUE,TabellSAML[[#This Row],[Datum för det sista programtillfället]]&amp;TabellSAML[[#This Row],[(LFT) Ledarens namn]],"")</f>
        <v/>
      </c>
      <c r="BD317" t="str">
        <f>IF(TabellSAML[[#This Row],[LFT1]]=TRUE,TabellSAML[[#This Row],[Socialförvaltning som anordnat programtillfällena]],"")</f>
        <v/>
      </c>
      <c r="BE317" s="5" t="str">
        <f>IF(TabellSAML[[#This Row],[LFT2]]=TRUE,TabellSAML[[#This Row],[Datum för sista programtillfället]]&amp;TabellSAML[[#This Row],[(LFT) Namn på ledare för programmet]],"")</f>
        <v/>
      </c>
      <c r="BF317" t="str">
        <f>_xlfn.XLOOKUP(TabellSAML[[#This Row],[LFT_del_datum]],TabellSAML[LFT_led_datum],TabellSAML[LFT_led_SF],"",0,1)</f>
        <v/>
      </c>
      <c r="BG31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7" s="5" t="str">
        <f>IF(ISNUMBER(TabellSAML[[#This Row],[Datum för det sista programtillfället]]),TabellSAML[[#This Row],[Datum för det sista programtillfället]],IF(ISBLANK(TabellSAML[[#This Row],[Datum för sista programtillfället]]),"",TabellSAML[[#This Row],[Datum för sista programtillfället]]))</f>
        <v/>
      </c>
      <c r="BJ317" t="str">
        <f>IF(ISTEXT(TabellSAML[[#This Row],[Typ av program]]),TabellSAML[[#This Row],[Typ av program]],IF(ISBLANK(TabellSAML[[#This Row],[Typ av program2]]),"",TabellSAML[[#This Row],[Typ av program2]]))</f>
        <v/>
      </c>
      <c r="BK317" t="str">
        <f>IF(ISTEXT(TabellSAML[[#This Row],[Datum alla]]),"",YEAR(TabellSAML[[#This Row],[Datum alla]]))</f>
        <v/>
      </c>
      <c r="BL317" t="str">
        <f>IF(ISTEXT(TabellSAML[[#This Row],[Datum alla]]),"",MONTH(TabellSAML[[#This Row],[Datum alla]]))</f>
        <v/>
      </c>
      <c r="BM317" t="str">
        <f>IF(ISTEXT(TabellSAML[[#This Row],[Månad]]),"",IF(TabellSAML[[#This Row],[Månad]]&lt;=6,TabellSAML[[#This Row],[År]]&amp;" termin 1",TabellSAML[[#This Row],[År]]&amp;" termin 2"))</f>
        <v/>
      </c>
    </row>
    <row r="318" spans="2:65" x14ac:dyDescent="0.25">
      <c r="B318" s="1"/>
      <c r="C318" s="1"/>
      <c r="G318" s="29"/>
      <c r="J318" s="2"/>
      <c r="K318" s="2"/>
      <c r="S318" s="37"/>
      <c r="T318" s="29"/>
      <c r="AO318" s="44" t="str">
        <f>IF(TabellSAML[[#This Row],[ID]]&gt;0,ISTEXT(TabellSAML[[#This Row],[(CoS) Ledarens namn]]),"")</f>
        <v/>
      </c>
      <c r="AP318" t="str">
        <f>IF(TabellSAML[[#This Row],[ID]]&gt;0,ISTEXT(TabellSAML[[#This Row],[(BIFF) Ledarens namn]]),"")</f>
        <v/>
      </c>
      <c r="AQ318" t="str">
        <f>IF(TabellSAML[[#This Row],[ID]]&gt;0,ISTEXT(TabellSAML[[#This Row],[(LFT) Ledarens namn]]),"")</f>
        <v/>
      </c>
      <c r="AR318" t="str">
        <f>IF(TabellSAML[[#This Row],[ID]]&gt;0,ISTEXT(TabellSAML[[#This Row],[(CoS) Namn på ledare för programmet]]),"")</f>
        <v/>
      </c>
      <c r="AS318" t="str">
        <f>IF(TabellSAML[[#This Row],[ID]]&gt;0,ISTEXT(TabellSAML[[#This Row],[(BIFF) Namn på ledare för programmet]]),"")</f>
        <v/>
      </c>
      <c r="AT318" t="str">
        <f>IF(TabellSAML[[#This Row],[ID]]&gt;0,ISTEXT(TabellSAML[[#This Row],[(LFT) Namn på ledare för programmet]]),"")</f>
        <v/>
      </c>
      <c r="AU318" s="5" t="str">
        <f>IF(TabellSAML[[#This Row],[CoS1]]=TRUE,TabellSAML[[#This Row],[Datum för det sista programtillfället]]&amp;TabellSAML[[#This Row],[(CoS) Ledarens namn]],"")</f>
        <v/>
      </c>
      <c r="AV318" t="str">
        <f>IF(TabellSAML[[#This Row],[CoS1]]=TRUE,TabellSAML[[#This Row],[Socialförvaltning som anordnat programtillfällena]],"")</f>
        <v/>
      </c>
      <c r="AW318" s="5" t="str">
        <f>IF(TabellSAML[[#This Row],[CoS2]]=TRUE,TabellSAML[[#This Row],[Datum för sista programtillfället]]&amp;TabellSAML[[#This Row],[(CoS) Namn på ledare för programmet]],"")</f>
        <v/>
      </c>
      <c r="AX318" t="str">
        <f>_xlfn.XLOOKUP(TabellSAML[[#This Row],[CoS_del_datum]],TabellSAML[CoS_led_datum],TabellSAML[CoS_led_SF],"",0,1)</f>
        <v/>
      </c>
      <c r="AY318" s="5" t="str">
        <f>IF(TabellSAML[[#This Row],[BIFF1]]=TRUE,TabellSAML[[#This Row],[Datum för det sista programtillfället]]&amp;TabellSAML[[#This Row],[(BIFF) Ledarens namn]],"")</f>
        <v/>
      </c>
      <c r="AZ318" t="str">
        <f>IF(TabellSAML[[#This Row],[BIFF1]]=TRUE,TabellSAML[[#This Row],[Socialförvaltning som anordnat programtillfällena]],"")</f>
        <v/>
      </c>
      <c r="BA318" s="5" t="str">
        <f>IF(TabellSAML[[#This Row],[BIFF2]]=TRUE,TabellSAML[[#This Row],[Datum för sista programtillfället]]&amp;TabellSAML[[#This Row],[(BIFF) Namn på ledare för programmet]],"")</f>
        <v/>
      </c>
      <c r="BB318" t="str">
        <f>_xlfn.XLOOKUP(TabellSAML[[#This Row],[BIFF_del_datum]],TabellSAML[BIFF_led_datum],TabellSAML[BIFF_led_SF],"",0,1)</f>
        <v/>
      </c>
      <c r="BC318" s="5" t="str">
        <f>IF(TabellSAML[[#This Row],[LFT1]]=TRUE,TabellSAML[[#This Row],[Datum för det sista programtillfället]]&amp;TabellSAML[[#This Row],[(LFT) Ledarens namn]],"")</f>
        <v/>
      </c>
      <c r="BD318" t="str">
        <f>IF(TabellSAML[[#This Row],[LFT1]]=TRUE,TabellSAML[[#This Row],[Socialförvaltning som anordnat programtillfällena]],"")</f>
        <v/>
      </c>
      <c r="BE318" s="5" t="str">
        <f>IF(TabellSAML[[#This Row],[LFT2]]=TRUE,TabellSAML[[#This Row],[Datum för sista programtillfället]]&amp;TabellSAML[[#This Row],[(LFT) Namn på ledare för programmet]],"")</f>
        <v/>
      </c>
      <c r="BF318" t="str">
        <f>_xlfn.XLOOKUP(TabellSAML[[#This Row],[LFT_del_datum]],TabellSAML[LFT_led_datum],TabellSAML[LFT_led_SF],"",0,1)</f>
        <v/>
      </c>
      <c r="BG31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8" s="5" t="str">
        <f>IF(ISNUMBER(TabellSAML[[#This Row],[Datum för det sista programtillfället]]),TabellSAML[[#This Row],[Datum för det sista programtillfället]],IF(ISBLANK(TabellSAML[[#This Row],[Datum för sista programtillfället]]),"",TabellSAML[[#This Row],[Datum för sista programtillfället]]))</f>
        <v/>
      </c>
      <c r="BJ318" t="str">
        <f>IF(ISTEXT(TabellSAML[[#This Row],[Typ av program]]),TabellSAML[[#This Row],[Typ av program]],IF(ISBLANK(TabellSAML[[#This Row],[Typ av program2]]),"",TabellSAML[[#This Row],[Typ av program2]]))</f>
        <v/>
      </c>
      <c r="BK318" t="str">
        <f>IF(ISTEXT(TabellSAML[[#This Row],[Datum alla]]),"",YEAR(TabellSAML[[#This Row],[Datum alla]]))</f>
        <v/>
      </c>
      <c r="BL318" t="str">
        <f>IF(ISTEXT(TabellSAML[[#This Row],[Datum alla]]),"",MONTH(TabellSAML[[#This Row],[Datum alla]]))</f>
        <v/>
      </c>
      <c r="BM318" t="str">
        <f>IF(ISTEXT(TabellSAML[[#This Row],[Månad]]),"",IF(TabellSAML[[#This Row],[Månad]]&lt;=6,TabellSAML[[#This Row],[År]]&amp;" termin 1",TabellSAML[[#This Row],[År]]&amp;" termin 2"))</f>
        <v/>
      </c>
    </row>
    <row r="319" spans="2:65" x14ac:dyDescent="0.25">
      <c r="B319" s="1"/>
      <c r="C319" s="1"/>
      <c r="G319" s="29"/>
      <c r="S319" s="37"/>
      <c r="T319" s="29"/>
      <c r="AA319" s="2"/>
      <c r="AO319" s="44" t="str">
        <f>IF(TabellSAML[[#This Row],[ID]]&gt;0,ISTEXT(TabellSAML[[#This Row],[(CoS) Ledarens namn]]),"")</f>
        <v/>
      </c>
      <c r="AP319" t="str">
        <f>IF(TabellSAML[[#This Row],[ID]]&gt;0,ISTEXT(TabellSAML[[#This Row],[(BIFF) Ledarens namn]]),"")</f>
        <v/>
      </c>
      <c r="AQ319" t="str">
        <f>IF(TabellSAML[[#This Row],[ID]]&gt;0,ISTEXT(TabellSAML[[#This Row],[(LFT) Ledarens namn]]),"")</f>
        <v/>
      </c>
      <c r="AR319" t="str">
        <f>IF(TabellSAML[[#This Row],[ID]]&gt;0,ISTEXT(TabellSAML[[#This Row],[(CoS) Namn på ledare för programmet]]),"")</f>
        <v/>
      </c>
      <c r="AS319" t="str">
        <f>IF(TabellSAML[[#This Row],[ID]]&gt;0,ISTEXT(TabellSAML[[#This Row],[(BIFF) Namn på ledare för programmet]]),"")</f>
        <v/>
      </c>
      <c r="AT319" t="str">
        <f>IF(TabellSAML[[#This Row],[ID]]&gt;0,ISTEXT(TabellSAML[[#This Row],[(LFT) Namn på ledare för programmet]]),"")</f>
        <v/>
      </c>
      <c r="AU319" s="5" t="str">
        <f>IF(TabellSAML[[#This Row],[CoS1]]=TRUE,TabellSAML[[#This Row],[Datum för det sista programtillfället]]&amp;TabellSAML[[#This Row],[(CoS) Ledarens namn]],"")</f>
        <v/>
      </c>
      <c r="AV319" t="str">
        <f>IF(TabellSAML[[#This Row],[CoS1]]=TRUE,TabellSAML[[#This Row],[Socialförvaltning som anordnat programtillfällena]],"")</f>
        <v/>
      </c>
      <c r="AW319" s="5" t="str">
        <f>IF(TabellSAML[[#This Row],[CoS2]]=TRUE,TabellSAML[[#This Row],[Datum för sista programtillfället]]&amp;TabellSAML[[#This Row],[(CoS) Namn på ledare för programmet]],"")</f>
        <v/>
      </c>
      <c r="AX319" t="str">
        <f>_xlfn.XLOOKUP(TabellSAML[[#This Row],[CoS_del_datum]],TabellSAML[CoS_led_datum],TabellSAML[CoS_led_SF],"",0,1)</f>
        <v/>
      </c>
      <c r="AY319" s="5" t="str">
        <f>IF(TabellSAML[[#This Row],[BIFF1]]=TRUE,TabellSAML[[#This Row],[Datum för det sista programtillfället]]&amp;TabellSAML[[#This Row],[(BIFF) Ledarens namn]],"")</f>
        <v/>
      </c>
      <c r="AZ319" t="str">
        <f>IF(TabellSAML[[#This Row],[BIFF1]]=TRUE,TabellSAML[[#This Row],[Socialförvaltning som anordnat programtillfällena]],"")</f>
        <v/>
      </c>
      <c r="BA319" s="5" t="str">
        <f>IF(TabellSAML[[#This Row],[BIFF2]]=TRUE,TabellSAML[[#This Row],[Datum för sista programtillfället]]&amp;TabellSAML[[#This Row],[(BIFF) Namn på ledare för programmet]],"")</f>
        <v/>
      </c>
      <c r="BB319" t="str">
        <f>_xlfn.XLOOKUP(TabellSAML[[#This Row],[BIFF_del_datum]],TabellSAML[BIFF_led_datum],TabellSAML[BIFF_led_SF],"",0,1)</f>
        <v/>
      </c>
      <c r="BC319" s="5" t="str">
        <f>IF(TabellSAML[[#This Row],[LFT1]]=TRUE,TabellSAML[[#This Row],[Datum för det sista programtillfället]]&amp;TabellSAML[[#This Row],[(LFT) Ledarens namn]],"")</f>
        <v/>
      </c>
      <c r="BD319" t="str">
        <f>IF(TabellSAML[[#This Row],[LFT1]]=TRUE,TabellSAML[[#This Row],[Socialförvaltning som anordnat programtillfällena]],"")</f>
        <v/>
      </c>
      <c r="BE319" s="5" t="str">
        <f>IF(TabellSAML[[#This Row],[LFT2]]=TRUE,TabellSAML[[#This Row],[Datum för sista programtillfället]]&amp;TabellSAML[[#This Row],[(LFT) Namn på ledare för programmet]],"")</f>
        <v/>
      </c>
      <c r="BF319" t="str">
        <f>_xlfn.XLOOKUP(TabellSAML[[#This Row],[LFT_del_datum]],TabellSAML[LFT_led_datum],TabellSAML[LFT_led_SF],"",0,1)</f>
        <v/>
      </c>
      <c r="BG31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1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19" s="5" t="str">
        <f>IF(ISNUMBER(TabellSAML[[#This Row],[Datum för det sista programtillfället]]),TabellSAML[[#This Row],[Datum för det sista programtillfället]],IF(ISBLANK(TabellSAML[[#This Row],[Datum för sista programtillfället]]),"",TabellSAML[[#This Row],[Datum för sista programtillfället]]))</f>
        <v/>
      </c>
      <c r="BJ319" t="str">
        <f>IF(ISTEXT(TabellSAML[[#This Row],[Typ av program]]),TabellSAML[[#This Row],[Typ av program]],IF(ISBLANK(TabellSAML[[#This Row],[Typ av program2]]),"",TabellSAML[[#This Row],[Typ av program2]]))</f>
        <v/>
      </c>
      <c r="BK319" t="str">
        <f>IF(ISTEXT(TabellSAML[[#This Row],[Datum alla]]),"",YEAR(TabellSAML[[#This Row],[Datum alla]]))</f>
        <v/>
      </c>
      <c r="BL319" t="str">
        <f>IF(ISTEXT(TabellSAML[[#This Row],[Datum alla]]),"",MONTH(TabellSAML[[#This Row],[Datum alla]]))</f>
        <v/>
      </c>
      <c r="BM319" t="str">
        <f>IF(ISTEXT(TabellSAML[[#This Row],[Månad]]),"",IF(TabellSAML[[#This Row],[Månad]]&lt;=6,TabellSAML[[#This Row],[År]]&amp;" termin 1",TabellSAML[[#This Row],[År]]&amp;" termin 2"))</f>
        <v/>
      </c>
    </row>
    <row r="320" spans="2:65" x14ac:dyDescent="0.25">
      <c r="B320" s="1"/>
      <c r="C320" s="1"/>
      <c r="G320" s="29"/>
      <c r="S320" s="37"/>
      <c r="T320" s="29"/>
      <c r="AA320" s="2"/>
      <c r="AO320" s="44" t="str">
        <f>IF(TabellSAML[[#This Row],[ID]]&gt;0,ISTEXT(TabellSAML[[#This Row],[(CoS) Ledarens namn]]),"")</f>
        <v/>
      </c>
      <c r="AP320" t="str">
        <f>IF(TabellSAML[[#This Row],[ID]]&gt;0,ISTEXT(TabellSAML[[#This Row],[(BIFF) Ledarens namn]]),"")</f>
        <v/>
      </c>
      <c r="AQ320" t="str">
        <f>IF(TabellSAML[[#This Row],[ID]]&gt;0,ISTEXT(TabellSAML[[#This Row],[(LFT) Ledarens namn]]),"")</f>
        <v/>
      </c>
      <c r="AR320" t="str">
        <f>IF(TabellSAML[[#This Row],[ID]]&gt;0,ISTEXT(TabellSAML[[#This Row],[(CoS) Namn på ledare för programmet]]),"")</f>
        <v/>
      </c>
      <c r="AS320" t="str">
        <f>IF(TabellSAML[[#This Row],[ID]]&gt;0,ISTEXT(TabellSAML[[#This Row],[(BIFF) Namn på ledare för programmet]]),"")</f>
        <v/>
      </c>
      <c r="AT320" t="str">
        <f>IF(TabellSAML[[#This Row],[ID]]&gt;0,ISTEXT(TabellSAML[[#This Row],[(LFT) Namn på ledare för programmet]]),"")</f>
        <v/>
      </c>
      <c r="AU320" s="5" t="str">
        <f>IF(TabellSAML[[#This Row],[CoS1]]=TRUE,TabellSAML[[#This Row],[Datum för det sista programtillfället]]&amp;TabellSAML[[#This Row],[(CoS) Ledarens namn]],"")</f>
        <v/>
      </c>
      <c r="AV320" t="str">
        <f>IF(TabellSAML[[#This Row],[CoS1]]=TRUE,TabellSAML[[#This Row],[Socialförvaltning som anordnat programtillfällena]],"")</f>
        <v/>
      </c>
      <c r="AW320" s="5" t="str">
        <f>IF(TabellSAML[[#This Row],[CoS2]]=TRUE,TabellSAML[[#This Row],[Datum för sista programtillfället]]&amp;TabellSAML[[#This Row],[(CoS) Namn på ledare för programmet]],"")</f>
        <v/>
      </c>
      <c r="AX320" t="str">
        <f>_xlfn.XLOOKUP(TabellSAML[[#This Row],[CoS_del_datum]],TabellSAML[CoS_led_datum],TabellSAML[CoS_led_SF],"",0,1)</f>
        <v/>
      </c>
      <c r="AY320" s="5" t="str">
        <f>IF(TabellSAML[[#This Row],[BIFF1]]=TRUE,TabellSAML[[#This Row],[Datum för det sista programtillfället]]&amp;TabellSAML[[#This Row],[(BIFF) Ledarens namn]],"")</f>
        <v/>
      </c>
      <c r="AZ320" t="str">
        <f>IF(TabellSAML[[#This Row],[BIFF1]]=TRUE,TabellSAML[[#This Row],[Socialförvaltning som anordnat programtillfällena]],"")</f>
        <v/>
      </c>
      <c r="BA320" s="5" t="str">
        <f>IF(TabellSAML[[#This Row],[BIFF2]]=TRUE,TabellSAML[[#This Row],[Datum för sista programtillfället]]&amp;TabellSAML[[#This Row],[(BIFF) Namn på ledare för programmet]],"")</f>
        <v/>
      </c>
      <c r="BB320" t="str">
        <f>_xlfn.XLOOKUP(TabellSAML[[#This Row],[BIFF_del_datum]],TabellSAML[BIFF_led_datum],TabellSAML[BIFF_led_SF],"",0,1)</f>
        <v/>
      </c>
      <c r="BC320" s="5" t="str">
        <f>IF(TabellSAML[[#This Row],[LFT1]]=TRUE,TabellSAML[[#This Row],[Datum för det sista programtillfället]]&amp;TabellSAML[[#This Row],[(LFT) Ledarens namn]],"")</f>
        <v/>
      </c>
      <c r="BD320" t="str">
        <f>IF(TabellSAML[[#This Row],[LFT1]]=TRUE,TabellSAML[[#This Row],[Socialförvaltning som anordnat programtillfällena]],"")</f>
        <v/>
      </c>
      <c r="BE320" s="5" t="str">
        <f>IF(TabellSAML[[#This Row],[LFT2]]=TRUE,TabellSAML[[#This Row],[Datum för sista programtillfället]]&amp;TabellSAML[[#This Row],[(LFT) Namn på ledare för programmet]],"")</f>
        <v/>
      </c>
      <c r="BF320" t="str">
        <f>_xlfn.XLOOKUP(TabellSAML[[#This Row],[LFT_del_datum]],TabellSAML[LFT_led_datum],TabellSAML[LFT_led_SF],"",0,1)</f>
        <v/>
      </c>
      <c r="BG32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0" s="5" t="str">
        <f>IF(ISNUMBER(TabellSAML[[#This Row],[Datum för det sista programtillfället]]),TabellSAML[[#This Row],[Datum för det sista programtillfället]],IF(ISBLANK(TabellSAML[[#This Row],[Datum för sista programtillfället]]),"",TabellSAML[[#This Row],[Datum för sista programtillfället]]))</f>
        <v/>
      </c>
      <c r="BJ320" t="str">
        <f>IF(ISTEXT(TabellSAML[[#This Row],[Typ av program]]),TabellSAML[[#This Row],[Typ av program]],IF(ISBLANK(TabellSAML[[#This Row],[Typ av program2]]),"",TabellSAML[[#This Row],[Typ av program2]]))</f>
        <v/>
      </c>
      <c r="BK320" t="str">
        <f>IF(ISTEXT(TabellSAML[[#This Row],[Datum alla]]),"",YEAR(TabellSAML[[#This Row],[Datum alla]]))</f>
        <v/>
      </c>
      <c r="BL320" t="str">
        <f>IF(ISTEXT(TabellSAML[[#This Row],[Datum alla]]),"",MONTH(TabellSAML[[#This Row],[Datum alla]]))</f>
        <v/>
      </c>
      <c r="BM320" t="str">
        <f>IF(ISTEXT(TabellSAML[[#This Row],[Månad]]),"",IF(TabellSAML[[#This Row],[Månad]]&lt;=6,TabellSAML[[#This Row],[År]]&amp;" termin 1",TabellSAML[[#This Row],[År]]&amp;" termin 2"))</f>
        <v/>
      </c>
    </row>
    <row r="321" spans="2:65" x14ac:dyDescent="0.25">
      <c r="B321" s="1"/>
      <c r="C321" s="1"/>
      <c r="G321" s="29"/>
      <c r="S321" s="37"/>
      <c r="T321" s="29"/>
      <c r="AA321" s="2"/>
      <c r="AO321" s="44" t="str">
        <f>IF(TabellSAML[[#This Row],[ID]]&gt;0,ISTEXT(TabellSAML[[#This Row],[(CoS) Ledarens namn]]),"")</f>
        <v/>
      </c>
      <c r="AP321" t="str">
        <f>IF(TabellSAML[[#This Row],[ID]]&gt;0,ISTEXT(TabellSAML[[#This Row],[(BIFF) Ledarens namn]]),"")</f>
        <v/>
      </c>
      <c r="AQ321" t="str">
        <f>IF(TabellSAML[[#This Row],[ID]]&gt;0,ISTEXT(TabellSAML[[#This Row],[(LFT) Ledarens namn]]),"")</f>
        <v/>
      </c>
      <c r="AR321" t="str">
        <f>IF(TabellSAML[[#This Row],[ID]]&gt;0,ISTEXT(TabellSAML[[#This Row],[(CoS) Namn på ledare för programmet]]),"")</f>
        <v/>
      </c>
      <c r="AS321" t="str">
        <f>IF(TabellSAML[[#This Row],[ID]]&gt;0,ISTEXT(TabellSAML[[#This Row],[(BIFF) Namn på ledare för programmet]]),"")</f>
        <v/>
      </c>
      <c r="AT321" t="str">
        <f>IF(TabellSAML[[#This Row],[ID]]&gt;0,ISTEXT(TabellSAML[[#This Row],[(LFT) Namn på ledare för programmet]]),"")</f>
        <v/>
      </c>
      <c r="AU321" s="5" t="str">
        <f>IF(TabellSAML[[#This Row],[CoS1]]=TRUE,TabellSAML[[#This Row],[Datum för det sista programtillfället]]&amp;TabellSAML[[#This Row],[(CoS) Ledarens namn]],"")</f>
        <v/>
      </c>
      <c r="AV321" t="str">
        <f>IF(TabellSAML[[#This Row],[CoS1]]=TRUE,TabellSAML[[#This Row],[Socialförvaltning som anordnat programtillfällena]],"")</f>
        <v/>
      </c>
      <c r="AW321" s="5" t="str">
        <f>IF(TabellSAML[[#This Row],[CoS2]]=TRUE,TabellSAML[[#This Row],[Datum för sista programtillfället]]&amp;TabellSAML[[#This Row],[(CoS) Namn på ledare för programmet]],"")</f>
        <v/>
      </c>
      <c r="AX321" t="str">
        <f>_xlfn.XLOOKUP(TabellSAML[[#This Row],[CoS_del_datum]],TabellSAML[CoS_led_datum],TabellSAML[CoS_led_SF],"",0,1)</f>
        <v/>
      </c>
      <c r="AY321" s="5" t="str">
        <f>IF(TabellSAML[[#This Row],[BIFF1]]=TRUE,TabellSAML[[#This Row],[Datum för det sista programtillfället]]&amp;TabellSAML[[#This Row],[(BIFF) Ledarens namn]],"")</f>
        <v/>
      </c>
      <c r="AZ321" t="str">
        <f>IF(TabellSAML[[#This Row],[BIFF1]]=TRUE,TabellSAML[[#This Row],[Socialförvaltning som anordnat programtillfällena]],"")</f>
        <v/>
      </c>
      <c r="BA321" s="5" t="str">
        <f>IF(TabellSAML[[#This Row],[BIFF2]]=TRUE,TabellSAML[[#This Row],[Datum för sista programtillfället]]&amp;TabellSAML[[#This Row],[(BIFF) Namn på ledare för programmet]],"")</f>
        <v/>
      </c>
      <c r="BB321" t="str">
        <f>_xlfn.XLOOKUP(TabellSAML[[#This Row],[BIFF_del_datum]],TabellSAML[BIFF_led_datum],TabellSAML[BIFF_led_SF],"",0,1)</f>
        <v/>
      </c>
      <c r="BC321" s="5" t="str">
        <f>IF(TabellSAML[[#This Row],[LFT1]]=TRUE,TabellSAML[[#This Row],[Datum för det sista programtillfället]]&amp;TabellSAML[[#This Row],[(LFT) Ledarens namn]],"")</f>
        <v/>
      </c>
      <c r="BD321" t="str">
        <f>IF(TabellSAML[[#This Row],[LFT1]]=TRUE,TabellSAML[[#This Row],[Socialförvaltning som anordnat programtillfällena]],"")</f>
        <v/>
      </c>
      <c r="BE321" s="5" t="str">
        <f>IF(TabellSAML[[#This Row],[LFT2]]=TRUE,TabellSAML[[#This Row],[Datum för sista programtillfället]]&amp;TabellSAML[[#This Row],[(LFT) Namn på ledare för programmet]],"")</f>
        <v/>
      </c>
      <c r="BF321" t="str">
        <f>_xlfn.XLOOKUP(TabellSAML[[#This Row],[LFT_del_datum]],TabellSAML[LFT_led_datum],TabellSAML[LFT_led_SF],"",0,1)</f>
        <v/>
      </c>
      <c r="BG32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1" s="5" t="str">
        <f>IF(ISNUMBER(TabellSAML[[#This Row],[Datum för det sista programtillfället]]),TabellSAML[[#This Row],[Datum för det sista programtillfället]],IF(ISBLANK(TabellSAML[[#This Row],[Datum för sista programtillfället]]),"",TabellSAML[[#This Row],[Datum för sista programtillfället]]))</f>
        <v/>
      </c>
      <c r="BJ321" t="str">
        <f>IF(ISTEXT(TabellSAML[[#This Row],[Typ av program]]),TabellSAML[[#This Row],[Typ av program]],IF(ISBLANK(TabellSAML[[#This Row],[Typ av program2]]),"",TabellSAML[[#This Row],[Typ av program2]]))</f>
        <v/>
      </c>
      <c r="BK321" t="str">
        <f>IF(ISTEXT(TabellSAML[[#This Row],[Datum alla]]),"",YEAR(TabellSAML[[#This Row],[Datum alla]]))</f>
        <v/>
      </c>
      <c r="BL321" t="str">
        <f>IF(ISTEXT(TabellSAML[[#This Row],[Datum alla]]),"",MONTH(TabellSAML[[#This Row],[Datum alla]]))</f>
        <v/>
      </c>
      <c r="BM321" t="str">
        <f>IF(ISTEXT(TabellSAML[[#This Row],[Månad]]),"",IF(TabellSAML[[#This Row],[Månad]]&lt;=6,TabellSAML[[#This Row],[År]]&amp;" termin 1",TabellSAML[[#This Row],[År]]&amp;" termin 2"))</f>
        <v/>
      </c>
    </row>
    <row r="322" spans="2:65" x14ac:dyDescent="0.25">
      <c r="B322" s="1"/>
      <c r="C322" s="1"/>
      <c r="G322" s="29"/>
      <c r="S322" s="37"/>
      <c r="T322" s="29"/>
      <c r="AA322" s="2"/>
      <c r="AO322" s="44" t="str">
        <f>IF(TabellSAML[[#This Row],[ID]]&gt;0,ISTEXT(TabellSAML[[#This Row],[(CoS) Ledarens namn]]),"")</f>
        <v/>
      </c>
      <c r="AP322" t="str">
        <f>IF(TabellSAML[[#This Row],[ID]]&gt;0,ISTEXT(TabellSAML[[#This Row],[(BIFF) Ledarens namn]]),"")</f>
        <v/>
      </c>
      <c r="AQ322" t="str">
        <f>IF(TabellSAML[[#This Row],[ID]]&gt;0,ISTEXT(TabellSAML[[#This Row],[(LFT) Ledarens namn]]),"")</f>
        <v/>
      </c>
      <c r="AR322" t="str">
        <f>IF(TabellSAML[[#This Row],[ID]]&gt;0,ISTEXT(TabellSAML[[#This Row],[(CoS) Namn på ledare för programmet]]),"")</f>
        <v/>
      </c>
      <c r="AS322" t="str">
        <f>IF(TabellSAML[[#This Row],[ID]]&gt;0,ISTEXT(TabellSAML[[#This Row],[(BIFF) Namn på ledare för programmet]]),"")</f>
        <v/>
      </c>
      <c r="AT322" t="str">
        <f>IF(TabellSAML[[#This Row],[ID]]&gt;0,ISTEXT(TabellSAML[[#This Row],[(LFT) Namn på ledare för programmet]]),"")</f>
        <v/>
      </c>
      <c r="AU322" s="5" t="str">
        <f>IF(TabellSAML[[#This Row],[CoS1]]=TRUE,TabellSAML[[#This Row],[Datum för det sista programtillfället]]&amp;TabellSAML[[#This Row],[(CoS) Ledarens namn]],"")</f>
        <v/>
      </c>
      <c r="AV322" t="str">
        <f>IF(TabellSAML[[#This Row],[CoS1]]=TRUE,TabellSAML[[#This Row],[Socialförvaltning som anordnat programtillfällena]],"")</f>
        <v/>
      </c>
      <c r="AW322" s="5" t="str">
        <f>IF(TabellSAML[[#This Row],[CoS2]]=TRUE,TabellSAML[[#This Row],[Datum för sista programtillfället]]&amp;TabellSAML[[#This Row],[(CoS) Namn på ledare för programmet]],"")</f>
        <v/>
      </c>
      <c r="AX322" t="str">
        <f>_xlfn.XLOOKUP(TabellSAML[[#This Row],[CoS_del_datum]],TabellSAML[CoS_led_datum],TabellSAML[CoS_led_SF],"",0,1)</f>
        <v/>
      </c>
      <c r="AY322" s="5" t="str">
        <f>IF(TabellSAML[[#This Row],[BIFF1]]=TRUE,TabellSAML[[#This Row],[Datum för det sista programtillfället]]&amp;TabellSAML[[#This Row],[(BIFF) Ledarens namn]],"")</f>
        <v/>
      </c>
      <c r="AZ322" t="str">
        <f>IF(TabellSAML[[#This Row],[BIFF1]]=TRUE,TabellSAML[[#This Row],[Socialförvaltning som anordnat programtillfällena]],"")</f>
        <v/>
      </c>
      <c r="BA322" s="5" t="str">
        <f>IF(TabellSAML[[#This Row],[BIFF2]]=TRUE,TabellSAML[[#This Row],[Datum för sista programtillfället]]&amp;TabellSAML[[#This Row],[(BIFF) Namn på ledare för programmet]],"")</f>
        <v/>
      </c>
      <c r="BB322" t="str">
        <f>_xlfn.XLOOKUP(TabellSAML[[#This Row],[BIFF_del_datum]],TabellSAML[BIFF_led_datum],TabellSAML[BIFF_led_SF],"",0,1)</f>
        <v/>
      </c>
      <c r="BC322" s="5" t="str">
        <f>IF(TabellSAML[[#This Row],[LFT1]]=TRUE,TabellSAML[[#This Row],[Datum för det sista programtillfället]]&amp;TabellSAML[[#This Row],[(LFT) Ledarens namn]],"")</f>
        <v/>
      </c>
      <c r="BD322" t="str">
        <f>IF(TabellSAML[[#This Row],[LFT1]]=TRUE,TabellSAML[[#This Row],[Socialförvaltning som anordnat programtillfällena]],"")</f>
        <v/>
      </c>
      <c r="BE322" s="5" t="str">
        <f>IF(TabellSAML[[#This Row],[LFT2]]=TRUE,TabellSAML[[#This Row],[Datum för sista programtillfället]]&amp;TabellSAML[[#This Row],[(LFT) Namn på ledare för programmet]],"")</f>
        <v/>
      </c>
      <c r="BF322" t="str">
        <f>_xlfn.XLOOKUP(TabellSAML[[#This Row],[LFT_del_datum]],TabellSAML[LFT_led_datum],TabellSAML[LFT_led_SF],"",0,1)</f>
        <v/>
      </c>
      <c r="BG32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2" s="5" t="str">
        <f>IF(ISNUMBER(TabellSAML[[#This Row],[Datum för det sista programtillfället]]),TabellSAML[[#This Row],[Datum för det sista programtillfället]],IF(ISBLANK(TabellSAML[[#This Row],[Datum för sista programtillfället]]),"",TabellSAML[[#This Row],[Datum för sista programtillfället]]))</f>
        <v/>
      </c>
      <c r="BJ322" t="str">
        <f>IF(ISTEXT(TabellSAML[[#This Row],[Typ av program]]),TabellSAML[[#This Row],[Typ av program]],IF(ISBLANK(TabellSAML[[#This Row],[Typ av program2]]),"",TabellSAML[[#This Row],[Typ av program2]]))</f>
        <v/>
      </c>
      <c r="BK322" t="str">
        <f>IF(ISTEXT(TabellSAML[[#This Row],[Datum alla]]),"",YEAR(TabellSAML[[#This Row],[Datum alla]]))</f>
        <v/>
      </c>
      <c r="BL322" t="str">
        <f>IF(ISTEXT(TabellSAML[[#This Row],[Datum alla]]),"",MONTH(TabellSAML[[#This Row],[Datum alla]]))</f>
        <v/>
      </c>
      <c r="BM322" t="str">
        <f>IF(ISTEXT(TabellSAML[[#This Row],[Månad]]),"",IF(TabellSAML[[#This Row],[Månad]]&lt;=6,TabellSAML[[#This Row],[År]]&amp;" termin 1",TabellSAML[[#This Row],[År]]&amp;" termin 2"))</f>
        <v/>
      </c>
    </row>
    <row r="323" spans="2:65" x14ac:dyDescent="0.25">
      <c r="B323" s="1"/>
      <c r="C323" s="1"/>
      <c r="G323" s="29"/>
      <c r="S323" s="37"/>
      <c r="T323" s="29"/>
      <c r="AA323" s="2"/>
      <c r="AO323" s="44" t="str">
        <f>IF(TabellSAML[[#This Row],[ID]]&gt;0,ISTEXT(TabellSAML[[#This Row],[(CoS) Ledarens namn]]),"")</f>
        <v/>
      </c>
      <c r="AP323" t="str">
        <f>IF(TabellSAML[[#This Row],[ID]]&gt;0,ISTEXT(TabellSAML[[#This Row],[(BIFF) Ledarens namn]]),"")</f>
        <v/>
      </c>
      <c r="AQ323" t="str">
        <f>IF(TabellSAML[[#This Row],[ID]]&gt;0,ISTEXT(TabellSAML[[#This Row],[(LFT) Ledarens namn]]),"")</f>
        <v/>
      </c>
      <c r="AR323" t="str">
        <f>IF(TabellSAML[[#This Row],[ID]]&gt;0,ISTEXT(TabellSAML[[#This Row],[(CoS) Namn på ledare för programmet]]),"")</f>
        <v/>
      </c>
      <c r="AS323" t="str">
        <f>IF(TabellSAML[[#This Row],[ID]]&gt;0,ISTEXT(TabellSAML[[#This Row],[(BIFF) Namn på ledare för programmet]]),"")</f>
        <v/>
      </c>
      <c r="AT323" t="str">
        <f>IF(TabellSAML[[#This Row],[ID]]&gt;0,ISTEXT(TabellSAML[[#This Row],[(LFT) Namn på ledare för programmet]]),"")</f>
        <v/>
      </c>
      <c r="AU323" s="5" t="str">
        <f>IF(TabellSAML[[#This Row],[CoS1]]=TRUE,TabellSAML[[#This Row],[Datum för det sista programtillfället]]&amp;TabellSAML[[#This Row],[(CoS) Ledarens namn]],"")</f>
        <v/>
      </c>
      <c r="AV323" t="str">
        <f>IF(TabellSAML[[#This Row],[CoS1]]=TRUE,TabellSAML[[#This Row],[Socialförvaltning som anordnat programtillfällena]],"")</f>
        <v/>
      </c>
      <c r="AW323" s="5" t="str">
        <f>IF(TabellSAML[[#This Row],[CoS2]]=TRUE,TabellSAML[[#This Row],[Datum för sista programtillfället]]&amp;TabellSAML[[#This Row],[(CoS) Namn på ledare för programmet]],"")</f>
        <v/>
      </c>
      <c r="AX323" t="str">
        <f>_xlfn.XLOOKUP(TabellSAML[[#This Row],[CoS_del_datum]],TabellSAML[CoS_led_datum],TabellSAML[CoS_led_SF],"",0,1)</f>
        <v/>
      </c>
      <c r="AY323" s="5" t="str">
        <f>IF(TabellSAML[[#This Row],[BIFF1]]=TRUE,TabellSAML[[#This Row],[Datum för det sista programtillfället]]&amp;TabellSAML[[#This Row],[(BIFF) Ledarens namn]],"")</f>
        <v/>
      </c>
      <c r="AZ323" t="str">
        <f>IF(TabellSAML[[#This Row],[BIFF1]]=TRUE,TabellSAML[[#This Row],[Socialförvaltning som anordnat programtillfällena]],"")</f>
        <v/>
      </c>
      <c r="BA323" s="5" t="str">
        <f>IF(TabellSAML[[#This Row],[BIFF2]]=TRUE,TabellSAML[[#This Row],[Datum för sista programtillfället]]&amp;TabellSAML[[#This Row],[(BIFF) Namn på ledare för programmet]],"")</f>
        <v/>
      </c>
      <c r="BB323" t="str">
        <f>_xlfn.XLOOKUP(TabellSAML[[#This Row],[BIFF_del_datum]],TabellSAML[BIFF_led_datum],TabellSAML[BIFF_led_SF],"",0,1)</f>
        <v/>
      </c>
      <c r="BC323" s="5" t="str">
        <f>IF(TabellSAML[[#This Row],[LFT1]]=TRUE,TabellSAML[[#This Row],[Datum för det sista programtillfället]]&amp;TabellSAML[[#This Row],[(LFT) Ledarens namn]],"")</f>
        <v/>
      </c>
      <c r="BD323" t="str">
        <f>IF(TabellSAML[[#This Row],[LFT1]]=TRUE,TabellSAML[[#This Row],[Socialförvaltning som anordnat programtillfällena]],"")</f>
        <v/>
      </c>
      <c r="BE323" s="5" t="str">
        <f>IF(TabellSAML[[#This Row],[LFT2]]=TRUE,TabellSAML[[#This Row],[Datum för sista programtillfället]]&amp;TabellSAML[[#This Row],[(LFT) Namn på ledare för programmet]],"")</f>
        <v/>
      </c>
      <c r="BF323" t="str">
        <f>_xlfn.XLOOKUP(TabellSAML[[#This Row],[LFT_del_datum]],TabellSAML[LFT_led_datum],TabellSAML[LFT_led_SF],"",0,1)</f>
        <v/>
      </c>
      <c r="BG32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3" s="5" t="str">
        <f>IF(ISNUMBER(TabellSAML[[#This Row],[Datum för det sista programtillfället]]),TabellSAML[[#This Row],[Datum för det sista programtillfället]],IF(ISBLANK(TabellSAML[[#This Row],[Datum för sista programtillfället]]),"",TabellSAML[[#This Row],[Datum för sista programtillfället]]))</f>
        <v/>
      </c>
      <c r="BJ323" t="str">
        <f>IF(ISTEXT(TabellSAML[[#This Row],[Typ av program]]),TabellSAML[[#This Row],[Typ av program]],IF(ISBLANK(TabellSAML[[#This Row],[Typ av program2]]),"",TabellSAML[[#This Row],[Typ av program2]]))</f>
        <v/>
      </c>
      <c r="BK323" t="str">
        <f>IF(ISTEXT(TabellSAML[[#This Row],[Datum alla]]),"",YEAR(TabellSAML[[#This Row],[Datum alla]]))</f>
        <v/>
      </c>
      <c r="BL323" t="str">
        <f>IF(ISTEXT(TabellSAML[[#This Row],[Datum alla]]),"",MONTH(TabellSAML[[#This Row],[Datum alla]]))</f>
        <v/>
      </c>
      <c r="BM323" t="str">
        <f>IF(ISTEXT(TabellSAML[[#This Row],[Månad]]),"",IF(TabellSAML[[#This Row],[Månad]]&lt;=6,TabellSAML[[#This Row],[År]]&amp;" termin 1",TabellSAML[[#This Row],[År]]&amp;" termin 2"))</f>
        <v/>
      </c>
    </row>
    <row r="324" spans="2:65" x14ac:dyDescent="0.25">
      <c r="B324" s="1"/>
      <c r="C324" s="1"/>
      <c r="G324" s="29"/>
      <c r="S324" s="37"/>
      <c r="T324" s="29"/>
      <c r="AA324" s="2"/>
      <c r="AO324" s="44" t="str">
        <f>IF(TabellSAML[[#This Row],[ID]]&gt;0,ISTEXT(TabellSAML[[#This Row],[(CoS) Ledarens namn]]),"")</f>
        <v/>
      </c>
      <c r="AP324" t="str">
        <f>IF(TabellSAML[[#This Row],[ID]]&gt;0,ISTEXT(TabellSAML[[#This Row],[(BIFF) Ledarens namn]]),"")</f>
        <v/>
      </c>
      <c r="AQ324" t="str">
        <f>IF(TabellSAML[[#This Row],[ID]]&gt;0,ISTEXT(TabellSAML[[#This Row],[(LFT) Ledarens namn]]),"")</f>
        <v/>
      </c>
      <c r="AR324" t="str">
        <f>IF(TabellSAML[[#This Row],[ID]]&gt;0,ISTEXT(TabellSAML[[#This Row],[(CoS) Namn på ledare för programmet]]),"")</f>
        <v/>
      </c>
      <c r="AS324" t="str">
        <f>IF(TabellSAML[[#This Row],[ID]]&gt;0,ISTEXT(TabellSAML[[#This Row],[(BIFF) Namn på ledare för programmet]]),"")</f>
        <v/>
      </c>
      <c r="AT324" t="str">
        <f>IF(TabellSAML[[#This Row],[ID]]&gt;0,ISTEXT(TabellSAML[[#This Row],[(LFT) Namn på ledare för programmet]]),"")</f>
        <v/>
      </c>
      <c r="AU324" s="5" t="str">
        <f>IF(TabellSAML[[#This Row],[CoS1]]=TRUE,TabellSAML[[#This Row],[Datum för det sista programtillfället]]&amp;TabellSAML[[#This Row],[(CoS) Ledarens namn]],"")</f>
        <v/>
      </c>
      <c r="AV324" t="str">
        <f>IF(TabellSAML[[#This Row],[CoS1]]=TRUE,TabellSAML[[#This Row],[Socialförvaltning som anordnat programtillfällena]],"")</f>
        <v/>
      </c>
      <c r="AW324" s="5" t="str">
        <f>IF(TabellSAML[[#This Row],[CoS2]]=TRUE,TabellSAML[[#This Row],[Datum för sista programtillfället]]&amp;TabellSAML[[#This Row],[(CoS) Namn på ledare för programmet]],"")</f>
        <v/>
      </c>
      <c r="AX324" t="str">
        <f>_xlfn.XLOOKUP(TabellSAML[[#This Row],[CoS_del_datum]],TabellSAML[CoS_led_datum],TabellSAML[CoS_led_SF],"",0,1)</f>
        <v/>
      </c>
      <c r="AY324" s="5" t="str">
        <f>IF(TabellSAML[[#This Row],[BIFF1]]=TRUE,TabellSAML[[#This Row],[Datum för det sista programtillfället]]&amp;TabellSAML[[#This Row],[(BIFF) Ledarens namn]],"")</f>
        <v/>
      </c>
      <c r="AZ324" t="str">
        <f>IF(TabellSAML[[#This Row],[BIFF1]]=TRUE,TabellSAML[[#This Row],[Socialförvaltning som anordnat programtillfällena]],"")</f>
        <v/>
      </c>
      <c r="BA324" s="5" t="str">
        <f>IF(TabellSAML[[#This Row],[BIFF2]]=TRUE,TabellSAML[[#This Row],[Datum för sista programtillfället]]&amp;TabellSAML[[#This Row],[(BIFF) Namn på ledare för programmet]],"")</f>
        <v/>
      </c>
      <c r="BB324" t="str">
        <f>_xlfn.XLOOKUP(TabellSAML[[#This Row],[BIFF_del_datum]],TabellSAML[BIFF_led_datum],TabellSAML[BIFF_led_SF],"",0,1)</f>
        <v/>
      </c>
      <c r="BC324" s="5" t="str">
        <f>IF(TabellSAML[[#This Row],[LFT1]]=TRUE,TabellSAML[[#This Row],[Datum för det sista programtillfället]]&amp;TabellSAML[[#This Row],[(LFT) Ledarens namn]],"")</f>
        <v/>
      </c>
      <c r="BD324" t="str">
        <f>IF(TabellSAML[[#This Row],[LFT1]]=TRUE,TabellSAML[[#This Row],[Socialförvaltning som anordnat programtillfällena]],"")</f>
        <v/>
      </c>
      <c r="BE324" s="5" t="str">
        <f>IF(TabellSAML[[#This Row],[LFT2]]=TRUE,TabellSAML[[#This Row],[Datum för sista programtillfället]]&amp;TabellSAML[[#This Row],[(LFT) Namn på ledare för programmet]],"")</f>
        <v/>
      </c>
      <c r="BF324" t="str">
        <f>_xlfn.XLOOKUP(TabellSAML[[#This Row],[LFT_del_datum]],TabellSAML[LFT_led_datum],TabellSAML[LFT_led_SF],"",0,1)</f>
        <v/>
      </c>
      <c r="BG32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4" s="5" t="str">
        <f>IF(ISNUMBER(TabellSAML[[#This Row],[Datum för det sista programtillfället]]),TabellSAML[[#This Row],[Datum för det sista programtillfället]],IF(ISBLANK(TabellSAML[[#This Row],[Datum för sista programtillfället]]),"",TabellSAML[[#This Row],[Datum för sista programtillfället]]))</f>
        <v/>
      </c>
      <c r="BJ324" t="str">
        <f>IF(ISTEXT(TabellSAML[[#This Row],[Typ av program]]),TabellSAML[[#This Row],[Typ av program]],IF(ISBLANK(TabellSAML[[#This Row],[Typ av program2]]),"",TabellSAML[[#This Row],[Typ av program2]]))</f>
        <v/>
      </c>
      <c r="BK324" t="str">
        <f>IF(ISTEXT(TabellSAML[[#This Row],[Datum alla]]),"",YEAR(TabellSAML[[#This Row],[Datum alla]]))</f>
        <v/>
      </c>
      <c r="BL324" t="str">
        <f>IF(ISTEXT(TabellSAML[[#This Row],[Datum alla]]),"",MONTH(TabellSAML[[#This Row],[Datum alla]]))</f>
        <v/>
      </c>
      <c r="BM324" t="str">
        <f>IF(ISTEXT(TabellSAML[[#This Row],[Månad]]),"",IF(TabellSAML[[#This Row],[Månad]]&lt;=6,TabellSAML[[#This Row],[År]]&amp;" termin 1",TabellSAML[[#This Row],[År]]&amp;" termin 2"))</f>
        <v/>
      </c>
    </row>
    <row r="325" spans="2:65" x14ac:dyDescent="0.25">
      <c r="B325" s="1"/>
      <c r="C325" s="1"/>
      <c r="G325" s="29"/>
      <c r="S325" s="37"/>
      <c r="T325" s="29"/>
      <c r="AA325" s="2"/>
      <c r="AO325" s="44" t="str">
        <f>IF(TabellSAML[[#This Row],[ID]]&gt;0,ISTEXT(TabellSAML[[#This Row],[(CoS) Ledarens namn]]),"")</f>
        <v/>
      </c>
      <c r="AP325" t="str">
        <f>IF(TabellSAML[[#This Row],[ID]]&gt;0,ISTEXT(TabellSAML[[#This Row],[(BIFF) Ledarens namn]]),"")</f>
        <v/>
      </c>
      <c r="AQ325" t="str">
        <f>IF(TabellSAML[[#This Row],[ID]]&gt;0,ISTEXT(TabellSAML[[#This Row],[(LFT) Ledarens namn]]),"")</f>
        <v/>
      </c>
      <c r="AR325" t="str">
        <f>IF(TabellSAML[[#This Row],[ID]]&gt;0,ISTEXT(TabellSAML[[#This Row],[(CoS) Namn på ledare för programmet]]),"")</f>
        <v/>
      </c>
      <c r="AS325" t="str">
        <f>IF(TabellSAML[[#This Row],[ID]]&gt;0,ISTEXT(TabellSAML[[#This Row],[(BIFF) Namn på ledare för programmet]]),"")</f>
        <v/>
      </c>
      <c r="AT325" t="str">
        <f>IF(TabellSAML[[#This Row],[ID]]&gt;0,ISTEXT(TabellSAML[[#This Row],[(LFT) Namn på ledare för programmet]]),"")</f>
        <v/>
      </c>
      <c r="AU325" s="5" t="str">
        <f>IF(TabellSAML[[#This Row],[CoS1]]=TRUE,TabellSAML[[#This Row],[Datum för det sista programtillfället]]&amp;TabellSAML[[#This Row],[(CoS) Ledarens namn]],"")</f>
        <v/>
      </c>
      <c r="AV325" t="str">
        <f>IF(TabellSAML[[#This Row],[CoS1]]=TRUE,TabellSAML[[#This Row],[Socialförvaltning som anordnat programtillfällena]],"")</f>
        <v/>
      </c>
      <c r="AW325" s="5" t="str">
        <f>IF(TabellSAML[[#This Row],[CoS2]]=TRUE,TabellSAML[[#This Row],[Datum för sista programtillfället]]&amp;TabellSAML[[#This Row],[(CoS) Namn på ledare för programmet]],"")</f>
        <v/>
      </c>
      <c r="AX325" t="str">
        <f>_xlfn.XLOOKUP(TabellSAML[[#This Row],[CoS_del_datum]],TabellSAML[CoS_led_datum],TabellSAML[CoS_led_SF],"",0,1)</f>
        <v/>
      </c>
      <c r="AY325" s="5" t="str">
        <f>IF(TabellSAML[[#This Row],[BIFF1]]=TRUE,TabellSAML[[#This Row],[Datum för det sista programtillfället]]&amp;TabellSAML[[#This Row],[(BIFF) Ledarens namn]],"")</f>
        <v/>
      </c>
      <c r="AZ325" t="str">
        <f>IF(TabellSAML[[#This Row],[BIFF1]]=TRUE,TabellSAML[[#This Row],[Socialförvaltning som anordnat programtillfällena]],"")</f>
        <v/>
      </c>
      <c r="BA325" s="5" t="str">
        <f>IF(TabellSAML[[#This Row],[BIFF2]]=TRUE,TabellSAML[[#This Row],[Datum för sista programtillfället]]&amp;TabellSAML[[#This Row],[(BIFF) Namn på ledare för programmet]],"")</f>
        <v/>
      </c>
      <c r="BB325" t="str">
        <f>_xlfn.XLOOKUP(TabellSAML[[#This Row],[BIFF_del_datum]],TabellSAML[BIFF_led_datum],TabellSAML[BIFF_led_SF],"",0,1)</f>
        <v/>
      </c>
      <c r="BC325" s="5" t="str">
        <f>IF(TabellSAML[[#This Row],[LFT1]]=TRUE,TabellSAML[[#This Row],[Datum för det sista programtillfället]]&amp;TabellSAML[[#This Row],[(LFT) Ledarens namn]],"")</f>
        <v/>
      </c>
      <c r="BD325" t="str">
        <f>IF(TabellSAML[[#This Row],[LFT1]]=TRUE,TabellSAML[[#This Row],[Socialförvaltning som anordnat programtillfällena]],"")</f>
        <v/>
      </c>
      <c r="BE325" s="5" t="str">
        <f>IF(TabellSAML[[#This Row],[LFT2]]=TRUE,TabellSAML[[#This Row],[Datum för sista programtillfället]]&amp;TabellSAML[[#This Row],[(LFT) Namn på ledare för programmet]],"")</f>
        <v/>
      </c>
      <c r="BF325" t="str">
        <f>_xlfn.XLOOKUP(TabellSAML[[#This Row],[LFT_del_datum]],TabellSAML[LFT_led_datum],TabellSAML[LFT_led_SF],"",0,1)</f>
        <v/>
      </c>
      <c r="BG32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5" s="5" t="str">
        <f>IF(ISNUMBER(TabellSAML[[#This Row],[Datum för det sista programtillfället]]),TabellSAML[[#This Row],[Datum för det sista programtillfället]],IF(ISBLANK(TabellSAML[[#This Row],[Datum för sista programtillfället]]),"",TabellSAML[[#This Row],[Datum för sista programtillfället]]))</f>
        <v/>
      </c>
      <c r="BJ325" t="str">
        <f>IF(ISTEXT(TabellSAML[[#This Row],[Typ av program]]),TabellSAML[[#This Row],[Typ av program]],IF(ISBLANK(TabellSAML[[#This Row],[Typ av program2]]),"",TabellSAML[[#This Row],[Typ av program2]]))</f>
        <v/>
      </c>
      <c r="BK325" t="str">
        <f>IF(ISTEXT(TabellSAML[[#This Row],[Datum alla]]),"",YEAR(TabellSAML[[#This Row],[Datum alla]]))</f>
        <v/>
      </c>
      <c r="BL325" t="str">
        <f>IF(ISTEXT(TabellSAML[[#This Row],[Datum alla]]),"",MONTH(TabellSAML[[#This Row],[Datum alla]]))</f>
        <v/>
      </c>
      <c r="BM325" t="str">
        <f>IF(ISTEXT(TabellSAML[[#This Row],[Månad]]),"",IF(TabellSAML[[#This Row],[Månad]]&lt;=6,TabellSAML[[#This Row],[År]]&amp;" termin 1",TabellSAML[[#This Row],[År]]&amp;" termin 2"))</f>
        <v/>
      </c>
    </row>
    <row r="326" spans="2:65" x14ac:dyDescent="0.25">
      <c r="B326" s="1"/>
      <c r="C326" s="1"/>
      <c r="G326" s="29"/>
      <c r="S326" s="37"/>
      <c r="T326" s="29"/>
      <c r="AA326" s="2"/>
      <c r="AO326" s="44" t="str">
        <f>IF(TabellSAML[[#This Row],[ID]]&gt;0,ISTEXT(TabellSAML[[#This Row],[(CoS) Ledarens namn]]),"")</f>
        <v/>
      </c>
      <c r="AP326" t="str">
        <f>IF(TabellSAML[[#This Row],[ID]]&gt;0,ISTEXT(TabellSAML[[#This Row],[(BIFF) Ledarens namn]]),"")</f>
        <v/>
      </c>
      <c r="AQ326" t="str">
        <f>IF(TabellSAML[[#This Row],[ID]]&gt;0,ISTEXT(TabellSAML[[#This Row],[(LFT) Ledarens namn]]),"")</f>
        <v/>
      </c>
      <c r="AR326" t="str">
        <f>IF(TabellSAML[[#This Row],[ID]]&gt;0,ISTEXT(TabellSAML[[#This Row],[(CoS) Namn på ledare för programmet]]),"")</f>
        <v/>
      </c>
      <c r="AS326" t="str">
        <f>IF(TabellSAML[[#This Row],[ID]]&gt;0,ISTEXT(TabellSAML[[#This Row],[(BIFF) Namn på ledare för programmet]]),"")</f>
        <v/>
      </c>
      <c r="AT326" t="str">
        <f>IF(TabellSAML[[#This Row],[ID]]&gt;0,ISTEXT(TabellSAML[[#This Row],[(LFT) Namn på ledare för programmet]]),"")</f>
        <v/>
      </c>
      <c r="AU326" s="5" t="str">
        <f>IF(TabellSAML[[#This Row],[CoS1]]=TRUE,TabellSAML[[#This Row],[Datum för det sista programtillfället]]&amp;TabellSAML[[#This Row],[(CoS) Ledarens namn]],"")</f>
        <v/>
      </c>
      <c r="AV326" t="str">
        <f>IF(TabellSAML[[#This Row],[CoS1]]=TRUE,TabellSAML[[#This Row],[Socialförvaltning som anordnat programtillfällena]],"")</f>
        <v/>
      </c>
      <c r="AW326" s="5" t="str">
        <f>IF(TabellSAML[[#This Row],[CoS2]]=TRUE,TabellSAML[[#This Row],[Datum för sista programtillfället]]&amp;TabellSAML[[#This Row],[(CoS) Namn på ledare för programmet]],"")</f>
        <v/>
      </c>
      <c r="AX326" t="str">
        <f>_xlfn.XLOOKUP(TabellSAML[[#This Row],[CoS_del_datum]],TabellSAML[CoS_led_datum],TabellSAML[CoS_led_SF],"",0,1)</f>
        <v/>
      </c>
      <c r="AY326" s="5" t="str">
        <f>IF(TabellSAML[[#This Row],[BIFF1]]=TRUE,TabellSAML[[#This Row],[Datum för det sista programtillfället]]&amp;TabellSAML[[#This Row],[(BIFF) Ledarens namn]],"")</f>
        <v/>
      </c>
      <c r="AZ326" t="str">
        <f>IF(TabellSAML[[#This Row],[BIFF1]]=TRUE,TabellSAML[[#This Row],[Socialförvaltning som anordnat programtillfällena]],"")</f>
        <v/>
      </c>
      <c r="BA326" s="5" t="str">
        <f>IF(TabellSAML[[#This Row],[BIFF2]]=TRUE,TabellSAML[[#This Row],[Datum för sista programtillfället]]&amp;TabellSAML[[#This Row],[(BIFF) Namn på ledare för programmet]],"")</f>
        <v/>
      </c>
      <c r="BB326" t="str">
        <f>_xlfn.XLOOKUP(TabellSAML[[#This Row],[BIFF_del_datum]],TabellSAML[BIFF_led_datum],TabellSAML[BIFF_led_SF],"",0,1)</f>
        <v/>
      </c>
      <c r="BC326" s="5" t="str">
        <f>IF(TabellSAML[[#This Row],[LFT1]]=TRUE,TabellSAML[[#This Row],[Datum för det sista programtillfället]]&amp;TabellSAML[[#This Row],[(LFT) Ledarens namn]],"")</f>
        <v/>
      </c>
      <c r="BD326" t="str">
        <f>IF(TabellSAML[[#This Row],[LFT1]]=TRUE,TabellSAML[[#This Row],[Socialförvaltning som anordnat programtillfällena]],"")</f>
        <v/>
      </c>
      <c r="BE326" s="5" t="str">
        <f>IF(TabellSAML[[#This Row],[LFT2]]=TRUE,TabellSAML[[#This Row],[Datum för sista programtillfället]]&amp;TabellSAML[[#This Row],[(LFT) Namn på ledare för programmet]],"")</f>
        <v/>
      </c>
      <c r="BF326" t="str">
        <f>_xlfn.XLOOKUP(TabellSAML[[#This Row],[LFT_del_datum]],TabellSAML[LFT_led_datum],TabellSAML[LFT_led_SF],"",0,1)</f>
        <v/>
      </c>
      <c r="BG32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6" s="5" t="str">
        <f>IF(ISNUMBER(TabellSAML[[#This Row],[Datum för det sista programtillfället]]),TabellSAML[[#This Row],[Datum för det sista programtillfället]],IF(ISBLANK(TabellSAML[[#This Row],[Datum för sista programtillfället]]),"",TabellSAML[[#This Row],[Datum för sista programtillfället]]))</f>
        <v/>
      </c>
      <c r="BJ326" t="str">
        <f>IF(ISTEXT(TabellSAML[[#This Row],[Typ av program]]),TabellSAML[[#This Row],[Typ av program]],IF(ISBLANK(TabellSAML[[#This Row],[Typ av program2]]),"",TabellSAML[[#This Row],[Typ av program2]]))</f>
        <v/>
      </c>
      <c r="BK326" t="str">
        <f>IF(ISTEXT(TabellSAML[[#This Row],[Datum alla]]),"",YEAR(TabellSAML[[#This Row],[Datum alla]]))</f>
        <v/>
      </c>
      <c r="BL326" t="str">
        <f>IF(ISTEXT(TabellSAML[[#This Row],[Datum alla]]),"",MONTH(TabellSAML[[#This Row],[Datum alla]]))</f>
        <v/>
      </c>
      <c r="BM326" t="str">
        <f>IF(ISTEXT(TabellSAML[[#This Row],[Månad]]),"",IF(TabellSAML[[#This Row],[Månad]]&lt;=6,TabellSAML[[#This Row],[År]]&amp;" termin 1",TabellSAML[[#This Row],[År]]&amp;" termin 2"))</f>
        <v/>
      </c>
    </row>
    <row r="327" spans="2:65" x14ac:dyDescent="0.25">
      <c r="B327" s="1"/>
      <c r="C327" s="1"/>
      <c r="G327" s="29"/>
      <c r="S327" s="37"/>
      <c r="T327" s="29"/>
      <c r="AA327" s="2"/>
      <c r="AO327" s="44" t="str">
        <f>IF(TabellSAML[[#This Row],[ID]]&gt;0,ISTEXT(TabellSAML[[#This Row],[(CoS) Ledarens namn]]),"")</f>
        <v/>
      </c>
      <c r="AP327" t="str">
        <f>IF(TabellSAML[[#This Row],[ID]]&gt;0,ISTEXT(TabellSAML[[#This Row],[(BIFF) Ledarens namn]]),"")</f>
        <v/>
      </c>
      <c r="AQ327" t="str">
        <f>IF(TabellSAML[[#This Row],[ID]]&gt;0,ISTEXT(TabellSAML[[#This Row],[(LFT) Ledarens namn]]),"")</f>
        <v/>
      </c>
      <c r="AR327" t="str">
        <f>IF(TabellSAML[[#This Row],[ID]]&gt;0,ISTEXT(TabellSAML[[#This Row],[(CoS) Namn på ledare för programmet]]),"")</f>
        <v/>
      </c>
      <c r="AS327" t="str">
        <f>IF(TabellSAML[[#This Row],[ID]]&gt;0,ISTEXT(TabellSAML[[#This Row],[(BIFF) Namn på ledare för programmet]]),"")</f>
        <v/>
      </c>
      <c r="AT327" t="str">
        <f>IF(TabellSAML[[#This Row],[ID]]&gt;0,ISTEXT(TabellSAML[[#This Row],[(LFT) Namn på ledare för programmet]]),"")</f>
        <v/>
      </c>
      <c r="AU327" s="5" t="str">
        <f>IF(TabellSAML[[#This Row],[CoS1]]=TRUE,TabellSAML[[#This Row],[Datum för det sista programtillfället]]&amp;TabellSAML[[#This Row],[(CoS) Ledarens namn]],"")</f>
        <v/>
      </c>
      <c r="AV327" t="str">
        <f>IF(TabellSAML[[#This Row],[CoS1]]=TRUE,TabellSAML[[#This Row],[Socialförvaltning som anordnat programtillfällena]],"")</f>
        <v/>
      </c>
      <c r="AW327" s="5" t="str">
        <f>IF(TabellSAML[[#This Row],[CoS2]]=TRUE,TabellSAML[[#This Row],[Datum för sista programtillfället]]&amp;TabellSAML[[#This Row],[(CoS) Namn på ledare för programmet]],"")</f>
        <v/>
      </c>
      <c r="AX327" t="str">
        <f>_xlfn.XLOOKUP(TabellSAML[[#This Row],[CoS_del_datum]],TabellSAML[CoS_led_datum],TabellSAML[CoS_led_SF],"",0,1)</f>
        <v/>
      </c>
      <c r="AY327" s="5" t="str">
        <f>IF(TabellSAML[[#This Row],[BIFF1]]=TRUE,TabellSAML[[#This Row],[Datum för det sista programtillfället]]&amp;TabellSAML[[#This Row],[(BIFF) Ledarens namn]],"")</f>
        <v/>
      </c>
      <c r="AZ327" t="str">
        <f>IF(TabellSAML[[#This Row],[BIFF1]]=TRUE,TabellSAML[[#This Row],[Socialförvaltning som anordnat programtillfällena]],"")</f>
        <v/>
      </c>
      <c r="BA327" s="5" t="str">
        <f>IF(TabellSAML[[#This Row],[BIFF2]]=TRUE,TabellSAML[[#This Row],[Datum för sista programtillfället]]&amp;TabellSAML[[#This Row],[(BIFF) Namn på ledare för programmet]],"")</f>
        <v/>
      </c>
      <c r="BB327" t="str">
        <f>_xlfn.XLOOKUP(TabellSAML[[#This Row],[BIFF_del_datum]],TabellSAML[BIFF_led_datum],TabellSAML[BIFF_led_SF],"",0,1)</f>
        <v/>
      </c>
      <c r="BC327" s="5" t="str">
        <f>IF(TabellSAML[[#This Row],[LFT1]]=TRUE,TabellSAML[[#This Row],[Datum för det sista programtillfället]]&amp;TabellSAML[[#This Row],[(LFT) Ledarens namn]],"")</f>
        <v/>
      </c>
      <c r="BD327" t="str">
        <f>IF(TabellSAML[[#This Row],[LFT1]]=TRUE,TabellSAML[[#This Row],[Socialförvaltning som anordnat programtillfällena]],"")</f>
        <v/>
      </c>
      <c r="BE327" s="5" t="str">
        <f>IF(TabellSAML[[#This Row],[LFT2]]=TRUE,TabellSAML[[#This Row],[Datum för sista programtillfället]]&amp;TabellSAML[[#This Row],[(LFT) Namn på ledare för programmet]],"")</f>
        <v/>
      </c>
      <c r="BF327" t="str">
        <f>_xlfn.XLOOKUP(TabellSAML[[#This Row],[LFT_del_datum]],TabellSAML[LFT_led_datum],TabellSAML[LFT_led_SF],"",0,1)</f>
        <v/>
      </c>
      <c r="BG32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7" s="5" t="str">
        <f>IF(ISNUMBER(TabellSAML[[#This Row],[Datum för det sista programtillfället]]),TabellSAML[[#This Row],[Datum för det sista programtillfället]],IF(ISBLANK(TabellSAML[[#This Row],[Datum för sista programtillfället]]),"",TabellSAML[[#This Row],[Datum för sista programtillfället]]))</f>
        <v/>
      </c>
      <c r="BJ327" t="str">
        <f>IF(ISTEXT(TabellSAML[[#This Row],[Typ av program]]),TabellSAML[[#This Row],[Typ av program]],IF(ISBLANK(TabellSAML[[#This Row],[Typ av program2]]),"",TabellSAML[[#This Row],[Typ av program2]]))</f>
        <v/>
      </c>
      <c r="BK327" t="str">
        <f>IF(ISTEXT(TabellSAML[[#This Row],[Datum alla]]),"",YEAR(TabellSAML[[#This Row],[Datum alla]]))</f>
        <v/>
      </c>
      <c r="BL327" t="str">
        <f>IF(ISTEXT(TabellSAML[[#This Row],[Datum alla]]),"",MONTH(TabellSAML[[#This Row],[Datum alla]]))</f>
        <v/>
      </c>
      <c r="BM327" t="str">
        <f>IF(ISTEXT(TabellSAML[[#This Row],[Månad]]),"",IF(TabellSAML[[#This Row],[Månad]]&lt;=6,TabellSAML[[#This Row],[År]]&amp;" termin 1",TabellSAML[[#This Row],[År]]&amp;" termin 2"))</f>
        <v/>
      </c>
    </row>
    <row r="328" spans="2:65" x14ac:dyDescent="0.25">
      <c r="B328" s="1"/>
      <c r="C328" s="1"/>
      <c r="G328" s="29"/>
      <c r="S328" s="37"/>
      <c r="T328" s="29"/>
      <c r="AA328" s="2"/>
      <c r="AO328" s="44" t="str">
        <f>IF(TabellSAML[[#This Row],[ID]]&gt;0,ISTEXT(TabellSAML[[#This Row],[(CoS) Ledarens namn]]),"")</f>
        <v/>
      </c>
      <c r="AP328" t="str">
        <f>IF(TabellSAML[[#This Row],[ID]]&gt;0,ISTEXT(TabellSAML[[#This Row],[(BIFF) Ledarens namn]]),"")</f>
        <v/>
      </c>
      <c r="AQ328" t="str">
        <f>IF(TabellSAML[[#This Row],[ID]]&gt;0,ISTEXT(TabellSAML[[#This Row],[(LFT) Ledarens namn]]),"")</f>
        <v/>
      </c>
      <c r="AR328" t="str">
        <f>IF(TabellSAML[[#This Row],[ID]]&gt;0,ISTEXT(TabellSAML[[#This Row],[(CoS) Namn på ledare för programmet]]),"")</f>
        <v/>
      </c>
      <c r="AS328" t="str">
        <f>IF(TabellSAML[[#This Row],[ID]]&gt;0,ISTEXT(TabellSAML[[#This Row],[(BIFF) Namn på ledare för programmet]]),"")</f>
        <v/>
      </c>
      <c r="AT328" t="str">
        <f>IF(TabellSAML[[#This Row],[ID]]&gt;0,ISTEXT(TabellSAML[[#This Row],[(LFT) Namn på ledare för programmet]]),"")</f>
        <v/>
      </c>
      <c r="AU328" s="5" t="str">
        <f>IF(TabellSAML[[#This Row],[CoS1]]=TRUE,TabellSAML[[#This Row],[Datum för det sista programtillfället]]&amp;TabellSAML[[#This Row],[(CoS) Ledarens namn]],"")</f>
        <v/>
      </c>
      <c r="AV328" t="str">
        <f>IF(TabellSAML[[#This Row],[CoS1]]=TRUE,TabellSAML[[#This Row],[Socialförvaltning som anordnat programtillfällena]],"")</f>
        <v/>
      </c>
      <c r="AW328" s="5" t="str">
        <f>IF(TabellSAML[[#This Row],[CoS2]]=TRUE,TabellSAML[[#This Row],[Datum för sista programtillfället]]&amp;TabellSAML[[#This Row],[(CoS) Namn på ledare för programmet]],"")</f>
        <v/>
      </c>
      <c r="AX328" t="str">
        <f>_xlfn.XLOOKUP(TabellSAML[[#This Row],[CoS_del_datum]],TabellSAML[CoS_led_datum],TabellSAML[CoS_led_SF],"",0,1)</f>
        <v/>
      </c>
      <c r="AY328" s="5" t="str">
        <f>IF(TabellSAML[[#This Row],[BIFF1]]=TRUE,TabellSAML[[#This Row],[Datum för det sista programtillfället]]&amp;TabellSAML[[#This Row],[(BIFF) Ledarens namn]],"")</f>
        <v/>
      </c>
      <c r="AZ328" t="str">
        <f>IF(TabellSAML[[#This Row],[BIFF1]]=TRUE,TabellSAML[[#This Row],[Socialförvaltning som anordnat programtillfällena]],"")</f>
        <v/>
      </c>
      <c r="BA328" s="5" t="str">
        <f>IF(TabellSAML[[#This Row],[BIFF2]]=TRUE,TabellSAML[[#This Row],[Datum för sista programtillfället]]&amp;TabellSAML[[#This Row],[(BIFF) Namn på ledare för programmet]],"")</f>
        <v/>
      </c>
      <c r="BB328" t="str">
        <f>_xlfn.XLOOKUP(TabellSAML[[#This Row],[BIFF_del_datum]],TabellSAML[BIFF_led_datum],TabellSAML[BIFF_led_SF],"",0,1)</f>
        <v/>
      </c>
      <c r="BC328" s="5" t="str">
        <f>IF(TabellSAML[[#This Row],[LFT1]]=TRUE,TabellSAML[[#This Row],[Datum för det sista programtillfället]]&amp;TabellSAML[[#This Row],[(LFT) Ledarens namn]],"")</f>
        <v/>
      </c>
      <c r="BD328" t="str">
        <f>IF(TabellSAML[[#This Row],[LFT1]]=TRUE,TabellSAML[[#This Row],[Socialförvaltning som anordnat programtillfällena]],"")</f>
        <v/>
      </c>
      <c r="BE328" s="5" t="str">
        <f>IF(TabellSAML[[#This Row],[LFT2]]=TRUE,TabellSAML[[#This Row],[Datum för sista programtillfället]]&amp;TabellSAML[[#This Row],[(LFT) Namn på ledare för programmet]],"")</f>
        <v/>
      </c>
      <c r="BF328" t="str">
        <f>_xlfn.XLOOKUP(TabellSAML[[#This Row],[LFT_del_datum]],TabellSAML[LFT_led_datum],TabellSAML[LFT_led_SF],"",0,1)</f>
        <v/>
      </c>
      <c r="BG32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8" s="5" t="str">
        <f>IF(ISNUMBER(TabellSAML[[#This Row],[Datum för det sista programtillfället]]),TabellSAML[[#This Row],[Datum för det sista programtillfället]],IF(ISBLANK(TabellSAML[[#This Row],[Datum för sista programtillfället]]),"",TabellSAML[[#This Row],[Datum för sista programtillfället]]))</f>
        <v/>
      </c>
      <c r="BJ328" t="str">
        <f>IF(ISTEXT(TabellSAML[[#This Row],[Typ av program]]),TabellSAML[[#This Row],[Typ av program]],IF(ISBLANK(TabellSAML[[#This Row],[Typ av program2]]),"",TabellSAML[[#This Row],[Typ av program2]]))</f>
        <v/>
      </c>
      <c r="BK328" t="str">
        <f>IF(ISTEXT(TabellSAML[[#This Row],[Datum alla]]),"",YEAR(TabellSAML[[#This Row],[Datum alla]]))</f>
        <v/>
      </c>
      <c r="BL328" t="str">
        <f>IF(ISTEXT(TabellSAML[[#This Row],[Datum alla]]),"",MONTH(TabellSAML[[#This Row],[Datum alla]]))</f>
        <v/>
      </c>
      <c r="BM328" t="str">
        <f>IF(ISTEXT(TabellSAML[[#This Row],[Månad]]),"",IF(TabellSAML[[#This Row],[Månad]]&lt;=6,TabellSAML[[#This Row],[År]]&amp;" termin 1",TabellSAML[[#This Row],[År]]&amp;" termin 2"))</f>
        <v/>
      </c>
    </row>
    <row r="329" spans="2:65" x14ac:dyDescent="0.25">
      <c r="B329" s="1"/>
      <c r="C329" s="1"/>
      <c r="G329" s="29"/>
      <c r="J329" s="2"/>
      <c r="K329" s="2"/>
      <c r="S329" s="37"/>
      <c r="T329" s="29"/>
      <c r="AO329" s="44" t="str">
        <f>IF(TabellSAML[[#This Row],[ID]]&gt;0,ISTEXT(TabellSAML[[#This Row],[(CoS) Ledarens namn]]),"")</f>
        <v/>
      </c>
      <c r="AP329" t="str">
        <f>IF(TabellSAML[[#This Row],[ID]]&gt;0,ISTEXT(TabellSAML[[#This Row],[(BIFF) Ledarens namn]]),"")</f>
        <v/>
      </c>
      <c r="AQ329" t="str">
        <f>IF(TabellSAML[[#This Row],[ID]]&gt;0,ISTEXT(TabellSAML[[#This Row],[(LFT) Ledarens namn]]),"")</f>
        <v/>
      </c>
      <c r="AR329" t="str">
        <f>IF(TabellSAML[[#This Row],[ID]]&gt;0,ISTEXT(TabellSAML[[#This Row],[(CoS) Namn på ledare för programmet]]),"")</f>
        <v/>
      </c>
      <c r="AS329" t="str">
        <f>IF(TabellSAML[[#This Row],[ID]]&gt;0,ISTEXT(TabellSAML[[#This Row],[(BIFF) Namn på ledare för programmet]]),"")</f>
        <v/>
      </c>
      <c r="AT329" t="str">
        <f>IF(TabellSAML[[#This Row],[ID]]&gt;0,ISTEXT(TabellSAML[[#This Row],[(LFT) Namn på ledare för programmet]]),"")</f>
        <v/>
      </c>
      <c r="AU329" s="5" t="str">
        <f>IF(TabellSAML[[#This Row],[CoS1]]=TRUE,TabellSAML[[#This Row],[Datum för det sista programtillfället]]&amp;TabellSAML[[#This Row],[(CoS) Ledarens namn]],"")</f>
        <v/>
      </c>
      <c r="AV329" t="str">
        <f>IF(TabellSAML[[#This Row],[CoS1]]=TRUE,TabellSAML[[#This Row],[Socialförvaltning som anordnat programtillfällena]],"")</f>
        <v/>
      </c>
      <c r="AW329" s="5" t="str">
        <f>IF(TabellSAML[[#This Row],[CoS2]]=TRUE,TabellSAML[[#This Row],[Datum för sista programtillfället]]&amp;TabellSAML[[#This Row],[(CoS) Namn på ledare för programmet]],"")</f>
        <v/>
      </c>
      <c r="AX329" t="str">
        <f>_xlfn.XLOOKUP(TabellSAML[[#This Row],[CoS_del_datum]],TabellSAML[CoS_led_datum],TabellSAML[CoS_led_SF],"",0,1)</f>
        <v/>
      </c>
      <c r="AY329" s="5" t="str">
        <f>IF(TabellSAML[[#This Row],[BIFF1]]=TRUE,TabellSAML[[#This Row],[Datum för det sista programtillfället]]&amp;TabellSAML[[#This Row],[(BIFF) Ledarens namn]],"")</f>
        <v/>
      </c>
      <c r="AZ329" t="str">
        <f>IF(TabellSAML[[#This Row],[BIFF1]]=TRUE,TabellSAML[[#This Row],[Socialförvaltning som anordnat programtillfällena]],"")</f>
        <v/>
      </c>
      <c r="BA329" s="5" t="str">
        <f>IF(TabellSAML[[#This Row],[BIFF2]]=TRUE,TabellSAML[[#This Row],[Datum för sista programtillfället]]&amp;TabellSAML[[#This Row],[(BIFF) Namn på ledare för programmet]],"")</f>
        <v/>
      </c>
      <c r="BB329" t="str">
        <f>_xlfn.XLOOKUP(TabellSAML[[#This Row],[BIFF_del_datum]],TabellSAML[BIFF_led_datum],TabellSAML[BIFF_led_SF],"",0,1)</f>
        <v/>
      </c>
      <c r="BC329" s="5" t="str">
        <f>IF(TabellSAML[[#This Row],[LFT1]]=TRUE,TabellSAML[[#This Row],[Datum för det sista programtillfället]]&amp;TabellSAML[[#This Row],[(LFT) Ledarens namn]],"")</f>
        <v/>
      </c>
      <c r="BD329" t="str">
        <f>IF(TabellSAML[[#This Row],[LFT1]]=TRUE,TabellSAML[[#This Row],[Socialförvaltning som anordnat programtillfällena]],"")</f>
        <v/>
      </c>
      <c r="BE329" s="5" t="str">
        <f>IF(TabellSAML[[#This Row],[LFT2]]=TRUE,TabellSAML[[#This Row],[Datum för sista programtillfället]]&amp;TabellSAML[[#This Row],[(LFT) Namn på ledare för programmet]],"")</f>
        <v/>
      </c>
      <c r="BF329" t="str">
        <f>_xlfn.XLOOKUP(TabellSAML[[#This Row],[LFT_del_datum]],TabellSAML[LFT_led_datum],TabellSAML[LFT_led_SF],"",0,1)</f>
        <v/>
      </c>
      <c r="BG32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2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29" s="5" t="str">
        <f>IF(ISNUMBER(TabellSAML[[#This Row],[Datum för det sista programtillfället]]),TabellSAML[[#This Row],[Datum för det sista programtillfället]],IF(ISBLANK(TabellSAML[[#This Row],[Datum för sista programtillfället]]),"",TabellSAML[[#This Row],[Datum för sista programtillfället]]))</f>
        <v/>
      </c>
      <c r="BJ329" t="str">
        <f>IF(ISTEXT(TabellSAML[[#This Row],[Typ av program]]),TabellSAML[[#This Row],[Typ av program]],IF(ISBLANK(TabellSAML[[#This Row],[Typ av program2]]),"",TabellSAML[[#This Row],[Typ av program2]]))</f>
        <v/>
      </c>
      <c r="BK329" t="str">
        <f>IF(ISTEXT(TabellSAML[[#This Row],[Datum alla]]),"",YEAR(TabellSAML[[#This Row],[Datum alla]]))</f>
        <v/>
      </c>
      <c r="BL329" t="str">
        <f>IF(ISTEXT(TabellSAML[[#This Row],[Datum alla]]),"",MONTH(TabellSAML[[#This Row],[Datum alla]]))</f>
        <v/>
      </c>
      <c r="BM329" t="str">
        <f>IF(ISTEXT(TabellSAML[[#This Row],[Månad]]),"",IF(TabellSAML[[#This Row],[Månad]]&lt;=6,TabellSAML[[#This Row],[År]]&amp;" termin 1",TabellSAML[[#This Row],[År]]&amp;" termin 2"))</f>
        <v/>
      </c>
    </row>
    <row r="330" spans="2:65" x14ac:dyDescent="0.25">
      <c r="B330" s="1"/>
      <c r="C330" s="1"/>
      <c r="G330" s="29"/>
      <c r="S330" s="37"/>
      <c r="T330" s="29"/>
      <c r="AA330" s="2"/>
      <c r="AO330" s="44" t="str">
        <f>IF(TabellSAML[[#This Row],[ID]]&gt;0,ISTEXT(TabellSAML[[#This Row],[(CoS) Ledarens namn]]),"")</f>
        <v/>
      </c>
      <c r="AP330" t="str">
        <f>IF(TabellSAML[[#This Row],[ID]]&gt;0,ISTEXT(TabellSAML[[#This Row],[(BIFF) Ledarens namn]]),"")</f>
        <v/>
      </c>
      <c r="AQ330" t="str">
        <f>IF(TabellSAML[[#This Row],[ID]]&gt;0,ISTEXT(TabellSAML[[#This Row],[(LFT) Ledarens namn]]),"")</f>
        <v/>
      </c>
      <c r="AR330" t="str">
        <f>IF(TabellSAML[[#This Row],[ID]]&gt;0,ISTEXT(TabellSAML[[#This Row],[(CoS) Namn på ledare för programmet]]),"")</f>
        <v/>
      </c>
      <c r="AS330" t="str">
        <f>IF(TabellSAML[[#This Row],[ID]]&gt;0,ISTEXT(TabellSAML[[#This Row],[(BIFF) Namn på ledare för programmet]]),"")</f>
        <v/>
      </c>
      <c r="AT330" t="str">
        <f>IF(TabellSAML[[#This Row],[ID]]&gt;0,ISTEXT(TabellSAML[[#This Row],[(LFT) Namn på ledare för programmet]]),"")</f>
        <v/>
      </c>
      <c r="AU330" s="5" t="str">
        <f>IF(TabellSAML[[#This Row],[CoS1]]=TRUE,TabellSAML[[#This Row],[Datum för det sista programtillfället]]&amp;TabellSAML[[#This Row],[(CoS) Ledarens namn]],"")</f>
        <v/>
      </c>
      <c r="AV330" t="str">
        <f>IF(TabellSAML[[#This Row],[CoS1]]=TRUE,TabellSAML[[#This Row],[Socialförvaltning som anordnat programtillfällena]],"")</f>
        <v/>
      </c>
      <c r="AW330" s="5" t="str">
        <f>IF(TabellSAML[[#This Row],[CoS2]]=TRUE,TabellSAML[[#This Row],[Datum för sista programtillfället]]&amp;TabellSAML[[#This Row],[(CoS) Namn på ledare för programmet]],"")</f>
        <v/>
      </c>
      <c r="AX330" t="str">
        <f>_xlfn.XLOOKUP(TabellSAML[[#This Row],[CoS_del_datum]],TabellSAML[CoS_led_datum],TabellSAML[CoS_led_SF],"",0,1)</f>
        <v/>
      </c>
      <c r="AY330" s="5" t="str">
        <f>IF(TabellSAML[[#This Row],[BIFF1]]=TRUE,TabellSAML[[#This Row],[Datum för det sista programtillfället]]&amp;TabellSAML[[#This Row],[(BIFF) Ledarens namn]],"")</f>
        <v/>
      </c>
      <c r="AZ330" t="str">
        <f>IF(TabellSAML[[#This Row],[BIFF1]]=TRUE,TabellSAML[[#This Row],[Socialförvaltning som anordnat programtillfällena]],"")</f>
        <v/>
      </c>
      <c r="BA330" s="5" t="str">
        <f>IF(TabellSAML[[#This Row],[BIFF2]]=TRUE,TabellSAML[[#This Row],[Datum för sista programtillfället]]&amp;TabellSAML[[#This Row],[(BIFF) Namn på ledare för programmet]],"")</f>
        <v/>
      </c>
      <c r="BB330" t="str">
        <f>_xlfn.XLOOKUP(TabellSAML[[#This Row],[BIFF_del_datum]],TabellSAML[BIFF_led_datum],TabellSAML[BIFF_led_SF],"",0,1)</f>
        <v/>
      </c>
      <c r="BC330" s="5" t="str">
        <f>IF(TabellSAML[[#This Row],[LFT1]]=TRUE,TabellSAML[[#This Row],[Datum för det sista programtillfället]]&amp;TabellSAML[[#This Row],[(LFT) Ledarens namn]],"")</f>
        <v/>
      </c>
      <c r="BD330" t="str">
        <f>IF(TabellSAML[[#This Row],[LFT1]]=TRUE,TabellSAML[[#This Row],[Socialförvaltning som anordnat programtillfällena]],"")</f>
        <v/>
      </c>
      <c r="BE330" s="5" t="str">
        <f>IF(TabellSAML[[#This Row],[LFT2]]=TRUE,TabellSAML[[#This Row],[Datum för sista programtillfället]]&amp;TabellSAML[[#This Row],[(LFT) Namn på ledare för programmet]],"")</f>
        <v/>
      </c>
      <c r="BF330" t="str">
        <f>_xlfn.XLOOKUP(TabellSAML[[#This Row],[LFT_del_datum]],TabellSAML[LFT_led_datum],TabellSAML[LFT_led_SF],"",0,1)</f>
        <v/>
      </c>
      <c r="BG33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0" s="5" t="str">
        <f>IF(ISNUMBER(TabellSAML[[#This Row],[Datum för det sista programtillfället]]),TabellSAML[[#This Row],[Datum för det sista programtillfället]],IF(ISBLANK(TabellSAML[[#This Row],[Datum för sista programtillfället]]),"",TabellSAML[[#This Row],[Datum för sista programtillfället]]))</f>
        <v/>
      </c>
      <c r="BJ330" t="str">
        <f>IF(ISTEXT(TabellSAML[[#This Row],[Typ av program]]),TabellSAML[[#This Row],[Typ av program]],IF(ISBLANK(TabellSAML[[#This Row],[Typ av program2]]),"",TabellSAML[[#This Row],[Typ av program2]]))</f>
        <v/>
      </c>
      <c r="BK330" t="str">
        <f>IF(ISTEXT(TabellSAML[[#This Row],[Datum alla]]),"",YEAR(TabellSAML[[#This Row],[Datum alla]]))</f>
        <v/>
      </c>
      <c r="BL330" t="str">
        <f>IF(ISTEXT(TabellSAML[[#This Row],[Datum alla]]),"",MONTH(TabellSAML[[#This Row],[Datum alla]]))</f>
        <v/>
      </c>
      <c r="BM330" t="str">
        <f>IF(ISTEXT(TabellSAML[[#This Row],[Månad]]),"",IF(TabellSAML[[#This Row],[Månad]]&lt;=6,TabellSAML[[#This Row],[År]]&amp;" termin 1",TabellSAML[[#This Row],[År]]&amp;" termin 2"))</f>
        <v/>
      </c>
    </row>
    <row r="331" spans="2:65" x14ac:dyDescent="0.25">
      <c r="B331" s="1"/>
      <c r="C331" s="1"/>
      <c r="G331" s="29"/>
      <c r="S331" s="37"/>
      <c r="T331" s="29"/>
      <c r="AA331" s="2"/>
      <c r="AO331" s="44" t="str">
        <f>IF(TabellSAML[[#This Row],[ID]]&gt;0,ISTEXT(TabellSAML[[#This Row],[(CoS) Ledarens namn]]),"")</f>
        <v/>
      </c>
      <c r="AP331" t="str">
        <f>IF(TabellSAML[[#This Row],[ID]]&gt;0,ISTEXT(TabellSAML[[#This Row],[(BIFF) Ledarens namn]]),"")</f>
        <v/>
      </c>
      <c r="AQ331" t="str">
        <f>IF(TabellSAML[[#This Row],[ID]]&gt;0,ISTEXT(TabellSAML[[#This Row],[(LFT) Ledarens namn]]),"")</f>
        <v/>
      </c>
      <c r="AR331" t="str">
        <f>IF(TabellSAML[[#This Row],[ID]]&gt;0,ISTEXT(TabellSAML[[#This Row],[(CoS) Namn på ledare för programmet]]),"")</f>
        <v/>
      </c>
      <c r="AS331" t="str">
        <f>IF(TabellSAML[[#This Row],[ID]]&gt;0,ISTEXT(TabellSAML[[#This Row],[(BIFF) Namn på ledare för programmet]]),"")</f>
        <v/>
      </c>
      <c r="AT331" t="str">
        <f>IF(TabellSAML[[#This Row],[ID]]&gt;0,ISTEXT(TabellSAML[[#This Row],[(LFT) Namn på ledare för programmet]]),"")</f>
        <v/>
      </c>
      <c r="AU331" s="5" t="str">
        <f>IF(TabellSAML[[#This Row],[CoS1]]=TRUE,TabellSAML[[#This Row],[Datum för det sista programtillfället]]&amp;TabellSAML[[#This Row],[(CoS) Ledarens namn]],"")</f>
        <v/>
      </c>
      <c r="AV331" t="str">
        <f>IF(TabellSAML[[#This Row],[CoS1]]=TRUE,TabellSAML[[#This Row],[Socialförvaltning som anordnat programtillfällena]],"")</f>
        <v/>
      </c>
      <c r="AW331" s="5" t="str">
        <f>IF(TabellSAML[[#This Row],[CoS2]]=TRUE,TabellSAML[[#This Row],[Datum för sista programtillfället]]&amp;TabellSAML[[#This Row],[(CoS) Namn på ledare för programmet]],"")</f>
        <v/>
      </c>
      <c r="AX331" t="str">
        <f>_xlfn.XLOOKUP(TabellSAML[[#This Row],[CoS_del_datum]],TabellSAML[CoS_led_datum],TabellSAML[CoS_led_SF],"",0,1)</f>
        <v/>
      </c>
      <c r="AY331" s="5" t="str">
        <f>IF(TabellSAML[[#This Row],[BIFF1]]=TRUE,TabellSAML[[#This Row],[Datum för det sista programtillfället]]&amp;TabellSAML[[#This Row],[(BIFF) Ledarens namn]],"")</f>
        <v/>
      </c>
      <c r="AZ331" t="str">
        <f>IF(TabellSAML[[#This Row],[BIFF1]]=TRUE,TabellSAML[[#This Row],[Socialförvaltning som anordnat programtillfällena]],"")</f>
        <v/>
      </c>
      <c r="BA331" s="5" t="str">
        <f>IF(TabellSAML[[#This Row],[BIFF2]]=TRUE,TabellSAML[[#This Row],[Datum för sista programtillfället]]&amp;TabellSAML[[#This Row],[(BIFF) Namn på ledare för programmet]],"")</f>
        <v/>
      </c>
      <c r="BB331" t="str">
        <f>_xlfn.XLOOKUP(TabellSAML[[#This Row],[BIFF_del_datum]],TabellSAML[BIFF_led_datum],TabellSAML[BIFF_led_SF],"",0,1)</f>
        <v/>
      </c>
      <c r="BC331" s="5" t="str">
        <f>IF(TabellSAML[[#This Row],[LFT1]]=TRUE,TabellSAML[[#This Row],[Datum för det sista programtillfället]]&amp;TabellSAML[[#This Row],[(LFT) Ledarens namn]],"")</f>
        <v/>
      </c>
      <c r="BD331" t="str">
        <f>IF(TabellSAML[[#This Row],[LFT1]]=TRUE,TabellSAML[[#This Row],[Socialförvaltning som anordnat programtillfällena]],"")</f>
        <v/>
      </c>
      <c r="BE331" s="5" t="str">
        <f>IF(TabellSAML[[#This Row],[LFT2]]=TRUE,TabellSAML[[#This Row],[Datum för sista programtillfället]]&amp;TabellSAML[[#This Row],[(LFT) Namn på ledare för programmet]],"")</f>
        <v/>
      </c>
      <c r="BF331" t="str">
        <f>_xlfn.XLOOKUP(TabellSAML[[#This Row],[LFT_del_datum]],TabellSAML[LFT_led_datum],TabellSAML[LFT_led_SF],"",0,1)</f>
        <v/>
      </c>
      <c r="BG33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1" s="5" t="str">
        <f>IF(ISNUMBER(TabellSAML[[#This Row],[Datum för det sista programtillfället]]),TabellSAML[[#This Row],[Datum för det sista programtillfället]],IF(ISBLANK(TabellSAML[[#This Row],[Datum för sista programtillfället]]),"",TabellSAML[[#This Row],[Datum för sista programtillfället]]))</f>
        <v/>
      </c>
      <c r="BJ331" t="str">
        <f>IF(ISTEXT(TabellSAML[[#This Row],[Typ av program]]),TabellSAML[[#This Row],[Typ av program]],IF(ISBLANK(TabellSAML[[#This Row],[Typ av program2]]),"",TabellSAML[[#This Row],[Typ av program2]]))</f>
        <v/>
      </c>
      <c r="BK331" t="str">
        <f>IF(ISTEXT(TabellSAML[[#This Row],[Datum alla]]),"",YEAR(TabellSAML[[#This Row],[Datum alla]]))</f>
        <v/>
      </c>
      <c r="BL331" t="str">
        <f>IF(ISTEXT(TabellSAML[[#This Row],[Datum alla]]),"",MONTH(TabellSAML[[#This Row],[Datum alla]]))</f>
        <v/>
      </c>
      <c r="BM331" t="str">
        <f>IF(ISTEXT(TabellSAML[[#This Row],[Månad]]),"",IF(TabellSAML[[#This Row],[Månad]]&lt;=6,TabellSAML[[#This Row],[År]]&amp;" termin 1",TabellSAML[[#This Row],[År]]&amp;" termin 2"))</f>
        <v/>
      </c>
    </row>
    <row r="332" spans="2:65" x14ac:dyDescent="0.25">
      <c r="B332" s="1"/>
      <c r="C332" s="1"/>
      <c r="G332" s="29"/>
      <c r="S332" s="37"/>
      <c r="T332" s="29"/>
      <c r="AA332" s="2"/>
      <c r="AO332" s="44" t="str">
        <f>IF(TabellSAML[[#This Row],[ID]]&gt;0,ISTEXT(TabellSAML[[#This Row],[(CoS) Ledarens namn]]),"")</f>
        <v/>
      </c>
      <c r="AP332" t="str">
        <f>IF(TabellSAML[[#This Row],[ID]]&gt;0,ISTEXT(TabellSAML[[#This Row],[(BIFF) Ledarens namn]]),"")</f>
        <v/>
      </c>
      <c r="AQ332" t="str">
        <f>IF(TabellSAML[[#This Row],[ID]]&gt;0,ISTEXT(TabellSAML[[#This Row],[(LFT) Ledarens namn]]),"")</f>
        <v/>
      </c>
      <c r="AR332" t="str">
        <f>IF(TabellSAML[[#This Row],[ID]]&gt;0,ISTEXT(TabellSAML[[#This Row],[(CoS) Namn på ledare för programmet]]),"")</f>
        <v/>
      </c>
      <c r="AS332" t="str">
        <f>IF(TabellSAML[[#This Row],[ID]]&gt;0,ISTEXT(TabellSAML[[#This Row],[(BIFF) Namn på ledare för programmet]]),"")</f>
        <v/>
      </c>
      <c r="AT332" t="str">
        <f>IF(TabellSAML[[#This Row],[ID]]&gt;0,ISTEXT(TabellSAML[[#This Row],[(LFT) Namn på ledare för programmet]]),"")</f>
        <v/>
      </c>
      <c r="AU332" s="5" t="str">
        <f>IF(TabellSAML[[#This Row],[CoS1]]=TRUE,TabellSAML[[#This Row],[Datum för det sista programtillfället]]&amp;TabellSAML[[#This Row],[(CoS) Ledarens namn]],"")</f>
        <v/>
      </c>
      <c r="AV332" t="str">
        <f>IF(TabellSAML[[#This Row],[CoS1]]=TRUE,TabellSAML[[#This Row],[Socialförvaltning som anordnat programtillfällena]],"")</f>
        <v/>
      </c>
      <c r="AW332" s="5" t="str">
        <f>IF(TabellSAML[[#This Row],[CoS2]]=TRUE,TabellSAML[[#This Row],[Datum för sista programtillfället]]&amp;TabellSAML[[#This Row],[(CoS) Namn på ledare för programmet]],"")</f>
        <v/>
      </c>
      <c r="AX332" t="str">
        <f>_xlfn.XLOOKUP(TabellSAML[[#This Row],[CoS_del_datum]],TabellSAML[CoS_led_datum],TabellSAML[CoS_led_SF],"",0,1)</f>
        <v/>
      </c>
      <c r="AY332" s="5" t="str">
        <f>IF(TabellSAML[[#This Row],[BIFF1]]=TRUE,TabellSAML[[#This Row],[Datum för det sista programtillfället]]&amp;TabellSAML[[#This Row],[(BIFF) Ledarens namn]],"")</f>
        <v/>
      </c>
      <c r="AZ332" t="str">
        <f>IF(TabellSAML[[#This Row],[BIFF1]]=TRUE,TabellSAML[[#This Row],[Socialförvaltning som anordnat programtillfällena]],"")</f>
        <v/>
      </c>
      <c r="BA332" s="5" t="str">
        <f>IF(TabellSAML[[#This Row],[BIFF2]]=TRUE,TabellSAML[[#This Row],[Datum för sista programtillfället]]&amp;TabellSAML[[#This Row],[(BIFF) Namn på ledare för programmet]],"")</f>
        <v/>
      </c>
      <c r="BB332" t="str">
        <f>_xlfn.XLOOKUP(TabellSAML[[#This Row],[BIFF_del_datum]],TabellSAML[BIFF_led_datum],TabellSAML[BIFF_led_SF],"",0,1)</f>
        <v/>
      </c>
      <c r="BC332" s="5" t="str">
        <f>IF(TabellSAML[[#This Row],[LFT1]]=TRUE,TabellSAML[[#This Row],[Datum för det sista programtillfället]]&amp;TabellSAML[[#This Row],[(LFT) Ledarens namn]],"")</f>
        <v/>
      </c>
      <c r="BD332" t="str">
        <f>IF(TabellSAML[[#This Row],[LFT1]]=TRUE,TabellSAML[[#This Row],[Socialförvaltning som anordnat programtillfällena]],"")</f>
        <v/>
      </c>
      <c r="BE332" s="5" t="str">
        <f>IF(TabellSAML[[#This Row],[LFT2]]=TRUE,TabellSAML[[#This Row],[Datum för sista programtillfället]]&amp;TabellSAML[[#This Row],[(LFT) Namn på ledare för programmet]],"")</f>
        <v/>
      </c>
      <c r="BF332" t="str">
        <f>_xlfn.XLOOKUP(TabellSAML[[#This Row],[LFT_del_datum]],TabellSAML[LFT_led_datum],TabellSAML[LFT_led_SF],"",0,1)</f>
        <v/>
      </c>
      <c r="BG33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2" s="5" t="str">
        <f>IF(ISNUMBER(TabellSAML[[#This Row],[Datum för det sista programtillfället]]),TabellSAML[[#This Row],[Datum för det sista programtillfället]],IF(ISBLANK(TabellSAML[[#This Row],[Datum för sista programtillfället]]),"",TabellSAML[[#This Row],[Datum för sista programtillfället]]))</f>
        <v/>
      </c>
      <c r="BJ332" t="str">
        <f>IF(ISTEXT(TabellSAML[[#This Row],[Typ av program]]),TabellSAML[[#This Row],[Typ av program]],IF(ISBLANK(TabellSAML[[#This Row],[Typ av program2]]),"",TabellSAML[[#This Row],[Typ av program2]]))</f>
        <v/>
      </c>
      <c r="BK332" t="str">
        <f>IF(ISTEXT(TabellSAML[[#This Row],[Datum alla]]),"",YEAR(TabellSAML[[#This Row],[Datum alla]]))</f>
        <v/>
      </c>
      <c r="BL332" t="str">
        <f>IF(ISTEXT(TabellSAML[[#This Row],[Datum alla]]),"",MONTH(TabellSAML[[#This Row],[Datum alla]]))</f>
        <v/>
      </c>
      <c r="BM332" t="str">
        <f>IF(ISTEXT(TabellSAML[[#This Row],[Månad]]),"",IF(TabellSAML[[#This Row],[Månad]]&lt;=6,TabellSAML[[#This Row],[År]]&amp;" termin 1",TabellSAML[[#This Row],[År]]&amp;" termin 2"))</f>
        <v/>
      </c>
    </row>
    <row r="333" spans="2:65" x14ac:dyDescent="0.25">
      <c r="B333" s="1"/>
      <c r="C333" s="1"/>
      <c r="G333" s="29"/>
      <c r="J333" s="2"/>
      <c r="K333" s="2"/>
      <c r="S333" s="37"/>
      <c r="T333" s="29"/>
      <c r="AO333" s="44" t="str">
        <f>IF(TabellSAML[[#This Row],[ID]]&gt;0,ISTEXT(TabellSAML[[#This Row],[(CoS) Ledarens namn]]),"")</f>
        <v/>
      </c>
      <c r="AP333" t="str">
        <f>IF(TabellSAML[[#This Row],[ID]]&gt;0,ISTEXT(TabellSAML[[#This Row],[(BIFF) Ledarens namn]]),"")</f>
        <v/>
      </c>
      <c r="AQ333" t="str">
        <f>IF(TabellSAML[[#This Row],[ID]]&gt;0,ISTEXT(TabellSAML[[#This Row],[(LFT) Ledarens namn]]),"")</f>
        <v/>
      </c>
      <c r="AR333" t="str">
        <f>IF(TabellSAML[[#This Row],[ID]]&gt;0,ISTEXT(TabellSAML[[#This Row],[(CoS) Namn på ledare för programmet]]),"")</f>
        <v/>
      </c>
      <c r="AS333" t="str">
        <f>IF(TabellSAML[[#This Row],[ID]]&gt;0,ISTEXT(TabellSAML[[#This Row],[(BIFF) Namn på ledare för programmet]]),"")</f>
        <v/>
      </c>
      <c r="AT333" t="str">
        <f>IF(TabellSAML[[#This Row],[ID]]&gt;0,ISTEXT(TabellSAML[[#This Row],[(LFT) Namn på ledare för programmet]]),"")</f>
        <v/>
      </c>
      <c r="AU333" s="5" t="str">
        <f>IF(TabellSAML[[#This Row],[CoS1]]=TRUE,TabellSAML[[#This Row],[Datum för det sista programtillfället]]&amp;TabellSAML[[#This Row],[(CoS) Ledarens namn]],"")</f>
        <v/>
      </c>
      <c r="AV333" t="str">
        <f>IF(TabellSAML[[#This Row],[CoS1]]=TRUE,TabellSAML[[#This Row],[Socialförvaltning som anordnat programtillfällena]],"")</f>
        <v/>
      </c>
      <c r="AW333" s="5" t="str">
        <f>IF(TabellSAML[[#This Row],[CoS2]]=TRUE,TabellSAML[[#This Row],[Datum för sista programtillfället]]&amp;TabellSAML[[#This Row],[(CoS) Namn på ledare för programmet]],"")</f>
        <v/>
      </c>
      <c r="AX333" t="str">
        <f>_xlfn.XLOOKUP(TabellSAML[[#This Row],[CoS_del_datum]],TabellSAML[CoS_led_datum],TabellSAML[CoS_led_SF],"",0,1)</f>
        <v/>
      </c>
      <c r="AY333" s="5" t="str">
        <f>IF(TabellSAML[[#This Row],[BIFF1]]=TRUE,TabellSAML[[#This Row],[Datum för det sista programtillfället]]&amp;TabellSAML[[#This Row],[(BIFF) Ledarens namn]],"")</f>
        <v/>
      </c>
      <c r="AZ333" t="str">
        <f>IF(TabellSAML[[#This Row],[BIFF1]]=TRUE,TabellSAML[[#This Row],[Socialförvaltning som anordnat programtillfällena]],"")</f>
        <v/>
      </c>
      <c r="BA333" s="5" t="str">
        <f>IF(TabellSAML[[#This Row],[BIFF2]]=TRUE,TabellSAML[[#This Row],[Datum för sista programtillfället]]&amp;TabellSAML[[#This Row],[(BIFF) Namn på ledare för programmet]],"")</f>
        <v/>
      </c>
      <c r="BB333" t="str">
        <f>_xlfn.XLOOKUP(TabellSAML[[#This Row],[BIFF_del_datum]],TabellSAML[BIFF_led_datum],TabellSAML[BIFF_led_SF],"",0,1)</f>
        <v/>
      </c>
      <c r="BC333" s="5" t="str">
        <f>IF(TabellSAML[[#This Row],[LFT1]]=TRUE,TabellSAML[[#This Row],[Datum för det sista programtillfället]]&amp;TabellSAML[[#This Row],[(LFT) Ledarens namn]],"")</f>
        <v/>
      </c>
      <c r="BD333" t="str">
        <f>IF(TabellSAML[[#This Row],[LFT1]]=TRUE,TabellSAML[[#This Row],[Socialförvaltning som anordnat programtillfällena]],"")</f>
        <v/>
      </c>
      <c r="BE333" s="5" t="str">
        <f>IF(TabellSAML[[#This Row],[LFT2]]=TRUE,TabellSAML[[#This Row],[Datum för sista programtillfället]]&amp;TabellSAML[[#This Row],[(LFT) Namn på ledare för programmet]],"")</f>
        <v/>
      </c>
      <c r="BF333" t="str">
        <f>_xlfn.XLOOKUP(TabellSAML[[#This Row],[LFT_del_datum]],TabellSAML[LFT_led_datum],TabellSAML[LFT_led_SF],"",0,1)</f>
        <v/>
      </c>
      <c r="BG33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3" s="5" t="str">
        <f>IF(ISNUMBER(TabellSAML[[#This Row],[Datum för det sista programtillfället]]),TabellSAML[[#This Row],[Datum för det sista programtillfället]],IF(ISBLANK(TabellSAML[[#This Row],[Datum för sista programtillfället]]),"",TabellSAML[[#This Row],[Datum för sista programtillfället]]))</f>
        <v/>
      </c>
      <c r="BJ333" t="str">
        <f>IF(ISTEXT(TabellSAML[[#This Row],[Typ av program]]),TabellSAML[[#This Row],[Typ av program]],IF(ISBLANK(TabellSAML[[#This Row],[Typ av program2]]),"",TabellSAML[[#This Row],[Typ av program2]]))</f>
        <v/>
      </c>
      <c r="BK333" t="str">
        <f>IF(ISTEXT(TabellSAML[[#This Row],[Datum alla]]),"",YEAR(TabellSAML[[#This Row],[Datum alla]]))</f>
        <v/>
      </c>
      <c r="BL333" t="str">
        <f>IF(ISTEXT(TabellSAML[[#This Row],[Datum alla]]),"",MONTH(TabellSAML[[#This Row],[Datum alla]]))</f>
        <v/>
      </c>
      <c r="BM333" t="str">
        <f>IF(ISTEXT(TabellSAML[[#This Row],[Månad]]),"",IF(TabellSAML[[#This Row],[Månad]]&lt;=6,TabellSAML[[#This Row],[År]]&amp;" termin 1",TabellSAML[[#This Row],[År]]&amp;" termin 2"))</f>
        <v/>
      </c>
    </row>
    <row r="334" spans="2:65" x14ac:dyDescent="0.25">
      <c r="B334" s="1"/>
      <c r="C334" s="1"/>
      <c r="G334" s="29"/>
      <c r="S334" s="37"/>
      <c r="T334" s="29"/>
      <c r="AA334" s="2"/>
      <c r="AU334" s="5" t="str">
        <f>IF(TabellSAML[[#This Row],[CoS1]]=TRUE,TabellSAML[[#This Row],[Datum för det sista programtillfället]]&amp;TabellSAML[[#This Row],[(CoS) Ledarens namn]],"")</f>
        <v/>
      </c>
      <c r="AW334" s="5" t="str">
        <f>IF(TabellSAML[[#This Row],[CoS2]]=TRUE,TabellSAML[[#This Row],[Datum för sista programtillfället]]&amp;TabellSAML[[#This Row],[(CoS) Namn på ledare för programmet]],"")</f>
        <v/>
      </c>
      <c r="AY334" s="5" t="str">
        <f>IF(TabellSAML[[#This Row],[BIFF1]]=TRUE,TabellSAML[[#This Row],[Datum för det sista programtillfället]]&amp;TabellSAML[[#This Row],[(BIFF) Ledarens namn]],"")</f>
        <v/>
      </c>
      <c r="AZ334" t="str">
        <f>IF(TabellSAML[[#This Row],[BIFF1]]=TRUE,TabellSAML[[#This Row],[Socialförvaltning som anordnat programtillfällena]],"")</f>
        <v/>
      </c>
      <c r="BA334" s="5" t="str">
        <f>IF(TabellSAML[[#This Row],[BIFF2]]=TRUE,TabellSAML[[#This Row],[Datum för sista programtillfället]]&amp;TabellSAML[[#This Row],[(BIFF) Namn på ledare för programmet]],"")</f>
        <v/>
      </c>
      <c r="BB334" t="str">
        <f>_xlfn.XLOOKUP(TabellSAML[[#This Row],[BIFF_del_datum]],TabellSAML[BIFF_led_datum],TabellSAML[BIFF_led_SF],"",0,1)</f>
        <v/>
      </c>
      <c r="BC334" s="5" t="str">
        <f>IF(TabellSAML[[#This Row],[LFT1]]=TRUE,TabellSAML[[#This Row],[Datum för det sista programtillfället]]&amp;TabellSAML[[#This Row],[(LFT) Ledarens namn]],"")</f>
        <v/>
      </c>
      <c r="BD334" t="str">
        <f>IF(TabellSAML[[#This Row],[LFT1]]=TRUE,TabellSAML[[#This Row],[Socialförvaltning som anordnat programtillfällena]],"")</f>
        <v/>
      </c>
      <c r="BE334" s="5" t="str">
        <f>IF(TabellSAML[[#This Row],[LFT2]]=TRUE,TabellSAML[[#This Row],[Datum för sista programtillfället]]&amp;TabellSAML[[#This Row],[(LFT) Namn på ledare för programmet]],"")</f>
        <v/>
      </c>
      <c r="BI334" s="5"/>
    </row>
    <row r="335" spans="2:65" x14ac:dyDescent="0.25">
      <c r="B335" s="1"/>
      <c r="C335" s="1"/>
      <c r="G335" s="29"/>
      <c r="S335" s="37"/>
      <c r="T335" s="29"/>
      <c r="AA335" s="2"/>
      <c r="AO335" s="44" t="str">
        <f>IF(TabellSAML[[#This Row],[ID]]&gt;0,ISTEXT(TabellSAML[[#This Row],[(CoS) Ledarens namn]]),"")</f>
        <v/>
      </c>
      <c r="AP335" t="str">
        <f>IF(TabellSAML[[#This Row],[ID]]&gt;0,ISTEXT(TabellSAML[[#This Row],[(BIFF) Ledarens namn]]),"")</f>
        <v/>
      </c>
      <c r="AQ335" t="str">
        <f>IF(TabellSAML[[#This Row],[ID]]&gt;0,ISTEXT(TabellSAML[[#This Row],[(LFT) Ledarens namn]]),"")</f>
        <v/>
      </c>
      <c r="AR335" t="str">
        <f>IF(TabellSAML[[#This Row],[ID]]&gt;0,ISTEXT(TabellSAML[[#This Row],[(CoS) Namn på ledare för programmet]]),"")</f>
        <v/>
      </c>
      <c r="AS335" t="str">
        <f>IF(TabellSAML[[#This Row],[ID]]&gt;0,ISTEXT(TabellSAML[[#This Row],[(BIFF) Namn på ledare för programmet]]),"")</f>
        <v/>
      </c>
      <c r="AT335" t="str">
        <f>IF(TabellSAML[[#This Row],[ID]]&gt;0,ISTEXT(TabellSAML[[#This Row],[(LFT) Namn på ledare för programmet]]),"")</f>
        <v/>
      </c>
      <c r="AU335" s="5" t="str">
        <f>IF(TabellSAML[[#This Row],[CoS1]]=TRUE,TabellSAML[[#This Row],[Datum för det sista programtillfället]]&amp;TabellSAML[[#This Row],[(CoS) Ledarens namn]],"")</f>
        <v/>
      </c>
      <c r="AV335" t="str">
        <f>IF(TabellSAML[[#This Row],[CoS1]]=TRUE,TabellSAML[[#This Row],[Socialförvaltning som anordnat programtillfällena]],"")</f>
        <v/>
      </c>
      <c r="AW335" s="5" t="str">
        <f>IF(TabellSAML[[#This Row],[CoS2]]=TRUE,TabellSAML[[#This Row],[Datum för sista programtillfället]]&amp;TabellSAML[[#This Row],[(CoS) Namn på ledare för programmet]],"")</f>
        <v/>
      </c>
      <c r="AX335" t="str">
        <f>_xlfn.XLOOKUP(TabellSAML[[#This Row],[CoS_del_datum]],TabellSAML[CoS_led_datum],TabellSAML[CoS_led_SF],"",0,1)</f>
        <v/>
      </c>
      <c r="AY335" s="5" t="str">
        <f>IF(TabellSAML[[#This Row],[BIFF1]]=TRUE,TabellSAML[[#This Row],[Datum för det sista programtillfället]]&amp;TabellSAML[[#This Row],[(BIFF) Ledarens namn]],"")</f>
        <v/>
      </c>
      <c r="AZ335" t="str">
        <f>IF(TabellSAML[[#This Row],[BIFF1]]=TRUE,TabellSAML[[#This Row],[Socialförvaltning som anordnat programtillfällena]],"")</f>
        <v/>
      </c>
      <c r="BA335" s="5" t="str">
        <f>IF(TabellSAML[[#This Row],[BIFF2]]=TRUE,TabellSAML[[#This Row],[Datum för sista programtillfället]]&amp;TabellSAML[[#This Row],[(BIFF) Namn på ledare för programmet]],"")</f>
        <v/>
      </c>
      <c r="BB335" t="str">
        <f>_xlfn.XLOOKUP(TabellSAML[[#This Row],[BIFF_del_datum]],TabellSAML[BIFF_led_datum],TabellSAML[BIFF_led_SF],"",0,1)</f>
        <v/>
      </c>
      <c r="BC335" s="5" t="str">
        <f>IF(TabellSAML[[#This Row],[LFT1]]=TRUE,TabellSAML[[#This Row],[Datum för det sista programtillfället]]&amp;TabellSAML[[#This Row],[(LFT) Ledarens namn]],"")</f>
        <v/>
      </c>
      <c r="BD335" t="str">
        <f>IF(TabellSAML[[#This Row],[LFT1]]=TRUE,TabellSAML[[#This Row],[Socialförvaltning som anordnat programtillfällena]],"")</f>
        <v/>
      </c>
      <c r="BE335" s="5" t="str">
        <f>IF(TabellSAML[[#This Row],[LFT2]]=TRUE,TabellSAML[[#This Row],[Datum för sista programtillfället]]&amp;TabellSAML[[#This Row],[(LFT) Namn på ledare för programmet]],"")</f>
        <v/>
      </c>
      <c r="BF335" t="str">
        <f>_xlfn.XLOOKUP(TabellSAML[[#This Row],[LFT_del_datum]],TabellSAML[LFT_led_datum],TabellSAML[LFT_led_SF],"",0,1)</f>
        <v/>
      </c>
      <c r="BG33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5" s="5" t="str">
        <f>IF(ISNUMBER(TabellSAML[[#This Row],[Datum för det sista programtillfället]]),TabellSAML[[#This Row],[Datum för det sista programtillfället]],IF(ISBLANK(TabellSAML[[#This Row],[Datum för sista programtillfället]]),"",TabellSAML[[#This Row],[Datum för sista programtillfället]]))</f>
        <v/>
      </c>
      <c r="BJ335" t="str">
        <f>IF(ISTEXT(TabellSAML[[#This Row],[Typ av program]]),TabellSAML[[#This Row],[Typ av program]],IF(ISBLANK(TabellSAML[[#This Row],[Typ av program2]]),"",TabellSAML[[#This Row],[Typ av program2]]))</f>
        <v/>
      </c>
      <c r="BK335" t="str">
        <f>IF(ISTEXT(TabellSAML[[#This Row],[Datum alla]]),"",YEAR(TabellSAML[[#This Row],[Datum alla]]))</f>
        <v/>
      </c>
      <c r="BL335" t="str">
        <f>IF(ISTEXT(TabellSAML[[#This Row],[Datum alla]]),"",MONTH(TabellSAML[[#This Row],[Datum alla]]))</f>
        <v/>
      </c>
      <c r="BM335" t="str">
        <f>IF(ISTEXT(TabellSAML[[#This Row],[Månad]]),"",IF(TabellSAML[[#This Row],[Månad]]&lt;=6,TabellSAML[[#This Row],[År]]&amp;" termin 1",TabellSAML[[#This Row],[År]]&amp;" termin 2"))</f>
        <v/>
      </c>
    </row>
    <row r="336" spans="2:65" x14ac:dyDescent="0.25">
      <c r="B336" s="1"/>
      <c r="C336" s="1"/>
      <c r="G336" s="29"/>
      <c r="S336" s="37"/>
      <c r="T336" s="29"/>
      <c r="AA336" s="2"/>
      <c r="AO336" s="44" t="str">
        <f>IF(TabellSAML[[#This Row],[ID]]&gt;0,ISTEXT(TabellSAML[[#This Row],[(CoS) Ledarens namn]]),"")</f>
        <v/>
      </c>
      <c r="AP336" t="str">
        <f>IF(TabellSAML[[#This Row],[ID]]&gt;0,ISTEXT(TabellSAML[[#This Row],[(BIFF) Ledarens namn]]),"")</f>
        <v/>
      </c>
      <c r="AQ336" t="str">
        <f>IF(TabellSAML[[#This Row],[ID]]&gt;0,ISTEXT(TabellSAML[[#This Row],[(LFT) Ledarens namn]]),"")</f>
        <v/>
      </c>
      <c r="AR336" t="str">
        <f>IF(TabellSAML[[#This Row],[ID]]&gt;0,ISTEXT(TabellSAML[[#This Row],[(CoS) Namn på ledare för programmet]]),"")</f>
        <v/>
      </c>
      <c r="AS336" t="str">
        <f>IF(TabellSAML[[#This Row],[ID]]&gt;0,ISTEXT(TabellSAML[[#This Row],[(BIFF) Namn på ledare för programmet]]),"")</f>
        <v/>
      </c>
      <c r="AT336" t="str">
        <f>IF(TabellSAML[[#This Row],[ID]]&gt;0,ISTEXT(TabellSAML[[#This Row],[(LFT) Namn på ledare för programmet]]),"")</f>
        <v/>
      </c>
      <c r="AU336" s="5" t="str">
        <f>IF(TabellSAML[[#This Row],[CoS1]]=TRUE,TabellSAML[[#This Row],[Datum för det sista programtillfället]]&amp;TabellSAML[[#This Row],[(CoS) Ledarens namn]],"")</f>
        <v/>
      </c>
      <c r="AV336" t="str">
        <f>IF(TabellSAML[[#This Row],[CoS1]]=TRUE,TabellSAML[[#This Row],[Socialförvaltning som anordnat programtillfällena]],"")</f>
        <v/>
      </c>
      <c r="AW336" s="5" t="str">
        <f>IF(TabellSAML[[#This Row],[CoS2]]=TRUE,TabellSAML[[#This Row],[Datum för sista programtillfället]]&amp;TabellSAML[[#This Row],[(CoS) Namn på ledare för programmet]],"")</f>
        <v/>
      </c>
      <c r="AX336" t="str">
        <f>_xlfn.XLOOKUP(TabellSAML[[#This Row],[CoS_del_datum]],TabellSAML[CoS_led_datum],TabellSAML[CoS_led_SF],"",0,1)</f>
        <v/>
      </c>
      <c r="AY336" s="5" t="str">
        <f>IF(TabellSAML[[#This Row],[BIFF1]]=TRUE,TabellSAML[[#This Row],[Datum för det sista programtillfället]]&amp;TabellSAML[[#This Row],[(BIFF) Ledarens namn]],"")</f>
        <v/>
      </c>
      <c r="AZ336" t="str">
        <f>IF(TabellSAML[[#This Row],[BIFF1]]=TRUE,TabellSAML[[#This Row],[Socialförvaltning som anordnat programtillfällena]],"")</f>
        <v/>
      </c>
      <c r="BA336" s="5" t="str">
        <f>IF(TabellSAML[[#This Row],[BIFF2]]=TRUE,TabellSAML[[#This Row],[Datum för sista programtillfället]]&amp;TabellSAML[[#This Row],[(BIFF) Namn på ledare för programmet]],"")</f>
        <v/>
      </c>
      <c r="BB336" t="str">
        <f>_xlfn.XLOOKUP(TabellSAML[[#This Row],[BIFF_del_datum]],TabellSAML[BIFF_led_datum],TabellSAML[BIFF_led_SF],"",0,1)</f>
        <v/>
      </c>
      <c r="BC336" s="5" t="str">
        <f>IF(TabellSAML[[#This Row],[LFT1]]=TRUE,TabellSAML[[#This Row],[Datum för det sista programtillfället]]&amp;TabellSAML[[#This Row],[(LFT) Ledarens namn]],"")</f>
        <v/>
      </c>
      <c r="BD336" t="str">
        <f>IF(TabellSAML[[#This Row],[LFT1]]=TRUE,TabellSAML[[#This Row],[Socialförvaltning som anordnat programtillfällena]],"")</f>
        <v/>
      </c>
      <c r="BE336" s="5" t="str">
        <f>IF(TabellSAML[[#This Row],[LFT2]]=TRUE,TabellSAML[[#This Row],[Datum för sista programtillfället]]&amp;TabellSAML[[#This Row],[(LFT) Namn på ledare för programmet]],"")</f>
        <v/>
      </c>
      <c r="BF336" t="str">
        <f>_xlfn.XLOOKUP(TabellSAML[[#This Row],[LFT_del_datum]],TabellSAML[LFT_led_datum],TabellSAML[LFT_led_SF],"",0,1)</f>
        <v/>
      </c>
      <c r="BG33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6" s="5" t="str">
        <f>IF(ISNUMBER(TabellSAML[[#This Row],[Datum för det sista programtillfället]]),TabellSAML[[#This Row],[Datum för det sista programtillfället]],IF(ISBLANK(TabellSAML[[#This Row],[Datum för sista programtillfället]]),"",TabellSAML[[#This Row],[Datum för sista programtillfället]]))</f>
        <v/>
      </c>
      <c r="BJ336" t="str">
        <f>IF(ISTEXT(TabellSAML[[#This Row],[Typ av program]]),TabellSAML[[#This Row],[Typ av program]],IF(ISBLANK(TabellSAML[[#This Row],[Typ av program2]]),"",TabellSAML[[#This Row],[Typ av program2]]))</f>
        <v/>
      </c>
      <c r="BK336" t="str">
        <f>IF(ISTEXT(TabellSAML[[#This Row],[Datum alla]]),"",YEAR(TabellSAML[[#This Row],[Datum alla]]))</f>
        <v/>
      </c>
      <c r="BL336" t="str">
        <f>IF(ISTEXT(TabellSAML[[#This Row],[Datum alla]]),"",MONTH(TabellSAML[[#This Row],[Datum alla]]))</f>
        <v/>
      </c>
      <c r="BM336" t="str">
        <f>IF(ISTEXT(TabellSAML[[#This Row],[Månad]]),"",IF(TabellSAML[[#This Row],[Månad]]&lt;=6,TabellSAML[[#This Row],[År]]&amp;" termin 1",TabellSAML[[#This Row],[År]]&amp;" termin 2"))</f>
        <v/>
      </c>
    </row>
    <row r="337" spans="2:65" x14ac:dyDescent="0.25">
      <c r="B337" s="1"/>
      <c r="C337" s="1"/>
      <c r="G337" s="29"/>
      <c r="S337" s="37"/>
      <c r="T337" s="29"/>
      <c r="AA337" s="2"/>
      <c r="AO337" s="44" t="str">
        <f>IF(TabellSAML[[#This Row],[ID]]&gt;0,ISTEXT(TabellSAML[[#This Row],[(CoS) Ledarens namn]]),"")</f>
        <v/>
      </c>
      <c r="AP337" t="str">
        <f>IF(TabellSAML[[#This Row],[ID]]&gt;0,ISTEXT(TabellSAML[[#This Row],[(BIFF) Ledarens namn]]),"")</f>
        <v/>
      </c>
      <c r="AQ337" t="str">
        <f>IF(TabellSAML[[#This Row],[ID]]&gt;0,ISTEXT(TabellSAML[[#This Row],[(LFT) Ledarens namn]]),"")</f>
        <v/>
      </c>
      <c r="AR337" t="str">
        <f>IF(TabellSAML[[#This Row],[ID]]&gt;0,ISTEXT(TabellSAML[[#This Row],[(CoS) Namn på ledare för programmet]]),"")</f>
        <v/>
      </c>
      <c r="AS337" t="str">
        <f>IF(TabellSAML[[#This Row],[ID]]&gt;0,ISTEXT(TabellSAML[[#This Row],[(BIFF) Namn på ledare för programmet]]),"")</f>
        <v/>
      </c>
      <c r="AT337" t="str">
        <f>IF(TabellSAML[[#This Row],[ID]]&gt;0,ISTEXT(TabellSAML[[#This Row],[(LFT) Namn på ledare för programmet]]),"")</f>
        <v/>
      </c>
      <c r="AU337" s="5" t="str">
        <f>IF(TabellSAML[[#This Row],[CoS1]]=TRUE,TabellSAML[[#This Row],[Datum för det sista programtillfället]]&amp;TabellSAML[[#This Row],[(CoS) Ledarens namn]],"")</f>
        <v/>
      </c>
      <c r="AV337" t="str">
        <f>IF(TabellSAML[[#This Row],[CoS1]]=TRUE,TabellSAML[[#This Row],[Socialförvaltning som anordnat programtillfällena]],"")</f>
        <v/>
      </c>
      <c r="AW337" s="5" t="str">
        <f>IF(TabellSAML[[#This Row],[CoS2]]=TRUE,TabellSAML[[#This Row],[Datum för sista programtillfället]]&amp;TabellSAML[[#This Row],[(CoS) Namn på ledare för programmet]],"")</f>
        <v/>
      </c>
      <c r="AX337" t="str">
        <f>_xlfn.XLOOKUP(TabellSAML[[#This Row],[CoS_del_datum]],TabellSAML[CoS_led_datum],TabellSAML[CoS_led_SF],"",0,1)</f>
        <v/>
      </c>
      <c r="AY337" s="5" t="str">
        <f>IF(TabellSAML[[#This Row],[BIFF1]]=TRUE,TabellSAML[[#This Row],[Datum för det sista programtillfället]]&amp;TabellSAML[[#This Row],[(BIFF) Ledarens namn]],"")</f>
        <v/>
      </c>
      <c r="AZ337" t="str">
        <f>IF(TabellSAML[[#This Row],[BIFF1]]=TRUE,TabellSAML[[#This Row],[Socialförvaltning som anordnat programtillfällena]],"")</f>
        <v/>
      </c>
      <c r="BA337" s="5" t="str">
        <f>IF(TabellSAML[[#This Row],[BIFF2]]=TRUE,TabellSAML[[#This Row],[Datum för sista programtillfället]]&amp;TabellSAML[[#This Row],[(BIFF) Namn på ledare för programmet]],"")</f>
        <v/>
      </c>
      <c r="BB337" t="str">
        <f>_xlfn.XLOOKUP(TabellSAML[[#This Row],[BIFF_del_datum]],TabellSAML[BIFF_led_datum],TabellSAML[BIFF_led_SF],"",0,1)</f>
        <v/>
      </c>
      <c r="BC337" s="5" t="str">
        <f>IF(TabellSAML[[#This Row],[LFT1]]=TRUE,TabellSAML[[#This Row],[Datum för det sista programtillfället]]&amp;TabellSAML[[#This Row],[(LFT) Ledarens namn]],"")</f>
        <v/>
      </c>
      <c r="BD337" t="str">
        <f>IF(TabellSAML[[#This Row],[LFT1]]=TRUE,TabellSAML[[#This Row],[Socialförvaltning som anordnat programtillfällena]],"")</f>
        <v/>
      </c>
      <c r="BE337" s="5" t="str">
        <f>IF(TabellSAML[[#This Row],[LFT2]]=TRUE,TabellSAML[[#This Row],[Datum för sista programtillfället]]&amp;TabellSAML[[#This Row],[(LFT) Namn på ledare för programmet]],"")</f>
        <v/>
      </c>
      <c r="BF337" t="str">
        <f>_xlfn.XLOOKUP(TabellSAML[[#This Row],[LFT_del_datum]],TabellSAML[LFT_led_datum],TabellSAML[LFT_led_SF],"",0,1)</f>
        <v/>
      </c>
      <c r="BG33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7" s="5" t="str">
        <f>IF(ISNUMBER(TabellSAML[[#This Row],[Datum för det sista programtillfället]]),TabellSAML[[#This Row],[Datum för det sista programtillfället]],IF(ISBLANK(TabellSAML[[#This Row],[Datum för sista programtillfället]]),"",TabellSAML[[#This Row],[Datum för sista programtillfället]]))</f>
        <v/>
      </c>
      <c r="BJ337" t="str">
        <f>IF(ISTEXT(TabellSAML[[#This Row],[Typ av program]]),TabellSAML[[#This Row],[Typ av program]],IF(ISBLANK(TabellSAML[[#This Row],[Typ av program2]]),"",TabellSAML[[#This Row],[Typ av program2]]))</f>
        <v/>
      </c>
      <c r="BK337" t="str">
        <f>IF(ISTEXT(TabellSAML[[#This Row],[Datum alla]]),"",YEAR(TabellSAML[[#This Row],[Datum alla]]))</f>
        <v/>
      </c>
      <c r="BL337" t="str">
        <f>IF(ISTEXT(TabellSAML[[#This Row],[Datum alla]]),"",MONTH(TabellSAML[[#This Row],[Datum alla]]))</f>
        <v/>
      </c>
      <c r="BM337" t="str">
        <f>IF(ISTEXT(TabellSAML[[#This Row],[Månad]]),"",IF(TabellSAML[[#This Row],[Månad]]&lt;=6,TabellSAML[[#This Row],[År]]&amp;" termin 1",TabellSAML[[#This Row],[År]]&amp;" termin 2"))</f>
        <v/>
      </c>
    </row>
    <row r="338" spans="2:65" x14ac:dyDescent="0.25">
      <c r="B338" s="1"/>
      <c r="C338" s="1"/>
      <c r="G338" s="29"/>
      <c r="J338" s="2"/>
      <c r="K338" s="2"/>
      <c r="S338" s="37"/>
      <c r="T338" s="29"/>
      <c r="AO338" s="44" t="str">
        <f>IF(TabellSAML[[#This Row],[ID]]&gt;0,ISTEXT(TabellSAML[[#This Row],[(CoS) Ledarens namn]]),"")</f>
        <v/>
      </c>
      <c r="AP338" t="str">
        <f>IF(TabellSAML[[#This Row],[ID]]&gt;0,ISTEXT(TabellSAML[[#This Row],[(BIFF) Ledarens namn]]),"")</f>
        <v/>
      </c>
      <c r="AQ338" t="str">
        <f>IF(TabellSAML[[#This Row],[ID]]&gt;0,ISTEXT(TabellSAML[[#This Row],[(LFT) Ledarens namn]]),"")</f>
        <v/>
      </c>
      <c r="AR338" t="str">
        <f>IF(TabellSAML[[#This Row],[ID]]&gt;0,ISTEXT(TabellSAML[[#This Row],[(CoS) Namn på ledare för programmet]]),"")</f>
        <v/>
      </c>
      <c r="AS338" t="str">
        <f>IF(TabellSAML[[#This Row],[ID]]&gt;0,ISTEXT(TabellSAML[[#This Row],[(BIFF) Namn på ledare för programmet]]),"")</f>
        <v/>
      </c>
      <c r="AT338" t="str">
        <f>IF(TabellSAML[[#This Row],[ID]]&gt;0,ISTEXT(TabellSAML[[#This Row],[(LFT) Namn på ledare för programmet]]),"")</f>
        <v/>
      </c>
      <c r="AU338" s="5" t="str">
        <f>IF(TabellSAML[[#This Row],[CoS1]]=TRUE,TabellSAML[[#This Row],[Datum för det sista programtillfället]]&amp;TabellSAML[[#This Row],[(CoS) Ledarens namn]],"")</f>
        <v/>
      </c>
      <c r="AV338" t="str">
        <f>IF(TabellSAML[[#This Row],[CoS1]]=TRUE,TabellSAML[[#This Row],[Socialförvaltning som anordnat programtillfällena]],"")</f>
        <v/>
      </c>
      <c r="AW338" s="5" t="str">
        <f>IF(TabellSAML[[#This Row],[CoS2]]=TRUE,TabellSAML[[#This Row],[Datum för sista programtillfället]]&amp;TabellSAML[[#This Row],[(CoS) Namn på ledare för programmet]],"")</f>
        <v/>
      </c>
      <c r="AX338" t="str">
        <f>_xlfn.XLOOKUP(TabellSAML[[#This Row],[CoS_del_datum]],TabellSAML[CoS_led_datum],TabellSAML[CoS_led_SF],"",0,1)</f>
        <v/>
      </c>
      <c r="AY338" s="5" t="str">
        <f>IF(TabellSAML[[#This Row],[BIFF1]]=TRUE,TabellSAML[[#This Row],[Datum för det sista programtillfället]]&amp;TabellSAML[[#This Row],[(BIFF) Ledarens namn]],"")</f>
        <v/>
      </c>
      <c r="AZ338" t="str">
        <f>IF(TabellSAML[[#This Row],[BIFF1]]=TRUE,TabellSAML[[#This Row],[Socialförvaltning som anordnat programtillfällena]],"")</f>
        <v/>
      </c>
      <c r="BA338" s="5" t="str">
        <f>IF(TabellSAML[[#This Row],[BIFF2]]=TRUE,TabellSAML[[#This Row],[Datum för sista programtillfället]]&amp;TabellSAML[[#This Row],[(BIFF) Namn på ledare för programmet]],"")</f>
        <v/>
      </c>
      <c r="BB338" t="str">
        <f>_xlfn.XLOOKUP(TabellSAML[[#This Row],[BIFF_del_datum]],TabellSAML[BIFF_led_datum],TabellSAML[BIFF_led_SF],"",0,1)</f>
        <v/>
      </c>
      <c r="BC338" s="5" t="str">
        <f>IF(TabellSAML[[#This Row],[LFT1]]=TRUE,TabellSAML[[#This Row],[Datum för det sista programtillfället]]&amp;TabellSAML[[#This Row],[(LFT) Ledarens namn]],"")</f>
        <v/>
      </c>
      <c r="BD338" t="str">
        <f>IF(TabellSAML[[#This Row],[LFT1]]=TRUE,TabellSAML[[#This Row],[Socialförvaltning som anordnat programtillfällena]],"")</f>
        <v/>
      </c>
      <c r="BE338" s="5" t="str">
        <f>IF(TabellSAML[[#This Row],[LFT2]]=TRUE,TabellSAML[[#This Row],[Datum för sista programtillfället]]&amp;TabellSAML[[#This Row],[(LFT) Namn på ledare för programmet]],"")</f>
        <v/>
      </c>
      <c r="BF338" t="str">
        <f>_xlfn.XLOOKUP(TabellSAML[[#This Row],[LFT_del_datum]],TabellSAML[LFT_led_datum],TabellSAML[LFT_led_SF],"",0,1)</f>
        <v/>
      </c>
      <c r="BG33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8" s="5" t="str">
        <f>IF(ISNUMBER(TabellSAML[[#This Row],[Datum för det sista programtillfället]]),TabellSAML[[#This Row],[Datum för det sista programtillfället]],IF(ISBLANK(TabellSAML[[#This Row],[Datum för sista programtillfället]]),"",TabellSAML[[#This Row],[Datum för sista programtillfället]]))</f>
        <v/>
      </c>
      <c r="BJ338" t="str">
        <f>IF(ISTEXT(TabellSAML[[#This Row],[Typ av program]]),TabellSAML[[#This Row],[Typ av program]],IF(ISBLANK(TabellSAML[[#This Row],[Typ av program2]]),"",TabellSAML[[#This Row],[Typ av program2]]))</f>
        <v/>
      </c>
      <c r="BK338" t="str">
        <f>IF(ISTEXT(TabellSAML[[#This Row],[Datum alla]]),"",YEAR(TabellSAML[[#This Row],[Datum alla]]))</f>
        <v/>
      </c>
      <c r="BL338" t="str">
        <f>IF(ISTEXT(TabellSAML[[#This Row],[Datum alla]]),"",MONTH(TabellSAML[[#This Row],[Datum alla]]))</f>
        <v/>
      </c>
      <c r="BM338" t="str">
        <f>IF(ISTEXT(TabellSAML[[#This Row],[Månad]]),"",IF(TabellSAML[[#This Row],[Månad]]&lt;=6,TabellSAML[[#This Row],[År]]&amp;" termin 1",TabellSAML[[#This Row],[År]]&amp;" termin 2"))</f>
        <v/>
      </c>
    </row>
    <row r="339" spans="2:65" x14ac:dyDescent="0.25">
      <c r="B339" s="1"/>
      <c r="C339" s="1"/>
      <c r="G339" s="29"/>
      <c r="J339" s="2"/>
      <c r="K339" s="2"/>
      <c r="S339" s="37"/>
      <c r="T339" s="29"/>
      <c r="AO339" s="44" t="str">
        <f>IF(TabellSAML[[#This Row],[ID]]&gt;0,ISTEXT(TabellSAML[[#This Row],[(CoS) Ledarens namn]]),"")</f>
        <v/>
      </c>
      <c r="AP339" t="str">
        <f>IF(TabellSAML[[#This Row],[ID]]&gt;0,ISTEXT(TabellSAML[[#This Row],[(BIFF) Ledarens namn]]),"")</f>
        <v/>
      </c>
      <c r="AQ339" t="str">
        <f>IF(TabellSAML[[#This Row],[ID]]&gt;0,ISTEXT(TabellSAML[[#This Row],[(LFT) Ledarens namn]]),"")</f>
        <v/>
      </c>
      <c r="AR339" t="str">
        <f>IF(TabellSAML[[#This Row],[ID]]&gt;0,ISTEXT(TabellSAML[[#This Row],[(CoS) Namn på ledare för programmet]]),"")</f>
        <v/>
      </c>
      <c r="AS339" t="str">
        <f>IF(TabellSAML[[#This Row],[ID]]&gt;0,ISTEXT(TabellSAML[[#This Row],[(BIFF) Namn på ledare för programmet]]),"")</f>
        <v/>
      </c>
      <c r="AT339" t="str">
        <f>IF(TabellSAML[[#This Row],[ID]]&gt;0,ISTEXT(TabellSAML[[#This Row],[(LFT) Namn på ledare för programmet]]),"")</f>
        <v/>
      </c>
      <c r="AU339" s="5" t="str">
        <f>IF(TabellSAML[[#This Row],[CoS1]]=TRUE,TabellSAML[[#This Row],[Datum för det sista programtillfället]]&amp;TabellSAML[[#This Row],[(CoS) Ledarens namn]],"")</f>
        <v/>
      </c>
      <c r="AV339" t="str">
        <f>IF(TabellSAML[[#This Row],[CoS1]]=TRUE,TabellSAML[[#This Row],[Socialförvaltning som anordnat programtillfällena]],"")</f>
        <v/>
      </c>
      <c r="AW339" s="5" t="str">
        <f>IF(TabellSAML[[#This Row],[CoS2]]=TRUE,TabellSAML[[#This Row],[Datum för sista programtillfället]]&amp;TabellSAML[[#This Row],[(CoS) Namn på ledare för programmet]],"")</f>
        <v/>
      </c>
      <c r="AX339" t="str">
        <f>_xlfn.XLOOKUP(TabellSAML[[#This Row],[CoS_del_datum]],TabellSAML[CoS_led_datum],TabellSAML[CoS_led_SF],"",0,1)</f>
        <v/>
      </c>
      <c r="AY339" s="5" t="str">
        <f>IF(TabellSAML[[#This Row],[BIFF1]]=TRUE,TabellSAML[[#This Row],[Datum för det sista programtillfället]]&amp;TabellSAML[[#This Row],[(BIFF) Ledarens namn]],"")</f>
        <v/>
      </c>
      <c r="AZ339" t="str">
        <f>IF(TabellSAML[[#This Row],[BIFF1]]=TRUE,TabellSAML[[#This Row],[Socialförvaltning som anordnat programtillfällena]],"")</f>
        <v/>
      </c>
      <c r="BA339" s="5" t="str">
        <f>IF(TabellSAML[[#This Row],[BIFF2]]=TRUE,TabellSAML[[#This Row],[Datum för sista programtillfället]]&amp;TabellSAML[[#This Row],[(BIFF) Namn på ledare för programmet]],"")</f>
        <v/>
      </c>
      <c r="BB339" t="str">
        <f>_xlfn.XLOOKUP(TabellSAML[[#This Row],[BIFF_del_datum]],TabellSAML[BIFF_led_datum],TabellSAML[BIFF_led_SF],"",0,1)</f>
        <v/>
      </c>
      <c r="BC339" s="5" t="str">
        <f>IF(TabellSAML[[#This Row],[LFT1]]=TRUE,TabellSAML[[#This Row],[Datum för det sista programtillfället]]&amp;TabellSAML[[#This Row],[(LFT) Ledarens namn]],"")</f>
        <v/>
      </c>
      <c r="BD339" t="str">
        <f>IF(TabellSAML[[#This Row],[LFT1]]=TRUE,TabellSAML[[#This Row],[Socialförvaltning som anordnat programtillfällena]],"")</f>
        <v/>
      </c>
      <c r="BE339" s="5" t="str">
        <f>IF(TabellSAML[[#This Row],[LFT2]]=TRUE,TabellSAML[[#This Row],[Datum för sista programtillfället]]&amp;TabellSAML[[#This Row],[(LFT) Namn på ledare för programmet]],"")</f>
        <v/>
      </c>
      <c r="BF339" t="str">
        <f>_xlfn.XLOOKUP(TabellSAML[[#This Row],[LFT_del_datum]],TabellSAML[LFT_led_datum],TabellSAML[LFT_led_SF],"",0,1)</f>
        <v/>
      </c>
      <c r="BG33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3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39" s="5" t="str">
        <f>IF(ISNUMBER(TabellSAML[[#This Row],[Datum för det sista programtillfället]]),TabellSAML[[#This Row],[Datum för det sista programtillfället]],IF(ISBLANK(TabellSAML[[#This Row],[Datum för sista programtillfället]]),"",TabellSAML[[#This Row],[Datum för sista programtillfället]]))</f>
        <v/>
      </c>
      <c r="BJ339" t="str">
        <f>IF(ISTEXT(TabellSAML[[#This Row],[Typ av program]]),TabellSAML[[#This Row],[Typ av program]],IF(ISBLANK(TabellSAML[[#This Row],[Typ av program2]]),"",TabellSAML[[#This Row],[Typ av program2]]))</f>
        <v/>
      </c>
      <c r="BK339" t="str">
        <f>IF(ISTEXT(TabellSAML[[#This Row],[Datum alla]]),"",YEAR(TabellSAML[[#This Row],[Datum alla]]))</f>
        <v/>
      </c>
      <c r="BL339" t="str">
        <f>IF(ISTEXT(TabellSAML[[#This Row],[Datum alla]]),"",MONTH(TabellSAML[[#This Row],[Datum alla]]))</f>
        <v/>
      </c>
      <c r="BM339" t="str">
        <f>IF(ISTEXT(TabellSAML[[#This Row],[Månad]]),"",IF(TabellSAML[[#This Row],[Månad]]&lt;=6,TabellSAML[[#This Row],[År]]&amp;" termin 1",TabellSAML[[#This Row],[År]]&amp;" termin 2"))</f>
        <v/>
      </c>
    </row>
    <row r="340" spans="2:65" x14ac:dyDescent="0.25">
      <c r="B340" s="1"/>
      <c r="C340" s="1"/>
      <c r="G340" s="29"/>
      <c r="J340" s="2"/>
      <c r="K340" s="2"/>
      <c r="S340" s="37"/>
      <c r="T340" s="29"/>
      <c r="AO340" s="44" t="str">
        <f>IF(TabellSAML[[#This Row],[ID]]&gt;0,ISTEXT(TabellSAML[[#This Row],[(CoS) Ledarens namn]]),"")</f>
        <v/>
      </c>
      <c r="AP340" t="str">
        <f>IF(TabellSAML[[#This Row],[ID]]&gt;0,ISTEXT(TabellSAML[[#This Row],[(BIFF) Ledarens namn]]),"")</f>
        <v/>
      </c>
      <c r="AQ340" t="str">
        <f>IF(TabellSAML[[#This Row],[ID]]&gt;0,ISTEXT(TabellSAML[[#This Row],[(LFT) Ledarens namn]]),"")</f>
        <v/>
      </c>
      <c r="AR340" t="str">
        <f>IF(TabellSAML[[#This Row],[ID]]&gt;0,ISTEXT(TabellSAML[[#This Row],[(CoS) Namn på ledare för programmet]]),"")</f>
        <v/>
      </c>
      <c r="AS340" t="str">
        <f>IF(TabellSAML[[#This Row],[ID]]&gt;0,ISTEXT(TabellSAML[[#This Row],[(BIFF) Namn på ledare för programmet]]),"")</f>
        <v/>
      </c>
      <c r="AT340" t="str">
        <f>IF(TabellSAML[[#This Row],[ID]]&gt;0,ISTEXT(TabellSAML[[#This Row],[(LFT) Namn på ledare för programmet]]),"")</f>
        <v/>
      </c>
      <c r="AU340" s="5" t="str">
        <f>IF(TabellSAML[[#This Row],[CoS1]]=TRUE,TabellSAML[[#This Row],[Datum för det sista programtillfället]]&amp;TabellSAML[[#This Row],[(CoS) Ledarens namn]],"")</f>
        <v/>
      </c>
      <c r="AV340" t="str">
        <f>IF(TabellSAML[[#This Row],[CoS1]]=TRUE,TabellSAML[[#This Row],[Socialförvaltning som anordnat programtillfällena]],"")</f>
        <v/>
      </c>
      <c r="AW340" s="5" t="str">
        <f>IF(TabellSAML[[#This Row],[CoS2]]=TRUE,TabellSAML[[#This Row],[Datum för sista programtillfället]]&amp;TabellSAML[[#This Row],[(CoS) Namn på ledare för programmet]],"")</f>
        <v/>
      </c>
      <c r="AX340" t="str">
        <f>_xlfn.XLOOKUP(TabellSAML[[#This Row],[CoS_del_datum]],TabellSAML[CoS_led_datum],TabellSAML[CoS_led_SF],"",0,1)</f>
        <v/>
      </c>
      <c r="AY340" s="5" t="str">
        <f>IF(TabellSAML[[#This Row],[BIFF1]]=TRUE,TabellSAML[[#This Row],[Datum för det sista programtillfället]]&amp;TabellSAML[[#This Row],[(BIFF) Ledarens namn]],"")</f>
        <v/>
      </c>
      <c r="AZ340" t="str">
        <f>IF(TabellSAML[[#This Row],[BIFF1]]=TRUE,TabellSAML[[#This Row],[Socialförvaltning som anordnat programtillfällena]],"")</f>
        <v/>
      </c>
      <c r="BA340" s="5" t="str">
        <f>IF(TabellSAML[[#This Row],[BIFF2]]=TRUE,TabellSAML[[#This Row],[Datum för sista programtillfället]]&amp;TabellSAML[[#This Row],[(BIFF) Namn på ledare för programmet]],"")</f>
        <v/>
      </c>
      <c r="BB340" t="str">
        <f>_xlfn.XLOOKUP(TabellSAML[[#This Row],[BIFF_del_datum]],TabellSAML[BIFF_led_datum],TabellSAML[BIFF_led_SF],"",0,1)</f>
        <v/>
      </c>
      <c r="BC340" s="5" t="str">
        <f>IF(TabellSAML[[#This Row],[LFT1]]=TRUE,TabellSAML[[#This Row],[Datum för det sista programtillfället]]&amp;TabellSAML[[#This Row],[(LFT) Ledarens namn]],"")</f>
        <v/>
      </c>
      <c r="BD340" t="str">
        <f>IF(TabellSAML[[#This Row],[LFT1]]=TRUE,TabellSAML[[#This Row],[Socialförvaltning som anordnat programtillfällena]],"")</f>
        <v/>
      </c>
      <c r="BE340" s="5" t="str">
        <f>IF(TabellSAML[[#This Row],[LFT2]]=TRUE,TabellSAML[[#This Row],[Datum för sista programtillfället]]&amp;TabellSAML[[#This Row],[(LFT) Namn på ledare för programmet]],"")</f>
        <v/>
      </c>
      <c r="BF340" t="str">
        <f>_xlfn.XLOOKUP(TabellSAML[[#This Row],[LFT_del_datum]],TabellSAML[LFT_led_datum],TabellSAML[LFT_led_SF],"",0,1)</f>
        <v/>
      </c>
      <c r="BG34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0" s="5" t="str">
        <f>IF(ISNUMBER(TabellSAML[[#This Row],[Datum för det sista programtillfället]]),TabellSAML[[#This Row],[Datum för det sista programtillfället]],IF(ISBLANK(TabellSAML[[#This Row],[Datum för sista programtillfället]]),"",TabellSAML[[#This Row],[Datum för sista programtillfället]]))</f>
        <v/>
      </c>
      <c r="BJ340" t="str">
        <f>IF(ISTEXT(TabellSAML[[#This Row],[Typ av program]]),TabellSAML[[#This Row],[Typ av program]],IF(ISBLANK(TabellSAML[[#This Row],[Typ av program2]]),"",TabellSAML[[#This Row],[Typ av program2]]))</f>
        <v/>
      </c>
      <c r="BK340" t="str">
        <f>IF(ISTEXT(TabellSAML[[#This Row],[Datum alla]]),"",YEAR(TabellSAML[[#This Row],[Datum alla]]))</f>
        <v/>
      </c>
      <c r="BL340" t="str">
        <f>IF(ISTEXT(TabellSAML[[#This Row],[Datum alla]]),"",MONTH(TabellSAML[[#This Row],[Datum alla]]))</f>
        <v/>
      </c>
      <c r="BM340" t="str">
        <f>IF(ISTEXT(TabellSAML[[#This Row],[Månad]]),"",IF(TabellSAML[[#This Row],[Månad]]&lt;=6,TabellSAML[[#This Row],[År]]&amp;" termin 1",TabellSAML[[#This Row],[År]]&amp;" termin 2"))</f>
        <v/>
      </c>
    </row>
    <row r="341" spans="2:65" x14ac:dyDescent="0.25">
      <c r="B341" s="1"/>
      <c r="C341" s="1"/>
      <c r="G341" s="29"/>
      <c r="S341" s="37"/>
      <c r="T341" s="29"/>
      <c r="AA341" s="2"/>
      <c r="AO341" s="44" t="str">
        <f>IF(TabellSAML[[#This Row],[ID]]&gt;0,ISTEXT(TabellSAML[[#This Row],[(CoS) Ledarens namn]]),"")</f>
        <v/>
      </c>
      <c r="AP341" t="str">
        <f>IF(TabellSAML[[#This Row],[ID]]&gt;0,ISTEXT(TabellSAML[[#This Row],[(BIFF) Ledarens namn]]),"")</f>
        <v/>
      </c>
      <c r="AQ341" t="str">
        <f>IF(TabellSAML[[#This Row],[ID]]&gt;0,ISTEXT(TabellSAML[[#This Row],[(LFT) Ledarens namn]]),"")</f>
        <v/>
      </c>
      <c r="AR341" t="str">
        <f>IF(TabellSAML[[#This Row],[ID]]&gt;0,ISTEXT(TabellSAML[[#This Row],[(CoS) Namn på ledare för programmet]]),"")</f>
        <v/>
      </c>
      <c r="AS341" t="str">
        <f>IF(TabellSAML[[#This Row],[ID]]&gt;0,ISTEXT(TabellSAML[[#This Row],[(BIFF) Namn på ledare för programmet]]),"")</f>
        <v/>
      </c>
      <c r="AT341" t="str">
        <f>IF(TabellSAML[[#This Row],[ID]]&gt;0,ISTEXT(TabellSAML[[#This Row],[(LFT) Namn på ledare för programmet]]),"")</f>
        <v/>
      </c>
      <c r="AU341" s="5" t="str">
        <f>IF(TabellSAML[[#This Row],[CoS1]]=TRUE,TabellSAML[[#This Row],[Datum för det sista programtillfället]]&amp;TabellSAML[[#This Row],[(CoS) Ledarens namn]],"")</f>
        <v/>
      </c>
      <c r="AV341" t="str">
        <f>IF(TabellSAML[[#This Row],[CoS1]]=TRUE,TabellSAML[[#This Row],[Socialförvaltning som anordnat programtillfällena]],"")</f>
        <v/>
      </c>
      <c r="AW341" s="5" t="str">
        <f>IF(TabellSAML[[#This Row],[CoS2]]=TRUE,TabellSAML[[#This Row],[Datum för sista programtillfället]]&amp;TabellSAML[[#This Row],[(CoS) Namn på ledare för programmet]],"")</f>
        <v/>
      </c>
      <c r="AX341" t="str">
        <f>_xlfn.XLOOKUP(TabellSAML[[#This Row],[CoS_del_datum]],TabellSAML[CoS_led_datum],TabellSAML[CoS_led_SF],"",0,1)</f>
        <v/>
      </c>
      <c r="AY341" s="5" t="str">
        <f>IF(TabellSAML[[#This Row],[BIFF1]]=TRUE,TabellSAML[[#This Row],[Datum för det sista programtillfället]]&amp;TabellSAML[[#This Row],[(BIFF) Ledarens namn]],"")</f>
        <v/>
      </c>
      <c r="AZ341" t="str">
        <f>IF(TabellSAML[[#This Row],[BIFF1]]=TRUE,TabellSAML[[#This Row],[Socialförvaltning som anordnat programtillfällena]],"")</f>
        <v/>
      </c>
      <c r="BA341" s="5" t="str">
        <f>IF(TabellSAML[[#This Row],[BIFF2]]=TRUE,TabellSAML[[#This Row],[Datum för sista programtillfället]]&amp;TabellSAML[[#This Row],[(BIFF) Namn på ledare för programmet]],"")</f>
        <v/>
      </c>
      <c r="BB341" t="str">
        <f>_xlfn.XLOOKUP(TabellSAML[[#This Row],[BIFF_del_datum]],TabellSAML[BIFF_led_datum],TabellSAML[BIFF_led_SF],"",0,1)</f>
        <v/>
      </c>
      <c r="BC341" s="5" t="str">
        <f>IF(TabellSAML[[#This Row],[LFT1]]=TRUE,TabellSAML[[#This Row],[Datum för det sista programtillfället]]&amp;TabellSAML[[#This Row],[(LFT) Ledarens namn]],"")</f>
        <v/>
      </c>
      <c r="BD341" t="str">
        <f>IF(TabellSAML[[#This Row],[LFT1]]=TRUE,TabellSAML[[#This Row],[Socialförvaltning som anordnat programtillfällena]],"")</f>
        <v/>
      </c>
      <c r="BE341" s="5" t="str">
        <f>IF(TabellSAML[[#This Row],[LFT2]]=TRUE,TabellSAML[[#This Row],[Datum för sista programtillfället]]&amp;TabellSAML[[#This Row],[(LFT) Namn på ledare för programmet]],"")</f>
        <v/>
      </c>
      <c r="BF341" t="str">
        <f>_xlfn.XLOOKUP(TabellSAML[[#This Row],[LFT_del_datum]],TabellSAML[LFT_led_datum],TabellSAML[LFT_led_SF],"",0,1)</f>
        <v/>
      </c>
      <c r="BG34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1" s="5" t="str">
        <f>IF(ISNUMBER(TabellSAML[[#This Row],[Datum för det sista programtillfället]]),TabellSAML[[#This Row],[Datum för det sista programtillfället]],IF(ISBLANK(TabellSAML[[#This Row],[Datum för sista programtillfället]]),"",TabellSAML[[#This Row],[Datum för sista programtillfället]]))</f>
        <v/>
      </c>
      <c r="BJ341" t="str">
        <f>IF(ISTEXT(TabellSAML[[#This Row],[Typ av program]]),TabellSAML[[#This Row],[Typ av program]],IF(ISBLANK(TabellSAML[[#This Row],[Typ av program2]]),"",TabellSAML[[#This Row],[Typ av program2]]))</f>
        <v/>
      </c>
      <c r="BK341" t="str">
        <f>IF(ISTEXT(TabellSAML[[#This Row],[Datum alla]]),"",YEAR(TabellSAML[[#This Row],[Datum alla]]))</f>
        <v/>
      </c>
      <c r="BL341" t="str">
        <f>IF(ISTEXT(TabellSAML[[#This Row],[Datum alla]]),"",MONTH(TabellSAML[[#This Row],[Datum alla]]))</f>
        <v/>
      </c>
      <c r="BM341" t="str">
        <f>IF(ISTEXT(TabellSAML[[#This Row],[Månad]]),"",IF(TabellSAML[[#This Row],[Månad]]&lt;=6,TabellSAML[[#This Row],[År]]&amp;" termin 1",TabellSAML[[#This Row],[År]]&amp;" termin 2"))</f>
        <v/>
      </c>
    </row>
    <row r="342" spans="2:65" x14ac:dyDescent="0.25">
      <c r="B342" s="1"/>
      <c r="C342" s="1"/>
      <c r="G342" s="29"/>
      <c r="S342" s="37"/>
      <c r="T342" s="29"/>
      <c r="AA342" s="2"/>
      <c r="AO342" s="44" t="str">
        <f>IF(TabellSAML[[#This Row],[ID]]&gt;0,ISTEXT(TabellSAML[[#This Row],[(CoS) Ledarens namn]]),"")</f>
        <v/>
      </c>
      <c r="AP342" t="str">
        <f>IF(TabellSAML[[#This Row],[ID]]&gt;0,ISTEXT(TabellSAML[[#This Row],[(BIFF) Ledarens namn]]),"")</f>
        <v/>
      </c>
      <c r="AQ342" t="str">
        <f>IF(TabellSAML[[#This Row],[ID]]&gt;0,ISTEXT(TabellSAML[[#This Row],[(LFT) Ledarens namn]]),"")</f>
        <v/>
      </c>
      <c r="AR342" t="str">
        <f>IF(TabellSAML[[#This Row],[ID]]&gt;0,ISTEXT(TabellSAML[[#This Row],[(CoS) Namn på ledare för programmet]]),"")</f>
        <v/>
      </c>
      <c r="AS342" t="str">
        <f>IF(TabellSAML[[#This Row],[ID]]&gt;0,ISTEXT(TabellSAML[[#This Row],[(BIFF) Namn på ledare för programmet]]),"")</f>
        <v/>
      </c>
      <c r="AT342" t="str">
        <f>IF(TabellSAML[[#This Row],[ID]]&gt;0,ISTEXT(TabellSAML[[#This Row],[(LFT) Namn på ledare för programmet]]),"")</f>
        <v/>
      </c>
      <c r="AU342" s="5" t="str">
        <f>IF(TabellSAML[[#This Row],[CoS1]]=TRUE,TabellSAML[[#This Row],[Datum för det sista programtillfället]]&amp;TabellSAML[[#This Row],[(CoS) Ledarens namn]],"")</f>
        <v/>
      </c>
      <c r="AV342" t="str">
        <f>IF(TabellSAML[[#This Row],[CoS1]]=TRUE,TabellSAML[[#This Row],[Socialförvaltning som anordnat programtillfällena]],"")</f>
        <v/>
      </c>
      <c r="AW342" s="5" t="str">
        <f>IF(TabellSAML[[#This Row],[CoS2]]=TRUE,TabellSAML[[#This Row],[Datum för sista programtillfället]]&amp;TabellSAML[[#This Row],[(CoS) Namn på ledare för programmet]],"")</f>
        <v/>
      </c>
      <c r="AX342" t="str">
        <f>_xlfn.XLOOKUP(TabellSAML[[#This Row],[CoS_del_datum]],TabellSAML[CoS_led_datum],TabellSAML[CoS_led_SF],"",0,1)</f>
        <v/>
      </c>
      <c r="AY342" s="5" t="str">
        <f>IF(TabellSAML[[#This Row],[BIFF1]]=TRUE,TabellSAML[[#This Row],[Datum för det sista programtillfället]]&amp;TabellSAML[[#This Row],[(BIFF) Ledarens namn]],"")</f>
        <v/>
      </c>
      <c r="AZ342" t="str">
        <f>IF(TabellSAML[[#This Row],[BIFF1]]=TRUE,TabellSAML[[#This Row],[Socialförvaltning som anordnat programtillfällena]],"")</f>
        <v/>
      </c>
      <c r="BA342" s="5" t="str">
        <f>IF(TabellSAML[[#This Row],[BIFF2]]=TRUE,TabellSAML[[#This Row],[Datum för sista programtillfället]]&amp;TabellSAML[[#This Row],[(BIFF) Namn på ledare för programmet]],"")</f>
        <v/>
      </c>
      <c r="BB342" t="str">
        <f>_xlfn.XLOOKUP(TabellSAML[[#This Row],[BIFF_del_datum]],TabellSAML[BIFF_led_datum],TabellSAML[BIFF_led_SF],"",0,1)</f>
        <v/>
      </c>
      <c r="BC342" s="5" t="str">
        <f>IF(TabellSAML[[#This Row],[LFT1]]=TRUE,TabellSAML[[#This Row],[Datum för det sista programtillfället]]&amp;TabellSAML[[#This Row],[(LFT) Ledarens namn]],"")</f>
        <v/>
      </c>
      <c r="BD342" t="str">
        <f>IF(TabellSAML[[#This Row],[LFT1]]=TRUE,TabellSAML[[#This Row],[Socialförvaltning som anordnat programtillfällena]],"")</f>
        <v/>
      </c>
      <c r="BE342" s="5" t="str">
        <f>IF(TabellSAML[[#This Row],[LFT2]]=TRUE,TabellSAML[[#This Row],[Datum för sista programtillfället]]&amp;TabellSAML[[#This Row],[(LFT) Namn på ledare för programmet]],"")</f>
        <v/>
      </c>
      <c r="BF342" t="str">
        <f>_xlfn.XLOOKUP(TabellSAML[[#This Row],[LFT_del_datum]],TabellSAML[LFT_led_datum],TabellSAML[LFT_led_SF],"",0,1)</f>
        <v/>
      </c>
      <c r="BG34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2" s="5" t="str">
        <f>IF(ISNUMBER(TabellSAML[[#This Row],[Datum för det sista programtillfället]]),TabellSAML[[#This Row],[Datum för det sista programtillfället]],IF(ISBLANK(TabellSAML[[#This Row],[Datum för sista programtillfället]]),"",TabellSAML[[#This Row],[Datum för sista programtillfället]]))</f>
        <v/>
      </c>
      <c r="BJ342" t="str">
        <f>IF(ISTEXT(TabellSAML[[#This Row],[Typ av program]]),TabellSAML[[#This Row],[Typ av program]],IF(ISBLANK(TabellSAML[[#This Row],[Typ av program2]]),"",TabellSAML[[#This Row],[Typ av program2]]))</f>
        <v/>
      </c>
      <c r="BK342" t="str">
        <f>IF(ISTEXT(TabellSAML[[#This Row],[Datum alla]]),"",YEAR(TabellSAML[[#This Row],[Datum alla]]))</f>
        <v/>
      </c>
      <c r="BL342" t="str">
        <f>IF(ISTEXT(TabellSAML[[#This Row],[Datum alla]]),"",MONTH(TabellSAML[[#This Row],[Datum alla]]))</f>
        <v/>
      </c>
      <c r="BM342" t="str">
        <f>IF(ISTEXT(TabellSAML[[#This Row],[Månad]]),"",IF(TabellSAML[[#This Row],[Månad]]&lt;=6,TabellSAML[[#This Row],[År]]&amp;" termin 1",TabellSAML[[#This Row],[År]]&amp;" termin 2"))</f>
        <v/>
      </c>
    </row>
    <row r="343" spans="2:65" x14ac:dyDescent="0.25">
      <c r="B343" s="1"/>
      <c r="C343" s="1"/>
      <c r="G343" s="29"/>
      <c r="S343" s="37"/>
      <c r="T343" s="29"/>
      <c r="AA343" s="2"/>
      <c r="AO343" s="44" t="str">
        <f>IF(TabellSAML[[#This Row],[ID]]&gt;0,ISTEXT(TabellSAML[[#This Row],[(CoS) Ledarens namn]]),"")</f>
        <v/>
      </c>
      <c r="AP343" t="str">
        <f>IF(TabellSAML[[#This Row],[ID]]&gt;0,ISTEXT(TabellSAML[[#This Row],[(BIFF) Ledarens namn]]),"")</f>
        <v/>
      </c>
      <c r="AQ343" t="str">
        <f>IF(TabellSAML[[#This Row],[ID]]&gt;0,ISTEXT(TabellSAML[[#This Row],[(LFT) Ledarens namn]]),"")</f>
        <v/>
      </c>
      <c r="AR343" t="str">
        <f>IF(TabellSAML[[#This Row],[ID]]&gt;0,ISTEXT(TabellSAML[[#This Row],[(CoS) Namn på ledare för programmet]]),"")</f>
        <v/>
      </c>
      <c r="AS343" t="str">
        <f>IF(TabellSAML[[#This Row],[ID]]&gt;0,ISTEXT(TabellSAML[[#This Row],[(BIFF) Namn på ledare för programmet]]),"")</f>
        <v/>
      </c>
      <c r="AT343" t="str">
        <f>IF(TabellSAML[[#This Row],[ID]]&gt;0,ISTEXT(TabellSAML[[#This Row],[(LFT) Namn på ledare för programmet]]),"")</f>
        <v/>
      </c>
      <c r="AU343" s="5" t="str">
        <f>IF(TabellSAML[[#This Row],[CoS1]]=TRUE,TabellSAML[[#This Row],[Datum för det sista programtillfället]]&amp;TabellSAML[[#This Row],[(CoS) Ledarens namn]],"")</f>
        <v/>
      </c>
      <c r="AV343" t="str">
        <f>IF(TabellSAML[[#This Row],[CoS1]]=TRUE,TabellSAML[[#This Row],[Socialförvaltning som anordnat programtillfällena]],"")</f>
        <v/>
      </c>
      <c r="AW343" s="5" t="str">
        <f>IF(TabellSAML[[#This Row],[CoS2]]=TRUE,TabellSAML[[#This Row],[Datum för sista programtillfället]]&amp;TabellSAML[[#This Row],[(CoS) Namn på ledare för programmet]],"")</f>
        <v/>
      </c>
      <c r="AX343" t="str">
        <f>_xlfn.XLOOKUP(TabellSAML[[#This Row],[CoS_del_datum]],TabellSAML[CoS_led_datum],TabellSAML[CoS_led_SF],"",0,1)</f>
        <v/>
      </c>
      <c r="AY343" s="5" t="str">
        <f>IF(TabellSAML[[#This Row],[BIFF1]]=TRUE,TabellSAML[[#This Row],[Datum för det sista programtillfället]]&amp;TabellSAML[[#This Row],[(BIFF) Ledarens namn]],"")</f>
        <v/>
      </c>
      <c r="AZ343" t="str">
        <f>IF(TabellSAML[[#This Row],[BIFF1]]=TRUE,TabellSAML[[#This Row],[Socialförvaltning som anordnat programtillfällena]],"")</f>
        <v/>
      </c>
      <c r="BA343" s="5" t="str">
        <f>IF(TabellSAML[[#This Row],[BIFF2]]=TRUE,TabellSAML[[#This Row],[Datum för sista programtillfället]]&amp;TabellSAML[[#This Row],[(BIFF) Namn på ledare för programmet]],"")</f>
        <v/>
      </c>
      <c r="BB343" t="str">
        <f>_xlfn.XLOOKUP(TabellSAML[[#This Row],[BIFF_del_datum]],TabellSAML[BIFF_led_datum],TabellSAML[BIFF_led_SF],"",0,1)</f>
        <v/>
      </c>
      <c r="BC343" s="5" t="str">
        <f>IF(TabellSAML[[#This Row],[LFT1]]=TRUE,TabellSAML[[#This Row],[Datum för det sista programtillfället]]&amp;TabellSAML[[#This Row],[(LFT) Ledarens namn]],"")</f>
        <v/>
      </c>
      <c r="BD343" t="str">
        <f>IF(TabellSAML[[#This Row],[LFT1]]=TRUE,TabellSAML[[#This Row],[Socialförvaltning som anordnat programtillfällena]],"")</f>
        <v/>
      </c>
      <c r="BE343" s="5" t="str">
        <f>IF(TabellSAML[[#This Row],[LFT2]]=TRUE,TabellSAML[[#This Row],[Datum för sista programtillfället]]&amp;TabellSAML[[#This Row],[(LFT) Namn på ledare för programmet]],"")</f>
        <v/>
      </c>
      <c r="BF343" t="str">
        <f>_xlfn.XLOOKUP(TabellSAML[[#This Row],[LFT_del_datum]],TabellSAML[LFT_led_datum],TabellSAML[LFT_led_SF],"",0,1)</f>
        <v/>
      </c>
      <c r="BG34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3" s="5" t="str">
        <f>IF(ISNUMBER(TabellSAML[[#This Row],[Datum för det sista programtillfället]]),TabellSAML[[#This Row],[Datum för det sista programtillfället]],IF(ISBLANK(TabellSAML[[#This Row],[Datum för sista programtillfället]]),"",TabellSAML[[#This Row],[Datum för sista programtillfället]]))</f>
        <v/>
      </c>
      <c r="BJ343" t="str">
        <f>IF(ISTEXT(TabellSAML[[#This Row],[Typ av program]]),TabellSAML[[#This Row],[Typ av program]],IF(ISBLANK(TabellSAML[[#This Row],[Typ av program2]]),"",TabellSAML[[#This Row],[Typ av program2]]))</f>
        <v/>
      </c>
      <c r="BK343" t="str">
        <f>IF(ISTEXT(TabellSAML[[#This Row],[Datum alla]]),"",YEAR(TabellSAML[[#This Row],[Datum alla]]))</f>
        <v/>
      </c>
      <c r="BL343" t="str">
        <f>IF(ISTEXT(TabellSAML[[#This Row],[Datum alla]]),"",MONTH(TabellSAML[[#This Row],[Datum alla]]))</f>
        <v/>
      </c>
      <c r="BM343" t="str">
        <f>IF(ISTEXT(TabellSAML[[#This Row],[Månad]]),"",IF(TabellSAML[[#This Row],[Månad]]&lt;=6,TabellSAML[[#This Row],[År]]&amp;" termin 1",TabellSAML[[#This Row],[År]]&amp;" termin 2"))</f>
        <v/>
      </c>
    </row>
    <row r="344" spans="2:65" x14ac:dyDescent="0.25">
      <c r="B344" s="1"/>
      <c r="C344" s="1"/>
      <c r="G344" s="29"/>
      <c r="S344" s="37"/>
      <c r="T344" s="29"/>
      <c r="AA344" s="2"/>
      <c r="AO344" s="44" t="str">
        <f>IF(TabellSAML[[#This Row],[ID]]&gt;0,ISTEXT(TabellSAML[[#This Row],[(CoS) Ledarens namn]]),"")</f>
        <v/>
      </c>
      <c r="AP344" t="str">
        <f>IF(TabellSAML[[#This Row],[ID]]&gt;0,ISTEXT(TabellSAML[[#This Row],[(BIFF) Ledarens namn]]),"")</f>
        <v/>
      </c>
      <c r="AQ344" t="str">
        <f>IF(TabellSAML[[#This Row],[ID]]&gt;0,ISTEXT(TabellSAML[[#This Row],[(LFT) Ledarens namn]]),"")</f>
        <v/>
      </c>
      <c r="AR344" t="str">
        <f>IF(TabellSAML[[#This Row],[ID]]&gt;0,ISTEXT(TabellSAML[[#This Row],[(CoS) Namn på ledare för programmet]]),"")</f>
        <v/>
      </c>
      <c r="AS344" t="str">
        <f>IF(TabellSAML[[#This Row],[ID]]&gt;0,ISTEXT(TabellSAML[[#This Row],[(BIFF) Namn på ledare för programmet]]),"")</f>
        <v/>
      </c>
      <c r="AT344" t="str">
        <f>IF(TabellSAML[[#This Row],[ID]]&gt;0,ISTEXT(TabellSAML[[#This Row],[(LFT) Namn på ledare för programmet]]),"")</f>
        <v/>
      </c>
      <c r="AU344" s="5" t="str">
        <f>IF(TabellSAML[[#This Row],[CoS1]]=TRUE,TabellSAML[[#This Row],[Datum för det sista programtillfället]]&amp;TabellSAML[[#This Row],[(CoS) Ledarens namn]],"")</f>
        <v/>
      </c>
      <c r="AV344" t="str">
        <f>IF(TabellSAML[[#This Row],[CoS1]]=TRUE,TabellSAML[[#This Row],[Socialförvaltning som anordnat programtillfällena]],"")</f>
        <v/>
      </c>
      <c r="AW344" s="5" t="str">
        <f>IF(TabellSAML[[#This Row],[CoS2]]=TRUE,TabellSAML[[#This Row],[Datum för sista programtillfället]]&amp;TabellSAML[[#This Row],[(CoS) Namn på ledare för programmet]],"")</f>
        <v/>
      </c>
      <c r="AX344" t="str">
        <f>_xlfn.XLOOKUP(TabellSAML[[#This Row],[CoS_del_datum]],TabellSAML[CoS_led_datum],TabellSAML[CoS_led_SF],"",0,1)</f>
        <v/>
      </c>
      <c r="AY344" s="5" t="str">
        <f>IF(TabellSAML[[#This Row],[BIFF1]]=TRUE,TabellSAML[[#This Row],[Datum för det sista programtillfället]]&amp;TabellSAML[[#This Row],[(BIFF) Ledarens namn]],"")</f>
        <v/>
      </c>
      <c r="AZ344" t="str">
        <f>IF(TabellSAML[[#This Row],[BIFF1]]=TRUE,TabellSAML[[#This Row],[Socialförvaltning som anordnat programtillfällena]],"")</f>
        <v/>
      </c>
      <c r="BA344" s="5" t="str">
        <f>IF(TabellSAML[[#This Row],[BIFF2]]=TRUE,TabellSAML[[#This Row],[Datum för sista programtillfället]]&amp;TabellSAML[[#This Row],[(BIFF) Namn på ledare för programmet]],"")</f>
        <v/>
      </c>
      <c r="BB344" t="str">
        <f>_xlfn.XLOOKUP(TabellSAML[[#This Row],[BIFF_del_datum]],TabellSAML[BIFF_led_datum],TabellSAML[BIFF_led_SF],"",0,1)</f>
        <v/>
      </c>
      <c r="BC344" s="5" t="str">
        <f>IF(TabellSAML[[#This Row],[LFT1]]=TRUE,TabellSAML[[#This Row],[Datum för det sista programtillfället]]&amp;TabellSAML[[#This Row],[(LFT) Ledarens namn]],"")</f>
        <v/>
      </c>
      <c r="BD344" t="str">
        <f>IF(TabellSAML[[#This Row],[LFT1]]=TRUE,TabellSAML[[#This Row],[Socialförvaltning som anordnat programtillfällena]],"")</f>
        <v/>
      </c>
      <c r="BE344" s="5" t="str">
        <f>IF(TabellSAML[[#This Row],[LFT2]]=TRUE,TabellSAML[[#This Row],[Datum för sista programtillfället]]&amp;TabellSAML[[#This Row],[(LFT) Namn på ledare för programmet]],"")</f>
        <v/>
      </c>
      <c r="BF344" t="str">
        <f>_xlfn.XLOOKUP(TabellSAML[[#This Row],[LFT_del_datum]],TabellSAML[LFT_led_datum],TabellSAML[LFT_led_SF],"",0,1)</f>
        <v/>
      </c>
      <c r="BG34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4" s="5" t="str">
        <f>IF(ISNUMBER(TabellSAML[[#This Row],[Datum för det sista programtillfället]]),TabellSAML[[#This Row],[Datum för det sista programtillfället]],IF(ISBLANK(TabellSAML[[#This Row],[Datum för sista programtillfället]]),"",TabellSAML[[#This Row],[Datum för sista programtillfället]]))</f>
        <v/>
      </c>
      <c r="BJ344" t="str">
        <f>IF(ISTEXT(TabellSAML[[#This Row],[Typ av program]]),TabellSAML[[#This Row],[Typ av program]],IF(ISBLANK(TabellSAML[[#This Row],[Typ av program2]]),"",TabellSAML[[#This Row],[Typ av program2]]))</f>
        <v/>
      </c>
      <c r="BK344" t="str">
        <f>IF(ISTEXT(TabellSAML[[#This Row],[Datum alla]]),"",YEAR(TabellSAML[[#This Row],[Datum alla]]))</f>
        <v/>
      </c>
      <c r="BL344" t="str">
        <f>IF(ISTEXT(TabellSAML[[#This Row],[Datum alla]]),"",MONTH(TabellSAML[[#This Row],[Datum alla]]))</f>
        <v/>
      </c>
      <c r="BM344" t="str">
        <f>IF(ISTEXT(TabellSAML[[#This Row],[Månad]]),"",IF(TabellSAML[[#This Row],[Månad]]&lt;=6,TabellSAML[[#This Row],[År]]&amp;" termin 1",TabellSAML[[#This Row],[År]]&amp;" termin 2"))</f>
        <v/>
      </c>
    </row>
    <row r="345" spans="2:65" x14ac:dyDescent="0.25">
      <c r="B345" s="1"/>
      <c r="C345" s="1"/>
      <c r="G345" s="29"/>
      <c r="S345" s="37"/>
      <c r="T345" s="29"/>
      <c r="AA345" s="2"/>
      <c r="AO345" s="44" t="str">
        <f>IF(TabellSAML[[#This Row],[ID]]&gt;0,ISTEXT(TabellSAML[[#This Row],[(CoS) Ledarens namn]]),"")</f>
        <v/>
      </c>
      <c r="AP345" t="str">
        <f>IF(TabellSAML[[#This Row],[ID]]&gt;0,ISTEXT(TabellSAML[[#This Row],[(BIFF) Ledarens namn]]),"")</f>
        <v/>
      </c>
      <c r="AQ345" t="str">
        <f>IF(TabellSAML[[#This Row],[ID]]&gt;0,ISTEXT(TabellSAML[[#This Row],[(LFT) Ledarens namn]]),"")</f>
        <v/>
      </c>
      <c r="AR345" t="str">
        <f>IF(TabellSAML[[#This Row],[ID]]&gt;0,ISTEXT(TabellSAML[[#This Row],[(CoS) Namn på ledare för programmet]]),"")</f>
        <v/>
      </c>
      <c r="AS345" t="str">
        <f>IF(TabellSAML[[#This Row],[ID]]&gt;0,ISTEXT(TabellSAML[[#This Row],[(BIFF) Namn på ledare för programmet]]),"")</f>
        <v/>
      </c>
      <c r="AT345" t="str">
        <f>IF(TabellSAML[[#This Row],[ID]]&gt;0,ISTEXT(TabellSAML[[#This Row],[(LFT) Namn på ledare för programmet]]),"")</f>
        <v/>
      </c>
      <c r="AU345" s="5" t="str">
        <f>IF(TabellSAML[[#This Row],[CoS1]]=TRUE,TabellSAML[[#This Row],[Datum för det sista programtillfället]]&amp;TabellSAML[[#This Row],[(CoS) Ledarens namn]],"")</f>
        <v/>
      </c>
      <c r="AV345" t="str">
        <f>IF(TabellSAML[[#This Row],[CoS1]]=TRUE,TabellSAML[[#This Row],[Socialförvaltning som anordnat programtillfällena]],"")</f>
        <v/>
      </c>
      <c r="AW345" s="5" t="str">
        <f>IF(TabellSAML[[#This Row],[CoS2]]=TRUE,TabellSAML[[#This Row],[Datum för sista programtillfället]]&amp;TabellSAML[[#This Row],[(CoS) Namn på ledare för programmet]],"")</f>
        <v/>
      </c>
      <c r="AX345" t="str">
        <f>_xlfn.XLOOKUP(TabellSAML[[#This Row],[CoS_del_datum]],TabellSAML[CoS_led_datum],TabellSAML[CoS_led_SF],"",0,1)</f>
        <v/>
      </c>
      <c r="AY345" s="5" t="str">
        <f>IF(TabellSAML[[#This Row],[BIFF1]]=TRUE,TabellSAML[[#This Row],[Datum för det sista programtillfället]]&amp;TabellSAML[[#This Row],[(BIFF) Ledarens namn]],"")</f>
        <v/>
      </c>
      <c r="AZ345" t="str">
        <f>IF(TabellSAML[[#This Row],[BIFF1]]=TRUE,TabellSAML[[#This Row],[Socialförvaltning som anordnat programtillfällena]],"")</f>
        <v/>
      </c>
      <c r="BA345" s="5" t="str">
        <f>IF(TabellSAML[[#This Row],[BIFF2]]=TRUE,TabellSAML[[#This Row],[Datum för sista programtillfället]]&amp;TabellSAML[[#This Row],[(BIFF) Namn på ledare för programmet]],"")</f>
        <v/>
      </c>
      <c r="BB345" t="str">
        <f>_xlfn.XLOOKUP(TabellSAML[[#This Row],[BIFF_del_datum]],TabellSAML[BIFF_led_datum],TabellSAML[BIFF_led_SF],"",0,1)</f>
        <v/>
      </c>
      <c r="BC345" s="5" t="str">
        <f>IF(TabellSAML[[#This Row],[LFT1]]=TRUE,TabellSAML[[#This Row],[Datum för det sista programtillfället]]&amp;TabellSAML[[#This Row],[(LFT) Ledarens namn]],"")</f>
        <v/>
      </c>
      <c r="BD345" t="str">
        <f>IF(TabellSAML[[#This Row],[LFT1]]=TRUE,TabellSAML[[#This Row],[Socialförvaltning som anordnat programtillfällena]],"")</f>
        <v/>
      </c>
      <c r="BE345" s="5" t="str">
        <f>IF(TabellSAML[[#This Row],[LFT2]]=TRUE,TabellSAML[[#This Row],[Datum för sista programtillfället]]&amp;TabellSAML[[#This Row],[(LFT) Namn på ledare för programmet]],"")</f>
        <v/>
      </c>
      <c r="BF345" t="str">
        <f>_xlfn.XLOOKUP(TabellSAML[[#This Row],[LFT_del_datum]],TabellSAML[LFT_led_datum],TabellSAML[LFT_led_SF],"",0,1)</f>
        <v/>
      </c>
      <c r="BG34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5" s="5" t="str">
        <f>IF(ISNUMBER(TabellSAML[[#This Row],[Datum för det sista programtillfället]]),TabellSAML[[#This Row],[Datum för det sista programtillfället]],IF(ISBLANK(TabellSAML[[#This Row],[Datum för sista programtillfället]]),"",TabellSAML[[#This Row],[Datum för sista programtillfället]]))</f>
        <v/>
      </c>
      <c r="BJ345" t="str">
        <f>IF(ISTEXT(TabellSAML[[#This Row],[Typ av program]]),TabellSAML[[#This Row],[Typ av program]],IF(ISBLANK(TabellSAML[[#This Row],[Typ av program2]]),"",TabellSAML[[#This Row],[Typ av program2]]))</f>
        <v/>
      </c>
      <c r="BK345" t="str">
        <f>IF(ISTEXT(TabellSAML[[#This Row],[Datum alla]]),"",YEAR(TabellSAML[[#This Row],[Datum alla]]))</f>
        <v/>
      </c>
      <c r="BL345" t="str">
        <f>IF(ISTEXT(TabellSAML[[#This Row],[Datum alla]]),"",MONTH(TabellSAML[[#This Row],[Datum alla]]))</f>
        <v/>
      </c>
      <c r="BM345" t="str">
        <f>IF(ISTEXT(TabellSAML[[#This Row],[Månad]]),"",IF(TabellSAML[[#This Row],[Månad]]&lt;=6,TabellSAML[[#This Row],[År]]&amp;" termin 1",TabellSAML[[#This Row],[År]]&amp;" termin 2"))</f>
        <v/>
      </c>
    </row>
    <row r="346" spans="2:65" x14ac:dyDescent="0.25">
      <c r="B346" s="1"/>
      <c r="C346" s="1"/>
      <c r="G346" s="29"/>
      <c r="S346" s="37"/>
      <c r="T346" s="29"/>
      <c r="AA346" s="2"/>
      <c r="AO346" s="44" t="str">
        <f>IF(TabellSAML[[#This Row],[ID]]&gt;0,ISTEXT(TabellSAML[[#This Row],[(CoS) Ledarens namn]]),"")</f>
        <v/>
      </c>
      <c r="AP346" t="str">
        <f>IF(TabellSAML[[#This Row],[ID]]&gt;0,ISTEXT(TabellSAML[[#This Row],[(BIFF) Ledarens namn]]),"")</f>
        <v/>
      </c>
      <c r="AQ346" t="str">
        <f>IF(TabellSAML[[#This Row],[ID]]&gt;0,ISTEXT(TabellSAML[[#This Row],[(LFT) Ledarens namn]]),"")</f>
        <v/>
      </c>
      <c r="AR346" t="str">
        <f>IF(TabellSAML[[#This Row],[ID]]&gt;0,ISTEXT(TabellSAML[[#This Row],[(CoS) Namn på ledare för programmet]]),"")</f>
        <v/>
      </c>
      <c r="AS346" t="str">
        <f>IF(TabellSAML[[#This Row],[ID]]&gt;0,ISTEXT(TabellSAML[[#This Row],[(BIFF) Namn på ledare för programmet]]),"")</f>
        <v/>
      </c>
      <c r="AT346" t="str">
        <f>IF(TabellSAML[[#This Row],[ID]]&gt;0,ISTEXT(TabellSAML[[#This Row],[(LFT) Namn på ledare för programmet]]),"")</f>
        <v/>
      </c>
      <c r="AU346" s="5" t="str">
        <f>IF(TabellSAML[[#This Row],[CoS1]]=TRUE,TabellSAML[[#This Row],[Datum för det sista programtillfället]]&amp;TabellSAML[[#This Row],[(CoS) Ledarens namn]],"")</f>
        <v/>
      </c>
      <c r="AV346" t="str">
        <f>IF(TabellSAML[[#This Row],[CoS1]]=TRUE,TabellSAML[[#This Row],[Socialförvaltning som anordnat programtillfällena]],"")</f>
        <v/>
      </c>
      <c r="AW346" s="5" t="str">
        <f>IF(TabellSAML[[#This Row],[CoS2]]=TRUE,TabellSAML[[#This Row],[Datum för sista programtillfället]]&amp;TabellSAML[[#This Row],[(CoS) Namn på ledare för programmet]],"")</f>
        <v/>
      </c>
      <c r="AX346" t="str">
        <f>_xlfn.XLOOKUP(TabellSAML[[#This Row],[CoS_del_datum]],TabellSAML[CoS_led_datum],TabellSAML[CoS_led_SF],"",0,1)</f>
        <v/>
      </c>
      <c r="AY346" s="5" t="str">
        <f>IF(TabellSAML[[#This Row],[BIFF1]]=TRUE,TabellSAML[[#This Row],[Datum för det sista programtillfället]]&amp;TabellSAML[[#This Row],[(BIFF) Ledarens namn]],"")</f>
        <v/>
      </c>
      <c r="AZ346" t="str">
        <f>IF(TabellSAML[[#This Row],[BIFF1]]=TRUE,TabellSAML[[#This Row],[Socialförvaltning som anordnat programtillfällena]],"")</f>
        <v/>
      </c>
      <c r="BA346" s="5" t="str">
        <f>IF(TabellSAML[[#This Row],[BIFF2]]=TRUE,TabellSAML[[#This Row],[Datum för sista programtillfället]]&amp;TabellSAML[[#This Row],[(BIFF) Namn på ledare för programmet]],"")</f>
        <v/>
      </c>
      <c r="BB346" t="str">
        <f>_xlfn.XLOOKUP(TabellSAML[[#This Row],[BIFF_del_datum]],TabellSAML[BIFF_led_datum],TabellSAML[BIFF_led_SF],"",0,1)</f>
        <v/>
      </c>
      <c r="BC346" s="5" t="str">
        <f>IF(TabellSAML[[#This Row],[LFT1]]=TRUE,TabellSAML[[#This Row],[Datum för det sista programtillfället]]&amp;TabellSAML[[#This Row],[(LFT) Ledarens namn]],"")</f>
        <v/>
      </c>
      <c r="BD346" t="str">
        <f>IF(TabellSAML[[#This Row],[LFT1]]=TRUE,TabellSAML[[#This Row],[Socialförvaltning som anordnat programtillfällena]],"")</f>
        <v/>
      </c>
      <c r="BE346" s="5" t="str">
        <f>IF(TabellSAML[[#This Row],[LFT2]]=TRUE,TabellSAML[[#This Row],[Datum för sista programtillfället]]&amp;TabellSAML[[#This Row],[(LFT) Namn på ledare för programmet]],"")</f>
        <v/>
      </c>
      <c r="BF346" t="str">
        <f>_xlfn.XLOOKUP(TabellSAML[[#This Row],[LFT_del_datum]],TabellSAML[LFT_led_datum],TabellSAML[LFT_led_SF],"",0,1)</f>
        <v/>
      </c>
      <c r="BG34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6" s="5" t="str">
        <f>IF(ISNUMBER(TabellSAML[[#This Row],[Datum för det sista programtillfället]]),TabellSAML[[#This Row],[Datum för det sista programtillfället]],IF(ISBLANK(TabellSAML[[#This Row],[Datum för sista programtillfället]]),"",TabellSAML[[#This Row],[Datum för sista programtillfället]]))</f>
        <v/>
      </c>
      <c r="BJ346" t="str">
        <f>IF(ISTEXT(TabellSAML[[#This Row],[Typ av program]]),TabellSAML[[#This Row],[Typ av program]],IF(ISBLANK(TabellSAML[[#This Row],[Typ av program2]]),"",TabellSAML[[#This Row],[Typ av program2]]))</f>
        <v/>
      </c>
      <c r="BK346" t="str">
        <f>IF(ISTEXT(TabellSAML[[#This Row],[Datum alla]]),"",YEAR(TabellSAML[[#This Row],[Datum alla]]))</f>
        <v/>
      </c>
      <c r="BL346" t="str">
        <f>IF(ISTEXT(TabellSAML[[#This Row],[Datum alla]]),"",MONTH(TabellSAML[[#This Row],[Datum alla]]))</f>
        <v/>
      </c>
      <c r="BM346" t="str">
        <f>IF(ISTEXT(TabellSAML[[#This Row],[Månad]]),"",IF(TabellSAML[[#This Row],[Månad]]&lt;=6,TabellSAML[[#This Row],[År]]&amp;" termin 1",TabellSAML[[#This Row],[År]]&amp;" termin 2"))</f>
        <v/>
      </c>
    </row>
    <row r="347" spans="2:65" x14ac:dyDescent="0.25">
      <c r="B347" s="1"/>
      <c r="C347" s="1"/>
      <c r="G347" s="29"/>
      <c r="J347" s="2"/>
      <c r="K347" s="2"/>
      <c r="S347" s="37"/>
      <c r="T347" s="29"/>
      <c r="AO347" s="44" t="str">
        <f>IF(TabellSAML[[#This Row],[ID]]&gt;0,ISTEXT(TabellSAML[[#This Row],[(CoS) Ledarens namn]]),"")</f>
        <v/>
      </c>
      <c r="AP347" t="str">
        <f>IF(TabellSAML[[#This Row],[ID]]&gt;0,ISTEXT(TabellSAML[[#This Row],[(BIFF) Ledarens namn]]),"")</f>
        <v/>
      </c>
      <c r="AQ347" t="str">
        <f>IF(TabellSAML[[#This Row],[ID]]&gt;0,ISTEXT(TabellSAML[[#This Row],[(LFT) Ledarens namn]]),"")</f>
        <v/>
      </c>
      <c r="AR347" t="str">
        <f>IF(TabellSAML[[#This Row],[ID]]&gt;0,ISTEXT(TabellSAML[[#This Row],[(CoS) Namn på ledare för programmet]]),"")</f>
        <v/>
      </c>
      <c r="AS347" t="str">
        <f>IF(TabellSAML[[#This Row],[ID]]&gt;0,ISTEXT(TabellSAML[[#This Row],[(BIFF) Namn på ledare för programmet]]),"")</f>
        <v/>
      </c>
      <c r="AT347" t="str">
        <f>IF(TabellSAML[[#This Row],[ID]]&gt;0,ISTEXT(TabellSAML[[#This Row],[(LFT) Namn på ledare för programmet]]),"")</f>
        <v/>
      </c>
      <c r="AU347" s="5" t="str">
        <f>IF(TabellSAML[[#This Row],[CoS1]]=TRUE,TabellSAML[[#This Row],[Datum för det sista programtillfället]]&amp;TabellSAML[[#This Row],[(CoS) Ledarens namn]],"")</f>
        <v/>
      </c>
      <c r="AV347" t="str">
        <f>IF(TabellSAML[[#This Row],[CoS1]]=TRUE,TabellSAML[[#This Row],[Socialförvaltning som anordnat programtillfällena]],"")</f>
        <v/>
      </c>
      <c r="AW347" s="5" t="str">
        <f>IF(TabellSAML[[#This Row],[CoS2]]=TRUE,TabellSAML[[#This Row],[Datum för sista programtillfället]]&amp;TabellSAML[[#This Row],[(CoS) Namn på ledare för programmet]],"")</f>
        <v/>
      </c>
      <c r="AX347" t="str">
        <f>_xlfn.XLOOKUP(TabellSAML[[#This Row],[CoS_del_datum]],TabellSAML[CoS_led_datum],TabellSAML[CoS_led_SF],"",0,1)</f>
        <v/>
      </c>
      <c r="AY347" s="5" t="str">
        <f>IF(TabellSAML[[#This Row],[BIFF1]]=TRUE,TabellSAML[[#This Row],[Datum för det sista programtillfället]]&amp;TabellSAML[[#This Row],[(BIFF) Ledarens namn]],"")</f>
        <v/>
      </c>
      <c r="AZ347" t="str">
        <f>IF(TabellSAML[[#This Row],[BIFF1]]=TRUE,TabellSAML[[#This Row],[Socialförvaltning som anordnat programtillfällena]],"")</f>
        <v/>
      </c>
      <c r="BA347" s="5" t="str">
        <f>IF(TabellSAML[[#This Row],[BIFF2]]=TRUE,TabellSAML[[#This Row],[Datum för sista programtillfället]]&amp;TabellSAML[[#This Row],[(BIFF) Namn på ledare för programmet]],"")</f>
        <v/>
      </c>
      <c r="BB347" t="str">
        <f>_xlfn.XLOOKUP(TabellSAML[[#This Row],[BIFF_del_datum]],TabellSAML[BIFF_led_datum],TabellSAML[BIFF_led_SF],"",0,1)</f>
        <v/>
      </c>
      <c r="BC347" s="5" t="str">
        <f>IF(TabellSAML[[#This Row],[LFT1]]=TRUE,TabellSAML[[#This Row],[Datum för det sista programtillfället]]&amp;TabellSAML[[#This Row],[(LFT) Ledarens namn]],"")</f>
        <v/>
      </c>
      <c r="BD347" t="str">
        <f>IF(TabellSAML[[#This Row],[LFT1]]=TRUE,TabellSAML[[#This Row],[Socialförvaltning som anordnat programtillfällena]],"")</f>
        <v/>
      </c>
      <c r="BE347" s="5" t="str">
        <f>IF(TabellSAML[[#This Row],[LFT2]]=TRUE,TabellSAML[[#This Row],[Datum för sista programtillfället]]&amp;TabellSAML[[#This Row],[(LFT) Namn på ledare för programmet]],"")</f>
        <v/>
      </c>
      <c r="BF347" t="str">
        <f>_xlfn.XLOOKUP(TabellSAML[[#This Row],[LFT_del_datum]],TabellSAML[LFT_led_datum],TabellSAML[LFT_led_SF],"",0,1)</f>
        <v/>
      </c>
      <c r="BG34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7" s="5" t="str">
        <f>IF(ISNUMBER(TabellSAML[[#This Row],[Datum för det sista programtillfället]]),TabellSAML[[#This Row],[Datum för det sista programtillfället]],IF(ISBLANK(TabellSAML[[#This Row],[Datum för sista programtillfället]]),"",TabellSAML[[#This Row],[Datum för sista programtillfället]]))</f>
        <v/>
      </c>
      <c r="BJ347" t="str">
        <f>IF(ISTEXT(TabellSAML[[#This Row],[Typ av program]]),TabellSAML[[#This Row],[Typ av program]],IF(ISBLANK(TabellSAML[[#This Row],[Typ av program2]]),"",TabellSAML[[#This Row],[Typ av program2]]))</f>
        <v/>
      </c>
      <c r="BK347" t="str">
        <f>IF(ISTEXT(TabellSAML[[#This Row],[Datum alla]]),"",YEAR(TabellSAML[[#This Row],[Datum alla]]))</f>
        <v/>
      </c>
      <c r="BL347" t="str">
        <f>IF(ISTEXT(TabellSAML[[#This Row],[Datum alla]]),"",MONTH(TabellSAML[[#This Row],[Datum alla]]))</f>
        <v/>
      </c>
      <c r="BM347" t="str">
        <f>IF(ISTEXT(TabellSAML[[#This Row],[Månad]]),"",IF(TabellSAML[[#This Row],[Månad]]&lt;=6,TabellSAML[[#This Row],[År]]&amp;" termin 1",TabellSAML[[#This Row],[År]]&amp;" termin 2"))</f>
        <v/>
      </c>
    </row>
    <row r="348" spans="2:65" x14ac:dyDescent="0.25">
      <c r="B348" s="1"/>
      <c r="C348" s="1"/>
      <c r="G348" s="29"/>
      <c r="S348" s="37"/>
      <c r="T348" s="29"/>
      <c r="AA348" s="2"/>
      <c r="AO348" s="44" t="str">
        <f>IF(TabellSAML[[#This Row],[ID]]&gt;0,ISTEXT(TabellSAML[[#This Row],[(CoS) Ledarens namn]]),"")</f>
        <v/>
      </c>
      <c r="AP348" t="str">
        <f>IF(TabellSAML[[#This Row],[ID]]&gt;0,ISTEXT(TabellSAML[[#This Row],[(BIFF) Ledarens namn]]),"")</f>
        <v/>
      </c>
      <c r="AQ348" t="str">
        <f>IF(TabellSAML[[#This Row],[ID]]&gt;0,ISTEXT(TabellSAML[[#This Row],[(LFT) Ledarens namn]]),"")</f>
        <v/>
      </c>
      <c r="AR348" t="str">
        <f>IF(TabellSAML[[#This Row],[ID]]&gt;0,ISTEXT(TabellSAML[[#This Row],[(CoS) Namn på ledare för programmet]]),"")</f>
        <v/>
      </c>
      <c r="AS348" t="str">
        <f>IF(TabellSAML[[#This Row],[ID]]&gt;0,ISTEXT(TabellSAML[[#This Row],[(BIFF) Namn på ledare för programmet]]),"")</f>
        <v/>
      </c>
      <c r="AT348" t="str">
        <f>IF(TabellSAML[[#This Row],[ID]]&gt;0,ISTEXT(TabellSAML[[#This Row],[(LFT) Namn på ledare för programmet]]),"")</f>
        <v/>
      </c>
      <c r="AU348" s="5" t="str">
        <f>IF(TabellSAML[[#This Row],[CoS1]]=TRUE,TabellSAML[[#This Row],[Datum för det sista programtillfället]]&amp;TabellSAML[[#This Row],[(CoS) Ledarens namn]],"")</f>
        <v/>
      </c>
      <c r="AV348" t="str">
        <f>IF(TabellSAML[[#This Row],[CoS1]]=TRUE,TabellSAML[[#This Row],[Socialförvaltning som anordnat programtillfällena]],"")</f>
        <v/>
      </c>
      <c r="AW348" s="5" t="str">
        <f>IF(TabellSAML[[#This Row],[CoS2]]=TRUE,TabellSAML[[#This Row],[Datum för sista programtillfället]]&amp;TabellSAML[[#This Row],[(CoS) Namn på ledare för programmet]],"")</f>
        <v/>
      </c>
      <c r="AX348" t="str">
        <f>_xlfn.XLOOKUP(TabellSAML[[#This Row],[CoS_del_datum]],TabellSAML[CoS_led_datum],TabellSAML[CoS_led_SF],"",0,1)</f>
        <v/>
      </c>
      <c r="AY348" s="5" t="str">
        <f>IF(TabellSAML[[#This Row],[BIFF1]]=TRUE,TabellSAML[[#This Row],[Datum för det sista programtillfället]]&amp;TabellSAML[[#This Row],[(BIFF) Ledarens namn]],"")</f>
        <v/>
      </c>
      <c r="AZ348" t="str">
        <f>IF(TabellSAML[[#This Row],[BIFF1]]=TRUE,TabellSAML[[#This Row],[Socialförvaltning som anordnat programtillfällena]],"")</f>
        <v/>
      </c>
      <c r="BA348" s="5" t="str">
        <f>IF(TabellSAML[[#This Row],[BIFF2]]=TRUE,TabellSAML[[#This Row],[Datum för sista programtillfället]]&amp;TabellSAML[[#This Row],[(BIFF) Namn på ledare för programmet]],"")</f>
        <v/>
      </c>
      <c r="BB348" t="str">
        <f>_xlfn.XLOOKUP(TabellSAML[[#This Row],[BIFF_del_datum]],TabellSAML[BIFF_led_datum],TabellSAML[BIFF_led_SF],"",0,1)</f>
        <v/>
      </c>
      <c r="BC348" s="5" t="str">
        <f>IF(TabellSAML[[#This Row],[LFT1]]=TRUE,TabellSAML[[#This Row],[Datum för det sista programtillfället]]&amp;TabellSAML[[#This Row],[(LFT) Ledarens namn]],"")</f>
        <v/>
      </c>
      <c r="BD348" t="str">
        <f>IF(TabellSAML[[#This Row],[LFT1]]=TRUE,TabellSAML[[#This Row],[Socialförvaltning som anordnat programtillfällena]],"")</f>
        <v/>
      </c>
      <c r="BE348" s="5" t="str">
        <f>IF(TabellSAML[[#This Row],[LFT2]]=TRUE,TabellSAML[[#This Row],[Datum för sista programtillfället]]&amp;TabellSAML[[#This Row],[(LFT) Namn på ledare för programmet]],"")</f>
        <v/>
      </c>
      <c r="BF348" t="str">
        <f>_xlfn.XLOOKUP(TabellSAML[[#This Row],[LFT_del_datum]],TabellSAML[LFT_led_datum],TabellSAML[LFT_led_SF],"",0,1)</f>
        <v/>
      </c>
      <c r="BG34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8" s="5" t="str">
        <f>IF(ISNUMBER(TabellSAML[[#This Row],[Datum för det sista programtillfället]]),TabellSAML[[#This Row],[Datum för det sista programtillfället]],IF(ISBLANK(TabellSAML[[#This Row],[Datum för sista programtillfället]]),"",TabellSAML[[#This Row],[Datum för sista programtillfället]]))</f>
        <v/>
      </c>
      <c r="BJ348" t="str">
        <f>IF(ISTEXT(TabellSAML[[#This Row],[Typ av program]]),TabellSAML[[#This Row],[Typ av program]],IF(ISBLANK(TabellSAML[[#This Row],[Typ av program2]]),"",TabellSAML[[#This Row],[Typ av program2]]))</f>
        <v/>
      </c>
      <c r="BK348" t="str">
        <f>IF(ISTEXT(TabellSAML[[#This Row],[Datum alla]]),"",YEAR(TabellSAML[[#This Row],[Datum alla]]))</f>
        <v/>
      </c>
      <c r="BL348" t="str">
        <f>IF(ISTEXT(TabellSAML[[#This Row],[Datum alla]]),"",MONTH(TabellSAML[[#This Row],[Datum alla]]))</f>
        <v/>
      </c>
      <c r="BM348" t="str">
        <f>IF(ISTEXT(TabellSAML[[#This Row],[Månad]]),"",IF(TabellSAML[[#This Row],[Månad]]&lt;=6,TabellSAML[[#This Row],[År]]&amp;" termin 1",TabellSAML[[#This Row],[År]]&amp;" termin 2"))</f>
        <v/>
      </c>
    </row>
    <row r="349" spans="2:65" x14ac:dyDescent="0.25">
      <c r="B349" s="1"/>
      <c r="C349" s="1"/>
      <c r="G349" s="29"/>
      <c r="S349" s="37"/>
      <c r="T349" s="29"/>
      <c r="AA349" s="2"/>
      <c r="AO349" s="44" t="str">
        <f>IF(TabellSAML[[#This Row],[ID]]&gt;0,ISTEXT(TabellSAML[[#This Row],[(CoS) Ledarens namn]]),"")</f>
        <v/>
      </c>
      <c r="AP349" t="str">
        <f>IF(TabellSAML[[#This Row],[ID]]&gt;0,ISTEXT(TabellSAML[[#This Row],[(BIFF) Ledarens namn]]),"")</f>
        <v/>
      </c>
      <c r="AQ349" t="str">
        <f>IF(TabellSAML[[#This Row],[ID]]&gt;0,ISTEXT(TabellSAML[[#This Row],[(LFT) Ledarens namn]]),"")</f>
        <v/>
      </c>
      <c r="AR349" t="str">
        <f>IF(TabellSAML[[#This Row],[ID]]&gt;0,ISTEXT(TabellSAML[[#This Row],[(CoS) Namn på ledare för programmet]]),"")</f>
        <v/>
      </c>
      <c r="AS349" t="str">
        <f>IF(TabellSAML[[#This Row],[ID]]&gt;0,ISTEXT(TabellSAML[[#This Row],[(BIFF) Namn på ledare för programmet]]),"")</f>
        <v/>
      </c>
      <c r="AT349" t="str">
        <f>IF(TabellSAML[[#This Row],[ID]]&gt;0,ISTEXT(TabellSAML[[#This Row],[(LFT) Namn på ledare för programmet]]),"")</f>
        <v/>
      </c>
      <c r="AU349" s="5" t="str">
        <f>IF(TabellSAML[[#This Row],[CoS1]]=TRUE,TabellSAML[[#This Row],[Datum för det sista programtillfället]]&amp;TabellSAML[[#This Row],[(CoS) Ledarens namn]],"")</f>
        <v/>
      </c>
      <c r="AV349" t="str">
        <f>IF(TabellSAML[[#This Row],[CoS1]]=TRUE,TabellSAML[[#This Row],[Socialförvaltning som anordnat programtillfällena]],"")</f>
        <v/>
      </c>
      <c r="AW349" s="5" t="str">
        <f>IF(TabellSAML[[#This Row],[CoS2]]=TRUE,TabellSAML[[#This Row],[Datum för sista programtillfället]]&amp;TabellSAML[[#This Row],[(CoS) Namn på ledare för programmet]],"")</f>
        <v/>
      </c>
      <c r="AX349" t="str">
        <f>_xlfn.XLOOKUP(TabellSAML[[#This Row],[CoS_del_datum]],TabellSAML[CoS_led_datum],TabellSAML[CoS_led_SF],"",0,1)</f>
        <v/>
      </c>
      <c r="AY349" s="5" t="str">
        <f>IF(TabellSAML[[#This Row],[BIFF1]]=TRUE,TabellSAML[[#This Row],[Datum för det sista programtillfället]]&amp;TabellSAML[[#This Row],[(BIFF) Ledarens namn]],"")</f>
        <v/>
      </c>
      <c r="AZ349" t="str">
        <f>IF(TabellSAML[[#This Row],[BIFF1]]=TRUE,TabellSAML[[#This Row],[Socialförvaltning som anordnat programtillfällena]],"")</f>
        <v/>
      </c>
      <c r="BA349" s="5" t="str">
        <f>IF(TabellSAML[[#This Row],[BIFF2]]=TRUE,TabellSAML[[#This Row],[Datum för sista programtillfället]]&amp;TabellSAML[[#This Row],[(BIFF) Namn på ledare för programmet]],"")</f>
        <v/>
      </c>
      <c r="BB349" t="str">
        <f>_xlfn.XLOOKUP(TabellSAML[[#This Row],[BIFF_del_datum]],TabellSAML[BIFF_led_datum],TabellSAML[BIFF_led_SF],"",0,1)</f>
        <v/>
      </c>
      <c r="BC349" s="5" t="str">
        <f>IF(TabellSAML[[#This Row],[LFT1]]=TRUE,TabellSAML[[#This Row],[Datum för det sista programtillfället]]&amp;TabellSAML[[#This Row],[(LFT) Ledarens namn]],"")</f>
        <v/>
      </c>
      <c r="BD349" t="str">
        <f>IF(TabellSAML[[#This Row],[LFT1]]=TRUE,TabellSAML[[#This Row],[Socialförvaltning som anordnat programtillfällena]],"")</f>
        <v/>
      </c>
      <c r="BE349" s="5" t="str">
        <f>IF(TabellSAML[[#This Row],[LFT2]]=TRUE,TabellSAML[[#This Row],[Datum för sista programtillfället]]&amp;TabellSAML[[#This Row],[(LFT) Namn på ledare för programmet]],"")</f>
        <v/>
      </c>
      <c r="BF349" t="str">
        <f>_xlfn.XLOOKUP(TabellSAML[[#This Row],[LFT_del_datum]],TabellSAML[LFT_led_datum],TabellSAML[LFT_led_SF],"",0,1)</f>
        <v/>
      </c>
      <c r="BG34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4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49" s="5" t="str">
        <f>IF(ISNUMBER(TabellSAML[[#This Row],[Datum för det sista programtillfället]]),TabellSAML[[#This Row],[Datum för det sista programtillfället]],IF(ISBLANK(TabellSAML[[#This Row],[Datum för sista programtillfället]]),"",TabellSAML[[#This Row],[Datum för sista programtillfället]]))</f>
        <v/>
      </c>
      <c r="BJ349" t="str">
        <f>IF(ISTEXT(TabellSAML[[#This Row],[Typ av program]]),TabellSAML[[#This Row],[Typ av program]],IF(ISBLANK(TabellSAML[[#This Row],[Typ av program2]]),"",TabellSAML[[#This Row],[Typ av program2]]))</f>
        <v/>
      </c>
      <c r="BK349" t="str">
        <f>IF(ISTEXT(TabellSAML[[#This Row],[Datum alla]]),"",YEAR(TabellSAML[[#This Row],[Datum alla]]))</f>
        <v/>
      </c>
      <c r="BL349" t="str">
        <f>IF(ISTEXT(TabellSAML[[#This Row],[Datum alla]]),"",MONTH(TabellSAML[[#This Row],[Datum alla]]))</f>
        <v/>
      </c>
      <c r="BM349" t="str">
        <f>IF(ISTEXT(TabellSAML[[#This Row],[Månad]]),"",IF(TabellSAML[[#This Row],[Månad]]&lt;=6,TabellSAML[[#This Row],[År]]&amp;" termin 1",TabellSAML[[#This Row],[År]]&amp;" termin 2"))</f>
        <v/>
      </c>
    </row>
    <row r="350" spans="2:65" x14ac:dyDescent="0.25">
      <c r="B350" s="1"/>
      <c r="C350" s="1"/>
      <c r="G350" s="29"/>
      <c r="S350" s="37"/>
      <c r="T350" s="29"/>
      <c r="AA350" s="2"/>
      <c r="AO350" s="44" t="str">
        <f>IF(TabellSAML[[#This Row],[ID]]&gt;0,ISTEXT(TabellSAML[[#This Row],[(CoS) Ledarens namn]]),"")</f>
        <v/>
      </c>
      <c r="AP350" t="str">
        <f>IF(TabellSAML[[#This Row],[ID]]&gt;0,ISTEXT(TabellSAML[[#This Row],[(BIFF) Ledarens namn]]),"")</f>
        <v/>
      </c>
      <c r="AQ350" t="str">
        <f>IF(TabellSAML[[#This Row],[ID]]&gt;0,ISTEXT(TabellSAML[[#This Row],[(LFT) Ledarens namn]]),"")</f>
        <v/>
      </c>
      <c r="AR350" t="str">
        <f>IF(TabellSAML[[#This Row],[ID]]&gt;0,ISTEXT(TabellSAML[[#This Row],[(CoS) Namn på ledare för programmet]]),"")</f>
        <v/>
      </c>
      <c r="AS350" t="str">
        <f>IF(TabellSAML[[#This Row],[ID]]&gt;0,ISTEXT(TabellSAML[[#This Row],[(BIFF) Namn på ledare för programmet]]),"")</f>
        <v/>
      </c>
      <c r="AT350" t="str">
        <f>IF(TabellSAML[[#This Row],[ID]]&gt;0,ISTEXT(TabellSAML[[#This Row],[(LFT) Namn på ledare för programmet]]),"")</f>
        <v/>
      </c>
      <c r="AU350" s="5" t="str">
        <f>IF(TabellSAML[[#This Row],[CoS1]]=TRUE,TabellSAML[[#This Row],[Datum för det sista programtillfället]]&amp;TabellSAML[[#This Row],[(CoS) Ledarens namn]],"")</f>
        <v/>
      </c>
      <c r="AV350" t="str">
        <f>IF(TabellSAML[[#This Row],[CoS1]]=TRUE,TabellSAML[[#This Row],[Socialförvaltning som anordnat programtillfällena]],"")</f>
        <v/>
      </c>
      <c r="AW350" s="5" t="str">
        <f>IF(TabellSAML[[#This Row],[CoS2]]=TRUE,TabellSAML[[#This Row],[Datum för sista programtillfället]]&amp;TabellSAML[[#This Row],[(CoS) Namn på ledare för programmet]],"")</f>
        <v/>
      </c>
      <c r="AX350" t="str">
        <f>_xlfn.XLOOKUP(TabellSAML[[#This Row],[CoS_del_datum]],TabellSAML[CoS_led_datum],TabellSAML[CoS_led_SF],"",0,1)</f>
        <v/>
      </c>
      <c r="AY350" s="5" t="str">
        <f>IF(TabellSAML[[#This Row],[BIFF1]]=TRUE,TabellSAML[[#This Row],[Datum för det sista programtillfället]]&amp;TabellSAML[[#This Row],[(BIFF) Ledarens namn]],"")</f>
        <v/>
      </c>
      <c r="AZ350" t="str">
        <f>IF(TabellSAML[[#This Row],[BIFF1]]=TRUE,TabellSAML[[#This Row],[Socialförvaltning som anordnat programtillfällena]],"")</f>
        <v/>
      </c>
      <c r="BA350" s="5" t="str">
        <f>IF(TabellSAML[[#This Row],[BIFF2]]=TRUE,TabellSAML[[#This Row],[Datum för sista programtillfället]]&amp;TabellSAML[[#This Row],[(BIFF) Namn på ledare för programmet]],"")</f>
        <v/>
      </c>
      <c r="BB350" t="str">
        <f>_xlfn.XLOOKUP(TabellSAML[[#This Row],[BIFF_del_datum]],TabellSAML[BIFF_led_datum],TabellSAML[BIFF_led_SF],"",0,1)</f>
        <v/>
      </c>
      <c r="BC350" s="5" t="str">
        <f>IF(TabellSAML[[#This Row],[LFT1]]=TRUE,TabellSAML[[#This Row],[Datum för det sista programtillfället]]&amp;TabellSAML[[#This Row],[(LFT) Ledarens namn]],"")</f>
        <v/>
      </c>
      <c r="BD350" t="str">
        <f>IF(TabellSAML[[#This Row],[LFT1]]=TRUE,TabellSAML[[#This Row],[Socialförvaltning som anordnat programtillfällena]],"")</f>
        <v/>
      </c>
      <c r="BE350" s="5" t="str">
        <f>IF(TabellSAML[[#This Row],[LFT2]]=TRUE,TabellSAML[[#This Row],[Datum för sista programtillfället]]&amp;TabellSAML[[#This Row],[(LFT) Namn på ledare för programmet]],"")</f>
        <v/>
      </c>
      <c r="BF350" t="str">
        <f>_xlfn.XLOOKUP(TabellSAML[[#This Row],[LFT_del_datum]],TabellSAML[LFT_led_datum],TabellSAML[LFT_led_SF],"",0,1)</f>
        <v/>
      </c>
      <c r="BG35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0" s="5" t="str">
        <f>IF(ISNUMBER(TabellSAML[[#This Row],[Datum för det sista programtillfället]]),TabellSAML[[#This Row],[Datum för det sista programtillfället]],IF(ISBLANK(TabellSAML[[#This Row],[Datum för sista programtillfället]]),"",TabellSAML[[#This Row],[Datum för sista programtillfället]]))</f>
        <v/>
      </c>
      <c r="BJ350" t="str">
        <f>IF(ISTEXT(TabellSAML[[#This Row],[Typ av program]]),TabellSAML[[#This Row],[Typ av program]],IF(ISBLANK(TabellSAML[[#This Row],[Typ av program2]]),"",TabellSAML[[#This Row],[Typ av program2]]))</f>
        <v/>
      </c>
      <c r="BK350" t="str">
        <f>IF(ISTEXT(TabellSAML[[#This Row],[Datum alla]]),"",YEAR(TabellSAML[[#This Row],[Datum alla]]))</f>
        <v/>
      </c>
      <c r="BL350" t="str">
        <f>IF(ISTEXT(TabellSAML[[#This Row],[Datum alla]]),"",MONTH(TabellSAML[[#This Row],[Datum alla]]))</f>
        <v/>
      </c>
      <c r="BM350" t="str">
        <f>IF(ISTEXT(TabellSAML[[#This Row],[Månad]]),"",IF(TabellSAML[[#This Row],[Månad]]&lt;=6,TabellSAML[[#This Row],[År]]&amp;" termin 1",TabellSAML[[#This Row],[År]]&amp;" termin 2"))</f>
        <v/>
      </c>
    </row>
    <row r="351" spans="2:65" x14ac:dyDescent="0.25">
      <c r="B351" s="1"/>
      <c r="C351" s="1"/>
      <c r="G351" s="29"/>
      <c r="S351" s="37"/>
      <c r="T351" s="29"/>
      <c r="AA351" s="2"/>
      <c r="AO351" s="44" t="str">
        <f>IF(TabellSAML[[#This Row],[ID]]&gt;0,ISTEXT(TabellSAML[[#This Row],[(CoS) Ledarens namn]]),"")</f>
        <v/>
      </c>
      <c r="AP351" t="str">
        <f>IF(TabellSAML[[#This Row],[ID]]&gt;0,ISTEXT(TabellSAML[[#This Row],[(BIFF) Ledarens namn]]),"")</f>
        <v/>
      </c>
      <c r="AQ351" t="str">
        <f>IF(TabellSAML[[#This Row],[ID]]&gt;0,ISTEXT(TabellSAML[[#This Row],[(LFT) Ledarens namn]]),"")</f>
        <v/>
      </c>
      <c r="AR351" t="str">
        <f>IF(TabellSAML[[#This Row],[ID]]&gt;0,ISTEXT(TabellSAML[[#This Row],[(CoS) Namn på ledare för programmet]]),"")</f>
        <v/>
      </c>
      <c r="AS351" t="str">
        <f>IF(TabellSAML[[#This Row],[ID]]&gt;0,ISTEXT(TabellSAML[[#This Row],[(BIFF) Namn på ledare för programmet]]),"")</f>
        <v/>
      </c>
      <c r="AT351" t="str">
        <f>IF(TabellSAML[[#This Row],[ID]]&gt;0,ISTEXT(TabellSAML[[#This Row],[(LFT) Namn på ledare för programmet]]),"")</f>
        <v/>
      </c>
      <c r="AU351" s="5" t="str">
        <f>IF(TabellSAML[[#This Row],[CoS1]]=TRUE,TabellSAML[[#This Row],[Datum för det sista programtillfället]]&amp;TabellSAML[[#This Row],[(CoS) Ledarens namn]],"")</f>
        <v/>
      </c>
      <c r="AV351" t="str">
        <f>IF(TabellSAML[[#This Row],[CoS1]]=TRUE,TabellSAML[[#This Row],[Socialförvaltning som anordnat programtillfällena]],"")</f>
        <v/>
      </c>
      <c r="AW351" s="5" t="str">
        <f>IF(TabellSAML[[#This Row],[CoS2]]=TRUE,TabellSAML[[#This Row],[Datum för sista programtillfället]]&amp;TabellSAML[[#This Row],[(CoS) Namn på ledare för programmet]],"")</f>
        <v/>
      </c>
      <c r="AX351" t="str">
        <f>_xlfn.XLOOKUP(TabellSAML[[#This Row],[CoS_del_datum]],TabellSAML[CoS_led_datum],TabellSAML[CoS_led_SF],"",0,1)</f>
        <v/>
      </c>
      <c r="AY351" s="5" t="str">
        <f>IF(TabellSAML[[#This Row],[BIFF1]]=TRUE,TabellSAML[[#This Row],[Datum för det sista programtillfället]]&amp;TabellSAML[[#This Row],[(BIFF) Ledarens namn]],"")</f>
        <v/>
      </c>
      <c r="AZ351" t="str">
        <f>IF(TabellSAML[[#This Row],[BIFF1]]=TRUE,TabellSAML[[#This Row],[Socialförvaltning som anordnat programtillfällena]],"")</f>
        <v/>
      </c>
      <c r="BA351" s="5" t="str">
        <f>IF(TabellSAML[[#This Row],[BIFF2]]=TRUE,TabellSAML[[#This Row],[Datum för sista programtillfället]]&amp;TabellSAML[[#This Row],[(BIFF) Namn på ledare för programmet]],"")</f>
        <v/>
      </c>
      <c r="BB351" t="str">
        <f>_xlfn.XLOOKUP(TabellSAML[[#This Row],[BIFF_del_datum]],TabellSAML[BIFF_led_datum],TabellSAML[BIFF_led_SF],"",0,1)</f>
        <v/>
      </c>
      <c r="BC351" s="5" t="str">
        <f>IF(TabellSAML[[#This Row],[LFT1]]=TRUE,TabellSAML[[#This Row],[Datum för det sista programtillfället]]&amp;TabellSAML[[#This Row],[(LFT) Ledarens namn]],"")</f>
        <v/>
      </c>
      <c r="BD351" t="str">
        <f>IF(TabellSAML[[#This Row],[LFT1]]=TRUE,TabellSAML[[#This Row],[Socialförvaltning som anordnat programtillfällena]],"")</f>
        <v/>
      </c>
      <c r="BE351" s="5" t="str">
        <f>IF(TabellSAML[[#This Row],[LFT2]]=TRUE,TabellSAML[[#This Row],[Datum för sista programtillfället]]&amp;TabellSAML[[#This Row],[(LFT) Namn på ledare för programmet]],"")</f>
        <v/>
      </c>
      <c r="BF351" t="str">
        <f>_xlfn.XLOOKUP(TabellSAML[[#This Row],[LFT_del_datum]],TabellSAML[LFT_led_datum],TabellSAML[LFT_led_SF],"",0,1)</f>
        <v/>
      </c>
      <c r="BG35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1" s="5" t="str">
        <f>IF(ISNUMBER(TabellSAML[[#This Row],[Datum för det sista programtillfället]]),TabellSAML[[#This Row],[Datum för det sista programtillfället]],IF(ISBLANK(TabellSAML[[#This Row],[Datum för sista programtillfället]]),"",TabellSAML[[#This Row],[Datum för sista programtillfället]]))</f>
        <v/>
      </c>
      <c r="BJ351" t="str">
        <f>IF(ISTEXT(TabellSAML[[#This Row],[Typ av program]]),TabellSAML[[#This Row],[Typ av program]],IF(ISBLANK(TabellSAML[[#This Row],[Typ av program2]]),"",TabellSAML[[#This Row],[Typ av program2]]))</f>
        <v/>
      </c>
      <c r="BK351" t="str">
        <f>IF(ISTEXT(TabellSAML[[#This Row],[Datum alla]]),"",YEAR(TabellSAML[[#This Row],[Datum alla]]))</f>
        <v/>
      </c>
      <c r="BL351" t="str">
        <f>IF(ISTEXT(TabellSAML[[#This Row],[Datum alla]]),"",MONTH(TabellSAML[[#This Row],[Datum alla]]))</f>
        <v/>
      </c>
      <c r="BM351" t="str">
        <f>IF(ISTEXT(TabellSAML[[#This Row],[Månad]]),"",IF(TabellSAML[[#This Row],[Månad]]&lt;=6,TabellSAML[[#This Row],[År]]&amp;" termin 1",TabellSAML[[#This Row],[År]]&amp;" termin 2"))</f>
        <v/>
      </c>
    </row>
    <row r="352" spans="2:65" x14ac:dyDescent="0.25">
      <c r="B352" s="1"/>
      <c r="C352" s="1"/>
      <c r="G352" s="29"/>
      <c r="S352" s="37"/>
      <c r="T352" s="29"/>
      <c r="AA352" s="2"/>
      <c r="AO352" s="44" t="str">
        <f>IF(TabellSAML[[#This Row],[ID]]&gt;0,ISTEXT(TabellSAML[[#This Row],[(CoS) Ledarens namn]]),"")</f>
        <v/>
      </c>
      <c r="AP352" t="str">
        <f>IF(TabellSAML[[#This Row],[ID]]&gt;0,ISTEXT(TabellSAML[[#This Row],[(BIFF) Ledarens namn]]),"")</f>
        <v/>
      </c>
      <c r="AQ352" t="str">
        <f>IF(TabellSAML[[#This Row],[ID]]&gt;0,ISTEXT(TabellSAML[[#This Row],[(LFT) Ledarens namn]]),"")</f>
        <v/>
      </c>
      <c r="AR352" t="str">
        <f>IF(TabellSAML[[#This Row],[ID]]&gt;0,ISTEXT(TabellSAML[[#This Row],[(CoS) Namn på ledare för programmet]]),"")</f>
        <v/>
      </c>
      <c r="AS352" t="str">
        <f>IF(TabellSAML[[#This Row],[ID]]&gt;0,ISTEXT(TabellSAML[[#This Row],[(BIFF) Namn på ledare för programmet]]),"")</f>
        <v/>
      </c>
      <c r="AT352" t="str">
        <f>IF(TabellSAML[[#This Row],[ID]]&gt;0,ISTEXT(TabellSAML[[#This Row],[(LFT) Namn på ledare för programmet]]),"")</f>
        <v/>
      </c>
      <c r="AU352" s="5" t="str">
        <f>IF(TabellSAML[[#This Row],[CoS1]]=TRUE,TabellSAML[[#This Row],[Datum för det sista programtillfället]]&amp;TabellSAML[[#This Row],[(CoS) Ledarens namn]],"")</f>
        <v/>
      </c>
      <c r="AV352" t="str">
        <f>IF(TabellSAML[[#This Row],[CoS1]]=TRUE,TabellSAML[[#This Row],[Socialförvaltning som anordnat programtillfällena]],"")</f>
        <v/>
      </c>
      <c r="AW352" s="5" t="str">
        <f>IF(TabellSAML[[#This Row],[CoS2]]=TRUE,TabellSAML[[#This Row],[Datum för sista programtillfället]]&amp;TabellSAML[[#This Row],[(CoS) Namn på ledare för programmet]],"")</f>
        <v/>
      </c>
      <c r="AX352" t="str">
        <f>_xlfn.XLOOKUP(TabellSAML[[#This Row],[CoS_del_datum]],TabellSAML[CoS_led_datum],TabellSAML[CoS_led_SF],"",0,1)</f>
        <v/>
      </c>
      <c r="AY352" s="5" t="str">
        <f>IF(TabellSAML[[#This Row],[BIFF1]]=TRUE,TabellSAML[[#This Row],[Datum för det sista programtillfället]]&amp;TabellSAML[[#This Row],[(BIFF) Ledarens namn]],"")</f>
        <v/>
      </c>
      <c r="AZ352" t="str">
        <f>IF(TabellSAML[[#This Row],[BIFF1]]=TRUE,TabellSAML[[#This Row],[Socialförvaltning som anordnat programtillfällena]],"")</f>
        <v/>
      </c>
      <c r="BA352" s="5" t="str">
        <f>IF(TabellSAML[[#This Row],[BIFF2]]=TRUE,TabellSAML[[#This Row],[Datum för sista programtillfället]]&amp;TabellSAML[[#This Row],[(BIFF) Namn på ledare för programmet]],"")</f>
        <v/>
      </c>
      <c r="BB352" t="str">
        <f>_xlfn.XLOOKUP(TabellSAML[[#This Row],[BIFF_del_datum]],TabellSAML[BIFF_led_datum],TabellSAML[BIFF_led_SF],"",0,1)</f>
        <v/>
      </c>
      <c r="BC352" s="5" t="str">
        <f>IF(TabellSAML[[#This Row],[LFT1]]=TRUE,TabellSAML[[#This Row],[Datum för det sista programtillfället]]&amp;TabellSAML[[#This Row],[(LFT) Ledarens namn]],"")</f>
        <v/>
      </c>
      <c r="BD352" t="str">
        <f>IF(TabellSAML[[#This Row],[LFT1]]=TRUE,TabellSAML[[#This Row],[Socialförvaltning som anordnat programtillfällena]],"")</f>
        <v/>
      </c>
      <c r="BE352" s="5" t="str">
        <f>IF(TabellSAML[[#This Row],[LFT2]]=TRUE,TabellSAML[[#This Row],[Datum för sista programtillfället]]&amp;TabellSAML[[#This Row],[(LFT) Namn på ledare för programmet]],"")</f>
        <v/>
      </c>
      <c r="BF352" t="str">
        <f>_xlfn.XLOOKUP(TabellSAML[[#This Row],[LFT_del_datum]],TabellSAML[LFT_led_datum],TabellSAML[LFT_led_SF],"",0,1)</f>
        <v/>
      </c>
      <c r="BG35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2" s="5" t="str">
        <f>IF(ISNUMBER(TabellSAML[[#This Row],[Datum för det sista programtillfället]]),TabellSAML[[#This Row],[Datum för det sista programtillfället]],IF(ISBLANK(TabellSAML[[#This Row],[Datum för sista programtillfället]]),"",TabellSAML[[#This Row],[Datum för sista programtillfället]]))</f>
        <v/>
      </c>
      <c r="BJ352" t="str">
        <f>IF(ISTEXT(TabellSAML[[#This Row],[Typ av program]]),TabellSAML[[#This Row],[Typ av program]],IF(ISBLANK(TabellSAML[[#This Row],[Typ av program2]]),"",TabellSAML[[#This Row],[Typ av program2]]))</f>
        <v/>
      </c>
      <c r="BK352" t="str">
        <f>IF(ISTEXT(TabellSAML[[#This Row],[Datum alla]]),"",YEAR(TabellSAML[[#This Row],[Datum alla]]))</f>
        <v/>
      </c>
      <c r="BL352" t="str">
        <f>IF(ISTEXT(TabellSAML[[#This Row],[Datum alla]]),"",MONTH(TabellSAML[[#This Row],[Datum alla]]))</f>
        <v/>
      </c>
      <c r="BM352" t="str">
        <f>IF(ISTEXT(TabellSAML[[#This Row],[Månad]]),"",IF(TabellSAML[[#This Row],[Månad]]&lt;=6,TabellSAML[[#This Row],[År]]&amp;" termin 1",TabellSAML[[#This Row],[År]]&amp;" termin 2"))</f>
        <v/>
      </c>
    </row>
    <row r="353" spans="2:65" x14ac:dyDescent="0.25">
      <c r="B353" s="1"/>
      <c r="C353" s="1"/>
      <c r="G353" s="29"/>
      <c r="S353" s="37"/>
      <c r="T353" s="29"/>
      <c r="AA353" s="2"/>
      <c r="AO353" s="44" t="str">
        <f>IF(TabellSAML[[#This Row],[ID]]&gt;0,ISTEXT(TabellSAML[[#This Row],[(CoS) Ledarens namn]]),"")</f>
        <v/>
      </c>
      <c r="AP353" t="str">
        <f>IF(TabellSAML[[#This Row],[ID]]&gt;0,ISTEXT(TabellSAML[[#This Row],[(BIFF) Ledarens namn]]),"")</f>
        <v/>
      </c>
      <c r="AQ353" t="str">
        <f>IF(TabellSAML[[#This Row],[ID]]&gt;0,ISTEXT(TabellSAML[[#This Row],[(LFT) Ledarens namn]]),"")</f>
        <v/>
      </c>
      <c r="AR353" t="str">
        <f>IF(TabellSAML[[#This Row],[ID]]&gt;0,ISTEXT(TabellSAML[[#This Row],[(CoS) Namn på ledare för programmet]]),"")</f>
        <v/>
      </c>
      <c r="AS353" t="str">
        <f>IF(TabellSAML[[#This Row],[ID]]&gt;0,ISTEXT(TabellSAML[[#This Row],[(BIFF) Namn på ledare för programmet]]),"")</f>
        <v/>
      </c>
      <c r="AT353" t="str">
        <f>IF(TabellSAML[[#This Row],[ID]]&gt;0,ISTEXT(TabellSAML[[#This Row],[(LFT) Namn på ledare för programmet]]),"")</f>
        <v/>
      </c>
      <c r="AU353" s="5" t="str">
        <f>IF(TabellSAML[[#This Row],[CoS1]]=TRUE,TabellSAML[[#This Row],[Datum för det sista programtillfället]]&amp;TabellSAML[[#This Row],[(CoS) Ledarens namn]],"")</f>
        <v/>
      </c>
      <c r="AV353" t="str">
        <f>IF(TabellSAML[[#This Row],[CoS1]]=TRUE,TabellSAML[[#This Row],[Socialförvaltning som anordnat programtillfällena]],"")</f>
        <v/>
      </c>
      <c r="AW353" s="5" t="str">
        <f>IF(TabellSAML[[#This Row],[CoS2]]=TRUE,TabellSAML[[#This Row],[Datum för sista programtillfället]]&amp;TabellSAML[[#This Row],[(CoS) Namn på ledare för programmet]],"")</f>
        <v/>
      </c>
      <c r="AX353" t="str">
        <f>_xlfn.XLOOKUP(TabellSAML[[#This Row],[CoS_del_datum]],TabellSAML[CoS_led_datum],TabellSAML[CoS_led_SF],"",0,1)</f>
        <v/>
      </c>
      <c r="AY353" s="5" t="str">
        <f>IF(TabellSAML[[#This Row],[BIFF1]]=TRUE,TabellSAML[[#This Row],[Datum för det sista programtillfället]]&amp;TabellSAML[[#This Row],[(BIFF) Ledarens namn]],"")</f>
        <v/>
      </c>
      <c r="AZ353" t="str">
        <f>IF(TabellSAML[[#This Row],[BIFF1]]=TRUE,TabellSAML[[#This Row],[Socialförvaltning som anordnat programtillfällena]],"")</f>
        <v/>
      </c>
      <c r="BA353" s="5" t="str">
        <f>IF(TabellSAML[[#This Row],[BIFF2]]=TRUE,TabellSAML[[#This Row],[Datum för sista programtillfället]]&amp;TabellSAML[[#This Row],[(BIFF) Namn på ledare för programmet]],"")</f>
        <v/>
      </c>
      <c r="BB353" t="str">
        <f>_xlfn.XLOOKUP(TabellSAML[[#This Row],[BIFF_del_datum]],TabellSAML[BIFF_led_datum],TabellSAML[BIFF_led_SF],"",0,1)</f>
        <v/>
      </c>
      <c r="BC353" s="5" t="str">
        <f>IF(TabellSAML[[#This Row],[LFT1]]=TRUE,TabellSAML[[#This Row],[Datum för det sista programtillfället]]&amp;TabellSAML[[#This Row],[(LFT) Ledarens namn]],"")</f>
        <v/>
      </c>
      <c r="BD353" t="str">
        <f>IF(TabellSAML[[#This Row],[LFT1]]=TRUE,TabellSAML[[#This Row],[Socialförvaltning som anordnat programtillfällena]],"")</f>
        <v/>
      </c>
      <c r="BE353" s="5" t="str">
        <f>IF(TabellSAML[[#This Row],[LFT2]]=TRUE,TabellSAML[[#This Row],[Datum för sista programtillfället]]&amp;TabellSAML[[#This Row],[(LFT) Namn på ledare för programmet]],"")</f>
        <v/>
      </c>
      <c r="BF353" t="str">
        <f>_xlfn.XLOOKUP(TabellSAML[[#This Row],[LFT_del_datum]],TabellSAML[LFT_led_datum],TabellSAML[LFT_led_SF],"",0,1)</f>
        <v/>
      </c>
      <c r="BG35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3" s="5" t="str">
        <f>IF(ISNUMBER(TabellSAML[[#This Row],[Datum för det sista programtillfället]]),TabellSAML[[#This Row],[Datum för det sista programtillfället]],IF(ISBLANK(TabellSAML[[#This Row],[Datum för sista programtillfället]]),"",TabellSAML[[#This Row],[Datum för sista programtillfället]]))</f>
        <v/>
      </c>
      <c r="BJ353" t="str">
        <f>IF(ISTEXT(TabellSAML[[#This Row],[Typ av program]]),TabellSAML[[#This Row],[Typ av program]],IF(ISBLANK(TabellSAML[[#This Row],[Typ av program2]]),"",TabellSAML[[#This Row],[Typ av program2]]))</f>
        <v/>
      </c>
      <c r="BK353" t="str">
        <f>IF(ISTEXT(TabellSAML[[#This Row],[Datum alla]]),"",YEAR(TabellSAML[[#This Row],[Datum alla]]))</f>
        <v/>
      </c>
      <c r="BL353" t="str">
        <f>IF(ISTEXT(TabellSAML[[#This Row],[Datum alla]]),"",MONTH(TabellSAML[[#This Row],[Datum alla]]))</f>
        <v/>
      </c>
      <c r="BM353" t="str">
        <f>IF(ISTEXT(TabellSAML[[#This Row],[Månad]]),"",IF(TabellSAML[[#This Row],[Månad]]&lt;=6,TabellSAML[[#This Row],[År]]&amp;" termin 1",TabellSAML[[#This Row],[År]]&amp;" termin 2"))</f>
        <v/>
      </c>
    </row>
    <row r="354" spans="2:65" x14ac:dyDescent="0.25">
      <c r="B354" s="1"/>
      <c r="C354" s="1"/>
      <c r="G354" s="29"/>
      <c r="S354" s="37"/>
      <c r="T354" s="29"/>
      <c r="AA354" s="2"/>
      <c r="AO354" s="44" t="str">
        <f>IF(TabellSAML[[#This Row],[ID]]&gt;0,ISTEXT(TabellSAML[[#This Row],[(CoS) Ledarens namn]]),"")</f>
        <v/>
      </c>
      <c r="AP354" t="str">
        <f>IF(TabellSAML[[#This Row],[ID]]&gt;0,ISTEXT(TabellSAML[[#This Row],[(BIFF) Ledarens namn]]),"")</f>
        <v/>
      </c>
      <c r="AQ354" t="str">
        <f>IF(TabellSAML[[#This Row],[ID]]&gt;0,ISTEXT(TabellSAML[[#This Row],[(LFT) Ledarens namn]]),"")</f>
        <v/>
      </c>
      <c r="AR354" t="str">
        <f>IF(TabellSAML[[#This Row],[ID]]&gt;0,ISTEXT(TabellSAML[[#This Row],[(CoS) Namn på ledare för programmet]]),"")</f>
        <v/>
      </c>
      <c r="AS354" t="str">
        <f>IF(TabellSAML[[#This Row],[ID]]&gt;0,ISTEXT(TabellSAML[[#This Row],[(BIFF) Namn på ledare för programmet]]),"")</f>
        <v/>
      </c>
      <c r="AT354" t="str">
        <f>IF(TabellSAML[[#This Row],[ID]]&gt;0,ISTEXT(TabellSAML[[#This Row],[(LFT) Namn på ledare för programmet]]),"")</f>
        <v/>
      </c>
      <c r="AU354" s="5" t="str">
        <f>IF(TabellSAML[[#This Row],[CoS1]]=TRUE,TabellSAML[[#This Row],[Datum för det sista programtillfället]]&amp;TabellSAML[[#This Row],[(CoS) Ledarens namn]],"")</f>
        <v/>
      </c>
      <c r="AV354" t="str">
        <f>IF(TabellSAML[[#This Row],[CoS1]]=TRUE,TabellSAML[[#This Row],[Socialförvaltning som anordnat programtillfällena]],"")</f>
        <v/>
      </c>
      <c r="AW354" s="5" t="str">
        <f>IF(TabellSAML[[#This Row],[CoS2]]=TRUE,TabellSAML[[#This Row],[Datum för sista programtillfället]]&amp;TabellSAML[[#This Row],[(CoS) Namn på ledare för programmet]],"")</f>
        <v/>
      </c>
      <c r="AX354" t="str">
        <f>_xlfn.XLOOKUP(TabellSAML[[#This Row],[CoS_del_datum]],TabellSAML[CoS_led_datum],TabellSAML[CoS_led_SF],"",0,1)</f>
        <v/>
      </c>
      <c r="AY354" s="5" t="str">
        <f>IF(TabellSAML[[#This Row],[BIFF1]]=TRUE,TabellSAML[[#This Row],[Datum för det sista programtillfället]]&amp;TabellSAML[[#This Row],[(BIFF) Ledarens namn]],"")</f>
        <v/>
      </c>
      <c r="AZ354" t="str">
        <f>IF(TabellSAML[[#This Row],[BIFF1]]=TRUE,TabellSAML[[#This Row],[Socialförvaltning som anordnat programtillfällena]],"")</f>
        <v/>
      </c>
      <c r="BA354" s="5" t="str">
        <f>IF(TabellSAML[[#This Row],[BIFF2]]=TRUE,TabellSAML[[#This Row],[Datum för sista programtillfället]]&amp;TabellSAML[[#This Row],[(BIFF) Namn på ledare för programmet]],"")</f>
        <v/>
      </c>
      <c r="BB354" t="str">
        <f>_xlfn.XLOOKUP(TabellSAML[[#This Row],[BIFF_del_datum]],TabellSAML[BIFF_led_datum],TabellSAML[BIFF_led_SF],"",0,1)</f>
        <v/>
      </c>
      <c r="BC354" s="5" t="str">
        <f>IF(TabellSAML[[#This Row],[LFT1]]=TRUE,TabellSAML[[#This Row],[Datum för det sista programtillfället]]&amp;TabellSAML[[#This Row],[(LFT) Ledarens namn]],"")</f>
        <v/>
      </c>
      <c r="BD354" t="str">
        <f>IF(TabellSAML[[#This Row],[LFT1]]=TRUE,TabellSAML[[#This Row],[Socialförvaltning som anordnat programtillfällena]],"")</f>
        <v/>
      </c>
      <c r="BE354" s="5" t="str">
        <f>IF(TabellSAML[[#This Row],[LFT2]]=TRUE,TabellSAML[[#This Row],[Datum för sista programtillfället]]&amp;TabellSAML[[#This Row],[(LFT) Namn på ledare för programmet]],"")</f>
        <v/>
      </c>
      <c r="BF354" t="str">
        <f>_xlfn.XLOOKUP(TabellSAML[[#This Row],[LFT_del_datum]],TabellSAML[LFT_led_datum],TabellSAML[LFT_led_SF],"",0,1)</f>
        <v/>
      </c>
      <c r="BG35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4" s="5" t="str">
        <f>IF(ISNUMBER(TabellSAML[[#This Row],[Datum för det sista programtillfället]]),TabellSAML[[#This Row],[Datum för det sista programtillfället]],IF(ISBLANK(TabellSAML[[#This Row],[Datum för sista programtillfället]]),"",TabellSAML[[#This Row],[Datum för sista programtillfället]]))</f>
        <v/>
      </c>
      <c r="BJ354" t="str">
        <f>IF(ISTEXT(TabellSAML[[#This Row],[Typ av program]]),TabellSAML[[#This Row],[Typ av program]],IF(ISBLANK(TabellSAML[[#This Row],[Typ av program2]]),"",TabellSAML[[#This Row],[Typ av program2]]))</f>
        <v/>
      </c>
      <c r="BK354" t="str">
        <f>IF(ISTEXT(TabellSAML[[#This Row],[Datum alla]]),"",YEAR(TabellSAML[[#This Row],[Datum alla]]))</f>
        <v/>
      </c>
      <c r="BL354" t="str">
        <f>IF(ISTEXT(TabellSAML[[#This Row],[Datum alla]]),"",MONTH(TabellSAML[[#This Row],[Datum alla]]))</f>
        <v/>
      </c>
      <c r="BM354" t="str">
        <f>IF(ISTEXT(TabellSAML[[#This Row],[Månad]]),"",IF(TabellSAML[[#This Row],[Månad]]&lt;=6,TabellSAML[[#This Row],[År]]&amp;" termin 1",TabellSAML[[#This Row],[År]]&amp;" termin 2"))</f>
        <v/>
      </c>
    </row>
    <row r="355" spans="2:65" x14ac:dyDescent="0.25">
      <c r="B355" s="1"/>
      <c r="C355" s="1"/>
      <c r="G355" s="29"/>
      <c r="S355" s="37"/>
      <c r="T355" s="29"/>
      <c r="AA355" s="2"/>
      <c r="AO355" s="44" t="str">
        <f>IF(TabellSAML[[#This Row],[ID]]&gt;0,ISTEXT(TabellSAML[[#This Row],[(CoS) Ledarens namn]]),"")</f>
        <v/>
      </c>
      <c r="AP355" t="str">
        <f>IF(TabellSAML[[#This Row],[ID]]&gt;0,ISTEXT(TabellSAML[[#This Row],[(BIFF) Ledarens namn]]),"")</f>
        <v/>
      </c>
      <c r="AQ355" t="str">
        <f>IF(TabellSAML[[#This Row],[ID]]&gt;0,ISTEXT(TabellSAML[[#This Row],[(LFT) Ledarens namn]]),"")</f>
        <v/>
      </c>
      <c r="AR355" t="str">
        <f>IF(TabellSAML[[#This Row],[ID]]&gt;0,ISTEXT(TabellSAML[[#This Row],[(CoS) Namn på ledare för programmet]]),"")</f>
        <v/>
      </c>
      <c r="AS355" t="str">
        <f>IF(TabellSAML[[#This Row],[ID]]&gt;0,ISTEXT(TabellSAML[[#This Row],[(BIFF) Namn på ledare för programmet]]),"")</f>
        <v/>
      </c>
      <c r="AT355" t="str">
        <f>IF(TabellSAML[[#This Row],[ID]]&gt;0,ISTEXT(TabellSAML[[#This Row],[(LFT) Namn på ledare för programmet]]),"")</f>
        <v/>
      </c>
      <c r="AU355" s="5" t="str">
        <f>IF(TabellSAML[[#This Row],[CoS1]]=TRUE,TabellSAML[[#This Row],[Datum för det sista programtillfället]]&amp;TabellSAML[[#This Row],[(CoS) Ledarens namn]],"")</f>
        <v/>
      </c>
      <c r="AV355" t="str">
        <f>IF(TabellSAML[[#This Row],[CoS1]]=TRUE,TabellSAML[[#This Row],[Socialförvaltning som anordnat programtillfällena]],"")</f>
        <v/>
      </c>
      <c r="AW355" s="5" t="str">
        <f>IF(TabellSAML[[#This Row],[CoS2]]=TRUE,TabellSAML[[#This Row],[Datum för sista programtillfället]]&amp;TabellSAML[[#This Row],[(CoS) Namn på ledare för programmet]],"")</f>
        <v/>
      </c>
      <c r="AX355" t="str">
        <f>_xlfn.XLOOKUP(TabellSAML[[#This Row],[CoS_del_datum]],TabellSAML[CoS_led_datum],TabellSAML[CoS_led_SF],"",0,1)</f>
        <v/>
      </c>
      <c r="AY355" s="5" t="str">
        <f>IF(TabellSAML[[#This Row],[BIFF1]]=TRUE,TabellSAML[[#This Row],[Datum för det sista programtillfället]]&amp;TabellSAML[[#This Row],[(BIFF) Ledarens namn]],"")</f>
        <v/>
      </c>
      <c r="AZ355" t="str">
        <f>IF(TabellSAML[[#This Row],[BIFF1]]=TRUE,TabellSAML[[#This Row],[Socialförvaltning som anordnat programtillfällena]],"")</f>
        <v/>
      </c>
      <c r="BA355" s="5" t="str">
        <f>IF(TabellSAML[[#This Row],[BIFF2]]=TRUE,TabellSAML[[#This Row],[Datum för sista programtillfället]]&amp;TabellSAML[[#This Row],[(BIFF) Namn på ledare för programmet]],"")</f>
        <v/>
      </c>
      <c r="BB355" t="str">
        <f>_xlfn.XLOOKUP(TabellSAML[[#This Row],[BIFF_del_datum]],TabellSAML[BIFF_led_datum],TabellSAML[BIFF_led_SF],"",0,1)</f>
        <v/>
      </c>
      <c r="BC355" s="5" t="str">
        <f>IF(TabellSAML[[#This Row],[LFT1]]=TRUE,TabellSAML[[#This Row],[Datum för det sista programtillfället]]&amp;TabellSAML[[#This Row],[(LFT) Ledarens namn]],"")</f>
        <v/>
      </c>
      <c r="BD355" t="str">
        <f>IF(TabellSAML[[#This Row],[LFT1]]=TRUE,TabellSAML[[#This Row],[Socialförvaltning som anordnat programtillfällena]],"")</f>
        <v/>
      </c>
      <c r="BE355" s="5" t="str">
        <f>IF(TabellSAML[[#This Row],[LFT2]]=TRUE,TabellSAML[[#This Row],[Datum för sista programtillfället]]&amp;TabellSAML[[#This Row],[(LFT) Namn på ledare för programmet]],"")</f>
        <v/>
      </c>
      <c r="BF355" t="str">
        <f>_xlfn.XLOOKUP(TabellSAML[[#This Row],[LFT_del_datum]],TabellSAML[LFT_led_datum],TabellSAML[LFT_led_SF],"",0,1)</f>
        <v/>
      </c>
      <c r="BG35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5" s="5" t="str">
        <f>IF(ISNUMBER(TabellSAML[[#This Row],[Datum för det sista programtillfället]]),TabellSAML[[#This Row],[Datum för det sista programtillfället]],IF(ISBLANK(TabellSAML[[#This Row],[Datum för sista programtillfället]]),"",TabellSAML[[#This Row],[Datum för sista programtillfället]]))</f>
        <v/>
      </c>
      <c r="BJ355" t="str">
        <f>IF(ISTEXT(TabellSAML[[#This Row],[Typ av program]]),TabellSAML[[#This Row],[Typ av program]],IF(ISBLANK(TabellSAML[[#This Row],[Typ av program2]]),"",TabellSAML[[#This Row],[Typ av program2]]))</f>
        <v/>
      </c>
      <c r="BK355" t="str">
        <f>IF(ISTEXT(TabellSAML[[#This Row],[Datum alla]]),"",YEAR(TabellSAML[[#This Row],[Datum alla]]))</f>
        <v/>
      </c>
      <c r="BL355" t="str">
        <f>IF(ISTEXT(TabellSAML[[#This Row],[Datum alla]]),"",MONTH(TabellSAML[[#This Row],[Datum alla]]))</f>
        <v/>
      </c>
      <c r="BM355" t="str">
        <f>IF(ISTEXT(TabellSAML[[#This Row],[Månad]]),"",IF(TabellSAML[[#This Row],[Månad]]&lt;=6,TabellSAML[[#This Row],[År]]&amp;" termin 1",TabellSAML[[#This Row],[År]]&amp;" termin 2"))</f>
        <v/>
      </c>
    </row>
    <row r="356" spans="2:65" x14ac:dyDescent="0.25">
      <c r="B356" s="1"/>
      <c r="C356" s="1"/>
      <c r="G356" s="29"/>
      <c r="S356" s="37"/>
      <c r="T356" s="29"/>
      <c r="AA356" s="2"/>
      <c r="AO356" s="44" t="str">
        <f>IF(TabellSAML[[#This Row],[ID]]&gt;0,ISTEXT(TabellSAML[[#This Row],[(CoS) Ledarens namn]]),"")</f>
        <v/>
      </c>
      <c r="AP356" t="str">
        <f>IF(TabellSAML[[#This Row],[ID]]&gt;0,ISTEXT(TabellSAML[[#This Row],[(BIFF) Ledarens namn]]),"")</f>
        <v/>
      </c>
      <c r="AQ356" t="str">
        <f>IF(TabellSAML[[#This Row],[ID]]&gt;0,ISTEXT(TabellSAML[[#This Row],[(LFT) Ledarens namn]]),"")</f>
        <v/>
      </c>
      <c r="AR356" t="str">
        <f>IF(TabellSAML[[#This Row],[ID]]&gt;0,ISTEXT(TabellSAML[[#This Row],[(CoS) Namn på ledare för programmet]]),"")</f>
        <v/>
      </c>
      <c r="AS356" t="str">
        <f>IF(TabellSAML[[#This Row],[ID]]&gt;0,ISTEXT(TabellSAML[[#This Row],[(BIFF) Namn på ledare för programmet]]),"")</f>
        <v/>
      </c>
      <c r="AT356" t="str">
        <f>IF(TabellSAML[[#This Row],[ID]]&gt;0,ISTEXT(TabellSAML[[#This Row],[(LFT) Namn på ledare för programmet]]),"")</f>
        <v/>
      </c>
      <c r="AU356" s="5" t="str">
        <f>IF(TabellSAML[[#This Row],[CoS1]]=TRUE,TabellSAML[[#This Row],[Datum för det sista programtillfället]]&amp;TabellSAML[[#This Row],[(CoS) Ledarens namn]],"")</f>
        <v/>
      </c>
      <c r="AV356" t="str">
        <f>IF(TabellSAML[[#This Row],[CoS1]]=TRUE,TabellSAML[[#This Row],[Socialförvaltning som anordnat programtillfällena]],"")</f>
        <v/>
      </c>
      <c r="AW356" s="5" t="str">
        <f>IF(TabellSAML[[#This Row],[CoS2]]=TRUE,TabellSAML[[#This Row],[Datum för sista programtillfället]]&amp;TabellSAML[[#This Row],[(CoS) Namn på ledare för programmet]],"")</f>
        <v/>
      </c>
      <c r="AX356" t="str">
        <f>_xlfn.XLOOKUP(TabellSAML[[#This Row],[CoS_del_datum]],TabellSAML[CoS_led_datum],TabellSAML[CoS_led_SF],"",0,1)</f>
        <v/>
      </c>
      <c r="AY356" s="5" t="str">
        <f>IF(TabellSAML[[#This Row],[BIFF1]]=TRUE,TabellSAML[[#This Row],[Datum för det sista programtillfället]]&amp;TabellSAML[[#This Row],[(BIFF) Ledarens namn]],"")</f>
        <v/>
      </c>
      <c r="AZ356" t="str">
        <f>IF(TabellSAML[[#This Row],[BIFF1]]=TRUE,TabellSAML[[#This Row],[Socialförvaltning som anordnat programtillfällena]],"")</f>
        <v/>
      </c>
      <c r="BA356" s="5" t="str">
        <f>IF(TabellSAML[[#This Row],[BIFF2]]=TRUE,TabellSAML[[#This Row],[Datum för sista programtillfället]]&amp;TabellSAML[[#This Row],[(BIFF) Namn på ledare för programmet]],"")</f>
        <v/>
      </c>
      <c r="BB356" t="str">
        <f>_xlfn.XLOOKUP(TabellSAML[[#This Row],[BIFF_del_datum]],TabellSAML[BIFF_led_datum],TabellSAML[BIFF_led_SF],"",0,1)</f>
        <v/>
      </c>
      <c r="BC356" s="5" t="str">
        <f>IF(TabellSAML[[#This Row],[LFT1]]=TRUE,TabellSAML[[#This Row],[Datum för det sista programtillfället]]&amp;TabellSAML[[#This Row],[(LFT) Ledarens namn]],"")</f>
        <v/>
      </c>
      <c r="BD356" t="str">
        <f>IF(TabellSAML[[#This Row],[LFT1]]=TRUE,TabellSAML[[#This Row],[Socialförvaltning som anordnat programtillfällena]],"")</f>
        <v/>
      </c>
      <c r="BE356" s="5" t="str">
        <f>IF(TabellSAML[[#This Row],[LFT2]]=TRUE,TabellSAML[[#This Row],[Datum för sista programtillfället]]&amp;TabellSAML[[#This Row],[(LFT) Namn på ledare för programmet]],"")</f>
        <v/>
      </c>
      <c r="BF356" t="str">
        <f>_xlfn.XLOOKUP(TabellSAML[[#This Row],[LFT_del_datum]],TabellSAML[LFT_led_datum],TabellSAML[LFT_led_SF],"",0,1)</f>
        <v/>
      </c>
      <c r="BG35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6" s="5" t="str">
        <f>IF(ISNUMBER(TabellSAML[[#This Row],[Datum för det sista programtillfället]]),TabellSAML[[#This Row],[Datum för det sista programtillfället]],IF(ISBLANK(TabellSAML[[#This Row],[Datum för sista programtillfället]]),"",TabellSAML[[#This Row],[Datum för sista programtillfället]]))</f>
        <v/>
      </c>
      <c r="BJ356" t="str">
        <f>IF(ISTEXT(TabellSAML[[#This Row],[Typ av program]]),TabellSAML[[#This Row],[Typ av program]],IF(ISBLANK(TabellSAML[[#This Row],[Typ av program2]]),"",TabellSAML[[#This Row],[Typ av program2]]))</f>
        <v/>
      </c>
      <c r="BK356" t="str">
        <f>IF(ISTEXT(TabellSAML[[#This Row],[Datum alla]]),"",YEAR(TabellSAML[[#This Row],[Datum alla]]))</f>
        <v/>
      </c>
      <c r="BL356" t="str">
        <f>IF(ISTEXT(TabellSAML[[#This Row],[Datum alla]]),"",MONTH(TabellSAML[[#This Row],[Datum alla]]))</f>
        <v/>
      </c>
      <c r="BM356" t="str">
        <f>IF(ISTEXT(TabellSAML[[#This Row],[Månad]]),"",IF(TabellSAML[[#This Row],[Månad]]&lt;=6,TabellSAML[[#This Row],[År]]&amp;" termin 1",TabellSAML[[#This Row],[År]]&amp;" termin 2"))</f>
        <v/>
      </c>
    </row>
    <row r="357" spans="2:65" x14ac:dyDescent="0.25">
      <c r="B357" s="1"/>
      <c r="C357" s="1"/>
      <c r="G357" s="29"/>
      <c r="S357" s="37"/>
      <c r="T357" s="29"/>
      <c r="AA357" s="2"/>
      <c r="AO357" s="44" t="str">
        <f>IF(TabellSAML[[#This Row],[ID]]&gt;0,ISTEXT(TabellSAML[[#This Row],[(CoS) Ledarens namn]]),"")</f>
        <v/>
      </c>
      <c r="AP357" t="str">
        <f>IF(TabellSAML[[#This Row],[ID]]&gt;0,ISTEXT(TabellSAML[[#This Row],[(BIFF) Ledarens namn]]),"")</f>
        <v/>
      </c>
      <c r="AQ357" t="str">
        <f>IF(TabellSAML[[#This Row],[ID]]&gt;0,ISTEXT(TabellSAML[[#This Row],[(LFT) Ledarens namn]]),"")</f>
        <v/>
      </c>
      <c r="AR357" t="str">
        <f>IF(TabellSAML[[#This Row],[ID]]&gt;0,ISTEXT(TabellSAML[[#This Row],[(CoS) Namn på ledare för programmet]]),"")</f>
        <v/>
      </c>
      <c r="AS357" t="str">
        <f>IF(TabellSAML[[#This Row],[ID]]&gt;0,ISTEXT(TabellSAML[[#This Row],[(BIFF) Namn på ledare för programmet]]),"")</f>
        <v/>
      </c>
      <c r="AT357" t="str">
        <f>IF(TabellSAML[[#This Row],[ID]]&gt;0,ISTEXT(TabellSAML[[#This Row],[(LFT) Namn på ledare för programmet]]),"")</f>
        <v/>
      </c>
      <c r="AU357" s="5" t="str">
        <f>IF(TabellSAML[[#This Row],[CoS1]]=TRUE,TabellSAML[[#This Row],[Datum för det sista programtillfället]]&amp;TabellSAML[[#This Row],[(CoS) Ledarens namn]],"")</f>
        <v/>
      </c>
      <c r="AV357" t="str">
        <f>IF(TabellSAML[[#This Row],[CoS1]]=TRUE,TabellSAML[[#This Row],[Socialförvaltning som anordnat programtillfällena]],"")</f>
        <v/>
      </c>
      <c r="AW357" s="5" t="str">
        <f>IF(TabellSAML[[#This Row],[CoS2]]=TRUE,TabellSAML[[#This Row],[Datum för sista programtillfället]]&amp;TabellSAML[[#This Row],[(CoS) Namn på ledare för programmet]],"")</f>
        <v/>
      </c>
      <c r="AX357" t="str">
        <f>_xlfn.XLOOKUP(TabellSAML[[#This Row],[CoS_del_datum]],TabellSAML[CoS_led_datum],TabellSAML[CoS_led_SF],"",0,1)</f>
        <v/>
      </c>
      <c r="AY357" s="5" t="str">
        <f>IF(TabellSAML[[#This Row],[BIFF1]]=TRUE,TabellSAML[[#This Row],[Datum för det sista programtillfället]]&amp;TabellSAML[[#This Row],[(BIFF) Ledarens namn]],"")</f>
        <v/>
      </c>
      <c r="AZ357" t="str">
        <f>IF(TabellSAML[[#This Row],[BIFF1]]=TRUE,TabellSAML[[#This Row],[Socialförvaltning som anordnat programtillfällena]],"")</f>
        <v/>
      </c>
      <c r="BA357" s="5" t="str">
        <f>IF(TabellSAML[[#This Row],[BIFF2]]=TRUE,TabellSAML[[#This Row],[Datum för sista programtillfället]]&amp;TabellSAML[[#This Row],[(BIFF) Namn på ledare för programmet]],"")</f>
        <v/>
      </c>
      <c r="BB357" t="str">
        <f>_xlfn.XLOOKUP(TabellSAML[[#This Row],[BIFF_del_datum]],TabellSAML[BIFF_led_datum],TabellSAML[BIFF_led_SF],"",0,1)</f>
        <v/>
      </c>
      <c r="BC357" s="5" t="str">
        <f>IF(TabellSAML[[#This Row],[LFT1]]=TRUE,TabellSAML[[#This Row],[Datum för det sista programtillfället]]&amp;TabellSAML[[#This Row],[(LFT) Ledarens namn]],"")</f>
        <v/>
      </c>
      <c r="BD357" t="str">
        <f>IF(TabellSAML[[#This Row],[LFT1]]=TRUE,TabellSAML[[#This Row],[Socialförvaltning som anordnat programtillfällena]],"")</f>
        <v/>
      </c>
      <c r="BE357" s="5" t="str">
        <f>IF(TabellSAML[[#This Row],[LFT2]]=TRUE,TabellSAML[[#This Row],[Datum för sista programtillfället]]&amp;TabellSAML[[#This Row],[(LFT) Namn på ledare för programmet]],"")</f>
        <v/>
      </c>
      <c r="BF357" t="str">
        <f>_xlfn.XLOOKUP(TabellSAML[[#This Row],[LFT_del_datum]],TabellSAML[LFT_led_datum],TabellSAML[LFT_led_SF],"",0,1)</f>
        <v/>
      </c>
      <c r="BG35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7" s="5" t="str">
        <f>IF(ISNUMBER(TabellSAML[[#This Row],[Datum för det sista programtillfället]]),TabellSAML[[#This Row],[Datum för det sista programtillfället]],IF(ISBLANK(TabellSAML[[#This Row],[Datum för sista programtillfället]]),"",TabellSAML[[#This Row],[Datum för sista programtillfället]]))</f>
        <v/>
      </c>
      <c r="BJ357" t="str">
        <f>IF(ISTEXT(TabellSAML[[#This Row],[Typ av program]]),TabellSAML[[#This Row],[Typ av program]],IF(ISBLANK(TabellSAML[[#This Row],[Typ av program2]]),"",TabellSAML[[#This Row],[Typ av program2]]))</f>
        <v/>
      </c>
      <c r="BK357" t="str">
        <f>IF(ISTEXT(TabellSAML[[#This Row],[Datum alla]]),"",YEAR(TabellSAML[[#This Row],[Datum alla]]))</f>
        <v/>
      </c>
      <c r="BL357" t="str">
        <f>IF(ISTEXT(TabellSAML[[#This Row],[Datum alla]]),"",MONTH(TabellSAML[[#This Row],[Datum alla]]))</f>
        <v/>
      </c>
      <c r="BM357" t="str">
        <f>IF(ISTEXT(TabellSAML[[#This Row],[Månad]]),"",IF(TabellSAML[[#This Row],[Månad]]&lt;=6,TabellSAML[[#This Row],[År]]&amp;" termin 1",TabellSAML[[#This Row],[År]]&amp;" termin 2"))</f>
        <v/>
      </c>
    </row>
    <row r="358" spans="2:65" x14ac:dyDescent="0.25">
      <c r="B358" s="1"/>
      <c r="C358" s="1"/>
      <c r="G358" s="29"/>
      <c r="S358" s="37"/>
      <c r="T358" s="29"/>
      <c r="AA358" s="2"/>
      <c r="AO358" s="44" t="str">
        <f>IF(TabellSAML[[#This Row],[ID]]&gt;0,ISTEXT(TabellSAML[[#This Row],[(CoS) Ledarens namn]]),"")</f>
        <v/>
      </c>
      <c r="AP358" t="str">
        <f>IF(TabellSAML[[#This Row],[ID]]&gt;0,ISTEXT(TabellSAML[[#This Row],[(BIFF) Ledarens namn]]),"")</f>
        <v/>
      </c>
      <c r="AQ358" t="str">
        <f>IF(TabellSAML[[#This Row],[ID]]&gt;0,ISTEXT(TabellSAML[[#This Row],[(LFT) Ledarens namn]]),"")</f>
        <v/>
      </c>
      <c r="AR358" t="str">
        <f>IF(TabellSAML[[#This Row],[ID]]&gt;0,ISTEXT(TabellSAML[[#This Row],[(CoS) Namn på ledare för programmet]]),"")</f>
        <v/>
      </c>
      <c r="AS358" t="str">
        <f>IF(TabellSAML[[#This Row],[ID]]&gt;0,ISTEXT(TabellSAML[[#This Row],[(BIFF) Namn på ledare för programmet]]),"")</f>
        <v/>
      </c>
      <c r="AT358" t="str">
        <f>IF(TabellSAML[[#This Row],[ID]]&gt;0,ISTEXT(TabellSAML[[#This Row],[(LFT) Namn på ledare för programmet]]),"")</f>
        <v/>
      </c>
      <c r="AU358" s="5" t="str">
        <f>IF(TabellSAML[[#This Row],[CoS1]]=TRUE,TabellSAML[[#This Row],[Datum för det sista programtillfället]]&amp;TabellSAML[[#This Row],[(CoS) Ledarens namn]],"")</f>
        <v/>
      </c>
      <c r="AV358" t="str">
        <f>IF(TabellSAML[[#This Row],[CoS1]]=TRUE,TabellSAML[[#This Row],[Socialförvaltning som anordnat programtillfällena]],"")</f>
        <v/>
      </c>
      <c r="AW358" s="5" t="str">
        <f>IF(TabellSAML[[#This Row],[CoS2]]=TRUE,TabellSAML[[#This Row],[Datum för sista programtillfället]]&amp;TabellSAML[[#This Row],[(CoS) Namn på ledare för programmet]],"")</f>
        <v/>
      </c>
      <c r="AX358" t="str">
        <f>_xlfn.XLOOKUP(TabellSAML[[#This Row],[CoS_del_datum]],TabellSAML[CoS_led_datum],TabellSAML[CoS_led_SF],"",0,1)</f>
        <v/>
      </c>
      <c r="AY358" s="5" t="str">
        <f>IF(TabellSAML[[#This Row],[BIFF1]]=TRUE,TabellSAML[[#This Row],[Datum för det sista programtillfället]]&amp;TabellSAML[[#This Row],[(BIFF) Ledarens namn]],"")</f>
        <v/>
      </c>
      <c r="AZ358" t="str">
        <f>IF(TabellSAML[[#This Row],[BIFF1]]=TRUE,TabellSAML[[#This Row],[Socialförvaltning som anordnat programtillfällena]],"")</f>
        <v/>
      </c>
      <c r="BA358" s="5" t="str">
        <f>IF(TabellSAML[[#This Row],[BIFF2]]=TRUE,TabellSAML[[#This Row],[Datum för sista programtillfället]]&amp;TabellSAML[[#This Row],[(BIFF) Namn på ledare för programmet]],"")</f>
        <v/>
      </c>
      <c r="BB358" t="str">
        <f>_xlfn.XLOOKUP(TabellSAML[[#This Row],[BIFF_del_datum]],TabellSAML[BIFF_led_datum],TabellSAML[BIFF_led_SF],"",0,1)</f>
        <v/>
      </c>
      <c r="BC358" s="5" t="str">
        <f>IF(TabellSAML[[#This Row],[LFT1]]=TRUE,TabellSAML[[#This Row],[Datum för det sista programtillfället]]&amp;TabellSAML[[#This Row],[(LFT) Ledarens namn]],"")</f>
        <v/>
      </c>
      <c r="BD358" t="str">
        <f>IF(TabellSAML[[#This Row],[LFT1]]=TRUE,TabellSAML[[#This Row],[Socialförvaltning som anordnat programtillfällena]],"")</f>
        <v/>
      </c>
      <c r="BE358" s="5" t="str">
        <f>IF(TabellSAML[[#This Row],[LFT2]]=TRUE,TabellSAML[[#This Row],[Datum för sista programtillfället]]&amp;TabellSAML[[#This Row],[(LFT) Namn på ledare för programmet]],"")</f>
        <v/>
      </c>
      <c r="BF358" t="str">
        <f>_xlfn.XLOOKUP(TabellSAML[[#This Row],[LFT_del_datum]],TabellSAML[LFT_led_datum],TabellSAML[LFT_led_SF],"",0,1)</f>
        <v/>
      </c>
      <c r="BG35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8" s="5" t="str">
        <f>IF(ISNUMBER(TabellSAML[[#This Row],[Datum för det sista programtillfället]]),TabellSAML[[#This Row],[Datum för det sista programtillfället]],IF(ISBLANK(TabellSAML[[#This Row],[Datum för sista programtillfället]]),"",TabellSAML[[#This Row],[Datum för sista programtillfället]]))</f>
        <v/>
      </c>
      <c r="BJ358" t="str">
        <f>IF(ISTEXT(TabellSAML[[#This Row],[Typ av program]]),TabellSAML[[#This Row],[Typ av program]],IF(ISBLANK(TabellSAML[[#This Row],[Typ av program2]]),"",TabellSAML[[#This Row],[Typ av program2]]))</f>
        <v/>
      </c>
      <c r="BK358" t="str">
        <f>IF(ISTEXT(TabellSAML[[#This Row],[Datum alla]]),"",YEAR(TabellSAML[[#This Row],[Datum alla]]))</f>
        <v/>
      </c>
      <c r="BL358" t="str">
        <f>IF(ISTEXT(TabellSAML[[#This Row],[Datum alla]]),"",MONTH(TabellSAML[[#This Row],[Datum alla]]))</f>
        <v/>
      </c>
      <c r="BM358" t="str">
        <f>IF(ISTEXT(TabellSAML[[#This Row],[Månad]]),"",IF(TabellSAML[[#This Row],[Månad]]&lt;=6,TabellSAML[[#This Row],[År]]&amp;" termin 1",TabellSAML[[#This Row],[År]]&amp;" termin 2"))</f>
        <v/>
      </c>
    </row>
    <row r="359" spans="2:65" x14ac:dyDescent="0.25">
      <c r="B359" s="1"/>
      <c r="C359" s="1"/>
      <c r="G359" s="29"/>
      <c r="S359" s="37"/>
      <c r="T359" s="29"/>
      <c r="AA359" s="2"/>
      <c r="AO359" s="44" t="str">
        <f>IF(TabellSAML[[#This Row],[ID]]&gt;0,ISTEXT(TabellSAML[[#This Row],[(CoS) Ledarens namn]]),"")</f>
        <v/>
      </c>
      <c r="AP359" t="str">
        <f>IF(TabellSAML[[#This Row],[ID]]&gt;0,ISTEXT(TabellSAML[[#This Row],[(BIFF) Ledarens namn]]),"")</f>
        <v/>
      </c>
      <c r="AQ359" t="str">
        <f>IF(TabellSAML[[#This Row],[ID]]&gt;0,ISTEXT(TabellSAML[[#This Row],[(LFT) Ledarens namn]]),"")</f>
        <v/>
      </c>
      <c r="AR359" t="str">
        <f>IF(TabellSAML[[#This Row],[ID]]&gt;0,ISTEXT(TabellSAML[[#This Row],[(CoS) Namn på ledare för programmet]]),"")</f>
        <v/>
      </c>
      <c r="AS359" t="str">
        <f>IF(TabellSAML[[#This Row],[ID]]&gt;0,ISTEXT(TabellSAML[[#This Row],[(BIFF) Namn på ledare för programmet]]),"")</f>
        <v/>
      </c>
      <c r="AT359" t="str">
        <f>IF(TabellSAML[[#This Row],[ID]]&gt;0,ISTEXT(TabellSAML[[#This Row],[(LFT) Namn på ledare för programmet]]),"")</f>
        <v/>
      </c>
      <c r="AU359" s="5" t="str">
        <f>IF(TabellSAML[[#This Row],[CoS1]]=TRUE,TabellSAML[[#This Row],[Datum för det sista programtillfället]]&amp;TabellSAML[[#This Row],[(CoS) Ledarens namn]],"")</f>
        <v/>
      </c>
      <c r="AV359" t="str">
        <f>IF(TabellSAML[[#This Row],[CoS1]]=TRUE,TabellSAML[[#This Row],[Socialförvaltning som anordnat programtillfällena]],"")</f>
        <v/>
      </c>
      <c r="AW359" s="5" t="str">
        <f>IF(TabellSAML[[#This Row],[CoS2]]=TRUE,TabellSAML[[#This Row],[Datum för sista programtillfället]]&amp;TabellSAML[[#This Row],[(CoS) Namn på ledare för programmet]],"")</f>
        <v/>
      </c>
      <c r="AX359" t="str">
        <f>_xlfn.XLOOKUP(TabellSAML[[#This Row],[CoS_del_datum]],TabellSAML[CoS_led_datum],TabellSAML[CoS_led_SF],"",0,1)</f>
        <v/>
      </c>
      <c r="AY359" s="5" t="str">
        <f>IF(TabellSAML[[#This Row],[BIFF1]]=TRUE,TabellSAML[[#This Row],[Datum för det sista programtillfället]]&amp;TabellSAML[[#This Row],[(BIFF) Ledarens namn]],"")</f>
        <v/>
      </c>
      <c r="AZ359" t="str">
        <f>IF(TabellSAML[[#This Row],[BIFF1]]=TRUE,TabellSAML[[#This Row],[Socialförvaltning som anordnat programtillfällena]],"")</f>
        <v/>
      </c>
      <c r="BA359" s="5" t="str">
        <f>IF(TabellSAML[[#This Row],[BIFF2]]=TRUE,TabellSAML[[#This Row],[Datum för sista programtillfället]]&amp;TabellSAML[[#This Row],[(BIFF) Namn på ledare för programmet]],"")</f>
        <v/>
      </c>
      <c r="BB359" t="str">
        <f>_xlfn.XLOOKUP(TabellSAML[[#This Row],[BIFF_del_datum]],TabellSAML[BIFF_led_datum],TabellSAML[BIFF_led_SF],"",0,1)</f>
        <v/>
      </c>
      <c r="BC359" s="5" t="str">
        <f>IF(TabellSAML[[#This Row],[LFT1]]=TRUE,TabellSAML[[#This Row],[Datum för det sista programtillfället]]&amp;TabellSAML[[#This Row],[(LFT) Ledarens namn]],"")</f>
        <v/>
      </c>
      <c r="BD359" t="str">
        <f>IF(TabellSAML[[#This Row],[LFT1]]=TRUE,TabellSAML[[#This Row],[Socialförvaltning som anordnat programtillfällena]],"")</f>
        <v/>
      </c>
      <c r="BE359" s="5" t="str">
        <f>IF(TabellSAML[[#This Row],[LFT2]]=TRUE,TabellSAML[[#This Row],[Datum för sista programtillfället]]&amp;TabellSAML[[#This Row],[(LFT) Namn på ledare för programmet]],"")</f>
        <v/>
      </c>
      <c r="BF359" t="str">
        <f>_xlfn.XLOOKUP(TabellSAML[[#This Row],[LFT_del_datum]],TabellSAML[LFT_led_datum],TabellSAML[LFT_led_SF],"",0,1)</f>
        <v/>
      </c>
      <c r="BG35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5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59" s="5" t="str">
        <f>IF(ISNUMBER(TabellSAML[[#This Row],[Datum för det sista programtillfället]]),TabellSAML[[#This Row],[Datum för det sista programtillfället]],IF(ISBLANK(TabellSAML[[#This Row],[Datum för sista programtillfället]]),"",TabellSAML[[#This Row],[Datum för sista programtillfället]]))</f>
        <v/>
      </c>
      <c r="BJ359" t="str">
        <f>IF(ISTEXT(TabellSAML[[#This Row],[Typ av program]]),TabellSAML[[#This Row],[Typ av program]],IF(ISBLANK(TabellSAML[[#This Row],[Typ av program2]]),"",TabellSAML[[#This Row],[Typ av program2]]))</f>
        <v/>
      </c>
      <c r="BK359" t="str">
        <f>IF(ISTEXT(TabellSAML[[#This Row],[Datum alla]]),"",YEAR(TabellSAML[[#This Row],[Datum alla]]))</f>
        <v/>
      </c>
      <c r="BL359" t="str">
        <f>IF(ISTEXT(TabellSAML[[#This Row],[Datum alla]]),"",MONTH(TabellSAML[[#This Row],[Datum alla]]))</f>
        <v/>
      </c>
      <c r="BM359" t="str">
        <f>IF(ISTEXT(TabellSAML[[#This Row],[Månad]]),"",IF(TabellSAML[[#This Row],[Månad]]&lt;=6,TabellSAML[[#This Row],[År]]&amp;" termin 1",TabellSAML[[#This Row],[År]]&amp;" termin 2"))</f>
        <v/>
      </c>
    </row>
    <row r="360" spans="2:65" x14ac:dyDescent="0.25">
      <c r="B360" s="1"/>
      <c r="C360" s="1"/>
      <c r="G360" s="29"/>
      <c r="S360" s="37"/>
      <c r="T360" s="29"/>
      <c r="AA360" s="2"/>
      <c r="AO360" s="44" t="str">
        <f>IF(TabellSAML[[#This Row],[ID]]&gt;0,ISTEXT(TabellSAML[[#This Row],[(CoS) Ledarens namn]]),"")</f>
        <v/>
      </c>
      <c r="AP360" t="str">
        <f>IF(TabellSAML[[#This Row],[ID]]&gt;0,ISTEXT(TabellSAML[[#This Row],[(BIFF) Ledarens namn]]),"")</f>
        <v/>
      </c>
      <c r="AQ360" t="str">
        <f>IF(TabellSAML[[#This Row],[ID]]&gt;0,ISTEXT(TabellSAML[[#This Row],[(LFT) Ledarens namn]]),"")</f>
        <v/>
      </c>
      <c r="AR360" t="str">
        <f>IF(TabellSAML[[#This Row],[ID]]&gt;0,ISTEXT(TabellSAML[[#This Row],[(CoS) Namn på ledare för programmet]]),"")</f>
        <v/>
      </c>
      <c r="AS360" t="str">
        <f>IF(TabellSAML[[#This Row],[ID]]&gt;0,ISTEXT(TabellSAML[[#This Row],[(BIFF) Namn på ledare för programmet]]),"")</f>
        <v/>
      </c>
      <c r="AT360" t="str">
        <f>IF(TabellSAML[[#This Row],[ID]]&gt;0,ISTEXT(TabellSAML[[#This Row],[(LFT) Namn på ledare för programmet]]),"")</f>
        <v/>
      </c>
      <c r="AU360" s="5" t="str">
        <f>IF(TabellSAML[[#This Row],[CoS1]]=TRUE,TabellSAML[[#This Row],[Datum för det sista programtillfället]]&amp;TabellSAML[[#This Row],[(CoS) Ledarens namn]],"")</f>
        <v/>
      </c>
      <c r="AV360" t="str">
        <f>IF(TabellSAML[[#This Row],[CoS1]]=TRUE,TabellSAML[[#This Row],[Socialförvaltning som anordnat programtillfällena]],"")</f>
        <v/>
      </c>
      <c r="AW360" s="5" t="str">
        <f>IF(TabellSAML[[#This Row],[CoS2]]=TRUE,TabellSAML[[#This Row],[Datum för sista programtillfället]]&amp;TabellSAML[[#This Row],[(CoS) Namn på ledare för programmet]],"")</f>
        <v/>
      </c>
      <c r="AX360" t="str">
        <f>_xlfn.XLOOKUP(TabellSAML[[#This Row],[CoS_del_datum]],TabellSAML[CoS_led_datum],TabellSAML[CoS_led_SF],"",0,1)</f>
        <v/>
      </c>
      <c r="AY360" s="5" t="str">
        <f>IF(TabellSAML[[#This Row],[BIFF1]]=TRUE,TabellSAML[[#This Row],[Datum för det sista programtillfället]]&amp;TabellSAML[[#This Row],[(BIFF) Ledarens namn]],"")</f>
        <v/>
      </c>
      <c r="AZ360" t="str">
        <f>IF(TabellSAML[[#This Row],[BIFF1]]=TRUE,TabellSAML[[#This Row],[Socialförvaltning som anordnat programtillfällena]],"")</f>
        <v/>
      </c>
      <c r="BA360" s="5" t="str">
        <f>IF(TabellSAML[[#This Row],[BIFF2]]=TRUE,TabellSAML[[#This Row],[Datum för sista programtillfället]]&amp;TabellSAML[[#This Row],[(BIFF) Namn på ledare för programmet]],"")</f>
        <v/>
      </c>
      <c r="BB360" t="str">
        <f>_xlfn.XLOOKUP(TabellSAML[[#This Row],[BIFF_del_datum]],TabellSAML[BIFF_led_datum],TabellSAML[BIFF_led_SF],"",0,1)</f>
        <v/>
      </c>
      <c r="BC360" s="5" t="str">
        <f>IF(TabellSAML[[#This Row],[LFT1]]=TRUE,TabellSAML[[#This Row],[Datum för det sista programtillfället]]&amp;TabellSAML[[#This Row],[(LFT) Ledarens namn]],"")</f>
        <v/>
      </c>
      <c r="BD360" t="str">
        <f>IF(TabellSAML[[#This Row],[LFT1]]=TRUE,TabellSAML[[#This Row],[Socialförvaltning som anordnat programtillfällena]],"")</f>
        <v/>
      </c>
      <c r="BE360" s="5" t="str">
        <f>IF(TabellSAML[[#This Row],[LFT2]]=TRUE,TabellSAML[[#This Row],[Datum för sista programtillfället]]&amp;TabellSAML[[#This Row],[(LFT) Namn på ledare för programmet]],"")</f>
        <v/>
      </c>
      <c r="BF360" t="str">
        <f>_xlfn.XLOOKUP(TabellSAML[[#This Row],[LFT_del_datum]],TabellSAML[LFT_led_datum],TabellSAML[LFT_led_SF],"",0,1)</f>
        <v/>
      </c>
      <c r="BG36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0" s="5" t="str">
        <f>IF(ISNUMBER(TabellSAML[[#This Row],[Datum för det sista programtillfället]]),TabellSAML[[#This Row],[Datum för det sista programtillfället]],IF(ISBLANK(TabellSAML[[#This Row],[Datum för sista programtillfället]]),"",TabellSAML[[#This Row],[Datum för sista programtillfället]]))</f>
        <v/>
      </c>
      <c r="BJ360" t="str">
        <f>IF(ISTEXT(TabellSAML[[#This Row],[Typ av program]]),TabellSAML[[#This Row],[Typ av program]],IF(ISBLANK(TabellSAML[[#This Row],[Typ av program2]]),"",TabellSAML[[#This Row],[Typ av program2]]))</f>
        <v/>
      </c>
      <c r="BK360" t="str">
        <f>IF(ISTEXT(TabellSAML[[#This Row],[Datum alla]]),"",YEAR(TabellSAML[[#This Row],[Datum alla]]))</f>
        <v/>
      </c>
      <c r="BL360" t="str">
        <f>IF(ISTEXT(TabellSAML[[#This Row],[Datum alla]]),"",MONTH(TabellSAML[[#This Row],[Datum alla]]))</f>
        <v/>
      </c>
      <c r="BM360" t="str">
        <f>IF(ISTEXT(TabellSAML[[#This Row],[Månad]]),"",IF(TabellSAML[[#This Row],[Månad]]&lt;=6,TabellSAML[[#This Row],[År]]&amp;" termin 1",TabellSAML[[#This Row],[År]]&amp;" termin 2"))</f>
        <v/>
      </c>
    </row>
    <row r="361" spans="2:65" x14ac:dyDescent="0.25">
      <c r="B361" s="1"/>
      <c r="C361" s="1"/>
      <c r="G361" s="29"/>
      <c r="S361" s="37"/>
      <c r="T361" s="29"/>
      <c r="AA361" s="2"/>
      <c r="AO361" s="44" t="str">
        <f>IF(TabellSAML[[#This Row],[ID]]&gt;0,ISTEXT(TabellSAML[[#This Row],[(CoS) Ledarens namn]]),"")</f>
        <v/>
      </c>
      <c r="AP361" t="str">
        <f>IF(TabellSAML[[#This Row],[ID]]&gt;0,ISTEXT(TabellSAML[[#This Row],[(BIFF) Ledarens namn]]),"")</f>
        <v/>
      </c>
      <c r="AQ361" t="str">
        <f>IF(TabellSAML[[#This Row],[ID]]&gt;0,ISTEXT(TabellSAML[[#This Row],[(LFT) Ledarens namn]]),"")</f>
        <v/>
      </c>
      <c r="AR361" t="str">
        <f>IF(TabellSAML[[#This Row],[ID]]&gt;0,ISTEXT(TabellSAML[[#This Row],[(CoS) Namn på ledare för programmet]]),"")</f>
        <v/>
      </c>
      <c r="AS361" t="str">
        <f>IF(TabellSAML[[#This Row],[ID]]&gt;0,ISTEXT(TabellSAML[[#This Row],[(BIFF) Namn på ledare för programmet]]),"")</f>
        <v/>
      </c>
      <c r="AT361" t="str">
        <f>IF(TabellSAML[[#This Row],[ID]]&gt;0,ISTEXT(TabellSAML[[#This Row],[(LFT) Namn på ledare för programmet]]),"")</f>
        <v/>
      </c>
      <c r="AU361" s="5" t="str">
        <f>IF(TabellSAML[[#This Row],[CoS1]]=TRUE,TabellSAML[[#This Row],[Datum för det sista programtillfället]]&amp;TabellSAML[[#This Row],[(CoS) Ledarens namn]],"")</f>
        <v/>
      </c>
      <c r="AV361" t="str">
        <f>IF(TabellSAML[[#This Row],[CoS1]]=TRUE,TabellSAML[[#This Row],[Socialförvaltning som anordnat programtillfällena]],"")</f>
        <v/>
      </c>
      <c r="AW361" s="5" t="str">
        <f>IF(TabellSAML[[#This Row],[CoS2]]=TRUE,TabellSAML[[#This Row],[Datum för sista programtillfället]]&amp;TabellSAML[[#This Row],[(CoS) Namn på ledare för programmet]],"")</f>
        <v/>
      </c>
      <c r="AX361" t="str">
        <f>_xlfn.XLOOKUP(TabellSAML[[#This Row],[CoS_del_datum]],TabellSAML[CoS_led_datum],TabellSAML[CoS_led_SF],"",0,1)</f>
        <v/>
      </c>
      <c r="AY361" s="5" t="str">
        <f>IF(TabellSAML[[#This Row],[BIFF1]]=TRUE,TabellSAML[[#This Row],[Datum för det sista programtillfället]]&amp;TabellSAML[[#This Row],[(BIFF) Ledarens namn]],"")</f>
        <v/>
      </c>
      <c r="AZ361" t="str">
        <f>IF(TabellSAML[[#This Row],[BIFF1]]=TRUE,TabellSAML[[#This Row],[Socialförvaltning som anordnat programtillfällena]],"")</f>
        <v/>
      </c>
      <c r="BA361" s="5" t="str">
        <f>IF(TabellSAML[[#This Row],[BIFF2]]=TRUE,TabellSAML[[#This Row],[Datum för sista programtillfället]]&amp;TabellSAML[[#This Row],[(BIFF) Namn på ledare för programmet]],"")</f>
        <v/>
      </c>
      <c r="BB361" t="str">
        <f>_xlfn.XLOOKUP(TabellSAML[[#This Row],[BIFF_del_datum]],TabellSAML[BIFF_led_datum],TabellSAML[BIFF_led_SF],"",0,1)</f>
        <v/>
      </c>
      <c r="BC361" s="5" t="str">
        <f>IF(TabellSAML[[#This Row],[LFT1]]=TRUE,TabellSAML[[#This Row],[Datum för det sista programtillfället]]&amp;TabellSAML[[#This Row],[(LFT) Ledarens namn]],"")</f>
        <v/>
      </c>
      <c r="BD361" t="str">
        <f>IF(TabellSAML[[#This Row],[LFT1]]=TRUE,TabellSAML[[#This Row],[Socialförvaltning som anordnat programtillfällena]],"")</f>
        <v/>
      </c>
      <c r="BE361" s="5" t="str">
        <f>IF(TabellSAML[[#This Row],[LFT2]]=TRUE,TabellSAML[[#This Row],[Datum för sista programtillfället]]&amp;TabellSAML[[#This Row],[(LFT) Namn på ledare för programmet]],"")</f>
        <v/>
      </c>
      <c r="BF361" t="str">
        <f>_xlfn.XLOOKUP(TabellSAML[[#This Row],[LFT_del_datum]],TabellSAML[LFT_led_datum],TabellSAML[LFT_led_SF],"",0,1)</f>
        <v/>
      </c>
      <c r="BG36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1" s="5" t="str">
        <f>IF(ISNUMBER(TabellSAML[[#This Row],[Datum för det sista programtillfället]]),TabellSAML[[#This Row],[Datum för det sista programtillfället]],IF(ISBLANK(TabellSAML[[#This Row],[Datum för sista programtillfället]]),"",TabellSAML[[#This Row],[Datum för sista programtillfället]]))</f>
        <v/>
      </c>
      <c r="BJ361" t="str">
        <f>IF(ISTEXT(TabellSAML[[#This Row],[Typ av program]]),TabellSAML[[#This Row],[Typ av program]],IF(ISBLANK(TabellSAML[[#This Row],[Typ av program2]]),"",TabellSAML[[#This Row],[Typ av program2]]))</f>
        <v/>
      </c>
      <c r="BK361" t="str">
        <f>IF(ISTEXT(TabellSAML[[#This Row],[Datum alla]]),"",YEAR(TabellSAML[[#This Row],[Datum alla]]))</f>
        <v/>
      </c>
      <c r="BL361" t="str">
        <f>IF(ISTEXT(TabellSAML[[#This Row],[Datum alla]]),"",MONTH(TabellSAML[[#This Row],[Datum alla]]))</f>
        <v/>
      </c>
      <c r="BM361" t="str">
        <f>IF(ISTEXT(TabellSAML[[#This Row],[Månad]]),"",IF(TabellSAML[[#This Row],[Månad]]&lt;=6,TabellSAML[[#This Row],[År]]&amp;" termin 1",TabellSAML[[#This Row],[År]]&amp;" termin 2"))</f>
        <v/>
      </c>
    </row>
    <row r="362" spans="2:65" x14ac:dyDescent="0.25">
      <c r="B362" s="1"/>
      <c r="C362" s="1"/>
      <c r="G362" s="29"/>
      <c r="J362" s="2"/>
      <c r="K362" s="2"/>
      <c r="S362" s="37"/>
      <c r="T362" s="29"/>
      <c r="AO362" s="44" t="str">
        <f>IF(TabellSAML[[#This Row],[ID]]&gt;0,ISTEXT(TabellSAML[[#This Row],[(CoS) Ledarens namn]]),"")</f>
        <v/>
      </c>
      <c r="AP362" t="str">
        <f>IF(TabellSAML[[#This Row],[ID]]&gt;0,ISTEXT(TabellSAML[[#This Row],[(BIFF) Ledarens namn]]),"")</f>
        <v/>
      </c>
      <c r="AQ362" t="str">
        <f>IF(TabellSAML[[#This Row],[ID]]&gt;0,ISTEXT(TabellSAML[[#This Row],[(LFT) Ledarens namn]]),"")</f>
        <v/>
      </c>
      <c r="AR362" t="str">
        <f>IF(TabellSAML[[#This Row],[ID]]&gt;0,ISTEXT(TabellSAML[[#This Row],[(CoS) Namn på ledare för programmet]]),"")</f>
        <v/>
      </c>
      <c r="AS362" t="str">
        <f>IF(TabellSAML[[#This Row],[ID]]&gt;0,ISTEXT(TabellSAML[[#This Row],[(BIFF) Namn på ledare för programmet]]),"")</f>
        <v/>
      </c>
      <c r="AT362" t="str">
        <f>IF(TabellSAML[[#This Row],[ID]]&gt;0,ISTEXT(TabellSAML[[#This Row],[(LFT) Namn på ledare för programmet]]),"")</f>
        <v/>
      </c>
      <c r="AU362" s="5" t="str">
        <f>IF(TabellSAML[[#This Row],[CoS1]]=TRUE,TabellSAML[[#This Row],[Datum för det sista programtillfället]]&amp;TabellSAML[[#This Row],[(CoS) Ledarens namn]],"")</f>
        <v/>
      </c>
      <c r="AV362" t="str">
        <f>IF(TabellSAML[[#This Row],[CoS1]]=TRUE,TabellSAML[[#This Row],[Socialförvaltning som anordnat programtillfällena]],"")</f>
        <v/>
      </c>
      <c r="AW362" s="5" t="str">
        <f>IF(TabellSAML[[#This Row],[CoS2]]=TRUE,TabellSAML[[#This Row],[Datum för sista programtillfället]]&amp;TabellSAML[[#This Row],[(CoS) Namn på ledare för programmet]],"")</f>
        <v/>
      </c>
      <c r="AX362" t="str">
        <f>_xlfn.XLOOKUP(TabellSAML[[#This Row],[CoS_del_datum]],TabellSAML[CoS_led_datum],TabellSAML[CoS_led_SF],"",0,1)</f>
        <v/>
      </c>
      <c r="AY362" s="5" t="str">
        <f>IF(TabellSAML[[#This Row],[BIFF1]]=TRUE,TabellSAML[[#This Row],[Datum för det sista programtillfället]]&amp;TabellSAML[[#This Row],[(BIFF) Ledarens namn]],"")</f>
        <v/>
      </c>
      <c r="AZ362" t="str">
        <f>IF(TabellSAML[[#This Row],[BIFF1]]=TRUE,TabellSAML[[#This Row],[Socialförvaltning som anordnat programtillfällena]],"")</f>
        <v/>
      </c>
      <c r="BA362" s="5" t="str">
        <f>IF(TabellSAML[[#This Row],[BIFF2]]=TRUE,TabellSAML[[#This Row],[Datum för sista programtillfället]]&amp;TabellSAML[[#This Row],[(BIFF) Namn på ledare för programmet]],"")</f>
        <v/>
      </c>
      <c r="BB362" t="str">
        <f>_xlfn.XLOOKUP(TabellSAML[[#This Row],[BIFF_del_datum]],TabellSAML[BIFF_led_datum],TabellSAML[BIFF_led_SF],"",0,1)</f>
        <v/>
      </c>
      <c r="BC362" s="5" t="str">
        <f>IF(TabellSAML[[#This Row],[LFT1]]=TRUE,TabellSAML[[#This Row],[Datum för det sista programtillfället]]&amp;TabellSAML[[#This Row],[(LFT) Ledarens namn]],"")</f>
        <v/>
      </c>
      <c r="BD362" t="str">
        <f>IF(TabellSAML[[#This Row],[LFT1]]=TRUE,TabellSAML[[#This Row],[Socialförvaltning som anordnat programtillfällena]],"")</f>
        <v/>
      </c>
      <c r="BE362" s="5" t="str">
        <f>IF(TabellSAML[[#This Row],[LFT2]]=TRUE,TabellSAML[[#This Row],[Datum för sista programtillfället]]&amp;TabellSAML[[#This Row],[(LFT) Namn på ledare för programmet]],"")</f>
        <v/>
      </c>
      <c r="BF362" t="str">
        <f>_xlfn.XLOOKUP(TabellSAML[[#This Row],[LFT_del_datum]],TabellSAML[LFT_led_datum],TabellSAML[LFT_led_SF],"",0,1)</f>
        <v/>
      </c>
      <c r="BG36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2" s="5" t="str">
        <f>IF(ISNUMBER(TabellSAML[[#This Row],[Datum för det sista programtillfället]]),TabellSAML[[#This Row],[Datum för det sista programtillfället]],IF(ISBLANK(TabellSAML[[#This Row],[Datum för sista programtillfället]]),"",TabellSAML[[#This Row],[Datum för sista programtillfället]]))</f>
        <v/>
      </c>
      <c r="BJ362" t="str">
        <f>IF(ISTEXT(TabellSAML[[#This Row],[Typ av program]]),TabellSAML[[#This Row],[Typ av program]],IF(ISBLANK(TabellSAML[[#This Row],[Typ av program2]]),"",TabellSAML[[#This Row],[Typ av program2]]))</f>
        <v/>
      </c>
      <c r="BK362" t="str">
        <f>IF(ISTEXT(TabellSAML[[#This Row],[Datum alla]]),"",YEAR(TabellSAML[[#This Row],[Datum alla]]))</f>
        <v/>
      </c>
      <c r="BL362" t="str">
        <f>IF(ISTEXT(TabellSAML[[#This Row],[Datum alla]]),"",MONTH(TabellSAML[[#This Row],[Datum alla]]))</f>
        <v/>
      </c>
      <c r="BM362" t="str">
        <f>IF(ISTEXT(TabellSAML[[#This Row],[Månad]]),"",IF(TabellSAML[[#This Row],[Månad]]&lt;=6,TabellSAML[[#This Row],[År]]&amp;" termin 1",TabellSAML[[#This Row],[År]]&amp;" termin 2"))</f>
        <v/>
      </c>
    </row>
    <row r="363" spans="2:65" x14ac:dyDescent="0.25">
      <c r="B363" s="1"/>
      <c r="C363" s="1"/>
      <c r="G363" s="29"/>
      <c r="S363" s="37"/>
      <c r="T363" s="29"/>
      <c r="AA363" s="2"/>
      <c r="AO363" s="44" t="str">
        <f>IF(TabellSAML[[#This Row],[ID]]&gt;0,ISTEXT(TabellSAML[[#This Row],[(CoS) Ledarens namn]]),"")</f>
        <v/>
      </c>
      <c r="AP363" t="str">
        <f>IF(TabellSAML[[#This Row],[ID]]&gt;0,ISTEXT(TabellSAML[[#This Row],[(BIFF) Ledarens namn]]),"")</f>
        <v/>
      </c>
      <c r="AQ363" t="str">
        <f>IF(TabellSAML[[#This Row],[ID]]&gt;0,ISTEXT(TabellSAML[[#This Row],[(LFT) Ledarens namn]]),"")</f>
        <v/>
      </c>
      <c r="AR363" t="str">
        <f>IF(TabellSAML[[#This Row],[ID]]&gt;0,ISTEXT(TabellSAML[[#This Row],[(CoS) Namn på ledare för programmet]]),"")</f>
        <v/>
      </c>
      <c r="AS363" t="str">
        <f>IF(TabellSAML[[#This Row],[ID]]&gt;0,ISTEXT(TabellSAML[[#This Row],[(BIFF) Namn på ledare för programmet]]),"")</f>
        <v/>
      </c>
      <c r="AT363" t="str">
        <f>IF(TabellSAML[[#This Row],[ID]]&gt;0,ISTEXT(TabellSAML[[#This Row],[(LFT) Namn på ledare för programmet]]),"")</f>
        <v/>
      </c>
      <c r="AU363" s="5" t="str">
        <f>IF(TabellSAML[[#This Row],[CoS1]]=TRUE,TabellSAML[[#This Row],[Datum för det sista programtillfället]]&amp;TabellSAML[[#This Row],[(CoS) Ledarens namn]],"")</f>
        <v/>
      </c>
      <c r="AV363" t="str">
        <f>IF(TabellSAML[[#This Row],[CoS1]]=TRUE,TabellSAML[[#This Row],[Socialförvaltning som anordnat programtillfällena]],"")</f>
        <v/>
      </c>
      <c r="AW363" s="5" t="str">
        <f>IF(TabellSAML[[#This Row],[CoS2]]=TRUE,TabellSAML[[#This Row],[Datum för sista programtillfället]]&amp;TabellSAML[[#This Row],[(CoS) Namn på ledare för programmet]],"")</f>
        <v/>
      </c>
      <c r="AX363" t="str">
        <f>_xlfn.XLOOKUP(TabellSAML[[#This Row],[CoS_del_datum]],TabellSAML[CoS_led_datum],TabellSAML[CoS_led_SF],"",0,1)</f>
        <v/>
      </c>
      <c r="AY363" s="5" t="str">
        <f>IF(TabellSAML[[#This Row],[BIFF1]]=TRUE,TabellSAML[[#This Row],[Datum för det sista programtillfället]]&amp;TabellSAML[[#This Row],[(BIFF) Ledarens namn]],"")</f>
        <v/>
      </c>
      <c r="AZ363" t="str">
        <f>IF(TabellSAML[[#This Row],[BIFF1]]=TRUE,TabellSAML[[#This Row],[Socialförvaltning som anordnat programtillfällena]],"")</f>
        <v/>
      </c>
      <c r="BA363" s="5" t="str">
        <f>IF(TabellSAML[[#This Row],[BIFF2]]=TRUE,TabellSAML[[#This Row],[Datum för sista programtillfället]]&amp;TabellSAML[[#This Row],[(BIFF) Namn på ledare för programmet]],"")</f>
        <v/>
      </c>
      <c r="BB363" t="str">
        <f>_xlfn.XLOOKUP(TabellSAML[[#This Row],[BIFF_del_datum]],TabellSAML[BIFF_led_datum],TabellSAML[BIFF_led_SF],"",0,1)</f>
        <v/>
      </c>
      <c r="BC363" s="5" t="str">
        <f>IF(TabellSAML[[#This Row],[LFT1]]=TRUE,TabellSAML[[#This Row],[Datum för det sista programtillfället]]&amp;TabellSAML[[#This Row],[(LFT) Ledarens namn]],"")</f>
        <v/>
      </c>
      <c r="BD363" t="str">
        <f>IF(TabellSAML[[#This Row],[LFT1]]=TRUE,TabellSAML[[#This Row],[Socialförvaltning som anordnat programtillfällena]],"")</f>
        <v/>
      </c>
      <c r="BE363" s="5" t="str">
        <f>IF(TabellSAML[[#This Row],[LFT2]]=TRUE,TabellSAML[[#This Row],[Datum för sista programtillfället]]&amp;TabellSAML[[#This Row],[(LFT) Namn på ledare för programmet]],"")</f>
        <v/>
      </c>
      <c r="BF363" t="str">
        <f>_xlfn.XLOOKUP(TabellSAML[[#This Row],[LFT_del_datum]],TabellSAML[LFT_led_datum],TabellSAML[LFT_led_SF],"",0,1)</f>
        <v/>
      </c>
      <c r="BG36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3" s="5" t="str">
        <f>IF(ISNUMBER(TabellSAML[[#This Row],[Datum för det sista programtillfället]]),TabellSAML[[#This Row],[Datum för det sista programtillfället]],IF(ISBLANK(TabellSAML[[#This Row],[Datum för sista programtillfället]]),"",TabellSAML[[#This Row],[Datum för sista programtillfället]]))</f>
        <v/>
      </c>
      <c r="BJ363" t="str">
        <f>IF(ISTEXT(TabellSAML[[#This Row],[Typ av program]]),TabellSAML[[#This Row],[Typ av program]],IF(ISBLANK(TabellSAML[[#This Row],[Typ av program2]]),"",TabellSAML[[#This Row],[Typ av program2]]))</f>
        <v/>
      </c>
      <c r="BK363" t="str">
        <f>IF(ISTEXT(TabellSAML[[#This Row],[Datum alla]]),"",YEAR(TabellSAML[[#This Row],[Datum alla]]))</f>
        <v/>
      </c>
      <c r="BL363" t="str">
        <f>IF(ISTEXT(TabellSAML[[#This Row],[Datum alla]]),"",MONTH(TabellSAML[[#This Row],[Datum alla]]))</f>
        <v/>
      </c>
      <c r="BM363" t="str">
        <f>IF(ISTEXT(TabellSAML[[#This Row],[Månad]]),"",IF(TabellSAML[[#This Row],[Månad]]&lt;=6,TabellSAML[[#This Row],[År]]&amp;" termin 1",TabellSAML[[#This Row],[År]]&amp;" termin 2"))</f>
        <v/>
      </c>
    </row>
    <row r="364" spans="2:65" x14ac:dyDescent="0.25">
      <c r="B364" s="1"/>
      <c r="C364" s="1"/>
      <c r="G364" s="29"/>
      <c r="S364" s="37"/>
      <c r="T364" s="29"/>
      <c r="AA364" s="2"/>
      <c r="AO364" s="44" t="str">
        <f>IF(TabellSAML[[#This Row],[ID]]&gt;0,ISTEXT(TabellSAML[[#This Row],[(CoS) Ledarens namn]]),"")</f>
        <v/>
      </c>
      <c r="AP364" t="str">
        <f>IF(TabellSAML[[#This Row],[ID]]&gt;0,ISTEXT(TabellSAML[[#This Row],[(BIFF) Ledarens namn]]),"")</f>
        <v/>
      </c>
      <c r="AQ364" t="str">
        <f>IF(TabellSAML[[#This Row],[ID]]&gt;0,ISTEXT(TabellSAML[[#This Row],[(LFT) Ledarens namn]]),"")</f>
        <v/>
      </c>
      <c r="AR364" t="str">
        <f>IF(TabellSAML[[#This Row],[ID]]&gt;0,ISTEXT(TabellSAML[[#This Row],[(CoS) Namn på ledare för programmet]]),"")</f>
        <v/>
      </c>
      <c r="AS364" t="str">
        <f>IF(TabellSAML[[#This Row],[ID]]&gt;0,ISTEXT(TabellSAML[[#This Row],[(BIFF) Namn på ledare för programmet]]),"")</f>
        <v/>
      </c>
      <c r="AT364" t="str">
        <f>IF(TabellSAML[[#This Row],[ID]]&gt;0,ISTEXT(TabellSAML[[#This Row],[(LFT) Namn på ledare för programmet]]),"")</f>
        <v/>
      </c>
      <c r="AU364" s="5" t="str">
        <f>IF(TabellSAML[[#This Row],[CoS1]]=TRUE,TabellSAML[[#This Row],[Datum för det sista programtillfället]]&amp;TabellSAML[[#This Row],[(CoS) Ledarens namn]],"")</f>
        <v/>
      </c>
      <c r="AV364" t="str">
        <f>IF(TabellSAML[[#This Row],[CoS1]]=TRUE,TabellSAML[[#This Row],[Socialförvaltning som anordnat programtillfällena]],"")</f>
        <v/>
      </c>
      <c r="AW364" s="5" t="str">
        <f>IF(TabellSAML[[#This Row],[CoS2]]=TRUE,TabellSAML[[#This Row],[Datum för sista programtillfället]]&amp;TabellSAML[[#This Row],[(CoS) Namn på ledare för programmet]],"")</f>
        <v/>
      </c>
      <c r="AX364" t="str">
        <f>_xlfn.XLOOKUP(TabellSAML[[#This Row],[CoS_del_datum]],TabellSAML[CoS_led_datum],TabellSAML[CoS_led_SF],"",0,1)</f>
        <v/>
      </c>
      <c r="AY364" s="5" t="str">
        <f>IF(TabellSAML[[#This Row],[BIFF1]]=TRUE,TabellSAML[[#This Row],[Datum för det sista programtillfället]]&amp;TabellSAML[[#This Row],[(BIFF) Ledarens namn]],"")</f>
        <v/>
      </c>
      <c r="AZ364" t="str">
        <f>IF(TabellSAML[[#This Row],[BIFF1]]=TRUE,TabellSAML[[#This Row],[Socialförvaltning som anordnat programtillfällena]],"")</f>
        <v/>
      </c>
      <c r="BA364" s="5" t="str">
        <f>IF(TabellSAML[[#This Row],[BIFF2]]=TRUE,TabellSAML[[#This Row],[Datum för sista programtillfället]]&amp;TabellSAML[[#This Row],[(BIFF) Namn på ledare för programmet]],"")</f>
        <v/>
      </c>
      <c r="BB364" t="str">
        <f>_xlfn.XLOOKUP(TabellSAML[[#This Row],[BIFF_del_datum]],TabellSAML[BIFF_led_datum],TabellSAML[BIFF_led_SF],"",0,1)</f>
        <v/>
      </c>
      <c r="BC364" s="5" t="str">
        <f>IF(TabellSAML[[#This Row],[LFT1]]=TRUE,TabellSAML[[#This Row],[Datum för det sista programtillfället]]&amp;TabellSAML[[#This Row],[(LFT) Ledarens namn]],"")</f>
        <v/>
      </c>
      <c r="BD364" t="str">
        <f>IF(TabellSAML[[#This Row],[LFT1]]=TRUE,TabellSAML[[#This Row],[Socialförvaltning som anordnat programtillfällena]],"")</f>
        <v/>
      </c>
      <c r="BE364" s="5" t="str">
        <f>IF(TabellSAML[[#This Row],[LFT2]]=TRUE,TabellSAML[[#This Row],[Datum för sista programtillfället]]&amp;TabellSAML[[#This Row],[(LFT) Namn på ledare för programmet]],"")</f>
        <v/>
      </c>
      <c r="BF364" t="str">
        <f>_xlfn.XLOOKUP(TabellSAML[[#This Row],[LFT_del_datum]],TabellSAML[LFT_led_datum],TabellSAML[LFT_led_SF],"",0,1)</f>
        <v/>
      </c>
      <c r="BG36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4" s="5" t="str">
        <f>IF(ISNUMBER(TabellSAML[[#This Row],[Datum för det sista programtillfället]]),TabellSAML[[#This Row],[Datum för det sista programtillfället]],IF(ISBLANK(TabellSAML[[#This Row],[Datum för sista programtillfället]]),"",TabellSAML[[#This Row],[Datum för sista programtillfället]]))</f>
        <v/>
      </c>
      <c r="BJ364" t="str">
        <f>IF(ISTEXT(TabellSAML[[#This Row],[Typ av program]]),TabellSAML[[#This Row],[Typ av program]],IF(ISBLANK(TabellSAML[[#This Row],[Typ av program2]]),"",TabellSAML[[#This Row],[Typ av program2]]))</f>
        <v/>
      </c>
      <c r="BK364" t="str">
        <f>IF(ISTEXT(TabellSAML[[#This Row],[Datum alla]]),"",YEAR(TabellSAML[[#This Row],[Datum alla]]))</f>
        <v/>
      </c>
      <c r="BL364" t="str">
        <f>IF(ISTEXT(TabellSAML[[#This Row],[Datum alla]]),"",MONTH(TabellSAML[[#This Row],[Datum alla]]))</f>
        <v/>
      </c>
      <c r="BM364" t="str">
        <f>IF(ISTEXT(TabellSAML[[#This Row],[Månad]]),"",IF(TabellSAML[[#This Row],[Månad]]&lt;=6,TabellSAML[[#This Row],[År]]&amp;" termin 1",TabellSAML[[#This Row],[År]]&amp;" termin 2"))</f>
        <v/>
      </c>
    </row>
    <row r="365" spans="2:65" x14ac:dyDescent="0.25">
      <c r="B365" s="1"/>
      <c r="C365" s="1"/>
      <c r="G365" s="29"/>
      <c r="S365" s="37"/>
      <c r="T365" s="29"/>
      <c r="AA365" s="2"/>
      <c r="AO365" s="44" t="str">
        <f>IF(TabellSAML[[#This Row],[ID]]&gt;0,ISTEXT(TabellSAML[[#This Row],[(CoS) Ledarens namn]]),"")</f>
        <v/>
      </c>
      <c r="AP365" t="str">
        <f>IF(TabellSAML[[#This Row],[ID]]&gt;0,ISTEXT(TabellSAML[[#This Row],[(BIFF) Ledarens namn]]),"")</f>
        <v/>
      </c>
      <c r="AQ365" t="str">
        <f>IF(TabellSAML[[#This Row],[ID]]&gt;0,ISTEXT(TabellSAML[[#This Row],[(LFT) Ledarens namn]]),"")</f>
        <v/>
      </c>
      <c r="AR365" t="str">
        <f>IF(TabellSAML[[#This Row],[ID]]&gt;0,ISTEXT(TabellSAML[[#This Row],[(CoS) Namn på ledare för programmet]]),"")</f>
        <v/>
      </c>
      <c r="AS365" t="str">
        <f>IF(TabellSAML[[#This Row],[ID]]&gt;0,ISTEXT(TabellSAML[[#This Row],[(BIFF) Namn på ledare för programmet]]),"")</f>
        <v/>
      </c>
      <c r="AT365" t="str">
        <f>IF(TabellSAML[[#This Row],[ID]]&gt;0,ISTEXT(TabellSAML[[#This Row],[(LFT) Namn på ledare för programmet]]),"")</f>
        <v/>
      </c>
      <c r="AU365" s="5" t="str">
        <f>IF(TabellSAML[[#This Row],[CoS1]]=TRUE,TabellSAML[[#This Row],[Datum för det sista programtillfället]]&amp;TabellSAML[[#This Row],[(CoS) Ledarens namn]],"")</f>
        <v/>
      </c>
      <c r="AV365" t="str">
        <f>IF(TabellSAML[[#This Row],[CoS1]]=TRUE,TabellSAML[[#This Row],[Socialförvaltning som anordnat programtillfällena]],"")</f>
        <v/>
      </c>
      <c r="AW365" s="5" t="str">
        <f>IF(TabellSAML[[#This Row],[CoS2]]=TRUE,TabellSAML[[#This Row],[Datum för sista programtillfället]]&amp;TabellSAML[[#This Row],[(CoS) Namn på ledare för programmet]],"")</f>
        <v/>
      </c>
      <c r="AX365" t="str">
        <f>_xlfn.XLOOKUP(TabellSAML[[#This Row],[CoS_del_datum]],TabellSAML[CoS_led_datum],TabellSAML[CoS_led_SF],"",0,1)</f>
        <v/>
      </c>
      <c r="AY365" s="5" t="str">
        <f>IF(TabellSAML[[#This Row],[BIFF1]]=TRUE,TabellSAML[[#This Row],[Datum för det sista programtillfället]]&amp;TabellSAML[[#This Row],[(BIFF) Ledarens namn]],"")</f>
        <v/>
      </c>
      <c r="AZ365" t="str">
        <f>IF(TabellSAML[[#This Row],[BIFF1]]=TRUE,TabellSAML[[#This Row],[Socialförvaltning som anordnat programtillfällena]],"")</f>
        <v/>
      </c>
      <c r="BA365" s="5" t="str">
        <f>IF(TabellSAML[[#This Row],[BIFF2]]=TRUE,TabellSAML[[#This Row],[Datum för sista programtillfället]]&amp;TabellSAML[[#This Row],[(BIFF) Namn på ledare för programmet]],"")</f>
        <v/>
      </c>
      <c r="BB365" t="str">
        <f>_xlfn.XLOOKUP(TabellSAML[[#This Row],[BIFF_del_datum]],TabellSAML[BIFF_led_datum],TabellSAML[BIFF_led_SF],"",0,1)</f>
        <v/>
      </c>
      <c r="BC365" s="5" t="str">
        <f>IF(TabellSAML[[#This Row],[LFT1]]=TRUE,TabellSAML[[#This Row],[Datum för det sista programtillfället]]&amp;TabellSAML[[#This Row],[(LFT) Ledarens namn]],"")</f>
        <v/>
      </c>
      <c r="BD365" t="str">
        <f>IF(TabellSAML[[#This Row],[LFT1]]=TRUE,TabellSAML[[#This Row],[Socialförvaltning som anordnat programtillfällena]],"")</f>
        <v/>
      </c>
      <c r="BE365" s="5" t="str">
        <f>IF(TabellSAML[[#This Row],[LFT2]]=TRUE,TabellSAML[[#This Row],[Datum för sista programtillfället]]&amp;TabellSAML[[#This Row],[(LFT) Namn på ledare för programmet]],"")</f>
        <v/>
      </c>
      <c r="BF365" t="str">
        <f>_xlfn.XLOOKUP(TabellSAML[[#This Row],[LFT_del_datum]],TabellSAML[LFT_led_datum],TabellSAML[LFT_led_SF],"",0,1)</f>
        <v/>
      </c>
      <c r="BG36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5" s="5" t="str">
        <f>IF(ISNUMBER(TabellSAML[[#This Row],[Datum för det sista programtillfället]]),TabellSAML[[#This Row],[Datum för det sista programtillfället]],IF(ISBLANK(TabellSAML[[#This Row],[Datum för sista programtillfället]]),"",TabellSAML[[#This Row],[Datum för sista programtillfället]]))</f>
        <v/>
      </c>
      <c r="BJ365" t="str">
        <f>IF(ISTEXT(TabellSAML[[#This Row],[Typ av program]]),TabellSAML[[#This Row],[Typ av program]],IF(ISBLANK(TabellSAML[[#This Row],[Typ av program2]]),"",TabellSAML[[#This Row],[Typ av program2]]))</f>
        <v/>
      </c>
      <c r="BK365" t="str">
        <f>IF(ISTEXT(TabellSAML[[#This Row],[Datum alla]]),"",YEAR(TabellSAML[[#This Row],[Datum alla]]))</f>
        <v/>
      </c>
      <c r="BL365" t="str">
        <f>IF(ISTEXT(TabellSAML[[#This Row],[Datum alla]]),"",MONTH(TabellSAML[[#This Row],[Datum alla]]))</f>
        <v/>
      </c>
      <c r="BM365" t="str">
        <f>IF(ISTEXT(TabellSAML[[#This Row],[Månad]]),"",IF(TabellSAML[[#This Row],[Månad]]&lt;=6,TabellSAML[[#This Row],[År]]&amp;" termin 1",TabellSAML[[#This Row],[År]]&amp;" termin 2"))</f>
        <v/>
      </c>
    </row>
    <row r="366" spans="2:65" x14ac:dyDescent="0.25">
      <c r="B366" s="1"/>
      <c r="C366" s="1"/>
      <c r="G366" s="29"/>
      <c r="S366" s="37"/>
      <c r="T366" s="29"/>
      <c r="AA366" s="2"/>
      <c r="AO366" s="44" t="str">
        <f>IF(TabellSAML[[#This Row],[ID]]&gt;0,ISTEXT(TabellSAML[[#This Row],[(CoS) Ledarens namn]]),"")</f>
        <v/>
      </c>
      <c r="AP366" t="str">
        <f>IF(TabellSAML[[#This Row],[ID]]&gt;0,ISTEXT(TabellSAML[[#This Row],[(BIFF) Ledarens namn]]),"")</f>
        <v/>
      </c>
      <c r="AQ366" t="str">
        <f>IF(TabellSAML[[#This Row],[ID]]&gt;0,ISTEXT(TabellSAML[[#This Row],[(LFT) Ledarens namn]]),"")</f>
        <v/>
      </c>
      <c r="AR366" t="str">
        <f>IF(TabellSAML[[#This Row],[ID]]&gt;0,ISTEXT(TabellSAML[[#This Row],[(CoS) Namn på ledare för programmet]]),"")</f>
        <v/>
      </c>
      <c r="AS366" t="str">
        <f>IF(TabellSAML[[#This Row],[ID]]&gt;0,ISTEXT(TabellSAML[[#This Row],[(BIFF) Namn på ledare för programmet]]),"")</f>
        <v/>
      </c>
      <c r="AT366" t="str">
        <f>IF(TabellSAML[[#This Row],[ID]]&gt;0,ISTEXT(TabellSAML[[#This Row],[(LFT) Namn på ledare för programmet]]),"")</f>
        <v/>
      </c>
      <c r="AU366" s="5" t="str">
        <f>IF(TabellSAML[[#This Row],[CoS1]]=TRUE,TabellSAML[[#This Row],[Datum för det sista programtillfället]]&amp;TabellSAML[[#This Row],[(CoS) Ledarens namn]],"")</f>
        <v/>
      </c>
      <c r="AV366" t="str">
        <f>IF(TabellSAML[[#This Row],[CoS1]]=TRUE,TabellSAML[[#This Row],[Socialförvaltning som anordnat programtillfällena]],"")</f>
        <v/>
      </c>
      <c r="AW366" s="5" t="str">
        <f>IF(TabellSAML[[#This Row],[CoS2]]=TRUE,TabellSAML[[#This Row],[Datum för sista programtillfället]]&amp;TabellSAML[[#This Row],[(CoS) Namn på ledare för programmet]],"")</f>
        <v/>
      </c>
      <c r="AX366" t="str">
        <f>_xlfn.XLOOKUP(TabellSAML[[#This Row],[CoS_del_datum]],TabellSAML[CoS_led_datum],TabellSAML[CoS_led_SF],"",0,1)</f>
        <v/>
      </c>
      <c r="AY366" s="5" t="str">
        <f>IF(TabellSAML[[#This Row],[BIFF1]]=TRUE,TabellSAML[[#This Row],[Datum för det sista programtillfället]]&amp;TabellSAML[[#This Row],[(BIFF) Ledarens namn]],"")</f>
        <v/>
      </c>
      <c r="AZ366" t="str">
        <f>IF(TabellSAML[[#This Row],[BIFF1]]=TRUE,TabellSAML[[#This Row],[Socialförvaltning som anordnat programtillfällena]],"")</f>
        <v/>
      </c>
      <c r="BA366" s="5" t="str">
        <f>IF(TabellSAML[[#This Row],[BIFF2]]=TRUE,TabellSAML[[#This Row],[Datum för sista programtillfället]]&amp;TabellSAML[[#This Row],[(BIFF) Namn på ledare för programmet]],"")</f>
        <v/>
      </c>
      <c r="BB366" t="str">
        <f>_xlfn.XLOOKUP(TabellSAML[[#This Row],[BIFF_del_datum]],TabellSAML[BIFF_led_datum],TabellSAML[BIFF_led_SF],"",0,1)</f>
        <v/>
      </c>
      <c r="BC366" s="5" t="str">
        <f>IF(TabellSAML[[#This Row],[LFT1]]=TRUE,TabellSAML[[#This Row],[Datum för det sista programtillfället]]&amp;TabellSAML[[#This Row],[(LFT) Ledarens namn]],"")</f>
        <v/>
      </c>
      <c r="BD366" t="str">
        <f>IF(TabellSAML[[#This Row],[LFT1]]=TRUE,TabellSAML[[#This Row],[Socialförvaltning som anordnat programtillfällena]],"")</f>
        <v/>
      </c>
      <c r="BE366" s="5" t="str">
        <f>IF(TabellSAML[[#This Row],[LFT2]]=TRUE,TabellSAML[[#This Row],[Datum för sista programtillfället]]&amp;TabellSAML[[#This Row],[(LFT) Namn på ledare för programmet]],"")</f>
        <v/>
      </c>
      <c r="BF366" t="str">
        <f>_xlfn.XLOOKUP(TabellSAML[[#This Row],[LFT_del_datum]],TabellSAML[LFT_led_datum],TabellSAML[LFT_led_SF],"",0,1)</f>
        <v/>
      </c>
      <c r="BG36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6" s="5" t="str">
        <f>IF(ISNUMBER(TabellSAML[[#This Row],[Datum för det sista programtillfället]]),TabellSAML[[#This Row],[Datum för det sista programtillfället]],IF(ISBLANK(TabellSAML[[#This Row],[Datum för sista programtillfället]]),"",TabellSAML[[#This Row],[Datum för sista programtillfället]]))</f>
        <v/>
      </c>
      <c r="BJ366" t="str">
        <f>IF(ISTEXT(TabellSAML[[#This Row],[Typ av program]]),TabellSAML[[#This Row],[Typ av program]],IF(ISBLANK(TabellSAML[[#This Row],[Typ av program2]]),"",TabellSAML[[#This Row],[Typ av program2]]))</f>
        <v/>
      </c>
      <c r="BK366" t="str">
        <f>IF(ISTEXT(TabellSAML[[#This Row],[Datum alla]]),"",YEAR(TabellSAML[[#This Row],[Datum alla]]))</f>
        <v/>
      </c>
      <c r="BL366" t="str">
        <f>IF(ISTEXT(TabellSAML[[#This Row],[Datum alla]]),"",MONTH(TabellSAML[[#This Row],[Datum alla]]))</f>
        <v/>
      </c>
      <c r="BM366" t="str">
        <f>IF(ISTEXT(TabellSAML[[#This Row],[Månad]]),"",IF(TabellSAML[[#This Row],[Månad]]&lt;=6,TabellSAML[[#This Row],[År]]&amp;" termin 1",TabellSAML[[#This Row],[År]]&amp;" termin 2"))</f>
        <v/>
      </c>
    </row>
    <row r="367" spans="2:65" x14ac:dyDescent="0.25">
      <c r="B367" s="1"/>
      <c r="C367" s="1"/>
      <c r="G367" s="29"/>
      <c r="S367" s="37"/>
      <c r="T367" s="29"/>
      <c r="AO367" s="44" t="str">
        <f>IF(TabellSAML[[#This Row],[ID]]&gt;0,ISTEXT(TabellSAML[[#This Row],[(CoS) Ledarens namn]]),"")</f>
        <v/>
      </c>
      <c r="AP367" t="str">
        <f>IF(TabellSAML[[#This Row],[ID]]&gt;0,ISTEXT(TabellSAML[[#This Row],[(BIFF) Ledarens namn]]),"")</f>
        <v/>
      </c>
      <c r="AQ367" t="str">
        <f>IF(TabellSAML[[#This Row],[ID]]&gt;0,ISTEXT(TabellSAML[[#This Row],[(LFT) Ledarens namn]]),"")</f>
        <v/>
      </c>
      <c r="AR367" t="str">
        <f>IF(TabellSAML[[#This Row],[ID]]&gt;0,ISTEXT(TabellSAML[[#This Row],[(CoS) Namn på ledare för programmet]]),"")</f>
        <v/>
      </c>
      <c r="AS367" t="str">
        <f>IF(TabellSAML[[#This Row],[ID]]&gt;0,ISTEXT(TabellSAML[[#This Row],[(BIFF) Namn på ledare för programmet]]),"")</f>
        <v/>
      </c>
      <c r="AT367" t="str">
        <f>IF(TabellSAML[[#This Row],[ID]]&gt;0,ISTEXT(TabellSAML[[#This Row],[(LFT) Namn på ledare för programmet]]),"")</f>
        <v/>
      </c>
      <c r="AU367" s="5" t="str">
        <f>IF(TabellSAML[[#This Row],[CoS1]]=TRUE,TabellSAML[[#This Row],[Datum för det sista programtillfället]]&amp;TabellSAML[[#This Row],[(CoS) Ledarens namn]],"")</f>
        <v/>
      </c>
      <c r="AV367" t="str">
        <f>IF(TabellSAML[[#This Row],[CoS1]]=TRUE,TabellSAML[[#This Row],[Socialförvaltning som anordnat programtillfällena]],"")</f>
        <v/>
      </c>
      <c r="AW367" s="5" t="str">
        <f>IF(TabellSAML[[#This Row],[CoS2]]=TRUE,TabellSAML[[#This Row],[Datum för sista programtillfället]]&amp;TabellSAML[[#This Row],[(CoS) Namn på ledare för programmet]],"")</f>
        <v/>
      </c>
      <c r="AX367" t="str">
        <f>_xlfn.XLOOKUP(TabellSAML[[#This Row],[CoS_del_datum]],TabellSAML[CoS_led_datum],TabellSAML[CoS_led_SF],"",0,1)</f>
        <v/>
      </c>
      <c r="AY367" s="5" t="str">
        <f>IF(TabellSAML[[#This Row],[BIFF1]]=TRUE,TabellSAML[[#This Row],[Datum för det sista programtillfället]]&amp;TabellSAML[[#This Row],[(BIFF) Ledarens namn]],"")</f>
        <v/>
      </c>
      <c r="AZ367" t="str">
        <f>IF(TabellSAML[[#This Row],[BIFF1]]=TRUE,TabellSAML[[#This Row],[Socialförvaltning som anordnat programtillfällena]],"")</f>
        <v/>
      </c>
      <c r="BA367" s="5" t="str">
        <f>IF(TabellSAML[[#This Row],[BIFF2]]=TRUE,TabellSAML[[#This Row],[Datum för sista programtillfället]]&amp;TabellSAML[[#This Row],[(BIFF) Namn på ledare för programmet]],"")</f>
        <v/>
      </c>
      <c r="BB367" t="str">
        <f>_xlfn.XLOOKUP(TabellSAML[[#This Row],[BIFF_del_datum]],TabellSAML[BIFF_led_datum],TabellSAML[BIFF_led_SF],"",0,1)</f>
        <v/>
      </c>
      <c r="BC367" s="5" t="str">
        <f>IF(TabellSAML[[#This Row],[LFT1]]=TRUE,TabellSAML[[#This Row],[Datum för det sista programtillfället]]&amp;TabellSAML[[#This Row],[(LFT) Ledarens namn]],"")</f>
        <v/>
      </c>
      <c r="BD367" t="str">
        <f>IF(TabellSAML[[#This Row],[LFT1]]=TRUE,TabellSAML[[#This Row],[Socialförvaltning som anordnat programtillfällena]],"")</f>
        <v/>
      </c>
      <c r="BE367" s="5" t="str">
        <f>IF(TabellSAML[[#This Row],[LFT2]]=TRUE,TabellSAML[[#This Row],[Datum för sista programtillfället]]&amp;TabellSAML[[#This Row],[(LFT) Namn på ledare för programmet]],"")</f>
        <v/>
      </c>
      <c r="BF367" t="str">
        <f>_xlfn.XLOOKUP(TabellSAML[[#This Row],[LFT_del_datum]],TabellSAML[LFT_led_datum],TabellSAML[LFT_led_SF],"",0,1)</f>
        <v/>
      </c>
      <c r="BG36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7" s="5" t="str">
        <f>IF(ISNUMBER(TabellSAML[[#This Row],[Datum för det sista programtillfället]]),TabellSAML[[#This Row],[Datum för det sista programtillfället]],IF(ISBLANK(TabellSAML[[#This Row],[Datum för sista programtillfället]]),"",TabellSAML[[#This Row],[Datum för sista programtillfället]]))</f>
        <v/>
      </c>
      <c r="BJ367" t="str">
        <f>IF(ISTEXT(TabellSAML[[#This Row],[Typ av program]]),TabellSAML[[#This Row],[Typ av program]],IF(ISBLANK(TabellSAML[[#This Row],[Typ av program2]]),"",TabellSAML[[#This Row],[Typ av program2]]))</f>
        <v/>
      </c>
      <c r="BK367" t="str">
        <f>IF(ISTEXT(TabellSAML[[#This Row],[Datum alla]]),"",YEAR(TabellSAML[[#This Row],[Datum alla]]))</f>
        <v/>
      </c>
      <c r="BL367" t="str">
        <f>IF(ISTEXT(TabellSAML[[#This Row],[Datum alla]]),"",MONTH(TabellSAML[[#This Row],[Datum alla]]))</f>
        <v/>
      </c>
      <c r="BM367" t="str">
        <f>IF(ISTEXT(TabellSAML[[#This Row],[Månad]]),"",IF(TabellSAML[[#This Row],[Månad]]&lt;=6,TabellSAML[[#This Row],[År]]&amp;" termin 1",TabellSAML[[#This Row],[År]]&amp;" termin 2"))</f>
        <v/>
      </c>
    </row>
    <row r="368" spans="2:65" x14ac:dyDescent="0.25">
      <c r="B368" s="1"/>
      <c r="C368" s="1"/>
      <c r="G368" s="29"/>
      <c r="S368" s="37"/>
      <c r="T368" s="29"/>
      <c r="AA368" s="2"/>
      <c r="AO368" s="44" t="str">
        <f>IF(TabellSAML[[#This Row],[ID]]&gt;0,ISTEXT(TabellSAML[[#This Row],[(CoS) Ledarens namn]]),"")</f>
        <v/>
      </c>
      <c r="AP368" t="str">
        <f>IF(TabellSAML[[#This Row],[ID]]&gt;0,ISTEXT(TabellSAML[[#This Row],[(BIFF) Ledarens namn]]),"")</f>
        <v/>
      </c>
      <c r="AQ368" t="str">
        <f>IF(TabellSAML[[#This Row],[ID]]&gt;0,ISTEXT(TabellSAML[[#This Row],[(LFT) Ledarens namn]]),"")</f>
        <v/>
      </c>
      <c r="AR368" t="str">
        <f>IF(TabellSAML[[#This Row],[ID]]&gt;0,ISTEXT(TabellSAML[[#This Row],[(CoS) Namn på ledare för programmet]]),"")</f>
        <v/>
      </c>
      <c r="AS368" t="str">
        <f>IF(TabellSAML[[#This Row],[ID]]&gt;0,ISTEXT(TabellSAML[[#This Row],[(BIFF) Namn på ledare för programmet]]),"")</f>
        <v/>
      </c>
      <c r="AT368" t="str">
        <f>IF(TabellSAML[[#This Row],[ID]]&gt;0,ISTEXT(TabellSAML[[#This Row],[(LFT) Namn på ledare för programmet]]),"")</f>
        <v/>
      </c>
      <c r="AU368" s="5" t="str">
        <f>IF(TabellSAML[[#This Row],[CoS1]]=TRUE,TabellSAML[[#This Row],[Datum för det sista programtillfället]]&amp;TabellSAML[[#This Row],[(CoS) Ledarens namn]],"")</f>
        <v/>
      </c>
      <c r="AV368" t="str">
        <f>IF(TabellSAML[[#This Row],[CoS1]]=TRUE,TabellSAML[[#This Row],[Socialförvaltning som anordnat programtillfällena]],"")</f>
        <v/>
      </c>
      <c r="AW368" s="5" t="str">
        <f>IF(TabellSAML[[#This Row],[CoS2]]=TRUE,TabellSAML[[#This Row],[Datum för sista programtillfället]]&amp;TabellSAML[[#This Row],[(CoS) Namn på ledare för programmet]],"")</f>
        <v/>
      </c>
      <c r="AX368" t="str">
        <f>_xlfn.XLOOKUP(TabellSAML[[#This Row],[CoS_del_datum]],TabellSAML[CoS_led_datum],TabellSAML[CoS_led_SF],"",0,1)</f>
        <v/>
      </c>
      <c r="AY368" s="5" t="str">
        <f>IF(TabellSAML[[#This Row],[BIFF1]]=TRUE,TabellSAML[[#This Row],[Datum för det sista programtillfället]]&amp;TabellSAML[[#This Row],[(BIFF) Ledarens namn]],"")</f>
        <v/>
      </c>
      <c r="AZ368" t="str">
        <f>IF(TabellSAML[[#This Row],[BIFF1]]=TRUE,TabellSAML[[#This Row],[Socialförvaltning som anordnat programtillfällena]],"")</f>
        <v/>
      </c>
      <c r="BA368" s="5" t="str">
        <f>IF(TabellSAML[[#This Row],[BIFF2]]=TRUE,TabellSAML[[#This Row],[Datum för sista programtillfället]]&amp;TabellSAML[[#This Row],[(BIFF) Namn på ledare för programmet]],"")</f>
        <v/>
      </c>
      <c r="BB368" t="str">
        <f>_xlfn.XLOOKUP(TabellSAML[[#This Row],[BIFF_del_datum]],TabellSAML[BIFF_led_datum],TabellSAML[BIFF_led_SF],"",0,1)</f>
        <v/>
      </c>
      <c r="BC368" s="5" t="str">
        <f>IF(TabellSAML[[#This Row],[LFT1]]=TRUE,TabellSAML[[#This Row],[Datum för det sista programtillfället]]&amp;TabellSAML[[#This Row],[(LFT) Ledarens namn]],"")</f>
        <v/>
      </c>
      <c r="BD368" t="str">
        <f>IF(TabellSAML[[#This Row],[LFT1]]=TRUE,TabellSAML[[#This Row],[Socialförvaltning som anordnat programtillfällena]],"")</f>
        <v/>
      </c>
      <c r="BE368" s="5" t="str">
        <f>IF(TabellSAML[[#This Row],[LFT2]]=TRUE,TabellSAML[[#This Row],[Datum för sista programtillfället]]&amp;TabellSAML[[#This Row],[(LFT) Namn på ledare för programmet]],"")</f>
        <v/>
      </c>
      <c r="BF368" t="str">
        <f>_xlfn.XLOOKUP(TabellSAML[[#This Row],[LFT_del_datum]],TabellSAML[LFT_led_datum],TabellSAML[LFT_led_SF],"",0,1)</f>
        <v/>
      </c>
      <c r="BG36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8" s="5" t="str">
        <f>IF(ISNUMBER(TabellSAML[[#This Row],[Datum för det sista programtillfället]]),TabellSAML[[#This Row],[Datum för det sista programtillfället]],IF(ISBLANK(TabellSAML[[#This Row],[Datum för sista programtillfället]]),"",TabellSAML[[#This Row],[Datum för sista programtillfället]]))</f>
        <v/>
      </c>
      <c r="BJ368" t="str">
        <f>IF(ISTEXT(TabellSAML[[#This Row],[Typ av program]]),TabellSAML[[#This Row],[Typ av program]],IF(ISBLANK(TabellSAML[[#This Row],[Typ av program2]]),"",TabellSAML[[#This Row],[Typ av program2]]))</f>
        <v/>
      </c>
      <c r="BK368" t="str">
        <f>IF(ISTEXT(TabellSAML[[#This Row],[Datum alla]]),"",YEAR(TabellSAML[[#This Row],[Datum alla]]))</f>
        <v/>
      </c>
      <c r="BL368" t="str">
        <f>IF(ISTEXT(TabellSAML[[#This Row],[Datum alla]]),"",MONTH(TabellSAML[[#This Row],[Datum alla]]))</f>
        <v/>
      </c>
      <c r="BM368" t="str">
        <f>IF(ISTEXT(TabellSAML[[#This Row],[Månad]]),"",IF(TabellSAML[[#This Row],[Månad]]&lt;=6,TabellSAML[[#This Row],[År]]&amp;" termin 1",TabellSAML[[#This Row],[År]]&amp;" termin 2"))</f>
        <v/>
      </c>
    </row>
    <row r="369" spans="2:65" x14ac:dyDescent="0.25">
      <c r="B369" s="1"/>
      <c r="C369" s="1"/>
      <c r="G369" s="29"/>
      <c r="J369" s="2"/>
      <c r="K369" s="2"/>
      <c r="S369" s="37"/>
      <c r="T369" s="29"/>
      <c r="AO369" s="44" t="str">
        <f>IF(TabellSAML[[#This Row],[ID]]&gt;0,ISTEXT(TabellSAML[[#This Row],[(CoS) Ledarens namn]]),"")</f>
        <v/>
      </c>
      <c r="AP369" t="str">
        <f>IF(TabellSAML[[#This Row],[ID]]&gt;0,ISTEXT(TabellSAML[[#This Row],[(BIFF) Ledarens namn]]),"")</f>
        <v/>
      </c>
      <c r="AQ369" t="str">
        <f>IF(TabellSAML[[#This Row],[ID]]&gt;0,ISTEXT(TabellSAML[[#This Row],[(LFT) Ledarens namn]]),"")</f>
        <v/>
      </c>
      <c r="AR369" t="str">
        <f>IF(TabellSAML[[#This Row],[ID]]&gt;0,ISTEXT(TabellSAML[[#This Row],[(CoS) Namn på ledare för programmet]]),"")</f>
        <v/>
      </c>
      <c r="AS369" t="str">
        <f>IF(TabellSAML[[#This Row],[ID]]&gt;0,ISTEXT(TabellSAML[[#This Row],[(BIFF) Namn på ledare för programmet]]),"")</f>
        <v/>
      </c>
      <c r="AT369" t="str">
        <f>IF(TabellSAML[[#This Row],[ID]]&gt;0,ISTEXT(TabellSAML[[#This Row],[(LFT) Namn på ledare för programmet]]),"")</f>
        <v/>
      </c>
      <c r="AU369" s="5" t="str">
        <f>IF(TabellSAML[[#This Row],[CoS1]]=TRUE,TabellSAML[[#This Row],[Datum för det sista programtillfället]]&amp;TabellSAML[[#This Row],[(CoS) Ledarens namn]],"")</f>
        <v/>
      </c>
      <c r="AV369" t="str">
        <f>IF(TabellSAML[[#This Row],[CoS1]]=TRUE,TabellSAML[[#This Row],[Socialförvaltning som anordnat programtillfällena]],"")</f>
        <v/>
      </c>
      <c r="AW369" s="5" t="str">
        <f>IF(TabellSAML[[#This Row],[CoS2]]=TRUE,TabellSAML[[#This Row],[Datum för sista programtillfället]]&amp;TabellSAML[[#This Row],[(CoS) Namn på ledare för programmet]],"")</f>
        <v/>
      </c>
      <c r="AX369" t="str">
        <f>_xlfn.XLOOKUP(TabellSAML[[#This Row],[CoS_del_datum]],TabellSAML[CoS_led_datum],TabellSAML[CoS_led_SF],"",0,1)</f>
        <v/>
      </c>
      <c r="AY369" s="5" t="str">
        <f>IF(TabellSAML[[#This Row],[BIFF1]]=TRUE,TabellSAML[[#This Row],[Datum för det sista programtillfället]]&amp;TabellSAML[[#This Row],[(BIFF) Ledarens namn]],"")</f>
        <v/>
      </c>
      <c r="AZ369" t="str">
        <f>IF(TabellSAML[[#This Row],[BIFF1]]=TRUE,TabellSAML[[#This Row],[Socialförvaltning som anordnat programtillfällena]],"")</f>
        <v/>
      </c>
      <c r="BA369" s="5" t="str">
        <f>IF(TabellSAML[[#This Row],[BIFF2]]=TRUE,TabellSAML[[#This Row],[Datum för sista programtillfället]]&amp;TabellSAML[[#This Row],[(BIFF) Namn på ledare för programmet]],"")</f>
        <v/>
      </c>
      <c r="BB369" t="str">
        <f>_xlfn.XLOOKUP(TabellSAML[[#This Row],[BIFF_del_datum]],TabellSAML[BIFF_led_datum],TabellSAML[BIFF_led_SF],"",0,1)</f>
        <v/>
      </c>
      <c r="BC369" s="5" t="str">
        <f>IF(TabellSAML[[#This Row],[LFT1]]=TRUE,TabellSAML[[#This Row],[Datum för det sista programtillfället]]&amp;TabellSAML[[#This Row],[(LFT) Ledarens namn]],"")</f>
        <v/>
      </c>
      <c r="BD369" t="str">
        <f>IF(TabellSAML[[#This Row],[LFT1]]=TRUE,TabellSAML[[#This Row],[Socialförvaltning som anordnat programtillfällena]],"")</f>
        <v/>
      </c>
      <c r="BE369" s="5" t="str">
        <f>IF(TabellSAML[[#This Row],[LFT2]]=TRUE,TabellSAML[[#This Row],[Datum för sista programtillfället]]&amp;TabellSAML[[#This Row],[(LFT) Namn på ledare för programmet]],"")</f>
        <v/>
      </c>
      <c r="BF369" t="str">
        <f>_xlfn.XLOOKUP(TabellSAML[[#This Row],[LFT_del_datum]],TabellSAML[LFT_led_datum],TabellSAML[LFT_led_SF],"",0,1)</f>
        <v/>
      </c>
      <c r="BG36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6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69" s="5" t="str">
        <f>IF(ISNUMBER(TabellSAML[[#This Row],[Datum för det sista programtillfället]]),TabellSAML[[#This Row],[Datum för det sista programtillfället]],IF(ISBLANK(TabellSAML[[#This Row],[Datum för sista programtillfället]]),"",TabellSAML[[#This Row],[Datum för sista programtillfället]]))</f>
        <v/>
      </c>
      <c r="BJ369" t="str">
        <f>IF(ISTEXT(TabellSAML[[#This Row],[Typ av program]]),TabellSAML[[#This Row],[Typ av program]],IF(ISBLANK(TabellSAML[[#This Row],[Typ av program2]]),"",TabellSAML[[#This Row],[Typ av program2]]))</f>
        <v/>
      </c>
      <c r="BK369" t="str">
        <f>IF(ISTEXT(TabellSAML[[#This Row],[Datum alla]]),"",YEAR(TabellSAML[[#This Row],[Datum alla]]))</f>
        <v/>
      </c>
      <c r="BL369" t="str">
        <f>IF(ISTEXT(TabellSAML[[#This Row],[Datum alla]]),"",MONTH(TabellSAML[[#This Row],[Datum alla]]))</f>
        <v/>
      </c>
      <c r="BM369" t="str">
        <f>IF(ISTEXT(TabellSAML[[#This Row],[Månad]]),"",IF(TabellSAML[[#This Row],[Månad]]&lt;=6,TabellSAML[[#This Row],[År]]&amp;" termin 1",TabellSAML[[#This Row],[År]]&amp;" termin 2"))</f>
        <v/>
      </c>
    </row>
    <row r="370" spans="2:65" x14ac:dyDescent="0.25">
      <c r="B370" s="1"/>
      <c r="C370" s="1"/>
      <c r="G370" s="29"/>
      <c r="S370" s="37"/>
      <c r="T370" s="29"/>
      <c r="AA370" s="2"/>
      <c r="AO370" s="44" t="str">
        <f>IF(TabellSAML[[#This Row],[ID]]&gt;0,ISTEXT(TabellSAML[[#This Row],[(CoS) Ledarens namn]]),"")</f>
        <v/>
      </c>
      <c r="AP370" t="str">
        <f>IF(TabellSAML[[#This Row],[ID]]&gt;0,ISTEXT(TabellSAML[[#This Row],[(BIFF) Ledarens namn]]),"")</f>
        <v/>
      </c>
      <c r="AQ370" t="str">
        <f>IF(TabellSAML[[#This Row],[ID]]&gt;0,ISTEXT(TabellSAML[[#This Row],[(LFT) Ledarens namn]]),"")</f>
        <v/>
      </c>
      <c r="AR370" t="str">
        <f>IF(TabellSAML[[#This Row],[ID]]&gt;0,ISTEXT(TabellSAML[[#This Row],[(CoS) Namn på ledare för programmet]]),"")</f>
        <v/>
      </c>
      <c r="AS370" t="str">
        <f>IF(TabellSAML[[#This Row],[ID]]&gt;0,ISTEXT(TabellSAML[[#This Row],[(BIFF) Namn på ledare för programmet]]),"")</f>
        <v/>
      </c>
      <c r="AT370" t="str">
        <f>IF(TabellSAML[[#This Row],[ID]]&gt;0,ISTEXT(TabellSAML[[#This Row],[(LFT) Namn på ledare för programmet]]),"")</f>
        <v/>
      </c>
      <c r="AU370" s="5" t="str">
        <f>IF(TabellSAML[[#This Row],[CoS1]]=TRUE,TabellSAML[[#This Row],[Datum för det sista programtillfället]]&amp;TabellSAML[[#This Row],[(CoS) Ledarens namn]],"")</f>
        <v/>
      </c>
      <c r="AV370" t="str">
        <f>IF(TabellSAML[[#This Row],[CoS1]]=TRUE,TabellSAML[[#This Row],[Socialförvaltning som anordnat programtillfällena]],"")</f>
        <v/>
      </c>
      <c r="AW370" s="5" t="str">
        <f>IF(TabellSAML[[#This Row],[CoS2]]=TRUE,TabellSAML[[#This Row],[Datum för sista programtillfället]]&amp;TabellSAML[[#This Row],[(CoS) Namn på ledare för programmet]],"")</f>
        <v/>
      </c>
      <c r="AX370" t="str">
        <f>_xlfn.XLOOKUP(TabellSAML[[#This Row],[CoS_del_datum]],TabellSAML[CoS_led_datum],TabellSAML[CoS_led_SF],"",0,1)</f>
        <v/>
      </c>
      <c r="AY370" s="5" t="str">
        <f>IF(TabellSAML[[#This Row],[BIFF1]]=TRUE,TabellSAML[[#This Row],[Datum för det sista programtillfället]]&amp;TabellSAML[[#This Row],[(BIFF) Ledarens namn]],"")</f>
        <v/>
      </c>
      <c r="AZ370" t="str">
        <f>IF(TabellSAML[[#This Row],[BIFF1]]=TRUE,TabellSAML[[#This Row],[Socialförvaltning som anordnat programtillfällena]],"")</f>
        <v/>
      </c>
      <c r="BA370" s="5" t="str">
        <f>IF(TabellSAML[[#This Row],[BIFF2]]=TRUE,TabellSAML[[#This Row],[Datum för sista programtillfället]]&amp;TabellSAML[[#This Row],[(BIFF) Namn på ledare för programmet]],"")</f>
        <v/>
      </c>
      <c r="BB370" t="str">
        <f>_xlfn.XLOOKUP(TabellSAML[[#This Row],[BIFF_del_datum]],TabellSAML[BIFF_led_datum],TabellSAML[BIFF_led_SF],"",0,1)</f>
        <v/>
      </c>
      <c r="BC370" s="5" t="str">
        <f>IF(TabellSAML[[#This Row],[LFT1]]=TRUE,TabellSAML[[#This Row],[Datum för det sista programtillfället]]&amp;TabellSAML[[#This Row],[(LFT) Ledarens namn]],"")</f>
        <v/>
      </c>
      <c r="BD370" t="str">
        <f>IF(TabellSAML[[#This Row],[LFT1]]=TRUE,TabellSAML[[#This Row],[Socialförvaltning som anordnat programtillfällena]],"")</f>
        <v/>
      </c>
      <c r="BE370" s="5" t="str">
        <f>IF(TabellSAML[[#This Row],[LFT2]]=TRUE,TabellSAML[[#This Row],[Datum för sista programtillfället]]&amp;TabellSAML[[#This Row],[(LFT) Namn på ledare för programmet]],"")</f>
        <v/>
      </c>
      <c r="BF370" t="str">
        <f>_xlfn.XLOOKUP(TabellSAML[[#This Row],[LFT_del_datum]],TabellSAML[LFT_led_datum],TabellSAML[LFT_led_SF],"",0,1)</f>
        <v/>
      </c>
      <c r="BG37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0" s="5" t="str">
        <f>IF(ISNUMBER(TabellSAML[[#This Row],[Datum för det sista programtillfället]]),TabellSAML[[#This Row],[Datum för det sista programtillfället]],IF(ISBLANK(TabellSAML[[#This Row],[Datum för sista programtillfället]]),"",TabellSAML[[#This Row],[Datum för sista programtillfället]]))</f>
        <v/>
      </c>
      <c r="BJ370" t="str">
        <f>IF(ISTEXT(TabellSAML[[#This Row],[Typ av program]]),TabellSAML[[#This Row],[Typ av program]],IF(ISBLANK(TabellSAML[[#This Row],[Typ av program2]]),"",TabellSAML[[#This Row],[Typ av program2]]))</f>
        <v/>
      </c>
      <c r="BK370" t="str">
        <f>IF(ISTEXT(TabellSAML[[#This Row],[Datum alla]]),"",YEAR(TabellSAML[[#This Row],[Datum alla]]))</f>
        <v/>
      </c>
      <c r="BL370" t="str">
        <f>IF(ISTEXT(TabellSAML[[#This Row],[Datum alla]]),"",MONTH(TabellSAML[[#This Row],[Datum alla]]))</f>
        <v/>
      </c>
      <c r="BM370" t="str">
        <f>IF(ISTEXT(TabellSAML[[#This Row],[Månad]]),"",IF(TabellSAML[[#This Row],[Månad]]&lt;=6,TabellSAML[[#This Row],[År]]&amp;" termin 1",TabellSAML[[#This Row],[År]]&amp;" termin 2"))</f>
        <v/>
      </c>
    </row>
    <row r="371" spans="2:65" x14ac:dyDescent="0.25">
      <c r="B371" s="1"/>
      <c r="C371" s="1"/>
      <c r="G371" s="29"/>
      <c r="S371" s="37"/>
      <c r="T371" s="29"/>
      <c r="AA371" s="2"/>
      <c r="AO371" s="44" t="str">
        <f>IF(TabellSAML[[#This Row],[ID]]&gt;0,ISTEXT(TabellSAML[[#This Row],[(CoS) Ledarens namn]]),"")</f>
        <v/>
      </c>
      <c r="AP371" t="str">
        <f>IF(TabellSAML[[#This Row],[ID]]&gt;0,ISTEXT(TabellSAML[[#This Row],[(BIFF) Ledarens namn]]),"")</f>
        <v/>
      </c>
      <c r="AQ371" t="str">
        <f>IF(TabellSAML[[#This Row],[ID]]&gt;0,ISTEXT(TabellSAML[[#This Row],[(LFT) Ledarens namn]]),"")</f>
        <v/>
      </c>
      <c r="AR371" t="str">
        <f>IF(TabellSAML[[#This Row],[ID]]&gt;0,ISTEXT(TabellSAML[[#This Row],[(CoS) Namn på ledare för programmet]]),"")</f>
        <v/>
      </c>
      <c r="AS371" t="str">
        <f>IF(TabellSAML[[#This Row],[ID]]&gt;0,ISTEXT(TabellSAML[[#This Row],[(BIFF) Namn på ledare för programmet]]),"")</f>
        <v/>
      </c>
      <c r="AT371" t="str">
        <f>IF(TabellSAML[[#This Row],[ID]]&gt;0,ISTEXT(TabellSAML[[#This Row],[(LFT) Namn på ledare för programmet]]),"")</f>
        <v/>
      </c>
      <c r="AU371" s="5" t="str">
        <f>IF(TabellSAML[[#This Row],[CoS1]]=TRUE,TabellSAML[[#This Row],[Datum för det sista programtillfället]]&amp;TabellSAML[[#This Row],[(CoS) Ledarens namn]],"")</f>
        <v/>
      </c>
      <c r="AV371" t="str">
        <f>IF(TabellSAML[[#This Row],[CoS1]]=TRUE,TabellSAML[[#This Row],[Socialförvaltning som anordnat programtillfällena]],"")</f>
        <v/>
      </c>
      <c r="AW371" s="5" t="str">
        <f>IF(TabellSAML[[#This Row],[CoS2]]=TRUE,TabellSAML[[#This Row],[Datum för sista programtillfället]]&amp;TabellSAML[[#This Row],[(CoS) Namn på ledare för programmet]],"")</f>
        <v/>
      </c>
      <c r="AX371" t="str">
        <f>_xlfn.XLOOKUP(TabellSAML[[#This Row],[CoS_del_datum]],TabellSAML[CoS_led_datum],TabellSAML[CoS_led_SF],"",0,1)</f>
        <v/>
      </c>
      <c r="AY371" s="5" t="str">
        <f>IF(TabellSAML[[#This Row],[BIFF1]]=TRUE,TabellSAML[[#This Row],[Datum för det sista programtillfället]]&amp;TabellSAML[[#This Row],[(BIFF) Ledarens namn]],"")</f>
        <v/>
      </c>
      <c r="AZ371" t="str">
        <f>IF(TabellSAML[[#This Row],[BIFF1]]=TRUE,TabellSAML[[#This Row],[Socialförvaltning som anordnat programtillfällena]],"")</f>
        <v/>
      </c>
      <c r="BA371" s="5" t="str">
        <f>IF(TabellSAML[[#This Row],[BIFF2]]=TRUE,TabellSAML[[#This Row],[Datum för sista programtillfället]]&amp;TabellSAML[[#This Row],[(BIFF) Namn på ledare för programmet]],"")</f>
        <v/>
      </c>
      <c r="BB371" t="str">
        <f>_xlfn.XLOOKUP(TabellSAML[[#This Row],[BIFF_del_datum]],TabellSAML[BIFF_led_datum],TabellSAML[BIFF_led_SF],"",0,1)</f>
        <v/>
      </c>
      <c r="BC371" s="5" t="str">
        <f>IF(TabellSAML[[#This Row],[LFT1]]=TRUE,TabellSAML[[#This Row],[Datum för det sista programtillfället]]&amp;TabellSAML[[#This Row],[(LFT) Ledarens namn]],"")</f>
        <v/>
      </c>
      <c r="BD371" t="str">
        <f>IF(TabellSAML[[#This Row],[LFT1]]=TRUE,TabellSAML[[#This Row],[Socialförvaltning som anordnat programtillfällena]],"")</f>
        <v/>
      </c>
      <c r="BE371" s="5" t="str">
        <f>IF(TabellSAML[[#This Row],[LFT2]]=TRUE,TabellSAML[[#This Row],[Datum för sista programtillfället]]&amp;TabellSAML[[#This Row],[(LFT) Namn på ledare för programmet]],"")</f>
        <v/>
      </c>
      <c r="BF371" t="str">
        <f>_xlfn.XLOOKUP(TabellSAML[[#This Row],[LFT_del_datum]],TabellSAML[LFT_led_datum],TabellSAML[LFT_led_SF],"",0,1)</f>
        <v/>
      </c>
      <c r="BG37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1" s="5" t="str">
        <f>IF(ISNUMBER(TabellSAML[[#This Row],[Datum för det sista programtillfället]]),TabellSAML[[#This Row],[Datum för det sista programtillfället]],IF(ISBLANK(TabellSAML[[#This Row],[Datum för sista programtillfället]]),"",TabellSAML[[#This Row],[Datum för sista programtillfället]]))</f>
        <v/>
      </c>
      <c r="BJ371" t="str">
        <f>IF(ISTEXT(TabellSAML[[#This Row],[Typ av program]]),TabellSAML[[#This Row],[Typ av program]],IF(ISBLANK(TabellSAML[[#This Row],[Typ av program2]]),"",TabellSAML[[#This Row],[Typ av program2]]))</f>
        <v/>
      </c>
      <c r="BK371" t="str">
        <f>IF(ISTEXT(TabellSAML[[#This Row],[Datum alla]]),"",YEAR(TabellSAML[[#This Row],[Datum alla]]))</f>
        <v/>
      </c>
      <c r="BL371" t="str">
        <f>IF(ISTEXT(TabellSAML[[#This Row],[Datum alla]]),"",MONTH(TabellSAML[[#This Row],[Datum alla]]))</f>
        <v/>
      </c>
      <c r="BM371" t="str">
        <f>IF(ISTEXT(TabellSAML[[#This Row],[Månad]]),"",IF(TabellSAML[[#This Row],[Månad]]&lt;=6,TabellSAML[[#This Row],[År]]&amp;" termin 1",TabellSAML[[#This Row],[År]]&amp;" termin 2"))</f>
        <v/>
      </c>
    </row>
    <row r="372" spans="2:65" x14ac:dyDescent="0.25">
      <c r="B372" s="1"/>
      <c r="C372" s="1"/>
      <c r="G372" s="29"/>
      <c r="S372" s="37"/>
      <c r="T372" s="29"/>
      <c r="AA372" s="2"/>
      <c r="AO372" s="44" t="str">
        <f>IF(TabellSAML[[#This Row],[ID]]&gt;0,ISTEXT(TabellSAML[[#This Row],[(CoS) Ledarens namn]]),"")</f>
        <v/>
      </c>
      <c r="AP372" t="str">
        <f>IF(TabellSAML[[#This Row],[ID]]&gt;0,ISTEXT(TabellSAML[[#This Row],[(BIFF) Ledarens namn]]),"")</f>
        <v/>
      </c>
      <c r="AQ372" t="str">
        <f>IF(TabellSAML[[#This Row],[ID]]&gt;0,ISTEXT(TabellSAML[[#This Row],[(LFT) Ledarens namn]]),"")</f>
        <v/>
      </c>
      <c r="AR372" t="str">
        <f>IF(TabellSAML[[#This Row],[ID]]&gt;0,ISTEXT(TabellSAML[[#This Row],[(CoS) Namn på ledare för programmet]]),"")</f>
        <v/>
      </c>
      <c r="AS372" t="str">
        <f>IF(TabellSAML[[#This Row],[ID]]&gt;0,ISTEXT(TabellSAML[[#This Row],[(BIFF) Namn på ledare för programmet]]),"")</f>
        <v/>
      </c>
      <c r="AT372" t="str">
        <f>IF(TabellSAML[[#This Row],[ID]]&gt;0,ISTEXT(TabellSAML[[#This Row],[(LFT) Namn på ledare för programmet]]),"")</f>
        <v/>
      </c>
      <c r="AU372" s="5" t="str">
        <f>IF(TabellSAML[[#This Row],[CoS1]]=TRUE,TabellSAML[[#This Row],[Datum för det sista programtillfället]]&amp;TabellSAML[[#This Row],[(CoS) Ledarens namn]],"")</f>
        <v/>
      </c>
      <c r="AV372" t="str">
        <f>IF(TabellSAML[[#This Row],[CoS1]]=TRUE,TabellSAML[[#This Row],[Socialförvaltning som anordnat programtillfällena]],"")</f>
        <v/>
      </c>
      <c r="AW372" s="5" t="str">
        <f>IF(TabellSAML[[#This Row],[CoS2]]=TRUE,TabellSAML[[#This Row],[Datum för sista programtillfället]]&amp;TabellSAML[[#This Row],[(CoS) Namn på ledare för programmet]],"")</f>
        <v/>
      </c>
      <c r="AX372" t="str">
        <f>_xlfn.XLOOKUP(TabellSAML[[#This Row],[CoS_del_datum]],TabellSAML[CoS_led_datum],TabellSAML[CoS_led_SF],"",0,1)</f>
        <v/>
      </c>
      <c r="AY372" s="5" t="str">
        <f>IF(TabellSAML[[#This Row],[BIFF1]]=TRUE,TabellSAML[[#This Row],[Datum för det sista programtillfället]]&amp;TabellSAML[[#This Row],[(BIFF) Ledarens namn]],"")</f>
        <v/>
      </c>
      <c r="AZ372" t="str">
        <f>IF(TabellSAML[[#This Row],[BIFF1]]=TRUE,TabellSAML[[#This Row],[Socialförvaltning som anordnat programtillfällena]],"")</f>
        <v/>
      </c>
      <c r="BA372" s="5" t="str">
        <f>IF(TabellSAML[[#This Row],[BIFF2]]=TRUE,TabellSAML[[#This Row],[Datum för sista programtillfället]]&amp;TabellSAML[[#This Row],[(BIFF) Namn på ledare för programmet]],"")</f>
        <v/>
      </c>
      <c r="BB372" t="str">
        <f>_xlfn.XLOOKUP(TabellSAML[[#This Row],[BIFF_del_datum]],TabellSAML[BIFF_led_datum],TabellSAML[BIFF_led_SF],"",0,1)</f>
        <v/>
      </c>
      <c r="BC372" s="5" t="str">
        <f>IF(TabellSAML[[#This Row],[LFT1]]=TRUE,TabellSAML[[#This Row],[Datum för det sista programtillfället]]&amp;TabellSAML[[#This Row],[(LFT) Ledarens namn]],"")</f>
        <v/>
      </c>
      <c r="BD372" t="str">
        <f>IF(TabellSAML[[#This Row],[LFT1]]=TRUE,TabellSAML[[#This Row],[Socialförvaltning som anordnat programtillfällena]],"")</f>
        <v/>
      </c>
      <c r="BE372" s="5" t="str">
        <f>IF(TabellSAML[[#This Row],[LFT2]]=TRUE,TabellSAML[[#This Row],[Datum för sista programtillfället]]&amp;TabellSAML[[#This Row],[(LFT) Namn på ledare för programmet]],"")</f>
        <v/>
      </c>
      <c r="BF372" t="str">
        <f>_xlfn.XLOOKUP(TabellSAML[[#This Row],[LFT_del_datum]],TabellSAML[LFT_led_datum],TabellSAML[LFT_led_SF],"",0,1)</f>
        <v/>
      </c>
      <c r="BG37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2" s="5" t="str">
        <f>IF(ISNUMBER(TabellSAML[[#This Row],[Datum för det sista programtillfället]]),TabellSAML[[#This Row],[Datum för det sista programtillfället]],IF(ISBLANK(TabellSAML[[#This Row],[Datum för sista programtillfället]]),"",TabellSAML[[#This Row],[Datum för sista programtillfället]]))</f>
        <v/>
      </c>
      <c r="BJ372" t="str">
        <f>IF(ISTEXT(TabellSAML[[#This Row],[Typ av program]]),TabellSAML[[#This Row],[Typ av program]],IF(ISBLANK(TabellSAML[[#This Row],[Typ av program2]]),"",TabellSAML[[#This Row],[Typ av program2]]))</f>
        <v/>
      </c>
      <c r="BK372" t="str">
        <f>IF(ISTEXT(TabellSAML[[#This Row],[Datum alla]]),"",YEAR(TabellSAML[[#This Row],[Datum alla]]))</f>
        <v/>
      </c>
      <c r="BL372" t="str">
        <f>IF(ISTEXT(TabellSAML[[#This Row],[Datum alla]]),"",MONTH(TabellSAML[[#This Row],[Datum alla]]))</f>
        <v/>
      </c>
      <c r="BM372" t="str">
        <f>IF(ISTEXT(TabellSAML[[#This Row],[Månad]]),"",IF(TabellSAML[[#This Row],[Månad]]&lt;=6,TabellSAML[[#This Row],[År]]&amp;" termin 1",TabellSAML[[#This Row],[År]]&amp;" termin 2"))</f>
        <v/>
      </c>
    </row>
    <row r="373" spans="2:65" x14ac:dyDescent="0.25">
      <c r="B373" s="1"/>
      <c r="C373" s="1"/>
      <c r="G373" s="29"/>
      <c r="S373" s="37"/>
      <c r="T373" s="29"/>
      <c r="AA373" s="2"/>
      <c r="AO373" s="44" t="str">
        <f>IF(TabellSAML[[#This Row],[ID]]&gt;0,ISTEXT(TabellSAML[[#This Row],[(CoS) Ledarens namn]]),"")</f>
        <v/>
      </c>
      <c r="AP373" t="str">
        <f>IF(TabellSAML[[#This Row],[ID]]&gt;0,ISTEXT(TabellSAML[[#This Row],[(BIFF) Ledarens namn]]),"")</f>
        <v/>
      </c>
      <c r="AQ373" t="str">
        <f>IF(TabellSAML[[#This Row],[ID]]&gt;0,ISTEXT(TabellSAML[[#This Row],[(LFT) Ledarens namn]]),"")</f>
        <v/>
      </c>
      <c r="AR373" t="str">
        <f>IF(TabellSAML[[#This Row],[ID]]&gt;0,ISTEXT(TabellSAML[[#This Row],[(CoS) Namn på ledare för programmet]]),"")</f>
        <v/>
      </c>
      <c r="AS373" t="str">
        <f>IF(TabellSAML[[#This Row],[ID]]&gt;0,ISTEXT(TabellSAML[[#This Row],[(BIFF) Namn på ledare för programmet]]),"")</f>
        <v/>
      </c>
      <c r="AT373" t="str">
        <f>IF(TabellSAML[[#This Row],[ID]]&gt;0,ISTEXT(TabellSAML[[#This Row],[(LFT) Namn på ledare för programmet]]),"")</f>
        <v/>
      </c>
      <c r="AU373" s="5" t="str">
        <f>IF(TabellSAML[[#This Row],[CoS1]]=TRUE,TabellSAML[[#This Row],[Datum för det sista programtillfället]]&amp;TabellSAML[[#This Row],[(CoS) Ledarens namn]],"")</f>
        <v/>
      </c>
      <c r="AV373" t="str">
        <f>IF(TabellSAML[[#This Row],[CoS1]]=TRUE,TabellSAML[[#This Row],[Socialförvaltning som anordnat programtillfällena]],"")</f>
        <v/>
      </c>
      <c r="AW373" s="5" t="str">
        <f>IF(TabellSAML[[#This Row],[CoS2]]=TRUE,TabellSAML[[#This Row],[Datum för sista programtillfället]]&amp;TabellSAML[[#This Row],[(CoS) Namn på ledare för programmet]],"")</f>
        <v/>
      </c>
      <c r="AX373" t="str">
        <f>_xlfn.XLOOKUP(TabellSAML[[#This Row],[CoS_del_datum]],TabellSAML[CoS_led_datum],TabellSAML[CoS_led_SF],"",0,1)</f>
        <v/>
      </c>
      <c r="AY373" s="5" t="str">
        <f>IF(TabellSAML[[#This Row],[BIFF1]]=TRUE,TabellSAML[[#This Row],[Datum för det sista programtillfället]]&amp;TabellSAML[[#This Row],[(BIFF) Ledarens namn]],"")</f>
        <v/>
      </c>
      <c r="AZ373" t="str">
        <f>IF(TabellSAML[[#This Row],[BIFF1]]=TRUE,TabellSAML[[#This Row],[Socialförvaltning som anordnat programtillfällena]],"")</f>
        <v/>
      </c>
      <c r="BA373" s="5" t="str">
        <f>IF(TabellSAML[[#This Row],[BIFF2]]=TRUE,TabellSAML[[#This Row],[Datum för sista programtillfället]]&amp;TabellSAML[[#This Row],[(BIFF) Namn på ledare för programmet]],"")</f>
        <v/>
      </c>
      <c r="BB373" t="str">
        <f>_xlfn.XLOOKUP(TabellSAML[[#This Row],[BIFF_del_datum]],TabellSAML[BIFF_led_datum],TabellSAML[BIFF_led_SF],"",0,1)</f>
        <v/>
      </c>
      <c r="BC373" s="5" t="str">
        <f>IF(TabellSAML[[#This Row],[LFT1]]=TRUE,TabellSAML[[#This Row],[Datum för det sista programtillfället]]&amp;TabellSAML[[#This Row],[(LFT) Ledarens namn]],"")</f>
        <v/>
      </c>
      <c r="BD373" t="str">
        <f>IF(TabellSAML[[#This Row],[LFT1]]=TRUE,TabellSAML[[#This Row],[Socialförvaltning som anordnat programtillfällena]],"")</f>
        <v/>
      </c>
      <c r="BE373" s="5" t="str">
        <f>IF(TabellSAML[[#This Row],[LFT2]]=TRUE,TabellSAML[[#This Row],[Datum för sista programtillfället]]&amp;TabellSAML[[#This Row],[(LFT) Namn på ledare för programmet]],"")</f>
        <v/>
      </c>
      <c r="BF373" t="str">
        <f>_xlfn.XLOOKUP(TabellSAML[[#This Row],[LFT_del_datum]],TabellSAML[LFT_led_datum],TabellSAML[LFT_led_SF],"",0,1)</f>
        <v/>
      </c>
      <c r="BG37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3" s="5" t="str">
        <f>IF(ISNUMBER(TabellSAML[[#This Row],[Datum för det sista programtillfället]]),TabellSAML[[#This Row],[Datum för det sista programtillfället]],IF(ISBLANK(TabellSAML[[#This Row],[Datum för sista programtillfället]]),"",TabellSAML[[#This Row],[Datum för sista programtillfället]]))</f>
        <v/>
      </c>
      <c r="BJ373" t="str">
        <f>IF(ISTEXT(TabellSAML[[#This Row],[Typ av program]]),TabellSAML[[#This Row],[Typ av program]],IF(ISBLANK(TabellSAML[[#This Row],[Typ av program2]]),"",TabellSAML[[#This Row],[Typ av program2]]))</f>
        <v/>
      </c>
      <c r="BK373" t="str">
        <f>IF(ISTEXT(TabellSAML[[#This Row],[Datum alla]]),"",YEAR(TabellSAML[[#This Row],[Datum alla]]))</f>
        <v/>
      </c>
      <c r="BL373" t="str">
        <f>IF(ISTEXT(TabellSAML[[#This Row],[Datum alla]]),"",MONTH(TabellSAML[[#This Row],[Datum alla]]))</f>
        <v/>
      </c>
      <c r="BM373" t="str">
        <f>IF(ISTEXT(TabellSAML[[#This Row],[Månad]]),"",IF(TabellSAML[[#This Row],[Månad]]&lt;=6,TabellSAML[[#This Row],[År]]&amp;" termin 1",TabellSAML[[#This Row],[År]]&amp;" termin 2"))</f>
        <v/>
      </c>
    </row>
    <row r="374" spans="2:65" x14ac:dyDescent="0.25">
      <c r="B374" s="1"/>
      <c r="C374" s="1"/>
      <c r="G374" s="29"/>
      <c r="S374" s="37"/>
      <c r="T374" s="29"/>
      <c r="AA374" s="2"/>
      <c r="AO374" s="44" t="str">
        <f>IF(TabellSAML[[#This Row],[ID]]&gt;0,ISTEXT(TabellSAML[[#This Row],[(CoS) Ledarens namn]]),"")</f>
        <v/>
      </c>
      <c r="AP374" t="str">
        <f>IF(TabellSAML[[#This Row],[ID]]&gt;0,ISTEXT(TabellSAML[[#This Row],[(BIFF) Ledarens namn]]),"")</f>
        <v/>
      </c>
      <c r="AQ374" t="str">
        <f>IF(TabellSAML[[#This Row],[ID]]&gt;0,ISTEXT(TabellSAML[[#This Row],[(LFT) Ledarens namn]]),"")</f>
        <v/>
      </c>
      <c r="AR374" t="str">
        <f>IF(TabellSAML[[#This Row],[ID]]&gt;0,ISTEXT(TabellSAML[[#This Row],[(CoS) Namn på ledare för programmet]]),"")</f>
        <v/>
      </c>
      <c r="AS374" t="str">
        <f>IF(TabellSAML[[#This Row],[ID]]&gt;0,ISTEXT(TabellSAML[[#This Row],[(BIFF) Namn på ledare för programmet]]),"")</f>
        <v/>
      </c>
      <c r="AT374" t="str">
        <f>IF(TabellSAML[[#This Row],[ID]]&gt;0,ISTEXT(TabellSAML[[#This Row],[(LFT) Namn på ledare för programmet]]),"")</f>
        <v/>
      </c>
      <c r="AU374" s="5" t="str">
        <f>IF(TabellSAML[[#This Row],[CoS1]]=TRUE,TabellSAML[[#This Row],[Datum för det sista programtillfället]]&amp;TabellSAML[[#This Row],[(CoS) Ledarens namn]],"")</f>
        <v/>
      </c>
      <c r="AV374" t="str">
        <f>IF(TabellSAML[[#This Row],[CoS1]]=TRUE,TabellSAML[[#This Row],[Socialförvaltning som anordnat programtillfällena]],"")</f>
        <v/>
      </c>
      <c r="AW374" s="5" t="str">
        <f>IF(TabellSAML[[#This Row],[CoS2]]=TRUE,TabellSAML[[#This Row],[Datum för sista programtillfället]]&amp;TabellSAML[[#This Row],[(CoS) Namn på ledare för programmet]],"")</f>
        <v/>
      </c>
      <c r="AX374" t="str">
        <f>_xlfn.XLOOKUP(TabellSAML[[#This Row],[CoS_del_datum]],TabellSAML[CoS_led_datum],TabellSAML[CoS_led_SF],"",0,1)</f>
        <v/>
      </c>
      <c r="AY374" s="5" t="str">
        <f>IF(TabellSAML[[#This Row],[BIFF1]]=TRUE,TabellSAML[[#This Row],[Datum för det sista programtillfället]]&amp;TabellSAML[[#This Row],[(BIFF) Ledarens namn]],"")</f>
        <v/>
      </c>
      <c r="AZ374" t="str">
        <f>IF(TabellSAML[[#This Row],[BIFF1]]=TRUE,TabellSAML[[#This Row],[Socialförvaltning som anordnat programtillfällena]],"")</f>
        <v/>
      </c>
      <c r="BA374" s="5" t="str">
        <f>IF(TabellSAML[[#This Row],[BIFF2]]=TRUE,TabellSAML[[#This Row],[Datum för sista programtillfället]]&amp;TabellSAML[[#This Row],[(BIFF) Namn på ledare för programmet]],"")</f>
        <v/>
      </c>
      <c r="BB374" t="str">
        <f>_xlfn.XLOOKUP(TabellSAML[[#This Row],[BIFF_del_datum]],TabellSAML[BIFF_led_datum],TabellSAML[BIFF_led_SF],"",0,1)</f>
        <v/>
      </c>
      <c r="BC374" s="5" t="str">
        <f>IF(TabellSAML[[#This Row],[LFT1]]=TRUE,TabellSAML[[#This Row],[Datum för det sista programtillfället]]&amp;TabellSAML[[#This Row],[(LFT) Ledarens namn]],"")</f>
        <v/>
      </c>
      <c r="BD374" t="str">
        <f>IF(TabellSAML[[#This Row],[LFT1]]=TRUE,TabellSAML[[#This Row],[Socialförvaltning som anordnat programtillfällena]],"")</f>
        <v/>
      </c>
      <c r="BE374" s="5" t="str">
        <f>IF(TabellSAML[[#This Row],[LFT2]]=TRUE,TabellSAML[[#This Row],[Datum för sista programtillfället]]&amp;TabellSAML[[#This Row],[(LFT) Namn på ledare för programmet]],"")</f>
        <v/>
      </c>
      <c r="BF374" t="str">
        <f>_xlfn.XLOOKUP(TabellSAML[[#This Row],[LFT_del_datum]],TabellSAML[LFT_led_datum],TabellSAML[LFT_led_SF],"",0,1)</f>
        <v/>
      </c>
      <c r="BG37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4" s="5" t="str">
        <f>IF(ISNUMBER(TabellSAML[[#This Row],[Datum för det sista programtillfället]]),TabellSAML[[#This Row],[Datum för det sista programtillfället]],IF(ISBLANK(TabellSAML[[#This Row],[Datum för sista programtillfället]]),"",TabellSAML[[#This Row],[Datum för sista programtillfället]]))</f>
        <v/>
      </c>
      <c r="BJ374" t="str">
        <f>IF(ISTEXT(TabellSAML[[#This Row],[Typ av program]]),TabellSAML[[#This Row],[Typ av program]],IF(ISBLANK(TabellSAML[[#This Row],[Typ av program2]]),"",TabellSAML[[#This Row],[Typ av program2]]))</f>
        <v/>
      </c>
      <c r="BK374" t="str">
        <f>IF(ISTEXT(TabellSAML[[#This Row],[Datum alla]]),"",YEAR(TabellSAML[[#This Row],[Datum alla]]))</f>
        <v/>
      </c>
      <c r="BL374" t="str">
        <f>IF(ISTEXT(TabellSAML[[#This Row],[Datum alla]]),"",MONTH(TabellSAML[[#This Row],[Datum alla]]))</f>
        <v/>
      </c>
      <c r="BM374" t="str">
        <f>IF(ISTEXT(TabellSAML[[#This Row],[Månad]]),"",IF(TabellSAML[[#This Row],[Månad]]&lt;=6,TabellSAML[[#This Row],[År]]&amp;" termin 1",TabellSAML[[#This Row],[År]]&amp;" termin 2"))</f>
        <v/>
      </c>
    </row>
    <row r="375" spans="2:65" x14ac:dyDescent="0.25">
      <c r="B375" s="1"/>
      <c r="C375" s="1"/>
      <c r="G375" s="29"/>
      <c r="S375" s="37"/>
      <c r="T375" s="29"/>
      <c r="AA375" s="2"/>
      <c r="AO375" s="44" t="str">
        <f>IF(TabellSAML[[#This Row],[ID]]&gt;0,ISTEXT(TabellSAML[[#This Row],[(CoS) Ledarens namn]]),"")</f>
        <v/>
      </c>
      <c r="AP375" t="str">
        <f>IF(TabellSAML[[#This Row],[ID]]&gt;0,ISTEXT(TabellSAML[[#This Row],[(BIFF) Ledarens namn]]),"")</f>
        <v/>
      </c>
      <c r="AQ375" t="str">
        <f>IF(TabellSAML[[#This Row],[ID]]&gt;0,ISTEXT(TabellSAML[[#This Row],[(LFT) Ledarens namn]]),"")</f>
        <v/>
      </c>
      <c r="AR375" t="str">
        <f>IF(TabellSAML[[#This Row],[ID]]&gt;0,ISTEXT(TabellSAML[[#This Row],[(CoS) Namn på ledare för programmet]]),"")</f>
        <v/>
      </c>
      <c r="AS375" t="str">
        <f>IF(TabellSAML[[#This Row],[ID]]&gt;0,ISTEXT(TabellSAML[[#This Row],[(BIFF) Namn på ledare för programmet]]),"")</f>
        <v/>
      </c>
      <c r="AT375" t="str">
        <f>IF(TabellSAML[[#This Row],[ID]]&gt;0,ISTEXT(TabellSAML[[#This Row],[(LFT) Namn på ledare för programmet]]),"")</f>
        <v/>
      </c>
      <c r="AU375" s="5" t="str">
        <f>IF(TabellSAML[[#This Row],[CoS1]]=TRUE,TabellSAML[[#This Row],[Datum för det sista programtillfället]]&amp;TabellSAML[[#This Row],[(CoS) Ledarens namn]],"")</f>
        <v/>
      </c>
      <c r="AV375" t="str">
        <f>IF(TabellSAML[[#This Row],[CoS1]]=TRUE,TabellSAML[[#This Row],[Socialförvaltning som anordnat programtillfällena]],"")</f>
        <v/>
      </c>
      <c r="AW375" s="5" t="str">
        <f>IF(TabellSAML[[#This Row],[CoS2]]=TRUE,TabellSAML[[#This Row],[Datum för sista programtillfället]]&amp;TabellSAML[[#This Row],[(CoS) Namn på ledare för programmet]],"")</f>
        <v/>
      </c>
      <c r="AX375" t="str">
        <f>_xlfn.XLOOKUP(TabellSAML[[#This Row],[CoS_del_datum]],TabellSAML[CoS_led_datum],TabellSAML[CoS_led_SF],"",0,1)</f>
        <v/>
      </c>
      <c r="AY375" s="5" t="str">
        <f>IF(TabellSAML[[#This Row],[BIFF1]]=TRUE,TabellSAML[[#This Row],[Datum för det sista programtillfället]]&amp;TabellSAML[[#This Row],[(BIFF) Ledarens namn]],"")</f>
        <v/>
      </c>
      <c r="AZ375" t="str">
        <f>IF(TabellSAML[[#This Row],[BIFF1]]=TRUE,TabellSAML[[#This Row],[Socialförvaltning som anordnat programtillfällena]],"")</f>
        <v/>
      </c>
      <c r="BA375" s="5" t="str">
        <f>IF(TabellSAML[[#This Row],[BIFF2]]=TRUE,TabellSAML[[#This Row],[Datum för sista programtillfället]]&amp;TabellSAML[[#This Row],[(BIFF) Namn på ledare för programmet]],"")</f>
        <v/>
      </c>
      <c r="BB375" t="str">
        <f>_xlfn.XLOOKUP(TabellSAML[[#This Row],[BIFF_del_datum]],TabellSAML[BIFF_led_datum],TabellSAML[BIFF_led_SF],"",0,1)</f>
        <v/>
      </c>
      <c r="BC375" s="5" t="str">
        <f>IF(TabellSAML[[#This Row],[LFT1]]=TRUE,TabellSAML[[#This Row],[Datum för det sista programtillfället]]&amp;TabellSAML[[#This Row],[(LFT) Ledarens namn]],"")</f>
        <v/>
      </c>
      <c r="BD375" t="str">
        <f>IF(TabellSAML[[#This Row],[LFT1]]=TRUE,TabellSAML[[#This Row],[Socialförvaltning som anordnat programtillfällena]],"")</f>
        <v/>
      </c>
      <c r="BE375" s="5" t="str">
        <f>IF(TabellSAML[[#This Row],[LFT2]]=TRUE,TabellSAML[[#This Row],[Datum för sista programtillfället]]&amp;TabellSAML[[#This Row],[(LFT) Namn på ledare för programmet]],"")</f>
        <v/>
      </c>
      <c r="BF375" t="str">
        <f>_xlfn.XLOOKUP(TabellSAML[[#This Row],[LFT_del_datum]],TabellSAML[LFT_led_datum],TabellSAML[LFT_led_SF],"",0,1)</f>
        <v/>
      </c>
      <c r="BG37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5" s="5" t="str">
        <f>IF(ISNUMBER(TabellSAML[[#This Row],[Datum för det sista programtillfället]]),TabellSAML[[#This Row],[Datum för det sista programtillfället]],IF(ISBLANK(TabellSAML[[#This Row],[Datum för sista programtillfället]]),"",TabellSAML[[#This Row],[Datum för sista programtillfället]]))</f>
        <v/>
      </c>
      <c r="BJ375" t="str">
        <f>IF(ISTEXT(TabellSAML[[#This Row],[Typ av program]]),TabellSAML[[#This Row],[Typ av program]],IF(ISBLANK(TabellSAML[[#This Row],[Typ av program2]]),"",TabellSAML[[#This Row],[Typ av program2]]))</f>
        <v/>
      </c>
      <c r="BK375" t="str">
        <f>IF(ISTEXT(TabellSAML[[#This Row],[Datum alla]]),"",YEAR(TabellSAML[[#This Row],[Datum alla]]))</f>
        <v/>
      </c>
      <c r="BL375" t="str">
        <f>IF(ISTEXT(TabellSAML[[#This Row],[Datum alla]]),"",MONTH(TabellSAML[[#This Row],[Datum alla]]))</f>
        <v/>
      </c>
      <c r="BM375" t="str">
        <f>IF(ISTEXT(TabellSAML[[#This Row],[Månad]]),"",IF(TabellSAML[[#This Row],[Månad]]&lt;=6,TabellSAML[[#This Row],[År]]&amp;" termin 1",TabellSAML[[#This Row],[År]]&amp;" termin 2"))</f>
        <v/>
      </c>
    </row>
    <row r="376" spans="2:65" x14ac:dyDescent="0.25">
      <c r="B376" s="1"/>
      <c r="C376" s="1"/>
      <c r="G376" s="29"/>
      <c r="S376" s="37"/>
      <c r="T376" s="29"/>
      <c r="AA376" s="2"/>
      <c r="AO376" s="44" t="str">
        <f>IF(TabellSAML[[#This Row],[ID]]&gt;0,ISTEXT(TabellSAML[[#This Row],[(CoS) Ledarens namn]]),"")</f>
        <v/>
      </c>
      <c r="AP376" t="str">
        <f>IF(TabellSAML[[#This Row],[ID]]&gt;0,ISTEXT(TabellSAML[[#This Row],[(BIFF) Ledarens namn]]),"")</f>
        <v/>
      </c>
      <c r="AQ376" t="str">
        <f>IF(TabellSAML[[#This Row],[ID]]&gt;0,ISTEXT(TabellSAML[[#This Row],[(LFT) Ledarens namn]]),"")</f>
        <v/>
      </c>
      <c r="AR376" t="str">
        <f>IF(TabellSAML[[#This Row],[ID]]&gt;0,ISTEXT(TabellSAML[[#This Row],[(CoS) Namn på ledare för programmet]]),"")</f>
        <v/>
      </c>
      <c r="AS376" t="str">
        <f>IF(TabellSAML[[#This Row],[ID]]&gt;0,ISTEXT(TabellSAML[[#This Row],[(BIFF) Namn på ledare för programmet]]),"")</f>
        <v/>
      </c>
      <c r="AT376" t="str">
        <f>IF(TabellSAML[[#This Row],[ID]]&gt;0,ISTEXT(TabellSAML[[#This Row],[(LFT) Namn på ledare för programmet]]),"")</f>
        <v/>
      </c>
      <c r="AU376" s="5" t="str">
        <f>IF(TabellSAML[[#This Row],[CoS1]]=TRUE,TabellSAML[[#This Row],[Datum för det sista programtillfället]]&amp;TabellSAML[[#This Row],[(CoS) Ledarens namn]],"")</f>
        <v/>
      </c>
      <c r="AV376" t="str">
        <f>IF(TabellSAML[[#This Row],[CoS1]]=TRUE,TabellSAML[[#This Row],[Socialförvaltning som anordnat programtillfällena]],"")</f>
        <v/>
      </c>
      <c r="AW376" s="5" t="str">
        <f>IF(TabellSAML[[#This Row],[CoS2]]=TRUE,TabellSAML[[#This Row],[Datum för sista programtillfället]]&amp;TabellSAML[[#This Row],[(CoS) Namn på ledare för programmet]],"")</f>
        <v/>
      </c>
      <c r="AX376" t="str">
        <f>_xlfn.XLOOKUP(TabellSAML[[#This Row],[CoS_del_datum]],TabellSAML[CoS_led_datum],TabellSAML[CoS_led_SF],"",0,1)</f>
        <v/>
      </c>
      <c r="AY376" s="5" t="str">
        <f>IF(TabellSAML[[#This Row],[BIFF1]]=TRUE,TabellSAML[[#This Row],[Datum för det sista programtillfället]]&amp;TabellSAML[[#This Row],[(BIFF) Ledarens namn]],"")</f>
        <v/>
      </c>
      <c r="AZ376" t="str">
        <f>IF(TabellSAML[[#This Row],[BIFF1]]=TRUE,TabellSAML[[#This Row],[Socialförvaltning som anordnat programtillfällena]],"")</f>
        <v/>
      </c>
      <c r="BA376" s="5" t="str">
        <f>IF(TabellSAML[[#This Row],[BIFF2]]=TRUE,TabellSAML[[#This Row],[Datum för sista programtillfället]]&amp;TabellSAML[[#This Row],[(BIFF) Namn på ledare för programmet]],"")</f>
        <v/>
      </c>
      <c r="BB376" t="str">
        <f>_xlfn.XLOOKUP(TabellSAML[[#This Row],[BIFF_del_datum]],TabellSAML[BIFF_led_datum],TabellSAML[BIFF_led_SF],"",0,1)</f>
        <v/>
      </c>
      <c r="BC376" s="5" t="str">
        <f>IF(TabellSAML[[#This Row],[LFT1]]=TRUE,TabellSAML[[#This Row],[Datum för det sista programtillfället]]&amp;TabellSAML[[#This Row],[(LFT) Ledarens namn]],"")</f>
        <v/>
      </c>
      <c r="BD376" t="str">
        <f>IF(TabellSAML[[#This Row],[LFT1]]=TRUE,TabellSAML[[#This Row],[Socialförvaltning som anordnat programtillfällena]],"")</f>
        <v/>
      </c>
      <c r="BE376" s="5" t="str">
        <f>IF(TabellSAML[[#This Row],[LFT2]]=TRUE,TabellSAML[[#This Row],[Datum för sista programtillfället]]&amp;TabellSAML[[#This Row],[(LFT) Namn på ledare för programmet]],"")</f>
        <v/>
      </c>
      <c r="BF376" t="str">
        <f>_xlfn.XLOOKUP(TabellSAML[[#This Row],[LFT_del_datum]],TabellSAML[LFT_led_datum],TabellSAML[LFT_led_SF],"",0,1)</f>
        <v/>
      </c>
      <c r="BG37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6" s="5" t="str">
        <f>IF(ISNUMBER(TabellSAML[[#This Row],[Datum för det sista programtillfället]]),TabellSAML[[#This Row],[Datum för det sista programtillfället]],IF(ISBLANK(TabellSAML[[#This Row],[Datum för sista programtillfället]]),"",TabellSAML[[#This Row],[Datum för sista programtillfället]]))</f>
        <v/>
      </c>
      <c r="BJ376" t="str">
        <f>IF(ISTEXT(TabellSAML[[#This Row],[Typ av program]]),TabellSAML[[#This Row],[Typ av program]],IF(ISBLANK(TabellSAML[[#This Row],[Typ av program2]]),"",TabellSAML[[#This Row],[Typ av program2]]))</f>
        <v/>
      </c>
      <c r="BK376" t="str">
        <f>IF(ISTEXT(TabellSAML[[#This Row],[Datum alla]]),"",YEAR(TabellSAML[[#This Row],[Datum alla]]))</f>
        <v/>
      </c>
      <c r="BL376" t="str">
        <f>IF(ISTEXT(TabellSAML[[#This Row],[Datum alla]]),"",MONTH(TabellSAML[[#This Row],[Datum alla]]))</f>
        <v/>
      </c>
      <c r="BM376" t="str">
        <f>IF(ISTEXT(TabellSAML[[#This Row],[Månad]]),"",IF(TabellSAML[[#This Row],[Månad]]&lt;=6,TabellSAML[[#This Row],[År]]&amp;" termin 1",TabellSAML[[#This Row],[År]]&amp;" termin 2"))</f>
        <v/>
      </c>
    </row>
    <row r="377" spans="2:65" x14ac:dyDescent="0.25">
      <c r="B377" s="1"/>
      <c r="C377" s="1"/>
      <c r="G377" s="29"/>
      <c r="S377" s="37"/>
      <c r="T377" s="29"/>
      <c r="AA377" s="2"/>
      <c r="AO377" s="44" t="str">
        <f>IF(TabellSAML[[#This Row],[ID]]&gt;0,ISTEXT(TabellSAML[[#This Row],[(CoS) Ledarens namn]]),"")</f>
        <v/>
      </c>
      <c r="AP377" t="str">
        <f>IF(TabellSAML[[#This Row],[ID]]&gt;0,ISTEXT(TabellSAML[[#This Row],[(BIFF) Ledarens namn]]),"")</f>
        <v/>
      </c>
      <c r="AQ377" t="str">
        <f>IF(TabellSAML[[#This Row],[ID]]&gt;0,ISTEXT(TabellSAML[[#This Row],[(LFT) Ledarens namn]]),"")</f>
        <v/>
      </c>
      <c r="AR377" t="str">
        <f>IF(TabellSAML[[#This Row],[ID]]&gt;0,ISTEXT(TabellSAML[[#This Row],[(CoS) Namn på ledare för programmet]]),"")</f>
        <v/>
      </c>
      <c r="AS377" t="str">
        <f>IF(TabellSAML[[#This Row],[ID]]&gt;0,ISTEXT(TabellSAML[[#This Row],[(BIFF) Namn på ledare för programmet]]),"")</f>
        <v/>
      </c>
      <c r="AT377" t="str">
        <f>IF(TabellSAML[[#This Row],[ID]]&gt;0,ISTEXT(TabellSAML[[#This Row],[(LFT) Namn på ledare för programmet]]),"")</f>
        <v/>
      </c>
      <c r="AU377" s="5" t="str">
        <f>IF(TabellSAML[[#This Row],[CoS1]]=TRUE,TabellSAML[[#This Row],[Datum för det sista programtillfället]]&amp;TabellSAML[[#This Row],[(CoS) Ledarens namn]],"")</f>
        <v/>
      </c>
      <c r="AV377" t="str">
        <f>IF(TabellSAML[[#This Row],[CoS1]]=TRUE,TabellSAML[[#This Row],[Socialförvaltning som anordnat programtillfällena]],"")</f>
        <v/>
      </c>
      <c r="AW377" s="5" t="str">
        <f>IF(TabellSAML[[#This Row],[CoS2]]=TRUE,TabellSAML[[#This Row],[Datum för sista programtillfället]]&amp;TabellSAML[[#This Row],[(CoS) Namn på ledare för programmet]],"")</f>
        <v/>
      </c>
      <c r="AX377" t="str">
        <f>_xlfn.XLOOKUP(TabellSAML[[#This Row],[CoS_del_datum]],TabellSAML[CoS_led_datum],TabellSAML[CoS_led_SF],"",0,1)</f>
        <v/>
      </c>
      <c r="AY377" s="5" t="str">
        <f>IF(TabellSAML[[#This Row],[BIFF1]]=TRUE,TabellSAML[[#This Row],[Datum för det sista programtillfället]]&amp;TabellSAML[[#This Row],[(BIFF) Ledarens namn]],"")</f>
        <v/>
      </c>
      <c r="AZ377" t="str">
        <f>IF(TabellSAML[[#This Row],[BIFF1]]=TRUE,TabellSAML[[#This Row],[Socialförvaltning som anordnat programtillfällena]],"")</f>
        <v/>
      </c>
      <c r="BA377" s="5" t="str">
        <f>IF(TabellSAML[[#This Row],[BIFF2]]=TRUE,TabellSAML[[#This Row],[Datum för sista programtillfället]]&amp;TabellSAML[[#This Row],[(BIFF) Namn på ledare för programmet]],"")</f>
        <v/>
      </c>
      <c r="BB377" t="str">
        <f>_xlfn.XLOOKUP(TabellSAML[[#This Row],[BIFF_del_datum]],TabellSAML[BIFF_led_datum],TabellSAML[BIFF_led_SF],"",0,1)</f>
        <v/>
      </c>
      <c r="BC377" s="5" t="str">
        <f>IF(TabellSAML[[#This Row],[LFT1]]=TRUE,TabellSAML[[#This Row],[Datum för det sista programtillfället]]&amp;TabellSAML[[#This Row],[(LFT) Ledarens namn]],"")</f>
        <v/>
      </c>
      <c r="BD377" t="str">
        <f>IF(TabellSAML[[#This Row],[LFT1]]=TRUE,TabellSAML[[#This Row],[Socialförvaltning som anordnat programtillfällena]],"")</f>
        <v/>
      </c>
      <c r="BE377" s="5" t="str">
        <f>IF(TabellSAML[[#This Row],[LFT2]]=TRUE,TabellSAML[[#This Row],[Datum för sista programtillfället]]&amp;TabellSAML[[#This Row],[(LFT) Namn på ledare för programmet]],"")</f>
        <v/>
      </c>
      <c r="BF377" t="str">
        <f>_xlfn.XLOOKUP(TabellSAML[[#This Row],[LFT_del_datum]],TabellSAML[LFT_led_datum],TabellSAML[LFT_led_SF],"",0,1)</f>
        <v/>
      </c>
      <c r="BG37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7" s="5" t="str">
        <f>IF(ISNUMBER(TabellSAML[[#This Row],[Datum för det sista programtillfället]]),TabellSAML[[#This Row],[Datum för det sista programtillfället]],IF(ISBLANK(TabellSAML[[#This Row],[Datum för sista programtillfället]]),"",TabellSAML[[#This Row],[Datum för sista programtillfället]]))</f>
        <v/>
      </c>
      <c r="BJ377" t="str">
        <f>IF(ISTEXT(TabellSAML[[#This Row],[Typ av program]]),TabellSAML[[#This Row],[Typ av program]],IF(ISBLANK(TabellSAML[[#This Row],[Typ av program2]]),"",TabellSAML[[#This Row],[Typ av program2]]))</f>
        <v/>
      </c>
      <c r="BK377" t="str">
        <f>IF(ISTEXT(TabellSAML[[#This Row],[Datum alla]]),"",YEAR(TabellSAML[[#This Row],[Datum alla]]))</f>
        <v/>
      </c>
      <c r="BL377" t="str">
        <f>IF(ISTEXT(TabellSAML[[#This Row],[Datum alla]]),"",MONTH(TabellSAML[[#This Row],[Datum alla]]))</f>
        <v/>
      </c>
      <c r="BM377" t="str">
        <f>IF(ISTEXT(TabellSAML[[#This Row],[Månad]]),"",IF(TabellSAML[[#This Row],[Månad]]&lt;=6,TabellSAML[[#This Row],[År]]&amp;" termin 1",TabellSAML[[#This Row],[År]]&amp;" termin 2"))</f>
        <v/>
      </c>
    </row>
    <row r="378" spans="2:65" x14ac:dyDescent="0.25">
      <c r="B378" s="1"/>
      <c r="C378" s="1"/>
      <c r="G378" s="29"/>
      <c r="S378" s="37"/>
      <c r="T378" s="29"/>
      <c r="AA378" s="2"/>
      <c r="AO378" s="44" t="str">
        <f>IF(TabellSAML[[#This Row],[ID]]&gt;0,ISTEXT(TabellSAML[[#This Row],[(CoS) Ledarens namn]]),"")</f>
        <v/>
      </c>
      <c r="AP378" t="str">
        <f>IF(TabellSAML[[#This Row],[ID]]&gt;0,ISTEXT(TabellSAML[[#This Row],[(BIFF) Ledarens namn]]),"")</f>
        <v/>
      </c>
      <c r="AQ378" t="str">
        <f>IF(TabellSAML[[#This Row],[ID]]&gt;0,ISTEXT(TabellSAML[[#This Row],[(LFT) Ledarens namn]]),"")</f>
        <v/>
      </c>
      <c r="AR378" t="str">
        <f>IF(TabellSAML[[#This Row],[ID]]&gt;0,ISTEXT(TabellSAML[[#This Row],[(CoS) Namn på ledare för programmet]]),"")</f>
        <v/>
      </c>
      <c r="AS378" t="str">
        <f>IF(TabellSAML[[#This Row],[ID]]&gt;0,ISTEXT(TabellSAML[[#This Row],[(BIFF) Namn på ledare för programmet]]),"")</f>
        <v/>
      </c>
      <c r="AT378" t="str">
        <f>IF(TabellSAML[[#This Row],[ID]]&gt;0,ISTEXT(TabellSAML[[#This Row],[(LFT) Namn på ledare för programmet]]),"")</f>
        <v/>
      </c>
      <c r="AU378" s="5" t="str">
        <f>IF(TabellSAML[[#This Row],[CoS1]]=TRUE,TabellSAML[[#This Row],[Datum för det sista programtillfället]]&amp;TabellSAML[[#This Row],[(CoS) Ledarens namn]],"")</f>
        <v/>
      </c>
      <c r="AV378" t="str">
        <f>IF(TabellSAML[[#This Row],[CoS1]]=TRUE,TabellSAML[[#This Row],[Socialförvaltning som anordnat programtillfällena]],"")</f>
        <v/>
      </c>
      <c r="AW378" s="5" t="str">
        <f>IF(TabellSAML[[#This Row],[CoS2]]=TRUE,TabellSAML[[#This Row],[Datum för sista programtillfället]]&amp;TabellSAML[[#This Row],[(CoS) Namn på ledare för programmet]],"")</f>
        <v/>
      </c>
      <c r="AX378" t="str">
        <f>_xlfn.XLOOKUP(TabellSAML[[#This Row],[CoS_del_datum]],TabellSAML[CoS_led_datum],TabellSAML[CoS_led_SF],"",0,1)</f>
        <v/>
      </c>
      <c r="AY378" s="5" t="str">
        <f>IF(TabellSAML[[#This Row],[BIFF1]]=TRUE,TabellSAML[[#This Row],[Datum för det sista programtillfället]]&amp;TabellSAML[[#This Row],[(BIFF) Ledarens namn]],"")</f>
        <v/>
      </c>
      <c r="AZ378" t="str">
        <f>IF(TabellSAML[[#This Row],[BIFF1]]=TRUE,TabellSAML[[#This Row],[Socialförvaltning som anordnat programtillfällena]],"")</f>
        <v/>
      </c>
      <c r="BA378" s="5" t="str">
        <f>IF(TabellSAML[[#This Row],[BIFF2]]=TRUE,TabellSAML[[#This Row],[Datum för sista programtillfället]]&amp;TabellSAML[[#This Row],[(BIFF) Namn på ledare för programmet]],"")</f>
        <v/>
      </c>
      <c r="BB378" t="str">
        <f>_xlfn.XLOOKUP(TabellSAML[[#This Row],[BIFF_del_datum]],TabellSAML[BIFF_led_datum],TabellSAML[BIFF_led_SF],"",0,1)</f>
        <v/>
      </c>
      <c r="BC378" s="5" t="str">
        <f>IF(TabellSAML[[#This Row],[LFT1]]=TRUE,TabellSAML[[#This Row],[Datum för det sista programtillfället]]&amp;TabellSAML[[#This Row],[(LFT) Ledarens namn]],"")</f>
        <v/>
      </c>
      <c r="BD378" t="str">
        <f>IF(TabellSAML[[#This Row],[LFT1]]=TRUE,TabellSAML[[#This Row],[Socialförvaltning som anordnat programtillfällena]],"")</f>
        <v/>
      </c>
      <c r="BE378" s="5" t="str">
        <f>IF(TabellSAML[[#This Row],[LFT2]]=TRUE,TabellSAML[[#This Row],[Datum för sista programtillfället]]&amp;TabellSAML[[#This Row],[(LFT) Namn på ledare för programmet]],"")</f>
        <v/>
      </c>
      <c r="BF378" t="str">
        <f>_xlfn.XLOOKUP(TabellSAML[[#This Row],[LFT_del_datum]],TabellSAML[LFT_led_datum],TabellSAML[LFT_led_SF],"",0,1)</f>
        <v/>
      </c>
      <c r="BG37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8" s="5" t="str">
        <f>IF(ISNUMBER(TabellSAML[[#This Row],[Datum för det sista programtillfället]]),TabellSAML[[#This Row],[Datum för det sista programtillfället]],IF(ISBLANK(TabellSAML[[#This Row],[Datum för sista programtillfället]]),"",TabellSAML[[#This Row],[Datum för sista programtillfället]]))</f>
        <v/>
      </c>
      <c r="BJ378" t="str">
        <f>IF(ISTEXT(TabellSAML[[#This Row],[Typ av program]]),TabellSAML[[#This Row],[Typ av program]],IF(ISBLANK(TabellSAML[[#This Row],[Typ av program2]]),"",TabellSAML[[#This Row],[Typ av program2]]))</f>
        <v/>
      </c>
      <c r="BK378" t="str">
        <f>IF(ISTEXT(TabellSAML[[#This Row],[Datum alla]]),"",YEAR(TabellSAML[[#This Row],[Datum alla]]))</f>
        <v/>
      </c>
      <c r="BL378" t="str">
        <f>IF(ISTEXT(TabellSAML[[#This Row],[Datum alla]]),"",MONTH(TabellSAML[[#This Row],[Datum alla]]))</f>
        <v/>
      </c>
      <c r="BM378" t="str">
        <f>IF(ISTEXT(TabellSAML[[#This Row],[Månad]]),"",IF(TabellSAML[[#This Row],[Månad]]&lt;=6,TabellSAML[[#This Row],[År]]&amp;" termin 1",TabellSAML[[#This Row],[År]]&amp;" termin 2"))</f>
        <v/>
      </c>
    </row>
    <row r="379" spans="2:65" x14ac:dyDescent="0.25">
      <c r="B379" s="1"/>
      <c r="C379" s="1"/>
      <c r="G379" s="29"/>
      <c r="S379" s="37"/>
      <c r="T379" s="29"/>
      <c r="AA379" s="2"/>
      <c r="AO379" s="44" t="str">
        <f>IF(TabellSAML[[#This Row],[ID]]&gt;0,ISTEXT(TabellSAML[[#This Row],[(CoS) Ledarens namn]]),"")</f>
        <v/>
      </c>
      <c r="AP379" t="str">
        <f>IF(TabellSAML[[#This Row],[ID]]&gt;0,ISTEXT(TabellSAML[[#This Row],[(BIFF) Ledarens namn]]),"")</f>
        <v/>
      </c>
      <c r="AQ379" t="str">
        <f>IF(TabellSAML[[#This Row],[ID]]&gt;0,ISTEXT(TabellSAML[[#This Row],[(LFT) Ledarens namn]]),"")</f>
        <v/>
      </c>
      <c r="AR379" t="str">
        <f>IF(TabellSAML[[#This Row],[ID]]&gt;0,ISTEXT(TabellSAML[[#This Row],[(CoS) Namn på ledare för programmet]]),"")</f>
        <v/>
      </c>
      <c r="AS379" t="str">
        <f>IF(TabellSAML[[#This Row],[ID]]&gt;0,ISTEXT(TabellSAML[[#This Row],[(BIFF) Namn på ledare för programmet]]),"")</f>
        <v/>
      </c>
      <c r="AT379" t="str">
        <f>IF(TabellSAML[[#This Row],[ID]]&gt;0,ISTEXT(TabellSAML[[#This Row],[(LFT) Namn på ledare för programmet]]),"")</f>
        <v/>
      </c>
      <c r="AU379" s="5" t="str">
        <f>IF(TabellSAML[[#This Row],[CoS1]]=TRUE,TabellSAML[[#This Row],[Datum för det sista programtillfället]]&amp;TabellSAML[[#This Row],[(CoS) Ledarens namn]],"")</f>
        <v/>
      </c>
      <c r="AV379" t="str">
        <f>IF(TabellSAML[[#This Row],[CoS1]]=TRUE,TabellSAML[[#This Row],[Socialförvaltning som anordnat programtillfällena]],"")</f>
        <v/>
      </c>
      <c r="AW379" s="5" t="str">
        <f>IF(TabellSAML[[#This Row],[CoS2]]=TRUE,TabellSAML[[#This Row],[Datum för sista programtillfället]]&amp;TabellSAML[[#This Row],[(CoS) Namn på ledare för programmet]],"")</f>
        <v/>
      </c>
      <c r="AX379" t="str">
        <f>_xlfn.XLOOKUP(TabellSAML[[#This Row],[CoS_del_datum]],TabellSAML[CoS_led_datum],TabellSAML[CoS_led_SF],"",0,1)</f>
        <v/>
      </c>
      <c r="AY379" s="5" t="str">
        <f>IF(TabellSAML[[#This Row],[BIFF1]]=TRUE,TabellSAML[[#This Row],[Datum för det sista programtillfället]]&amp;TabellSAML[[#This Row],[(BIFF) Ledarens namn]],"")</f>
        <v/>
      </c>
      <c r="AZ379" t="str">
        <f>IF(TabellSAML[[#This Row],[BIFF1]]=TRUE,TabellSAML[[#This Row],[Socialförvaltning som anordnat programtillfällena]],"")</f>
        <v/>
      </c>
      <c r="BA379" s="5" t="str">
        <f>IF(TabellSAML[[#This Row],[BIFF2]]=TRUE,TabellSAML[[#This Row],[Datum för sista programtillfället]]&amp;TabellSAML[[#This Row],[(BIFF) Namn på ledare för programmet]],"")</f>
        <v/>
      </c>
      <c r="BB379" t="str">
        <f>_xlfn.XLOOKUP(TabellSAML[[#This Row],[BIFF_del_datum]],TabellSAML[BIFF_led_datum],TabellSAML[BIFF_led_SF],"",0,1)</f>
        <v/>
      </c>
      <c r="BC379" s="5" t="str">
        <f>IF(TabellSAML[[#This Row],[LFT1]]=TRUE,TabellSAML[[#This Row],[Datum för det sista programtillfället]]&amp;TabellSAML[[#This Row],[(LFT) Ledarens namn]],"")</f>
        <v/>
      </c>
      <c r="BD379" t="str">
        <f>IF(TabellSAML[[#This Row],[LFT1]]=TRUE,TabellSAML[[#This Row],[Socialförvaltning som anordnat programtillfällena]],"")</f>
        <v/>
      </c>
      <c r="BE379" s="5" t="str">
        <f>IF(TabellSAML[[#This Row],[LFT2]]=TRUE,TabellSAML[[#This Row],[Datum för sista programtillfället]]&amp;TabellSAML[[#This Row],[(LFT) Namn på ledare för programmet]],"")</f>
        <v/>
      </c>
      <c r="BF379" t="str">
        <f>_xlfn.XLOOKUP(TabellSAML[[#This Row],[LFT_del_datum]],TabellSAML[LFT_led_datum],TabellSAML[LFT_led_SF],"",0,1)</f>
        <v/>
      </c>
      <c r="BG37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7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79" s="5" t="str">
        <f>IF(ISNUMBER(TabellSAML[[#This Row],[Datum för det sista programtillfället]]),TabellSAML[[#This Row],[Datum för det sista programtillfället]],IF(ISBLANK(TabellSAML[[#This Row],[Datum för sista programtillfället]]),"",TabellSAML[[#This Row],[Datum för sista programtillfället]]))</f>
        <v/>
      </c>
      <c r="BJ379" t="str">
        <f>IF(ISTEXT(TabellSAML[[#This Row],[Typ av program]]),TabellSAML[[#This Row],[Typ av program]],IF(ISBLANK(TabellSAML[[#This Row],[Typ av program2]]),"",TabellSAML[[#This Row],[Typ av program2]]))</f>
        <v/>
      </c>
      <c r="BK379" t="str">
        <f>IF(ISTEXT(TabellSAML[[#This Row],[Datum alla]]),"",YEAR(TabellSAML[[#This Row],[Datum alla]]))</f>
        <v/>
      </c>
      <c r="BL379" t="str">
        <f>IF(ISTEXT(TabellSAML[[#This Row],[Datum alla]]),"",MONTH(TabellSAML[[#This Row],[Datum alla]]))</f>
        <v/>
      </c>
      <c r="BM379" t="str">
        <f>IF(ISTEXT(TabellSAML[[#This Row],[Månad]]),"",IF(TabellSAML[[#This Row],[Månad]]&lt;=6,TabellSAML[[#This Row],[År]]&amp;" termin 1",TabellSAML[[#This Row],[År]]&amp;" termin 2"))</f>
        <v/>
      </c>
    </row>
    <row r="380" spans="2:65" x14ac:dyDescent="0.25">
      <c r="B380" s="1"/>
      <c r="C380" s="1"/>
      <c r="G380" s="29"/>
      <c r="S380" s="37"/>
      <c r="T380" s="29"/>
      <c r="AA380" s="2"/>
      <c r="AO380" s="44" t="str">
        <f>IF(TabellSAML[[#This Row],[ID]]&gt;0,ISTEXT(TabellSAML[[#This Row],[(CoS) Ledarens namn]]),"")</f>
        <v/>
      </c>
      <c r="AP380" t="str">
        <f>IF(TabellSAML[[#This Row],[ID]]&gt;0,ISTEXT(TabellSAML[[#This Row],[(BIFF) Ledarens namn]]),"")</f>
        <v/>
      </c>
      <c r="AQ380" t="str">
        <f>IF(TabellSAML[[#This Row],[ID]]&gt;0,ISTEXT(TabellSAML[[#This Row],[(LFT) Ledarens namn]]),"")</f>
        <v/>
      </c>
      <c r="AR380" t="str">
        <f>IF(TabellSAML[[#This Row],[ID]]&gt;0,ISTEXT(TabellSAML[[#This Row],[(CoS) Namn på ledare för programmet]]),"")</f>
        <v/>
      </c>
      <c r="AS380" t="str">
        <f>IF(TabellSAML[[#This Row],[ID]]&gt;0,ISTEXT(TabellSAML[[#This Row],[(BIFF) Namn på ledare för programmet]]),"")</f>
        <v/>
      </c>
      <c r="AT380" t="str">
        <f>IF(TabellSAML[[#This Row],[ID]]&gt;0,ISTEXT(TabellSAML[[#This Row],[(LFT) Namn på ledare för programmet]]),"")</f>
        <v/>
      </c>
      <c r="AU380" s="5" t="str">
        <f>IF(TabellSAML[[#This Row],[CoS1]]=TRUE,TabellSAML[[#This Row],[Datum för det sista programtillfället]]&amp;TabellSAML[[#This Row],[(CoS) Ledarens namn]],"")</f>
        <v/>
      </c>
      <c r="AV380" t="str">
        <f>IF(TabellSAML[[#This Row],[CoS1]]=TRUE,TabellSAML[[#This Row],[Socialförvaltning som anordnat programtillfällena]],"")</f>
        <v/>
      </c>
      <c r="AW380" s="5" t="str">
        <f>IF(TabellSAML[[#This Row],[CoS2]]=TRUE,TabellSAML[[#This Row],[Datum för sista programtillfället]]&amp;TabellSAML[[#This Row],[(CoS) Namn på ledare för programmet]],"")</f>
        <v/>
      </c>
      <c r="AX380" t="str">
        <f>_xlfn.XLOOKUP(TabellSAML[[#This Row],[CoS_del_datum]],TabellSAML[CoS_led_datum],TabellSAML[CoS_led_SF],"",0,1)</f>
        <v/>
      </c>
      <c r="AY380" s="5" t="str">
        <f>IF(TabellSAML[[#This Row],[BIFF1]]=TRUE,TabellSAML[[#This Row],[Datum för det sista programtillfället]]&amp;TabellSAML[[#This Row],[(BIFF) Ledarens namn]],"")</f>
        <v/>
      </c>
      <c r="AZ380" t="str">
        <f>IF(TabellSAML[[#This Row],[BIFF1]]=TRUE,TabellSAML[[#This Row],[Socialförvaltning som anordnat programtillfällena]],"")</f>
        <v/>
      </c>
      <c r="BA380" s="5" t="str">
        <f>IF(TabellSAML[[#This Row],[BIFF2]]=TRUE,TabellSAML[[#This Row],[Datum för sista programtillfället]]&amp;TabellSAML[[#This Row],[(BIFF) Namn på ledare för programmet]],"")</f>
        <v/>
      </c>
      <c r="BB380" t="str">
        <f>_xlfn.XLOOKUP(TabellSAML[[#This Row],[BIFF_del_datum]],TabellSAML[BIFF_led_datum],TabellSAML[BIFF_led_SF],"",0,1)</f>
        <v/>
      </c>
      <c r="BC380" s="5" t="str">
        <f>IF(TabellSAML[[#This Row],[LFT1]]=TRUE,TabellSAML[[#This Row],[Datum för det sista programtillfället]]&amp;TabellSAML[[#This Row],[(LFT) Ledarens namn]],"")</f>
        <v/>
      </c>
      <c r="BD380" t="str">
        <f>IF(TabellSAML[[#This Row],[LFT1]]=TRUE,TabellSAML[[#This Row],[Socialförvaltning som anordnat programtillfällena]],"")</f>
        <v/>
      </c>
      <c r="BE380" s="5" t="str">
        <f>IF(TabellSAML[[#This Row],[LFT2]]=TRUE,TabellSAML[[#This Row],[Datum för sista programtillfället]]&amp;TabellSAML[[#This Row],[(LFT) Namn på ledare för programmet]],"")</f>
        <v/>
      </c>
      <c r="BF380" t="str">
        <f>_xlfn.XLOOKUP(TabellSAML[[#This Row],[LFT_del_datum]],TabellSAML[LFT_led_datum],TabellSAML[LFT_led_SF],"",0,1)</f>
        <v/>
      </c>
      <c r="BG38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0" s="5" t="str">
        <f>IF(ISNUMBER(TabellSAML[[#This Row],[Datum för det sista programtillfället]]),TabellSAML[[#This Row],[Datum för det sista programtillfället]],IF(ISBLANK(TabellSAML[[#This Row],[Datum för sista programtillfället]]),"",TabellSAML[[#This Row],[Datum för sista programtillfället]]))</f>
        <v/>
      </c>
      <c r="BJ380" t="str">
        <f>IF(ISTEXT(TabellSAML[[#This Row],[Typ av program]]),TabellSAML[[#This Row],[Typ av program]],IF(ISBLANK(TabellSAML[[#This Row],[Typ av program2]]),"",TabellSAML[[#This Row],[Typ av program2]]))</f>
        <v/>
      </c>
      <c r="BK380" t="str">
        <f>IF(ISTEXT(TabellSAML[[#This Row],[Datum alla]]),"",YEAR(TabellSAML[[#This Row],[Datum alla]]))</f>
        <v/>
      </c>
      <c r="BL380" t="str">
        <f>IF(ISTEXT(TabellSAML[[#This Row],[Datum alla]]),"",MONTH(TabellSAML[[#This Row],[Datum alla]]))</f>
        <v/>
      </c>
      <c r="BM380" t="str">
        <f>IF(ISTEXT(TabellSAML[[#This Row],[Månad]]),"",IF(TabellSAML[[#This Row],[Månad]]&lt;=6,TabellSAML[[#This Row],[År]]&amp;" termin 1",TabellSAML[[#This Row],[År]]&amp;" termin 2"))</f>
        <v/>
      </c>
    </row>
    <row r="381" spans="2:65" x14ac:dyDescent="0.25">
      <c r="B381" s="1"/>
      <c r="C381" s="1"/>
      <c r="G381" s="29"/>
      <c r="S381" s="37"/>
      <c r="T381" s="29"/>
      <c r="AA381" s="2"/>
      <c r="AO381" s="44" t="str">
        <f>IF(TabellSAML[[#This Row],[ID]]&gt;0,ISTEXT(TabellSAML[[#This Row],[(CoS) Ledarens namn]]),"")</f>
        <v/>
      </c>
      <c r="AP381" t="str">
        <f>IF(TabellSAML[[#This Row],[ID]]&gt;0,ISTEXT(TabellSAML[[#This Row],[(BIFF) Ledarens namn]]),"")</f>
        <v/>
      </c>
      <c r="AQ381" t="str">
        <f>IF(TabellSAML[[#This Row],[ID]]&gt;0,ISTEXT(TabellSAML[[#This Row],[(LFT) Ledarens namn]]),"")</f>
        <v/>
      </c>
      <c r="AR381" t="str">
        <f>IF(TabellSAML[[#This Row],[ID]]&gt;0,ISTEXT(TabellSAML[[#This Row],[(CoS) Namn på ledare för programmet]]),"")</f>
        <v/>
      </c>
      <c r="AS381" t="str">
        <f>IF(TabellSAML[[#This Row],[ID]]&gt;0,ISTEXT(TabellSAML[[#This Row],[(BIFF) Namn på ledare för programmet]]),"")</f>
        <v/>
      </c>
      <c r="AT381" t="str">
        <f>IF(TabellSAML[[#This Row],[ID]]&gt;0,ISTEXT(TabellSAML[[#This Row],[(LFT) Namn på ledare för programmet]]),"")</f>
        <v/>
      </c>
      <c r="AU381" s="5" t="str">
        <f>IF(TabellSAML[[#This Row],[CoS1]]=TRUE,TabellSAML[[#This Row],[Datum för det sista programtillfället]]&amp;TabellSAML[[#This Row],[(CoS) Ledarens namn]],"")</f>
        <v/>
      </c>
      <c r="AV381" t="str">
        <f>IF(TabellSAML[[#This Row],[CoS1]]=TRUE,TabellSAML[[#This Row],[Socialförvaltning som anordnat programtillfällena]],"")</f>
        <v/>
      </c>
      <c r="AW381" s="5" t="str">
        <f>IF(TabellSAML[[#This Row],[CoS2]]=TRUE,TabellSAML[[#This Row],[Datum för sista programtillfället]]&amp;TabellSAML[[#This Row],[(CoS) Namn på ledare för programmet]],"")</f>
        <v/>
      </c>
      <c r="AX381" t="str">
        <f>_xlfn.XLOOKUP(TabellSAML[[#This Row],[CoS_del_datum]],TabellSAML[CoS_led_datum],TabellSAML[CoS_led_SF],"",0,1)</f>
        <v/>
      </c>
      <c r="AY381" s="5" t="str">
        <f>IF(TabellSAML[[#This Row],[BIFF1]]=TRUE,TabellSAML[[#This Row],[Datum för det sista programtillfället]]&amp;TabellSAML[[#This Row],[(BIFF) Ledarens namn]],"")</f>
        <v/>
      </c>
      <c r="AZ381" t="str">
        <f>IF(TabellSAML[[#This Row],[BIFF1]]=TRUE,TabellSAML[[#This Row],[Socialförvaltning som anordnat programtillfällena]],"")</f>
        <v/>
      </c>
      <c r="BA381" s="5" t="str">
        <f>IF(TabellSAML[[#This Row],[BIFF2]]=TRUE,TabellSAML[[#This Row],[Datum för sista programtillfället]]&amp;TabellSAML[[#This Row],[(BIFF) Namn på ledare för programmet]],"")</f>
        <v/>
      </c>
      <c r="BB381" t="str">
        <f>_xlfn.XLOOKUP(TabellSAML[[#This Row],[BIFF_del_datum]],TabellSAML[BIFF_led_datum],TabellSAML[BIFF_led_SF],"",0,1)</f>
        <v/>
      </c>
      <c r="BC381" s="5" t="str">
        <f>IF(TabellSAML[[#This Row],[LFT1]]=TRUE,TabellSAML[[#This Row],[Datum för det sista programtillfället]]&amp;TabellSAML[[#This Row],[(LFT) Ledarens namn]],"")</f>
        <v/>
      </c>
      <c r="BD381" t="str">
        <f>IF(TabellSAML[[#This Row],[LFT1]]=TRUE,TabellSAML[[#This Row],[Socialförvaltning som anordnat programtillfällena]],"")</f>
        <v/>
      </c>
      <c r="BE381" s="5" t="str">
        <f>IF(TabellSAML[[#This Row],[LFT2]]=TRUE,TabellSAML[[#This Row],[Datum för sista programtillfället]]&amp;TabellSAML[[#This Row],[(LFT) Namn på ledare för programmet]],"")</f>
        <v/>
      </c>
      <c r="BF381" t="str">
        <f>_xlfn.XLOOKUP(TabellSAML[[#This Row],[LFT_del_datum]],TabellSAML[LFT_led_datum],TabellSAML[LFT_led_SF],"",0,1)</f>
        <v/>
      </c>
      <c r="BG38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1" s="5" t="str">
        <f>IF(ISNUMBER(TabellSAML[[#This Row],[Datum för det sista programtillfället]]),TabellSAML[[#This Row],[Datum för det sista programtillfället]],IF(ISBLANK(TabellSAML[[#This Row],[Datum för sista programtillfället]]),"",TabellSAML[[#This Row],[Datum för sista programtillfället]]))</f>
        <v/>
      </c>
      <c r="BJ381" t="str">
        <f>IF(ISTEXT(TabellSAML[[#This Row],[Typ av program]]),TabellSAML[[#This Row],[Typ av program]],IF(ISBLANK(TabellSAML[[#This Row],[Typ av program2]]),"",TabellSAML[[#This Row],[Typ av program2]]))</f>
        <v/>
      </c>
      <c r="BK381" t="str">
        <f>IF(ISTEXT(TabellSAML[[#This Row],[Datum alla]]),"",YEAR(TabellSAML[[#This Row],[Datum alla]]))</f>
        <v/>
      </c>
      <c r="BL381" t="str">
        <f>IF(ISTEXT(TabellSAML[[#This Row],[Datum alla]]),"",MONTH(TabellSAML[[#This Row],[Datum alla]]))</f>
        <v/>
      </c>
      <c r="BM381" t="str">
        <f>IF(ISTEXT(TabellSAML[[#This Row],[Månad]]),"",IF(TabellSAML[[#This Row],[Månad]]&lt;=6,TabellSAML[[#This Row],[År]]&amp;" termin 1",TabellSAML[[#This Row],[År]]&amp;" termin 2"))</f>
        <v/>
      </c>
    </row>
    <row r="382" spans="2:65" x14ac:dyDescent="0.25">
      <c r="B382" s="1"/>
      <c r="C382" s="1"/>
      <c r="G382" s="29"/>
      <c r="S382" s="37"/>
      <c r="T382" s="29"/>
      <c r="AA382" s="2"/>
      <c r="AO382" s="44" t="str">
        <f>IF(TabellSAML[[#This Row],[ID]]&gt;0,ISTEXT(TabellSAML[[#This Row],[(CoS) Ledarens namn]]),"")</f>
        <v/>
      </c>
      <c r="AP382" t="str">
        <f>IF(TabellSAML[[#This Row],[ID]]&gt;0,ISTEXT(TabellSAML[[#This Row],[(BIFF) Ledarens namn]]),"")</f>
        <v/>
      </c>
      <c r="AQ382" t="str">
        <f>IF(TabellSAML[[#This Row],[ID]]&gt;0,ISTEXT(TabellSAML[[#This Row],[(LFT) Ledarens namn]]),"")</f>
        <v/>
      </c>
      <c r="AR382" t="str">
        <f>IF(TabellSAML[[#This Row],[ID]]&gt;0,ISTEXT(TabellSAML[[#This Row],[(CoS) Namn på ledare för programmet]]),"")</f>
        <v/>
      </c>
      <c r="AS382" t="str">
        <f>IF(TabellSAML[[#This Row],[ID]]&gt;0,ISTEXT(TabellSAML[[#This Row],[(BIFF) Namn på ledare för programmet]]),"")</f>
        <v/>
      </c>
      <c r="AT382" t="str">
        <f>IF(TabellSAML[[#This Row],[ID]]&gt;0,ISTEXT(TabellSAML[[#This Row],[(LFT) Namn på ledare för programmet]]),"")</f>
        <v/>
      </c>
      <c r="AU382" s="5" t="str">
        <f>IF(TabellSAML[[#This Row],[CoS1]]=TRUE,TabellSAML[[#This Row],[Datum för det sista programtillfället]]&amp;TabellSAML[[#This Row],[(CoS) Ledarens namn]],"")</f>
        <v/>
      </c>
      <c r="AV382" t="str">
        <f>IF(TabellSAML[[#This Row],[CoS1]]=TRUE,TabellSAML[[#This Row],[Socialförvaltning som anordnat programtillfällena]],"")</f>
        <v/>
      </c>
      <c r="AW382" s="5" t="str">
        <f>IF(TabellSAML[[#This Row],[CoS2]]=TRUE,TabellSAML[[#This Row],[Datum för sista programtillfället]]&amp;TabellSAML[[#This Row],[(CoS) Namn på ledare för programmet]],"")</f>
        <v/>
      </c>
      <c r="AX382" t="str">
        <f>_xlfn.XLOOKUP(TabellSAML[[#This Row],[CoS_del_datum]],TabellSAML[CoS_led_datum],TabellSAML[CoS_led_SF],"",0,1)</f>
        <v/>
      </c>
      <c r="AY382" s="5" t="str">
        <f>IF(TabellSAML[[#This Row],[BIFF1]]=TRUE,TabellSAML[[#This Row],[Datum för det sista programtillfället]]&amp;TabellSAML[[#This Row],[(BIFF) Ledarens namn]],"")</f>
        <v/>
      </c>
      <c r="AZ382" t="str">
        <f>IF(TabellSAML[[#This Row],[BIFF1]]=TRUE,TabellSAML[[#This Row],[Socialförvaltning som anordnat programtillfällena]],"")</f>
        <v/>
      </c>
      <c r="BA382" s="5" t="str">
        <f>IF(TabellSAML[[#This Row],[BIFF2]]=TRUE,TabellSAML[[#This Row],[Datum för sista programtillfället]]&amp;TabellSAML[[#This Row],[(BIFF) Namn på ledare för programmet]],"")</f>
        <v/>
      </c>
      <c r="BB382" t="str">
        <f>_xlfn.XLOOKUP(TabellSAML[[#This Row],[BIFF_del_datum]],TabellSAML[BIFF_led_datum],TabellSAML[BIFF_led_SF],"",0,1)</f>
        <v/>
      </c>
      <c r="BC382" s="5" t="str">
        <f>IF(TabellSAML[[#This Row],[LFT1]]=TRUE,TabellSAML[[#This Row],[Datum för det sista programtillfället]]&amp;TabellSAML[[#This Row],[(LFT) Ledarens namn]],"")</f>
        <v/>
      </c>
      <c r="BD382" t="str">
        <f>IF(TabellSAML[[#This Row],[LFT1]]=TRUE,TabellSAML[[#This Row],[Socialförvaltning som anordnat programtillfällena]],"")</f>
        <v/>
      </c>
      <c r="BE382" s="5" t="str">
        <f>IF(TabellSAML[[#This Row],[LFT2]]=TRUE,TabellSAML[[#This Row],[Datum för sista programtillfället]]&amp;TabellSAML[[#This Row],[(LFT) Namn på ledare för programmet]],"")</f>
        <v/>
      </c>
      <c r="BF382" t="str">
        <f>_xlfn.XLOOKUP(TabellSAML[[#This Row],[LFT_del_datum]],TabellSAML[LFT_led_datum],TabellSAML[LFT_led_SF],"",0,1)</f>
        <v/>
      </c>
      <c r="BG38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2" s="5" t="str">
        <f>IF(ISNUMBER(TabellSAML[[#This Row],[Datum för det sista programtillfället]]),TabellSAML[[#This Row],[Datum för det sista programtillfället]],IF(ISBLANK(TabellSAML[[#This Row],[Datum för sista programtillfället]]),"",TabellSAML[[#This Row],[Datum för sista programtillfället]]))</f>
        <v/>
      </c>
      <c r="BJ382" t="str">
        <f>IF(ISTEXT(TabellSAML[[#This Row],[Typ av program]]),TabellSAML[[#This Row],[Typ av program]],IF(ISBLANK(TabellSAML[[#This Row],[Typ av program2]]),"",TabellSAML[[#This Row],[Typ av program2]]))</f>
        <v/>
      </c>
      <c r="BK382" t="str">
        <f>IF(ISTEXT(TabellSAML[[#This Row],[Datum alla]]),"",YEAR(TabellSAML[[#This Row],[Datum alla]]))</f>
        <v/>
      </c>
      <c r="BL382" t="str">
        <f>IF(ISTEXT(TabellSAML[[#This Row],[Datum alla]]),"",MONTH(TabellSAML[[#This Row],[Datum alla]]))</f>
        <v/>
      </c>
      <c r="BM382" t="str">
        <f>IF(ISTEXT(TabellSAML[[#This Row],[Månad]]),"",IF(TabellSAML[[#This Row],[Månad]]&lt;=6,TabellSAML[[#This Row],[År]]&amp;" termin 1",TabellSAML[[#This Row],[År]]&amp;" termin 2"))</f>
        <v/>
      </c>
    </row>
    <row r="383" spans="2:65" x14ac:dyDescent="0.25">
      <c r="B383" s="1"/>
      <c r="C383" s="1"/>
      <c r="G383" s="29"/>
      <c r="S383" s="37"/>
      <c r="T383" s="29"/>
      <c r="AA383" s="2"/>
      <c r="AO383" s="44" t="str">
        <f>IF(TabellSAML[[#This Row],[ID]]&gt;0,ISTEXT(TabellSAML[[#This Row],[(CoS) Ledarens namn]]),"")</f>
        <v/>
      </c>
      <c r="AP383" t="str">
        <f>IF(TabellSAML[[#This Row],[ID]]&gt;0,ISTEXT(TabellSAML[[#This Row],[(BIFF) Ledarens namn]]),"")</f>
        <v/>
      </c>
      <c r="AQ383" t="str">
        <f>IF(TabellSAML[[#This Row],[ID]]&gt;0,ISTEXT(TabellSAML[[#This Row],[(LFT) Ledarens namn]]),"")</f>
        <v/>
      </c>
      <c r="AR383" t="str">
        <f>IF(TabellSAML[[#This Row],[ID]]&gt;0,ISTEXT(TabellSAML[[#This Row],[(CoS) Namn på ledare för programmet]]),"")</f>
        <v/>
      </c>
      <c r="AS383" t="str">
        <f>IF(TabellSAML[[#This Row],[ID]]&gt;0,ISTEXT(TabellSAML[[#This Row],[(BIFF) Namn på ledare för programmet]]),"")</f>
        <v/>
      </c>
      <c r="AT383" t="str">
        <f>IF(TabellSAML[[#This Row],[ID]]&gt;0,ISTEXT(TabellSAML[[#This Row],[(LFT) Namn på ledare för programmet]]),"")</f>
        <v/>
      </c>
      <c r="AU383" s="5" t="str">
        <f>IF(TabellSAML[[#This Row],[CoS1]]=TRUE,TabellSAML[[#This Row],[Datum för det sista programtillfället]]&amp;TabellSAML[[#This Row],[(CoS) Ledarens namn]],"")</f>
        <v/>
      </c>
      <c r="AV383" t="str">
        <f>IF(TabellSAML[[#This Row],[CoS1]]=TRUE,TabellSAML[[#This Row],[Socialförvaltning som anordnat programtillfällena]],"")</f>
        <v/>
      </c>
      <c r="AW383" s="5" t="str">
        <f>IF(TabellSAML[[#This Row],[CoS2]]=TRUE,TabellSAML[[#This Row],[Datum för sista programtillfället]]&amp;TabellSAML[[#This Row],[(CoS) Namn på ledare för programmet]],"")</f>
        <v/>
      </c>
      <c r="AX383" t="str">
        <f>_xlfn.XLOOKUP(TabellSAML[[#This Row],[CoS_del_datum]],TabellSAML[CoS_led_datum],TabellSAML[CoS_led_SF],"",0,1)</f>
        <v/>
      </c>
      <c r="AY383" s="5" t="str">
        <f>IF(TabellSAML[[#This Row],[BIFF1]]=TRUE,TabellSAML[[#This Row],[Datum för det sista programtillfället]]&amp;TabellSAML[[#This Row],[(BIFF) Ledarens namn]],"")</f>
        <v/>
      </c>
      <c r="AZ383" t="str">
        <f>IF(TabellSAML[[#This Row],[BIFF1]]=TRUE,TabellSAML[[#This Row],[Socialförvaltning som anordnat programtillfällena]],"")</f>
        <v/>
      </c>
      <c r="BA383" s="5" t="str">
        <f>IF(TabellSAML[[#This Row],[BIFF2]]=TRUE,TabellSAML[[#This Row],[Datum för sista programtillfället]]&amp;TabellSAML[[#This Row],[(BIFF) Namn på ledare för programmet]],"")</f>
        <v/>
      </c>
      <c r="BB383" t="str">
        <f>_xlfn.XLOOKUP(TabellSAML[[#This Row],[BIFF_del_datum]],TabellSAML[BIFF_led_datum],TabellSAML[BIFF_led_SF],"",0,1)</f>
        <v/>
      </c>
      <c r="BC383" s="5" t="str">
        <f>IF(TabellSAML[[#This Row],[LFT1]]=TRUE,TabellSAML[[#This Row],[Datum för det sista programtillfället]]&amp;TabellSAML[[#This Row],[(LFT) Ledarens namn]],"")</f>
        <v/>
      </c>
      <c r="BD383" t="str">
        <f>IF(TabellSAML[[#This Row],[LFT1]]=TRUE,TabellSAML[[#This Row],[Socialförvaltning som anordnat programtillfällena]],"")</f>
        <v/>
      </c>
      <c r="BE383" s="5" t="str">
        <f>IF(TabellSAML[[#This Row],[LFT2]]=TRUE,TabellSAML[[#This Row],[Datum för sista programtillfället]]&amp;TabellSAML[[#This Row],[(LFT) Namn på ledare för programmet]],"")</f>
        <v/>
      </c>
      <c r="BF383" t="str">
        <f>_xlfn.XLOOKUP(TabellSAML[[#This Row],[LFT_del_datum]],TabellSAML[LFT_led_datum],TabellSAML[LFT_led_SF],"",0,1)</f>
        <v/>
      </c>
      <c r="BG38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3" s="5" t="str">
        <f>IF(ISNUMBER(TabellSAML[[#This Row],[Datum för det sista programtillfället]]),TabellSAML[[#This Row],[Datum för det sista programtillfället]],IF(ISBLANK(TabellSAML[[#This Row],[Datum för sista programtillfället]]),"",TabellSAML[[#This Row],[Datum för sista programtillfället]]))</f>
        <v/>
      </c>
      <c r="BJ383" t="str">
        <f>IF(ISTEXT(TabellSAML[[#This Row],[Typ av program]]),TabellSAML[[#This Row],[Typ av program]],IF(ISBLANK(TabellSAML[[#This Row],[Typ av program2]]),"",TabellSAML[[#This Row],[Typ av program2]]))</f>
        <v/>
      </c>
      <c r="BK383" t="str">
        <f>IF(ISTEXT(TabellSAML[[#This Row],[Datum alla]]),"",YEAR(TabellSAML[[#This Row],[Datum alla]]))</f>
        <v/>
      </c>
      <c r="BL383" t="str">
        <f>IF(ISTEXT(TabellSAML[[#This Row],[Datum alla]]),"",MONTH(TabellSAML[[#This Row],[Datum alla]]))</f>
        <v/>
      </c>
      <c r="BM383" t="str">
        <f>IF(ISTEXT(TabellSAML[[#This Row],[Månad]]),"",IF(TabellSAML[[#This Row],[Månad]]&lt;=6,TabellSAML[[#This Row],[År]]&amp;" termin 1",TabellSAML[[#This Row],[År]]&amp;" termin 2"))</f>
        <v/>
      </c>
    </row>
    <row r="384" spans="2:65" x14ac:dyDescent="0.25">
      <c r="B384" s="1"/>
      <c r="C384" s="1"/>
      <c r="G384" s="29"/>
      <c r="S384" s="37"/>
      <c r="T384" s="29"/>
      <c r="AA384" s="2"/>
      <c r="AO384" s="44" t="str">
        <f>IF(TabellSAML[[#This Row],[ID]]&gt;0,ISTEXT(TabellSAML[[#This Row],[(CoS) Ledarens namn]]),"")</f>
        <v/>
      </c>
      <c r="AP384" t="str">
        <f>IF(TabellSAML[[#This Row],[ID]]&gt;0,ISTEXT(TabellSAML[[#This Row],[(BIFF) Ledarens namn]]),"")</f>
        <v/>
      </c>
      <c r="AQ384" t="str">
        <f>IF(TabellSAML[[#This Row],[ID]]&gt;0,ISTEXT(TabellSAML[[#This Row],[(LFT) Ledarens namn]]),"")</f>
        <v/>
      </c>
      <c r="AR384" t="str">
        <f>IF(TabellSAML[[#This Row],[ID]]&gt;0,ISTEXT(TabellSAML[[#This Row],[(CoS) Namn på ledare för programmet]]),"")</f>
        <v/>
      </c>
      <c r="AS384" t="str">
        <f>IF(TabellSAML[[#This Row],[ID]]&gt;0,ISTEXT(TabellSAML[[#This Row],[(BIFF) Namn på ledare för programmet]]),"")</f>
        <v/>
      </c>
      <c r="AT384" t="str">
        <f>IF(TabellSAML[[#This Row],[ID]]&gt;0,ISTEXT(TabellSAML[[#This Row],[(LFT) Namn på ledare för programmet]]),"")</f>
        <v/>
      </c>
      <c r="AU384" s="5" t="str">
        <f>IF(TabellSAML[[#This Row],[CoS1]]=TRUE,TabellSAML[[#This Row],[Datum för det sista programtillfället]]&amp;TabellSAML[[#This Row],[(CoS) Ledarens namn]],"")</f>
        <v/>
      </c>
      <c r="AV384" t="str">
        <f>IF(TabellSAML[[#This Row],[CoS1]]=TRUE,TabellSAML[[#This Row],[Socialförvaltning som anordnat programtillfällena]],"")</f>
        <v/>
      </c>
      <c r="AW384" s="5" t="str">
        <f>IF(TabellSAML[[#This Row],[CoS2]]=TRUE,TabellSAML[[#This Row],[Datum för sista programtillfället]]&amp;TabellSAML[[#This Row],[(CoS) Namn på ledare för programmet]],"")</f>
        <v/>
      </c>
      <c r="AX384" t="str">
        <f>_xlfn.XLOOKUP(TabellSAML[[#This Row],[CoS_del_datum]],TabellSAML[CoS_led_datum],TabellSAML[CoS_led_SF],"",0,1)</f>
        <v/>
      </c>
      <c r="AY384" s="5" t="str">
        <f>IF(TabellSAML[[#This Row],[BIFF1]]=TRUE,TabellSAML[[#This Row],[Datum för det sista programtillfället]]&amp;TabellSAML[[#This Row],[(BIFF) Ledarens namn]],"")</f>
        <v/>
      </c>
      <c r="AZ384" t="str">
        <f>IF(TabellSAML[[#This Row],[BIFF1]]=TRUE,TabellSAML[[#This Row],[Socialförvaltning som anordnat programtillfällena]],"")</f>
        <v/>
      </c>
      <c r="BA384" s="5" t="str">
        <f>IF(TabellSAML[[#This Row],[BIFF2]]=TRUE,TabellSAML[[#This Row],[Datum för sista programtillfället]]&amp;TabellSAML[[#This Row],[(BIFF) Namn på ledare för programmet]],"")</f>
        <v/>
      </c>
      <c r="BB384" t="str">
        <f>_xlfn.XLOOKUP(TabellSAML[[#This Row],[BIFF_del_datum]],TabellSAML[BIFF_led_datum],TabellSAML[BIFF_led_SF],"",0,1)</f>
        <v/>
      </c>
      <c r="BC384" s="5" t="str">
        <f>IF(TabellSAML[[#This Row],[LFT1]]=TRUE,TabellSAML[[#This Row],[Datum för det sista programtillfället]]&amp;TabellSAML[[#This Row],[(LFT) Ledarens namn]],"")</f>
        <v/>
      </c>
      <c r="BD384" t="str">
        <f>IF(TabellSAML[[#This Row],[LFT1]]=TRUE,TabellSAML[[#This Row],[Socialförvaltning som anordnat programtillfällena]],"")</f>
        <v/>
      </c>
      <c r="BE384" s="5" t="str">
        <f>IF(TabellSAML[[#This Row],[LFT2]]=TRUE,TabellSAML[[#This Row],[Datum för sista programtillfället]]&amp;TabellSAML[[#This Row],[(LFT) Namn på ledare för programmet]],"")</f>
        <v/>
      </c>
      <c r="BF384" t="str">
        <f>_xlfn.XLOOKUP(TabellSAML[[#This Row],[LFT_del_datum]],TabellSAML[LFT_led_datum],TabellSAML[LFT_led_SF],"",0,1)</f>
        <v/>
      </c>
      <c r="BG38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4" s="5" t="str">
        <f>IF(ISNUMBER(TabellSAML[[#This Row],[Datum för det sista programtillfället]]),TabellSAML[[#This Row],[Datum för det sista programtillfället]],IF(ISBLANK(TabellSAML[[#This Row],[Datum för sista programtillfället]]),"",TabellSAML[[#This Row],[Datum för sista programtillfället]]))</f>
        <v/>
      </c>
      <c r="BJ384" t="str">
        <f>IF(ISTEXT(TabellSAML[[#This Row],[Typ av program]]),TabellSAML[[#This Row],[Typ av program]],IF(ISBLANK(TabellSAML[[#This Row],[Typ av program2]]),"",TabellSAML[[#This Row],[Typ av program2]]))</f>
        <v/>
      </c>
      <c r="BK384" t="str">
        <f>IF(ISTEXT(TabellSAML[[#This Row],[Datum alla]]),"",YEAR(TabellSAML[[#This Row],[Datum alla]]))</f>
        <v/>
      </c>
      <c r="BL384" t="str">
        <f>IF(ISTEXT(TabellSAML[[#This Row],[Datum alla]]),"",MONTH(TabellSAML[[#This Row],[Datum alla]]))</f>
        <v/>
      </c>
      <c r="BM384" t="str">
        <f>IF(ISTEXT(TabellSAML[[#This Row],[Månad]]),"",IF(TabellSAML[[#This Row],[Månad]]&lt;=6,TabellSAML[[#This Row],[År]]&amp;" termin 1",TabellSAML[[#This Row],[År]]&amp;" termin 2"))</f>
        <v/>
      </c>
    </row>
    <row r="385" spans="2:65" x14ac:dyDescent="0.25">
      <c r="B385" s="1"/>
      <c r="C385" s="1"/>
      <c r="G385" s="29"/>
      <c r="S385" s="37"/>
      <c r="T385" s="29"/>
      <c r="AA385" s="2"/>
      <c r="AO385" s="44" t="str">
        <f>IF(TabellSAML[[#This Row],[ID]]&gt;0,ISTEXT(TabellSAML[[#This Row],[(CoS) Ledarens namn]]),"")</f>
        <v/>
      </c>
      <c r="AP385" t="str">
        <f>IF(TabellSAML[[#This Row],[ID]]&gt;0,ISTEXT(TabellSAML[[#This Row],[(BIFF) Ledarens namn]]),"")</f>
        <v/>
      </c>
      <c r="AQ385" t="str">
        <f>IF(TabellSAML[[#This Row],[ID]]&gt;0,ISTEXT(TabellSAML[[#This Row],[(LFT) Ledarens namn]]),"")</f>
        <v/>
      </c>
      <c r="AR385" t="str">
        <f>IF(TabellSAML[[#This Row],[ID]]&gt;0,ISTEXT(TabellSAML[[#This Row],[(CoS) Namn på ledare för programmet]]),"")</f>
        <v/>
      </c>
      <c r="AS385" t="str">
        <f>IF(TabellSAML[[#This Row],[ID]]&gt;0,ISTEXT(TabellSAML[[#This Row],[(BIFF) Namn på ledare för programmet]]),"")</f>
        <v/>
      </c>
      <c r="AT385" t="str">
        <f>IF(TabellSAML[[#This Row],[ID]]&gt;0,ISTEXT(TabellSAML[[#This Row],[(LFT) Namn på ledare för programmet]]),"")</f>
        <v/>
      </c>
      <c r="AU385" s="5" t="str">
        <f>IF(TabellSAML[[#This Row],[CoS1]]=TRUE,TabellSAML[[#This Row],[Datum för det sista programtillfället]]&amp;TabellSAML[[#This Row],[(CoS) Ledarens namn]],"")</f>
        <v/>
      </c>
      <c r="AV385" t="str">
        <f>IF(TabellSAML[[#This Row],[CoS1]]=TRUE,TabellSAML[[#This Row],[Socialförvaltning som anordnat programtillfällena]],"")</f>
        <v/>
      </c>
      <c r="AW385" s="5" t="str">
        <f>IF(TabellSAML[[#This Row],[CoS2]]=TRUE,TabellSAML[[#This Row],[Datum för sista programtillfället]]&amp;TabellSAML[[#This Row],[(CoS) Namn på ledare för programmet]],"")</f>
        <v/>
      </c>
      <c r="AX385" t="str">
        <f>_xlfn.XLOOKUP(TabellSAML[[#This Row],[CoS_del_datum]],TabellSAML[CoS_led_datum],TabellSAML[CoS_led_SF],"",0,1)</f>
        <v/>
      </c>
      <c r="AY385" s="5" t="str">
        <f>IF(TabellSAML[[#This Row],[BIFF1]]=TRUE,TabellSAML[[#This Row],[Datum för det sista programtillfället]]&amp;TabellSAML[[#This Row],[(BIFF) Ledarens namn]],"")</f>
        <v/>
      </c>
      <c r="AZ385" t="str">
        <f>IF(TabellSAML[[#This Row],[BIFF1]]=TRUE,TabellSAML[[#This Row],[Socialförvaltning som anordnat programtillfällena]],"")</f>
        <v/>
      </c>
      <c r="BA385" s="5" t="str">
        <f>IF(TabellSAML[[#This Row],[BIFF2]]=TRUE,TabellSAML[[#This Row],[Datum för sista programtillfället]]&amp;TabellSAML[[#This Row],[(BIFF) Namn på ledare för programmet]],"")</f>
        <v/>
      </c>
      <c r="BB385" t="str">
        <f>_xlfn.XLOOKUP(TabellSAML[[#This Row],[BIFF_del_datum]],TabellSAML[BIFF_led_datum],TabellSAML[BIFF_led_SF],"",0,1)</f>
        <v/>
      </c>
      <c r="BC385" s="5" t="str">
        <f>IF(TabellSAML[[#This Row],[LFT1]]=TRUE,TabellSAML[[#This Row],[Datum för det sista programtillfället]]&amp;TabellSAML[[#This Row],[(LFT) Ledarens namn]],"")</f>
        <v/>
      </c>
      <c r="BD385" t="str">
        <f>IF(TabellSAML[[#This Row],[LFT1]]=TRUE,TabellSAML[[#This Row],[Socialförvaltning som anordnat programtillfällena]],"")</f>
        <v/>
      </c>
      <c r="BE385" s="5" t="str">
        <f>IF(TabellSAML[[#This Row],[LFT2]]=TRUE,TabellSAML[[#This Row],[Datum för sista programtillfället]]&amp;TabellSAML[[#This Row],[(LFT) Namn på ledare för programmet]],"")</f>
        <v/>
      </c>
      <c r="BF385" t="str">
        <f>_xlfn.XLOOKUP(TabellSAML[[#This Row],[LFT_del_datum]],TabellSAML[LFT_led_datum],TabellSAML[LFT_led_SF],"",0,1)</f>
        <v/>
      </c>
      <c r="BG38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5" s="5" t="str">
        <f>IF(ISNUMBER(TabellSAML[[#This Row],[Datum för det sista programtillfället]]),TabellSAML[[#This Row],[Datum för det sista programtillfället]],IF(ISBLANK(TabellSAML[[#This Row],[Datum för sista programtillfället]]),"",TabellSAML[[#This Row],[Datum för sista programtillfället]]))</f>
        <v/>
      </c>
      <c r="BJ385" t="str">
        <f>IF(ISTEXT(TabellSAML[[#This Row],[Typ av program]]),TabellSAML[[#This Row],[Typ av program]],IF(ISBLANK(TabellSAML[[#This Row],[Typ av program2]]),"",TabellSAML[[#This Row],[Typ av program2]]))</f>
        <v/>
      </c>
      <c r="BK385" t="str">
        <f>IF(ISTEXT(TabellSAML[[#This Row],[Datum alla]]),"",YEAR(TabellSAML[[#This Row],[Datum alla]]))</f>
        <v/>
      </c>
      <c r="BL385" t="str">
        <f>IF(ISTEXT(TabellSAML[[#This Row],[Datum alla]]),"",MONTH(TabellSAML[[#This Row],[Datum alla]]))</f>
        <v/>
      </c>
      <c r="BM385" t="str">
        <f>IF(ISTEXT(TabellSAML[[#This Row],[Månad]]),"",IF(TabellSAML[[#This Row],[Månad]]&lt;=6,TabellSAML[[#This Row],[År]]&amp;" termin 1",TabellSAML[[#This Row],[År]]&amp;" termin 2"))</f>
        <v/>
      </c>
    </row>
    <row r="386" spans="2:65" x14ac:dyDescent="0.25">
      <c r="B386" s="1"/>
      <c r="C386" s="1"/>
      <c r="G386" s="29"/>
      <c r="J386" s="2"/>
      <c r="K386" s="2"/>
      <c r="S386" s="37"/>
      <c r="T386" s="29"/>
      <c r="AO386" s="44" t="str">
        <f>IF(TabellSAML[[#This Row],[ID]]&gt;0,ISTEXT(TabellSAML[[#This Row],[(CoS) Ledarens namn]]),"")</f>
        <v/>
      </c>
      <c r="AP386" t="str">
        <f>IF(TabellSAML[[#This Row],[ID]]&gt;0,ISTEXT(TabellSAML[[#This Row],[(BIFF) Ledarens namn]]),"")</f>
        <v/>
      </c>
      <c r="AQ386" t="str">
        <f>IF(TabellSAML[[#This Row],[ID]]&gt;0,ISTEXT(TabellSAML[[#This Row],[(LFT) Ledarens namn]]),"")</f>
        <v/>
      </c>
      <c r="AR386" t="str">
        <f>IF(TabellSAML[[#This Row],[ID]]&gt;0,ISTEXT(TabellSAML[[#This Row],[(CoS) Namn på ledare för programmet]]),"")</f>
        <v/>
      </c>
      <c r="AS386" t="str">
        <f>IF(TabellSAML[[#This Row],[ID]]&gt;0,ISTEXT(TabellSAML[[#This Row],[(BIFF) Namn på ledare för programmet]]),"")</f>
        <v/>
      </c>
      <c r="AT386" t="str">
        <f>IF(TabellSAML[[#This Row],[ID]]&gt;0,ISTEXT(TabellSAML[[#This Row],[(LFT) Namn på ledare för programmet]]),"")</f>
        <v/>
      </c>
      <c r="AU386" s="5" t="str">
        <f>IF(TabellSAML[[#This Row],[CoS1]]=TRUE,TabellSAML[[#This Row],[Datum för det sista programtillfället]]&amp;TabellSAML[[#This Row],[(CoS) Ledarens namn]],"")</f>
        <v/>
      </c>
      <c r="AV386" t="str">
        <f>IF(TabellSAML[[#This Row],[CoS1]]=TRUE,TabellSAML[[#This Row],[Socialförvaltning som anordnat programtillfällena]],"")</f>
        <v/>
      </c>
      <c r="AW386" s="5" t="str">
        <f>IF(TabellSAML[[#This Row],[CoS2]]=TRUE,TabellSAML[[#This Row],[Datum för sista programtillfället]]&amp;TabellSAML[[#This Row],[(CoS) Namn på ledare för programmet]],"")</f>
        <v/>
      </c>
      <c r="AX386" t="str">
        <f>_xlfn.XLOOKUP(TabellSAML[[#This Row],[CoS_del_datum]],TabellSAML[CoS_led_datum],TabellSAML[CoS_led_SF],"",0,1)</f>
        <v/>
      </c>
      <c r="AY386" s="5" t="str">
        <f>IF(TabellSAML[[#This Row],[BIFF1]]=TRUE,TabellSAML[[#This Row],[Datum för det sista programtillfället]]&amp;TabellSAML[[#This Row],[(BIFF) Ledarens namn]],"")</f>
        <v/>
      </c>
      <c r="AZ386" t="str">
        <f>IF(TabellSAML[[#This Row],[BIFF1]]=TRUE,TabellSAML[[#This Row],[Socialförvaltning som anordnat programtillfällena]],"")</f>
        <v/>
      </c>
      <c r="BA386" s="5" t="str">
        <f>IF(TabellSAML[[#This Row],[BIFF2]]=TRUE,TabellSAML[[#This Row],[Datum för sista programtillfället]]&amp;TabellSAML[[#This Row],[(BIFF) Namn på ledare för programmet]],"")</f>
        <v/>
      </c>
      <c r="BB386" t="str">
        <f>_xlfn.XLOOKUP(TabellSAML[[#This Row],[BIFF_del_datum]],TabellSAML[BIFF_led_datum],TabellSAML[BIFF_led_SF],"",0,1)</f>
        <v/>
      </c>
      <c r="BC386" s="5" t="str">
        <f>IF(TabellSAML[[#This Row],[LFT1]]=TRUE,TabellSAML[[#This Row],[Datum för det sista programtillfället]]&amp;TabellSAML[[#This Row],[(LFT) Ledarens namn]],"")</f>
        <v/>
      </c>
      <c r="BD386" t="str">
        <f>IF(TabellSAML[[#This Row],[LFT1]]=TRUE,TabellSAML[[#This Row],[Socialförvaltning som anordnat programtillfällena]],"")</f>
        <v/>
      </c>
      <c r="BE386" s="5" t="str">
        <f>IF(TabellSAML[[#This Row],[LFT2]]=TRUE,TabellSAML[[#This Row],[Datum för sista programtillfället]]&amp;TabellSAML[[#This Row],[(LFT) Namn på ledare för programmet]],"")</f>
        <v/>
      </c>
      <c r="BF386" t="str">
        <f>_xlfn.XLOOKUP(TabellSAML[[#This Row],[LFT_del_datum]],TabellSAML[LFT_led_datum],TabellSAML[LFT_led_SF],"",0,1)</f>
        <v/>
      </c>
      <c r="BG38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6" s="5" t="str">
        <f>IF(ISNUMBER(TabellSAML[[#This Row],[Datum för det sista programtillfället]]),TabellSAML[[#This Row],[Datum för det sista programtillfället]],IF(ISBLANK(TabellSAML[[#This Row],[Datum för sista programtillfället]]),"",TabellSAML[[#This Row],[Datum för sista programtillfället]]))</f>
        <v/>
      </c>
      <c r="BJ386" t="str">
        <f>IF(ISTEXT(TabellSAML[[#This Row],[Typ av program]]),TabellSAML[[#This Row],[Typ av program]],IF(ISBLANK(TabellSAML[[#This Row],[Typ av program2]]),"",TabellSAML[[#This Row],[Typ av program2]]))</f>
        <v/>
      </c>
      <c r="BK386" t="str">
        <f>IF(ISTEXT(TabellSAML[[#This Row],[Datum alla]]),"",YEAR(TabellSAML[[#This Row],[Datum alla]]))</f>
        <v/>
      </c>
      <c r="BL386" t="str">
        <f>IF(ISTEXT(TabellSAML[[#This Row],[Datum alla]]),"",MONTH(TabellSAML[[#This Row],[Datum alla]]))</f>
        <v/>
      </c>
      <c r="BM386" t="str">
        <f>IF(ISTEXT(TabellSAML[[#This Row],[Månad]]),"",IF(TabellSAML[[#This Row],[Månad]]&lt;=6,TabellSAML[[#This Row],[År]]&amp;" termin 1",TabellSAML[[#This Row],[År]]&amp;" termin 2"))</f>
        <v/>
      </c>
    </row>
    <row r="387" spans="2:65" x14ac:dyDescent="0.25">
      <c r="B387" s="1"/>
      <c r="C387" s="1"/>
      <c r="G387" s="29"/>
      <c r="J387" s="2"/>
      <c r="K387" s="2"/>
      <c r="S387" s="37"/>
      <c r="T387" s="29"/>
      <c r="AO387" s="44" t="str">
        <f>IF(TabellSAML[[#This Row],[ID]]&gt;0,ISTEXT(TabellSAML[[#This Row],[(CoS) Ledarens namn]]),"")</f>
        <v/>
      </c>
      <c r="AP387" t="str">
        <f>IF(TabellSAML[[#This Row],[ID]]&gt;0,ISTEXT(TabellSAML[[#This Row],[(BIFF) Ledarens namn]]),"")</f>
        <v/>
      </c>
      <c r="AQ387" t="str">
        <f>IF(TabellSAML[[#This Row],[ID]]&gt;0,ISTEXT(TabellSAML[[#This Row],[(LFT) Ledarens namn]]),"")</f>
        <v/>
      </c>
      <c r="AR387" t="str">
        <f>IF(TabellSAML[[#This Row],[ID]]&gt;0,ISTEXT(TabellSAML[[#This Row],[(CoS) Namn på ledare för programmet]]),"")</f>
        <v/>
      </c>
      <c r="AS387" t="str">
        <f>IF(TabellSAML[[#This Row],[ID]]&gt;0,ISTEXT(TabellSAML[[#This Row],[(BIFF) Namn på ledare för programmet]]),"")</f>
        <v/>
      </c>
      <c r="AT387" t="str">
        <f>IF(TabellSAML[[#This Row],[ID]]&gt;0,ISTEXT(TabellSAML[[#This Row],[(LFT) Namn på ledare för programmet]]),"")</f>
        <v/>
      </c>
      <c r="AU387" s="5" t="str">
        <f>IF(TabellSAML[[#This Row],[CoS1]]=TRUE,TabellSAML[[#This Row],[Datum för det sista programtillfället]]&amp;TabellSAML[[#This Row],[(CoS) Ledarens namn]],"")</f>
        <v/>
      </c>
      <c r="AV387" t="str">
        <f>IF(TabellSAML[[#This Row],[CoS1]]=TRUE,TabellSAML[[#This Row],[Socialförvaltning som anordnat programtillfällena]],"")</f>
        <v/>
      </c>
      <c r="AW387" s="5" t="str">
        <f>IF(TabellSAML[[#This Row],[CoS2]]=TRUE,TabellSAML[[#This Row],[Datum för sista programtillfället]]&amp;TabellSAML[[#This Row],[(CoS) Namn på ledare för programmet]],"")</f>
        <v/>
      </c>
      <c r="AX387" t="str">
        <f>_xlfn.XLOOKUP(TabellSAML[[#This Row],[CoS_del_datum]],TabellSAML[CoS_led_datum],TabellSAML[CoS_led_SF],"",0,1)</f>
        <v/>
      </c>
      <c r="AY387" s="5" t="str">
        <f>IF(TabellSAML[[#This Row],[BIFF1]]=TRUE,TabellSAML[[#This Row],[Datum för det sista programtillfället]]&amp;TabellSAML[[#This Row],[(BIFF) Ledarens namn]],"")</f>
        <v/>
      </c>
      <c r="AZ387" t="str">
        <f>IF(TabellSAML[[#This Row],[BIFF1]]=TRUE,TabellSAML[[#This Row],[Socialförvaltning som anordnat programtillfällena]],"")</f>
        <v/>
      </c>
      <c r="BA387" s="5" t="str">
        <f>IF(TabellSAML[[#This Row],[BIFF2]]=TRUE,TabellSAML[[#This Row],[Datum för sista programtillfället]]&amp;TabellSAML[[#This Row],[(BIFF) Namn på ledare för programmet]],"")</f>
        <v/>
      </c>
      <c r="BB387" t="str">
        <f>_xlfn.XLOOKUP(TabellSAML[[#This Row],[BIFF_del_datum]],TabellSAML[BIFF_led_datum],TabellSAML[BIFF_led_SF],"",0,1)</f>
        <v/>
      </c>
      <c r="BC387" s="5" t="str">
        <f>IF(TabellSAML[[#This Row],[LFT1]]=TRUE,TabellSAML[[#This Row],[Datum för det sista programtillfället]]&amp;TabellSAML[[#This Row],[(LFT) Ledarens namn]],"")</f>
        <v/>
      </c>
      <c r="BD387" t="str">
        <f>IF(TabellSAML[[#This Row],[LFT1]]=TRUE,TabellSAML[[#This Row],[Socialförvaltning som anordnat programtillfällena]],"")</f>
        <v/>
      </c>
      <c r="BE387" s="5" t="str">
        <f>IF(TabellSAML[[#This Row],[LFT2]]=TRUE,TabellSAML[[#This Row],[Datum för sista programtillfället]]&amp;TabellSAML[[#This Row],[(LFT) Namn på ledare för programmet]],"")</f>
        <v/>
      </c>
      <c r="BF387" t="str">
        <f>_xlfn.XLOOKUP(TabellSAML[[#This Row],[LFT_del_datum]],TabellSAML[LFT_led_datum],TabellSAML[LFT_led_SF],"",0,1)</f>
        <v/>
      </c>
      <c r="BG38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7" s="5" t="str">
        <f>IF(ISNUMBER(TabellSAML[[#This Row],[Datum för det sista programtillfället]]),TabellSAML[[#This Row],[Datum för det sista programtillfället]],IF(ISBLANK(TabellSAML[[#This Row],[Datum för sista programtillfället]]),"",TabellSAML[[#This Row],[Datum för sista programtillfället]]))</f>
        <v/>
      </c>
      <c r="BJ387" t="str">
        <f>IF(ISTEXT(TabellSAML[[#This Row],[Typ av program]]),TabellSAML[[#This Row],[Typ av program]],IF(ISBLANK(TabellSAML[[#This Row],[Typ av program2]]),"",TabellSAML[[#This Row],[Typ av program2]]))</f>
        <v/>
      </c>
      <c r="BK387" t="str">
        <f>IF(ISTEXT(TabellSAML[[#This Row],[Datum alla]]),"",YEAR(TabellSAML[[#This Row],[Datum alla]]))</f>
        <v/>
      </c>
      <c r="BL387" t="str">
        <f>IF(ISTEXT(TabellSAML[[#This Row],[Datum alla]]),"",MONTH(TabellSAML[[#This Row],[Datum alla]]))</f>
        <v/>
      </c>
      <c r="BM387" t="str">
        <f>IF(ISTEXT(TabellSAML[[#This Row],[Månad]]),"",IF(TabellSAML[[#This Row],[Månad]]&lt;=6,TabellSAML[[#This Row],[År]]&amp;" termin 1",TabellSAML[[#This Row],[År]]&amp;" termin 2"))</f>
        <v/>
      </c>
    </row>
    <row r="388" spans="2:65" x14ac:dyDescent="0.25">
      <c r="B388" s="1"/>
      <c r="C388" s="1"/>
      <c r="G388" s="29"/>
      <c r="J388" s="2"/>
      <c r="K388" s="2"/>
      <c r="S388" s="37"/>
      <c r="T388" s="29"/>
      <c r="AO388" s="44" t="str">
        <f>IF(TabellSAML[[#This Row],[ID]]&gt;0,ISTEXT(TabellSAML[[#This Row],[(CoS) Ledarens namn]]),"")</f>
        <v/>
      </c>
      <c r="AP388" t="str">
        <f>IF(TabellSAML[[#This Row],[ID]]&gt;0,ISTEXT(TabellSAML[[#This Row],[(BIFF) Ledarens namn]]),"")</f>
        <v/>
      </c>
      <c r="AQ388" t="str">
        <f>IF(TabellSAML[[#This Row],[ID]]&gt;0,ISTEXT(TabellSAML[[#This Row],[(LFT) Ledarens namn]]),"")</f>
        <v/>
      </c>
      <c r="AR388" t="str">
        <f>IF(TabellSAML[[#This Row],[ID]]&gt;0,ISTEXT(TabellSAML[[#This Row],[(CoS) Namn på ledare för programmet]]),"")</f>
        <v/>
      </c>
      <c r="AS388" t="str">
        <f>IF(TabellSAML[[#This Row],[ID]]&gt;0,ISTEXT(TabellSAML[[#This Row],[(BIFF) Namn på ledare för programmet]]),"")</f>
        <v/>
      </c>
      <c r="AT388" t="str">
        <f>IF(TabellSAML[[#This Row],[ID]]&gt;0,ISTEXT(TabellSAML[[#This Row],[(LFT) Namn på ledare för programmet]]),"")</f>
        <v/>
      </c>
      <c r="AU388" s="5" t="str">
        <f>IF(TabellSAML[[#This Row],[CoS1]]=TRUE,TabellSAML[[#This Row],[Datum för det sista programtillfället]]&amp;TabellSAML[[#This Row],[(CoS) Ledarens namn]],"")</f>
        <v/>
      </c>
      <c r="AV388" t="str">
        <f>IF(TabellSAML[[#This Row],[CoS1]]=TRUE,TabellSAML[[#This Row],[Socialförvaltning som anordnat programtillfällena]],"")</f>
        <v/>
      </c>
      <c r="AW388" s="5" t="str">
        <f>IF(TabellSAML[[#This Row],[CoS2]]=TRUE,TabellSAML[[#This Row],[Datum för sista programtillfället]]&amp;TabellSAML[[#This Row],[(CoS) Namn på ledare för programmet]],"")</f>
        <v/>
      </c>
      <c r="AX388" t="str">
        <f>_xlfn.XLOOKUP(TabellSAML[[#This Row],[CoS_del_datum]],TabellSAML[CoS_led_datum],TabellSAML[CoS_led_SF],"",0,1)</f>
        <v/>
      </c>
      <c r="AY388" s="5" t="str">
        <f>IF(TabellSAML[[#This Row],[BIFF1]]=TRUE,TabellSAML[[#This Row],[Datum för det sista programtillfället]]&amp;TabellSAML[[#This Row],[(BIFF) Ledarens namn]],"")</f>
        <v/>
      </c>
      <c r="AZ388" t="str">
        <f>IF(TabellSAML[[#This Row],[BIFF1]]=TRUE,TabellSAML[[#This Row],[Socialförvaltning som anordnat programtillfällena]],"")</f>
        <v/>
      </c>
      <c r="BA388" s="5" t="str">
        <f>IF(TabellSAML[[#This Row],[BIFF2]]=TRUE,TabellSAML[[#This Row],[Datum för sista programtillfället]]&amp;TabellSAML[[#This Row],[(BIFF) Namn på ledare för programmet]],"")</f>
        <v/>
      </c>
      <c r="BB388" t="str">
        <f>_xlfn.XLOOKUP(TabellSAML[[#This Row],[BIFF_del_datum]],TabellSAML[BIFF_led_datum],TabellSAML[BIFF_led_SF],"",0,1)</f>
        <v/>
      </c>
      <c r="BC388" s="5" t="str">
        <f>IF(TabellSAML[[#This Row],[LFT1]]=TRUE,TabellSAML[[#This Row],[Datum för det sista programtillfället]]&amp;TabellSAML[[#This Row],[(LFT) Ledarens namn]],"")</f>
        <v/>
      </c>
      <c r="BD388" t="str">
        <f>IF(TabellSAML[[#This Row],[LFT1]]=TRUE,TabellSAML[[#This Row],[Socialförvaltning som anordnat programtillfällena]],"")</f>
        <v/>
      </c>
      <c r="BE388" s="5" t="str">
        <f>IF(TabellSAML[[#This Row],[LFT2]]=TRUE,TabellSAML[[#This Row],[Datum för sista programtillfället]]&amp;TabellSAML[[#This Row],[(LFT) Namn på ledare för programmet]],"")</f>
        <v/>
      </c>
      <c r="BF388" t="str">
        <f>_xlfn.XLOOKUP(TabellSAML[[#This Row],[LFT_del_datum]],TabellSAML[LFT_led_datum],TabellSAML[LFT_led_SF],"",0,1)</f>
        <v/>
      </c>
      <c r="BG38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8" s="5" t="str">
        <f>IF(ISNUMBER(TabellSAML[[#This Row],[Datum för det sista programtillfället]]),TabellSAML[[#This Row],[Datum för det sista programtillfället]],IF(ISBLANK(TabellSAML[[#This Row],[Datum för sista programtillfället]]),"",TabellSAML[[#This Row],[Datum för sista programtillfället]]))</f>
        <v/>
      </c>
      <c r="BJ388" t="str">
        <f>IF(ISTEXT(TabellSAML[[#This Row],[Typ av program]]),TabellSAML[[#This Row],[Typ av program]],IF(ISBLANK(TabellSAML[[#This Row],[Typ av program2]]),"",TabellSAML[[#This Row],[Typ av program2]]))</f>
        <v/>
      </c>
      <c r="BK388" t="str">
        <f>IF(ISTEXT(TabellSAML[[#This Row],[Datum alla]]),"",YEAR(TabellSAML[[#This Row],[Datum alla]]))</f>
        <v/>
      </c>
      <c r="BL388" t="str">
        <f>IF(ISTEXT(TabellSAML[[#This Row],[Datum alla]]),"",MONTH(TabellSAML[[#This Row],[Datum alla]]))</f>
        <v/>
      </c>
      <c r="BM388" t="str">
        <f>IF(ISTEXT(TabellSAML[[#This Row],[Månad]]),"",IF(TabellSAML[[#This Row],[Månad]]&lt;=6,TabellSAML[[#This Row],[År]]&amp;" termin 1",TabellSAML[[#This Row],[År]]&amp;" termin 2"))</f>
        <v/>
      </c>
    </row>
    <row r="389" spans="2:65" x14ac:dyDescent="0.25">
      <c r="B389" s="1"/>
      <c r="C389" s="1"/>
      <c r="G389" s="29"/>
      <c r="J389" s="2"/>
      <c r="K389" s="2"/>
      <c r="S389" s="37"/>
      <c r="T389" s="29"/>
      <c r="AO389" s="44" t="str">
        <f>IF(TabellSAML[[#This Row],[ID]]&gt;0,ISTEXT(TabellSAML[[#This Row],[(CoS) Ledarens namn]]),"")</f>
        <v/>
      </c>
      <c r="AP389" t="str">
        <f>IF(TabellSAML[[#This Row],[ID]]&gt;0,ISTEXT(TabellSAML[[#This Row],[(BIFF) Ledarens namn]]),"")</f>
        <v/>
      </c>
      <c r="AQ389" t="str">
        <f>IF(TabellSAML[[#This Row],[ID]]&gt;0,ISTEXT(TabellSAML[[#This Row],[(LFT) Ledarens namn]]),"")</f>
        <v/>
      </c>
      <c r="AR389" t="str">
        <f>IF(TabellSAML[[#This Row],[ID]]&gt;0,ISTEXT(TabellSAML[[#This Row],[(CoS) Namn på ledare för programmet]]),"")</f>
        <v/>
      </c>
      <c r="AS389" t="str">
        <f>IF(TabellSAML[[#This Row],[ID]]&gt;0,ISTEXT(TabellSAML[[#This Row],[(BIFF) Namn på ledare för programmet]]),"")</f>
        <v/>
      </c>
      <c r="AT389" t="str">
        <f>IF(TabellSAML[[#This Row],[ID]]&gt;0,ISTEXT(TabellSAML[[#This Row],[(LFT) Namn på ledare för programmet]]),"")</f>
        <v/>
      </c>
      <c r="AU389" s="5" t="str">
        <f>IF(TabellSAML[[#This Row],[CoS1]]=TRUE,TabellSAML[[#This Row],[Datum för det sista programtillfället]]&amp;TabellSAML[[#This Row],[(CoS) Ledarens namn]],"")</f>
        <v/>
      </c>
      <c r="AV389" t="str">
        <f>IF(TabellSAML[[#This Row],[CoS1]]=TRUE,TabellSAML[[#This Row],[Socialförvaltning som anordnat programtillfällena]],"")</f>
        <v/>
      </c>
      <c r="AW389" s="5" t="str">
        <f>IF(TabellSAML[[#This Row],[CoS2]]=TRUE,TabellSAML[[#This Row],[Datum för sista programtillfället]]&amp;TabellSAML[[#This Row],[(CoS) Namn på ledare för programmet]],"")</f>
        <v/>
      </c>
      <c r="AX389" t="str">
        <f>_xlfn.XLOOKUP(TabellSAML[[#This Row],[CoS_del_datum]],TabellSAML[CoS_led_datum],TabellSAML[CoS_led_SF],"",0,1)</f>
        <v/>
      </c>
      <c r="AY389" s="5" t="str">
        <f>IF(TabellSAML[[#This Row],[BIFF1]]=TRUE,TabellSAML[[#This Row],[Datum för det sista programtillfället]]&amp;TabellSAML[[#This Row],[(BIFF) Ledarens namn]],"")</f>
        <v/>
      </c>
      <c r="AZ389" t="str">
        <f>IF(TabellSAML[[#This Row],[BIFF1]]=TRUE,TabellSAML[[#This Row],[Socialförvaltning som anordnat programtillfällena]],"")</f>
        <v/>
      </c>
      <c r="BA389" s="5" t="str">
        <f>IF(TabellSAML[[#This Row],[BIFF2]]=TRUE,TabellSAML[[#This Row],[Datum för sista programtillfället]]&amp;TabellSAML[[#This Row],[(BIFF) Namn på ledare för programmet]],"")</f>
        <v/>
      </c>
      <c r="BB389" t="str">
        <f>_xlfn.XLOOKUP(TabellSAML[[#This Row],[BIFF_del_datum]],TabellSAML[BIFF_led_datum],TabellSAML[BIFF_led_SF],"",0,1)</f>
        <v/>
      </c>
      <c r="BC389" s="5" t="str">
        <f>IF(TabellSAML[[#This Row],[LFT1]]=TRUE,TabellSAML[[#This Row],[Datum för det sista programtillfället]]&amp;TabellSAML[[#This Row],[(LFT) Ledarens namn]],"")</f>
        <v/>
      </c>
      <c r="BD389" t="str">
        <f>IF(TabellSAML[[#This Row],[LFT1]]=TRUE,TabellSAML[[#This Row],[Socialförvaltning som anordnat programtillfällena]],"")</f>
        <v/>
      </c>
      <c r="BE389" s="5" t="str">
        <f>IF(TabellSAML[[#This Row],[LFT2]]=TRUE,TabellSAML[[#This Row],[Datum för sista programtillfället]]&amp;TabellSAML[[#This Row],[(LFT) Namn på ledare för programmet]],"")</f>
        <v/>
      </c>
      <c r="BF389" t="str">
        <f>_xlfn.XLOOKUP(TabellSAML[[#This Row],[LFT_del_datum]],TabellSAML[LFT_led_datum],TabellSAML[LFT_led_SF],"",0,1)</f>
        <v/>
      </c>
      <c r="BG38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8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89" s="5" t="str">
        <f>IF(ISNUMBER(TabellSAML[[#This Row],[Datum för det sista programtillfället]]),TabellSAML[[#This Row],[Datum för det sista programtillfället]],IF(ISBLANK(TabellSAML[[#This Row],[Datum för sista programtillfället]]),"",TabellSAML[[#This Row],[Datum för sista programtillfället]]))</f>
        <v/>
      </c>
      <c r="BJ389" t="str">
        <f>IF(ISTEXT(TabellSAML[[#This Row],[Typ av program]]),TabellSAML[[#This Row],[Typ av program]],IF(ISBLANK(TabellSAML[[#This Row],[Typ av program2]]),"",TabellSAML[[#This Row],[Typ av program2]]))</f>
        <v/>
      </c>
      <c r="BK389" t="str">
        <f>IF(ISTEXT(TabellSAML[[#This Row],[Datum alla]]),"",YEAR(TabellSAML[[#This Row],[Datum alla]]))</f>
        <v/>
      </c>
      <c r="BL389" t="str">
        <f>IF(ISTEXT(TabellSAML[[#This Row],[Datum alla]]),"",MONTH(TabellSAML[[#This Row],[Datum alla]]))</f>
        <v/>
      </c>
      <c r="BM389" t="str">
        <f>IF(ISTEXT(TabellSAML[[#This Row],[Månad]]),"",IF(TabellSAML[[#This Row],[Månad]]&lt;=6,TabellSAML[[#This Row],[År]]&amp;" termin 1",TabellSAML[[#This Row],[År]]&amp;" termin 2"))</f>
        <v/>
      </c>
    </row>
    <row r="390" spans="2:65" x14ac:dyDescent="0.25">
      <c r="B390" s="1"/>
      <c r="C390" s="1"/>
      <c r="G390" s="29"/>
      <c r="J390" s="2"/>
      <c r="K390" s="2"/>
      <c r="S390" s="37"/>
      <c r="T390" s="29"/>
      <c r="AO390" s="44" t="str">
        <f>IF(TabellSAML[[#This Row],[ID]]&gt;0,ISTEXT(TabellSAML[[#This Row],[(CoS) Ledarens namn]]),"")</f>
        <v/>
      </c>
      <c r="AP390" t="str">
        <f>IF(TabellSAML[[#This Row],[ID]]&gt;0,ISTEXT(TabellSAML[[#This Row],[(BIFF) Ledarens namn]]),"")</f>
        <v/>
      </c>
      <c r="AQ390" t="str">
        <f>IF(TabellSAML[[#This Row],[ID]]&gt;0,ISTEXT(TabellSAML[[#This Row],[(LFT) Ledarens namn]]),"")</f>
        <v/>
      </c>
      <c r="AR390" t="str">
        <f>IF(TabellSAML[[#This Row],[ID]]&gt;0,ISTEXT(TabellSAML[[#This Row],[(CoS) Namn på ledare för programmet]]),"")</f>
        <v/>
      </c>
      <c r="AS390" t="str">
        <f>IF(TabellSAML[[#This Row],[ID]]&gt;0,ISTEXT(TabellSAML[[#This Row],[(BIFF) Namn på ledare för programmet]]),"")</f>
        <v/>
      </c>
      <c r="AT390" t="str">
        <f>IF(TabellSAML[[#This Row],[ID]]&gt;0,ISTEXT(TabellSAML[[#This Row],[(LFT) Namn på ledare för programmet]]),"")</f>
        <v/>
      </c>
      <c r="AU390" s="5" t="str">
        <f>IF(TabellSAML[[#This Row],[CoS1]]=TRUE,TabellSAML[[#This Row],[Datum för det sista programtillfället]]&amp;TabellSAML[[#This Row],[(CoS) Ledarens namn]],"")</f>
        <v/>
      </c>
      <c r="AV390" t="str">
        <f>IF(TabellSAML[[#This Row],[CoS1]]=TRUE,TabellSAML[[#This Row],[Socialförvaltning som anordnat programtillfällena]],"")</f>
        <v/>
      </c>
      <c r="AW390" s="5" t="str">
        <f>IF(TabellSAML[[#This Row],[CoS2]]=TRUE,TabellSAML[[#This Row],[Datum för sista programtillfället]]&amp;TabellSAML[[#This Row],[(CoS) Namn på ledare för programmet]],"")</f>
        <v/>
      </c>
      <c r="AX390" t="str">
        <f>_xlfn.XLOOKUP(TabellSAML[[#This Row],[CoS_del_datum]],TabellSAML[CoS_led_datum],TabellSAML[CoS_led_SF],"",0,1)</f>
        <v/>
      </c>
      <c r="AY390" s="5" t="str">
        <f>IF(TabellSAML[[#This Row],[BIFF1]]=TRUE,TabellSAML[[#This Row],[Datum för det sista programtillfället]]&amp;TabellSAML[[#This Row],[(BIFF) Ledarens namn]],"")</f>
        <v/>
      </c>
      <c r="AZ390" t="str">
        <f>IF(TabellSAML[[#This Row],[BIFF1]]=TRUE,TabellSAML[[#This Row],[Socialförvaltning som anordnat programtillfällena]],"")</f>
        <v/>
      </c>
      <c r="BA390" s="5" t="str">
        <f>IF(TabellSAML[[#This Row],[BIFF2]]=TRUE,TabellSAML[[#This Row],[Datum för sista programtillfället]]&amp;TabellSAML[[#This Row],[(BIFF) Namn på ledare för programmet]],"")</f>
        <v/>
      </c>
      <c r="BB390" t="str">
        <f>_xlfn.XLOOKUP(TabellSAML[[#This Row],[BIFF_del_datum]],TabellSAML[BIFF_led_datum],TabellSAML[BIFF_led_SF],"",0,1)</f>
        <v/>
      </c>
      <c r="BC390" s="5" t="str">
        <f>IF(TabellSAML[[#This Row],[LFT1]]=TRUE,TabellSAML[[#This Row],[Datum för det sista programtillfället]]&amp;TabellSAML[[#This Row],[(LFT) Ledarens namn]],"")</f>
        <v/>
      </c>
      <c r="BD390" t="str">
        <f>IF(TabellSAML[[#This Row],[LFT1]]=TRUE,TabellSAML[[#This Row],[Socialförvaltning som anordnat programtillfällena]],"")</f>
        <v/>
      </c>
      <c r="BE390" s="5" t="str">
        <f>IF(TabellSAML[[#This Row],[LFT2]]=TRUE,TabellSAML[[#This Row],[Datum för sista programtillfället]]&amp;TabellSAML[[#This Row],[(LFT) Namn på ledare för programmet]],"")</f>
        <v/>
      </c>
      <c r="BF390" t="str">
        <f>_xlfn.XLOOKUP(TabellSAML[[#This Row],[LFT_del_datum]],TabellSAML[LFT_led_datum],TabellSAML[LFT_led_SF],"",0,1)</f>
        <v/>
      </c>
      <c r="BG39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0" s="5" t="str">
        <f>IF(ISNUMBER(TabellSAML[[#This Row],[Datum för det sista programtillfället]]),TabellSAML[[#This Row],[Datum för det sista programtillfället]],IF(ISBLANK(TabellSAML[[#This Row],[Datum för sista programtillfället]]),"",TabellSAML[[#This Row],[Datum för sista programtillfället]]))</f>
        <v/>
      </c>
      <c r="BJ390" t="str">
        <f>IF(ISTEXT(TabellSAML[[#This Row],[Typ av program]]),TabellSAML[[#This Row],[Typ av program]],IF(ISBLANK(TabellSAML[[#This Row],[Typ av program2]]),"",TabellSAML[[#This Row],[Typ av program2]]))</f>
        <v/>
      </c>
      <c r="BK390" t="str">
        <f>IF(ISTEXT(TabellSAML[[#This Row],[Datum alla]]),"",YEAR(TabellSAML[[#This Row],[Datum alla]]))</f>
        <v/>
      </c>
      <c r="BL390" t="str">
        <f>IF(ISTEXT(TabellSAML[[#This Row],[Datum alla]]),"",MONTH(TabellSAML[[#This Row],[Datum alla]]))</f>
        <v/>
      </c>
      <c r="BM390" t="str">
        <f>IF(ISTEXT(TabellSAML[[#This Row],[Månad]]),"",IF(TabellSAML[[#This Row],[Månad]]&lt;=6,TabellSAML[[#This Row],[År]]&amp;" termin 1",TabellSAML[[#This Row],[År]]&amp;" termin 2"))</f>
        <v/>
      </c>
    </row>
    <row r="391" spans="2:65" x14ac:dyDescent="0.25">
      <c r="B391" s="1"/>
      <c r="C391" s="1"/>
      <c r="G391" s="29"/>
      <c r="S391" s="37"/>
      <c r="T391" s="29"/>
      <c r="AA391" s="2"/>
      <c r="AO391" s="44" t="str">
        <f>IF(TabellSAML[[#This Row],[ID]]&gt;0,ISTEXT(TabellSAML[[#This Row],[(CoS) Ledarens namn]]),"")</f>
        <v/>
      </c>
      <c r="AP391" t="str">
        <f>IF(TabellSAML[[#This Row],[ID]]&gt;0,ISTEXT(TabellSAML[[#This Row],[(BIFF) Ledarens namn]]),"")</f>
        <v/>
      </c>
      <c r="AQ391" t="str">
        <f>IF(TabellSAML[[#This Row],[ID]]&gt;0,ISTEXT(TabellSAML[[#This Row],[(LFT) Ledarens namn]]),"")</f>
        <v/>
      </c>
      <c r="AR391" t="str">
        <f>IF(TabellSAML[[#This Row],[ID]]&gt;0,ISTEXT(TabellSAML[[#This Row],[(CoS) Namn på ledare för programmet]]),"")</f>
        <v/>
      </c>
      <c r="AS391" t="str">
        <f>IF(TabellSAML[[#This Row],[ID]]&gt;0,ISTEXT(TabellSAML[[#This Row],[(BIFF) Namn på ledare för programmet]]),"")</f>
        <v/>
      </c>
      <c r="AT391" t="str">
        <f>IF(TabellSAML[[#This Row],[ID]]&gt;0,ISTEXT(TabellSAML[[#This Row],[(LFT) Namn på ledare för programmet]]),"")</f>
        <v/>
      </c>
      <c r="AU391" s="5" t="str">
        <f>IF(TabellSAML[[#This Row],[CoS1]]=TRUE,TabellSAML[[#This Row],[Datum för det sista programtillfället]]&amp;TabellSAML[[#This Row],[(CoS) Ledarens namn]],"")</f>
        <v/>
      </c>
      <c r="AV391" t="str">
        <f>IF(TabellSAML[[#This Row],[CoS1]]=TRUE,TabellSAML[[#This Row],[Socialförvaltning som anordnat programtillfällena]],"")</f>
        <v/>
      </c>
      <c r="AW391" s="5" t="str">
        <f>IF(TabellSAML[[#This Row],[CoS2]]=TRUE,TabellSAML[[#This Row],[Datum för sista programtillfället]]&amp;TabellSAML[[#This Row],[(CoS) Namn på ledare för programmet]],"")</f>
        <v/>
      </c>
      <c r="AX391" t="str">
        <f>_xlfn.XLOOKUP(TabellSAML[[#This Row],[CoS_del_datum]],TabellSAML[CoS_led_datum],TabellSAML[CoS_led_SF],"",0,1)</f>
        <v/>
      </c>
      <c r="AY391" s="5" t="str">
        <f>IF(TabellSAML[[#This Row],[BIFF1]]=TRUE,TabellSAML[[#This Row],[Datum för det sista programtillfället]]&amp;TabellSAML[[#This Row],[(BIFF) Ledarens namn]],"")</f>
        <v/>
      </c>
      <c r="AZ391" t="str">
        <f>IF(TabellSAML[[#This Row],[BIFF1]]=TRUE,TabellSAML[[#This Row],[Socialförvaltning som anordnat programtillfällena]],"")</f>
        <v/>
      </c>
      <c r="BA391" s="5" t="str">
        <f>IF(TabellSAML[[#This Row],[BIFF2]]=TRUE,TabellSAML[[#This Row],[Datum för sista programtillfället]]&amp;TabellSAML[[#This Row],[(BIFF) Namn på ledare för programmet]],"")</f>
        <v/>
      </c>
      <c r="BB391" t="str">
        <f>_xlfn.XLOOKUP(TabellSAML[[#This Row],[BIFF_del_datum]],TabellSAML[BIFF_led_datum],TabellSAML[BIFF_led_SF],"",0,1)</f>
        <v/>
      </c>
      <c r="BC391" s="5" t="str">
        <f>IF(TabellSAML[[#This Row],[LFT1]]=TRUE,TabellSAML[[#This Row],[Datum för det sista programtillfället]]&amp;TabellSAML[[#This Row],[(LFT) Ledarens namn]],"")</f>
        <v/>
      </c>
      <c r="BD391" t="str">
        <f>IF(TabellSAML[[#This Row],[LFT1]]=TRUE,TabellSAML[[#This Row],[Socialförvaltning som anordnat programtillfällena]],"")</f>
        <v/>
      </c>
      <c r="BE391" s="5" t="str">
        <f>IF(TabellSAML[[#This Row],[LFT2]]=TRUE,TabellSAML[[#This Row],[Datum för sista programtillfället]]&amp;TabellSAML[[#This Row],[(LFT) Namn på ledare för programmet]],"")</f>
        <v/>
      </c>
      <c r="BF391" t="str">
        <f>_xlfn.XLOOKUP(TabellSAML[[#This Row],[LFT_del_datum]],TabellSAML[LFT_led_datum],TabellSAML[LFT_led_SF],"",0,1)</f>
        <v/>
      </c>
      <c r="BG39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1" s="5" t="str">
        <f>IF(ISNUMBER(TabellSAML[[#This Row],[Datum för det sista programtillfället]]),TabellSAML[[#This Row],[Datum för det sista programtillfället]],IF(ISBLANK(TabellSAML[[#This Row],[Datum för sista programtillfället]]),"",TabellSAML[[#This Row],[Datum för sista programtillfället]]))</f>
        <v/>
      </c>
      <c r="BJ391" t="str">
        <f>IF(ISTEXT(TabellSAML[[#This Row],[Typ av program]]),TabellSAML[[#This Row],[Typ av program]],IF(ISBLANK(TabellSAML[[#This Row],[Typ av program2]]),"",TabellSAML[[#This Row],[Typ av program2]]))</f>
        <v/>
      </c>
      <c r="BK391" t="str">
        <f>IF(ISTEXT(TabellSAML[[#This Row],[Datum alla]]),"",YEAR(TabellSAML[[#This Row],[Datum alla]]))</f>
        <v/>
      </c>
      <c r="BL391" t="str">
        <f>IF(ISTEXT(TabellSAML[[#This Row],[Datum alla]]),"",MONTH(TabellSAML[[#This Row],[Datum alla]]))</f>
        <v/>
      </c>
      <c r="BM391" t="str">
        <f>IF(ISTEXT(TabellSAML[[#This Row],[Månad]]),"",IF(TabellSAML[[#This Row],[Månad]]&lt;=6,TabellSAML[[#This Row],[År]]&amp;" termin 1",TabellSAML[[#This Row],[År]]&amp;" termin 2"))</f>
        <v/>
      </c>
    </row>
    <row r="392" spans="2:65" x14ac:dyDescent="0.25">
      <c r="B392" s="1"/>
      <c r="C392" s="1"/>
      <c r="G392" s="29"/>
      <c r="J392" s="2"/>
      <c r="K392" s="2"/>
      <c r="S392" s="37"/>
      <c r="T392" s="29"/>
      <c r="AO392" s="44" t="str">
        <f>IF(TabellSAML[[#This Row],[ID]]&gt;0,ISTEXT(TabellSAML[[#This Row],[(CoS) Ledarens namn]]),"")</f>
        <v/>
      </c>
      <c r="AP392" t="str">
        <f>IF(TabellSAML[[#This Row],[ID]]&gt;0,ISTEXT(TabellSAML[[#This Row],[(BIFF) Ledarens namn]]),"")</f>
        <v/>
      </c>
      <c r="AQ392" t="str">
        <f>IF(TabellSAML[[#This Row],[ID]]&gt;0,ISTEXT(TabellSAML[[#This Row],[(LFT) Ledarens namn]]),"")</f>
        <v/>
      </c>
      <c r="AR392" t="str">
        <f>IF(TabellSAML[[#This Row],[ID]]&gt;0,ISTEXT(TabellSAML[[#This Row],[(CoS) Namn på ledare för programmet]]),"")</f>
        <v/>
      </c>
      <c r="AS392" t="str">
        <f>IF(TabellSAML[[#This Row],[ID]]&gt;0,ISTEXT(TabellSAML[[#This Row],[(BIFF) Namn på ledare för programmet]]),"")</f>
        <v/>
      </c>
      <c r="AT392" t="str">
        <f>IF(TabellSAML[[#This Row],[ID]]&gt;0,ISTEXT(TabellSAML[[#This Row],[(LFT) Namn på ledare för programmet]]),"")</f>
        <v/>
      </c>
      <c r="AU392" s="5" t="str">
        <f>IF(TabellSAML[[#This Row],[CoS1]]=TRUE,TabellSAML[[#This Row],[Datum för det sista programtillfället]]&amp;TabellSAML[[#This Row],[(CoS) Ledarens namn]],"")</f>
        <v/>
      </c>
      <c r="AV392" t="str">
        <f>IF(TabellSAML[[#This Row],[CoS1]]=TRUE,TabellSAML[[#This Row],[Socialförvaltning som anordnat programtillfällena]],"")</f>
        <v/>
      </c>
      <c r="AW392" s="5" t="str">
        <f>IF(TabellSAML[[#This Row],[CoS2]]=TRUE,TabellSAML[[#This Row],[Datum för sista programtillfället]]&amp;TabellSAML[[#This Row],[(CoS) Namn på ledare för programmet]],"")</f>
        <v/>
      </c>
      <c r="AX392" t="str">
        <f>_xlfn.XLOOKUP(TabellSAML[[#This Row],[CoS_del_datum]],TabellSAML[CoS_led_datum],TabellSAML[CoS_led_SF],"",0,1)</f>
        <v/>
      </c>
      <c r="AY392" s="5" t="str">
        <f>IF(TabellSAML[[#This Row],[BIFF1]]=TRUE,TabellSAML[[#This Row],[Datum för det sista programtillfället]]&amp;TabellSAML[[#This Row],[(BIFF) Ledarens namn]],"")</f>
        <v/>
      </c>
      <c r="AZ392" t="str">
        <f>IF(TabellSAML[[#This Row],[BIFF1]]=TRUE,TabellSAML[[#This Row],[Socialförvaltning som anordnat programtillfällena]],"")</f>
        <v/>
      </c>
      <c r="BA392" s="5" t="str">
        <f>IF(TabellSAML[[#This Row],[BIFF2]]=TRUE,TabellSAML[[#This Row],[Datum för sista programtillfället]]&amp;TabellSAML[[#This Row],[(BIFF) Namn på ledare för programmet]],"")</f>
        <v/>
      </c>
      <c r="BB392" t="str">
        <f>_xlfn.XLOOKUP(TabellSAML[[#This Row],[BIFF_del_datum]],TabellSAML[BIFF_led_datum],TabellSAML[BIFF_led_SF],"",0,1)</f>
        <v/>
      </c>
      <c r="BC392" s="5" t="str">
        <f>IF(TabellSAML[[#This Row],[LFT1]]=TRUE,TabellSAML[[#This Row],[Datum för det sista programtillfället]]&amp;TabellSAML[[#This Row],[(LFT) Ledarens namn]],"")</f>
        <v/>
      </c>
      <c r="BD392" t="str">
        <f>IF(TabellSAML[[#This Row],[LFT1]]=TRUE,TabellSAML[[#This Row],[Socialförvaltning som anordnat programtillfällena]],"")</f>
        <v/>
      </c>
      <c r="BE392" s="5" t="str">
        <f>IF(TabellSAML[[#This Row],[LFT2]]=TRUE,TabellSAML[[#This Row],[Datum för sista programtillfället]]&amp;TabellSAML[[#This Row],[(LFT) Namn på ledare för programmet]],"")</f>
        <v/>
      </c>
      <c r="BF392" t="str">
        <f>_xlfn.XLOOKUP(TabellSAML[[#This Row],[LFT_del_datum]],TabellSAML[LFT_led_datum],TabellSAML[LFT_led_SF],"",0,1)</f>
        <v/>
      </c>
      <c r="BG39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2" s="5" t="str">
        <f>IF(ISNUMBER(TabellSAML[[#This Row],[Datum för det sista programtillfället]]),TabellSAML[[#This Row],[Datum för det sista programtillfället]],IF(ISBLANK(TabellSAML[[#This Row],[Datum för sista programtillfället]]),"",TabellSAML[[#This Row],[Datum för sista programtillfället]]))</f>
        <v/>
      </c>
      <c r="BJ392" t="str">
        <f>IF(ISTEXT(TabellSAML[[#This Row],[Typ av program]]),TabellSAML[[#This Row],[Typ av program]],IF(ISBLANK(TabellSAML[[#This Row],[Typ av program2]]),"",TabellSAML[[#This Row],[Typ av program2]]))</f>
        <v/>
      </c>
      <c r="BK392" t="str">
        <f>IF(ISTEXT(TabellSAML[[#This Row],[Datum alla]]),"",YEAR(TabellSAML[[#This Row],[Datum alla]]))</f>
        <v/>
      </c>
      <c r="BL392" t="str">
        <f>IF(ISTEXT(TabellSAML[[#This Row],[Datum alla]]),"",MONTH(TabellSAML[[#This Row],[Datum alla]]))</f>
        <v/>
      </c>
      <c r="BM392" t="str">
        <f>IF(ISTEXT(TabellSAML[[#This Row],[Månad]]),"",IF(TabellSAML[[#This Row],[Månad]]&lt;=6,TabellSAML[[#This Row],[År]]&amp;" termin 1",TabellSAML[[#This Row],[År]]&amp;" termin 2"))</f>
        <v/>
      </c>
    </row>
    <row r="393" spans="2:65" x14ac:dyDescent="0.25">
      <c r="B393" s="1"/>
      <c r="C393" s="1"/>
      <c r="G393" s="29"/>
      <c r="S393" s="37"/>
      <c r="T393" s="29"/>
      <c r="AA393" s="2"/>
      <c r="AO393" s="44" t="str">
        <f>IF(TabellSAML[[#This Row],[ID]]&gt;0,ISTEXT(TabellSAML[[#This Row],[(CoS) Ledarens namn]]),"")</f>
        <v/>
      </c>
      <c r="AP393" t="str">
        <f>IF(TabellSAML[[#This Row],[ID]]&gt;0,ISTEXT(TabellSAML[[#This Row],[(BIFF) Ledarens namn]]),"")</f>
        <v/>
      </c>
      <c r="AQ393" t="str">
        <f>IF(TabellSAML[[#This Row],[ID]]&gt;0,ISTEXT(TabellSAML[[#This Row],[(LFT) Ledarens namn]]),"")</f>
        <v/>
      </c>
      <c r="AR393" t="str">
        <f>IF(TabellSAML[[#This Row],[ID]]&gt;0,ISTEXT(TabellSAML[[#This Row],[(CoS) Namn på ledare för programmet]]),"")</f>
        <v/>
      </c>
      <c r="AS393" t="str">
        <f>IF(TabellSAML[[#This Row],[ID]]&gt;0,ISTEXT(TabellSAML[[#This Row],[(BIFF) Namn på ledare för programmet]]),"")</f>
        <v/>
      </c>
      <c r="AT393" t="str">
        <f>IF(TabellSAML[[#This Row],[ID]]&gt;0,ISTEXT(TabellSAML[[#This Row],[(LFT) Namn på ledare för programmet]]),"")</f>
        <v/>
      </c>
      <c r="AU393" s="5" t="str">
        <f>IF(TabellSAML[[#This Row],[CoS1]]=TRUE,TabellSAML[[#This Row],[Datum för det sista programtillfället]]&amp;TabellSAML[[#This Row],[(CoS) Ledarens namn]],"")</f>
        <v/>
      </c>
      <c r="AV393" t="str">
        <f>IF(TabellSAML[[#This Row],[CoS1]]=TRUE,TabellSAML[[#This Row],[Socialförvaltning som anordnat programtillfällena]],"")</f>
        <v/>
      </c>
      <c r="AW393" s="5" t="str">
        <f>IF(TabellSAML[[#This Row],[CoS2]]=TRUE,TabellSAML[[#This Row],[Datum för sista programtillfället]]&amp;TabellSAML[[#This Row],[(CoS) Namn på ledare för programmet]],"")</f>
        <v/>
      </c>
      <c r="AX393" t="str">
        <f>_xlfn.XLOOKUP(TabellSAML[[#This Row],[CoS_del_datum]],TabellSAML[CoS_led_datum],TabellSAML[CoS_led_SF],"",0,1)</f>
        <v/>
      </c>
      <c r="AY393" s="5" t="str">
        <f>IF(TabellSAML[[#This Row],[BIFF1]]=TRUE,TabellSAML[[#This Row],[Datum för det sista programtillfället]]&amp;TabellSAML[[#This Row],[(BIFF) Ledarens namn]],"")</f>
        <v/>
      </c>
      <c r="AZ393" t="str">
        <f>IF(TabellSAML[[#This Row],[BIFF1]]=TRUE,TabellSAML[[#This Row],[Socialförvaltning som anordnat programtillfällena]],"")</f>
        <v/>
      </c>
      <c r="BA393" s="5" t="str">
        <f>IF(TabellSAML[[#This Row],[BIFF2]]=TRUE,TabellSAML[[#This Row],[Datum för sista programtillfället]]&amp;TabellSAML[[#This Row],[(BIFF) Namn på ledare för programmet]],"")</f>
        <v/>
      </c>
      <c r="BB393" t="str">
        <f>_xlfn.XLOOKUP(TabellSAML[[#This Row],[BIFF_del_datum]],TabellSAML[BIFF_led_datum],TabellSAML[BIFF_led_SF],"",0,1)</f>
        <v/>
      </c>
      <c r="BC393" s="5" t="str">
        <f>IF(TabellSAML[[#This Row],[LFT1]]=TRUE,TabellSAML[[#This Row],[Datum för det sista programtillfället]]&amp;TabellSAML[[#This Row],[(LFT) Ledarens namn]],"")</f>
        <v/>
      </c>
      <c r="BD393" t="str">
        <f>IF(TabellSAML[[#This Row],[LFT1]]=TRUE,TabellSAML[[#This Row],[Socialförvaltning som anordnat programtillfällena]],"")</f>
        <v/>
      </c>
      <c r="BE393" s="5" t="str">
        <f>IF(TabellSAML[[#This Row],[LFT2]]=TRUE,TabellSAML[[#This Row],[Datum för sista programtillfället]]&amp;TabellSAML[[#This Row],[(LFT) Namn på ledare för programmet]],"")</f>
        <v/>
      </c>
      <c r="BF393" t="str">
        <f>_xlfn.XLOOKUP(TabellSAML[[#This Row],[LFT_del_datum]],TabellSAML[LFT_led_datum],TabellSAML[LFT_led_SF],"",0,1)</f>
        <v/>
      </c>
      <c r="BG39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3" s="5" t="str">
        <f>IF(ISNUMBER(TabellSAML[[#This Row],[Datum för det sista programtillfället]]),TabellSAML[[#This Row],[Datum för det sista programtillfället]],IF(ISBLANK(TabellSAML[[#This Row],[Datum för sista programtillfället]]),"",TabellSAML[[#This Row],[Datum för sista programtillfället]]))</f>
        <v/>
      </c>
      <c r="BJ393" t="str">
        <f>IF(ISTEXT(TabellSAML[[#This Row],[Typ av program]]),TabellSAML[[#This Row],[Typ av program]],IF(ISBLANK(TabellSAML[[#This Row],[Typ av program2]]),"",TabellSAML[[#This Row],[Typ av program2]]))</f>
        <v/>
      </c>
      <c r="BK393" t="str">
        <f>IF(ISTEXT(TabellSAML[[#This Row],[Datum alla]]),"",YEAR(TabellSAML[[#This Row],[Datum alla]]))</f>
        <v/>
      </c>
      <c r="BL393" t="str">
        <f>IF(ISTEXT(TabellSAML[[#This Row],[Datum alla]]),"",MONTH(TabellSAML[[#This Row],[Datum alla]]))</f>
        <v/>
      </c>
      <c r="BM393" t="str">
        <f>IF(ISTEXT(TabellSAML[[#This Row],[Månad]]),"",IF(TabellSAML[[#This Row],[Månad]]&lt;=6,TabellSAML[[#This Row],[År]]&amp;" termin 1",TabellSAML[[#This Row],[År]]&amp;" termin 2"))</f>
        <v/>
      </c>
    </row>
    <row r="394" spans="2:65" x14ac:dyDescent="0.25">
      <c r="B394" s="1"/>
      <c r="C394" s="1"/>
      <c r="G394" s="29"/>
      <c r="S394" s="37"/>
      <c r="T394" s="29"/>
      <c r="AA394" s="2"/>
      <c r="AO394" s="44" t="str">
        <f>IF(TabellSAML[[#This Row],[ID]]&gt;0,ISTEXT(TabellSAML[[#This Row],[(CoS) Ledarens namn]]),"")</f>
        <v/>
      </c>
      <c r="AP394" t="str">
        <f>IF(TabellSAML[[#This Row],[ID]]&gt;0,ISTEXT(TabellSAML[[#This Row],[(BIFF) Ledarens namn]]),"")</f>
        <v/>
      </c>
      <c r="AQ394" t="str">
        <f>IF(TabellSAML[[#This Row],[ID]]&gt;0,ISTEXT(TabellSAML[[#This Row],[(LFT) Ledarens namn]]),"")</f>
        <v/>
      </c>
      <c r="AR394" t="str">
        <f>IF(TabellSAML[[#This Row],[ID]]&gt;0,ISTEXT(TabellSAML[[#This Row],[(CoS) Namn på ledare för programmet]]),"")</f>
        <v/>
      </c>
      <c r="AS394" t="str">
        <f>IF(TabellSAML[[#This Row],[ID]]&gt;0,ISTEXT(TabellSAML[[#This Row],[(BIFF) Namn på ledare för programmet]]),"")</f>
        <v/>
      </c>
      <c r="AT394" t="str">
        <f>IF(TabellSAML[[#This Row],[ID]]&gt;0,ISTEXT(TabellSAML[[#This Row],[(LFT) Namn på ledare för programmet]]),"")</f>
        <v/>
      </c>
      <c r="AU394" s="5" t="str">
        <f>IF(TabellSAML[[#This Row],[CoS1]]=TRUE,TabellSAML[[#This Row],[Datum för det sista programtillfället]]&amp;TabellSAML[[#This Row],[(CoS) Ledarens namn]],"")</f>
        <v/>
      </c>
      <c r="AV394" t="str">
        <f>IF(TabellSAML[[#This Row],[CoS1]]=TRUE,TabellSAML[[#This Row],[Socialförvaltning som anordnat programtillfällena]],"")</f>
        <v/>
      </c>
      <c r="AW394" s="5" t="str">
        <f>IF(TabellSAML[[#This Row],[CoS2]]=TRUE,TabellSAML[[#This Row],[Datum för sista programtillfället]]&amp;TabellSAML[[#This Row],[(CoS) Namn på ledare för programmet]],"")</f>
        <v/>
      </c>
      <c r="AX394" t="str">
        <f>_xlfn.XLOOKUP(TabellSAML[[#This Row],[CoS_del_datum]],TabellSAML[CoS_led_datum],TabellSAML[CoS_led_SF],"",0,1)</f>
        <v/>
      </c>
      <c r="AY394" s="5" t="str">
        <f>IF(TabellSAML[[#This Row],[BIFF1]]=TRUE,TabellSAML[[#This Row],[Datum för det sista programtillfället]]&amp;TabellSAML[[#This Row],[(BIFF) Ledarens namn]],"")</f>
        <v/>
      </c>
      <c r="AZ394" t="str">
        <f>IF(TabellSAML[[#This Row],[BIFF1]]=TRUE,TabellSAML[[#This Row],[Socialförvaltning som anordnat programtillfällena]],"")</f>
        <v/>
      </c>
      <c r="BA394" s="5" t="str">
        <f>IF(TabellSAML[[#This Row],[BIFF2]]=TRUE,TabellSAML[[#This Row],[Datum för sista programtillfället]]&amp;TabellSAML[[#This Row],[(BIFF) Namn på ledare för programmet]],"")</f>
        <v/>
      </c>
      <c r="BB394" t="str">
        <f>_xlfn.XLOOKUP(TabellSAML[[#This Row],[BIFF_del_datum]],TabellSAML[BIFF_led_datum],TabellSAML[BIFF_led_SF],"",0,1)</f>
        <v/>
      </c>
      <c r="BC394" s="5" t="str">
        <f>IF(TabellSAML[[#This Row],[LFT1]]=TRUE,TabellSAML[[#This Row],[Datum för det sista programtillfället]]&amp;TabellSAML[[#This Row],[(LFT) Ledarens namn]],"")</f>
        <v/>
      </c>
      <c r="BD394" t="str">
        <f>IF(TabellSAML[[#This Row],[LFT1]]=TRUE,TabellSAML[[#This Row],[Socialförvaltning som anordnat programtillfällena]],"")</f>
        <v/>
      </c>
      <c r="BE394" s="5" t="str">
        <f>IF(TabellSAML[[#This Row],[LFT2]]=TRUE,TabellSAML[[#This Row],[Datum för sista programtillfället]]&amp;TabellSAML[[#This Row],[(LFT) Namn på ledare för programmet]],"")</f>
        <v/>
      </c>
      <c r="BF394" t="str">
        <f>_xlfn.XLOOKUP(TabellSAML[[#This Row],[LFT_del_datum]],TabellSAML[LFT_led_datum],TabellSAML[LFT_led_SF],"",0,1)</f>
        <v/>
      </c>
      <c r="BG39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4" s="5" t="str">
        <f>IF(ISNUMBER(TabellSAML[[#This Row],[Datum för det sista programtillfället]]),TabellSAML[[#This Row],[Datum för det sista programtillfället]],IF(ISBLANK(TabellSAML[[#This Row],[Datum för sista programtillfället]]),"",TabellSAML[[#This Row],[Datum för sista programtillfället]]))</f>
        <v/>
      </c>
      <c r="BJ394" t="str">
        <f>IF(ISTEXT(TabellSAML[[#This Row],[Typ av program]]),TabellSAML[[#This Row],[Typ av program]],IF(ISBLANK(TabellSAML[[#This Row],[Typ av program2]]),"",TabellSAML[[#This Row],[Typ av program2]]))</f>
        <v/>
      </c>
      <c r="BK394" t="str">
        <f>IF(ISTEXT(TabellSAML[[#This Row],[Datum alla]]),"",YEAR(TabellSAML[[#This Row],[Datum alla]]))</f>
        <v/>
      </c>
      <c r="BL394" t="str">
        <f>IF(ISTEXT(TabellSAML[[#This Row],[Datum alla]]),"",MONTH(TabellSAML[[#This Row],[Datum alla]]))</f>
        <v/>
      </c>
      <c r="BM394" t="str">
        <f>IF(ISTEXT(TabellSAML[[#This Row],[Månad]]),"",IF(TabellSAML[[#This Row],[Månad]]&lt;=6,TabellSAML[[#This Row],[År]]&amp;" termin 1",TabellSAML[[#This Row],[År]]&amp;" termin 2"))</f>
        <v/>
      </c>
    </row>
    <row r="395" spans="2:65" x14ac:dyDescent="0.25">
      <c r="B395" s="1"/>
      <c r="C395" s="1"/>
      <c r="G395" s="29"/>
      <c r="S395" s="37"/>
      <c r="T395" s="29"/>
      <c r="AA395" s="2"/>
      <c r="AO395" s="44" t="str">
        <f>IF(TabellSAML[[#This Row],[ID]]&gt;0,ISTEXT(TabellSAML[[#This Row],[(CoS) Ledarens namn]]),"")</f>
        <v/>
      </c>
      <c r="AP395" t="str">
        <f>IF(TabellSAML[[#This Row],[ID]]&gt;0,ISTEXT(TabellSAML[[#This Row],[(BIFF) Ledarens namn]]),"")</f>
        <v/>
      </c>
      <c r="AQ395" t="str">
        <f>IF(TabellSAML[[#This Row],[ID]]&gt;0,ISTEXT(TabellSAML[[#This Row],[(LFT) Ledarens namn]]),"")</f>
        <v/>
      </c>
      <c r="AR395" t="str">
        <f>IF(TabellSAML[[#This Row],[ID]]&gt;0,ISTEXT(TabellSAML[[#This Row],[(CoS) Namn på ledare för programmet]]),"")</f>
        <v/>
      </c>
      <c r="AS395" t="str">
        <f>IF(TabellSAML[[#This Row],[ID]]&gt;0,ISTEXT(TabellSAML[[#This Row],[(BIFF) Namn på ledare för programmet]]),"")</f>
        <v/>
      </c>
      <c r="AT395" t="str">
        <f>IF(TabellSAML[[#This Row],[ID]]&gt;0,ISTEXT(TabellSAML[[#This Row],[(LFT) Namn på ledare för programmet]]),"")</f>
        <v/>
      </c>
      <c r="AU395" s="5" t="str">
        <f>IF(TabellSAML[[#This Row],[CoS1]]=TRUE,TabellSAML[[#This Row],[Datum för det sista programtillfället]]&amp;TabellSAML[[#This Row],[(CoS) Ledarens namn]],"")</f>
        <v/>
      </c>
      <c r="AV395" t="str">
        <f>IF(TabellSAML[[#This Row],[CoS1]]=TRUE,TabellSAML[[#This Row],[Socialförvaltning som anordnat programtillfällena]],"")</f>
        <v/>
      </c>
      <c r="AW395" s="5" t="str">
        <f>IF(TabellSAML[[#This Row],[CoS2]]=TRUE,TabellSAML[[#This Row],[Datum för sista programtillfället]]&amp;TabellSAML[[#This Row],[(CoS) Namn på ledare för programmet]],"")</f>
        <v/>
      </c>
      <c r="AX395" t="str">
        <f>_xlfn.XLOOKUP(TabellSAML[[#This Row],[CoS_del_datum]],TabellSAML[CoS_led_datum],TabellSAML[CoS_led_SF],"",0,1)</f>
        <v/>
      </c>
      <c r="AY395" s="5" t="str">
        <f>IF(TabellSAML[[#This Row],[BIFF1]]=TRUE,TabellSAML[[#This Row],[Datum för det sista programtillfället]]&amp;TabellSAML[[#This Row],[(BIFF) Ledarens namn]],"")</f>
        <v/>
      </c>
      <c r="AZ395" t="str">
        <f>IF(TabellSAML[[#This Row],[BIFF1]]=TRUE,TabellSAML[[#This Row],[Socialförvaltning som anordnat programtillfällena]],"")</f>
        <v/>
      </c>
      <c r="BA395" s="5" t="str">
        <f>IF(TabellSAML[[#This Row],[BIFF2]]=TRUE,TabellSAML[[#This Row],[Datum för sista programtillfället]]&amp;TabellSAML[[#This Row],[(BIFF) Namn på ledare för programmet]],"")</f>
        <v/>
      </c>
      <c r="BB395" t="str">
        <f>_xlfn.XLOOKUP(TabellSAML[[#This Row],[BIFF_del_datum]],TabellSAML[BIFF_led_datum],TabellSAML[BIFF_led_SF],"",0,1)</f>
        <v/>
      </c>
      <c r="BC395" s="5" t="str">
        <f>IF(TabellSAML[[#This Row],[LFT1]]=TRUE,TabellSAML[[#This Row],[Datum för det sista programtillfället]]&amp;TabellSAML[[#This Row],[(LFT) Ledarens namn]],"")</f>
        <v/>
      </c>
      <c r="BD395" t="str">
        <f>IF(TabellSAML[[#This Row],[LFT1]]=TRUE,TabellSAML[[#This Row],[Socialförvaltning som anordnat programtillfällena]],"")</f>
        <v/>
      </c>
      <c r="BE395" s="5" t="str">
        <f>IF(TabellSAML[[#This Row],[LFT2]]=TRUE,TabellSAML[[#This Row],[Datum för sista programtillfället]]&amp;TabellSAML[[#This Row],[(LFT) Namn på ledare för programmet]],"")</f>
        <v/>
      </c>
      <c r="BF395" t="str">
        <f>_xlfn.XLOOKUP(TabellSAML[[#This Row],[LFT_del_datum]],TabellSAML[LFT_led_datum],TabellSAML[LFT_led_SF],"",0,1)</f>
        <v/>
      </c>
      <c r="BG39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5" s="5" t="str">
        <f>IF(ISNUMBER(TabellSAML[[#This Row],[Datum för det sista programtillfället]]),TabellSAML[[#This Row],[Datum för det sista programtillfället]],IF(ISBLANK(TabellSAML[[#This Row],[Datum för sista programtillfället]]),"",TabellSAML[[#This Row],[Datum för sista programtillfället]]))</f>
        <v/>
      </c>
      <c r="BJ395" t="str">
        <f>IF(ISTEXT(TabellSAML[[#This Row],[Typ av program]]),TabellSAML[[#This Row],[Typ av program]],IF(ISBLANK(TabellSAML[[#This Row],[Typ av program2]]),"",TabellSAML[[#This Row],[Typ av program2]]))</f>
        <v/>
      </c>
      <c r="BK395" t="str">
        <f>IF(ISTEXT(TabellSAML[[#This Row],[Datum alla]]),"",YEAR(TabellSAML[[#This Row],[Datum alla]]))</f>
        <v/>
      </c>
      <c r="BL395" t="str">
        <f>IF(ISTEXT(TabellSAML[[#This Row],[Datum alla]]),"",MONTH(TabellSAML[[#This Row],[Datum alla]]))</f>
        <v/>
      </c>
      <c r="BM395" t="str">
        <f>IF(ISTEXT(TabellSAML[[#This Row],[Månad]]),"",IF(TabellSAML[[#This Row],[Månad]]&lt;=6,TabellSAML[[#This Row],[År]]&amp;" termin 1",TabellSAML[[#This Row],[År]]&amp;" termin 2"))</f>
        <v/>
      </c>
    </row>
    <row r="396" spans="2:65" x14ac:dyDescent="0.25">
      <c r="B396" s="1"/>
      <c r="C396" s="1"/>
      <c r="G396" s="29"/>
      <c r="S396" s="37"/>
      <c r="T396" s="29"/>
      <c r="AA396" s="2"/>
      <c r="AO396" s="44" t="str">
        <f>IF(TabellSAML[[#This Row],[ID]]&gt;0,ISTEXT(TabellSAML[[#This Row],[(CoS) Ledarens namn]]),"")</f>
        <v/>
      </c>
      <c r="AP396" t="str">
        <f>IF(TabellSAML[[#This Row],[ID]]&gt;0,ISTEXT(TabellSAML[[#This Row],[(BIFF) Ledarens namn]]),"")</f>
        <v/>
      </c>
      <c r="AQ396" t="str">
        <f>IF(TabellSAML[[#This Row],[ID]]&gt;0,ISTEXT(TabellSAML[[#This Row],[(LFT) Ledarens namn]]),"")</f>
        <v/>
      </c>
      <c r="AR396" t="str">
        <f>IF(TabellSAML[[#This Row],[ID]]&gt;0,ISTEXT(TabellSAML[[#This Row],[(CoS) Namn på ledare för programmet]]),"")</f>
        <v/>
      </c>
      <c r="AS396" t="str">
        <f>IF(TabellSAML[[#This Row],[ID]]&gt;0,ISTEXT(TabellSAML[[#This Row],[(BIFF) Namn på ledare för programmet]]),"")</f>
        <v/>
      </c>
      <c r="AT396" t="str">
        <f>IF(TabellSAML[[#This Row],[ID]]&gt;0,ISTEXT(TabellSAML[[#This Row],[(LFT) Namn på ledare för programmet]]),"")</f>
        <v/>
      </c>
      <c r="AU396" s="5" t="str">
        <f>IF(TabellSAML[[#This Row],[CoS1]]=TRUE,TabellSAML[[#This Row],[Datum för det sista programtillfället]]&amp;TabellSAML[[#This Row],[(CoS) Ledarens namn]],"")</f>
        <v/>
      </c>
      <c r="AV396" t="str">
        <f>IF(TabellSAML[[#This Row],[CoS1]]=TRUE,TabellSAML[[#This Row],[Socialförvaltning som anordnat programtillfällena]],"")</f>
        <v/>
      </c>
      <c r="AW396" s="5" t="str">
        <f>IF(TabellSAML[[#This Row],[CoS2]]=TRUE,TabellSAML[[#This Row],[Datum för sista programtillfället]]&amp;TabellSAML[[#This Row],[(CoS) Namn på ledare för programmet]],"")</f>
        <v/>
      </c>
      <c r="AX396" t="str">
        <f>_xlfn.XLOOKUP(TabellSAML[[#This Row],[CoS_del_datum]],TabellSAML[CoS_led_datum],TabellSAML[CoS_led_SF],"",0,1)</f>
        <v/>
      </c>
      <c r="AY396" s="5" t="str">
        <f>IF(TabellSAML[[#This Row],[BIFF1]]=TRUE,TabellSAML[[#This Row],[Datum för det sista programtillfället]]&amp;TabellSAML[[#This Row],[(BIFF) Ledarens namn]],"")</f>
        <v/>
      </c>
      <c r="AZ396" t="str">
        <f>IF(TabellSAML[[#This Row],[BIFF1]]=TRUE,TabellSAML[[#This Row],[Socialförvaltning som anordnat programtillfällena]],"")</f>
        <v/>
      </c>
      <c r="BA396" s="5" t="str">
        <f>IF(TabellSAML[[#This Row],[BIFF2]]=TRUE,TabellSAML[[#This Row],[Datum för sista programtillfället]]&amp;TabellSAML[[#This Row],[(BIFF) Namn på ledare för programmet]],"")</f>
        <v/>
      </c>
      <c r="BB396" t="str">
        <f>_xlfn.XLOOKUP(TabellSAML[[#This Row],[BIFF_del_datum]],TabellSAML[BIFF_led_datum],TabellSAML[BIFF_led_SF],"",0,1)</f>
        <v/>
      </c>
      <c r="BC396" s="5" t="str">
        <f>IF(TabellSAML[[#This Row],[LFT1]]=TRUE,TabellSAML[[#This Row],[Datum för det sista programtillfället]]&amp;TabellSAML[[#This Row],[(LFT) Ledarens namn]],"")</f>
        <v/>
      </c>
      <c r="BD396" t="str">
        <f>IF(TabellSAML[[#This Row],[LFT1]]=TRUE,TabellSAML[[#This Row],[Socialförvaltning som anordnat programtillfällena]],"")</f>
        <v/>
      </c>
      <c r="BE396" s="5" t="str">
        <f>IF(TabellSAML[[#This Row],[LFT2]]=TRUE,TabellSAML[[#This Row],[Datum för sista programtillfället]]&amp;TabellSAML[[#This Row],[(LFT) Namn på ledare för programmet]],"")</f>
        <v/>
      </c>
      <c r="BF396" t="str">
        <f>_xlfn.XLOOKUP(TabellSAML[[#This Row],[LFT_del_datum]],TabellSAML[LFT_led_datum],TabellSAML[LFT_led_SF],"",0,1)</f>
        <v/>
      </c>
      <c r="BG39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6" s="5" t="str">
        <f>IF(ISNUMBER(TabellSAML[[#This Row],[Datum för det sista programtillfället]]),TabellSAML[[#This Row],[Datum för det sista programtillfället]],IF(ISBLANK(TabellSAML[[#This Row],[Datum för sista programtillfället]]),"",TabellSAML[[#This Row],[Datum för sista programtillfället]]))</f>
        <v/>
      </c>
      <c r="BJ396" t="str">
        <f>IF(ISTEXT(TabellSAML[[#This Row],[Typ av program]]),TabellSAML[[#This Row],[Typ av program]],IF(ISBLANK(TabellSAML[[#This Row],[Typ av program2]]),"",TabellSAML[[#This Row],[Typ av program2]]))</f>
        <v/>
      </c>
      <c r="BK396" t="str">
        <f>IF(ISTEXT(TabellSAML[[#This Row],[Datum alla]]),"",YEAR(TabellSAML[[#This Row],[Datum alla]]))</f>
        <v/>
      </c>
      <c r="BL396" t="str">
        <f>IF(ISTEXT(TabellSAML[[#This Row],[Datum alla]]),"",MONTH(TabellSAML[[#This Row],[Datum alla]]))</f>
        <v/>
      </c>
      <c r="BM396" t="str">
        <f>IF(ISTEXT(TabellSAML[[#This Row],[Månad]]),"",IF(TabellSAML[[#This Row],[Månad]]&lt;=6,TabellSAML[[#This Row],[År]]&amp;" termin 1",TabellSAML[[#This Row],[År]]&amp;" termin 2"))</f>
        <v/>
      </c>
    </row>
    <row r="397" spans="2:65" x14ac:dyDescent="0.25">
      <c r="B397" s="1"/>
      <c r="C397" s="1"/>
      <c r="G397" s="29"/>
      <c r="S397" s="37"/>
      <c r="T397" s="29"/>
      <c r="AA397" s="2"/>
      <c r="AO397" s="44" t="str">
        <f>IF(TabellSAML[[#This Row],[ID]]&gt;0,ISTEXT(TabellSAML[[#This Row],[(CoS) Ledarens namn]]),"")</f>
        <v/>
      </c>
      <c r="AP397" t="str">
        <f>IF(TabellSAML[[#This Row],[ID]]&gt;0,ISTEXT(TabellSAML[[#This Row],[(BIFF) Ledarens namn]]),"")</f>
        <v/>
      </c>
      <c r="AQ397" t="str">
        <f>IF(TabellSAML[[#This Row],[ID]]&gt;0,ISTEXT(TabellSAML[[#This Row],[(LFT) Ledarens namn]]),"")</f>
        <v/>
      </c>
      <c r="AR397" t="str">
        <f>IF(TabellSAML[[#This Row],[ID]]&gt;0,ISTEXT(TabellSAML[[#This Row],[(CoS) Namn på ledare för programmet]]),"")</f>
        <v/>
      </c>
      <c r="AS397" t="str">
        <f>IF(TabellSAML[[#This Row],[ID]]&gt;0,ISTEXT(TabellSAML[[#This Row],[(BIFF) Namn på ledare för programmet]]),"")</f>
        <v/>
      </c>
      <c r="AT397" t="str">
        <f>IF(TabellSAML[[#This Row],[ID]]&gt;0,ISTEXT(TabellSAML[[#This Row],[(LFT) Namn på ledare för programmet]]),"")</f>
        <v/>
      </c>
      <c r="AU397" s="5" t="str">
        <f>IF(TabellSAML[[#This Row],[CoS1]]=TRUE,TabellSAML[[#This Row],[Datum för det sista programtillfället]]&amp;TabellSAML[[#This Row],[(CoS) Ledarens namn]],"")</f>
        <v/>
      </c>
      <c r="AV397" t="str">
        <f>IF(TabellSAML[[#This Row],[CoS1]]=TRUE,TabellSAML[[#This Row],[Socialförvaltning som anordnat programtillfällena]],"")</f>
        <v/>
      </c>
      <c r="AW397" s="5" t="str">
        <f>IF(TabellSAML[[#This Row],[CoS2]]=TRUE,TabellSAML[[#This Row],[Datum för sista programtillfället]]&amp;TabellSAML[[#This Row],[(CoS) Namn på ledare för programmet]],"")</f>
        <v/>
      </c>
      <c r="AX397" t="str">
        <f>_xlfn.XLOOKUP(TabellSAML[[#This Row],[CoS_del_datum]],TabellSAML[CoS_led_datum],TabellSAML[CoS_led_SF],"",0,1)</f>
        <v/>
      </c>
      <c r="AY397" s="5" t="str">
        <f>IF(TabellSAML[[#This Row],[BIFF1]]=TRUE,TabellSAML[[#This Row],[Datum för det sista programtillfället]]&amp;TabellSAML[[#This Row],[(BIFF) Ledarens namn]],"")</f>
        <v/>
      </c>
      <c r="AZ397" t="str">
        <f>IF(TabellSAML[[#This Row],[BIFF1]]=TRUE,TabellSAML[[#This Row],[Socialförvaltning som anordnat programtillfällena]],"")</f>
        <v/>
      </c>
      <c r="BA397" s="5" t="str">
        <f>IF(TabellSAML[[#This Row],[BIFF2]]=TRUE,TabellSAML[[#This Row],[Datum för sista programtillfället]]&amp;TabellSAML[[#This Row],[(BIFF) Namn på ledare för programmet]],"")</f>
        <v/>
      </c>
      <c r="BB397" t="str">
        <f>_xlfn.XLOOKUP(TabellSAML[[#This Row],[BIFF_del_datum]],TabellSAML[BIFF_led_datum],TabellSAML[BIFF_led_SF],"",0,1)</f>
        <v/>
      </c>
      <c r="BC397" s="5" t="str">
        <f>IF(TabellSAML[[#This Row],[LFT1]]=TRUE,TabellSAML[[#This Row],[Datum för det sista programtillfället]]&amp;TabellSAML[[#This Row],[(LFT) Ledarens namn]],"")</f>
        <v/>
      </c>
      <c r="BD397" t="str">
        <f>IF(TabellSAML[[#This Row],[LFT1]]=TRUE,TabellSAML[[#This Row],[Socialförvaltning som anordnat programtillfällena]],"")</f>
        <v/>
      </c>
      <c r="BE397" s="5" t="str">
        <f>IF(TabellSAML[[#This Row],[LFT2]]=TRUE,TabellSAML[[#This Row],[Datum för sista programtillfället]]&amp;TabellSAML[[#This Row],[(LFT) Namn på ledare för programmet]],"")</f>
        <v/>
      </c>
      <c r="BF397" t="str">
        <f>_xlfn.XLOOKUP(TabellSAML[[#This Row],[LFT_del_datum]],TabellSAML[LFT_led_datum],TabellSAML[LFT_led_SF],"",0,1)</f>
        <v/>
      </c>
      <c r="BG39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7" s="5" t="str">
        <f>IF(ISNUMBER(TabellSAML[[#This Row],[Datum för det sista programtillfället]]),TabellSAML[[#This Row],[Datum för det sista programtillfället]],IF(ISBLANK(TabellSAML[[#This Row],[Datum för sista programtillfället]]),"",TabellSAML[[#This Row],[Datum för sista programtillfället]]))</f>
        <v/>
      </c>
      <c r="BJ397" t="str">
        <f>IF(ISTEXT(TabellSAML[[#This Row],[Typ av program]]),TabellSAML[[#This Row],[Typ av program]],IF(ISBLANK(TabellSAML[[#This Row],[Typ av program2]]),"",TabellSAML[[#This Row],[Typ av program2]]))</f>
        <v/>
      </c>
      <c r="BK397" t="str">
        <f>IF(ISTEXT(TabellSAML[[#This Row],[Datum alla]]),"",YEAR(TabellSAML[[#This Row],[Datum alla]]))</f>
        <v/>
      </c>
      <c r="BL397" t="str">
        <f>IF(ISTEXT(TabellSAML[[#This Row],[Datum alla]]),"",MONTH(TabellSAML[[#This Row],[Datum alla]]))</f>
        <v/>
      </c>
      <c r="BM397" t="str">
        <f>IF(ISTEXT(TabellSAML[[#This Row],[Månad]]),"",IF(TabellSAML[[#This Row],[Månad]]&lt;=6,TabellSAML[[#This Row],[År]]&amp;" termin 1",TabellSAML[[#This Row],[År]]&amp;" termin 2"))</f>
        <v/>
      </c>
    </row>
    <row r="398" spans="2:65" x14ac:dyDescent="0.25">
      <c r="B398" s="1"/>
      <c r="C398" s="1"/>
      <c r="G398" s="29"/>
      <c r="J398" s="2"/>
      <c r="K398" s="2"/>
      <c r="S398" s="37"/>
      <c r="T398" s="29"/>
      <c r="AO398" s="44" t="str">
        <f>IF(TabellSAML[[#This Row],[ID]]&gt;0,ISTEXT(TabellSAML[[#This Row],[(CoS) Ledarens namn]]),"")</f>
        <v/>
      </c>
      <c r="AP398" t="str">
        <f>IF(TabellSAML[[#This Row],[ID]]&gt;0,ISTEXT(TabellSAML[[#This Row],[(BIFF) Ledarens namn]]),"")</f>
        <v/>
      </c>
      <c r="AQ398" t="str">
        <f>IF(TabellSAML[[#This Row],[ID]]&gt;0,ISTEXT(TabellSAML[[#This Row],[(LFT) Ledarens namn]]),"")</f>
        <v/>
      </c>
      <c r="AR398" t="str">
        <f>IF(TabellSAML[[#This Row],[ID]]&gt;0,ISTEXT(TabellSAML[[#This Row],[(CoS) Namn på ledare för programmet]]),"")</f>
        <v/>
      </c>
      <c r="AS398" t="str">
        <f>IF(TabellSAML[[#This Row],[ID]]&gt;0,ISTEXT(TabellSAML[[#This Row],[(BIFF) Namn på ledare för programmet]]),"")</f>
        <v/>
      </c>
      <c r="AT398" t="str">
        <f>IF(TabellSAML[[#This Row],[ID]]&gt;0,ISTEXT(TabellSAML[[#This Row],[(LFT) Namn på ledare för programmet]]),"")</f>
        <v/>
      </c>
      <c r="AU398" s="5" t="str">
        <f>IF(TabellSAML[[#This Row],[CoS1]]=TRUE,TabellSAML[[#This Row],[Datum för det sista programtillfället]]&amp;TabellSAML[[#This Row],[(CoS) Ledarens namn]],"")</f>
        <v/>
      </c>
      <c r="AV398" t="str">
        <f>IF(TabellSAML[[#This Row],[CoS1]]=TRUE,TabellSAML[[#This Row],[Socialförvaltning som anordnat programtillfällena]],"")</f>
        <v/>
      </c>
      <c r="AW398" s="5" t="str">
        <f>IF(TabellSAML[[#This Row],[CoS2]]=TRUE,TabellSAML[[#This Row],[Datum för sista programtillfället]]&amp;TabellSAML[[#This Row],[(CoS) Namn på ledare för programmet]],"")</f>
        <v/>
      </c>
      <c r="AX398" t="str">
        <f>_xlfn.XLOOKUP(TabellSAML[[#This Row],[CoS_del_datum]],TabellSAML[CoS_led_datum],TabellSAML[CoS_led_SF],"",0,1)</f>
        <v/>
      </c>
      <c r="AY398" s="5" t="str">
        <f>IF(TabellSAML[[#This Row],[BIFF1]]=TRUE,TabellSAML[[#This Row],[Datum för det sista programtillfället]]&amp;TabellSAML[[#This Row],[(BIFF) Ledarens namn]],"")</f>
        <v/>
      </c>
      <c r="AZ398" t="str">
        <f>IF(TabellSAML[[#This Row],[BIFF1]]=TRUE,TabellSAML[[#This Row],[Socialförvaltning som anordnat programtillfällena]],"")</f>
        <v/>
      </c>
      <c r="BA398" s="5" t="str">
        <f>IF(TabellSAML[[#This Row],[BIFF2]]=TRUE,TabellSAML[[#This Row],[Datum för sista programtillfället]]&amp;TabellSAML[[#This Row],[(BIFF) Namn på ledare för programmet]],"")</f>
        <v/>
      </c>
      <c r="BB398" t="str">
        <f>_xlfn.XLOOKUP(TabellSAML[[#This Row],[BIFF_del_datum]],TabellSAML[BIFF_led_datum],TabellSAML[BIFF_led_SF],"",0,1)</f>
        <v/>
      </c>
      <c r="BC398" s="5" t="str">
        <f>IF(TabellSAML[[#This Row],[LFT1]]=TRUE,TabellSAML[[#This Row],[Datum för det sista programtillfället]]&amp;TabellSAML[[#This Row],[(LFT) Ledarens namn]],"")</f>
        <v/>
      </c>
      <c r="BD398" t="str">
        <f>IF(TabellSAML[[#This Row],[LFT1]]=TRUE,TabellSAML[[#This Row],[Socialförvaltning som anordnat programtillfällena]],"")</f>
        <v/>
      </c>
      <c r="BE398" s="5" t="str">
        <f>IF(TabellSAML[[#This Row],[LFT2]]=TRUE,TabellSAML[[#This Row],[Datum för sista programtillfället]]&amp;TabellSAML[[#This Row],[(LFT) Namn på ledare för programmet]],"")</f>
        <v/>
      </c>
      <c r="BF398" t="str">
        <f>_xlfn.XLOOKUP(TabellSAML[[#This Row],[LFT_del_datum]],TabellSAML[LFT_led_datum],TabellSAML[LFT_led_SF],"",0,1)</f>
        <v/>
      </c>
      <c r="BG39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8" s="5" t="str">
        <f>IF(ISNUMBER(TabellSAML[[#This Row],[Datum för det sista programtillfället]]),TabellSAML[[#This Row],[Datum för det sista programtillfället]],IF(ISBLANK(TabellSAML[[#This Row],[Datum för sista programtillfället]]),"",TabellSAML[[#This Row],[Datum för sista programtillfället]]))</f>
        <v/>
      </c>
      <c r="BJ398" t="str">
        <f>IF(ISTEXT(TabellSAML[[#This Row],[Typ av program]]),TabellSAML[[#This Row],[Typ av program]],IF(ISBLANK(TabellSAML[[#This Row],[Typ av program2]]),"",TabellSAML[[#This Row],[Typ av program2]]))</f>
        <v/>
      </c>
      <c r="BK398" t="str">
        <f>IF(ISTEXT(TabellSAML[[#This Row],[Datum alla]]),"",YEAR(TabellSAML[[#This Row],[Datum alla]]))</f>
        <v/>
      </c>
      <c r="BL398" t="str">
        <f>IF(ISTEXT(TabellSAML[[#This Row],[Datum alla]]),"",MONTH(TabellSAML[[#This Row],[Datum alla]]))</f>
        <v/>
      </c>
      <c r="BM398" t="str">
        <f>IF(ISTEXT(TabellSAML[[#This Row],[Månad]]),"",IF(TabellSAML[[#This Row],[Månad]]&lt;=6,TabellSAML[[#This Row],[År]]&amp;" termin 1",TabellSAML[[#This Row],[År]]&amp;" termin 2"))</f>
        <v/>
      </c>
    </row>
    <row r="399" spans="2:65" x14ac:dyDescent="0.25">
      <c r="B399" s="1"/>
      <c r="C399" s="1"/>
      <c r="G399" s="29"/>
      <c r="S399" s="37"/>
      <c r="T399" s="29"/>
      <c r="AA399" s="2"/>
      <c r="AO399" s="44" t="str">
        <f>IF(TabellSAML[[#This Row],[ID]]&gt;0,ISTEXT(TabellSAML[[#This Row],[(CoS) Ledarens namn]]),"")</f>
        <v/>
      </c>
      <c r="AP399" t="str">
        <f>IF(TabellSAML[[#This Row],[ID]]&gt;0,ISTEXT(TabellSAML[[#This Row],[(BIFF) Ledarens namn]]),"")</f>
        <v/>
      </c>
      <c r="AQ399" t="str">
        <f>IF(TabellSAML[[#This Row],[ID]]&gt;0,ISTEXT(TabellSAML[[#This Row],[(LFT) Ledarens namn]]),"")</f>
        <v/>
      </c>
      <c r="AR399" t="str">
        <f>IF(TabellSAML[[#This Row],[ID]]&gt;0,ISTEXT(TabellSAML[[#This Row],[(CoS) Namn på ledare för programmet]]),"")</f>
        <v/>
      </c>
      <c r="AS399" t="str">
        <f>IF(TabellSAML[[#This Row],[ID]]&gt;0,ISTEXT(TabellSAML[[#This Row],[(BIFF) Namn på ledare för programmet]]),"")</f>
        <v/>
      </c>
      <c r="AT399" t="str">
        <f>IF(TabellSAML[[#This Row],[ID]]&gt;0,ISTEXT(TabellSAML[[#This Row],[(LFT) Namn på ledare för programmet]]),"")</f>
        <v/>
      </c>
      <c r="AU399" s="5" t="str">
        <f>IF(TabellSAML[[#This Row],[CoS1]]=TRUE,TabellSAML[[#This Row],[Datum för det sista programtillfället]]&amp;TabellSAML[[#This Row],[(CoS) Ledarens namn]],"")</f>
        <v/>
      </c>
      <c r="AV399" t="str">
        <f>IF(TabellSAML[[#This Row],[CoS1]]=TRUE,TabellSAML[[#This Row],[Socialförvaltning som anordnat programtillfällena]],"")</f>
        <v/>
      </c>
      <c r="AW399" s="5" t="str">
        <f>IF(TabellSAML[[#This Row],[CoS2]]=TRUE,TabellSAML[[#This Row],[Datum för sista programtillfället]]&amp;TabellSAML[[#This Row],[(CoS) Namn på ledare för programmet]],"")</f>
        <v/>
      </c>
      <c r="AX399" t="str">
        <f>_xlfn.XLOOKUP(TabellSAML[[#This Row],[CoS_del_datum]],TabellSAML[CoS_led_datum],TabellSAML[CoS_led_SF],"",0,1)</f>
        <v/>
      </c>
      <c r="AY399" s="5" t="str">
        <f>IF(TabellSAML[[#This Row],[BIFF1]]=TRUE,TabellSAML[[#This Row],[Datum för det sista programtillfället]]&amp;TabellSAML[[#This Row],[(BIFF) Ledarens namn]],"")</f>
        <v/>
      </c>
      <c r="AZ399" t="str">
        <f>IF(TabellSAML[[#This Row],[BIFF1]]=TRUE,TabellSAML[[#This Row],[Socialförvaltning som anordnat programtillfällena]],"")</f>
        <v/>
      </c>
      <c r="BA399" s="5" t="str">
        <f>IF(TabellSAML[[#This Row],[BIFF2]]=TRUE,TabellSAML[[#This Row],[Datum för sista programtillfället]]&amp;TabellSAML[[#This Row],[(BIFF) Namn på ledare för programmet]],"")</f>
        <v/>
      </c>
      <c r="BB399" t="str">
        <f>_xlfn.XLOOKUP(TabellSAML[[#This Row],[BIFF_del_datum]],TabellSAML[BIFF_led_datum],TabellSAML[BIFF_led_SF],"",0,1)</f>
        <v/>
      </c>
      <c r="BC399" s="5" t="str">
        <f>IF(TabellSAML[[#This Row],[LFT1]]=TRUE,TabellSAML[[#This Row],[Datum för det sista programtillfället]]&amp;TabellSAML[[#This Row],[(LFT) Ledarens namn]],"")</f>
        <v/>
      </c>
      <c r="BD399" t="str">
        <f>IF(TabellSAML[[#This Row],[LFT1]]=TRUE,TabellSAML[[#This Row],[Socialförvaltning som anordnat programtillfällena]],"")</f>
        <v/>
      </c>
      <c r="BE399" s="5" t="str">
        <f>IF(TabellSAML[[#This Row],[LFT2]]=TRUE,TabellSAML[[#This Row],[Datum för sista programtillfället]]&amp;TabellSAML[[#This Row],[(LFT) Namn på ledare för programmet]],"")</f>
        <v/>
      </c>
      <c r="BF399" t="str">
        <f>_xlfn.XLOOKUP(TabellSAML[[#This Row],[LFT_del_datum]],TabellSAML[LFT_led_datum],TabellSAML[LFT_led_SF],"",0,1)</f>
        <v/>
      </c>
      <c r="BG39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39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399" s="5" t="str">
        <f>IF(ISNUMBER(TabellSAML[[#This Row],[Datum för det sista programtillfället]]),TabellSAML[[#This Row],[Datum för det sista programtillfället]],IF(ISBLANK(TabellSAML[[#This Row],[Datum för sista programtillfället]]),"",TabellSAML[[#This Row],[Datum för sista programtillfället]]))</f>
        <v/>
      </c>
      <c r="BJ399" t="str">
        <f>IF(ISTEXT(TabellSAML[[#This Row],[Typ av program]]),TabellSAML[[#This Row],[Typ av program]],IF(ISBLANK(TabellSAML[[#This Row],[Typ av program2]]),"",TabellSAML[[#This Row],[Typ av program2]]))</f>
        <v/>
      </c>
      <c r="BK399" t="str">
        <f>IF(ISTEXT(TabellSAML[[#This Row],[Datum alla]]),"",YEAR(TabellSAML[[#This Row],[Datum alla]]))</f>
        <v/>
      </c>
      <c r="BL399" t="str">
        <f>IF(ISTEXT(TabellSAML[[#This Row],[Datum alla]]),"",MONTH(TabellSAML[[#This Row],[Datum alla]]))</f>
        <v/>
      </c>
      <c r="BM399" t="str">
        <f>IF(ISTEXT(TabellSAML[[#This Row],[Månad]]),"",IF(TabellSAML[[#This Row],[Månad]]&lt;=6,TabellSAML[[#This Row],[År]]&amp;" termin 1",TabellSAML[[#This Row],[År]]&amp;" termin 2"))</f>
        <v/>
      </c>
    </row>
    <row r="400" spans="2:65" x14ac:dyDescent="0.25">
      <c r="B400" s="1"/>
      <c r="C400" s="1"/>
      <c r="G400" s="29"/>
      <c r="S400" s="37"/>
      <c r="T400" s="29"/>
      <c r="AA400" s="2"/>
      <c r="AO400" s="44" t="str">
        <f>IF(TabellSAML[[#This Row],[ID]]&gt;0,ISTEXT(TabellSAML[[#This Row],[(CoS) Ledarens namn]]),"")</f>
        <v/>
      </c>
      <c r="AP400" t="str">
        <f>IF(TabellSAML[[#This Row],[ID]]&gt;0,ISTEXT(TabellSAML[[#This Row],[(BIFF) Ledarens namn]]),"")</f>
        <v/>
      </c>
      <c r="AQ400" t="str">
        <f>IF(TabellSAML[[#This Row],[ID]]&gt;0,ISTEXT(TabellSAML[[#This Row],[(LFT) Ledarens namn]]),"")</f>
        <v/>
      </c>
      <c r="AR400" t="str">
        <f>IF(TabellSAML[[#This Row],[ID]]&gt;0,ISTEXT(TabellSAML[[#This Row],[(CoS) Namn på ledare för programmet]]),"")</f>
        <v/>
      </c>
      <c r="AS400" t="str">
        <f>IF(TabellSAML[[#This Row],[ID]]&gt;0,ISTEXT(TabellSAML[[#This Row],[(BIFF) Namn på ledare för programmet]]),"")</f>
        <v/>
      </c>
      <c r="AT400" t="str">
        <f>IF(TabellSAML[[#This Row],[ID]]&gt;0,ISTEXT(TabellSAML[[#This Row],[(LFT) Namn på ledare för programmet]]),"")</f>
        <v/>
      </c>
      <c r="AU400" s="5" t="str">
        <f>IF(TabellSAML[[#This Row],[CoS1]]=TRUE,TabellSAML[[#This Row],[Datum för det sista programtillfället]]&amp;TabellSAML[[#This Row],[(CoS) Ledarens namn]],"")</f>
        <v/>
      </c>
      <c r="AV400" t="str">
        <f>IF(TabellSAML[[#This Row],[CoS1]]=TRUE,TabellSAML[[#This Row],[Socialförvaltning som anordnat programtillfällena]],"")</f>
        <v/>
      </c>
      <c r="AW400" s="5" t="str">
        <f>IF(TabellSAML[[#This Row],[CoS2]]=TRUE,TabellSAML[[#This Row],[Datum för sista programtillfället]]&amp;TabellSAML[[#This Row],[(CoS) Namn på ledare för programmet]],"")</f>
        <v/>
      </c>
      <c r="AX400" t="str">
        <f>_xlfn.XLOOKUP(TabellSAML[[#This Row],[CoS_del_datum]],TabellSAML[CoS_led_datum],TabellSAML[CoS_led_SF],"",0,1)</f>
        <v/>
      </c>
      <c r="AY400" s="5" t="str">
        <f>IF(TabellSAML[[#This Row],[BIFF1]]=TRUE,TabellSAML[[#This Row],[Datum för det sista programtillfället]]&amp;TabellSAML[[#This Row],[(BIFF) Ledarens namn]],"")</f>
        <v/>
      </c>
      <c r="AZ400" t="str">
        <f>IF(TabellSAML[[#This Row],[BIFF1]]=TRUE,TabellSAML[[#This Row],[Socialförvaltning som anordnat programtillfällena]],"")</f>
        <v/>
      </c>
      <c r="BA400" s="5" t="str">
        <f>IF(TabellSAML[[#This Row],[BIFF2]]=TRUE,TabellSAML[[#This Row],[Datum för sista programtillfället]]&amp;TabellSAML[[#This Row],[(BIFF) Namn på ledare för programmet]],"")</f>
        <v/>
      </c>
      <c r="BB400" t="str">
        <f>_xlfn.XLOOKUP(TabellSAML[[#This Row],[BIFF_del_datum]],TabellSAML[BIFF_led_datum],TabellSAML[BIFF_led_SF],"",0,1)</f>
        <v/>
      </c>
      <c r="BC400" s="5" t="str">
        <f>IF(TabellSAML[[#This Row],[LFT1]]=TRUE,TabellSAML[[#This Row],[Datum för det sista programtillfället]]&amp;TabellSAML[[#This Row],[(LFT) Ledarens namn]],"")</f>
        <v/>
      </c>
      <c r="BD400" t="str">
        <f>IF(TabellSAML[[#This Row],[LFT1]]=TRUE,TabellSAML[[#This Row],[Socialförvaltning som anordnat programtillfällena]],"")</f>
        <v/>
      </c>
      <c r="BE400" s="5" t="str">
        <f>IF(TabellSAML[[#This Row],[LFT2]]=TRUE,TabellSAML[[#This Row],[Datum för sista programtillfället]]&amp;TabellSAML[[#This Row],[(LFT) Namn på ledare för programmet]],"")</f>
        <v/>
      </c>
      <c r="BF400" t="str">
        <f>_xlfn.XLOOKUP(TabellSAML[[#This Row],[LFT_del_datum]],TabellSAML[LFT_led_datum],TabellSAML[LFT_led_SF],"",0,1)</f>
        <v/>
      </c>
      <c r="BG40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0" s="5" t="str">
        <f>IF(ISNUMBER(TabellSAML[[#This Row],[Datum för det sista programtillfället]]),TabellSAML[[#This Row],[Datum för det sista programtillfället]],IF(ISBLANK(TabellSAML[[#This Row],[Datum för sista programtillfället]]),"",TabellSAML[[#This Row],[Datum för sista programtillfället]]))</f>
        <v/>
      </c>
      <c r="BJ400" t="str">
        <f>IF(ISTEXT(TabellSAML[[#This Row],[Typ av program]]),TabellSAML[[#This Row],[Typ av program]],IF(ISBLANK(TabellSAML[[#This Row],[Typ av program2]]),"",TabellSAML[[#This Row],[Typ av program2]]))</f>
        <v/>
      </c>
      <c r="BK400" t="str">
        <f>IF(ISTEXT(TabellSAML[[#This Row],[Datum alla]]),"",YEAR(TabellSAML[[#This Row],[Datum alla]]))</f>
        <v/>
      </c>
      <c r="BL400" t="str">
        <f>IF(ISTEXT(TabellSAML[[#This Row],[Datum alla]]),"",MONTH(TabellSAML[[#This Row],[Datum alla]]))</f>
        <v/>
      </c>
      <c r="BM400" t="str">
        <f>IF(ISTEXT(TabellSAML[[#This Row],[Månad]]),"",IF(TabellSAML[[#This Row],[Månad]]&lt;=6,TabellSAML[[#This Row],[År]]&amp;" termin 1",TabellSAML[[#This Row],[År]]&amp;" termin 2"))</f>
        <v/>
      </c>
    </row>
    <row r="401" spans="2:65" x14ac:dyDescent="0.25">
      <c r="B401" s="1"/>
      <c r="C401" s="1"/>
      <c r="G401" s="29"/>
      <c r="S401" s="37"/>
      <c r="T401" s="29"/>
      <c r="AA401" s="2"/>
      <c r="AO401" s="44" t="str">
        <f>IF(TabellSAML[[#This Row],[ID]]&gt;0,ISTEXT(TabellSAML[[#This Row],[(CoS) Ledarens namn]]),"")</f>
        <v/>
      </c>
      <c r="AP401" t="str">
        <f>IF(TabellSAML[[#This Row],[ID]]&gt;0,ISTEXT(TabellSAML[[#This Row],[(BIFF) Ledarens namn]]),"")</f>
        <v/>
      </c>
      <c r="AQ401" t="str">
        <f>IF(TabellSAML[[#This Row],[ID]]&gt;0,ISTEXT(TabellSAML[[#This Row],[(LFT) Ledarens namn]]),"")</f>
        <v/>
      </c>
      <c r="AR401" t="str">
        <f>IF(TabellSAML[[#This Row],[ID]]&gt;0,ISTEXT(TabellSAML[[#This Row],[(CoS) Namn på ledare för programmet]]),"")</f>
        <v/>
      </c>
      <c r="AS401" t="str">
        <f>IF(TabellSAML[[#This Row],[ID]]&gt;0,ISTEXT(TabellSAML[[#This Row],[(BIFF) Namn på ledare för programmet]]),"")</f>
        <v/>
      </c>
      <c r="AT401" t="str">
        <f>IF(TabellSAML[[#This Row],[ID]]&gt;0,ISTEXT(TabellSAML[[#This Row],[(LFT) Namn på ledare för programmet]]),"")</f>
        <v/>
      </c>
      <c r="AU401" s="5" t="str">
        <f>IF(TabellSAML[[#This Row],[CoS1]]=TRUE,TabellSAML[[#This Row],[Datum för det sista programtillfället]]&amp;TabellSAML[[#This Row],[(CoS) Ledarens namn]],"")</f>
        <v/>
      </c>
      <c r="AV401" t="str">
        <f>IF(TabellSAML[[#This Row],[CoS1]]=TRUE,TabellSAML[[#This Row],[Socialförvaltning som anordnat programtillfällena]],"")</f>
        <v/>
      </c>
      <c r="AW401" s="5" t="str">
        <f>IF(TabellSAML[[#This Row],[CoS2]]=TRUE,TabellSAML[[#This Row],[Datum för sista programtillfället]]&amp;TabellSAML[[#This Row],[(CoS) Namn på ledare för programmet]],"")</f>
        <v/>
      </c>
      <c r="AX401" t="str">
        <f>_xlfn.XLOOKUP(TabellSAML[[#This Row],[CoS_del_datum]],TabellSAML[CoS_led_datum],TabellSAML[CoS_led_SF],"",0,1)</f>
        <v/>
      </c>
      <c r="AY401" s="5" t="str">
        <f>IF(TabellSAML[[#This Row],[BIFF1]]=TRUE,TabellSAML[[#This Row],[Datum för det sista programtillfället]]&amp;TabellSAML[[#This Row],[(BIFF) Ledarens namn]],"")</f>
        <v/>
      </c>
      <c r="AZ401" t="str">
        <f>IF(TabellSAML[[#This Row],[BIFF1]]=TRUE,TabellSAML[[#This Row],[Socialförvaltning som anordnat programtillfällena]],"")</f>
        <v/>
      </c>
      <c r="BA401" s="5" t="str">
        <f>IF(TabellSAML[[#This Row],[BIFF2]]=TRUE,TabellSAML[[#This Row],[Datum för sista programtillfället]]&amp;TabellSAML[[#This Row],[(BIFF) Namn på ledare för programmet]],"")</f>
        <v/>
      </c>
      <c r="BB401" t="str">
        <f>_xlfn.XLOOKUP(TabellSAML[[#This Row],[BIFF_del_datum]],TabellSAML[BIFF_led_datum],TabellSAML[BIFF_led_SF],"",0,1)</f>
        <v/>
      </c>
      <c r="BC401" s="5" t="str">
        <f>IF(TabellSAML[[#This Row],[LFT1]]=TRUE,TabellSAML[[#This Row],[Datum för det sista programtillfället]]&amp;TabellSAML[[#This Row],[(LFT) Ledarens namn]],"")</f>
        <v/>
      </c>
      <c r="BD401" t="str">
        <f>IF(TabellSAML[[#This Row],[LFT1]]=TRUE,TabellSAML[[#This Row],[Socialförvaltning som anordnat programtillfällena]],"")</f>
        <v/>
      </c>
      <c r="BE401" s="5" t="str">
        <f>IF(TabellSAML[[#This Row],[LFT2]]=TRUE,TabellSAML[[#This Row],[Datum för sista programtillfället]]&amp;TabellSAML[[#This Row],[(LFT) Namn på ledare för programmet]],"")</f>
        <v/>
      </c>
      <c r="BF401" t="str">
        <f>_xlfn.XLOOKUP(TabellSAML[[#This Row],[LFT_del_datum]],TabellSAML[LFT_led_datum],TabellSAML[LFT_led_SF],"",0,1)</f>
        <v/>
      </c>
      <c r="BG40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1" s="5" t="str">
        <f>IF(ISNUMBER(TabellSAML[[#This Row],[Datum för det sista programtillfället]]),TabellSAML[[#This Row],[Datum för det sista programtillfället]],IF(ISBLANK(TabellSAML[[#This Row],[Datum för sista programtillfället]]),"",TabellSAML[[#This Row],[Datum för sista programtillfället]]))</f>
        <v/>
      </c>
      <c r="BJ401" t="str">
        <f>IF(ISTEXT(TabellSAML[[#This Row],[Typ av program]]),TabellSAML[[#This Row],[Typ av program]],IF(ISBLANK(TabellSAML[[#This Row],[Typ av program2]]),"",TabellSAML[[#This Row],[Typ av program2]]))</f>
        <v/>
      </c>
      <c r="BK401" t="str">
        <f>IF(ISTEXT(TabellSAML[[#This Row],[Datum alla]]),"",YEAR(TabellSAML[[#This Row],[Datum alla]]))</f>
        <v/>
      </c>
      <c r="BL401" t="str">
        <f>IF(ISTEXT(TabellSAML[[#This Row],[Datum alla]]),"",MONTH(TabellSAML[[#This Row],[Datum alla]]))</f>
        <v/>
      </c>
      <c r="BM401" t="str">
        <f>IF(ISTEXT(TabellSAML[[#This Row],[Månad]]),"",IF(TabellSAML[[#This Row],[Månad]]&lt;=6,TabellSAML[[#This Row],[År]]&amp;" termin 1",TabellSAML[[#This Row],[År]]&amp;" termin 2"))</f>
        <v/>
      </c>
    </row>
    <row r="402" spans="2:65" x14ac:dyDescent="0.25">
      <c r="B402" s="1"/>
      <c r="C402" s="1"/>
      <c r="G402" s="29"/>
      <c r="S402" s="37"/>
      <c r="T402" s="29"/>
      <c r="AA402" s="2"/>
      <c r="AO402" s="44" t="str">
        <f>IF(TabellSAML[[#This Row],[ID]]&gt;0,ISTEXT(TabellSAML[[#This Row],[(CoS) Ledarens namn]]),"")</f>
        <v/>
      </c>
      <c r="AP402" t="str">
        <f>IF(TabellSAML[[#This Row],[ID]]&gt;0,ISTEXT(TabellSAML[[#This Row],[(BIFF) Ledarens namn]]),"")</f>
        <v/>
      </c>
      <c r="AQ402" t="str">
        <f>IF(TabellSAML[[#This Row],[ID]]&gt;0,ISTEXT(TabellSAML[[#This Row],[(LFT) Ledarens namn]]),"")</f>
        <v/>
      </c>
      <c r="AR402" t="str">
        <f>IF(TabellSAML[[#This Row],[ID]]&gt;0,ISTEXT(TabellSAML[[#This Row],[(CoS) Namn på ledare för programmet]]),"")</f>
        <v/>
      </c>
      <c r="AS402" t="str">
        <f>IF(TabellSAML[[#This Row],[ID]]&gt;0,ISTEXT(TabellSAML[[#This Row],[(BIFF) Namn på ledare för programmet]]),"")</f>
        <v/>
      </c>
      <c r="AT402" t="str">
        <f>IF(TabellSAML[[#This Row],[ID]]&gt;0,ISTEXT(TabellSAML[[#This Row],[(LFT) Namn på ledare för programmet]]),"")</f>
        <v/>
      </c>
      <c r="AU402" s="5" t="str">
        <f>IF(TabellSAML[[#This Row],[CoS1]]=TRUE,TabellSAML[[#This Row],[Datum för det sista programtillfället]]&amp;TabellSAML[[#This Row],[(CoS) Ledarens namn]],"")</f>
        <v/>
      </c>
      <c r="AV402" t="str">
        <f>IF(TabellSAML[[#This Row],[CoS1]]=TRUE,TabellSAML[[#This Row],[Socialförvaltning som anordnat programtillfällena]],"")</f>
        <v/>
      </c>
      <c r="AW402" s="5" t="str">
        <f>IF(TabellSAML[[#This Row],[CoS2]]=TRUE,TabellSAML[[#This Row],[Datum för sista programtillfället]]&amp;TabellSAML[[#This Row],[(CoS) Namn på ledare för programmet]],"")</f>
        <v/>
      </c>
      <c r="AX402" t="str">
        <f>_xlfn.XLOOKUP(TabellSAML[[#This Row],[CoS_del_datum]],TabellSAML[CoS_led_datum],TabellSAML[CoS_led_SF],"",0,1)</f>
        <v/>
      </c>
      <c r="AY402" s="5" t="str">
        <f>IF(TabellSAML[[#This Row],[BIFF1]]=TRUE,TabellSAML[[#This Row],[Datum för det sista programtillfället]]&amp;TabellSAML[[#This Row],[(BIFF) Ledarens namn]],"")</f>
        <v/>
      </c>
      <c r="AZ402" t="str">
        <f>IF(TabellSAML[[#This Row],[BIFF1]]=TRUE,TabellSAML[[#This Row],[Socialförvaltning som anordnat programtillfällena]],"")</f>
        <v/>
      </c>
      <c r="BA402" s="5" t="str">
        <f>IF(TabellSAML[[#This Row],[BIFF2]]=TRUE,TabellSAML[[#This Row],[Datum för sista programtillfället]]&amp;TabellSAML[[#This Row],[(BIFF) Namn på ledare för programmet]],"")</f>
        <v/>
      </c>
      <c r="BB402" t="str">
        <f>_xlfn.XLOOKUP(TabellSAML[[#This Row],[BIFF_del_datum]],TabellSAML[BIFF_led_datum],TabellSAML[BIFF_led_SF],"",0,1)</f>
        <v/>
      </c>
      <c r="BC402" s="5" t="str">
        <f>IF(TabellSAML[[#This Row],[LFT1]]=TRUE,TabellSAML[[#This Row],[Datum för det sista programtillfället]]&amp;TabellSAML[[#This Row],[(LFT) Ledarens namn]],"")</f>
        <v/>
      </c>
      <c r="BD402" t="str">
        <f>IF(TabellSAML[[#This Row],[LFT1]]=TRUE,TabellSAML[[#This Row],[Socialförvaltning som anordnat programtillfällena]],"")</f>
        <v/>
      </c>
      <c r="BE402" s="5" t="str">
        <f>IF(TabellSAML[[#This Row],[LFT2]]=TRUE,TabellSAML[[#This Row],[Datum för sista programtillfället]]&amp;TabellSAML[[#This Row],[(LFT) Namn på ledare för programmet]],"")</f>
        <v/>
      </c>
      <c r="BF402" t="str">
        <f>_xlfn.XLOOKUP(TabellSAML[[#This Row],[LFT_del_datum]],TabellSAML[LFT_led_datum],TabellSAML[LFT_led_SF],"",0,1)</f>
        <v/>
      </c>
      <c r="BG40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2" s="5" t="str">
        <f>IF(ISNUMBER(TabellSAML[[#This Row],[Datum för det sista programtillfället]]),TabellSAML[[#This Row],[Datum för det sista programtillfället]],IF(ISBLANK(TabellSAML[[#This Row],[Datum för sista programtillfället]]),"",TabellSAML[[#This Row],[Datum för sista programtillfället]]))</f>
        <v/>
      </c>
      <c r="BJ402" t="str">
        <f>IF(ISTEXT(TabellSAML[[#This Row],[Typ av program]]),TabellSAML[[#This Row],[Typ av program]],IF(ISBLANK(TabellSAML[[#This Row],[Typ av program2]]),"",TabellSAML[[#This Row],[Typ av program2]]))</f>
        <v/>
      </c>
      <c r="BK402" t="str">
        <f>IF(ISTEXT(TabellSAML[[#This Row],[Datum alla]]),"",YEAR(TabellSAML[[#This Row],[Datum alla]]))</f>
        <v/>
      </c>
      <c r="BL402" t="str">
        <f>IF(ISTEXT(TabellSAML[[#This Row],[Datum alla]]),"",MONTH(TabellSAML[[#This Row],[Datum alla]]))</f>
        <v/>
      </c>
      <c r="BM402" t="str">
        <f>IF(ISTEXT(TabellSAML[[#This Row],[Månad]]),"",IF(TabellSAML[[#This Row],[Månad]]&lt;=6,TabellSAML[[#This Row],[År]]&amp;" termin 1",TabellSAML[[#This Row],[År]]&amp;" termin 2"))</f>
        <v/>
      </c>
    </row>
    <row r="403" spans="2:65" x14ac:dyDescent="0.25">
      <c r="B403" s="1"/>
      <c r="C403" s="1"/>
      <c r="G403" s="29"/>
      <c r="J403" s="2"/>
      <c r="K403" s="2"/>
      <c r="S403" s="49"/>
      <c r="T403" s="29"/>
      <c r="AO403" s="44" t="str">
        <f>IF(TabellSAML[[#This Row],[ID]]&gt;0,ISTEXT(TabellSAML[[#This Row],[(CoS) Ledarens namn]]),"")</f>
        <v/>
      </c>
      <c r="AP403" t="str">
        <f>IF(TabellSAML[[#This Row],[ID]]&gt;0,ISTEXT(TabellSAML[[#This Row],[(BIFF) Ledarens namn]]),"")</f>
        <v/>
      </c>
      <c r="AQ403" t="str">
        <f>IF(TabellSAML[[#This Row],[ID]]&gt;0,ISTEXT(TabellSAML[[#This Row],[(LFT) Ledarens namn]]),"")</f>
        <v/>
      </c>
      <c r="AR403" t="str">
        <f>IF(TabellSAML[[#This Row],[ID]]&gt;0,ISTEXT(TabellSAML[[#This Row],[(CoS) Namn på ledare för programmet]]),"")</f>
        <v/>
      </c>
      <c r="AS403" t="str">
        <f>IF(TabellSAML[[#This Row],[ID]]&gt;0,ISTEXT(TabellSAML[[#This Row],[(BIFF) Namn på ledare för programmet]]),"")</f>
        <v/>
      </c>
      <c r="AT403" t="str">
        <f>IF(TabellSAML[[#This Row],[ID]]&gt;0,ISTEXT(TabellSAML[[#This Row],[(LFT) Namn på ledare för programmet]]),"")</f>
        <v/>
      </c>
      <c r="AU403" s="5" t="str">
        <f>IF(TabellSAML[[#This Row],[CoS1]]=TRUE,TabellSAML[[#This Row],[Datum för det sista programtillfället]]&amp;TabellSAML[[#This Row],[(CoS) Ledarens namn]],"")</f>
        <v/>
      </c>
      <c r="AV403" t="str">
        <f>IF(TabellSAML[[#This Row],[CoS1]]=TRUE,TabellSAML[[#This Row],[Socialförvaltning som anordnat programtillfällena]],"")</f>
        <v/>
      </c>
      <c r="AW403" s="5" t="str">
        <f>IF(TabellSAML[[#This Row],[CoS2]]=TRUE,TabellSAML[[#This Row],[Datum för sista programtillfället]]&amp;TabellSAML[[#This Row],[(CoS) Namn på ledare för programmet]],"")</f>
        <v/>
      </c>
      <c r="AX403" t="str">
        <f>_xlfn.XLOOKUP(TabellSAML[[#This Row],[CoS_del_datum]],TabellSAML[CoS_led_datum],TabellSAML[CoS_led_SF],"",0,1)</f>
        <v/>
      </c>
      <c r="AY403" s="5" t="str">
        <f>IF(TabellSAML[[#This Row],[BIFF1]]=TRUE,TabellSAML[[#This Row],[Datum för det sista programtillfället]]&amp;TabellSAML[[#This Row],[(BIFF) Ledarens namn]],"")</f>
        <v/>
      </c>
      <c r="AZ403" t="str">
        <f>IF(TabellSAML[[#This Row],[BIFF1]]=TRUE,TabellSAML[[#This Row],[Socialförvaltning som anordnat programtillfällena]],"")</f>
        <v/>
      </c>
      <c r="BA403" s="5" t="str">
        <f>IF(TabellSAML[[#This Row],[BIFF2]]=TRUE,TabellSAML[[#This Row],[Datum för sista programtillfället]]&amp;TabellSAML[[#This Row],[(BIFF) Namn på ledare för programmet]],"")</f>
        <v/>
      </c>
      <c r="BB403" t="str">
        <f>_xlfn.XLOOKUP(TabellSAML[[#This Row],[BIFF_del_datum]],TabellSAML[BIFF_led_datum],TabellSAML[BIFF_led_SF],"",0,1)</f>
        <v/>
      </c>
      <c r="BC403" s="5" t="str">
        <f>IF(TabellSAML[[#This Row],[LFT1]]=TRUE,TabellSAML[[#This Row],[Datum för det sista programtillfället]]&amp;TabellSAML[[#This Row],[(LFT) Ledarens namn]],"")</f>
        <v/>
      </c>
      <c r="BD403" t="str">
        <f>IF(TabellSAML[[#This Row],[LFT1]]=TRUE,TabellSAML[[#This Row],[Socialförvaltning som anordnat programtillfällena]],"")</f>
        <v/>
      </c>
      <c r="BE403" s="5" t="str">
        <f>IF(TabellSAML[[#This Row],[LFT2]]=TRUE,TabellSAML[[#This Row],[Datum för sista programtillfället]]&amp;TabellSAML[[#This Row],[(LFT) Namn på ledare för programmet]],"")</f>
        <v/>
      </c>
      <c r="BF403" t="str">
        <f>_xlfn.XLOOKUP(TabellSAML[[#This Row],[LFT_del_datum]],TabellSAML[LFT_led_datum],TabellSAML[LFT_led_SF],"",0,1)</f>
        <v/>
      </c>
      <c r="BG40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3" s="5" t="str">
        <f>IF(ISNUMBER(TabellSAML[[#This Row],[Datum för det sista programtillfället]]),TabellSAML[[#This Row],[Datum för det sista programtillfället]],IF(ISBLANK(TabellSAML[[#This Row],[Datum för sista programtillfället]]),"",TabellSAML[[#This Row],[Datum för sista programtillfället]]))</f>
        <v/>
      </c>
      <c r="BJ403" t="str">
        <f>IF(ISTEXT(TabellSAML[[#This Row],[Typ av program]]),TabellSAML[[#This Row],[Typ av program]],IF(ISBLANK(TabellSAML[[#This Row],[Typ av program2]]),"",TabellSAML[[#This Row],[Typ av program2]]))</f>
        <v/>
      </c>
      <c r="BK403" t="str">
        <f>IF(ISTEXT(TabellSAML[[#This Row],[Datum alla]]),"",YEAR(TabellSAML[[#This Row],[Datum alla]]))</f>
        <v/>
      </c>
      <c r="BL403" t="str">
        <f>IF(ISTEXT(TabellSAML[[#This Row],[Datum alla]]),"",MONTH(TabellSAML[[#This Row],[Datum alla]]))</f>
        <v/>
      </c>
      <c r="BM403" t="str">
        <f>IF(ISTEXT(TabellSAML[[#This Row],[Månad]]),"",IF(TabellSAML[[#This Row],[Månad]]&lt;=6,TabellSAML[[#This Row],[År]]&amp;" termin 1",TabellSAML[[#This Row],[År]]&amp;" termin 2"))</f>
        <v/>
      </c>
    </row>
    <row r="404" spans="2:65" x14ac:dyDescent="0.25">
      <c r="B404" s="1"/>
      <c r="C404" s="1"/>
      <c r="G404" s="29"/>
      <c r="S404" s="37"/>
      <c r="T404" s="29"/>
      <c r="AA404" s="2"/>
      <c r="AO404" s="44" t="str">
        <f>IF(TabellSAML[[#This Row],[ID]]&gt;0,ISTEXT(TabellSAML[[#This Row],[(CoS) Ledarens namn]]),"")</f>
        <v/>
      </c>
      <c r="AP404" t="str">
        <f>IF(TabellSAML[[#This Row],[ID]]&gt;0,ISTEXT(TabellSAML[[#This Row],[(BIFF) Ledarens namn]]),"")</f>
        <v/>
      </c>
      <c r="AQ404" t="str">
        <f>IF(TabellSAML[[#This Row],[ID]]&gt;0,ISTEXT(TabellSAML[[#This Row],[(LFT) Ledarens namn]]),"")</f>
        <v/>
      </c>
      <c r="AR404" t="str">
        <f>IF(TabellSAML[[#This Row],[ID]]&gt;0,ISTEXT(TabellSAML[[#This Row],[(CoS) Namn på ledare för programmet]]),"")</f>
        <v/>
      </c>
      <c r="AS404" t="str">
        <f>IF(TabellSAML[[#This Row],[ID]]&gt;0,ISTEXT(TabellSAML[[#This Row],[(BIFF) Namn på ledare för programmet]]),"")</f>
        <v/>
      </c>
      <c r="AT404" t="str">
        <f>IF(TabellSAML[[#This Row],[ID]]&gt;0,ISTEXT(TabellSAML[[#This Row],[(LFT) Namn på ledare för programmet]]),"")</f>
        <v/>
      </c>
      <c r="AU404" s="5" t="str">
        <f>IF(TabellSAML[[#This Row],[CoS1]]=TRUE,TabellSAML[[#This Row],[Datum för det sista programtillfället]]&amp;TabellSAML[[#This Row],[(CoS) Ledarens namn]],"")</f>
        <v/>
      </c>
      <c r="AV404" t="str">
        <f>IF(TabellSAML[[#This Row],[CoS1]]=TRUE,TabellSAML[[#This Row],[Socialförvaltning som anordnat programtillfällena]],"")</f>
        <v/>
      </c>
      <c r="AW404" s="5" t="str">
        <f>IF(TabellSAML[[#This Row],[CoS2]]=TRUE,TabellSAML[[#This Row],[Datum för sista programtillfället]]&amp;TabellSAML[[#This Row],[(CoS) Namn på ledare för programmet]],"")</f>
        <v/>
      </c>
      <c r="AX404" t="str">
        <f>_xlfn.XLOOKUP(TabellSAML[[#This Row],[CoS_del_datum]],TabellSAML[CoS_led_datum],TabellSAML[CoS_led_SF],"",0,1)</f>
        <v/>
      </c>
      <c r="AY404" s="5" t="str">
        <f>IF(TabellSAML[[#This Row],[BIFF1]]=TRUE,TabellSAML[[#This Row],[Datum för det sista programtillfället]]&amp;TabellSAML[[#This Row],[(BIFF) Ledarens namn]],"")</f>
        <v/>
      </c>
      <c r="AZ404" t="str">
        <f>IF(TabellSAML[[#This Row],[BIFF1]]=TRUE,TabellSAML[[#This Row],[Socialförvaltning som anordnat programtillfällena]],"")</f>
        <v/>
      </c>
      <c r="BA404" s="5" t="str">
        <f>IF(TabellSAML[[#This Row],[BIFF2]]=TRUE,TabellSAML[[#This Row],[Datum för sista programtillfället]]&amp;TabellSAML[[#This Row],[(BIFF) Namn på ledare för programmet]],"")</f>
        <v/>
      </c>
      <c r="BB404" t="str">
        <f>_xlfn.XLOOKUP(TabellSAML[[#This Row],[BIFF_del_datum]],TabellSAML[BIFF_led_datum],TabellSAML[BIFF_led_SF],"",0,1)</f>
        <v/>
      </c>
      <c r="BC404" s="5" t="str">
        <f>IF(TabellSAML[[#This Row],[LFT1]]=TRUE,TabellSAML[[#This Row],[Datum för det sista programtillfället]]&amp;TabellSAML[[#This Row],[(LFT) Ledarens namn]],"")</f>
        <v/>
      </c>
      <c r="BD404" t="str">
        <f>IF(TabellSAML[[#This Row],[LFT1]]=TRUE,TabellSAML[[#This Row],[Socialförvaltning som anordnat programtillfällena]],"")</f>
        <v/>
      </c>
      <c r="BE404" s="5" t="str">
        <f>IF(TabellSAML[[#This Row],[LFT2]]=TRUE,TabellSAML[[#This Row],[Datum för sista programtillfället]]&amp;TabellSAML[[#This Row],[(LFT) Namn på ledare för programmet]],"")</f>
        <v/>
      </c>
      <c r="BF404" t="str">
        <f>_xlfn.XLOOKUP(TabellSAML[[#This Row],[LFT_del_datum]],TabellSAML[LFT_led_datum],TabellSAML[LFT_led_SF],"",0,1)</f>
        <v/>
      </c>
      <c r="BG40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4" s="5" t="str">
        <f>IF(ISNUMBER(TabellSAML[[#This Row],[Datum för det sista programtillfället]]),TabellSAML[[#This Row],[Datum för det sista programtillfället]],IF(ISBLANK(TabellSAML[[#This Row],[Datum för sista programtillfället]]),"",TabellSAML[[#This Row],[Datum för sista programtillfället]]))</f>
        <v/>
      </c>
      <c r="BJ404" t="str">
        <f>IF(ISTEXT(TabellSAML[[#This Row],[Typ av program]]),TabellSAML[[#This Row],[Typ av program]],IF(ISBLANK(TabellSAML[[#This Row],[Typ av program2]]),"",TabellSAML[[#This Row],[Typ av program2]]))</f>
        <v/>
      </c>
      <c r="BK404" t="str">
        <f>IF(ISTEXT(TabellSAML[[#This Row],[Datum alla]]),"",YEAR(TabellSAML[[#This Row],[Datum alla]]))</f>
        <v/>
      </c>
      <c r="BL404" t="str">
        <f>IF(ISTEXT(TabellSAML[[#This Row],[Datum alla]]),"",MONTH(TabellSAML[[#This Row],[Datum alla]]))</f>
        <v/>
      </c>
      <c r="BM404" t="str">
        <f>IF(ISTEXT(TabellSAML[[#This Row],[Månad]]),"",IF(TabellSAML[[#This Row],[Månad]]&lt;=6,TabellSAML[[#This Row],[År]]&amp;" termin 1",TabellSAML[[#This Row],[År]]&amp;" termin 2"))</f>
        <v/>
      </c>
    </row>
    <row r="405" spans="2:65" x14ac:dyDescent="0.25">
      <c r="B405" s="1"/>
      <c r="C405" s="1"/>
      <c r="G405" s="29"/>
      <c r="S405" s="37"/>
      <c r="T405" s="29"/>
      <c r="AA405" s="2"/>
      <c r="AO405" s="44" t="str">
        <f>IF(TabellSAML[[#This Row],[ID]]&gt;0,ISTEXT(TabellSAML[[#This Row],[(CoS) Ledarens namn]]),"")</f>
        <v/>
      </c>
      <c r="AP405" t="str">
        <f>IF(TabellSAML[[#This Row],[ID]]&gt;0,ISTEXT(TabellSAML[[#This Row],[(BIFF) Ledarens namn]]),"")</f>
        <v/>
      </c>
      <c r="AQ405" t="str">
        <f>IF(TabellSAML[[#This Row],[ID]]&gt;0,ISTEXT(TabellSAML[[#This Row],[(LFT) Ledarens namn]]),"")</f>
        <v/>
      </c>
      <c r="AR405" t="str">
        <f>IF(TabellSAML[[#This Row],[ID]]&gt;0,ISTEXT(TabellSAML[[#This Row],[(CoS) Namn på ledare för programmet]]),"")</f>
        <v/>
      </c>
      <c r="AS405" t="str">
        <f>IF(TabellSAML[[#This Row],[ID]]&gt;0,ISTEXT(TabellSAML[[#This Row],[(BIFF) Namn på ledare för programmet]]),"")</f>
        <v/>
      </c>
      <c r="AT405" t="str">
        <f>IF(TabellSAML[[#This Row],[ID]]&gt;0,ISTEXT(TabellSAML[[#This Row],[(LFT) Namn på ledare för programmet]]),"")</f>
        <v/>
      </c>
      <c r="AU405" s="5" t="str">
        <f>IF(TabellSAML[[#This Row],[CoS1]]=TRUE,TabellSAML[[#This Row],[Datum för det sista programtillfället]]&amp;TabellSAML[[#This Row],[(CoS) Ledarens namn]],"")</f>
        <v/>
      </c>
      <c r="AV405" t="str">
        <f>IF(TabellSAML[[#This Row],[CoS1]]=TRUE,TabellSAML[[#This Row],[Socialförvaltning som anordnat programtillfällena]],"")</f>
        <v/>
      </c>
      <c r="AW405" s="5" t="str">
        <f>IF(TabellSAML[[#This Row],[CoS2]]=TRUE,TabellSAML[[#This Row],[Datum för sista programtillfället]]&amp;TabellSAML[[#This Row],[(CoS) Namn på ledare för programmet]],"")</f>
        <v/>
      </c>
      <c r="AX405" t="str">
        <f>_xlfn.XLOOKUP(TabellSAML[[#This Row],[CoS_del_datum]],TabellSAML[CoS_led_datum],TabellSAML[CoS_led_SF],"",0,1)</f>
        <v/>
      </c>
      <c r="AY405" s="5" t="str">
        <f>IF(TabellSAML[[#This Row],[BIFF1]]=TRUE,TabellSAML[[#This Row],[Datum för det sista programtillfället]]&amp;TabellSAML[[#This Row],[(BIFF) Ledarens namn]],"")</f>
        <v/>
      </c>
      <c r="AZ405" t="str">
        <f>IF(TabellSAML[[#This Row],[BIFF1]]=TRUE,TabellSAML[[#This Row],[Socialförvaltning som anordnat programtillfällena]],"")</f>
        <v/>
      </c>
      <c r="BA405" s="5" t="str">
        <f>IF(TabellSAML[[#This Row],[BIFF2]]=TRUE,TabellSAML[[#This Row],[Datum för sista programtillfället]]&amp;TabellSAML[[#This Row],[(BIFF) Namn på ledare för programmet]],"")</f>
        <v/>
      </c>
      <c r="BB405" t="str">
        <f>_xlfn.XLOOKUP(TabellSAML[[#This Row],[BIFF_del_datum]],TabellSAML[BIFF_led_datum],TabellSAML[BIFF_led_SF],"",0,1)</f>
        <v/>
      </c>
      <c r="BC405" s="5" t="str">
        <f>IF(TabellSAML[[#This Row],[LFT1]]=TRUE,TabellSAML[[#This Row],[Datum för det sista programtillfället]]&amp;TabellSAML[[#This Row],[(LFT) Ledarens namn]],"")</f>
        <v/>
      </c>
      <c r="BD405" t="str">
        <f>IF(TabellSAML[[#This Row],[LFT1]]=TRUE,TabellSAML[[#This Row],[Socialförvaltning som anordnat programtillfällena]],"")</f>
        <v/>
      </c>
      <c r="BE405" s="5" t="str">
        <f>IF(TabellSAML[[#This Row],[LFT2]]=TRUE,TabellSAML[[#This Row],[Datum för sista programtillfället]]&amp;TabellSAML[[#This Row],[(LFT) Namn på ledare för programmet]],"")</f>
        <v/>
      </c>
      <c r="BF405" t="str">
        <f>_xlfn.XLOOKUP(TabellSAML[[#This Row],[LFT_del_datum]],TabellSAML[LFT_led_datum],TabellSAML[LFT_led_SF],"",0,1)</f>
        <v/>
      </c>
      <c r="BG40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5" s="5" t="str">
        <f>IF(ISNUMBER(TabellSAML[[#This Row],[Datum för det sista programtillfället]]),TabellSAML[[#This Row],[Datum för det sista programtillfället]],IF(ISBLANK(TabellSAML[[#This Row],[Datum för sista programtillfället]]),"",TabellSAML[[#This Row],[Datum för sista programtillfället]]))</f>
        <v/>
      </c>
      <c r="BJ405" t="str">
        <f>IF(ISTEXT(TabellSAML[[#This Row],[Typ av program]]),TabellSAML[[#This Row],[Typ av program]],IF(ISBLANK(TabellSAML[[#This Row],[Typ av program2]]),"",TabellSAML[[#This Row],[Typ av program2]]))</f>
        <v/>
      </c>
      <c r="BK405" t="str">
        <f>IF(ISTEXT(TabellSAML[[#This Row],[Datum alla]]),"",YEAR(TabellSAML[[#This Row],[Datum alla]]))</f>
        <v/>
      </c>
      <c r="BL405" t="str">
        <f>IF(ISTEXT(TabellSAML[[#This Row],[Datum alla]]),"",MONTH(TabellSAML[[#This Row],[Datum alla]]))</f>
        <v/>
      </c>
      <c r="BM405" t="str">
        <f>IF(ISTEXT(TabellSAML[[#This Row],[Månad]]),"",IF(TabellSAML[[#This Row],[Månad]]&lt;=6,TabellSAML[[#This Row],[År]]&amp;" termin 1",TabellSAML[[#This Row],[År]]&amp;" termin 2"))</f>
        <v/>
      </c>
    </row>
    <row r="406" spans="2:65" x14ac:dyDescent="0.25">
      <c r="B406" s="1"/>
      <c r="C406" s="1"/>
      <c r="G406" s="29"/>
      <c r="J406" s="2"/>
      <c r="K406" s="2"/>
      <c r="S406" s="37"/>
      <c r="T406" s="29"/>
      <c r="AO406" s="44" t="str">
        <f>IF(TabellSAML[[#This Row],[ID]]&gt;0,ISTEXT(TabellSAML[[#This Row],[(CoS) Ledarens namn]]),"")</f>
        <v/>
      </c>
      <c r="AP406" t="str">
        <f>IF(TabellSAML[[#This Row],[ID]]&gt;0,ISTEXT(TabellSAML[[#This Row],[(BIFF) Ledarens namn]]),"")</f>
        <v/>
      </c>
      <c r="AQ406" t="str">
        <f>IF(TabellSAML[[#This Row],[ID]]&gt;0,ISTEXT(TabellSAML[[#This Row],[(LFT) Ledarens namn]]),"")</f>
        <v/>
      </c>
      <c r="AR406" t="str">
        <f>IF(TabellSAML[[#This Row],[ID]]&gt;0,ISTEXT(TabellSAML[[#This Row],[(CoS) Namn på ledare för programmet]]),"")</f>
        <v/>
      </c>
      <c r="AS406" t="str">
        <f>IF(TabellSAML[[#This Row],[ID]]&gt;0,ISTEXT(TabellSAML[[#This Row],[(BIFF) Namn på ledare för programmet]]),"")</f>
        <v/>
      </c>
      <c r="AT406" t="str">
        <f>IF(TabellSAML[[#This Row],[ID]]&gt;0,ISTEXT(TabellSAML[[#This Row],[(LFT) Namn på ledare för programmet]]),"")</f>
        <v/>
      </c>
      <c r="AU406" s="5" t="str">
        <f>IF(TabellSAML[[#This Row],[CoS1]]=TRUE,TabellSAML[[#This Row],[Datum för det sista programtillfället]]&amp;TabellSAML[[#This Row],[(CoS) Ledarens namn]],"")</f>
        <v/>
      </c>
      <c r="AV406" t="str">
        <f>IF(TabellSAML[[#This Row],[CoS1]]=TRUE,TabellSAML[[#This Row],[Socialförvaltning som anordnat programtillfällena]],"")</f>
        <v/>
      </c>
      <c r="AW406" s="5" t="str">
        <f>IF(TabellSAML[[#This Row],[CoS2]]=TRUE,TabellSAML[[#This Row],[Datum för sista programtillfället]]&amp;TabellSAML[[#This Row],[(CoS) Namn på ledare för programmet]],"")</f>
        <v/>
      </c>
      <c r="AX406" t="str">
        <f>_xlfn.XLOOKUP(TabellSAML[[#This Row],[CoS_del_datum]],TabellSAML[CoS_led_datum],TabellSAML[CoS_led_SF],"",0,1)</f>
        <v/>
      </c>
      <c r="AY406" s="5" t="str">
        <f>IF(TabellSAML[[#This Row],[BIFF1]]=TRUE,TabellSAML[[#This Row],[Datum för det sista programtillfället]]&amp;TabellSAML[[#This Row],[(BIFF) Ledarens namn]],"")</f>
        <v/>
      </c>
      <c r="AZ406" t="str">
        <f>IF(TabellSAML[[#This Row],[BIFF1]]=TRUE,TabellSAML[[#This Row],[Socialförvaltning som anordnat programtillfällena]],"")</f>
        <v/>
      </c>
      <c r="BA406" s="5" t="str">
        <f>IF(TabellSAML[[#This Row],[BIFF2]]=TRUE,TabellSAML[[#This Row],[Datum för sista programtillfället]]&amp;TabellSAML[[#This Row],[(BIFF) Namn på ledare för programmet]],"")</f>
        <v/>
      </c>
      <c r="BB406" t="str">
        <f>_xlfn.XLOOKUP(TabellSAML[[#This Row],[BIFF_del_datum]],TabellSAML[BIFF_led_datum],TabellSAML[BIFF_led_SF],"",0,1)</f>
        <v/>
      </c>
      <c r="BC406" s="5" t="str">
        <f>IF(TabellSAML[[#This Row],[LFT1]]=TRUE,TabellSAML[[#This Row],[Datum för det sista programtillfället]]&amp;TabellSAML[[#This Row],[(LFT) Ledarens namn]],"")</f>
        <v/>
      </c>
      <c r="BD406" t="str">
        <f>IF(TabellSAML[[#This Row],[LFT1]]=TRUE,TabellSAML[[#This Row],[Socialförvaltning som anordnat programtillfällena]],"")</f>
        <v/>
      </c>
      <c r="BE406" s="5" t="str">
        <f>IF(TabellSAML[[#This Row],[LFT2]]=TRUE,TabellSAML[[#This Row],[Datum för sista programtillfället]]&amp;TabellSAML[[#This Row],[(LFT) Namn på ledare för programmet]],"")</f>
        <v/>
      </c>
      <c r="BF406" t="str">
        <f>_xlfn.XLOOKUP(TabellSAML[[#This Row],[LFT_del_datum]],TabellSAML[LFT_led_datum],TabellSAML[LFT_led_SF],"",0,1)</f>
        <v/>
      </c>
      <c r="BG40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6" s="5" t="str">
        <f>IF(ISNUMBER(TabellSAML[[#This Row],[Datum för det sista programtillfället]]),TabellSAML[[#This Row],[Datum för det sista programtillfället]],IF(ISBLANK(TabellSAML[[#This Row],[Datum för sista programtillfället]]),"",TabellSAML[[#This Row],[Datum för sista programtillfället]]))</f>
        <v/>
      </c>
      <c r="BJ406" t="str">
        <f>IF(ISTEXT(TabellSAML[[#This Row],[Typ av program]]),TabellSAML[[#This Row],[Typ av program]],IF(ISBLANK(TabellSAML[[#This Row],[Typ av program2]]),"",TabellSAML[[#This Row],[Typ av program2]]))</f>
        <v/>
      </c>
      <c r="BK406" t="str">
        <f>IF(ISTEXT(TabellSAML[[#This Row],[Datum alla]]),"",YEAR(TabellSAML[[#This Row],[Datum alla]]))</f>
        <v/>
      </c>
      <c r="BL406" t="str">
        <f>IF(ISTEXT(TabellSAML[[#This Row],[Datum alla]]),"",MONTH(TabellSAML[[#This Row],[Datum alla]]))</f>
        <v/>
      </c>
      <c r="BM406" t="str">
        <f>IF(ISTEXT(TabellSAML[[#This Row],[Månad]]),"",IF(TabellSAML[[#This Row],[Månad]]&lt;=6,TabellSAML[[#This Row],[År]]&amp;" termin 1",TabellSAML[[#This Row],[År]]&amp;" termin 2"))</f>
        <v/>
      </c>
    </row>
    <row r="407" spans="2:65" x14ac:dyDescent="0.25">
      <c r="B407" s="1"/>
      <c r="C407" s="1"/>
      <c r="G407" s="29"/>
      <c r="S407" s="37"/>
      <c r="T407" s="29"/>
      <c r="AA407" s="2"/>
      <c r="AO407" s="44" t="str">
        <f>IF(TabellSAML[[#This Row],[ID]]&gt;0,ISTEXT(TabellSAML[[#This Row],[(CoS) Ledarens namn]]),"")</f>
        <v/>
      </c>
      <c r="AP407" t="str">
        <f>IF(TabellSAML[[#This Row],[ID]]&gt;0,ISTEXT(TabellSAML[[#This Row],[(BIFF) Ledarens namn]]),"")</f>
        <v/>
      </c>
      <c r="AQ407" t="str">
        <f>IF(TabellSAML[[#This Row],[ID]]&gt;0,ISTEXT(TabellSAML[[#This Row],[(LFT) Ledarens namn]]),"")</f>
        <v/>
      </c>
      <c r="AR407" t="str">
        <f>IF(TabellSAML[[#This Row],[ID]]&gt;0,ISTEXT(TabellSAML[[#This Row],[(CoS) Namn på ledare för programmet]]),"")</f>
        <v/>
      </c>
      <c r="AS407" t="str">
        <f>IF(TabellSAML[[#This Row],[ID]]&gt;0,ISTEXT(TabellSAML[[#This Row],[(BIFF) Namn på ledare för programmet]]),"")</f>
        <v/>
      </c>
      <c r="AT407" t="str">
        <f>IF(TabellSAML[[#This Row],[ID]]&gt;0,ISTEXT(TabellSAML[[#This Row],[(LFT) Namn på ledare för programmet]]),"")</f>
        <v/>
      </c>
      <c r="AU407" s="5" t="str">
        <f>IF(TabellSAML[[#This Row],[CoS1]]=TRUE,TabellSAML[[#This Row],[Datum för det sista programtillfället]]&amp;TabellSAML[[#This Row],[(CoS) Ledarens namn]],"")</f>
        <v/>
      </c>
      <c r="AV407" t="str">
        <f>IF(TabellSAML[[#This Row],[CoS1]]=TRUE,TabellSAML[[#This Row],[Socialförvaltning som anordnat programtillfällena]],"")</f>
        <v/>
      </c>
      <c r="AW407" s="5" t="str">
        <f>IF(TabellSAML[[#This Row],[CoS2]]=TRUE,TabellSAML[[#This Row],[Datum för sista programtillfället]]&amp;TabellSAML[[#This Row],[(CoS) Namn på ledare för programmet]],"")</f>
        <v/>
      </c>
      <c r="AX407" t="str">
        <f>_xlfn.XLOOKUP(TabellSAML[[#This Row],[CoS_del_datum]],TabellSAML[CoS_led_datum],TabellSAML[CoS_led_SF],"",0,1)</f>
        <v/>
      </c>
      <c r="AY407" s="5" t="str">
        <f>IF(TabellSAML[[#This Row],[BIFF1]]=TRUE,TabellSAML[[#This Row],[Datum för det sista programtillfället]]&amp;TabellSAML[[#This Row],[(BIFF) Ledarens namn]],"")</f>
        <v/>
      </c>
      <c r="AZ407" t="str">
        <f>IF(TabellSAML[[#This Row],[BIFF1]]=TRUE,TabellSAML[[#This Row],[Socialförvaltning som anordnat programtillfällena]],"")</f>
        <v/>
      </c>
      <c r="BA407" s="5" t="str">
        <f>IF(TabellSAML[[#This Row],[BIFF2]]=TRUE,TabellSAML[[#This Row],[Datum för sista programtillfället]]&amp;TabellSAML[[#This Row],[(BIFF) Namn på ledare för programmet]],"")</f>
        <v/>
      </c>
      <c r="BB407" t="str">
        <f>_xlfn.XLOOKUP(TabellSAML[[#This Row],[BIFF_del_datum]],TabellSAML[BIFF_led_datum],TabellSAML[BIFF_led_SF],"",0,1)</f>
        <v/>
      </c>
      <c r="BC407" s="5" t="str">
        <f>IF(TabellSAML[[#This Row],[LFT1]]=TRUE,TabellSAML[[#This Row],[Datum för det sista programtillfället]]&amp;TabellSAML[[#This Row],[(LFT) Ledarens namn]],"")</f>
        <v/>
      </c>
      <c r="BD407" t="str">
        <f>IF(TabellSAML[[#This Row],[LFT1]]=TRUE,TabellSAML[[#This Row],[Socialförvaltning som anordnat programtillfällena]],"")</f>
        <v/>
      </c>
      <c r="BE407" s="5" t="str">
        <f>IF(TabellSAML[[#This Row],[LFT2]]=TRUE,TabellSAML[[#This Row],[Datum för sista programtillfället]]&amp;TabellSAML[[#This Row],[(LFT) Namn på ledare för programmet]],"")</f>
        <v/>
      </c>
      <c r="BF407" t="str">
        <f>_xlfn.XLOOKUP(TabellSAML[[#This Row],[LFT_del_datum]],TabellSAML[LFT_led_datum],TabellSAML[LFT_led_SF],"",0,1)</f>
        <v/>
      </c>
      <c r="BG40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7" s="5" t="str">
        <f>IF(ISNUMBER(TabellSAML[[#This Row],[Datum för det sista programtillfället]]),TabellSAML[[#This Row],[Datum för det sista programtillfället]],IF(ISBLANK(TabellSAML[[#This Row],[Datum för sista programtillfället]]),"",TabellSAML[[#This Row],[Datum för sista programtillfället]]))</f>
        <v/>
      </c>
      <c r="BJ407" t="str">
        <f>IF(ISTEXT(TabellSAML[[#This Row],[Typ av program]]),TabellSAML[[#This Row],[Typ av program]],IF(ISBLANK(TabellSAML[[#This Row],[Typ av program2]]),"",TabellSAML[[#This Row],[Typ av program2]]))</f>
        <v/>
      </c>
      <c r="BK407" t="str">
        <f>IF(ISTEXT(TabellSAML[[#This Row],[Datum alla]]),"",YEAR(TabellSAML[[#This Row],[Datum alla]]))</f>
        <v/>
      </c>
      <c r="BL407" t="str">
        <f>IF(ISTEXT(TabellSAML[[#This Row],[Datum alla]]),"",MONTH(TabellSAML[[#This Row],[Datum alla]]))</f>
        <v/>
      </c>
      <c r="BM407" t="str">
        <f>IF(ISTEXT(TabellSAML[[#This Row],[Månad]]),"",IF(TabellSAML[[#This Row],[Månad]]&lt;=6,TabellSAML[[#This Row],[År]]&amp;" termin 1",TabellSAML[[#This Row],[År]]&amp;" termin 2"))</f>
        <v/>
      </c>
    </row>
    <row r="408" spans="2:65" x14ac:dyDescent="0.25">
      <c r="B408" s="1"/>
      <c r="C408" s="1"/>
      <c r="G408" s="29"/>
      <c r="J408" s="2"/>
      <c r="K408" s="2"/>
      <c r="S408" s="37"/>
      <c r="T408" s="29"/>
      <c r="AO408" s="44" t="str">
        <f>IF(TabellSAML[[#This Row],[ID]]&gt;0,ISTEXT(TabellSAML[[#This Row],[(CoS) Ledarens namn]]),"")</f>
        <v/>
      </c>
      <c r="AP408" t="str">
        <f>IF(TabellSAML[[#This Row],[ID]]&gt;0,ISTEXT(TabellSAML[[#This Row],[(BIFF) Ledarens namn]]),"")</f>
        <v/>
      </c>
      <c r="AQ408" t="str">
        <f>IF(TabellSAML[[#This Row],[ID]]&gt;0,ISTEXT(TabellSAML[[#This Row],[(LFT) Ledarens namn]]),"")</f>
        <v/>
      </c>
      <c r="AR408" t="str">
        <f>IF(TabellSAML[[#This Row],[ID]]&gt;0,ISTEXT(TabellSAML[[#This Row],[(CoS) Namn på ledare för programmet]]),"")</f>
        <v/>
      </c>
      <c r="AS408" t="str">
        <f>IF(TabellSAML[[#This Row],[ID]]&gt;0,ISTEXT(TabellSAML[[#This Row],[(BIFF) Namn på ledare för programmet]]),"")</f>
        <v/>
      </c>
      <c r="AT408" t="str">
        <f>IF(TabellSAML[[#This Row],[ID]]&gt;0,ISTEXT(TabellSAML[[#This Row],[(LFT) Namn på ledare för programmet]]),"")</f>
        <v/>
      </c>
      <c r="AU408" s="5" t="str">
        <f>IF(TabellSAML[[#This Row],[CoS1]]=TRUE,TabellSAML[[#This Row],[Datum för det sista programtillfället]]&amp;TabellSAML[[#This Row],[(CoS) Ledarens namn]],"")</f>
        <v/>
      </c>
      <c r="AV408" t="str">
        <f>IF(TabellSAML[[#This Row],[CoS1]]=TRUE,TabellSAML[[#This Row],[Socialförvaltning som anordnat programtillfällena]],"")</f>
        <v/>
      </c>
      <c r="AW408" s="5" t="str">
        <f>IF(TabellSAML[[#This Row],[CoS2]]=TRUE,TabellSAML[[#This Row],[Datum för sista programtillfället]]&amp;TabellSAML[[#This Row],[(CoS) Namn på ledare för programmet]],"")</f>
        <v/>
      </c>
      <c r="AX408" t="str">
        <f>_xlfn.XLOOKUP(TabellSAML[[#This Row],[CoS_del_datum]],TabellSAML[CoS_led_datum],TabellSAML[CoS_led_SF],"",0,1)</f>
        <v/>
      </c>
      <c r="AY408" s="5" t="str">
        <f>IF(TabellSAML[[#This Row],[BIFF1]]=TRUE,TabellSAML[[#This Row],[Datum för det sista programtillfället]]&amp;TabellSAML[[#This Row],[(BIFF) Ledarens namn]],"")</f>
        <v/>
      </c>
      <c r="AZ408" t="str">
        <f>IF(TabellSAML[[#This Row],[BIFF1]]=TRUE,TabellSAML[[#This Row],[Socialförvaltning som anordnat programtillfällena]],"")</f>
        <v/>
      </c>
      <c r="BA408" s="5" t="str">
        <f>IF(TabellSAML[[#This Row],[BIFF2]]=TRUE,TabellSAML[[#This Row],[Datum för sista programtillfället]]&amp;TabellSAML[[#This Row],[(BIFF) Namn på ledare för programmet]],"")</f>
        <v/>
      </c>
      <c r="BB408" t="str">
        <f>_xlfn.XLOOKUP(TabellSAML[[#This Row],[BIFF_del_datum]],TabellSAML[BIFF_led_datum],TabellSAML[BIFF_led_SF],"",0,1)</f>
        <v/>
      </c>
      <c r="BC408" s="5" t="str">
        <f>IF(TabellSAML[[#This Row],[LFT1]]=TRUE,TabellSAML[[#This Row],[Datum för det sista programtillfället]]&amp;TabellSAML[[#This Row],[(LFT) Ledarens namn]],"")</f>
        <v/>
      </c>
      <c r="BD408" t="str">
        <f>IF(TabellSAML[[#This Row],[LFT1]]=TRUE,TabellSAML[[#This Row],[Socialförvaltning som anordnat programtillfällena]],"")</f>
        <v/>
      </c>
      <c r="BE408" s="5" t="str">
        <f>IF(TabellSAML[[#This Row],[LFT2]]=TRUE,TabellSAML[[#This Row],[Datum för sista programtillfället]]&amp;TabellSAML[[#This Row],[(LFT) Namn på ledare för programmet]],"")</f>
        <v/>
      </c>
      <c r="BF408" t="str">
        <f>_xlfn.XLOOKUP(TabellSAML[[#This Row],[LFT_del_datum]],TabellSAML[LFT_led_datum],TabellSAML[LFT_led_SF],"",0,1)</f>
        <v/>
      </c>
      <c r="BG40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8" s="5" t="str">
        <f>IF(ISNUMBER(TabellSAML[[#This Row],[Datum för det sista programtillfället]]),TabellSAML[[#This Row],[Datum för det sista programtillfället]],IF(ISBLANK(TabellSAML[[#This Row],[Datum för sista programtillfället]]),"",TabellSAML[[#This Row],[Datum för sista programtillfället]]))</f>
        <v/>
      </c>
      <c r="BJ408" t="str">
        <f>IF(ISTEXT(TabellSAML[[#This Row],[Typ av program]]),TabellSAML[[#This Row],[Typ av program]],IF(ISBLANK(TabellSAML[[#This Row],[Typ av program2]]),"",TabellSAML[[#This Row],[Typ av program2]]))</f>
        <v/>
      </c>
      <c r="BK408" t="str">
        <f>IF(ISTEXT(TabellSAML[[#This Row],[Datum alla]]),"",YEAR(TabellSAML[[#This Row],[Datum alla]]))</f>
        <v/>
      </c>
      <c r="BL408" t="str">
        <f>IF(ISTEXT(TabellSAML[[#This Row],[Datum alla]]),"",MONTH(TabellSAML[[#This Row],[Datum alla]]))</f>
        <v/>
      </c>
      <c r="BM408" t="str">
        <f>IF(ISTEXT(TabellSAML[[#This Row],[Månad]]),"",IF(TabellSAML[[#This Row],[Månad]]&lt;=6,TabellSAML[[#This Row],[År]]&amp;" termin 1",TabellSAML[[#This Row],[År]]&amp;" termin 2"))</f>
        <v/>
      </c>
    </row>
    <row r="409" spans="2:65" x14ac:dyDescent="0.25">
      <c r="B409" s="1"/>
      <c r="C409" s="1"/>
      <c r="G409" s="29"/>
      <c r="S409" s="37"/>
      <c r="T409" s="29"/>
      <c r="AA409" s="2"/>
      <c r="AO409" s="44" t="str">
        <f>IF(TabellSAML[[#This Row],[ID]]&gt;0,ISTEXT(TabellSAML[[#This Row],[(CoS) Ledarens namn]]),"")</f>
        <v/>
      </c>
      <c r="AP409" t="str">
        <f>IF(TabellSAML[[#This Row],[ID]]&gt;0,ISTEXT(TabellSAML[[#This Row],[(BIFF) Ledarens namn]]),"")</f>
        <v/>
      </c>
      <c r="AQ409" t="str">
        <f>IF(TabellSAML[[#This Row],[ID]]&gt;0,ISTEXT(TabellSAML[[#This Row],[(LFT) Ledarens namn]]),"")</f>
        <v/>
      </c>
      <c r="AR409" t="str">
        <f>IF(TabellSAML[[#This Row],[ID]]&gt;0,ISTEXT(TabellSAML[[#This Row],[(CoS) Namn på ledare för programmet]]),"")</f>
        <v/>
      </c>
      <c r="AS409" t="str">
        <f>IF(TabellSAML[[#This Row],[ID]]&gt;0,ISTEXT(TabellSAML[[#This Row],[(BIFF) Namn på ledare för programmet]]),"")</f>
        <v/>
      </c>
      <c r="AT409" t="str">
        <f>IF(TabellSAML[[#This Row],[ID]]&gt;0,ISTEXT(TabellSAML[[#This Row],[(LFT) Namn på ledare för programmet]]),"")</f>
        <v/>
      </c>
      <c r="AU409" s="5" t="str">
        <f>IF(TabellSAML[[#This Row],[CoS1]]=TRUE,TabellSAML[[#This Row],[Datum för det sista programtillfället]]&amp;TabellSAML[[#This Row],[(CoS) Ledarens namn]],"")</f>
        <v/>
      </c>
      <c r="AV409" t="str">
        <f>IF(TabellSAML[[#This Row],[CoS1]]=TRUE,TabellSAML[[#This Row],[Socialförvaltning som anordnat programtillfällena]],"")</f>
        <v/>
      </c>
      <c r="AW409" s="5" t="str">
        <f>IF(TabellSAML[[#This Row],[CoS2]]=TRUE,TabellSAML[[#This Row],[Datum för sista programtillfället]]&amp;TabellSAML[[#This Row],[(CoS) Namn på ledare för programmet]],"")</f>
        <v/>
      </c>
      <c r="AX409" t="str">
        <f>_xlfn.XLOOKUP(TabellSAML[[#This Row],[CoS_del_datum]],TabellSAML[CoS_led_datum],TabellSAML[CoS_led_SF],"",0,1)</f>
        <v/>
      </c>
      <c r="AY409" s="5" t="str">
        <f>IF(TabellSAML[[#This Row],[BIFF1]]=TRUE,TabellSAML[[#This Row],[Datum för det sista programtillfället]]&amp;TabellSAML[[#This Row],[(BIFF) Ledarens namn]],"")</f>
        <v/>
      </c>
      <c r="AZ409" t="str">
        <f>IF(TabellSAML[[#This Row],[BIFF1]]=TRUE,TabellSAML[[#This Row],[Socialförvaltning som anordnat programtillfällena]],"")</f>
        <v/>
      </c>
      <c r="BA409" s="5" t="str">
        <f>IF(TabellSAML[[#This Row],[BIFF2]]=TRUE,TabellSAML[[#This Row],[Datum för sista programtillfället]]&amp;TabellSAML[[#This Row],[(BIFF) Namn på ledare för programmet]],"")</f>
        <v/>
      </c>
      <c r="BB409" t="str">
        <f>_xlfn.XLOOKUP(TabellSAML[[#This Row],[BIFF_del_datum]],TabellSAML[BIFF_led_datum],TabellSAML[BIFF_led_SF],"",0,1)</f>
        <v/>
      </c>
      <c r="BC409" s="5" t="str">
        <f>IF(TabellSAML[[#This Row],[LFT1]]=TRUE,TabellSAML[[#This Row],[Datum för det sista programtillfället]]&amp;TabellSAML[[#This Row],[(LFT) Ledarens namn]],"")</f>
        <v/>
      </c>
      <c r="BD409" t="str">
        <f>IF(TabellSAML[[#This Row],[LFT1]]=TRUE,TabellSAML[[#This Row],[Socialförvaltning som anordnat programtillfällena]],"")</f>
        <v/>
      </c>
      <c r="BE409" s="5" t="str">
        <f>IF(TabellSAML[[#This Row],[LFT2]]=TRUE,TabellSAML[[#This Row],[Datum för sista programtillfället]]&amp;TabellSAML[[#This Row],[(LFT) Namn på ledare för programmet]],"")</f>
        <v/>
      </c>
      <c r="BF409" t="str">
        <f>_xlfn.XLOOKUP(TabellSAML[[#This Row],[LFT_del_datum]],TabellSAML[LFT_led_datum],TabellSAML[LFT_led_SF],"",0,1)</f>
        <v/>
      </c>
      <c r="BG40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0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09" s="5" t="str">
        <f>IF(ISNUMBER(TabellSAML[[#This Row],[Datum för det sista programtillfället]]),TabellSAML[[#This Row],[Datum för det sista programtillfället]],IF(ISBLANK(TabellSAML[[#This Row],[Datum för sista programtillfället]]),"",TabellSAML[[#This Row],[Datum för sista programtillfället]]))</f>
        <v/>
      </c>
      <c r="BJ409" t="str">
        <f>IF(ISTEXT(TabellSAML[[#This Row],[Typ av program]]),TabellSAML[[#This Row],[Typ av program]],IF(ISBLANK(TabellSAML[[#This Row],[Typ av program2]]),"",TabellSAML[[#This Row],[Typ av program2]]))</f>
        <v/>
      </c>
      <c r="BK409" t="str">
        <f>IF(ISTEXT(TabellSAML[[#This Row],[Datum alla]]),"",YEAR(TabellSAML[[#This Row],[Datum alla]]))</f>
        <v/>
      </c>
      <c r="BL409" t="str">
        <f>IF(ISTEXT(TabellSAML[[#This Row],[Datum alla]]),"",MONTH(TabellSAML[[#This Row],[Datum alla]]))</f>
        <v/>
      </c>
      <c r="BM409" t="str">
        <f>IF(ISTEXT(TabellSAML[[#This Row],[Månad]]),"",IF(TabellSAML[[#This Row],[Månad]]&lt;=6,TabellSAML[[#This Row],[År]]&amp;" termin 1",TabellSAML[[#This Row],[År]]&amp;" termin 2"))</f>
        <v/>
      </c>
    </row>
    <row r="410" spans="2:65" x14ac:dyDescent="0.25">
      <c r="B410" s="1"/>
      <c r="C410" s="1"/>
      <c r="G410" s="29"/>
      <c r="S410" s="37"/>
      <c r="T410" s="29"/>
      <c r="AA410" s="2"/>
      <c r="AO410" s="44" t="str">
        <f>IF(TabellSAML[[#This Row],[ID]]&gt;0,ISTEXT(TabellSAML[[#This Row],[(CoS) Ledarens namn]]),"")</f>
        <v/>
      </c>
      <c r="AP410" t="str">
        <f>IF(TabellSAML[[#This Row],[ID]]&gt;0,ISTEXT(TabellSAML[[#This Row],[(BIFF) Ledarens namn]]),"")</f>
        <v/>
      </c>
      <c r="AQ410" t="str">
        <f>IF(TabellSAML[[#This Row],[ID]]&gt;0,ISTEXT(TabellSAML[[#This Row],[(LFT) Ledarens namn]]),"")</f>
        <v/>
      </c>
      <c r="AR410" t="str">
        <f>IF(TabellSAML[[#This Row],[ID]]&gt;0,ISTEXT(TabellSAML[[#This Row],[(CoS) Namn på ledare för programmet]]),"")</f>
        <v/>
      </c>
      <c r="AS410" t="str">
        <f>IF(TabellSAML[[#This Row],[ID]]&gt;0,ISTEXT(TabellSAML[[#This Row],[(BIFF) Namn på ledare för programmet]]),"")</f>
        <v/>
      </c>
      <c r="AT410" t="str">
        <f>IF(TabellSAML[[#This Row],[ID]]&gt;0,ISTEXT(TabellSAML[[#This Row],[(LFT) Namn på ledare för programmet]]),"")</f>
        <v/>
      </c>
      <c r="AU410" s="5" t="str">
        <f>IF(TabellSAML[[#This Row],[CoS1]]=TRUE,TabellSAML[[#This Row],[Datum för det sista programtillfället]]&amp;TabellSAML[[#This Row],[(CoS) Ledarens namn]],"")</f>
        <v/>
      </c>
      <c r="AV410" t="str">
        <f>IF(TabellSAML[[#This Row],[CoS1]]=TRUE,TabellSAML[[#This Row],[Socialförvaltning som anordnat programtillfällena]],"")</f>
        <v/>
      </c>
      <c r="AW410" s="5" t="str">
        <f>IF(TabellSAML[[#This Row],[CoS2]]=TRUE,TabellSAML[[#This Row],[Datum för sista programtillfället]]&amp;TabellSAML[[#This Row],[(CoS) Namn på ledare för programmet]],"")</f>
        <v/>
      </c>
      <c r="AX410" t="str">
        <f>_xlfn.XLOOKUP(TabellSAML[[#This Row],[CoS_del_datum]],TabellSAML[CoS_led_datum],TabellSAML[CoS_led_SF],"",0,1)</f>
        <v/>
      </c>
      <c r="AY410" s="5" t="str">
        <f>IF(TabellSAML[[#This Row],[BIFF1]]=TRUE,TabellSAML[[#This Row],[Datum för det sista programtillfället]]&amp;TabellSAML[[#This Row],[(BIFF) Ledarens namn]],"")</f>
        <v/>
      </c>
      <c r="AZ410" t="str">
        <f>IF(TabellSAML[[#This Row],[BIFF1]]=TRUE,TabellSAML[[#This Row],[Socialförvaltning som anordnat programtillfällena]],"")</f>
        <v/>
      </c>
      <c r="BA410" s="5" t="str">
        <f>IF(TabellSAML[[#This Row],[BIFF2]]=TRUE,TabellSAML[[#This Row],[Datum för sista programtillfället]]&amp;TabellSAML[[#This Row],[(BIFF) Namn på ledare för programmet]],"")</f>
        <v/>
      </c>
      <c r="BB410" t="str">
        <f>_xlfn.XLOOKUP(TabellSAML[[#This Row],[BIFF_del_datum]],TabellSAML[BIFF_led_datum],TabellSAML[BIFF_led_SF],"",0,1)</f>
        <v/>
      </c>
      <c r="BC410" s="5" t="str">
        <f>IF(TabellSAML[[#This Row],[LFT1]]=TRUE,TabellSAML[[#This Row],[Datum för det sista programtillfället]]&amp;TabellSAML[[#This Row],[(LFT) Ledarens namn]],"")</f>
        <v/>
      </c>
      <c r="BD410" t="str">
        <f>IF(TabellSAML[[#This Row],[LFT1]]=TRUE,TabellSAML[[#This Row],[Socialförvaltning som anordnat programtillfällena]],"")</f>
        <v/>
      </c>
      <c r="BE410" s="5" t="str">
        <f>IF(TabellSAML[[#This Row],[LFT2]]=TRUE,TabellSAML[[#This Row],[Datum för sista programtillfället]]&amp;TabellSAML[[#This Row],[(LFT) Namn på ledare för programmet]],"")</f>
        <v/>
      </c>
      <c r="BF410" t="str">
        <f>_xlfn.XLOOKUP(TabellSAML[[#This Row],[LFT_del_datum]],TabellSAML[LFT_led_datum],TabellSAML[LFT_led_SF],"",0,1)</f>
        <v/>
      </c>
      <c r="BG41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0" s="5" t="str">
        <f>IF(ISNUMBER(TabellSAML[[#This Row],[Datum för det sista programtillfället]]),TabellSAML[[#This Row],[Datum för det sista programtillfället]],IF(ISBLANK(TabellSAML[[#This Row],[Datum för sista programtillfället]]),"",TabellSAML[[#This Row],[Datum för sista programtillfället]]))</f>
        <v/>
      </c>
      <c r="BJ410" t="str">
        <f>IF(ISTEXT(TabellSAML[[#This Row],[Typ av program]]),TabellSAML[[#This Row],[Typ av program]],IF(ISBLANK(TabellSAML[[#This Row],[Typ av program2]]),"",TabellSAML[[#This Row],[Typ av program2]]))</f>
        <v/>
      </c>
      <c r="BK410" t="str">
        <f>IF(ISTEXT(TabellSAML[[#This Row],[Datum alla]]),"",YEAR(TabellSAML[[#This Row],[Datum alla]]))</f>
        <v/>
      </c>
      <c r="BL410" t="str">
        <f>IF(ISTEXT(TabellSAML[[#This Row],[Datum alla]]),"",MONTH(TabellSAML[[#This Row],[Datum alla]]))</f>
        <v/>
      </c>
      <c r="BM410" t="str">
        <f>IF(ISTEXT(TabellSAML[[#This Row],[Månad]]),"",IF(TabellSAML[[#This Row],[Månad]]&lt;=6,TabellSAML[[#This Row],[År]]&amp;" termin 1",TabellSAML[[#This Row],[År]]&amp;" termin 2"))</f>
        <v/>
      </c>
    </row>
    <row r="411" spans="2:65" x14ac:dyDescent="0.25">
      <c r="B411" s="1"/>
      <c r="C411" s="1"/>
      <c r="G411" s="29"/>
      <c r="S411" s="37"/>
      <c r="T411" s="29"/>
      <c r="AA411" s="2"/>
      <c r="AO411" s="44" t="str">
        <f>IF(TabellSAML[[#This Row],[ID]]&gt;0,ISTEXT(TabellSAML[[#This Row],[(CoS) Ledarens namn]]),"")</f>
        <v/>
      </c>
      <c r="AP411" t="str">
        <f>IF(TabellSAML[[#This Row],[ID]]&gt;0,ISTEXT(TabellSAML[[#This Row],[(BIFF) Ledarens namn]]),"")</f>
        <v/>
      </c>
      <c r="AQ411" t="str">
        <f>IF(TabellSAML[[#This Row],[ID]]&gt;0,ISTEXT(TabellSAML[[#This Row],[(LFT) Ledarens namn]]),"")</f>
        <v/>
      </c>
      <c r="AR411" t="str">
        <f>IF(TabellSAML[[#This Row],[ID]]&gt;0,ISTEXT(TabellSAML[[#This Row],[(CoS) Namn på ledare för programmet]]),"")</f>
        <v/>
      </c>
      <c r="AS411" t="str">
        <f>IF(TabellSAML[[#This Row],[ID]]&gt;0,ISTEXT(TabellSAML[[#This Row],[(BIFF) Namn på ledare för programmet]]),"")</f>
        <v/>
      </c>
      <c r="AT411" t="str">
        <f>IF(TabellSAML[[#This Row],[ID]]&gt;0,ISTEXT(TabellSAML[[#This Row],[(LFT) Namn på ledare för programmet]]),"")</f>
        <v/>
      </c>
      <c r="AU411" s="5" t="str">
        <f>IF(TabellSAML[[#This Row],[CoS1]]=TRUE,TabellSAML[[#This Row],[Datum för det sista programtillfället]]&amp;TabellSAML[[#This Row],[(CoS) Ledarens namn]],"")</f>
        <v/>
      </c>
      <c r="AV411" t="str">
        <f>IF(TabellSAML[[#This Row],[CoS1]]=TRUE,TabellSAML[[#This Row],[Socialförvaltning som anordnat programtillfällena]],"")</f>
        <v/>
      </c>
      <c r="AW411" s="5" t="str">
        <f>IF(TabellSAML[[#This Row],[CoS2]]=TRUE,TabellSAML[[#This Row],[Datum för sista programtillfället]]&amp;TabellSAML[[#This Row],[(CoS) Namn på ledare för programmet]],"")</f>
        <v/>
      </c>
      <c r="AX411" t="str">
        <f>_xlfn.XLOOKUP(TabellSAML[[#This Row],[CoS_del_datum]],TabellSAML[CoS_led_datum],TabellSAML[CoS_led_SF],"",0,1)</f>
        <v/>
      </c>
      <c r="AY411" s="5" t="str">
        <f>IF(TabellSAML[[#This Row],[BIFF1]]=TRUE,TabellSAML[[#This Row],[Datum för det sista programtillfället]]&amp;TabellSAML[[#This Row],[(BIFF) Ledarens namn]],"")</f>
        <v/>
      </c>
      <c r="AZ411" t="str">
        <f>IF(TabellSAML[[#This Row],[BIFF1]]=TRUE,TabellSAML[[#This Row],[Socialförvaltning som anordnat programtillfällena]],"")</f>
        <v/>
      </c>
      <c r="BA411" s="5" t="str">
        <f>IF(TabellSAML[[#This Row],[BIFF2]]=TRUE,TabellSAML[[#This Row],[Datum för sista programtillfället]]&amp;TabellSAML[[#This Row],[(BIFF) Namn på ledare för programmet]],"")</f>
        <v/>
      </c>
      <c r="BB411" t="str">
        <f>_xlfn.XLOOKUP(TabellSAML[[#This Row],[BIFF_del_datum]],TabellSAML[BIFF_led_datum],TabellSAML[BIFF_led_SF],"",0,1)</f>
        <v/>
      </c>
      <c r="BC411" s="5" t="str">
        <f>IF(TabellSAML[[#This Row],[LFT1]]=TRUE,TabellSAML[[#This Row],[Datum för det sista programtillfället]]&amp;TabellSAML[[#This Row],[(LFT) Ledarens namn]],"")</f>
        <v/>
      </c>
      <c r="BD411" t="str">
        <f>IF(TabellSAML[[#This Row],[LFT1]]=TRUE,TabellSAML[[#This Row],[Socialförvaltning som anordnat programtillfällena]],"")</f>
        <v/>
      </c>
      <c r="BE411" s="5" t="str">
        <f>IF(TabellSAML[[#This Row],[LFT2]]=TRUE,TabellSAML[[#This Row],[Datum för sista programtillfället]]&amp;TabellSAML[[#This Row],[(LFT) Namn på ledare för programmet]],"")</f>
        <v/>
      </c>
      <c r="BF411" t="str">
        <f>_xlfn.XLOOKUP(TabellSAML[[#This Row],[LFT_del_datum]],TabellSAML[LFT_led_datum],TabellSAML[LFT_led_SF],"",0,1)</f>
        <v/>
      </c>
      <c r="BG41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1" s="5" t="str">
        <f>IF(ISNUMBER(TabellSAML[[#This Row],[Datum för det sista programtillfället]]),TabellSAML[[#This Row],[Datum för det sista programtillfället]],IF(ISBLANK(TabellSAML[[#This Row],[Datum för sista programtillfället]]),"",TabellSAML[[#This Row],[Datum för sista programtillfället]]))</f>
        <v/>
      </c>
      <c r="BJ411" t="str">
        <f>IF(ISTEXT(TabellSAML[[#This Row],[Typ av program]]),TabellSAML[[#This Row],[Typ av program]],IF(ISBLANK(TabellSAML[[#This Row],[Typ av program2]]),"",TabellSAML[[#This Row],[Typ av program2]]))</f>
        <v/>
      </c>
      <c r="BK411" t="str">
        <f>IF(ISTEXT(TabellSAML[[#This Row],[Datum alla]]),"",YEAR(TabellSAML[[#This Row],[Datum alla]]))</f>
        <v/>
      </c>
      <c r="BL411" t="str">
        <f>IF(ISTEXT(TabellSAML[[#This Row],[Datum alla]]),"",MONTH(TabellSAML[[#This Row],[Datum alla]]))</f>
        <v/>
      </c>
      <c r="BM411" t="str">
        <f>IF(ISTEXT(TabellSAML[[#This Row],[Månad]]),"",IF(TabellSAML[[#This Row],[Månad]]&lt;=6,TabellSAML[[#This Row],[År]]&amp;" termin 1",TabellSAML[[#This Row],[År]]&amp;" termin 2"))</f>
        <v/>
      </c>
    </row>
    <row r="412" spans="2:65" x14ac:dyDescent="0.25">
      <c r="B412" s="1"/>
      <c r="C412" s="1"/>
      <c r="G412" s="29"/>
      <c r="J412" s="2"/>
      <c r="K412" s="2"/>
      <c r="S412" s="37"/>
      <c r="T412" s="29"/>
      <c r="AO412" s="44" t="str">
        <f>IF(TabellSAML[[#This Row],[ID]]&gt;0,ISTEXT(TabellSAML[[#This Row],[(CoS) Ledarens namn]]),"")</f>
        <v/>
      </c>
      <c r="AP412" t="str">
        <f>IF(TabellSAML[[#This Row],[ID]]&gt;0,ISTEXT(TabellSAML[[#This Row],[(BIFF) Ledarens namn]]),"")</f>
        <v/>
      </c>
      <c r="AQ412" t="str">
        <f>IF(TabellSAML[[#This Row],[ID]]&gt;0,ISTEXT(TabellSAML[[#This Row],[(LFT) Ledarens namn]]),"")</f>
        <v/>
      </c>
      <c r="AR412" t="str">
        <f>IF(TabellSAML[[#This Row],[ID]]&gt;0,ISTEXT(TabellSAML[[#This Row],[(CoS) Namn på ledare för programmet]]),"")</f>
        <v/>
      </c>
      <c r="AS412" t="str">
        <f>IF(TabellSAML[[#This Row],[ID]]&gt;0,ISTEXT(TabellSAML[[#This Row],[(BIFF) Namn på ledare för programmet]]),"")</f>
        <v/>
      </c>
      <c r="AT412" t="str">
        <f>IF(TabellSAML[[#This Row],[ID]]&gt;0,ISTEXT(TabellSAML[[#This Row],[(LFT) Namn på ledare för programmet]]),"")</f>
        <v/>
      </c>
      <c r="AU412" s="5" t="str">
        <f>IF(TabellSAML[[#This Row],[CoS1]]=TRUE,TabellSAML[[#This Row],[Datum för det sista programtillfället]]&amp;TabellSAML[[#This Row],[(CoS) Ledarens namn]],"")</f>
        <v/>
      </c>
      <c r="AV412" t="str">
        <f>IF(TabellSAML[[#This Row],[CoS1]]=TRUE,TabellSAML[[#This Row],[Socialförvaltning som anordnat programtillfällena]],"")</f>
        <v/>
      </c>
      <c r="AW412" s="5" t="str">
        <f>IF(TabellSAML[[#This Row],[CoS2]]=TRUE,TabellSAML[[#This Row],[Datum för sista programtillfället]]&amp;TabellSAML[[#This Row],[(CoS) Namn på ledare för programmet]],"")</f>
        <v/>
      </c>
      <c r="AX412" t="str">
        <f>_xlfn.XLOOKUP(TabellSAML[[#This Row],[CoS_del_datum]],TabellSAML[CoS_led_datum],TabellSAML[CoS_led_SF],"",0,1)</f>
        <v/>
      </c>
      <c r="AY412" s="5" t="str">
        <f>IF(TabellSAML[[#This Row],[BIFF1]]=TRUE,TabellSAML[[#This Row],[Datum för det sista programtillfället]]&amp;TabellSAML[[#This Row],[(BIFF) Ledarens namn]],"")</f>
        <v/>
      </c>
      <c r="AZ412" t="str">
        <f>IF(TabellSAML[[#This Row],[BIFF1]]=TRUE,TabellSAML[[#This Row],[Socialförvaltning som anordnat programtillfällena]],"")</f>
        <v/>
      </c>
      <c r="BA412" s="5" t="str">
        <f>IF(TabellSAML[[#This Row],[BIFF2]]=TRUE,TabellSAML[[#This Row],[Datum för sista programtillfället]]&amp;TabellSAML[[#This Row],[(BIFF) Namn på ledare för programmet]],"")</f>
        <v/>
      </c>
      <c r="BB412" t="str">
        <f>_xlfn.XLOOKUP(TabellSAML[[#This Row],[BIFF_del_datum]],TabellSAML[BIFF_led_datum],TabellSAML[BIFF_led_SF],"",0,1)</f>
        <v/>
      </c>
      <c r="BC412" s="5" t="str">
        <f>IF(TabellSAML[[#This Row],[LFT1]]=TRUE,TabellSAML[[#This Row],[Datum för det sista programtillfället]]&amp;TabellSAML[[#This Row],[(LFT) Ledarens namn]],"")</f>
        <v/>
      </c>
      <c r="BD412" t="str">
        <f>IF(TabellSAML[[#This Row],[LFT1]]=TRUE,TabellSAML[[#This Row],[Socialförvaltning som anordnat programtillfällena]],"")</f>
        <v/>
      </c>
      <c r="BE412" s="5" t="str">
        <f>IF(TabellSAML[[#This Row],[LFT2]]=TRUE,TabellSAML[[#This Row],[Datum för sista programtillfället]]&amp;TabellSAML[[#This Row],[(LFT) Namn på ledare för programmet]],"")</f>
        <v/>
      </c>
      <c r="BF412" t="str">
        <f>_xlfn.XLOOKUP(TabellSAML[[#This Row],[LFT_del_datum]],TabellSAML[LFT_led_datum],TabellSAML[LFT_led_SF],"",0,1)</f>
        <v/>
      </c>
      <c r="BG41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2" s="5" t="str">
        <f>IF(ISNUMBER(TabellSAML[[#This Row],[Datum för det sista programtillfället]]),TabellSAML[[#This Row],[Datum för det sista programtillfället]],IF(ISBLANK(TabellSAML[[#This Row],[Datum för sista programtillfället]]),"",TabellSAML[[#This Row],[Datum för sista programtillfället]]))</f>
        <v/>
      </c>
      <c r="BJ412" t="str">
        <f>IF(ISTEXT(TabellSAML[[#This Row],[Typ av program]]),TabellSAML[[#This Row],[Typ av program]],IF(ISBLANK(TabellSAML[[#This Row],[Typ av program2]]),"",TabellSAML[[#This Row],[Typ av program2]]))</f>
        <v/>
      </c>
      <c r="BK412" t="str">
        <f>IF(ISTEXT(TabellSAML[[#This Row],[Datum alla]]),"",YEAR(TabellSAML[[#This Row],[Datum alla]]))</f>
        <v/>
      </c>
      <c r="BL412" t="str">
        <f>IF(ISTEXT(TabellSAML[[#This Row],[Datum alla]]),"",MONTH(TabellSAML[[#This Row],[Datum alla]]))</f>
        <v/>
      </c>
      <c r="BM412" t="str">
        <f>IF(ISTEXT(TabellSAML[[#This Row],[Månad]]),"",IF(TabellSAML[[#This Row],[Månad]]&lt;=6,TabellSAML[[#This Row],[År]]&amp;" termin 1",TabellSAML[[#This Row],[År]]&amp;" termin 2"))</f>
        <v/>
      </c>
    </row>
    <row r="413" spans="2:65" x14ac:dyDescent="0.25">
      <c r="B413" s="1"/>
      <c r="C413" s="1"/>
      <c r="G413" s="29"/>
      <c r="S413" s="37"/>
      <c r="T413" s="29"/>
      <c r="AA413" s="2"/>
      <c r="AO413" s="44" t="str">
        <f>IF(TabellSAML[[#This Row],[ID]]&gt;0,ISTEXT(TabellSAML[[#This Row],[(CoS) Ledarens namn]]),"")</f>
        <v/>
      </c>
      <c r="AP413" t="str">
        <f>IF(TabellSAML[[#This Row],[ID]]&gt;0,ISTEXT(TabellSAML[[#This Row],[(BIFF) Ledarens namn]]),"")</f>
        <v/>
      </c>
      <c r="AQ413" t="str">
        <f>IF(TabellSAML[[#This Row],[ID]]&gt;0,ISTEXT(TabellSAML[[#This Row],[(LFT) Ledarens namn]]),"")</f>
        <v/>
      </c>
      <c r="AR413" t="str">
        <f>IF(TabellSAML[[#This Row],[ID]]&gt;0,ISTEXT(TabellSAML[[#This Row],[(CoS) Namn på ledare för programmet]]),"")</f>
        <v/>
      </c>
      <c r="AS413" t="str">
        <f>IF(TabellSAML[[#This Row],[ID]]&gt;0,ISTEXT(TabellSAML[[#This Row],[(BIFF) Namn på ledare för programmet]]),"")</f>
        <v/>
      </c>
      <c r="AT413" t="str">
        <f>IF(TabellSAML[[#This Row],[ID]]&gt;0,ISTEXT(TabellSAML[[#This Row],[(LFT) Namn på ledare för programmet]]),"")</f>
        <v/>
      </c>
      <c r="AU413" s="5" t="str">
        <f>IF(TabellSAML[[#This Row],[CoS1]]=TRUE,TabellSAML[[#This Row],[Datum för det sista programtillfället]]&amp;TabellSAML[[#This Row],[(CoS) Ledarens namn]],"")</f>
        <v/>
      </c>
      <c r="AV413" t="str">
        <f>IF(TabellSAML[[#This Row],[CoS1]]=TRUE,TabellSAML[[#This Row],[Socialförvaltning som anordnat programtillfällena]],"")</f>
        <v/>
      </c>
      <c r="AW413" s="5" t="str">
        <f>IF(TabellSAML[[#This Row],[CoS2]]=TRUE,TabellSAML[[#This Row],[Datum för sista programtillfället]]&amp;TabellSAML[[#This Row],[(CoS) Namn på ledare för programmet]],"")</f>
        <v/>
      </c>
      <c r="AX413" t="str">
        <f>_xlfn.XLOOKUP(TabellSAML[[#This Row],[CoS_del_datum]],TabellSAML[CoS_led_datum],TabellSAML[CoS_led_SF],"",0,1)</f>
        <v/>
      </c>
      <c r="AY413" s="5" t="str">
        <f>IF(TabellSAML[[#This Row],[BIFF1]]=TRUE,TabellSAML[[#This Row],[Datum för det sista programtillfället]]&amp;TabellSAML[[#This Row],[(BIFF) Ledarens namn]],"")</f>
        <v/>
      </c>
      <c r="AZ413" t="str">
        <f>IF(TabellSAML[[#This Row],[BIFF1]]=TRUE,TabellSAML[[#This Row],[Socialförvaltning som anordnat programtillfällena]],"")</f>
        <v/>
      </c>
      <c r="BA413" s="5" t="str">
        <f>IF(TabellSAML[[#This Row],[BIFF2]]=TRUE,TabellSAML[[#This Row],[Datum för sista programtillfället]]&amp;TabellSAML[[#This Row],[(BIFF) Namn på ledare för programmet]],"")</f>
        <v/>
      </c>
      <c r="BB413" t="str">
        <f>_xlfn.XLOOKUP(TabellSAML[[#This Row],[BIFF_del_datum]],TabellSAML[BIFF_led_datum],TabellSAML[BIFF_led_SF],"",0,1)</f>
        <v/>
      </c>
      <c r="BC413" s="5" t="str">
        <f>IF(TabellSAML[[#This Row],[LFT1]]=TRUE,TabellSAML[[#This Row],[Datum för det sista programtillfället]]&amp;TabellSAML[[#This Row],[(LFT) Ledarens namn]],"")</f>
        <v/>
      </c>
      <c r="BD413" t="str">
        <f>IF(TabellSAML[[#This Row],[LFT1]]=TRUE,TabellSAML[[#This Row],[Socialförvaltning som anordnat programtillfällena]],"")</f>
        <v/>
      </c>
      <c r="BE413" s="5" t="str">
        <f>IF(TabellSAML[[#This Row],[LFT2]]=TRUE,TabellSAML[[#This Row],[Datum för sista programtillfället]]&amp;TabellSAML[[#This Row],[(LFT) Namn på ledare för programmet]],"")</f>
        <v/>
      </c>
      <c r="BF413" t="str">
        <f>_xlfn.XLOOKUP(TabellSAML[[#This Row],[LFT_del_datum]],TabellSAML[LFT_led_datum],TabellSAML[LFT_led_SF],"",0,1)</f>
        <v/>
      </c>
      <c r="BG41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3" s="5" t="str">
        <f>IF(ISNUMBER(TabellSAML[[#This Row],[Datum för det sista programtillfället]]),TabellSAML[[#This Row],[Datum för det sista programtillfället]],IF(ISBLANK(TabellSAML[[#This Row],[Datum för sista programtillfället]]),"",TabellSAML[[#This Row],[Datum för sista programtillfället]]))</f>
        <v/>
      </c>
      <c r="BJ413" t="str">
        <f>IF(ISTEXT(TabellSAML[[#This Row],[Typ av program]]),TabellSAML[[#This Row],[Typ av program]],IF(ISBLANK(TabellSAML[[#This Row],[Typ av program2]]),"",TabellSAML[[#This Row],[Typ av program2]]))</f>
        <v/>
      </c>
      <c r="BK413" t="str">
        <f>IF(ISTEXT(TabellSAML[[#This Row],[Datum alla]]),"",YEAR(TabellSAML[[#This Row],[Datum alla]]))</f>
        <v/>
      </c>
      <c r="BL413" t="str">
        <f>IF(ISTEXT(TabellSAML[[#This Row],[Datum alla]]),"",MONTH(TabellSAML[[#This Row],[Datum alla]]))</f>
        <v/>
      </c>
      <c r="BM413" t="str">
        <f>IF(ISTEXT(TabellSAML[[#This Row],[Månad]]),"",IF(TabellSAML[[#This Row],[Månad]]&lt;=6,TabellSAML[[#This Row],[År]]&amp;" termin 1",TabellSAML[[#This Row],[År]]&amp;" termin 2"))</f>
        <v/>
      </c>
    </row>
    <row r="414" spans="2:65" x14ac:dyDescent="0.25">
      <c r="B414" s="1"/>
      <c r="C414" s="1"/>
      <c r="G414" s="29"/>
      <c r="S414" s="37"/>
      <c r="T414" s="29"/>
      <c r="AA414" s="2"/>
      <c r="AO414" s="44" t="str">
        <f>IF(TabellSAML[[#This Row],[ID]]&gt;0,ISTEXT(TabellSAML[[#This Row],[(CoS) Ledarens namn]]),"")</f>
        <v/>
      </c>
      <c r="AP414" t="str">
        <f>IF(TabellSAML[[#This Row],[ID]]&gt;0,ISTEXT(TabellSAML[[#This Row],[(BIFF) Ledarens namn]]),"")</f>
        <v/>
      </c>
      <c r="AQ414" t="str">
        <f>IF(TabellSAML[[#This Row],[ID]]&gt;0,ISTEXT(TabellSAML[[#This Row],[(LFT) Ledarens namn]]),"")</f>
        <v/>
      </c>
      <c r="AR414" t="str">
        <f>IF(TabellSAML[[#This Row],[ID]]&gt;0,ISTEXT(TabellSAML[[#This Row],[(CoS) Namn på ledare för programmet]]),"")</f>
        <v/>
      </c>
      <c r="AS414" t="str">
        <f>IF(TabellSAML[[#This Row],[ID]]&gt;0,ISTEXT(TabellSAML[[#This Row],[(BIFF) Namn på ledare för programmet]]),"")</f>
        <v/>
      </c>
      <c r="AT414" t="str">
        <f>IF(TabellSAML[[#This Row],[ID]]&gt;0,ISTEXT(TabellSAML[[#This Row],[(LFT) Namn på ledare för programmet]]),"")</f>
        <v/>
      </c>
      <c r="AU414" s="5" t="str">
        <f>IF(TabellSAML[[#This Row],[CoS1]]=TRUE,TabellSAML[[#This Row],[Datum för det sista programtillfället]]&amp;TabellSAML[[#This Row],[(CoS) Ledarens namn]],"")</f>
        <v/>
      </c>
      <c r="AV414" t="str">
        <f>IF(TabellSAML[[#This Row],[CoS1]]=TRUE,TabellSAML[[#This Row],[Socialförvaltning som anordnat programtillfällena]],"")</f>
        <v/>
      </c>
      <c r="AW414" s="5" t="str">
        <f>IF(TabellSAML[[#This Row],[CoS2]]=TRUE,TabellSAML[[#This Row],[Datum för sista programtillfället]]&amp;TabellSAML[[#This Row],[(CoS) Namn på ledare för programmet]],"")</f>
        <v/>
      </c>
      <c r="AX414" t="str">
        <f>_xlfn.XLOOKUP(TabellSAML[[#This Row],[CoS_del_datum]],TabellSAML[CoS_led_datum],TabellSAML[CoS_led_SF],"",0,1)</f>
        <v/>
      </c>
      <c r="AY414" s="5" t="str">
        <f>IF(TabellSAML[[#This Row],[BIFF1]]=TRUE,TabellSAML[[#This Row],[Datum för det sista programtillfället]]&amp;TabellSAML[[#This Row],[(BIFF) Ledarens namn]],"")</f>
        <v/>
      </c>
      <c r="AZ414" t="str">
        <f>IF(TabellSAML[[#This Row],[BIFF1]]=TRUE,TabellSAML[[#This Row],[Socialförvaltning som anordnat programtillfällena]],"")</f>
        <v/>
      </c>
      <c r="BA414" s="5" t="str">
        <f>IF(TabellSAML[[#This Row],[BIFF2]]=TRUE,TabellSAML[[#This Row],[Datum för sista programtillfället]]&amp;TabellSAML[[#This Row],[(BIFF) Namn på ledare för programmet]],"")</f>
        <v/>
      </c>
      <c r="BB414" t="str">
        <f>_xlfn.XLOOKUP(TabellSAML[[#This Row],[BIFF_del_datum]],TabellSAML[BIFF_led_datum],TabellSAML[BIFF_led_SF],"",0,1)</f>
        <v/>
      </c>
      <c r="BC414" s="5" t="str">
        <f>IF(TabellSAML[[#This Row],[LFT1]]=TRUE,TabellSAML[[#This Row],[Datum för det sista programtillfället]]&amp;TabellSAML[[#This Row],[(LFT) Ledarens namn]],"")</f>
        <v/>
      </c>
      <c r="BD414" t="str">
        <f>IF(TabellSAML[[#This Row],[LFT1]]=TRUE,TabellSAML[[#This Row],[Socialförvaltning som anordnat programtillfällena]],"")</f>
        <v/>
      </c>
      <c r="BE414" s="5" t="str">
        <f>IF(TabellSAML[[#This Row],[LFT2]]=TRUE,TabellSAML[[#This Row],[Datum för sista programtillfället]]&amp;TabellSAML[[#This Row],[(LFT) Namn på ledare för programmet]],"")</f>
        <v/>
      </c>
      <c r="BF414" t="str">
        <f>_xlfn.XLOOKUP(TabellSAML[[#This Row],[LFT_del_datum]],TabellSAML[LFT_led_datum],TabellSAML[LFT_led_SF],"",0,1)</f>
        <v/>
      </c>
      <c r="BG41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4" s="5" t="str">
        <f>IF(ISNUMBER(TabellSAML[[#This Row],[Datum för det sista programtillfället]]),TabellSAML[[#This Row],[Datum för det sista programtillfället]],IF(ISBLANK(TabellSAML[[#This Row],[Datum för sista programtillfället]]),"",TabellSAML[[#This Row],[Datum för sista programtillfället]]))</f>
        <v/>
      </c>
      <c r="BJ414" t="str">
        <f>IF(ISTEXT(TabellSAML[[#This Row],[Typ av program]]),TabellSAML[[#This Row],[Typ av program]],IF(ISBLANK(TabellSAML[[#This Row],[Typ av program2]]),"",TabellSAML[[#This Row],[Typ av program2]]))</f>
        <v/>
      </c>
      <c r="BK414" t="str">
        <f>IF(ISTEXT(TabellSAML[[#This Row],[Datum alla]]),"",YEAR(TabellSAML[[#This Row],[Datum alla]]))</f>
        <v/>
      </c>
      <c r="BL414" t="str">
        <f>IF(ISTEXT(TabellSAML[[#This Row],[Datum alla]]),"",MONTH(TabellSAML[[#This Row],[Datum alla]]))</f>
        <v/>
      </c>
      <c r="BM414" t="str">
        <f>IF(ISTEXT(TabellSAML[[#This Row],[Månad]]),"",IF(TabellSAML[[#This Row],[Månad]]&lt;=6,TabellSAML[[#This Row],[År]]&amp;" termin 1",TabellSAML[[#This Row],[År]]&amp;" termin 2"))</f>
        <v/>
      </c>
    </row>
    <row r="415" spans="2:65" x14ac:dyDescent="0.25">
      <c r="B415" s="1"/>
      <c r="C415" s="1"/>
      <c r="G415" s="29"/>
      <c r="S415" s="37"/>
      <c r="T415" s="29"/>
      <c r="AA415" s="2"/>
      <c r="AO415" s="44" t="str">
        <f>IF(TabellSAML[[#This Row],[ID]]&gt;0,ISTEXT(TabellSAML[[#This Row],[(CoS) Ledarens namn]]),"")</f>
        <v/>
      </c>
      <c r="AP415" t="str">
        <f>IF(TabellSAML[[#This Row],[ID]]&gt;0,ISTEXT(TabellSAML[[#This Row],[(BIFF) Ledarens namn]]),"")</f>
        <v/>
      </c>
      <c r="AQ415" t="str">
        <f>IF(TabellSAML[[#This Row],[ID]]&gt;0,ISTEXT(TabellSAML[[#This Row],[(LFT) Ledarens namn]]),"")</f>
        <v/>
      </c>
      <c r="AR415" t="str">
        <f>IF(TabellSAML[[#This Row],[ID]]&gt;0,ISTEXT(TabellSAML[[#This Row],[(CoS) Namn på ledare för programmet]]),"")</f>
        <v/>
      </c>
      <c r="AS415" t="str">
        <f>IF(TabellSAML[[#This Row],[ID]]&gt;0,ISTEXT(TabellSAML[[#This Row],[(BIFF) Namn på ledare för programmet]]),"")</f>
        <v/>
      </c>
      <c r="AT415" t="str">
        <f>IF(TabellSAML[[#This Row],[ID]]&gt;0,ISTEXT(TabellSAML[[#This Row],[(LFT) Namn på ledare för programmet]]),"")</f>
        <v/>
      </c>
      <c r="AU415" s="5" t="str">
        <f>IF(TabellSAML[[#This Row],[CoS1]]=TRUE,TabellSAML[[#This Row],[Datum för det sista programtillfället]]&amp;TabellSAML[[#This Row],[(CoS) Ledarens namn]],"")</f>
        <v/>
      </c>
      <c r="AV415" t="str">
        <f>IF(TabellSAML[[#This Row],[CoS1]]=TRUE,TabellSAML[[#This Row],[Socialförvaltning som anordnat programtillfällena]],"")</f>
        <v/>
      </c>
      <c r="AW415" s="5" t="str">
        <f>IF(TabellSAML[[#This Row],[CoS2]]=TRUE,TabellSAML[[#This Row],[Datum för sista programtillfället]]&amp;TabellSAML[[#This Row],[(CoS) Namn på ledare för programmet]],"")</f>
        <v/>
      </c>
      <c r="AX415" t="str">
        <f>_xlfn.XLOOKUP(TabellSAML[[#This Row],[CoS_del_datum]],TabellSAML[CoS_led_datum],TabellSAML[CoS_led_SF],"",0,1)</f>
        <v/>
      </c>
      <c r="AY415" s="5" t="str">
        <f>IF(TabellSAML[[#This Row],[BIFF1]]=TRUE,TabellSAML[[#This Row],[Datum för det sista programtillfället]]&amp;TabellSAML[[#This Row],[(BIFF) Ledarens namn]],"")</f>
        <v/>
      </c>
      <c r="AZ415" t="str">
        <f>IF(TabellSAML[[#This Row],[BIFF1]]=TRUE,TabellSAML[[#This Row],[Socialförvaltning som anordnat programtillfällena]],"")</f>
        <v/>
      </c>
      <c r="BA415" s="5" t="str">
        <f>IF(TabellSAML[[#This Row],[BIFF2]]=TRUE,TabellSAML[[#This Row],[Datum för sista programtillfället]]&amp;TabellSAML[[#This Row],[(BIFF) Namn på ledare för programmet]],"")</f>
        <v/>
      </c>
      <c r="BB415" t="str">
        <f>_xlfn.XLOOKUP(TabellSAML[[#This Row],[BIFF_del_datum]],TabellSAML[BIFF_led_datum],TabellSAML[BIFF_led_SF],"",0,1)</f>
        <v/>
      </c>
      <c r="BC415" s="5" t="str">
        <f>IF(TabellSAML[[#This Row],[LFT1]]=TRUE,TabellSAML[[#This Row],[Datum för det sista programtillfället]]&amp;TabellSAML[[#This Row],[(LFT) Ledarens namn]],"")</f>
        <v/>
      </c>
      <c r="BD415" t="str">
        <f>IF(TabellSAML[[#This Row],[LFT1]]=TRUE,TabellSAML[[#This Row],[Socialförvaltning som anordnat programtillfällena]],"")</f>
        <v/>
      </c>
      <c r="BE415" s="5" t="str">
        <f>IF(TabellSAML[[#This Row],[LFT2]]=TRUE,TabellSAML[[#This Row],[Datum för sista programtillfället]]&amp;TabellSAML[[#This Row],[(LFT) Namn på ledare för programmet]],"")</f>
        <v/>
      </c>
      <c r="BF415" t="str">
        <f>_xlfn.XLOOKUP(TabellSAML[[#This Row],[LFT_del_datum]],TabellSAML[LFT_led_datum],TabellSAML[LFT_led_SF],"",0,1)</f>
        <v/>
      </c>
      <c r="BG41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5" s="5" t="str">
        <f>IF(ISNUMBER(TabellSAML[[#This Row],[Datum för det sista programtillfället]]),TabellSAML[[#This Row],[Datum för det sista programtillfället]],IF(ISBLANK(TabellSAML[[#This Row],[Datum för sista programtillfället]]),"",TabellSAML[[#This Row],[Datum för sista programtillfället]]))</f>
        <v/>
      </c>
      <c r="BJ415" t="str">
        <f>IF(ISTEXT(TabellSAML[[#This Row],[Typ av program]]),TabellSAML[[#This Row],[Typ av program]],IF(ISBLANK(TabellSAML[[#This Row],[Typ av program2]]),"",TabellSAML[[#This Row],[Typ av program2]]))</f>
        <v/>
      </c>
      <c r="BK415" t="str">
        <f>IF(ISTEXT(TabellSAML[[#This Row],[Datum alla]]),"",YEAR(TabellSAML[[#This Row],[Datum alla]]))</f>
        <v/>
      </c>
      <c r="BL415" t="str">
        <f>IF(ISTEXT(TabellSAML[[#This Row],[Datum alla]]),"",MONTH(TabellSAML[[#This Row],[Datum alla]]))</f>
        <v/>
      </c>
      <c r="BM415" t="str">
        <f>IF(ISTEXT(TabellSAML[[#This Row],[Månad]]),"",IF(TabellSAML[[#This Row],[Månad]]&lt;=6,TabellSAML[[#This Row],[År]]&amp;" termin 1",TabellSAML[[#This Row],[År]]&amp;" termin 2"))</f>
        <v/>
      </c>
    </row>
    <row r="416" spans="2:65" x14ac:dyDescent="0.25">
      <c r="B416" s="1"/>
      <c r="C416" s="1"/>
      <c r="G416" s="29"/>
      <c r="S416" s="37"/>
      <c r="T416" s="29"/>
      <c r="AA416" s="2"/>
      <c r="AO416" s="44" t="str">
        <f>IF(TabellSAML[[#This Row],[ID]]&gt;0,ISTEXT(TabellSAML[[#This Row],[(CoS) Ledarens namn]]),"")</f>
        <v/>
      </c>
      <c r="AP416" t="str">
        <f>IF(TabellSAML[[#This Row],[ID]]&gt;0,ISTEXT(TabellSAML[[#This Row],[(BIFF) Ledarens namn]]),"")</f>
        <v/>
      </c>
      <c r="AQ416" t="str">
        <f>IF(TabellSAML[[#This Row],[ID]]&gt;0,ISTEXT(TabellSAML[[#This Row],[(LFT) Ledarens namn]]),"")</f>
        <v/>
      </c>
      <c r="AR416" t="str">
        <f>IF(TabellSAML[[#This Row],[ID]]&gt;0,ISTEXT(TabellSAML[[#This Row],[(CoS) Namn på ledare för programmet]]),"")</f>
        <v/>
      </c>
      <c r="AS416" t="str">
        <f>IF(TabellSAML[[#This Row],[ID]]&gt;0,ISTEXT(TabellSAML[[#This Row],[(BIFF) Namn på ledare för programmet]]),"")</f>
        <v/>
      </c>
      <c r="AT416" t="str">
        <f>IF(TabellSAML[[#This Row],[ID]]&gt;0,ISTEXT(TabellSAML[[#This Row],[(LFT) Namn på ledare för programmet]]),"")</f>
        <v/>
      </c>
      <c r="AU416" s="5" t="str">
        <f>IF(TabellSAML[[#This Row],[CoS1]]=TRUE,TabellSAML[[#This Row],[Datum för det sista programtillfället]]&amp;TabellSAML[[#This Row],[(CoS) Ledarens namn]],"")</f>
        <v/>
      </c>
      <c r="AV416" t="str">
        <f>IF(TabellSAML[[#This Row],[CoS1]]=TRUE,TabellSAML[[#This Row],[Socialförvaltning som anordnat programtillfällena]],"")</f>
        <v/>
      </c>
      <c r="AW416" s="5" t="str">
        <f>IF(TabellSAML[[#This Row],[CoS2]]=TRUE,TabellSAML[[#This Row],[Datum för sista programtillfället]]&amp;TabellSAML[[#This Row],[(CoS) Namn på ledare för programmet]],"")</f>
        <v/>
      </c>
      <c r="AX416" t="str">
        <f>_xlfn.XLOOKUP(TabellSAML[[#This Row],[CoS_del_datum]],TabellSAML[CoS_led_datum],TabellSAML[CoS_led_SF],"",0,1)</f>
        <v/>
      </c>
      <c r="AY416" s="5" t="str">
        <f>IF(TabellSAML[[#This Row],[BIFF1]]=TRUE,TabellSAML[[#This Row],[Datum för det sista programtillfället]]&amp;TabellSAML[[#This Row],[(BIFF) Ledarens namn]],"")</f>
        <v/>
      </c>
      <c r="AZ416" t="str">
        <f>IF(TabellSAML[[#This Row],[BIFF1]]=TRUE,TabellSAML[[#This Row],[Socialförvaltning som anordnat programtillfällena]],"")</f>
        <v/>
      </c>
      <c r="BA416" s="5" t="str">
        <f>IF(TabellSAML[[#This Row],[BIFF2]]=TRUE,TabellSAML[[#This Row],[Datum för sista programtillfället]]&amp;TabellSAML[[#This Row],[(BIFF) Namn på ledare för programmet]],"")</f>
        <v/>
      </c>
      <c r="BB416" t="str">
        <f>_xlfn.XLOOKUP(TabellSAML[[#This Row],[BIFF_del_datum]],TabellSAML[BIFF_led_datum],TabellSAML[BIFF_led_SF],"",0,1)</f>
        <v/>
      </c>
      <c r="BC416" s="5" t="str">
        <f>IF(TabellSAML[[#This Row],[LFT1]]=TRUE,TabellSAML[[#This Row],[Datum för det sista programtillfället]]&amp;TabellSAML[[#This Row],[(LFT) Ledarens namn]],"")</f>
        <v/>
      </c>
      <c r="BD416" t="str">
        <f>IF(TabellSAML[[#This Row],[LFT1]]=TRUE,TabellSAML[[#This Row],[Socialförvaltning som anordnat programtillfällena]],"")</f>
        <v/>
      </c>
      <c r="BE416" s="5" t="str">
        <f>IF(TabellSAML[[#This Row],[LFT2]]=TRUE,TabellSAML[[#This Row],[Datum för sista programtillfället]]&amp;TabellSAML[[#This Row],[(LFT) Namn på ledare för programmet]],"")</f>
        <v/>
      </c>
      <c r="BF416" t="str">
        <f>_xlfn.XLOOKUP(TabellSAML[[#This Row],[LFT_del_datum]],TabellSAML[LFT_led_datum],TabellSAML[LFT_led_SF],"",0,1)</f>
        <v/>
      </c>
      <c r="BG41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6" s="5" t="str">
        <f>IF(ISNUMBER(TabellSAML[[#This Row],[Datum för det sista programtillfället]]),TabellSAML[[#This Row],[Datum för det sista programtillfället]],IF(ISBLANK(TabellSAML[[#This Row],[Datum för sista programtillfället]]),"",TabellSAML[[#This Row],[Datum för sista programtillfället]]))</f>
        <v/>
      </c>
      <c r="BJ416" t="str">
        <f>IF(ISTEXT(TabellSAML[[#This Row],[Typ av program]]),TabellSAML[[#This Row],[Typ av program]],IF(ISBLANK(TabellSAML[[#This Row],[Typ av program2]]),"",TabellSAML[[#This Row],[Typ av program2]]))</f>
        <v/>
      </c>
      <c r="BK416" t="str">
        <f>IF(ISTEXT(TabellSAML[[#This Row],[Datum alla]]),"",YEAR(TabellSAML[[#This Row],[Datum alla]]))</f>
        <v/>
      </c>
      <c r="BL416" t="str">
        <f>IF(ISTEXT(TabellSAML[[#This Row],[Datum alla]]),"",MONTH(TabellSAML[[#This Row],[Datum alla]]))</f>
        <v/>
      </c>
      <c r="BM416" t="str">
        <f>IF(ISTEXT(TabellSAML[[#This Row],[Månad]]),"",IF(TabellSAML[[#This Row],[Månad]]&lt;=6,TabellSAML[[#This Row],[År]]&amp;" termin 1",TabellSAML[[#This Row],[År]]&amp;" termin 2"))</f>
        <v/>
      </c>
    </row>
    <row r="417" spans="2:65" x14ac:dyDescent="0.25">
      <c r="B417" s="1"/>
      <c r="C417" s="1"/>
      <c r="G417" s="29"/>
      <c r="S417" s="37"/>
      <c r="T417" s="29"/>
      <c r="AA417" s="2"/>
      <c r="AO417" s="44" t="str">
        <f>IF(TabellSAML[[#This Row],[ID]]&gt;0,ISTEXT(TabellSAML[[#This Row],[(CoS) Ledarens namn]]),"")</f>
        <v/>
      </c>
      <c r="AP417" t="str">
        <f>IF(TabellSAML[[#This Row],[ID]]&gt;0,ISTEXT(TabellSAML[[#This Row],[(BIFF) Ledarens namn]]),"")</f>
        <v/>
      </c>
      <c r="AQ417" t="str">
        <f>IF(TabellSAML[[#This Row],[ID]]&gt;0,ISTEXT(TabellSAML[[#This Row],[(LFT) Ledarens namn]]),"")</f>
        <v/>
      </c>
      <c r="AR417" t="str">
        <f>IF(TabellSAML[[#This Row],[ID]]&gt;0,ISTEXT(TabellSAML[[#This Row],[(CoS) Namn på ledare för programmet]]),"")</f>
        <v/>
      </c>
      <c r="AS417" t="str">
        <f>IF(TabellSAML[[#This Row],[ID]]&gt;0,ISTEXT(TabellSAML[[#This Row],[(BIFF) Namn på ledare för programmet]]),"")</f>
        <v/>
      </c>
      <c r="AT417" t="str">
        <f>IF(TabellSAML[[#This Row],[ID]]&gt;0,ISTEXT(TabellSAML[[#This Row],[(LFT) Namn på ledare för programmet]]),"")</f>
        <v/>
      </c>
      <c r="AU417" s="5" t="str">
        <f>IF(TabellSAML[[#This Row],[CoS1]]=TRUE,TabellSAML[[#This Row],[Datum för det sista programtillfället]]&amp;TabellSAML[[#This Row],[(CoS) Ledarens namn]],"")</f>
        <v/>
      </c>
      <c r="AV417" t="str">
        <f>IF(TabellSAML[[#This Row],[CoS1]]=TRUE,TabellSAML[[#This Row],[Socialförvaltning som anordnat programtillfällena]],"")</f>
        <v/>
      </c>
      <c r="AW417" s="5" t="str">
        <f>IF(TabellSAML[[#This Row],[CoS2]]=TRUE,TabellSAML[[#This Row],[Datum för sista programtillfället]]&amp;TabellSAML[[#This Row],[(CoS) Namn på ledare för programmet]],"")</f>
        <v/>
      </c>
      <c r="AX417" t="str">
        <f>_xlfn.XLOOKUP(TabellSAML[[#This Row],[CoS_del_datum]],TabellSAML[CoS_led_datum],TabellSAML[CoS_led_SF],"",0,1)</f>
        <v/>
      </c>
      <c r="AY417" s="5" t="str">
        <f>IF(TabellSAML[[#This Row],[BIFF1]]=TRUE,TabellSAML[[#This Row],[Datum för det sista programtillfället]]&amp;TabellSAML[[#This Row],[(BIFF) Ledarens namn]],"")</f>
        <v/>
      </c>
      <c r="AZ417" t="str">
        <f>IF(TabellSAML[[#This Row],[BIFF1]]=TRUE,TabellSAML[[#This Row],[Socialförvaltning som anordnat programtillfällena]],"")</f>
        <v/>
      </c>
      <c r="BA417" s="5" t="str">
        <f>IF(TabellSAML[[#This Row],[BIFF2]]=TRUE,TabellSAML[[#This Row],[Datum för sista programtillfället]]&amp;TabellSAML[[#This Row],[(BIFF) Namn på ledare för programmet]],"")</f>
        <v/>
      </c>
      <c r="BB417" t="str">
        <f>_xlfn.XLOOKUP(TabellSAML[[#This Row],[BIFF_del_datum]],TabellSAML[BIFF_led_datum],TabellSAML[BIFF_led_SF],"",0,1)</f>
        <v/>
      </c>
      <c r="BC417" s="5" t="str">
        <f>IF(TabellSAML[[#This Row],[LFT1]]=TRUE,TabellSAML[[#This Row],[Datum för det sista programtillfället]]&amp;TabellSAML[[#This Row],[(LFT) Ledarens namn]],"")</f>
        <v/>
      </c>
      <c r="BD417" t="str">
        <f>IF(TabellSAML[[#This Row],[LFT1]]=TRUE,TabellSAML[[#This Row],[Socialförvaltning som anordnat programtillfällena]],"")</f>
        <v/>
      </c>
      <c r="BE417" s="5" t="str">
        <f>IF(TabellSAML[[#This Row],[LFT2]]=TRUE,TabellSAML[[#This Row],[Datum för sista programtillfället]]&amp;TabellSAML[[#This Row],[(LFT) Namn på ledare för programmet]],"")</f>
        <v/>
      </c>
      <c r="BF417" t="str">
        <f>_xlfn.XLOOKUP(TabellSAML[[#This Row],[LFT_del_datum]],TabellSAML[LFT_led_datum],TabellSAML[LFT_led_SF],"",0,1)</f>
        <v/>
      </c>
      <c r="BG41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7" s="5" t="str">
        <f>IF(ISNUMBER(TabellSAML[[#This Row],[Datum för det sista programtillfället]]),TabellSAML[[#This Row],[Datum för det sista programtillfället]],IF(ISBLANK(TabellSAML[[#This Row],[Datum för sista programtillfället]]),"",TabellSAML[[#This Row],[Datum för sista programtillfället]]))</f>
        <v/>
      </c>
      <c r="BJ417" t="str">
        <f>IF(ISTEXT(TabellSAML[[#This Row],[Typ av program]]),TabellSAML[[#This Row],[Typ av program]],IF(ISBLANK(TabellSAML[[#This Row],[Typ av program2]]),"",TabellSAML[[#This Row],[Typ av program2]]))</f>
        <v/>
      </c>
      <c r="BK417" t="str">
        <f>IF(ISTEXT(TabellSAML[[#This Row],[Datum alla]]),"",YEAR(TabellSAML[[#This Row],[Datum alla]]))</f>
        <v/>
      </c>
      <c r="BL417" t="str">
        <f>IF(ISTEXT(TabellSAML[[#This Row],[Datum alla]]),"",MONTH(TabellSAML[[#This Row],[Datum alla]]))</f>
        <v/>
      </c>
      <c r="BM417" t="str">
        <f>IF(ISTEXT(TabellSAML[[#This Row],[Månad]]),"",IF(TabellSAML[[#This Row],[Månad]]&lt;=6,TabellSAML[[#This Row],[År]]&amp;" termin 1",TabellSAML[[#This Row],[År]]&amp;" termin 2"))</f>
        <v/>
      </c>
    </row>
    <row r="418" spans="2:65" x14ac:dyDescent="0.25">
      <c r="B418" s="1"/>
      <c r="C418" s="1"/>
      <c r="G418" s="29"/>
      <c r="S418" s="37"/>
      <c r="T418" s="29"/>
      <c r="AA418" s="2"/>
      <c r="AO418" s="44" t="str">
        <f>IF(TabellSAML[[#This Row],[ID]]&gt;0,ISTEXT(TabellSAML[[#This Row],[(CoS) Ledarens namn]]),"")</f>
        <v/>
      </c>
      <c r="AP418" t="str">
        <f>IF(TabellSAML[[#This Row],[ID]]&gt;0,ISTEXT(TabellSAML[[#This Row],[(BIFF) Ledarens namn]]),"")</f>
        <v/>
      </c>
      <c r="AQ418" t="str">
        <f>IF(TabellSAML[[#This Row],[ID]]&gt;0,ISTEXT(TabellSAML[[#This Row],[(LFT) Ledarens namn]]),"")</f>
        <v/>
      </c>
      <c r="AR418" t="str">
        <f>IF(TabellSAML[[#This Row],[ID]]&gt;0,ISTEXT(TabellSAML[[#This Row],[(CoS) Namn på ledare för programmet]]),"")</f>
        <v/>
      </c>
      <c r="AS418" t="str">
        <f>IF(TabellSAML[[#This Row],[ID]]&gt;0,ISTEXT(TabellSAML[[#This Row],[(BIFF) Namn på ledare för programmet]]),"")</f>
        <v/>
      </c>
      <c r="AT418" t="str">
        <f>IF(TabellSAML[[#This Row],[ID]]&gt;0,ISTEXT(TabellSAML[[#This Row],[(LFT) Namn på ledare för programmet]]),"")</f>
        <v/>
      </c>
      <c r="AU418" s="5" t="str">
        <f>IF(TabellSAML[[#This Row],[CoS1]]=TRUE,TabellSAML[[#This Row],[Datum för det sista programtillfället]]&amp;TabellSAML[[#This Row],[(CoS) Ledarens namn]],"")</f>
        <v/>
      </c>
      <c r="AV418" t="str">
        <f>IF(TabellSAML[[#This Row],[CoS1]]=TRUE,TabellSAML[[#This Row],[Socialförvaltning som anordnat programtillfällena]],"")</f>
        <v/>
      </c>
      <c r="AW418" s="5" t="str">
        <f>IF(TabellSAML[[#This Row],[CoS2]]=TRUE,TabellSAML[[#This Row],[Datum för sista programtillfället]]&amp;TabellSAML[[#This Row],[(CoS) Namn på ledare för programmet]],"")</f>
        <v/>
      </c>
      <c r="AX418" t="str">
        <f>_xlfn.XLOOKUP(TabellSAML[[#This Row],[CoS_del_datum]],TabellSAML[CoS_led_datum],TabellSAML[CoS_led_SF],"",0,1)</f>
        <v/>
      </c>
      <c r="AY418" s="5" t="str">
        <f>IF(TabellSAML[[#This Row],[BIFF1]]=TRUE,TabellSAML[[#This Row],[Datum för det sista programtillfället]]&amp;TabellSAML[[#This Row],[(BIFF) Ledarens namn]],"")</f>
        <v/>
      </c>
      <c r="AZ418" t="str">
        <f>IF(TabellSAML[[#This Row],[BIFF1]]=TRUE,TabellSAML[[#This Row],[Socialförvaltning som anordnat programtillfällena]],"")</f>
        <v/>
      </c>
      <c r="BA418" s="5" t="str">
        <f>IF(TabellSAML[[#This Row],[BIFF2]]=TRUE,TabellSAML[[#This Row],[Datum för sista programtillfället]]&amp;TabellSAML[[#This Row],[(BIFF) Namn på ledare för programmet]],"")</f>
        <v/>
      </c>
      <c r="BB418" t="str">
        <f>_xlfn.XLOOKUP(TabellSAML[[#This Row],[BIFF_del_datum]],TabellSAML[BIFF_led_datum],TabellSAML[BIFF_led_SF],"",0,1)</f>
        <v/>
      </c>
      <c r="BC418" s="5" t="str">
        <f>IF(TabellSAML[[#This Row],[LFT1]]=TRUE,TabellSAML[[#This Row],[Datum för det sista programtillfället]]&amp;TabellSAML[[#This Row],[(LFT) Ledarens namn]],"")</f>
        <v/>
      </c>
      <c r="BD418" t="str">
        <f>IF(TabellSAML[[#This Row],[LFT1]]=TRUE,TabellSAML[[#This Row],[Socialförvaltning som anordnat programtillfällena]],"")</f>
        <v/>
      </c>
      <c r="BE418" s="5" t="str">
        <f>IF(TabellSAML[[#This Row],[LFT2]]=TRUE,TabellSAML[[#This Row],[Datum för sista programtillfället]]&amp;TabellSAML[[#This Row],[(LFT) Namn på ledare för programmet]],"")</f>
        <v/>
      </c>
      <c r="BF418" t="str">
        <f>_xlfn.XLOOKUP(TabellSAML[[#This Row],[LFT_del_datum]],TabellSAML[LFT_led_datum],TabellSAML[LFT_led_SF],"",0,1)</f>
        <v/>
      </c>
      <c r="BG41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8" s="5" t="str">
        <f>IF(ISNUMBER(TabellSAML[[#This Row],[Datum för det sista programtillfället]]),TabellSAML[[#This Row],[Datum för det sista programtillfället]],IF(ISBLANK(TabellSAML[[#This Row],[Datum för sista programtillfället]]),"",TabellSAML[[#This Row],[Datum för sista programtillfället]]))</f>
        <v/>
      </c>
      <c r="BJ418" t="str">
        <f>IF(ISTEXT(TabellSAML[[#This Row],[Typ av program]]),TabellSAML[[#This Row],[Typ av program]],IF(ISBLANK(TabellSAML[[#This Row],[Typ av program2]]),"",TabellSAML[[#This Row],[Typ av program2]]))</f>
        <v/>
      </c>
      <c r="BK418" t="str">
        <f>IF(ISTEXT(TabellSAML[[#This Row],[Datum alla]]),"",YEAR(TabellSAML[[#This Row],[Datum alla]]))</f>
        <v/>
      </c>
      <c r="BL418" t="str">
        <f>IF(ISTEXT(TabellSAML[[#This Row],[Datum alla]]),"",MONTH(TabellSAML[[#This Row],[Datum alla]]))</f>
        <v/>
      </c>
      <c r="BM418" t="str">
        <f>IF(ISTEXT(TabellSAML[[#This Row],[Månad]]),"",IF(TabellSAML[[#This Row],[Månad]]&lt;=6,TabellSAML[[#This Row],[År]]&amp;" termin 1",TabellSAML[[#This Row],[År]]&amp;" termin 2"))</f>
        <v/>
      </c>
    </row>
    <row r="419" spans="2:65" x14ac:dyDescent="0.25">
      <c r="B419" s="1"/>
      <c r="C419" s="1"/>
      <c r="G419" s="29"/>
      <c r="S419" s="37"/>
      <c r="T419" s="29"/>
      <c r="AA419" s="2"/>
      <c r="AO419" s="44" t="str">
        <f>IF(TabellSAML[[#This Row],[ID]]&gt;0,ISTEXT(TabellSAML[[#This Row],[(CoS) Ledarens namn]]),"")</f>
        <v/>
      </c>
      <c r="AP419" t="str">
        <f>IF(TabellSAML[[#This Row],[ID]]&gt;0,ISTEXT(TabellSAML[[#This Row],[(BIFF) Ledarens namn]]),"")</f>
        <v/>
      </c>
      <c r="AQ419" t="str">
        <f>IF(TabellSAML[[#This Row],[ID]]&gt;0,ISTEXT(TabellSAML[[#This Row],[(LFT) Ledarens namn]]),"")</f>
        <v/>
      </c>
      <c r="AR419" t="str">
        <f>IF(TabellSAML[[#This Row],[ID]]&gt;0,ISTEXT(TabellSAML[[#This Row],[(CoS) Namn på ledare för programmet]]),"")</f>
        <v/>
      </c>
      <c r="AS419" t="str">
        <f>IF(TabellSAML[[#This Row],[ID]]&gt;0,ISTEXT(TabellSAML[[#This Row],[(BIFF) Namn på ledare för programmet]]),"")</f>
        <v/>
      </c>
      <c r="AT419" t="str">
        <f>IF(TabellSAML[[#This Row],[ID]]&gt;0,ISTEXT(TabellSAML[[#This Row],[(LFT) Namn på ledare för programmet]]),"")</f>
        <v/>
      </c>
      <c r="AU419" s="5" t="str">
        <f>IF(TabellSAML[[#This Row],[CoS1]]=TRUE,TabellSAML[[#This Row],[Datum för det sista programtillfället]]&amp;TabellSAML[[#This Row],[(CoS) Ledarens namn]],"")</f>
        <v/>
      </c>
      <c r="AV419" t="str">
        <f>IF(TabellSAML[[#This Row],[CoS1]]=TRUE,TabellSAML[[#This Row],[Socialförvaltning som anordnat programtillfällena]],"")</f>
        <v/>
      </c>
      <c r="AW419" s="5" t="str">
        <f>IF(TabellSAML[[#This Row],[CoS2]]=TRUE,TabellSAML[[#This Row],[Datum för sista programtillfället]]&amp;TabellSAML[[#This Row],[(CoS) Namn på ledare för programmet]],"")</f>
        <v/>
      </c>
      <c r="AX419" t="str">
        <f>_xlfn.XLOOKUP(TabellSAML[[#This Row],[CoS_del_datum]],TabellSAML[CoS_led_datum],TabellSAML[CoS_led_SF],"",0,1)</f>
        <v/>
      </c>
      <c r="AY419" s="5" t="str">
        <f>IF(TabellSAML[[#This Row],[BIFF1]]=TRUE,TabellSAML[[#This Row],[Datum för det sista programtillfället]]&amp;TabellSAML[[#This Row],[(BIFF) Ledarens namn]],"")</f>
        <v/>
      </c>
      <c r="AZ419" t="str">
        <f>IF(TabellSAML[[#This Row],[BIFF1]]=TRUE,TabellSAML[[#This Row],[Socialförvaltning som anordnat programtillfällena]],"")</f>
        <v/>
      </c>
      <c r="BA419" s="5" t="str">
        <f>IF(TabellSAML[[#This Row],[BIFF2]]=TRUE,TabellSAML[[#This Row],[Datum för sista programtillfället]]&amp;TabellSAML[[#This Row],[(BIFF) Namn på ledare för programmet]],"")</f>
        <v/>
      </c>
      <c r="BB419" t="str">
        <f>_xlfn.XLOOKUP(TabellSAML[[#This Row],[BIFF_del_datum]],TabellSAML[BIFF_led_datum],TabellSAML[BIFF_led_SF],"",0,1)</f>
        <v/>
      </c>
      <c r="BC419" s="5" t="str">
        <f>IF(TabellSAML[[#This Row],[LFT1]]=TRUE,TabellSAML[[#This Row],[Datum för det sista programtillfället]]&amp;TabellSAML[[#This Row],[(LFT) Ledarens namn]],"")</f>
        <v/>
      </c>
      <c r="BD419" t="str">
        <f>IF(TabellSAML[[#This Row],[LFT1]]=TRUE,TabellSAML[[#This Row],[Socialförvaltning som anordnat programtillfällena]],"")</f>
        <v/>
      </c>
      <c r="BE419" s="5" t="str">
        <f>IF(TabellSAML[[#This Row],[LFT2]]=TRUE,TabellSAML[[#This Row],[Datum för sista programtillfället]]&amp;TabellSAML[[#This Row],[(LFT) Namn på ledare för programmet]],"")</f>
        <v/>
      </c>
      <c r="BF419" t="str">
        <f>_xlfn.XLOOKUP(TabellSAML[[#This Row],[LFT_del_datum]],TabellSAML[LFT_led_datum],TabellSAML[LFT_led_SF],"",0,1)</f>
        <v/>
      </c>
      <c r="BG41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1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19" s="5" t="str">
        <f>IF(ISNUMBER(TabellSAML[[#This Row],[Datum för det sista programtillfället]]),TabellSAML[[#This Row],[Datum för det sista programtillfället]],IF(ISBLANK(TabellSAML[[#This Row],[Datum för sista programtillfället]]),"",TabellSAML[[#This Row],[Datum för sista programtillfället]]))</f>
        <v/>
      </c>
      <c r="BJ419" t="str">
        <f>IF(ISTEXT(TabellSAML[[#This Row],[Typ av program]]),TabellSAML[[#This Row],[Typ av program]],IF(ISBLANK(TabellSAML[[#This Row],[Typ av program2]]),"",TabellSAML[[#This Row],[Typ av program2]]))</f>
        <v/>
      </c>
      <c r="BK419" t="str">
        <f>IF(ISTEXT(TabellSAML[[#This Row],[Datum alla]]),"",YEAR(TabellSAML[[#This Row],[Datum alla]]))</f>
        <v/>
      </c>
      <c r="BL419" t="str">
        <f>IF(ISTEXT(TabellSAML[[#This Row],[Datum alla]]),"",MONTH(TabellSAML[[#This Row],[Datum alla]]))</f>
        <v/>
      </c>
      <c r="BM419" t="str">
        <f>IF(ISTEXT(TabellSAML[[#This Row],[Månad]]),"",IF(TabellSAML[[#This Row],[Månad]]&lt;=6,TabellSAML[[#This Row],[År]]&amp;" termin 1",TabellSAML[[#This Row],[År]]&amp;" termin 2"))</f>
        <v/>
      </c>
    </row>
    <row r="420" spans="2:65" x14ac:dyDescent="0.25">
      <c r="B420" s="1"/>
      <c r="C420" s="1"/>
      <c r="G420" s="29"/>
      <c r="S420" s="37"/>
      <c r="T420" s="29"/>
      <c r="AA420" s="2"/>
      <c r="AO420" s="44" t="str">
        <f>IF(TabellSAML[[#This Row],[ID]]&gt;0,ISTEXT(TabellSAML[[#This Row],[(CoS) Ledarens namn]]),"")</f>
        <v/>
      </c>
      <c r="AP420" t="str">
        <f>IF(TabellSAML[[#This Row],[ID]]&gt;0,ISTEXT(TabellSAML[[#This Row],[(BIFF) Ledarens namn]]),"")</f>
        <v/>
      </c>
      <c r="AQ420" t="str">
        <f>IF(TabellSAML[[#This Row],[ID]]&gt;0,ISTEXT(TabellSAML[[#This Row],[(LFT) Ledarens namn]]),"")</f>
        <v/>
      </c>
      <c r="AR420" t="str">
        <f>IF(TabellSAML[[#This Row],[ID]]&gt;0,ISTEXT(TabellSAML[[#This Row],[(CoS) Namn på ledare för programmet]]),"")</f>
        <v/>
      </c>
      <c r="AS420" t="str">
        <f>IF(TabellSAML[[#This Row],[ID]]&gt;0,ISTEXT(TabellSAML[[#This Row],[(BIFF) Namn på ledare för programmet]]),"")</f>
        <v/>
      </c>
      <c r="AT420" t="str">
        <f>IF(TabellSAML[[#This Row],[ID]]&gt;0,ISTEXT(TabellSAML[[#This Row],[(LFT) Namn på ledare för programmet]]),"")</f>
        <v/>
      </c>
      <c r="AU420" s="5" t="str">
        <f>IF(TabellSAML[[#This Row],[CoS1]]=TRUE,TabellSAML[[#This Row],[Datum för det sista programtillfället]]&amp;TabellSAML[[#This Row],[(CoS) Ledarens namn]],"")</f>
        <v/>
      </c>
      <c r="AV420" t="str">
        <f>IF(TabellSAML[[#This Row],[CoS1]]=TRUE,TabellSAML[[#This Row],[Socialförvaltning som anordnat programtillfällena]],"")</f>
        <v/>
      </c>
      <c r="AW420" s="5" t="str">
        <f>IF(TabellSAML[[#This Row],[CoS2]]=TRUE,TabellSAML[[#This Row],[Datum för sista programtillfället]]&amp;TabellSAML[[#This Row],[(CoS) Namn på ledare för programmet]],"")</f>
        <v/>
      </c>
      <c r="AX420" t="str">
        <f>_xlfn.XLOOKUP(TabellSAML[[#This Row],[CoS_del_datum]],TabellSAML[CoS_led_datum],TabellSAML[CoS_led_SF],"",0,1)</f>
        <v/>
      </c>
      <c r="AY420" s="5" t="str">
        <f>IF(TabellSAML[[#This Row],[BIFF1]]=TRUE,TabellSAML[[#This Row],[Datum för det sista programtillfället]]&amp;TabellSAML[[#This Row],[(BIFF) Ledarens namn]],"")</f>
        <v/>
      </c>
      <c r="AZ420" t="str">
        <f>IF(TabellSAML[[#This Row],[BIFF1]]=TRUE,TabellSAML[[#This Row],[Socialförvaltning som anordnat programtillfällena]],"")</f>
        <v/>
      </c>
      <c r="BA420" s="5" t="str">
        <f>IF(TabellSAML[[#This Row],[BIFF2]]=TRUE,TabellSAML[[#This Row],[Datum för sista programtillfället]]&amp;TabellSAML[[#This Row],[(BIFF) Namn på ledare för programmet]],"")</f>
        <v/>
      </c>
      <c r="BB420" t="str">
        <f>_xlfn.XLOOKUP(TabellSAML[[#This Row],[BIFF_del_datum]],TabellSAML[BIFF_led_datum],TabellSAML[BIFF_led_SF],"",0,1)</f>
        <v/>
      </c>
      <c r="BC420" s="5" t="str">
        <f>IF(TabellSAML[[#This Row],[LFT1]]=TRUE,TabellSAML[[#This Row],[Datum för det sista programtillfället]]&amp;TabellSAML[[#This Row],[(LFT) Ledarens namn]],"")</f>
        <v/>
      </c>
      <c r="BD420" t="str">
        <f>IF(TabellSAML[[#This Row],[LFT1]]=TRUE,TabellSAML[[#This Row],[Socialförvaltning som anordnat programtillfällena]],"")</f>
        <v/>
      </c>
      <c r="BE420" s="5" t="str">
        <f>IF(TabellSAML[[#This Row],[LFT2]]=TRUE,TabellSAML[[#This Row],[Datum för sista programtillfället]]&amp;TabellSAML[[#This Row],[(LFT) Namn på ledare för programmet]],"")</f>
        <v/>
      </c>
      <c r="BF420" t="str">
        <f>_xlfn.XLOOKUP(TabellSAML[[#This Row],[LFT_del_datum]],TabellSAML[LFT_led_datum],TabellSAML[LFT_led_SF],"",0,1)</f>
        <v/>
      </c>
      <c r="BG42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0" s="5" t="str">
        <f>IF(ISNUMBER(TabellSAML[[#This Row],[Datum för det sista programtillfället]]),TabellSAML[[#This Row],[Datum för det sista programtillfället]],IF(ISBLANK(TabellSAML[[#This Row],[Datum för sista programtillfället]]),"",TabellSAML[[#This Row],[Datum för sista programtillfället]]))</f>
        <v/>
      </c>
      <c r="BJ420" t="str">
        <f>IF(ISTEXT(TabellSAML[[#This Row],[Typ av program]]),TabellSAML[[#This Row],[Typ av program]],IF(ISBLANK(TabellSAML[[#This Row],[Typ av program2]]),"",TabellSAML[[#This Row],[Typ av program2]]))</f>
        <v/>
      </c>
      <c r="BK420" t="str">
        <f>IF(ISTEXT(TabellSAML[[#This Row],[Datum alla]]),"",YEAR(TabellSAML[[#This Row],[Datum alla]]))</f>
        <v/>
      </c>
      <c r="BL420" t="str">
        <f>IF(ISTEXT(TabellSAML[[#This Row],[Datum alla]]),"",MONTH(TabellSAML[[#This Row],[Datum alla]]))</f>
        <v/>
      </c>
      <c r="BM420" t="str">
        <f>IF(ISTEXT(TabellSAML[[#This Row],[Månad]]),"",IF(TabellSAML[[#This Row],[Månad]]&lt;=6,TabellSAML[[#This Row],[År]]&amp;" termin 1",TabellSAML[[#This Row],[År]]&amp;" termin 2"))</f>
        <v/>
      </c>
    </row>
    <row r="421" spans="2:65" x14ac:dyDescent="0.25">
      <c r="B421" s="1"/>
      <c r="C421" s="1"/>
      <c r="G421" s="29"/>
      <c r="S421" s="37"/>
      <c r="T421" s="29"/>
      <c r="AA421" s="2"/>
      <c r="AO421" s="44" t="str">
        <f>IF(TabellSAML[[#This Row],[ID]]&gt;0,ISTEXT(TabellSAML[[#This Row],[(CoS) Ledarens namn]]),"")</f>
        <v/>
      </c>
      <c r="AP421" t="str">
        <f>IF(TabellSAML[[#This Row],[ID]]&gt;0,ISTEXT(TabellSAML[[#This Row],[(BIFF) Ledarens namn]]),"")</f>
        <v/>
      </c>
      <c r="AQ421" t="str">
        <f>IF(TabellSAML[[#This Row],[ID]]&gt;0,ISTEXT(TabellSAML[[#This Row],[(LFT) Ledarens namn]]),"")</f>
        <v/>
      </c>
      <c r="AR421" t="str">
        <f>IF(TabellSAML[[#This Row],[ID]]&gt;0,ISTEXT(TabellSAML[[#This Row],[(CoS) Namn på ledare för programmet]]),"")</f>
        <v/>
      </c>
      <c r="AS421" t="str">
        <f>IF(TabellSAML[[#This Row],[ID]]&gt;0,ISTEXT(TabellSAML[[#This Row],[(BIFF) Namn på ledare för programmet]]),"")</f>
        <v/>
      </c>
      <c r="AT421" t="str">
        <f>IF(TabellSAML[[#This Row],[ID]]&gt;0,ISTEXT(TabellSAML[[#This Row],[(LFT) Namn på ledare för programmet]]),"")</f>
        <v/>
      </c>
      <c r="AU421" s="5" t="str">
        <f>IF(TabellSAML[[#This Row],[CoS1]]=TRUE,TabellSAML[[#This Row],[Datum för det sista programtillfället]]&amp;TabellSAML[[#This Row],[(CoS) Ledarens namn]],"")</f>
        <v/>
      </c>
      <c r="AV421" t="str">
        <f>IF(TabellSAML[[#This Row],[CoS1]]=TRUE,TabellSAML[[#This Row],[Socialförvaltning som anordnat programtillfällena]],"")</f>
        <v/>
      </c>
      <c r="AW421" s="5" t="str">
        <f>IF(TabellSAML[[#This Row],[CoS2]]=TRUE,TabellSAML[[#This Row],[Datum för sista programtillfället]]&amp;TabellSAML[[#This Row],[(CoS) Namn på ledare för programmet]],"")</f>
        <v/>
      </c>
      <c r="AX421" t="str">
        <f>_xlfn.XLOOKUP(TabellSAML[[#This Row],[CoS_del_datum]],TabellSAML[CoS_led_datum],TabellSAML[CoS_led_SF],"",0,1)</f>
        <v/>
      </c>
      <c r="AY421" s="5" t="str">
        <f>IF(TabellSAML[[#This Row],[BIFF1]]=TRUE,TabellSAML[[#This Row],[Datum för det sista programtillfället]]&amp;TabellSAML[[#This Row],[(BIFF) Ledarens namn]],"")</f>
        <v/>
      </c>
      <c r="AZ421" t="str">
        <f>IF(TabellSAML[[#This Row],[BIFF1]]=TRUE,TabellSAML[[#This Row],[Socialförvaltning som anordnat programtillfällena]],"")</f>
        <v/>
      </c>
      <c r="BA421" s="5" t="str">
        <f>IF(TabellSAML[[#This Row],[BIFF2]]=TRUE,TabellSAML[[#This Row],[Datum för sista programtillfället]]&amp;TabellSAML[[#This Row],[(BIFF) Namn på ledare för programmet]],"")</f>
        <v/>
      </c>
      <c r="BB421" t="str">
        <f>_xlfn.XLOOKUP(TabellSAML[[#This Row],[BIFF_del_datum]],TabellSAML[BIFF_led_datum],TabellSAML[BIFF_led_SF],"",0,1)</f>
        <v/>
      </c>
      <c r="BC421" s="5" t="str">
        <f>IF(TabellSAML[[#This Row],[LFT1]]=TRUE,TabellSAML[[#This Row],[Datum för det sista programtillfället]]&amp;TabellSAML[[#This Row],[(LFT) Ledarens namn]],"")</f>
        <v/>
      </c>
      <c r="BD421" t="str">
        <f>IF(TabellSAML[[#This Row],[LFT1]]=TRUE,TabellSAML[[#This Row],[Socialförvaltning som anordnat programtillfällena]],"")</f>
        <v/>
      </c>
      <c r="BE421" s="5" t="str">
        <f>IF(TabellSAML[[#This Row],[LFT2]]=TRUE,TabellSAML[[#This Row],[Datum för sista programtillfället]]&amp;TabellSAML[[#This Row],[(LFT) Namn på ledare för programmet]],"")</f>
        <v/>
      </c>
      <c r="BF421" t="str">
        <f>_xlfn.XLOOKUP(TabellSAML[[#This Row],[LFT_del_datum]],TabellSAML[LFT_led_datum],TabellSAML[LFT_led_SF],"",0,1)</f>
        <v/>
      </c>
      <c r="BG42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1" s="5" t="str">
        <f>IF(ISNUMBER(TabellSAML[[#This Row],[Datum för det sista programtillfället]]),TabellSAML[[#This Row],[Datum för det sista programtillfället]],IF(ISBLANK(TabellSAML[[#This Row],[Datum för sista programtillfället]]),"",TabellSAML[[#This Row],[Datum för sista programtillfället]]))</f>
        <v/>
      </c>
      <c r="BJ421" t="str">
        <f>IF(ISTEXT(TabellSAML[[#This Row],[Typ av program]]),TabellSAML[[#This Row],[Typ av program]],IF(ISBLANK(TabellSAML[[#This Row],[Typ av program2]]),"",TabellSAML[[#This Row],[Typ av program2]]))</f>
        <v/>
      </c>
      <c r="BK421" t="str">
        <f>IF(ISTEXT(TabellSAML[[#This Row],[Datum alla]]),"",YEAR(TabellSAML[[#This Row],[Datum alla]]))</f>
        <v/>
      </c>
      <c r="BL421" t="str">
        <f>IF(ISTEXT(TabellSAML[[#This Row],[Datum alla]]),"",MONTH(TabellSAML[[#This Row],[Datum alla]]))</f>
        <v/>
      </c>
      <c r="BM421" t="str">
        <f>IF(ISTEXT(TabellSAML[[#This Row],[Månad]]),"",IF(TabellSAML[[#This Row],[Månad]]&lt;=6,TabellSAML[[#This Row],[År]]&amp;" termin 1",TabellSAML[[#This Row],[År]]&amp;" termin 2"))</f>
        <v/>
      </c>
    </row>
    <row r="422" spans="2:65" x14ac:dyDescent="0.25">
      <c r="B422" s="1"/>
      <c r="C422" s="1"/>
      <c r="G422" s="29"/>
      <c r="S422" s="37"/>
      <c r="T422" s="29"/>
      <c r="AA422" s="2"/>
      <c r="AO422" s="44" t="str">
        <f>IF(TabellSAML[[#This Row],[ID]]&gt;0,ISTEXT(TabellSAML[[#This Row],[(CoS) Ledarens namn]]),"")</f>
        <v/>
      </c>
      <c r="AP422" t="str">
        <f>IF(TabellSAML[[#This Row],[ID]]&gt;0,ISTEXT(TabellSAML[[#This Row],[(BIFF) Ledarens namn]]),"")</f>
        <v/>
      </c>
      <c r="AQ422" t="str">
        <f>IF(TabellSAML[[#This Row],[ID]]&gt;0,ISTEXT(TabellSAML[[#This Row],[(LFT) Ledarens namn]]),"")</f>
        <v/>
      </c>
      <c r="AR422" t="str">
        <f>IF(TabellSAML[[#This Row],[ID]]&gt;0,ISTEXT(TabellSAML[[#This Row],[(CoS) Namn på ledare för programmet]]),"")</f>
        <v/>
      </c>
      <c r="AS422" t="str">
        <f>IF(TabellSAML[[#This Row],[ID]]&gt;0,ISTEXT(TabellSAML[[#This Row],[(BIFF) Namn på ledare för programmet]]),"")</f>
        <v/>
      </c>
      <c r="AT422" t="str">
        <f>IF(TabellSAML[[#This Row],[ID]]&gt;0,ISTEXT(TabellSAML[[#This Row],[(LFT) Namn på ledare för programmet]]),"")</f>
        <v/>
      </c>
      <c r="AU422" s="5" t="str">
        <f>IF(TabellSAML[[#This Row],[CoS1]]=TRUE,TabellSAML[[#This Row],[Datum för det sista programtillfället]]&amp;TabellSAML[[#This Row],[(CoS) Ledarens namn]],"")</f>
        <v/>
      </c>
      <c r="AV422" t="str">
        <f>IF(TabellSAML[[#This Row],[CoS1]]=TRUE,TabellSAML[[#This Row],[Socialförvaltning som anordnat programtillfällena]],"")</f>
        <v/>
      </c>
      <c r="AW422" s="5" t="str">
        <f>IF(TabellSAML[[#This Row],[CoS2]]=TRUE,TabellSAML[[#This Row],[Datum för sista programtillfället]]&amp;TabellSAML[[#This Row],[(CoS) Namn på ledare för programmet]],"")</f>
        <v/>
      </c>
      <c r="AX422" t="str">
        <f>_xlfn.XLOOKUP(TabellSAML[[#This Row],[CoS_del_datum]],TabellSAML[CoS_led_datum],TabellSAML[CoS_led_SF],"",0,1)</f>
        <v/>
      </c>
      <c r="AY422" s="5" t="str">
        <f>IF(TabellSAML[[#This Row],[BIFF1]]=TRUE,TabellSAML[[#This Row],[Datum för det sista programtillfället]]&amp;TabellSAML[[#This Row],[(BIFF) Ledarens namn]],"")</f>
        <v/>
      </c>
      <c r="AZ422" t="str">
        <f>IF(TabellSAML[[#This Row],[BIFF1]]=TRUE,TabellSAML[[#This Row],[Socialförvaltning som anordnat programtillfällena]],"")</f>
        <v/>
      </c>
      <c r="BA422" s="5" t="str">
        <f>IF(TabellSAML[[#This Row],[BIFF2]]=TRUE,TabellSAML[[#This Row],[Datum för sista programtillfället]]&amp;TabellSAML[[#This Row],[(BIFF) Namn på ledare för programmet]],"")</f>
        <v/>
      </c>
      <c r="BB422" t="str">
        <f>_xlfn.XLOOKUP(TabellSAML[[#This Row],[BIFF_del_datum]],TabellSAML[BIFF_led_datum],TabellSAML[BIFF_led_SF],"",0,1)</f>
        <v/>
      </c>
      <c r="BC422" s="5" t="str">
        <f>IF(TabellSAML[[#This Row],[LFT1]]=TRUE,TabellSAML[[#This Row],[Datum för det sista programtillfället]]&amp;TabellSAML[[#This Row],[(LFT) Ledarens namn]],"")</f>
        <v/>
      </c>
      <c r="BD422" t="str">
        <f>IF(TabellSAML[[#This Row],[LFT1]]=TRUE,TabellSAML[[#This Row],[Socialförvaltning som anordnat programtillfällena]],"")</f>
        <v/>
      </c>
      <c r="BE422" s="5" t="str">
        <f>IF(TabellSAML[[#This Row],[LFT2]]=TRUE,TabellSAML[[#This Row],[Datum för sista programtillfället]]&amp;TabellSAML[[#This Row],[(LFT) Namn på ledare för programmet]],"")</f>
        <v/>
      </c>
      <c r="BF422" t="str">
        <f>_xlfn.XLOOKUP(TabellSAML[[#This Row],[LFT_del_datum]],TabellSAML[LFT_led_datum],TabellSAML[LFT_led_SF],"",0,1)</f>
        <v/>
      </c>
      <c r="BG42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2" s="5" t="str">
        <f>IF(ISNUMBER(TabellSAML[[#This Row],[Datum för det sista programtillfället]]),TabellSAML[[#This Row],[Datum för det sista programtillfället]],IF(ISBLANK(TabellSAML[[#This Row],[Datum för sista programtillfället]]),"",TabellSAML[[#This Row],[Datum för sista programtillfället]]))</f>
        <v/>
      </c>
      <c r="BJ422" t="str">
        <f>IF(ISTEXT(TabellSAML[[#This Row],[Typ av program]]),TabellSAML[[#This Row],[Typ av program]],IF(ISBLANK(TabellSAML[[#This Row],[Typ av program2]]),"",TabellSAML[[#This Row],[Typ av program2]]))</f>
        <v/>
      </c>
      <c r="BK422" t="str">
        <f>IF(ISTEXT(TabellSAML[[#This Row],[Datum alla]]),"",YEAR(TabellSAML[[#This Row],[Datum alla]]))</f>
        <v/>
      </c>
      <c r="BL422" t="str">
        <f>IF(ISTEXT(TabellSAML[[#This Row],[Datum alla]]),"",MONTH(TabellSAML[[#This Row],[Datum alla]]))</f>
        <v/>
      </c>
      <c r="BM422" t="str">
        <f>IF(ISTEXT(TabellSAML[[#This Row],[Månad]]),"",IF(TabellSAML[[#This Row],[Månad]]&lt;=6,TabellSAML[[#This Row],[År]]&amp;" termin 1",TabellSAML[[#This Row],[År]]&amp;" termin 2"))</f>
        <v/>
      </c>
    </row>
    <row r="423" spans="2:65" x14ac:dyDescent="0.25">
      <c r="B423" s="1"/>
      <c r="C423" s="1"/>
      <c r="G423" s="29"/>
      <c r="S423" s="37"/>
      <c r="T423" s="29"/>
      <c r="AA423" s="2"/>
      <c r="AO423" s="44" t="str">
        <f>IF(TabellSAML[[#This Row],[ID]]&gt;0,ISTEXT(TabellSAML[[#This Row],[(CoS) Ledarens namn]]),"")</f>
        <v/>
      </c>
      <c r="AP423" t="str">
        <f>IF(TabellSAML[[#This Row],[ID]]&gt;0,ISTEXT(TabellSAML[[#This Row],[(BIFF) Ledarens namn]]),"")</f>
        <v/>
      </c>
      <c r="AQ423" t="str">
        <f>IF(TabellSAML[[#This Row],[ID]]&gt;0,ISTEXT(TabellSAML[[#This Row],[(LFT) Ledarens namn]]),"")</f>
        <v/>
      </c>
      <c r="AR423" t="str">
        <f>IF(TabellSAML[[#This Row],[ID]]&gt;0,ISTEXT(TabellSAML[[#This Row],[(CoS) Namn på ledare för programmet]]),"")</f>
        <v/>
      </c>
      <c r="AS423" t="str">
        <f>IF(TabellSAML[[#This Row],[ID]]&gt;0,ISTEXT(TabellSAML[[#This Row],[(BIFF) Namn på ledare för programmet]]),"")</f>
        <v/>
      </c>
      <c r="AT423" t="str">
        <f>IF(TabellSAML[[#This Row],[ID]]&gt;0,ISTEXT(TabellSAML[[#This Row],[(LFT) Namn på ledare för programmet]]),"")</f>
        <v/>
      </c>
      <c r="AU423" s="5" t="str">
        <f>IF(TabellSAML[[#This Row],[CoS1]]=TRUE,TabellSAML[[#This Row],[Datum för det sista programtillfället]]&amp;TabellSAML[[#This Row],[(CoS) Ledarens namn]],"")</f>
        <v/>
      </c>
      <c r="AV423" t="str">
        <f>IF(TabellSAML[[#This Row],[CoS1]]=TRUE,TabellSAML[[#This Row],[Socialförvaltning som anordnat programtillfällena]],"")</f>
        <v/>
      </c>
      <c r="AW423" s="5" t="str">
        <f>IF(TabellSAML[[#This Row],[CoS2]]=TRUE,TabellSAML[[#This Row],[Datum för sista programtillfället]]&amp;TabellSAML[[#This Row],[(CoS) Namn på ledare för programmet]],"")</f>
        <v/>
      </c>
      <c r="AX423" t="str">
        <f>_xlfn.XLOOKUP(TabellSAML[[#This Row],[CoS_del_datum]],TabellSAML[CoS_led_datum],TabellSAML[CoS_led_SF],"",0,1)</f>
        <v/>
      </c>
      <c r="AY423" s="5" t="str">
        <f>IF(TabellSAML[[#This Row],[BIFF1]]=TRUE,TabellSAML[[#This Row],[Datum för det sista programtillfället]]&amp;TabellSAML[[#This Row],[(BIFF) Ledarens namn]],"")</f>
        <v/>
      </c>
      <c r="AZ423" t="str">
        <f>IF(TabellSAML[[#This Row],[BIFF1]]=TRUE,TabellSAML[[#This Row],[Socialförvaltning som anordnat programtillfällena]],"")</f>
        <v/>
      </c>
      <c r="BA423" s="5" t="str">
        <f>IF(TabellSAML[[#This Row],[BIFF2]]=TRUE,TabellSAML[[#This Row],[Datum för sista programtillfället]]&amp;TabellSAML[[#This Row],[(BIFF) Namn på ledare för programmet]],"")</f>
        <v/>
      </c>
      <c r="BB423" t="str">
        <f>_xlfn.XLOOKUP(TabellSAML[[#This Row],[BIFF_del_datum]],TabellSAML[BIFF_led_datum],TabellSAML[BIFF_led_SF],"",0,1)</f>
        <v/>
      </c>
      <c r="BC423" s="5" t="str">
        <f>IF(TabellSAML[[#This Row],[LFT1]]=TRUE,TabellSAML[[#This Row],[Datum för det sista programtillfället]]&amp;TabellSAML[[#This Row],[(LFT) Ledarens namn]],"")</f>
        <v/>
      </c>
      <c r="BD423" t="str">
        <f>IF(TabellSAML[[#This Row],[LFT1]]=TRUE,TabellSAML[[#This Row],[Socialförvaltning som anordnat programtillfällena]],"")</f>
        <v/>
      </c>
      <c r="BE423" s="5" t="str">
        <f>IF(TabellSAML[[#This Row],[LFT2]]=TRUE,TabellSAML[[#This Row],[Datum för sista programtillfället]]&amp;TabellSAML[[#This Row],[(LFT) Namn på ledare för programmet]],"")</f>
        <v/>
      </c>
      <c r="BF423" t="str">
        <f>_xlfn.XLOOKUP(TabellSAML[[#This Row],[LFT_del_datum]],TabellSAML[LFT_led_datum],TabellSAML[LFT_led_SF],"",0,1)</f>
        <v/>
      </c>
      <c r="BG42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3" s="5" t="str">
        <f>IF(ISNUMBER(TabellSAML[[#This Row],[Datum för det sista programtillfället]]),TabellSAML[[#This Row],[Datum för det sista programtillfället]],IF(ISBLANK(TabellSAML[[#This Row],[Datum för sista programtillfället]]),"",TabellSAML[[#This Row],[Datum för sista programtillfället]]))</f>
        <v/>
      </c>
      <c r="BJ423" t="str">
        <f>IF(ISTEXT(TabellSAML[[#This Row],[Typ av program]]),TabellSAML[[#This Row],[Typ av program]],IF(ISBLANK(TabellSAML[[#This Row],[Typ av program2]]),"",TabellSAML[[#This Row],[Typ av program2]]))</f>
        <v/>
      </c>
      <c r="BK423" t="str">
        <f>IF(ISTEXT(TabellSAML[[#This Row],[Datum alla]]),"",YEAR(TabellSAML[[#This Row],[Datum alla]]))</f>
        <v/>
      </c>
      <c r="BL423" t="str">
        <f>IF(ISTEXT(TabellSAML[[#This Row],[Datum alla]]),"",MONTH(TabellSAML[[#This Row],[Datum alla]]))</f>
        <v/>
      </c>
      <c r="BM423" t="str">
        <f>IF(ISTEXT(TabellSAML[[#This Row],[Månad]]),"",IF(TabellSAML[[#This Row],[Månad]]&lt;=6,TabellSAML[[#This Row],[År]]&amp;" termin 1",TabellSAML[[#This Row],[År]]&amp;" termin 2"))</f>
        <v/>
      </c>
    </row>
    <row r="424" spans="2:65" x14ac:dyDescent="0.25">
      <c r="B424" s="1"/>
      <c r="C424" s="1"/>
      <c r="G424" s="29"/>
      <c r="S424" s="37"/>
      <c r="T424" s="29"/>
      <c r="AA424" s="2"/>
      <c r="AO424" s="44" t="str">
        <f>IF(TabellSAML[[#This Row],[ID]]&gt;0,ISTEXT(TabellSAML[[#This Row],[(CoS) Ledarens namn]]),"")</f>
        <v/>
      </c>
      <c r="AP424" t="str">
        <f>IF(TabellSAML[[#This Row],[ID]]&gt;0,ISTEXT(TabellSAML[[#This Row],[(BIFF) Ledarens namn]]),"")</f>
        <v/>
      </c>
      <c r="AQ424" t="str">
        <f>IF(TabellSAML[[#This Row],[ID]]&gt;0,ISTEXT(TabellSAML[[#This Row],[(LFT) Ledarens namn]]),"")</f>
        <v/>
      </c>
      <c r="AR424" t="str">
        <f>IF(TabellSAML[[#This Row],[ID]]&gt;0,ISTEXT(TabellSAML[[#This Row],[(CoS) Namn på ledare för programmet]]),"")</f>
        <v/>
      </c>
      <c r="AS424" t="str">
        <f>IF(TabellSAML[[#This Row],[ID]]&gt;0,ISTEXT(TabellSAML[[#This Row],[(BIFF) Namn på ledare för programmet]]),"")</f>
        <v/>
      </c>
      <c r="AT424" t="str">
        <f>IF(TabellSAML[[#This Row],[ID]]&gt;0,ISTEXT(TabellSAML[[#This Row],[(LFT) Namn på ledare för programmet]]),"")</f>
        <v/>
      </c>
      <c r="AU424" s="5" t="str">
        <f>IF(TabellSAML[[#This Row],[CoS1]]=TRUE,TabellSAML[[#This Row],[Datum för det sista programtillfället]]&amp;TabellSAML[[#This Row],[(CoS) Ledarens namn]],"")</f>
        <v/>
      </c>
      <c r="AV424" t="str">
        <f>IF(TabellSAML[[#This Row],[CoS1]]=TRUE,TabellSAML[[#This Row],[Socialförvaltning som anordnat programtillfällena]],"")</f>
        <v/>
      </c>
      <c r="AW424" s="5" t="str">
        <f>IF(TabellSAML[[#This Row],[CoS2]]=TRUE,TabellSAML[[#This Row],[Datum för sista programtillfället]]&amp;TabellSAML[[#This Row],[(CoS) Namn på ledare för programmet]],"")</f>
        <v/>
      </c>
      <c r="AX424" t="str">
        <f>_xlfn.XLOOKUP(TabellSAML[[#This Row],[CoS_del_datum]],TabellSAML[CoS_led_datum],TabellSAML[CoS_led_SF],"",0,1)</f>
        <v/>
      </c>
      <c r="AY424" s="5" t="str">
        <f>IF(TabellSAML[[#This Row],[BIFF1]]=TRUE,TabellSAML[[#This Row],[Datum för det sista programtillfället]]&amp;TabellSAML[[#This Row],[(BIFF) Ledarens namn]],"")</f>
        <v/>
      </c>
      <c r="AZ424" t="str">
        <f>IF(TabellSAML[[#This Row],[BIFF1]]=TRUE,TabellSAML[[#This Row],[Socialförvaltning som anordnat programtillfällena]],"")</f>
        <v/>
      </c>
      <c r="BA424" s="5" t="str">
        <f>IF(TabellSAML[[#This Row],[BIFF2]]=TRUE,TabellSAML[[#This Row],[Datum för sista programtillfället]]&amp;TabellSAML[[#This Row],[(BIFF) Namn på ledare för programmet]],"")</f>
        <v/>
      </c>
      <c r="BB424" t="str">
        <f>_xlfn.XLOOKUP(TabellSAML[[#This Row],[BIFF_del_datum]],TabellSAML[BIFF_led_datum],TabellSAML[BIFF_led_SF],"",0,1)</f>
        <v/>
      </c>
      <c r="BC424" s="5" t="str">
        <f>IF(TabellSAML[[#This Row],[LFT1]]=TRUE,TabellSAML[[#This Row],[Datum för det sista programtillfället]]&amp;TabellSAML[[#This Row],[(LFT) Ledarens namn]],"")</f>
        <v/>
      </c>
      <c r="BD424" t="str">
        <f>IF(TabellSAML[[#This Row],[LFT1]]=TRUE,TabellSAML[[#This Row],[Socialförvaltning som anordnat programtillfällena]],"")</f>
        <v/>
      </c>
      <c r="BE424" s="5" t="str">
        <f>IF(TabellSAML[[#This Row],[LFT2]]=TRUE,TabellSAML[[#This Row],[Datum för sista programtillfället]]&amp;TabellSAML[[#This Row],[(LFT) Namn på ledare för programmet]],"")</f>
        <v/>
      </c>
      <c r="BF424" t="str">
        <f>_xlfn.XLOOKUP(TabellSAML[[#This Row],[LFT_del_datum]],TabellSAML[LFT_led_datum],TabellSAML[LFT_led_SF],"",0,1)</f>
        <v/>
      </c>
      <c r="BG42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4" s="5" t="str">
        <f>IF(ISNUMBER(TabellSAML[[#This Row],[Datum för det sista programtillfället]]),TabellSAML[[#This Row],[Datum för det sista programtillfället]],IF(ISBLANK(TabellSAML[[#This Row],[Datum för sista programtillfället]]),"",TabellSAML[[#This Row],[Datum för sista programtillfället]]))</f>
        <v/>
      </c>
      <c r="BJ424" t="str">
        <f>IF(ISTEXT(TabellSAML[[#This Row],[Typ av program]]),TabellSAML[[#This Row],[Typ av program]],IF(ISBLANK(TabellSAML[[#This Row],[Typ av program2]]),"",TabellSAML[[#This Row],[Typ av program2]]))</f>
        <v/>
      </c>
      <c r="BK424" t="str">
        <f>IF(ISTEXT(TabellSAML[[#This Row],[Datum alla]]),"",YEAR(TabellSAML[[#This Row],[Datum alla]]))</f>
        <v/>
      </c>
      <c r="BL424" t="str">
        <f>IF(ISTEXT(TabellSAML[[#This Row],[Datum alla]]),"",MONTH(TabellSAML[[#This Row],[Datum alla]]))</f>
        <v/>
      </c>
      <c r="BM424" t="str">
        <f>IF(ISTEXT(TabellSAML[[#This Row],[Månad]]),"",IF(TabellSAML[[#This Row],[Månad]]&lt;=6,TabellSAML[[#This Row],[År]]&amp;" termin 1",TabellSAML[[#This Row],[År]]&amp;" termin 2"))</f>
        <v/>
      </c>
    </row>
    <row r="425" spans="2:65" x14ac:dyDescent="0.25">
      <c r="B425" s="1"/>
      <c r="C425" s="1"/>
      <c r="G425" s="29"/>
      <c r="S425" s="37"/>
      <c r="T425" s="29"/>
      <c r="AA425" s="2"/>
      <c r="AO425" s="44" t="str">
        <f>IF(TabellSAML[[#This Row],[ID]]&gt;0,ISTEXT(TabellSAML[[#This Row],[(CoS) Ledarens namn]]),"")</f>
        <v/>
      </c>
      <c r="AP425" t="str">
        <f>IF(TabellSAML[[#This Row],[ID]]&gt;0,ISTEXT(TabellSAML[[#This Row],[(BIFF) Ledarens namn]]),"")</f>
        <v/>
      </c>
      <c r="AQ425" t="str">
        <f>IF(TabellSAML[[#This Row],[ID]]&gt;0,ISTEXT(TabellSAML[[#This Row],[(LFT) Ledarens namn]]),"")</f>
        <v/>
      </c>
      <c r="AR425" t="str">
        <f>IF(TabellSAML[[#This Row],[ID]]&gt;0,ISTEXT(TabellSAML[[#This Row],[(CoS) Namn på ledare för programmet]]),"")</f>
        <v/>
      </c>
      <c r="AS425" t="str">
        <f>IF(TabellSAML[[#This Row],[ID]]&gt;0,ISTEXT(TabellSAML[[#This Row],[(BIFF) Namn på ledare för programmet]]),"")</f>
        <v/>
      </c>
      <c r="AT425" t="str">
        <f>IF(TabellSAML[[#This Row],[ID]]&gt;0,ISTEXT(TabellSAML[[#This Row],[(LFT) Namn på ledare för programmet]]),"")</f>
        <v/>
      </c>
      <c r="AU425" s="5" t="str">
        <f>IF(TabellSAML[[#This Row],[CoS1]]=TRUE,TabellSAML[[#This Row],[Datum för det sista programtillfället]]&amp;TabellSAML[[#This Row],[(CoS) Ledarens namn]],"")</f>
        <v/>
      </c>
      <c r="AV425" t="str">
        <f>IF(TabellSAML[[#This Row],[CoS1]]=TRUE,TabellSAML[[#This Row],[Socialförvaltning som anordnat programtillfällena]],"")</f>
        <v/>
      </c>
      <c r="AW425" s="5" t="str">
        <f>IF(TabellSAML[[#This Row],[CoS2]]=TRUE,TabellSAML[[#This Row],[Datum för sista programtillfället]]&amp;TabellSAML[[#This Row],[(CoS) Namn på ledare för programmet]],"")</f>
        <v/>
      </c>
      <c r="AX425" t="str">
        <f>_xlfn.XLOOKUP(TabellSAML[[#This Row],[CoS_del_datum]],TabellSAML[CoS_led_datum],TabellSAML[CoS_led_SF],"",0,1)</f>
        <v/>
      </c>
      <c r="AY425" s="5" t="str">
        <f>IF(TabellSAML[[#This Row],[BIFF1]]=TRUE,TabellSAML[[#This Row],[Datum för det sista programtillfället]]&amp;TabellSAML[[#This Row],[(BIFF) Ledarens namn]],"")</f>
        <v/>
      </c>
      <c r="AZ425" t="str">
        <f>IF(TabellSAML[[#This Row],[BIFF1]]=TRUE,TabellSAML[[#This Row],[Socialförvaltning som anordnat programtillfällena]],"")</f>
        <v/>
      </c>
      <c r="BA425" s="5" t="str">
        <f>IF(TabellSAML[[#This Row],[BIFF2]]=TRUE,TabellSAML[[#This Row],[Datum för sista programtillfället]]&amp;TabellSAML[[#This Row],[(BIFF) Namn på ledare för programmet]],"")</f>
        <v/>
      </c>
      <c r="BB425" t="str">
        <f>_xlfn.XLOOKUP(TabellSAML[[#This Row],[BIFF_del_datum]],TabellSAML[BIFF_led_datum],TabellSAML[BIFF_led_SF],"",0,1)</f>
        <v/>
      </c>
      <c r="BC425" s="5" t="str">
        <f>IF(TabellSAML[[#This Row],[LFT1]]=TRUE,TabellSAML[[#This Row],[Datum för det sista programtillfället]]&amp;TabellSAML[[#This Row],[(LFT) Ledarens namn]],"")</f>
        <v/>
      </c>
      <c r="BD425" t="str">
        <f>IF(TabellSAML[[#This Row],[LFT1]]=TRUE,TabellSAML[[#This Row],[Socialförvaltning som anordnat programtillfällena]],"")</f>
        <v/>
      </c>
      <c r="BE425" s="5" t="str">
        <f>IF(TabellSAML[[#This Row],[LFT2]]=TRUE,TabellSAML[[#This Row],[Datum för sista programtillfället]]&amp;TabellSAML[[#This Row],[(LFT) Namn på ledare för programmet]],"")</f>
        <v/>
      </c>
      <c r="BF425" t="str">
        <f>_xlfn.XLOOKUP(TabellSAML[[#This Row],[LFT_del_datum]],TabellSAML[LFT_led_datum],TabellSAML[LFT_led_SF],"",0,1)</f>
        <v/>
      </c>
      <c r="BG42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5" s="5" t="str">
        <f>IF(ISNUMBER(TabellSAML[[#This Row],[Datum för det sista programtillfället]]),TabellSAML[[#This Row],[Datum för det sista programtillfället]],IF(ISBLANK(TabellSAML[[#This Row],[Datum för sista programtillfället]]),"",TabellSAML[[#This Row],[Datum för sista programtillfället]]))</f>
        <v/>
      </c>
      <c r="BJ425" t="str">
        <f>IF(ISTEXT(TabellSAML[[#This Row],[Typ av program]]),TabellSAML[[#This Row],[Typ av program]],IF(ISBLANK(TabellSAML[[#This Row],[Typ av program2]]),"",TabellSAML[[#This Row],[Typ av program2]]))</f>
        <v/>
      </c>
      <c r="BK425" t="str">
        <f>IF(ISTEXT(TabellSAML[[#This Row],[Datum alla]]),"",YEAR(TabellSAML[[#This Row],[Datum alla]]))</f>
        <v/>
      </c>
      <c r="BL425" t="str">
        <f>IF(ISTEXT(TabellSAML[[#This Row],[Datum alla]]),"",MONTH(TabellSAML[[#This Row],[Datum alla]]))</f>
        <v/>
      </c>
      <c r="BM425" t="str">
        <f>IF(ISTEXT(TabellSAML[[#This Row],[Månad]]),"",IF(TabellSAML[[#This Row],[Månad]]&lt;=6,TabellSAML[[#This Row],[År]]&amp;" termin 1",TabellSAML[[#This Row],[År]]&amp;" termin 2"))</f>
        <v/>
      </c>
    </row>
    <row r="426" spans="2:65" x14ac:dyDescent="0.25">
      <c r="B426" s="1"/>
      <c r="C426" s="1"/>
      <c r="G426" s="29"/>
      <c r="S426" s="37"/>
      <c r="T426" s="29"/>
      <c r="AA426" s="2"/>
      <c r="AO426" s="44" t="str">
        <f>IF(TabellSAML[[#This Row],[ID]]&gt;0,ISTEXT(TabellSAML[[#This Row],[(CoS) Ledarens namn]]),"")</f>
        <v/>
      </c>
      <c r="AP426" t="str">
        <f>IF(TabellSAML[[#This Row],[ID]]&gt;0,ISTEXT(TabellSAML[[#This Row],[(BIFF) Ledarens namn]]),"")</f>
        <v/>
      </c>
      <c r="AQ426" t="str">
        <f>IF(TabellSAML[[#This Row],[ID]]&gt;0,ISTEXT(TabellSAML[[#This Row],[(LFT) Ledarens namn]]),"")</f>
        <v/>
      </c>
      <c r="AR426" t="str">
        <f>IF(TabellSAML[[#This Row],[ID]]&gt;0,ISTEXT(TabellSAML[[#This Row],[(CoS) Namn på ledare för programmet]]),"")</f>
        <v/>
      </c>
      <c r="AS426" t="str">
        <f>IF(TabellSAML[[#This Row],[ID]]&gt;0,ISTEXT(TabellSAML[[#This Row],[(BIFF) Namn på ledare för programmet]]),"")</f>
        <v/>
      </c>
      <c r="AT426" t="str">
        <f>IF(TabellSAML[[#This Row],[ID]]&gt;0,ISTEXT(TabellSAML[[#This Row],[(LFT) Namn på ledare för programmet]]),"")</f>
        <v/>
      </c>
      <c r="AU426" s="5" t="str">
        <f>IF(TabellSAML[[#This Row],[CoS1]]=TRUE,TabellSAML[[#This Row],[Datum för det sista programtillfället]]&amp;TabellSAML[[#This Row],[(CoS) Ledarens namn]],"")</f>
        <v/>
      </c>
      <c r="AV426" t="str">
        <f>IF(TabellSAML[[#This Row],[CoS1]]=TRUE,TabellSAML[[#This Row],[Socialförvaltning som anordnat programtillfällena]],"")</f>
        <v/>
      </c>
      <c r="AW426" s="5" t="str">
        <f>IF(TabellSAML[[#This Row],[CoS2]]=TRUE,TabellSAML[[#This Row],[Datum för sista programtillfället]]&amp;TabellSAML[[#This Row],[(CoS) Namn på ledare för programmet]],"")</f>
        <v/>
      </c>
      <c r="AX426" t="str">
        <f>_xlfn.XLOOKUP(TabellSAML[[#This Row],[CoS_del_datum]],TabellSAML[CoS_led_datum],TabellSAML[CoS_led_SF],"",0,1)</f>
        <v/>
      </c>
      <c r="AY426" s="5" t="str">
        <f>IF(TabellSAML[[#This Row],[BIFF1]]=TRUE,TabellSAML[[#This Row],[Datum för det sista programtillfället]]&amp;TabellSAML[[#This Row],[(BIFF) Ledarens namn]],"")</f>
        <v/>
      </c>
      <c r="AZ426" t="str">
        <f>IF(TabellSAML[[#This Row],[BIFF1]]=TRUE,TabellSAML[[#This Row],[Socialförvaltning som anordnat programtillfällena]],"")</f>
        <v/>
      </c>
      <c r="BA426" s="5" t="str">
        <f>IF(TabellSAML[[#This Row],[BIFF2]]=TRUE,TabellSAML[[#This Row],[Datum för sista programtillfället]]&amp;TabellSAML[[#This Row],[(BIFF) Namn på ledare för programmet]],"")</f>
        <v/>
      </c>
      <c r="BB426" t="str">
        <f>_xlfn.XLOOKUP(TabellSAML[[#This Row],[BIFF_del_datum]],TabellSAML[BIFF_led_datum],TabellSAML[BIFF_led_SF],"",0,1)</f>
        <v/>
      </c>
      <c r="BC426" s="5" t="str">
        <f>IF(TabellSAML[[#This Row],[LFT1]]=TRUE,TabellSAML[[#This Row],[Datum för det sista programtillfället]]&amp;TabellSAML[[#This Row],[(LFT) Ledarens namn]],"")</f>
        <v/>
      </c>
      <c r="BD426" t="str">
        <f>IF(TabellSAML[[#This Row],[LFT1]]=TRUE,TabellSAML[[#This Row],[Socialförvaltning som anordnat programtillfällena]],"")</f>
        <v/>
      </c>
      <c r="BE426" s="5" t="str">
        <f>IF(TabellSAML[[#This Row],[LFT2]]=TRUE,TabellSAML[[#This Row],[Datum för sista programtillfället]]&amp;TabellSAML[[#This Row],[(LFT) Namn på ledare för programmet]],"")</f>
        <v/>
      </c>
      <c r="BF426" t="str">
        <f>_xlfn.XLOOKUP(TabellSAML[[#This Row],[LFT_del_datum]],TabellSAML[LFT_led_datum],TabellSAML[LFT_led_SF],"",0,1)</f>
        <v/>
      </c>
      <c r="BG42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6" s="5" t="str">
        <f>IF(ISNUMBER(TabellSAML[[#This Row],[Datum för det sista programtillfället]]),TabellSAML[[#This Row],[Datum för det sista programtillfället]],IF(ISBLANK(TabellSAML[[#This Row],[Datum för sista programtillfället]]),"",TabellSAML[[#This Row],[Datum för sista programtillfället]]))</f>
        <v/>
      </c>
      <c r="BJ426" t="str">
        <f>IF(ISTEXT(TabellSAML[[#This Row],[Typ av program]]),TabellSAML[[#This Row],[Typ av program]],IF(ISBLANK(TabellSAML[[#This Row],[Typ av program2]]),"",TabellSAML[[#This Row],[Typ av program2]]))</f>
        <v/>
      </c>
      <c r="BK426" t="str">
        <f>IF(ISTEXT(TabellSAML[[#This Row],[Datum alla]]),"",YEAR(TabellSAML[[#This Row],[Datum alla]]))</f>
        <v/>
      </c>
      <c r="BL426" t="str">
        <f>IF(ISTEXT(TabellSAML[[#This Row],[Datum alla]]),"",MONTH(TabellSAML[[#This Row],[Datum alla]]))</f>
        <v/>
      </c>
      <c r="BM426" t="str">
        <f>IF(ISTEXT(TabellSAML[[#This Row],[Månad]]),"",IF(TabellSAML[[#This Row],[Månad]]&lt;=6,TabellSAML[[#This Row],[År]]&amp;" termin 1",TabellSAML[[#This Row],[År]]&amp;" termin 2"))</f>
        <v/>
      </c>
    </row>
    <row r="427" spans="2:65" x14ac:dyDescent="0.25">
      <c r="B427" s="1"/>
      <c r="C427" s="1"/>
      <c r="G427" s="29"/>
      <c r="S427" s="37"/>
      <c r="T427" s="29"/>
      <c r="AA427" s="2"/>
      <c r="AO427" s="44" t="str">
        <f>IF(TabellSAML[[#This Row],[ID]]&gt;0,ISTEXT(TabellSAML[[#This Row],[(CoS) Ledarens namn]]),"")</f>
        <v/>
      </c>
      <c r="AP427" t="str">
        <f>IF(TabellSAML[[#This Row],[ID]]&gt;0,ISTEXT(TabellSAML[[#This Row],[(BIFF) Ledarens namn]]),"")</f>
        <v/>
      </c>
      <c r="AQ427" t="str">
        <f>IF(TabellSAML[[#This Row],[ID]]&gt;0,ISTEXT(TabellSAML[[#This Row],[(LFT) Ledarens namn]]),"")</f>
        <v/>
      </c>
      <c r="AR427" t="str">
        <f>IF(TabellSAML[[#This Row],[ID]]&gt;0,ISTEXT(TabellSAML[[#This Row],[(CoS) Namn på ledare för programmet]]),"")</f>
        <v/>
      </c>
      <c r="AS427" t="str">
        <f>IF(TabellSAML[[#This Row],[ID]]&gt;0,ISTEXT(TabellSAML[[#This Row],[(BIFF) Namn på ledare för programmet]]),"")</f>
        <v/>
      </c>
      <c r="AT427" t="str">
        <f>IF(TabellSAML[[#This Row],[ID]]&gt;0,ISTEXT(TabellSAML[[#This Row],[(LFT) Namn på ledare för programmet]]),"")</f>
        <v/>
      </c>
      <c r="AU427" s="5" t="str">
        <f>IF(TabellSAML[[#This Row],[CoS1]]=TRUE,TabellSAML[[#This Row],[Datum för det sista programtillfället]]&amp;TabellSAML[[#This Row],[(CoS) Ledarens namn]],"")</f>
        <v/>
      </c>
      <c r="AV427" t="str">
        <f>IF(TabellSAML[[#This Row],[CoS1]]=TRUE,TabellSAML[[#This Row],[Socialförvaltning som anordnat programtillfällena]],"")</f>
        <v/>
      </c>
      <c r="AW427" s="5" t="str">
        <f>IF(TabellSAML[[#This Row],[CoS2]]=TRUE,TabellSAML[[#This Row],[Datum för sista programtillfället]]&amp;TabellSAML[[#This Row],[(CoS) Namn på ledare för programmet]],"")</f>
        <v/>
      </c>
      <c r="AX427" t="str">
        <f>_xlfn.XLOOKUP(TabellSAML[[#This Row],[CoS_del_datum]],TabellSAML[CoS_led_datum],TabellSAML[CoS_led_SF],"",0,1)</f>
        <v/>
      </c>
      <c r="AY427" s="5" t="str">
        <f>IF(TabellSAML[[#This Row],[BIFF1]]=TRUE,TabellSAML[[#This Row],[Datum för det sista programtillfället]]&amp;TabellSAML[[#This Row],[(BIFF) Ledarens namn]],"")</f>
        <v/>
      </c>
      <c r="AZ427" t="str">
        <f>IF(TabellSAML[[#This Row],[BIFF1]]=TRUE,TabellSAML[[#This Row],[Socialförvaltning som anordnat programtillfällena]],"")</f>
        <v/>
      </c>
      <c r="BA427" s="5" t="str">
        <f>IF(TabellSAML[[#This Row],[BIFF2]]=TRUE,TabellSAML[[#This Row],[Datum för sista programtillfället]]&amp;TabellSAML[[#This Row],[(BIFF) Namn på ledare för programmet]],"")</f>
        <v/>
      </c>
      <c r="BB427" t="str">
        <f>_xlfn.XLOOKUP(TabellSAML[[#This Row],[BIFF_del_datum]],TabellSAML[BIFF_led_datum],TabellSAML[BIFF_led_SF],"",0,1)</f>
        <v/>
      </c>
      <c r="BC427" s="5" t="str">
        <f>IF(TabellSAML[[#This Row],[LFT1]]=TRUE,TabellSAML[[#This Row],[Datum för det sista programtillfället]]&amp;TabellSAML[[#This Row],[(LFT) Ledarens namn]],"")</f>
        <v/>
      </c>
      <c r="BD427" t="str">
        <f>IF(TabellSAML[[#This Row],[LFT1]]=TRUE,TabellSAML[[#This Row],[Socialförvaltning som anordnat programtillfällena]],"")</f>
        <v/>
      </c>
      <c r="BE427" s="5" t="str">
        <f>IF(TabellSAML[[#This Row],[LFT2]]=TRUE,TabellSAML[[#This Row],[Datum för sista programtillfället]]&amp;TabellSAML[[#This Row],[(LFT) Namn på ledare för programmet]],"")</f>
        <v/>
      </c>
      <c r="BF427" t="str">
        <f>_xlfn.XLOOKUP(TabellSAML[[#This Row],[LFT_del_datum]],TabellSAML[LFT_led_datum],TabellSAML[LFT_led_SF],"",0,1)</f>
        <v/>
      </c>
      <c r="BG42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7" s="5" t="str">
        <f>IF(ISNUMBER(TabellSAML[[#This Row],[Datum för det sista programtillfället]]),TabellSAML[[#This Row],[Datum för det sista programtillfället]],IF(ISBLANK(TabellSAML[[#This Row],[Datum för sista programtillfället]]),"",TabellSAML[[#This Row],[Datum för sista programtillfället]]))</f>
        <v/>
      </c>
      <c r="BJ427" t="str">
        <f>IF(ISTEXT(TabellSAML[[#This Row],[Typ av program]]),TabellSAML[[#This Row],[Typ av program]],IF(ISBLANK(TabellSAML[[#This Row],[Typ av program2]]),"",TabellSAML[[#This Row],[Typ av program2]]))</f>
        <v/>
      </c>
      <c r="BK427" t="str">
        <f>IF(ISTEXT(TabellSAML[[#This Row],[Datum alla]]),"",YEAR(TabellSAML[[#This Row],[Datum alla]]))</f>
        <v/>
      </c>
      <c r="BL427" t="str">
        <f>IF(ISTEXT(TabellSAML[[#This Row],[Datum alla]]),"",MONTH(TabellSAML[[#This Row],[Datum alla]]))</f>
        <v/>
      </c>
      <c r="BM427" t="str">
        <f>IF(ISTEXT(TabellSAML[[#This Row],[Månad]]),"",IF(TabellSAML[[#This Row],[Månad]]&lt;=6,TabellSAML[[#This Row],[År]]&amp;" termin 1",TabellSAML[[#This Row],[År]]&amp;" termin 2"))</f>
        <v/>
      </c>
    </row>
    <row r="428" spans="2:65" x14ac:dyDescent="0.25">
      <c r="B428" s="1"/>
      <c r="C428" s="1"/>
      <c r="G428" s="29"/>
      <c r="J428" s="2"/>
      <c r="K428" s="2"/>
      <c r="S428" s="37"/>
      <c r="T428" s="29"/>
      <c r="AO428" s="44" t="str">
        <f>IF(TabellSAML[[#This Row],[ID]]&gt;0,ISTEXT(TabellSAML[[#This Row],[(CoS) Ledarens namn]]),"")</f>
        <v/>
      </c>
      <c r="AP428" t="str">
        <f>IF(TabellSAML[[#This Row],[ID]]&gt;0,ISTEXT(TabellSAML[[#This Row],[(BIFF) Ledarens namn]]),"")</f>
        <v/>
      </c>
      <c r="AQ428" t="str">
        <f>IF(TabellSAML[[#This Row],[ID]]&gt;0,ISTEXT(TabellSAML[[#This Row],[(LFT) Ledarens namn]]),"")</f>
        <v/>
      </c>
      <c r="AR428" t="str">
        <f>IF(TabellSAML[[#This Row],[ID]]&gt;0,ISTEXT(TabellSAML[[#This Row],[(CoS) Namn på ledare för programmet]]),"")</f>
        <v/>
      </c>
      <c r="AS428" t="str">
        <f>IF(TabellSAML[[#This Row],[ID]]&gt;0,ISTEXT(TabellSAML[[#This Row],[(BIFF) Namn på ledare för programmet]]),"")</f>
        <v/>
      </c>
      <c r="AT428" t="str">
        <f>IF(TabellSAML[[#This Row],[ID]]&gt;0,ISTEXT(TabellSAML[[#This Row],[(LFT) Namn på ledare för programmet]]),"")</f>
        <v/>
      </c>
      <c r="AU428" s="5" t="str">
        <f>IF(TabellSAML[[#This Row],[CoS1]]=TRUE,TabellSAML[[#This Row],[Datum för det sista programtillfället]]&amp;TabellSAML[[#This Row],[(CoS) Ledarens namn]],"")</f>
        <v/>
      </c>
      <c r="AV428" t="str">
        <f>IF(TabellSAML[[#This Row],[CoS1]]=TRUE,TabellSAML[[#This Row],[Socialförvaltning som anordnat programtillfällena]],"")</f>
        <v/>
      </c>
      <c r="AW428" s="5" t="str">
        <f>IF(TabellSAML[[#This Row],[CoS2]]=TRUE,TabellSAML[[#This Row],[Datum för sista programtillfället]]&amp;TabellSAML[[#This Row],[(CoS) Namn på ledare för programmet]],"")</f>
        <v/>
      </c>
      <c r="AX428" t="str">
        <f>_xlfn.XLOOKUP(TabellSAML[[#This Row],[CoS_del_datum]],TabellSAML[CoS_led_datum],TabellSAML[CoS_led_SF],"",0,1)</f>
        <v/>
      </c>
      <c r="AY428" s="5" t="str">
        <f>IF(TabellSAML[[#This Row],[BIFF1]]=TRUE,TabellSAML[[#This Row],[Datum för det sista programtillfället]]&amp;TabellSAML[[#This Row],[(BIFF) Ledarens namn]],"")</f>
        <v/>
      </c>
      <c r="AZ428" t="str">
        <f>IF(TabellSAML[[#This Row],[BIFF1]]=TRUE,TabellSAML[[#This Row],[Socialförvaltning som anordnat programtillfällena]],"")</f>
        <v/>
      </c>
      <c r="BA428" s="5" t="str">
        <f>IF(TabellSAML[[#This Row],[BIFF2]]=TRUE,TabellSAML[[#This Row],[Datum för sista programtillfället]]&amp;TabellSAML[[#This Row],[(BIFF) Namn på ledare för programmet]],"")</f>
        <v/>
      </c>
      <c r="BB428" t="str">
        <f>_xlfn.XLOOKUP(TabellSAML[[#This Row],[BIFF_del_datum]],TabellSAML[BIFF_led_datum],TabellSAML[BIFF_led_SF],"",0,1)</f>
        <v/>
      </c>
      <c r="BC428" s="5" t="str">
        <f>IF(TabellSAML[[#This Row],[LFT1]]=TRUE,TabellSAML[[#This Row],[Datum för det sista programtillfället]]&amp;TabellSAML[[#This Row],[(LFT) Ledarens namn]],"")</f>
        <v/>
      </c>
      <c r="BD428" t="str">
        <f>IF(TabellSAML[[#This Row],[LFT1]]=TRUE,TabellSAML[[#This Row],[Socialförvaltning som anordnat programtillfällena]],"")</f>
        <v/>
      </c>
      <c r="BE428" s="5" t="str">
        <f>IF(TabellSAML[[#This Row],[LFT2]]=TRUE,TabellSAML[[#This Row],[Datum för sista programtillfället]]&amp;TabellSAML[[#This Row],[(LFT) Namn på ledare för programmet]],"")</f>
        <v/>
      </c>
      <c r="BF428" t="str">
        <f>_xlfn.XLOOKUP(TabellSAML[[#This Row],[LFT_del_datum]],TabellSAML[LFT_led_datum],TabellSAML[LFT_led_SF],"",0,1)</f>
        <v/>
      </c>
      <c r="BG42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8" s="5" t="str">
        <f>IF(ISNUMBER(TabellSAML[[#This Row],[Datum för det sista programtillfället]]),TabellSAML[[#This Row],[Datum för det sista programtillfället]],IF(ISBLANK(TabellSAML[[#This Row],[Datum för sista programtillfället]]),"",TabellSAML[[#This Row],[Datum för sista programtillfället]]))</f>
        <v/>
      </c>
      <c r="BJ428" t="str">
        <f>IF(ISTEXT(TabellSAML[[#This Row],[Typ av program]]),TabellSAML[[#This Row],[Typ av program]],IF(ISBLANK(TabellSAML[[#This Row],[Typ av program2]]),"",TabellSAML[[#This Row],[Typ av program2]]))</f>
        <v/>
      </c>
      <c r="BK428" t="str">
        <f>IF(ISTEXT(TabellSAML[[#This Row],[Datum alla]]),"",YEAR(TabellSAML[[#This Row],[Datum alla]]))</f>
        <v/>
      </c>
      <c r="BL428" t="str">
        <f>IF(ISTEXT(TabellSAML[[#This Row],[Datum alla]]),"",MONTH(TabellSAML[[#This Row],[Datum alla]]))</f>
        <v/>
      </c>
      <c r="BM428" t="str">
        <f>IF(ISTEXT(TabellSAML[[#This Row],[Månad]]),"",IF(TabellSAML[[#This Row],[Månad]]&lt;=6,TabellSAML[[#This Row],[År]]&amp;" termin 1",TabellSAML[[#This Row],[År]]&amp;" termin 2"))</f>
        <v/>
      </c>
    </row>
    <row r="429" spans="2:65" x14ac:dyDescent="0.25">
      <c r="B429" s="1"/>
      <c r="C429" s="1"/>
      <c r="G429" s="29"/>
      <c r="J429" s="2"/>
      <c r="K429" s="2"/>
      <c r="S429" s="37"/>
      <c r="T429" s="29"/>
      <c r="AO429" s="44" t="str">
        <f>IF(TabellSAML[[#This Row],[ID]]&gt;0,ISTEXT(TabellSAML[[#This Row],[(CoS) Ledarens namn]]),"")</f>
        <v/>
      </c>
      <c r="AP429" t="str">
        <f>IF(TabellSAML[[#This Row],[ID]]&gt;0,ISTEXT(TabellSAML[[#This Row],[(BIFF) Ledarens namn]]),"")</f>
        <v/>
      </c>
      <c r="AQ429" t="str">
        <f>IF(TabellSAML[[#This Row],[ID]]&gt;0,ISTEXT(TabellSAML[[#This Row],[(LFT) Ledarens namn]]),"")</f>
        <v/>
      </c>
      <c r="AR429" t="str">
        <f>IF(TabellSAML[[#This Row],[ID]]&gt;0,ISTEXT(TabellSAML[[#This Row],[(CoS) Namn på ledare för programmet]]),"")</f>
        <v/>
      </c>
      <c r="AS429" t="str">
        <f>IF(TabellSAML[[#This Row],[ID]]&gt;0,ISTEXT(TabellSAML[[#This Row],[(BIFF) Namn på ledare för programmet]]),"")</f>
        <v/>
      </c>
      <c r="AT429" t="str">
        <f>IF(TabellSAML[[#This Row],[ID]]&gt;0,ISTEXT(TabellSAML[[#This Row],[(LFT) Namn på ledare för programmet]]),"")</f>
        <v/>
      </c>
      <c r="AU429" s="5" t="str">
        <f>IF(TabellSAML[[#This Row],[CoS1]]=TRUE,TabellSAML[[#This Row],[Datum för det sista programtillfället]]&amp;TabellSAML[[#This Row],[(CoS) Ledarens namn]],"")</f>
        <v/>
      </c>
      <c r="AV429" t="str">
        <f>IF(TabellSAML[[#This Row],[CoS1]]=TRUE,TabellSAML[[#This Row],[Socialförvaltning som anordnat programtillfällena]],"")</f>
        <v/>
      </c>
      <c r="AW429" s="5" t="str">
        <f>IF(TabellSAML[[#This Row],[CoS2]]=TRUE,TabellSAML[[#This Row],[Datum för sista programtillfället]]&amp;TabellSAML[[#This Row],[(CoS) Namn på ledare för programmet]],"")</f>
        <v/>
      </c>
      <c r="AX429" t="str">
        <f>_xlfn.XLOOKUP(TabellSAML[[#This Row],[CoS_del_datum]],TabellSAML[CoS_led_datum],TabellSAML[CoS_led_SF],"",0,1)</f>
        <v/>
      </c>
      <c r="AY429" s="5" t="str">
        <f>IF(TabellSAML[[#This Row],[BIFF1]]=TRUE,TabellSAML[[#This Row],[Datum för det sista programtillfället]]&amp;TabellSAML[[#This Row],[(BIFF) Ledarens namn]],"")</f>
        <v/>
      </c>
      <c r="AZ429" t="str">
        <f>IF(TabellSAML[[#This Row],[BIFF1]]=TRUE,TabellSAML[[#This Row],[Socialförvaltning som anordnat programtillfällena]],"")</f>
        <v/>
      </c>
      <c r="BA429" s="5" t="str">
        <f>IF(TabellSAML[[#This Row],[BIFF2]]=TRUE,TabellSAML[[#This Row],[Datum för sista programtillfället]]&amp;TabellSAML[[#This Row],[(BIFF) Namn på ledare för programmet]],"")</f>
        <v/>
      </c>
      <c r="BB429" t="str">
        <f>_xlfn.XLOOKUP(TabellSAML[[#This Row],[BIFF_del_datum]],TabellSAML[BIFF_led_datum],TabellSAML[BIFF_led_SF],"",0,1)</f>
        <v/>
      </c>
      <c r="BC429" s="5" t="str">
        <f>IF(TabellSAML[[#This Row],[LFT1]]=TRUE,TabellSAML[[#This Row],[Datum för det sista programtillfället]]&amp;TabellSAML[[#This Row],[(LFT) Ledarens namn]],"")</f>
        <v/>
      </c>
      <c r="BD429" t="str">
        <f>IF(TabellSAML[[#This Row],[LFT1]]=TRUE,TabellSAML[[#This Row],[Socialförvaltning som anordnat programtillfällena]],"")</f>
        <v/>
      </c>
      <c r="BE429" s="5" t="str">
        <f>IF(TabellSAML[[#This Row],[LFT2]]=TRUE,TabellSAML[[#This Row],[Datum för sista programtillfället]]&amp;TabellSAML[[#This Row],[(LFT) Namn på ledare för programmet]],"")</f>
        <v/>
      </c>
      <c r="BF429" t="str">
        <f>_xlfn.XLOOKUP(TabellSAML[[#This Row],[LFT_del_datum]],TabellSAML[LFT_led_datum],TabellSAML[LFT_led_SF],"",0,1)</f>
        <v/>
      </c>
      <c r="BG42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2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29" s="5" t="str">
        <f>IF(ISNUMBER(TabellSAML[[#This Row],[Datum för det sista programtillfället]]),TabellSAML[[#This Row],[Datum för det sista programtillfället]],IF(ISBLANK(TabellSAML[[#This Row],[Datum för sista programtillfället]]),"",TabellSAML[[#This Row],[Datum för sista programtillfället]]))</f>
        <v/>
      </c>
      <c r="BJ429" t="str">
        <f>IF(ISTEXT(TabellSAML[[#This Row],[Typ av program]]),TabellSAML[[#This Row],[Typ av program]],IF(ISBLANK(TabellSAML[[#This Row],[Typ av program2]]),"",TabellSAML[[#This Row],[Typ av program2]]))</f>
        <v/>
      </c>
      <c r="BK429" t="str">
        <f>IF(ISTEXT(TabellSAML[[#This Row],[Datum alla]]),"",YEAR(TabellSAML[[#This Row],[Datum alla]]))</f>
        <v/>
      </c>
      <c r="BL429" t="str">
        <f>IF(ISTEXT(TabellSAML[[#This Row],[Datum alla]]),"",MONTH(TabellSAML[[#This Row],[Datum alla]]))</f>
        <v/>
      </c>
      <c r="BM429" t="str">
        <f>IF(ISTEXT(TabellSAML[[#This Row],[Månad]]),"",IF(TabellSAML[[#This Row],[Månad]]&lt;=6,TabellSAML[[#This Row],[År]]&amp;" termin 1",TabellSAML[[#This Row],[År]]&amp;" termin 2"))</f>
        <v/>
      </c>
    </row>
    <row r="430" spans="2:65" x14ac:dyDescent="0.25">
      <c r="B430" s="1"/>
      <c r="C430" s="1"/>
      <c r="G430" s="29"/>
      <c r="S430" s="37"/>
      <c r="T430" s="29"/>
      <c r="AA430" s="2"/>
      <c r="AO430" s="44" t="str">
        <f>IF(TabellSAML[[#This Row],[ID]]&gt;0,ISTEXT(TabellSAML[[#This Row],[(CoS) Ledarens namn]]),"")</f>
        <v/>
      </c>
      <c r="AP430" t="str">
        <f>IF(TabellSAML[[#This Row],[ID]]&gt;0,ISTEXT(TabellSAML[[#This Row],[(BIFF) Ledarens namn]]),"")</f>
        <v/>
      </c>
      <c r="AQ430" t="str">
        <f>IF(TabellSAML[[#This Row],[ID]]&gt;0,ISTEXT(TabellSAML[[#This Row],[(LFT) Ledarens namn]]),"")</f>
        <v/>
      </c>
      <c r="AR430" t="str">
        <f>IF(TabellSAML[[#This Row],[ID]]&gt;0,ISTEXT(TabellSAML[[#This Row],[(CoS) Namn på ledare för programmet]]),"")</f>
        <v/>
      </c>
      <c r="AS430" t="str">
        <f>IF(TabellSAML[[#This Row],[ID]]&gt;0,ISTEXT(TabellSAML[[#This Row],[(BIFF) Namn på ledare för programmet]]),"")</f>
        <v/>
      </c>
      <c r="AT430" t="str">
        <f>IF(TabellSAML[[#This Row],[ID]]&gt;0,ISTEXT(TabellSAML[[#This Row],[(LFT) Namn på ledare för programmet]]),"")</f>
        <v/>
      </c>
      <c r="AU430" s="5" t="str">
        <f>IF(TabellSAML[[#This Row],[CoS1]]=TRUE,TabellSAML[[#This Row],[Datum för det sista programtillfället]]&amp;TabellSAML[[#This Row],[(CoS) Ledarens namn]],"")</f>
        <v/>
      </c>
      <c r="AV430" t="str">
        <f>IF(TabellSAML[[#This Row],[CoS1]]=TRUE,TabellSAML[[#This Row],[Socialförvaltning som anordnat programtillfällena]],"")</f>
        <v/>
      </c>
      <c r="AW430" s="5" t="str">
        <f>IF(TabellSAML[[#This Row],[CoS2]]=TRUE,TabellSAML[[#This Row],[Datum för sista programtillfället]]&amp;TabellSAML[[#This Row],[(CoS) Namn på ledare för programmet]],"")</f>
        <v/>
      </c>
      <c r="AX430" t="str">
        <f>_xlfn.XLOOKUP(TabellSAML[[#This Row],[CoS_del_datum]],TabellSAML[CoS_led_datum],TabellSAML[CoS_led_SF],"",0,1)</f>
        <v/>
      </c>
      <c r="AY430" s="5" t="str">
        <f>IF(TabellSAML[[#This Row],[BIFF1]]=TRUE,TabellSAML[[#This Row],[Datum för det sista programtillfället]]&amp;TabellSAML[[#This Row],[(BIFF) Ledarens namn]],"")</f>
        <v/>
      </c>
      <c r="AZ430" t="str">
        <f>IF(TabellSAML[[#This Row],[BIFF1]]=TRUE,TabellSAML[[#This Row],[Socialförvaltning som anordnat programtillfällena]],"")</f>
        <v/>
      </c>
      <c r="BA430" s="5" t="str">
        <f>IF(TabellSAML[[#This Row],[BIFF2]]=TRUE,TabellSAML[[#This Row],[Datum för sista programtillfället]]&amp;TabellSAML[[#This Row],[(BIFF) Namn på ledare för programmet]],"")</f>
        <v/>
      </c>
      <c r="BB430" t="str">
        <f>_xlfn.XLOOKUP(TabellSAML[[#This Row],[BIFF_del_datum]],TabellSAML[BIFF_led_datum],TabellSAML[BIFF_led_SF],"",0,1)</f>
        <v/>
      </c>
      <c r="BC430" s="5" t="str">
        <f>IF(TabellSAML[[#This Row],[LFT1]]=TRUE,TabellSAML[[#This Row],[Datum för det sista programtillfället]]&amp;TabellSAML[[#This Row],[(LFT) Ledarens namn]],"")</f>
        <v/>
      </c>
      <c r="BD430" t="str">
        <f>IF(TabellSAML[[#This Row],[LFT1]]=TRUE,TabellSAML[[#This Row],[Socialförvaltning som anordnat programtillfällena]],"")</f>
        <v/>
      </c>
      <c r="BE430" s="5" t="str">
        <f>IF(TabellSAML[[#This Row],[LFT2]]=TRUE,TabellSAML[[#This Row],[Datum för sista programtillfället]]&amp;TabellSAML[[#This Row],[(LFT) Namn på ledare för programmet]],"")</f>
        <v/>
      </c>
      <c r="BF430" t="str">
        <f>_xlfn.XLOOKUP(TabellSAML[[#This Row],[LFT_del_datum]],TabellSAML[LFT_led_datum],TabellSAML[LFT_led_SF],"",0,1)</f>
        <v/>
      </c>
      <c r="BG43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0" s="5" t="str">
        <f>IF(ISNUMBER(TabellSAML[[#This Row],[Datum för det sista programtillfället]]),TabellSAML[[#This Row],[Datum för det sista programtillfället]],IF(ISBLANK(TabellSAML[[#This Row],[Datum för sista programtillfället]]),"",TabellSAML[[#This Row],[Datum för sista programtillfället]]))</f>
        <v/>
      </c>
      <c r="BJ430" t="str">
        <f>IF(ISTEXT(TabellSAML[[#This Row],[Typ av program]]),TabellSAML[[#This Row],[Typ av program]],IF(ISBLANK(TabellSAML[[#This Row],[Typ av program2]]),"",TabellSAML[[#This Row],[Typ av program2]]))</f>
        <v/>
      </c>
      <c r="BK430" t="str">
        <f>IF(ISTEXT(TabellSAML[[#This Row],[Datum alla]]),"",YEAR(TabellSAML[[#This Row],[Datum alla]]))</f>
        <v/>
      </c>
      <c r="BL430" t="str">
        <f>IF(ISTEXT(TabellSAML[[#This Row],[Datum alla]]),"",MONTH(TabellSAML[[#This Row],[Datum alla]]))</f>
        <v/>
      </c>
      <c r="BM430" t="str">
        <f>IF(ISTEXT(TabellSAML[[#This Row],[Månad]]),"",IF(TabellSAML[[#This Row],[Månad]]&lt;=6,TabellSAML[[#This Row],[År]]&amp;" termin 1",TabellSAML[[#This Row],[År]]&amp;" termin 2"))</f>
        <v/>
      </c>
    </row>
    <row r="431" spans="2:65" x14ac:dyDescent="0.25">
      <c r="B431" s="1"/>
      <c r="C431" s="1"/>
      <c r="G431" s="29"/>
      <c r="S431" s="37"/>
      <c r="T431" s="29"/>
      <c r="AA431" s="2"/>
      <c r="AO431" s="44" t="str">
        <f>IF(TabellSAML[[#This Row],[ID]]&gt;0,ISTEXT(TabellSAML[[#This Row],[(CoS) Ledarens namn]]),"")</f>
        <v/>
      </c>
      <c r="AP431" t="str">
        <f>IF(TabellSAML[[#This Row],[ID]]&gt;0,ISTEXT(TabellSAML[[#This Row],[(BIFF) Ledarens namn]]),"")</f>
        <v/>
      </c>
      <c r="AQ431" t="str">
        <f>IF(TabellSAML[[#This Row],[ID]]&gt;0,ISTEXT(TabellSAML[[#This Row],[(LFT) Ledarens namn]]),"")</f>
        <v/>
      </c>
      <c r="AR431" t="str">
        <f>IF(TabellSAML[[#This Row],[ID]]&gt;0,ISTEXT(TabellSAML[[#This Row],[(CoS) Namn på ledare för programmet]]),"")</f>
        <v/>
      </c>
      <c r="AS431" t="str">
        <f>IF(TabellSAML[[#This Row],[ID]]&gt;0,ISTEXT(TabellSAML[[#This Row],[(BIFF) Namn på ledare för programmet]]),"")</f>
        <v/>
      </c>
      <c r="AT431" t="str">
        <f>IF(TabellSAML[[#This Row],[ID]]&gt;0,ISTEXT(TabellSAML[[#This Row],[(LFT) Namn på ledare för programmet]]),"")</f>
        <v/>
      </c>
      <c r="AU431" s="5" t="str">
        <f>IF(TabellSAML[[#This Row],[CoS1]]=TRUE,TabellSAML[[#This Row],[Datum för det sista programtillfället]]&amp;TabellSAML[[#This Row],[(CoS) Ledarens namn]],"")</f>
        <v/>
      </c>
      <c r="AV431" t="str">
        <f>IF(TabellSAML[[#This Row],[CoS1]]=TRUE,TabellSAML[[#This Row],[Socialförvaltning som anordnat programtillfällena]],"")</f>
        <v/>
      </c>
      <c r="AW431" s="5" t="str">
        <f>IF(TabellSAML[[#This Row],[CoS2]]=TRUE,TabellSAML[[#This Row],[Datum för sista programtillfället]]&amp;TabellSAML[[#This Row],[(CoS) Namn på ledare för programmet]],"")</f>
        <v/>
      </c>
      <c r="AX431" t="str">
        <f>_xlfn.XLOOKUP(TabellSAML[[#This Row],[CoS_del_datum]],TabellSAML[CoS_led_datum],TabellSAML[CoS_led_SF],"",0,1)</f>
        <v/>
      </c>
      <c r="AY431" s="5" t="str">
        <f>IF(TabellSAML[[#This Row],[BIFF1]]=TRUE,TabellSAML[[#This Row],[Datum för det sista programtillfället]]&amp;TabellSAML[[#This Row],[(BIFF) Ledarens namn]],"")</f>
        <v/>
      </c>
      <c r="AZ431" t="str">
        <f>IF(TabellSAML[[#This Row],[BIFF1]]=TRUE,TabellSAML[[#This Row],[Socialförvaltning som anordnat programtillfällena]],"")</f>
        <v/>
      </c>
      <c r="BA431" s="5" t="str">
        <f>IF(TabellSAML[[#This Row],[BIFF2]]=TRUE,TabellSAML[[#This Row],[Datum för sista programtillfället]]&amp;TabellSAML[[#This Row],[(BIFF) Namn på ledare för programmet]],"")</f>
        <v/>
      </c>
      <c r="BB431" t="str">
        <f>_xlfn.XLOOKUP(TabellSAML[[#This Row],[BIFF_del_datum]],TabellSAML[BIFF_led_datum],TabellSAML[BIFF_led_SF],"",0,1)</f>
        <v/>
      </c>
      <c r="BC431" s="5" t="str">
        <f>IF(TabellSAML[[#This Row],[LFT1]]=TRUE,TabellSAML[[#This Row],[Datum för det sista programtillfället]]&amp;TabellSAML[[#This Row],[(LFT) Ledarens namn]],"")</f>
        <v/>
      </c>
      <c r="BD431" t="str">
        <f>IF(TabellSAML[[#This Row],[LFT1]]=TRUE,TabellSAML[[#This Row],[Socialförvaltning som anordnat programtillfällena]],"")</f>
        <v/>
      </c>
      <c r="BE431" s="5" t="str">
        <f>IF(TabellSAML[[#This Row],[LFT2]]=TRUE,TabellSAML[[#This Row],[Datum för sista programtillfället]]&amp;TabellSAML[[#This Row],[(LFT) Namn på ledare för programmet]],"")</f>
        <v/>
      </c>
      <c r="BF431" t="str">
        <f>_xlfn.XLOOKUP(TabellSAML[[#This Row],[LFT_del_datum]],TabellSAML[LFT_led_datum],TabellSAML[LFT_led_SF],"",0,1)</f>
        <v/>
      </c>
      <c r="BG43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1" s="5" t="str">
        <f>IF(ISNUMBER(TabellSAML[[#This Row],[Datum för det sista programtillfället]]),TabellSAML[[#This Row],[Datum för det sista programtillfället]],IF(ISBLANK(TabellSAML[[#This Row],[Datum för sista programtillfället]]),"",TabellSAML[[#This Row],[Datum för sista programtillfället]]))</f>
        <v/>
      </c>
      <c r="BJ431" t="str">
        <f>IF(ISTEXT(TabellSAML[[#This Row],[Typ av program]]),TabellSAML[[#This Row],[Typ av program]],IF(ISBLANK(TabellSAML[[#This Row],[Typ av program2]]),"",TabellSAML[[#This Row],[Typ av program2]]))</f>
        <v/>
      </c>
      <c r="BK431" t="str">
        <f>IF(ISTEXT(TabellSAML[[#This Row],[Datum alla]]),"",YEAR(TabellSAML[[#This Row],[Datum alla]]))</f>
        <v/>
      </c>
      <c r="BL431" t="str">
        <f>IF(ISTEXT(TabellSAML[[#This Row],[Datum alla]]),"",MONTH(TabellSAML[[#This Row],[Datum alla]]))</f>
        <v/>
      </c>
      <c r="BM431" t="str">
        <f>IF(ISTEXT(TabellSAML[[#This Row],[Månad]]),"",IF(TabellSAML[[#This Row],[Månad]]&lt;=6,TabellSAML[[#This Row],[År]]&amp;" termin 1",TabellSAML[[#This Row],[År]]&amp;" termin 2"))</f>
        <v/>
      </c>
    </row>
    <row r="432" spans="2:65" x14ac:dyDescent="0.25">
      <c r="B432" s="1"/>
      <c r="C432" s="1"/>
      <c r="G432" s="29"/>
      <c r="S432" s="37"/>
      <c r="T432" s="29"/>
      <c r="AA432" s="2"/>
      <c r="AO432" s="44" t="str">
        <f>IF(TabellSAML[[#This Row],[ID]]&gt;0,ISTEXT(TabellSAML[[#This Row],[(CoS) Ledarens namn]]),"")</f>
        <v/>
      </c>
      <c r="AP432" t="str">
        <f>IF(TabellSAML[[#This Row],[ID]]&gt;0,ISTEXT(TabellSAML[[#This Row],[(BIFF) Ledarens namn]]),"")</f>
        <v/>
      </c>
      <c r="AQ432" t="str">
        <f>IF(TabellSAML[[#This Row],[ID]]&gt;0,ISTEXT(TabellSAML[[#This Row],[(LFT) Ledarens namn]]),"")</f>
        <v/>
      </c>
      <c r="AR432" t="str">
        <f>IF(TabellSAML[[#This Row],[ID]]&gt;0,ISTEXT(TabellSAML[[#This Row],[(CoS) Namn på ledare för programmet]]),"")</f>
        <v/>
      </c>
      <c r="AS432" t="str">
        <f>IF(TabellSAML[[#This Row],[ID]]&gt;0,ISTEXT(TabellSAML[[#This Row],[(BIFF) Namn på ledare för programmet]]),"")</f>
        <v/>
      </c>
      <c r="AT432" t="str">
        <f>IF(TabellSAML[[#This Row],[ID]]&gt;0,ISTEXT(TabellSAML[[#This Row],[(LFT) Namn på ledare för programmet]]),"")</f>
        <v/>
      </c>
      <c r="AU432" s="5" t="str">
        <f>IF(TabellSAML[[#This Row],[CoS1]]=TRUE,TabellSAML[[#This Row],[Datum för det sista programtillfället]]&amp;TabellSAML[[#This Row],[(CoS) Ledarens namn]],"")</f>
        <v/>
      </c>
      <c r="AV432" t="str">
        <f>IF(TabellSAML[[#This Row],[CoS1]]=TRUE,TabellSAML[[#This Row],[Socialförvaltning som anordnat programtillfällena]],"")</f>
        <v/>
      </c>
      <c r="AW432" s="5" t="str">
        <f>IF(TabellSAML[[#This Row],[CoS2]]=TRUE,TabellSAML[[#This Row],[Datum för sista programtillfället]]&amp;TabellSAML[[#This Row],[(CoS) Namn på ledare för programmet]],"")</f>
        <v/>
      </c>
      <c r="AX432" t="str">
        <f>_xlfn.XLOOKUP(TabellSAML[[#This Row],[CoS_del_datum]],TabellSAML[CoS_led_datum],TabellSAML[CoS_led_SF],"",0,1)</f>
        <v/>
      </c>
      <c r="AY432" s="5" t="str">
        <f>IF(TabellSAML[[#This Row],[BIFF1]]=TRUE,TabellSAML[[#This Row],[Datum för det sista programtillfället]]&amp;TabellSAML[[#This Row],[(BIFF) Ledarens namn]],"")</f>
        <v/>
      </c>
      <c r="AZ432" t="str">
        <f>IF(TabellSAML[[#This Row],[BIFF1]]=TRUE,TabellSAML[[#This Row],[Socialförvaltning som anordnat programtillfällena]],"")</f>
        <v/>
      </c>
      <c r="BA432" s="5" t="str">
        <f>IF(TabellSAML[[#This Row],[BIFF2]]=TRUE,TabellSAML[[#This Row],[Datum för sista programtillfället]]&amp;TabellSAML[[#This Row],[(BIFF) Namn på ledare för programmet]],"")</f>
        <v/>
      </c>
      <c r="BB432" t="str">
        <f>_xlfn.XLOOKUP(TabellSAML[[#This Row],[BIFF_del_datum]],TabellSAML[BIFF_led_datum],TabellSAML[BIFF_led_SF],"",0,1)</f>
        <v/>
      </c>
      <c r="BC432" s="5" t="str">
        <f>IF(TabellSAML[[#This Row],[LFT1]]=TRUE,TabellSAML[[#This Row],[Datum för det sista programtillfället]]&amp;TabellSAML[[#This Row],[(LFT) Ledarens namn]],"")</f>
        <v/>
      </c>
      <c r="BD432" t="str">
        <f>IF(TabellSAML[[#This Row],[LFT1]]=TRUE,TabellSAML[[#This Row],[Socialförvaltning som anordnat programtillfällena]],"")</f>
        <v/>
      </c>
      <c r="BE432" s="5" t="str">
        <f>IF(TabellSAML[[#This Row],[LFT2]]=TRUE,TabellSAML[[#This Row],[Datum för sista programtillfället]]&amp;TabellSAML[[#This Row],[(LFT) Namn på ledare för programmet]],"")</f>
        <v/>
      </c>
      <c r="BF432" t="str">
        <f>_xlfn.XLOOKUP(TabellSAML[[#This Row],[LFT_del_datum]],TabellSAML[LFT_led_datum],TabellSAML[LFT_led_SF],"",0,1)</f>
        <v/>
      </c>
      <c r="BG43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2" s="5" t="str">
        <f>IF(ISNUMBER(TabellSAML[[#This Row],[Datum för det sista programtillfället]]),TabellSAML[[#This Row],[Datum för det sista programtillfället]],IF(ISBLANK(TabellSAML[[#This Row],[Datum för sista programtillfället]]),"",TabellSAML[[#This Row],[Datum för sista programtillfället]]))</f>
        <v/>
      </c>
      <c r="BJ432" t="str">
        <f>IF(ISTEXT(TabellSAML[[#This Row],[Typ av program]]),TabellSAML[[#This Row],[Typ av program]],IF(ISBLANK(TabellSAML[[#This Row],[Typ av program2]]),"",TabellSAML[[#This Row],[Typ av program2]]))</f>
        <v/>
      </c>
      <c r="BK432" t="str">
        <f>IF(ISTEXT(TabellSAML[[#This Row],[Datum alla]]),"",YEAR(TabellSAML[[#This Row],[Datum alla]]))</f>
        <v/>
      </c>
      <c r="BL432" t="str">
        <f>IF(ISTEXT(TabellSAML[[#This Row],[Datum alla]]),"",MONTH(TabellSAML[[#This Row],[Datum alla]]))</f>
        <v/>
      </c>
      <c r="BM432" t="str">
        <f>IF(ISTEXT(TabellSAML[[#This Row],[Månad]]),"",IF(TabellSAML[[#This Row],[Månad]]&lt;=6,TabellSAML[[#This Row],[År]]&amp;" termin 1",TabellSAML[[#This Row],[År]]&amp;" termin 2"))</f>
        <v/>
      </c>
    </row>
    <row r="433" spans="2:65" x14ac:dyDescent="0.25">
      <c r="B433" s="1"/>
      <c r="C433" s="1"/>
      <c r="G433" s="29"/>
      <c r="S433" s="37"/>
      <c r="T433" s="29"/>
      <c r="AA433" s="2"/>
      <c r="AO433" s="44" t="str">
        <f>IF(TabellSAML[[#This Row],[ID]]&gt;0,ISTEXT(TabellSAML[[#This Row],[(CoS) Ledarens namn]]),"")</f>
        <v/>
      </c>
      <c r="AP433" t="str">
        <f>IF(TabellSAML[[#This Row],[ID]]&gt;0,ISTEXT(TabellSAML[[#This Row],[(BIFF) Ledarens namn]]),"")</f>
        <v/>
      </c>
      <c r="AQ433" t="str">
        <f>IF(TabellSAML[[#This Row],[ID]]&gt;0,ISTEXT(TabellSAML[[#This Row],[(LFT) Ledarens namn]]),"")</f>
        <v/>
      </c>
      <c r="AR433" t="str">
        <f>IF(TabellSAML[[#This Row],[ID]]&gt;0,ISTEXT(TabellSAML[[#This Row],[(CoS) Namn på ledare för programmet]]),"")</f>
        <v/>
      </c>
      <c r="AS433" t="str">
        <f>IF(TabellSAML[[#This Row],[ID]]&gt;0,ISTEXT(TabellSAML[[#This Row],[(BIFF) Namn på ledare för programmet]]),"")</f>
        <v/>
      </c>
      <c r="AT433" t="str">
        <f>IF(TabellSAML[[#This Row],[ID]]&gt;0,ISTEXT(TabellSAML[[#This Row],[(LFT) Namn på ledare för programmet]]),"")</f>
        <v/>
      </c>
      <c r="AU433" s="5" t="str">
        <f>IF(TabellSAML[[#This Row],[CoS1]]=TRUE,TabellSAML[[#This Row],[Datum för det sista programtillfället]]&amp;TabellSAML[[#This Row],[(CoS) Ledarens namn]],"")</f>
        <v/>
      </c>
      <c r="AV433" t="str">
        <f>IF(TabellSAML[[#This Row],[CoS1]]=TRUE,TabellSAML[[#This Row],[Socialförvaltning som anordnat programtillfällena]],"")</f>
        <v/>
      </c>
      <c r="AW433" s="5" t="str">
        <f>IF(TabellSAML[[#This Row],[CoS2]]=TRUE,TabellSAML[[#This Row],[Datum för sista programtillfället]]&amp;TabellSAML[[#This Row],[(CoS) Namn på ledare för programmet]],"")</f>
        <v/>
      </c>
      <c r="AX433" t="str">
        <f>_xlfn.XLOOKUP(TabellSAML[[#This Row],[CoS_del_datum]],TabellSAML[CoS_led_datum],TabellSAML[CoS_led_SF],"",0,1)</f>
        <v/>
      </c>
      <c r="AY433" s="5" t="str">
        <f>IF(TabellSAML[[#This Row],[BIFF1]]=TRUE,TabellSAML[[#This Row],[Datum för det sista programtillfället]]&amp;TabellSAML[[#This Row],[(BIFF) Ledarens namn]],"")</f>
        <v/>
      </c>
      <c r="AZ433" t="str">
        <f>IF(TabellSAML[[#This Row],[BIFF1]]=TRUE,TabellSAML[[#This Row],[Socialförvaltning som anordnat programtillfällena]],"")</f>
        <v/>
      </c>
      <c r="BA433" s="5" t="str">
        <f>IF(TabellSAML[[#This Row],[BIFF2]]=TRUE,TabellSAML[[#This Row],[Datum för sista programtillfället]]&amp;TabellSAML[[#This Row],[(BIFF) Namn på ledare för programmet]],"")</f>
        <v/>
      </c>
      <c r="BB433" t="str">
        <f>_xlfn.XLOOKUP(TabellSAML[[#This Row],[BIFF_del_datum]],TabellSAML[BIFF_led_datum],TabellSAML[BIFF_led_SF],"",0,1)</f>
        <v/>
      </c>
      <c r="BC433" s="5" t="str">
        <f>IF(TabellSAML[[#This Row],[LFT1]]=TRUE,TabellSAML[[#This Row],[Datum för det sista programtillfället]]&amp;TabellSAML[[#This Row],[(LFT) Ledarens namn]],"")</f>
        <v/>
      </c>
      <c r="BD433" t="str">
        <f>IF(TabellSAML[[#This Row],[LFT1]]=TRUE,TabellSAML[[#This Row],[Socialförvaltning som anordnat programtillfällena]],"")</f>
        <v/>
      </c>
      <c r="BE433" s="5" t="str">
        <f>IF(TabellSAML[[#This Row],[LFT2]]=TRUE,TabellSAML[[#This Row],[Datum för sista programtillfället]]&amp;TabellSAML[[#This Row],[(LFT) Namn på ledare för programmet]],"")</f>
        <v/>
      </c>
      <c r="BF433" t="str">
        <f>_xlfn.XLOOKUP(TabellSAML[[#This Row],[LFT_del_datum]],TabellSAML[LFT_led_datum],TabellSAML[LFT_led_SF],"",0,1)</f>
        <v/>
      </c>
      <c r="BG43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3" s="5" t="str">
        <f>IF(ISNUMBER(TabellSAML[[#This Row],[Datum för det sista programtillfället]]),TabellSAML[[#This Row],[Datum för det sista programtillfället]],IF(ISBLANK(TabellSAML[[#This Row],[Datum för sista programtillfället]]),"",TabellSAML[[#This Row],[Datum för sista programtillfället]]))</f>
        <v/>
      </c>
      <c r="BJ433" t="str">
        <f>IF(ISTEXT(TabellSAML[[#This Row],[Typ av program]]),TabellSAML[[#This Row],[Typ av program]],IF(ISBLANK(TabellSAML[[#This Row],[Typ av program2]]),"",TabellSAML[[#This Row],[Typ av program2]]))</f>
        <v/>
      </c>
      <c r="BK433" t="str">
        <f>IF(ISTEXT(TabellSAML[[#This Row],[Datum alla]]),"",YEAR(TabellSAML[[#This Row],[Datum alla]]))</f>
        <v/>
      </c>
      <c r="BL433" t="str">
        <f>IF(ISTEXT(TabellSAML[[#This Row],[Datum alla]]),"",MONTH(TabellSAML[[#This Row],[Datum alla]]))</f>
        <v/>
      </c>
      <c r="BM433" t="str">
        <f>IF(ISTEXT(TabellSAML[[#This Row],[Månad]]),"",IF(TabellSAML[[#This Row],[Månad]]&lt;=6,TabellSAML[[#This Row],[År]]&amp;" termin 1",TabellSAML[[#This Row],[År]]&amp;" termin 2"))</f>
        <v/>
      </c>
    </row>
    <row r="434" spans="2:65" x14ac:dyDescent="0.25">
      <c r="B434" s="1"/>
      <c r="C434" s="1"/>
      <c r="G434" s="29"/>
      <c r="J434" s="2"/>
      <c r="K434" s="2"/>
      <c r="S434" s="37"/>
      <c r="T434" s="29"/>
      <c r="AO434" s="44" t="str">
        <f>IF(TabellSAML[[#This Row],[ID]]&gt;0,ISTEXT(TabellSAML[[#This Row],[(CoS) Ledarens namn]]),"")</f>
        <v/>
      </c>
      <c r="AP434" t="str">
        <f>IF(TabellSAML[[#This Row],[ID]]&gt;0,ISTEXT(TabellSAML[[#This Row],[(BIFF) Ledarens namn]]),"")</f>
        <v/>
      </c>
      <c r="AQ434" t="str">
        <f>IF(TabellSAML[[#This Row],[ID]]&gt;0,ISTEXT(TabellSAML[[#This Row],[(LFT) Ledarens namn]]),"")</f>
        <v/>
      </c>
      <c r="AR434" t="str">
        <f>IF(TabellSAML[[#This Row],[ID]]&gt;0,ISTEXT(TabellSAML[[#This Row],[(CoS) Namn på ledare för programmet]]),"")</f>
        <v/>
      </c>
      <c r="AS434" t="str">
        <f>IF(TabellSAML[[#This Row],[ID]]&gt;0,ISTEXT(TabellSAML[[#This Row],[(BIFF) Namn på ledare för programmet]]),"")</f>
        <v/>
      </c>
      <c r="AT434" t="str">
        <f>IF(TabellSAML[[#This Row],[ID]]&gt;0,ISTEXT(TabellSAML[[#This Row],[(LFT) Namn på ledare för programmet]]),"")</f>
        <v/>
      </c>
      <c r="AU434" s="5" t="str">
        <f>IF(TabellSAML[[#This Row],[CoS1]]=TRUE,TabellSAML[[#This Row],[Datum för det sista programtillfället]]&amp;TabellSAML[[#This Row],[(CoS) Ledarens namn]],"")</f>
        <v/>
      </c>
      <c r="AV434" t="str">
        <f>IF(TabellSAML[[#This Row],[CoS1]]=TRUE,TabellSAML[[#This Row],[Socialförvaltning som anordnat programtillfällena]],"")</f>
        <v/>
      </c>
      <c r="AW434" s="5" t="str">
        <f>IF(TabellSAML[[#This Row],[CoS2]]=TRUE,TabellSAML[[#This Row],[Datum för sista programtillfället]]&amp;TabellSAML[[#This Row],[(CoS) Namn på ledare för programmet]],"")</f>
        <v/>
      </c>
      <c r="AX434" t="str">
        <f>_xlfn.XLOOKUP(TabellSAML[[#This Row],[CoS_del_datum]],TabellSAML[CoS_led_datum],TabellSAML[CoS_led_SF],"",0,1)</f>
        <v/>
      </c>
      <c r="AY434" s="5" t="str">
        <f>IF(TabellSAML[[#This Row],[BIFF1]]=TRUE,TabellSAML[[#This Row],[Datum för det sista programtillfället]]&amp;TabellSAML[[#This Row],[(BIFF) Ledarens namn]],"")</f>
        <v/>
      </c>
      <c r="AZ434" t="str">
        <f>IF(TabellSAML[[#This Row],[BIFF1]]=TRUE,TabellSAML[[#This Row],[Socialförvaltning som anordnat programtillfällena]],"")</f>
        <v/>
      </c>
      <c r="BA434" s="5" t="str">
        <f>IF(TabellSAML[[#This Row],[BIFF2]]=TRUE,TabellSAML[[#This Row],[Datum för sista programtillfället]]&amp;TabellSAML[[#This Row],[(BIFF) Namn på ledare för programmet]],"")</f>
        <v/>
      </c>
      <c r="BB434" t="str">
        <f>_xlfn.XLOOKUP(TabellSAML[[#This Row],[BIFF_del_datum]],TabellSAML[BIFF_led_datum],TabellSAML[BIFF_led_SF],"",0,1)</f>
        <v/>
      </c>
      <c r="BC434" s="5" t="str">
        <f>IF(TabellSAML[[#This Row],[LFT1]]=TRUE,TabellSAML[[#This Row],[Datum för det sista programtillfället]]&amp;TabellSAML[[#This Row],[(LFT) Ledarens namn]],"")</f>
        <v/>
      </c>
      <c r="BD434" t="str">
        <f>IF(TabellSAML[[#This Row],[LFT1]]=TRUE,TabellSAML[[#This Row],[Socialförvaltning som anordnat programtillfällena]],"")</f>
        <v/>
      </c>
      <c r="BE434" s="5" t="str">
        <f>IF(TabellSAML[[#This Row],[LFT2]]=TRUE,TabellSAML[[#This Row],[Datum för sista programtillfället]]&amp;TabellSAML[[#This Row],[(LFT) Namn på ledare för programmet]],"")</f>
        <v/>
      </c>
      <c r="BF434" t="str">
        <f>_xlfn.XLOOKUP(TabellSAML[[#This Row],[LFT_del_datum]],TabellSAML[LFT_led_datum],TabellSAML[LFT_led_SF],"",0,1)</f>
        <v/>
      </c>
      <c r="BG43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4" s="5" t="str">
        <f>IF(ISNUMBER(TabellSAML[[#This Row],[Datum för det sista programtillfället]]),TabellSAML[[#This Row],[Datum för det sista programtillfället]],IF(ISBLANK(TabellSAML[[#This Row],[Datum för sista programtillfället]]),"",TabellSAML[[#This Row],[Datum för sista programtillfället]]))</f>
        <v/>
      </c>
      <c r="BJ434" t="str">
        <f>IF(ISTEXT(TabellSAML[[#This Row],[Typ av program]]),TabellSAML[[#This Row],[Typ av program]],IF(ISBLANK(TabellSAML[[#This Row],[Typ av program2]]),"",TabellSAML[[#This Row],[Typ av program2]]))</f>
        <v/>
      </c>
      <c r="BK434" t="str">
        <f>IF(ISTEXT(TabellSAML[[#This Row],[Datum alla]]),"",YEAR(TabellSAML[[#This Row],[Datum alla]]))</f>
        <v/>
      </c>
      <c r="BL434" t="str">
        <f>IF(ISTEXT(TabellSAML[[#This Row],[Datum alla]]),"",MONTH(TabellSAML[[#This Row],[Datum alla]]))</f>
        <v/>
      </c>
      <c r="BM434" t="str">
        <f>IF(ISTEXT(TabellSAML[[#This Row],[Månad]]),"",IF(TabellSAML[[#This Row],[Månad]]&lt;=6,TabellSAML[[#This Row],[År]]&amp;" termin 1",TabellSAML[[#This Row],[År]]&amp;" termin 2"))</f>
        <v/>
      </c>
    </row>
    <row r="435" spans="2:65" x14ac:dyDescent="0.25">
      <c r="B435" s="1"/>
      <c r="C435" s="1"/>
      <c r="G435" s="29"/>
      <c r="S435" s="37"/>
      <c r="T435" s="29"/>
      <c r="AA435" s="2"/>
      <c r="AO435" s="44" t="str">
        <f>IF(TabellSAML[[#This Row],[ID]]&gt;0,ISTEXT(TabellSAML[[#This Row],[(CoS) Ledarens namn]]),"")</f>
        <v/>
      </c>
      <c r="AP435" t="str">
        <f>IF(TabellSAML[[#This Row],[ID]]&gt;0,ISTEXT(TabellSAML[[#This Row],[(BIFF) Ledarens namn]]),"")</f>
        <v/>
      </c>
      <c r="AQ435" t="str">
        <f>IF(TabellSAML[[#This Row],[ID]]&gt;0,ISTEXT(TabellSAML[[#This Row],[(LFT) Ledarens namn]]),"")</f>
        <v/>
      </c>
      <c r="AR435" t="str">
        <f>IF(TabellSAML[[#This Row],[ID]]&gt;0,ISTEXT(TabellSAML[[#This Row],[(CoS) Namn på ledare för programmet]]),"")</f>
        <v/>
      </c>
      <c r="AS435" t="str">
        <f>IF(TabellSAML[[#This Row],[ID]]&gt;0,ISTEXT(TabellSAML[[#This Row],[(BIFF) Namn på ledare för programmet]]),"")</f>
        <v/>
      </c>
      <c r="AT435" t="str">
        <f>IF(TabellSAML[[#This Row],[ID]]&gt;0,ISTEXT(TabellSAML[[#This Row],[(LFT) Namn på ledare för programmet]]),"")</f>
        <v/>
      </c>
      <c r="AU435" s="5" t="str">
        <f>IF(TabellSAML[[#This Row],[CoS1]]=TRUE,TabellSAML[[#This Row],[Datum för det sista programtillfället]]&amp;TabellSAML[[#This Row],[(CoS) Ledarens namn]],"")</f>
        <v/>
      </c>
      <c r="AV435" t="str">
        <f>IF(TabellSAML[[#This Row],[CoS1]]=TRUE,TabellSAML[[#This Row],[Socialförvaltning som anordnat programtillfällena]],"")</f>
        <v/>
      </c>
      <c r="AW435" s="5" t="str">
        <f>IF(TabellSAML[[#This Row],[CoS2]]=TRUE,TabellSAML[[#This Row],[Datum för sista programtillfället]]&amp;TabellSAML[[#This Row],[(CoS) Namn på ledare för programmet]],"")</f>
        <v/>
      </c>
      <c r="AX435" t="str">
        <f>_xlfn.XLOOKUP(TabellSAML[[#This Row],[CoS_del_datum]],TabellSAML[CoS_led_datum],TabellSAML[CoS_led_SF],"",0,1)</f>
        <v/>
      </c>
      <c r="AY435" s="5" t="str">
        <f>IF(TabellSAML[[#This Row],[BIFF1]]=TRUE,TabellSAML[[#This Row],[Datum för det sista programtillfället]]&amp;TabellSAML[[#This Row],[(BIFF) Ledarens namn]],"")</f>
        <v/>
      </c>
      <c r="AZ435" t="str">
        <f>IF(TabellSAML[[#This Row],[BIFF1]]=TRUE,TabellSAML[[#This Row],[Socialförvaltning som anordnat programtillfällena]],"")</f>
        <v/>
      </c>
      <c r="BA435" s="5" t="str">
        <f>IF(TabellSAML[[#This Row],[BIFF2]]=TRUE,TabellSAML[[#This Row],[Datum för sista programtillfället]]&amp;TabellSAML[[#This Row],[(BIFF) Namn på ledare för programmet]],"")</f>
        <v/>
      </c>
      <c r="BB435" t="str">
        <f>_xlfn.XLOOKUP(TabellSAML[[#This Row],[BIFF_del_datum]],TabellSAML[BIFF_led_datum],TabellSAML[BIFF_led_SF],"",0,1)</f>
        <v/>
      </c>
      <c r="BC435" s="5" t="str">
        <f>IF(TabellSAML[[#This Row],[LFT1]]=TRUE,TabellSAML[[#This Row],[Datum för det sista programtillfället]]&amp;TabellSAML[[#This Row],[(LFT) Ledarens namn]],"")</f>
        <v/>
      </c>
      <c r="BD435" t="str">
        <f>IF(TabellSAML[[#This Row],[LFT1]]=TRUE,TabellSAML[[#This Row],[Socialförvaltning som anordnat programtillfällena]],"")</f>
        <v/>
      </c>
      <c r="BE435" s="5" t="str">
        <f>IF(TabellSAML[[#This Row],[LFT2]]=TRUE,TabellSAML[[#This Row],[Datum för sista programtillfället]]&amp;TabellSAML[[#This Row],[(LFT) Namn på ledare för programmet]],"")</f>
        <v/>
      </c>
      <c r="BF435" t="str">
        <f>_xlfn.XLOOKUP(TabellSAML[[#This Row],[LFT_del_datum]],TabellSAML[LFT_led_datum],TabellSAML[LFT_led_SF],"",0,1)</f>
        <v/>
      </c>
      <c r="BG43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5" s="5" t="str">
        <f>IF(ISNUMBER(TabellSAML[[#This Row],[Datum för det sista programtillfället]]),TabellSAML[[#This Row],[Datum för det sista programtillfället]],IF(ISBLANK(TabellSAML[[#This Row],[Datum för sista programtillfället]]),"",TabellSAML[[#This Row],[Datum för sista programtillfället]]))</f>
        <v/>
      </c>
      <c r="BJ435" t="str">
        <f>IF(ISTEXT(TabellSAML[[#This Row],[Typ av program]]),TabellSAML[[#This Row],[Typ av program]],IF(ISBLANK(TabellSAML[[#This Row],[Typ av program2]]),"",TabellSAML[[#This Row],[Typ av program2]]))</f>
        <v/>
      </c>
      <c r="BK435" t="str">
        <f>IF(ISTEXT(TabellSAML[[#This Row],[Datum alla]]),"",YEAR(TabellSAML[[#This Row],[Datum alla]]))</f>
        <v/>
      </c>
      <c r="BL435" t="str">
        <f>IF(ISTEXT(TabellSAML[[#This Row],[Datum alla]]),"",MONTH(TabellSAML[[#This Row],[Datum alla]]))</f>
        <v/>
      </c>
      <c r="BM435" t="str">
        <f>IF(ISTEXT(TabellSAML[[#This Row],[Månad]]),"",IF(TabellSAML[[#This Row],[Månad]]&lt;=6,TabellSAML[[#This Row],[År]]&amp;" termin 1",TabellSAML[[#This Row],[År]]&amp;" termin 2"))</f>
        <v/>
      </c>
    </row>
    <row r="436" spans="2:65" x14ac:dyDescent="0.25">
      <c r="B436" s="1"/>
      <c r="C436" s="1"/>
      <c r="G436" s="29"/>
      <c r="S436" s="37"/>
      <c r="T436" s="29"/>
      <c r="AA436" s="2"/>
      <c r="AO436" s="44" t="str">
        <f>IF(TabellSAML[[#This Row],[ID]]&gt;0,ISTEXT(TabellSAML[[#This Row],[(CoS) Ledarens namn]]),"")</f>
        <v/>
      </c>
      <c r="AP436" t="str">
        <f>IF(TabellSAML[[#This Row],[ID]]&gt;0,ISTEXT(TabellSAML[[#This Row],[(BIFF) Ledarens namn]]),"")</f>
        <v/>
      </c>
      <c r="AQ436" t="str">
        <f>IF(TabellSAML[[#This Row],[ID]]&gt;0,ISTEXT(TabellSAML[[#This Row],[(LFT) Ledarens namn]]),"")</f>
        <v/>
      </c>
      <c r="AR436" t="str">
        <f>IF(TabellSAML[[#This Row],[ID]]&gt;0,ISTEXT(TabellSAML[[#This Row],[(CoS) Namn på ledare för programmet]]),"")</f>
        <v/>
      </c>
      <c r="AS436" t="str">
        <f>IF(TabellSAML[[#This Row],[ID]]&gt;0,ISTEXT(TabellSAML[[#This Row],[(BIFF) Namn på ledare för programmet]]),"")</f>
        <v/>
      </c>
      <c r="AT436" t="str">
        <f>IF(TabellSAML[[#This Row],[ID]]&gt;0,ISTEXT(TabellSAML[[#This Row],[(LFT) Namn på ledare för programmet]]),"")</f>
        <v/>
      </c>
      <c r="AU436" s="5" t="str">
        <f>IF(TabellSAML[[#This Row],[CoS1]]=TRUE,TabellSAML[[#This Row],[Datum för det sista programtillfället]]&amp;TabellSAML[[#This Row],[(CoS) Ledarens namn]],"")</f>
        <v/>
      </c>
      <c r="AV436" t="str">
        <f>IF(TabellSAML[[#This Row],[CoS1]]=TRUE,TabellSAML[[#This Row],[Socialförvaltning som anordnat programtillfällena]],"")</f>
        <v/>
      </c>
      <c r="AW436" s="5" t="str">
        <f>IF(TabellSAML[[#This Row],[CoS2]]=TRUE,TabellSAML[[#This Row],[Datum för sista programtillfället]]&amp;TabellSAML[[#This Row],[(CoS) Namn på ledare för programmet]],"")</f>
        <v/>
      </c>
      <c r="AX436" t="str">
        <f>_xlfn.XLOOKUP(TabellSAML[[#This Row],[CoS_del_datum]],TabellSAML[CoS_led_datum],TabellSAML[CoS_led_SF],"",0,1)</f>
        <v/>
      </c>
      <c r="AY436" s="5" t="str">
        <f>IF(TabellSAML[[#This Row],[BIFF1]]=TRUE,TabellSAML[[#This Row],[Datum för det sista programtillfället]]&amp;TabellSAML[[#This Row],[(BIFF) Ledarens namn]],"")</f>
        <v/>
      </c>
      <c r="AZ436" t="str">
        <f>IF(TabellSAML[[#This Row],[BIFF1]]=TRUE,TabellSAML[[#This Row],[Socialförvaltning som anordnat programtillfällena]],"")</f>
        <v/>
      </c>
      <c r="BA436" s="5" t="str">
        <f>IF(TabellSAML[[#This Row],[BIFF2]]=TRUE,TabellSAML[[#This Row],[Datum för sista programtillfället]]&amp;TabellSAML[[#This Row],[(BIFF) Namn på ledare för programmet]],"")</f>
        <v/>
      </c>
      <c r="BB436" t="str">
        <f>_xlfn.XLOOKUP(TabellSAML[[#This Row],[BIFF_del_datum]],TabellSAML[BIFF_led_datum],TabellSAML[BIFF_led_SF],"",0,1)</f>
        <v/>
      </c>
      <c r="BC436" s="5" t="str">
        <f>IF(TabellSAML[[#This Row],[LFT1]]=TRUE,TabellSAML[[#This Row],[Datum för det sista programtillfället]]&amp;TabellSAML[[#This Row],[(LFT) Ledarens namn]],"")</f>
        <v/>
      </c>
      <c r="BD436" t="str">
        <f>IF(TabellSAML[[#This Row],[LFT1]]=TRUE,TabellSAML[[#This Row],[Socialförvaltning som anordnat programtillfällena]],"")</f>
        <v/>
      </c>
      <c r="BE436" s="5" t="str">
        <f>IF(TabellSAML[[#This Row],[LFT2]]=TRUE,TabellSAML[[#This Row],[Datum för sista programtillfället]]&amp;TabellSAML[[#This Row],[(LFT) Namn på ledare för programmet]],"")</f>
        <v/>
      </c>
      <c r="BF436" t="str">
        <f>_xlfn.XLOOKUP(TabellSAML[[#This Row],[LFT_del_datum]],TabellSAML[LFT_led_datum],TabellSAML[LFT_led_SF],"",0,1)</f>
        <v/>
      </c>
      <c r="BG43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6" s="5" t="str">
        <f>IF(ISNUMBER(TabellSAML[[#This Row],[Datum för det sista programtillfället]]),TabellSAML[[#This Row],[Datum för det sista programtillfället]],IF(ISBLANK(TabellSAML[[#This Row],[Datum för sista programtillfället]]),"",TabellSAML[[#This Row],[Datum för sista programtillfället]]))</f>
        <v/>
      </c>
      <c r="BJ436" t="str">
        <f>IF(ISTEXT(TabellSAML[[#This Row],[Typ av program]]),TabellSAML[[#This Row],[Typ av program]],IF(ISBLANK(TabellSAML[[#This Row],[Typ av program2]]),"",TabellSAML[[#This Row],[Typ av program2]]))</f>
        <v/>
      </c>
      <c r="BK436" t="str">
        <f>IF(ISTEXT(TabellSAML[[#This Row],[Datum alla]]),"",YEAR(TabellSAML[[#This Row],[Datum alla]]))</f>
        <v/>
      </c>
      <c r="BL436" t="str">
        <f>IF(ISTEXT(TabellSAML[[#This Row],[Datum alla]]),"",MONTH(TabellSAML[[#This Row],[Datum alla]]))</f>
        <v/>
      </c>
      <c r="BM436" t="str">
        <f>IF(ISTEXT(TabellSAML[[#This Row],[Månad]]),"",IF(TabellSAML[[#This Row],[Månad]]&lt;=6,TabellSAML[[#This Row],[År]]&amp;" termin 1",TabellSAML[[#This Row],[År]]&amp;" termin 2"))</f>
        <v/>
      </c>
    </row>
    <row r="437" spans="2:65" x14ac:dyDescent="0.25">
      <c r="B437" s="1"/>
      <c r="C437" s="1"/>
      <c r="G437" s="29"/>
      <c r="S437" s="37"/>
      <c r="T437" s="29"/>
      <c r="AA437" s="2"/>
      <c r="AO437" s="44" t="str">
        <f>IF(TabellSAML[[#This Row],[ID]]&gt;0,ISTEXT(TabellSAML[[#This Row],[(CoS) Ledarens namn]]),"")</f>
        <v/>
      </c>
      <c r="AP437" t="str">
        <f>IF(TabellSAML[[#This Row],[ID]]&gt;0,ISTEXT(TabellSAML[[#This Row],[(BIFF) Ledarens namn]]),"")</f>
        <v/>
      </c>
      <c r="AQ437" t="str">
        <f>IF(TabellSAML[[#This Row],[ID]]&gt;0,ISTEXT(TabellSAML[[#This Row],[(LFT) Ledarens namn]]),"")</f>
        <v/>
      </c>
      <c r="AR437" t="str">
        <f>IF(TabellSAML[[#This Row],[ID]]&gt;0,ISTEXT(TabellSAML[[#This Row],[(CoS) Namn på ledare för programmet]]),"")</f>
        <v/>
      </c>
      <c r="AS437" t="str">
        <f>IF(TabellSAML[[#This Row],[ID]]&gt;0,ISTEXT(TabellSAML[[#This Row],[(BIFF) Namn på ledare för programmet]]),"")</f>
        <v/>
      </c>
      <c r="AT437" t="str">
        <f>IF(TabellSAML[[#This Row],[ID]]&gt;0,ISTEXT(TabellSAML[[#This Row],[(LFT) Namn på ledare för programmet]]),"")</f>
        <v/>
      </c>
      <c r="AU437" s="5" t="str">
        <f>IF(TabellSAML[[#This Row],[CoS1]]=TRUE,TabellSAML[[#This Row],[Datum för det sista programtillfället]]&amp;TabellSAML[[#This Row],[(CoS) Ledarens namn]],"")</f>
        <v/>
      </c>
      <c r="AV437" t="str">
        <f>IF(TabellSAML[[#This Row],[CoS1]]=TRUE,TabellSAML[[#This Row],[Socialförvaltning som anordnat programtillfällena]],"")</f>
        <v/>
      </c>
      <c r="AW437" s="5" t="str">
        <f>IF(TabellSAML[[#This Row],[CoS2]]=TRUE,TabellSAML[[#This Row],[Datum för sista programtillfället]]&amp;TabellSAML[[#This Row],[(CoS) Namn på ledare för programmet]],"")</f>
        <v/>
      </c>
      <c r="AX437" t="str">
        <f>_xlfn.XLOOKUP(TabellSAML[[#This Row],[CoS_del_datum]],TabellSAML[CoS_led_datum],TabellSAML[CoS_led_SF],"",0,1)</f>
        <v/>
      </c>
      <c r="AY437" s="5" t="str">
        <f>IF(TabellSAML[[#This Row],[BIFF1]]=TRUE,TabellSAML[[#This Row],[Datum för det sista programtillfället]]&amp;TabellSAML[[#This Row],[(BIFF) Ledarens namn]],"")</f>
        <v/>
      </c>
      <c r="AZ437" t="str">
        <f>IF(TabellSAML[[#This Row],[BIFF1]]=TRUE,TabellSAML[[#This Row],[Socialförvaltning som anordnat programtillfällena]],"")</f>
        <v/>
      </c>
      <c r="BA437" s="5" t="str">
        <f>IF(TabellSAML[[#This Row],[BIFF2]]=TRUE,TabellSAML[[#This Row],[Datum för sista programtillfället]]&amp;TabellSAML[[#This Row],[(BIFF) Namn på ledare för programmet]],"")</f>
        <v/>
      </c>
      <c r="BB437" t="str">
        <f>_xlfn.XLOOKUP(TabellSAML[[#This Row],[BIFF_del_datum]],TabellSAML[BIFF_led_datum],TabellSAML[BIFF_led_SF],"",0,1)</f>
        <v/>
      </c>
      <c r="BC437" s="5" t="str">
        <f>IF(TabellSAML[[#This Row],[LFT1]]=TRUE,TabellSAML[[#This Row],[Datum för det sista programtillfället]]&amp;TabellSAML[[#This Row],[(LFT) Ledarens namn]],"")</f>
        <v/>
      </c>
      <c r="BD437" t="str">
        <f>IF(TabellSAML[[#This Row],[LFT1]]=TRUE,TabellSAML[[#This Row],[Socialförvaltning som anordnat programtillfällena]],"")</f>
        <v/>
      </c>
      <c r="BE437" s="5" t="str">
        <f>IF(TabellSAML[[#This Row],[LFT2]]=TRUE,TabellSAML[[#This Row],[Datum för sista programtillfället]]&amp;TabellSAML[[#This Row],[(LFT) Namn på ledare för programmet]],"")</f>
        <v/>
      </c>
      <c r="BF437" t="str">
        <f>_xlfn.XLOOKUP(TabellSAML[[#This Row],[LFT_del_datum]],TabellSAML[LFT_led_datum],TabellSAML[LFT_led_SF],"",0,1)</f>
        <v/>
      </c>
      <c r="BG43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7" s="5" t="str">
        <f>IF(ISNUMBER(TabellSAML[[#This Row],[Datum för det sista programtillfället]]),TabellSAML[[#This Row],[Datum för det sista programtillfället]],IF(ISBLANK(TabellSAML[[#This Row],[Datum för sista programtillfället]]),"",TabellSAML[[#This Row],[Datum för sista programtillfället]]))</f>
        <v/>
      </c>
      <c r="BJ437" t="str">
        <f>IF(ISTEXT(TabellSAML[[#This Row],[Typ av program]]),TabellSAML[[#This Row],[Typ av program]],IF(ISBLANK(TabellSAML[[#This Row],[Typ av program2]]),"",TabellSAML[[#This Row],[Typ av program2]]))</f>
        <v/>
      </c>
      <c r="BK437" t="str">
        <f>IF(ISTEXT(TabellSAML[[#This Row],[Datum alla]]),"",YEAR(TabellSAML[[#This Row],[Datum alla]]))</f>
        <v/>
      </c>
      <c r="BL437" t="str">
        <f>IF(ISTEXT(TabellSAML[[#This Row],[Datum alla]]),"",MONTH(TabellSAML[[#This Row],[Datum alla]]))</f>
        <v/>
      </c>
      <c r="BM437" t="str">
        <f>IF(ISTEXT(TabellSAML[[#This Row],[Månad]]),"",IF(TabellSAML[[#This Row],[Månad]]&lt;=6,TabellSAML[[#This Row],[År]]&amp;" termin 1",TabellSAML[[#This Row],[År]]&amp;" termin 2"))</f>
        <v/>
      </c>
    </row>
    <row r="438" spans="2:65" x14ac:dyDescent="0.25">
      <c r="B438" s="1"/>
      <c r="C438" s="1"/>
      <c r="G438" s="29"/>
      <c r="S438" s="37"/>
      <c r="T438" s="29"/>
      <c r="AA438" s="2"/>
      <c r="AO438" s="44" t="str">
        <f>IF(TabellSAML[[#This Row],[ID]]&gt;0,ISTEXT(TabellSAML[[#This Row],[(CoS) Ledarens namn]]),"")</f>
        <v/>
      </c>
      <c r="AP438" t="str">
        <f>IF(TabellSAML[[#This Row],[ID]]&gt;0,ISTEXT(TabellSAML[[#This Row],[(BIFF) Ledarens namn]]),"")</f>
        <v/>
      </c>
      <c r="AQ438" t="str">
        <f>IF(TabellSAML[[#This Row],[ID]]&gt;0,ISTEXT(TabellSAML[[#This Row],[(LFT) Ledarens namn]]),"")</f>
        <v/>
      </c>
      <c r="AR438" t="str">
        <f>IF(TabellSAML[[#This Row],[ID]]&gt;0,ISTEXT(TabellSAML[[#This Row],[(CoS) Namn på ledare för programmet]]),"")</f>
        <v/>
      </c>
      <c r="AS438" t="str">
        <f>IF(TabellSAML[[#This Row],[ID]]&gt;0,ISTEXT(TabellSAML[[#This Row],[(BIFF) Namn på ledare för programmet]]),"")</f>
        <v/>
      </c>
      <c r="AT438" t="str">
        <f>IF(TabellSAML[[#This Row],[ID]]&gt;0,ISTEXT(TabellSAML[[#This Row],[(LFT) Namn på ledare för programmet]]),"")</f>
        <v/>
      </c>
      <c r="AU438" s="5" t="str">
        <f>IF(TabellSAML[[#This Row],[CoS1]]=TRUE,TabellSAML[[#This Row],[Datum för det sista programtillfället]]&amp;TabellSAML[[#This Row],[(CoS) Ledarens namn]],"")</f>
        <v/>
      </c>
      <c r="AV438" t="str">
        <f>IF(TabellSAML[[#This Row],[CoS1]]=TRUE,TabellSAML[[#This Row],[Socialförvaltning som anordnat programtillfällena]],"")</f>
        <v/>
      </c>
      <c r="AW438" s="5" t="str">
        <f>IF(TabellSAML[[#This Row],[CoS2]]=TRUE,TabellSAML[[#This Row],[Datum för sista programtillfället]]&amp;TabellSAML[[#This Row],[(CoS) Namn på ledare för programmet]],"")</f>
        <v/>
      </c>
      <c r="AX438" t="str">
        <f>_xlfn.XLOOKUP(TabellSAML[[#This Row],[CoS_del_datum]],TabellSAML[CoS_led_datum],TabellSAML[CoS_led_SF],"",0,1)</f>
        <v/>
      </c>
      <c r="AY438" s="5" t="str">
        <f>IF(TabellSAML[[#This Row],[BIFF1]]=TRUE,TabellSAML[[#This Row],[Datum för det sista programtillfället]]&amp;TabellSAML[[#This Row],[(BIFF) Ledarens namn]],"")</f>
        <v/>
      </c>
      <c r="AZ438" t="str">
        <f>IF(TabellSAML[[#This Row],[BIFF1]]=TRUE,TabellSAML[[#This Row],[Socialförvaltning som anordnat programtillfällena]],"")</f>
        <v/>
      </c>
      <c r="BA438" s="5" t="str">
        <f>IF(TabellSAML[[#This Row],[BIFF2]]=TRUE,TabellSAML[[#This Row],[Datum för sista programtillfället]]&amp;TabellSAML[[#This Row],[(BIFF) Namn på ledare för programmet]],"")</f>
        <v/>
      </c>
      <c r="BB438" t="str">
        <f>_xlfn.XLOOKUP(TabellSAML[[#This Row],[BIFF_del_datum]],TabellSAML[BIFF_led_datum],TabellSAML[BIFF_led_SF],"",0,1)</f>
        <v/>
      </c>
      <c r="BC438" s="5" t="str">
        <f>IF(TabellSAML[[#This Row],[LFT1]]=TRUE,TabellSAML[[#This Row],[Datum för det sista programtillfället]]&amp;TabellSAML[[#This Row],[(LFT) Ledarens namn]],"")</f>
        <v/>
      </c>
      <c r="BD438" t="str">
        <f>IF(TabellSAML[[#This Row],[LFT1]]=TRUE,TabellSAML[[#This Row],[Socialförvaltning som anordnat programtillfällena]],"")</f>
        <v/>
      </c>
      <c r="BE438" s="5" t="str">
        <f>IF(TabellSAML[[#This Row],[LFT2]]=TRUE,TabellSAML[[#This Row],[Datum för sista programtillfället]]&amp;TabellSAML[[#This Row],[(LFT) Namn på ledare för programmet]],"")</f>
        <v/>
      </c>
      <c r="BF438" t="str">
        <f>_xlfn.XLOOKUP(TabellSAML[[#This Row],[LFT_del_datum]],TabellSAML[LFT_led_datum],TabellSAML[LFT_led_SF],"",0,1)</f>
        <v/>
      </c>
      <c r="BG43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8" s="5" t="str">
        <f>IF(ISNUMBER(TabellSAML[[#This Row],[Datum för det sista programtillfället]]),TabellSAML[[#This Row],[Datum för det sista programtillfället]],IF(ISBLANK(TabellSAML[[#This Row],[Datum för sista programtillfället]]),"",TabellSAML[[#This Row],[Datum för sista programtillfället]]))</f>
        <v/>
      </c>
      <c r="BJ438" t="str">
        <f>IF(ISTEXT(TabellSAML[[#This Row],[Typ av program]]),TabellSAML[[#This Row],[Typ av program]],IF(ISBLANK(TabellSAML[[#This Row],[Typ av program2]]),"",TabellSAML[[#This Row],[Typ av program2]]))</f>
        <v/>
      </c>
      <c r="BK438" t="str">
        <f>IF(ISTEXT(TabellSAML[[#This Row],[Datum alla]]),"",YEAR(TabellSAML[[#This Row],[Datum alla]]))</f>
        <v/>
      </c>
      <c r="BL438" t="str">
        <f>IF(ISTEXT(TabellSAML[[#This Row],[Datum alla]]),"",MONTH(TabellSAML[[#This Row],[Datum alla]]))</f>
        <v/>
      </c>
      <c r="BM438" t="str">
        <f>IF(ISTEXT(TabellSAML[[#This Row],[Månad]]),"",IF(TabellSAML[[#This Row],[Månad]]&lt;=6,TabellSAML[[#This Row],[År]]&amp;" termin 1",TabellSAML[[#This Row],[År]]&amp;" termin 2"))</f>
        <v/>
      </c>
    </row>
    <row r="439" spans="2:65" x14ac:dyDescent="0.25">
      <c r="B439" s="1"/>
      <c r="C439" s="1"/>
      <c r="G439" s="29"/>
      <c r="S439" s="37"/>
      <c r="T439" s="29"/>
      <c r="AA439" s="2"/>
      <c r="AO439" s="44" t="str">
        <f>IF(TabellSAML[[#This Row],[ID]]&gt;0,ISTEXT(TabellSAML[[#This Row],[(CoS) Ledarens namn]]),"")</f>
        <v/>
      </c>
      <c r="AP439" t="str">
        <f>IF(TabellSAML[[#This Row],[ID]]&gt;0,ISTEXT(TabellSAML[[#This Row],[(BIFF) Ledarens namn]]),"")</f>
        <v/>
      </c>
      <c r="AQ439" t="str">
        <f>IF(TabellSAML[[#This Row],[ID]]&gt;0,ISTEXT(TabellSAML[[#This Row],[(LFT) Ledarens namn]]),"")</f>
        <v/>
      </c>
      <c r="AR439" t="str">
        <f>IF(TabellSAML[[#This Row],[ID]]&gt;0,ISTEXT(TabellSAML[[#This Row],[(CoS) Namn på ledare för programmet]]),"")</f>
        <v/>
      </c>
      <c r="AS439" t="str">
        <f>IF(TabellSAML[[#This Row],[ID]]&gt;0,ISTEXT(TabellSAML[[#This Row],[(BIFF) Namn på ledare för programmet]]),"")</f>
        <v/>
      </c>
      <c r="AT439" t="str">
        <f>IF(TabellSAML[[#This Row],[ID]]&gt;0,ISTEXT(TabellSAML[[#This Row],[(LFT) Namn på ledare för programmet]]),"")</f>
        <v/>
      </c>
      <c r="AU439" s="5" t="str">
        <f>IF(TabellSAML[[#This Row],[CoS1]]=TRUE,TabellSAML[[#This Row],[Datum för det sista programtillfället]]&amp;TabellSAML[[#This Row],[(CoS) Ledarens namn]],"")</f>
        <v/>
      </c>
      <c r="AV439" t="str">
        <f>IF(TabellSAML[[#This Row],[CoS1]]=TRUE,TabellSAML[[#This Row],[Socialförvaltning som anordnat programtillfällena]],"")</f>
        <v/>
      </c>
      <c r="AW439" s="5" t="str">
        <f>IF(TabellSAML[[#This Row],[CoS2]]=TRUE,TabellSAML[[#This Row],[Datum för sista programtillfället]]&amp;TabellSAML[[#This Row],[(CoS) Namn på ledare för programmet]],"")</f>
        <v/>
      </c>
      <c r="AX439" t="str">
        <f>_xlfn.XLOOKUP(TabellSAML[[#This Row],[CoS_del_datum]],TabellSAML[CoS_led_datum],TabellSAML[CoS_led_SF],"",0,1)</f>
        <v/>
      </c>
      <c r="AY439" s="5" t="str">
        <f>IF(TabellSAML[[#This Row],[BIFF1]]=TRUE,TabellSAML[[#This Row],[Datum för det sista programtillfället]]&amp;TabellSAML[[#This Row],[(BIFF) Ledarens namn]],"")</f>
        <v/>
      </c>
      <c r="AZ439" t="str">
        <f>IF(TabellSAML[[#This Row],[BIFF1]]=TRUE,TabellSAML[[#This Row],[Socialförvaltning som anordnat programtillfällena]],"")</f>
        <v/>
      </c>
      <c r="BA439" s="5" t="str">
        <f>IF(TabellSAML[[#This Row],[BIFF2]]=TRUE,TabellSAML[[#This Row],[Datum för sista programtillfället]]&amp;TabellSAML[[#This Row],[(BIFF) Namn på ledare för programmet]],"")</f>
        <v/>
      </c>
      <c r="BB439" t="str">
        <f>_xlfn.XLOOKUP(TabellSAML[[#This Row],[BIFF_del_datum]],TabellSAML[BIFF_led_datum],TabellSAML[BIFF_led_SF],"",0,1)</f>
        <v/>
      </c>
      <c r="BC439" s="5" t="str">
        <f>IF(TabellSAML[[#This Row],[LFT1]]=TRUE,TabellSAML[[#This Row],[Datum för det sista programtillfället]]&amp;TabellSAML[[#This Row],[(LFT) Ledarens namn]],"")</f>
        <v/>
      </c>
      <c r="BD439" t="str">
        <f>IF(TabellSAML[[#This Row],[LFT1]]=TRUE,TabellSAML[[#This Row],[Socialförvaltning som anordnat programtillfällena]],"")</f>
        <v/>
      </c>
      <c r="BE439" s="5" t="str">
        <f>IF(TabellSAML[[#This Row],[LFT2]]=TRUE,TabellSAML[[#This Row],[Datum för sista programtillfället]]&amp;TabellSAML[[#This Row],[(LFT) Namn på ledare för programmet]],"")</f>
        <v/>
      </c>
      <c r="BF439" t="str">
        <f>_xlfn.XLOOKUP(TabellSAML[[#This Row],[LFT_del_datum]],TabellSAML[LFT_led_datum],TabellSAML[LFT_led_SF],"",0,1)</f>
        <v/>
      </c>
      <c r="BG43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3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39" s="5" t="str">
        <f>IF(ISNUMBER(TabellSAML[[#This Row],[Datum för det sista programtillfället]]),TabellSAML[[#This Row],[Datum för det sista programtillfället]],IF(ISBLANK(TabellSAML[[#This Row],[Datum för sista programtillfället]]),"",TabellSAML[[#This Row],[Datum för sista programtillfället]]))</f>
        <v/>
      </c>
      <c r="BJ439" t="str">
        <f>IF(ISTEXT(TabellSAML[[#This Row],[Typ av program]]),TabellSAML[[#This Row],[Typ av program]],IF(ISBLANK(TabellSAML[[#This Row],[Typ av program2]]),"",TabellSAML[[#This Row],[Typ av program2]]))</f>
        <v/>
      </c>
      <c r="BK439" t="str">
        <f>IF(ISTEXT(TabellSAML[[#This Row],[Datum alla]]),"",YEAR(TabellSAML[[#This Row],[Datum alla]]))</f>
        <v/>
      </c>
      <c r="BL439" t="str">
        <f>IF(ISTEXT(TabellSAML[[#This Row],[Datum alla]]),"",MONTH(TabellSAML[[#This Row],[Datum alla]]))</f>
        <v/>
      </c>
      <c r="BM439" t="str">
        <f>IF(ISTEXT(TabellSAML[[#This Row],[Månad]]),"",IF(TabellSAML[[#This Row],[Månad]]&lt;=6,TabellSAML[[#This Row],[År]]&amp;" termin 1",TabellSAML[[#This Row],[År]]&amp;" termin 2"))</f>
        <v/>
      </c>
    </row>
    <row r="440" spans="2:65" x14ac:dyDescent="0.25">
      <c r="B440" s="1"/>
      <c r="C440" s="1"/>
      <c r="G440" s="29"/>
      <c r="S440" s="37"/>
      <c r="T440" s="29"/>
      <c r="AA440" s="2"/>
      <c r="AO440" s="44" t="str">
        <f>IF(TabellSAML[[#This Row],[ID]]&gt;0,ISTEXT(TabellSAML[[#This Row],[(CoS) Ledarens namn]]),"")</f>
        <v/>
      </c>
      <c r="AP440" t="str">
        <f>IF(TabellSAML[[#This Row],[ID]]&gt;0,ISTEXT(TabellSAML[[#This Row],[(BIFF) Ledarens namn]]),"")</f>
        <v/>
      </c>
      <c r="AQ440" t="str">
        <f>IF(TabellSAML[[#This Row],[ID]]&gt;0,ISTEXT(TabellSAML[[#This Row],[(LFT) Ledarens namn]]),"")</f>
        <v/>
      </c>
      <c r="AR440" t="str">
        <f>IF(TabellSAML[[#This Row],[ID]]&gt;0,ISTEXT(TabellSAML[[#This Row],[(CoS) Namn på ledare för programmet]]),"")</f>
        <v/>
      </c>
      <c r="AS440" t="str">
        <f>IF(TabellSAML[[#This Row],[ID]]&gt;0,ISTEXT(TabellSAML[[#This Row],[(BIFF) Namn på ledare för programmet]]),"")</f>
        <v/>
      </c>
      <c r="AT440" t="str">
        <f>IF(TabellSAML[[#This Row],[ID]]&gt;0,ISTEXT(TabellSAML[[#This Row],[(LFT) Namn på ledare för programmet]]),"")</f>
        <v/>
      </c>
      <c r="AU440" s="5" t="str">
        <f>IF(TabellSAML[[#This Row],[CoS1]]=TRUE,TabellSAML[[#This Row],[Datum för det sista programtillfället]]&amp;TabellSAML[[#This Row],[(CoS) Ledarens namn]],"")</f>
        <v/>
      </c>
      <c r="AV440" t="str">
        <f>IF(TabellSAML[[#This Row],[CoS1]]=TRUE,TabellSAML[[#This Row],[Socialförvaltning som anordnat programtillfällena]],"")</f>
        <v/>
      </c>
      <c r="AW440" s="5" t="str">
        <f>IF(TabellSAML[[#This Row],[CoS2]]=TRUE,TabellSAML[[#This Row],[Datum för sista programtillfället]]&amp;TabellSAML[[#This Row],[(CoS) Namn på ledare för programmet]],"")</f>
        <v/>
      </c>
      <c r="AX440" t="str">
        <f>_xlfn.XLOOKUP(TabellSAML[[#This Row],[CoS_del_datum]],TabellSAML[CoS_led_datum],TabellSAML[CoS_led_SF],"",0,1)</f>
        <v/>
      </c>
      <c r="AY440" s="5" t="str">
        <f>IF(TabellSAML[[#This Row],[BIFF1]]=TRUE,TabellSAML[[#This Row],[Datum för det sista programtillfället]]&amp;TabellSAML[[#This Row],[(BIFF) Ledarens namn]],"")</f>
        <v/>
      </c>
      <c r="AZ440" t="str">
        <f>IF(TabellSAML[[#This Row],[BIFF1]]=TRUE,TabellSAML[[#This Row],[Socialförvaltning som anordnat programtillfällena]],"")</f>
        <v/>
      </c>
      <c r="BA440" s="5" t="str">
        <f>IF(TabellSAML[[#This Row],[BIFF2]]=TRUE,TabellSAML[[#This Row],[Datum för sista programtillfället]]&amp;TabellSAML[[#This Row],[(BIFF) Namn på ledare för programmet]],"")</f>
        <v/>
      </c>
      <c r="BB440" t="str">
        <f>_xlfn.XLOOKUP(TabellSAML[[#This Row],[BIFF_del_datum]],TabellSAML[BIFF_led_datum],TabellSAML[BIFF_led_SF],"",0,1)</f>
        <v/>
      </c>
      <c r="BC440" s="5" t="str">
        <f>IF(TabellSAML[[#This Row],[LFT1]]=TRUE,TabellSAML[[#This Row],[Datum för det sista programtillfället]]&amp;TabellSAML[[#This Row],[(LFT) Ledarens namn]],"")</f>
        <v/>
      </c>
      <c r="BD440" t="str">
        <f>IF(TabellSAML[[#This Row],[LFT1]]=TRUE,TabellSAML[[#This Row],[Socialförvaltning som anordnat programtillfällena]],"")</f>
        <v/>
      </c>
      <c r="BE440" s="5" t="str">
        <f>IF(TabellSAML[[#This Row],[LFT2]]=TRUE,TabellSAML[[#This Row],[Datum för sista programtillfället]]&amp;TabellSAML[[#This Row],[(LFT) Namn på ledare för programmet]],"")</f>
        <v/>
      </c>
      <c r="BF440" t="str">
        <f>_xlfn.XLOOKUP(TabellSAML[[#This Row],[LFT_del_datum]],TabellSAML[LFT_led_datum],TabellSAML[LFT_led_SF],"",0,1)</f>
        <v/>
      </c>
      <c r="BG44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0" s="5" t="str">
        <f>IF(ISNUMBER(TabellSAML[[#This Row],[Datum för det sista programtillfället]]),TabellSAML[[#This Row],[Datum för det sista programtillfället]],IF(ISBLANK(TabellSAML[[#This Row],[Datum för sista programtillfället]]),"",TabellSAML[[#This Row],[Datum för sista programtillfället]]))</f>
        <v/>
      </c>
      <c r="BJ440" t="str">
        <f>IF(ISTEXT(TabellSAML[[#This Row],[Typ av program]]),TabellSAML[[#This Row],[Typ av program]],IF(ISBLANK(TabellSAML[[#This Row],[Typ av program2]]),"",TabellSAML[[#This Row],[Typ av program2]]))</f>
        <v/>
      </c>
      <c r="BK440" t="str">
        <f>IF(ISTEXT(TabellSAML[[#This Row],[Datum alla]]),"",YEAR(TabellSAML[[#This Row],[Datum alla]]))</f>
        <v/>
      </c>
      <c r="BL440" t="str">
        <f>IF(ISTEXT(TabellSAML[[#This Row],[Datum alla]]),"",MONTH(TabellSAML[[#This Row],[Datum alla]]))</f>
        <v/>
      </c>
      <c r="BM440" t="str">
        <f>IF(ISTEXT(TabellSAML[[#This Row],[Månad]]),"",IF(TabellSAML[[#This Row],[Månad]]&lt;=6,TabellSAML[[#This Row],[År]]&amp;" termin 1",TabellSAML[[#This Row],[År]]&amp;" termin 2"))</f>
        <v/>
      </c>
    </row>
    <row r="441" spans="2:65" x14ac:dyDescent="0.25">
      <c r="B441" s="1"/>
      <c r="C441" s="1"/>
      <c r="G441" s="29"/>
      <c r="S441" s="37"/>
      <c r="T441" s="29"/>
      <c r="AA441" s="2"/>
      <c r="AO441" s="44" t="str">
        <f>IF(TabellSAML[[#This Row],[ID]]&gt;0,ISTEXT(TabellSAML[[#This Row],[(CoS) Ledarens namn]]),"")</f>
        <v/>
      </c>
      <c r="AP441" t="str">
        <f>IF(TabellSAML[[#This Row],[ID]]&gt;0,ISTEXT(TabellSAML[[#This Row],[(BIFF) Ledarens namn]]),"")</f>
        <v/>
      </c>
      <c r="AQ441" t="str">
        <f>IF(TabellSAML[[#This Row],[ID]]&gt;0,ISTEXT(TabellSAML[[#This Row],[(LFT) Ledarens namn]]),"")</f>
        <v/>
      </c>
      <c r="AR441" t="str">
        <f>IF(TabellSAML[[#This Row],[ID]]&gt;0,ISTEXT(TabellSAML[[#This Row],[(CoS) Namn på ledare för programmet]]),"")</f>
        <v/>
      </c>
      <c r="AS441" t="str">
        <f>IF(TabellSAML[[#This Row],[ID]]&gt;0,ISTEXT(TabellSAML[[#This Row],[(BIFF) Namn på ledare för programmet]]),"")</f>
        <v/>
      </c>
      <c r="AT441" t="str">
        <f>IF(TabellSAML[[#This Row],[ID]]&gt;0,ISTEXT(TabellSAML[[#This Row],[(LFT) Namn på ledare för programmet]]),"")</f>
        <v/>
      </c>
      <c r="AU441" s="5" t="str">
        <f>IF(TabellSAML[[#This Row],[CoS1]]=TRUE,TabellSAML[[#This Row],[Datum för det sista programtillfället]]&amp;TabellSAML[[#This Row],[(CoS) Ledarens namn]],"")</f>
        <v/>
      </c>
      <c r="AV441" t="str">
        <f>IF(TabellSAML[[#This Row],[CoS1]]=TRUE,TabellSAML[[#This Row],[Socialförvaltning som anordnat programtillfällena]],"")</f>
        <v/>
      </c>
      <c r="AW441" s="5" t="str">
        <f>IF(TabellSAML[[#This Row],[CoS2]]=TRUE,TabellSAML[[#This Row],[Datum för sista programtillfället]]&amp;TabellSAML[[#This Row],[(CoS) Namn på ledare för programmet]],"")</f>
        <v/>
      </c>
      <c r="AX441" t="str">
        <f>_xlfn.XLOOKUP(TabellSAML[[#This Row],[CoS_del_datum]],TabellSAML[CoS_led_datum],TabellSAML[CoS_led_SF],"",0,1)</f>
        <v/>
      </c>
      <c r="AY441" s="5" t="str">
        <f>IF(TabellSAML[[#This Row],[BIFF1]]=TRUE,TabellSAML[[#This Row],[Datum för det sista programtillfället]]&amp;TabellSAML[[#This Row],[(BIFF) Ledarens namn]],"")</f>
        <v/>
      </c>
      <c r="AZ441" t="str">
        <f>IF(TabellSAML[[#This Row],[BIFF1]]=TRUE,TabellSAML[[#This Row],[Socialförvaltning som anordnat programtillfällena]],"")</f>
        <v/>
      </c>
      <c r="BA441" s="5" t="str">
        <f>IF(TabellSAML[[#This Row],[BIFF2]]=TRUE,TabellSAML[[#This Row],[Datum för sista programtillfället]]&amp;TabellSAML[[#This Row],[(BIFF) Namn på ledare för programmet]],"")</f>
        <v/>
      </c>
      <c r="BB441" t="str">
        <f>_xlfn.XLOOKUP(TabellSAML[[#This Row],[BIFF_del_datum]],TabellSAML[BIFF_led_datum],TabellSAML[BIFF_led_SF],"",0,1)</f>
        <v/>
      </c>
      <c r="BC441" s="5" t="str">
        <f>IF(TabellSAML[[#This Row],[LFT1]]=TRUE,TabellSAML[[#This Row],[Datum för det sista programtillfället]]&amp;TabellSAML[[#This Row],[(LFT) Ledarens namn]],"")</f>
        <v/>
      </c>
      <c r="BD441" t="str">
        <f>IF(TabellSAML[[#This Row],[LFT1]]=TRUE,TabellSAML[[#This Row],[Socialförvaltning som anordnat programtillfällena]],"")</f>
        <v/>
      </c>
      <c r="BE441" s="5" t="str">
        <f>IF(TabellSAML[[#This Row],[LFT2]]=TRUE,TabellSAML[[#This Row],[Datum för sista programtillfället]]&amp;TabellSAML[[#This Row],[(LFT) Namn på ledare för programmet]],"")</f>
        <v/>
      </c>
      <c r="BF441" t="str">
        <f>_xlfn.XLOOKUP(TabellSAML[[#This Row],[LFT_del_datum]],TabellSAML[LFT_led_datum],TabellSAML[LFT_led_SF],"",0,1)</f>
        <v/>
      </c>
      <c r="BG44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1" s="5" t="str">
        <f>IF(ISNUMBER(TabellSAML[[#This Row],[Datum för det sista programtillfället]]),TabellSAML[[#This Row],[Datum för det sista programtillfället]],IF(ISBLANK(TabellSAML[[#This Row],[Datum för sista programtillfället]]),"",TabellSAML[[#This Row],[Datum för sista programtillfället]]))</f>
        <v/>
      </c>
      <c r="BJ441" t="str">
        <f>IF(ISTEXT(TabellSAML[[#This Row],[Typ av program]]),TabellSAML[[#This Row],[Typ av program]],IF(ISBLANK(TabellSAML[[#This Row],[Typ av program2]]),"",TabellSAML[[#This Row],[Typ av program2]]))</f>
        <v/>
      </c>
      <c r="BK441" t="str">
        <f>IF(ISTEXT(TabellSAML[[#This Row],[Datum alla]]),"",YEAR(TabellSAML[[#This Row],[Datum alla]]))</f>
        <v/>
      </c>
      <c r="BL441" t="str">
        <f>IF(ISTEXT(TabellSAML[[#This Row],[Datum alla]]),"",MONTH(TabellSAML[[#This Row],[Datum alla]]))</f>
        <v/>
      </c>
      <c r="BM441" t="str">
        <f>IF(ISTEXT(TabellSAML[[#This Row],[Månad]]),"",IF(TabellSAML[[#This Row],[Månad]]&lt;=6,TabellSAML[[#This Row],[År]]&amp;" termin 1",TabellSAML[[#This Row],[År]]&amp;" termin 2"))</f>
        <v/>
      </c>
    </row>
    <row r="442" spans="2:65" x14ac:dyDescent="0.25">
      <c r="B442" s="1"/>
      <c r="C442" s="1"/>
      <c r="G442" s="29"/>
      <c r="S442" s="37"/>
      <c r="T442" s="29"/>
      <c r="AA442" s="2"/>
      <c r="AO442" s="44" t="str">
        <f>IF(TabellSAML[[#This Row],[ID]]&gt;0,ISTEXT(TabellSAML[[#This Row],[(CoS) Ledarens namn]]),"")</f>
        <v/>
      </c>
      <c r="AP442" t="str">
        <f>IF(TabellSAML[[#This Row],[ID]]&gt;0,ISTEXT(TabellSAML[[#This Row],[(BIFF) Ledarens namn]]),"")</f>
        <v/>
      </c>
      <c r="AQ442" t="str">
        <f>IF(TabellSAML[[#This Row],[ID]]&gt;0,ISTEXT(TabellSAML[[#This Row],[(LFT) Ledarens namn]]),"")</f>
        <v/>
      </c>
      <c r="AR442" t="str">
        <f>IF(TabellSAML[[#This Row],[ID]]&gt;0,ISTEXT(TabellSAML[[#This Row],[(CoS) Namn på ledare för programmet]]),"")</f>
        <v/>
      </c>
      <c r="AS442" t="str">
        <f>IF(TabellSAML[[#This Row],[ID]]&gt;0,ISTEXT(TabellSAML[[#This Row],[(BIFF) Namn på ledare för programmet]]),"")</f>
        <v/>
      </c>
      <c r="AT442" t="str">
        <f>IF(TabellSAML[[#This Row],[ID]]&gt;0,ISTEXT(TabellSAML[[#This Row],[(LFT) Namn på ledare för programmet]]),"")</f>
        <v/>
      </c>
      <c r="AU442" s="5" t="str">
        <f>IF(TabellSAML[[#This Row],[CoS1]]=TRUE,TabellSAML[[#This Row],[Datum för det sista programtillfället]]&amp;TabellSAML[[#This Row],[(CoS) Ledarens namn]],"")</f>
        <v/>
      </c>
      <c r="AV442" t="str">
        <f>IF(TabellSAML[[#This Row],[CoS1]]=TRUE,TabellSAML[[#This Row],[Socialförvaltning som anordnat programtillfällena]],"")</f>
        <v/>
      </c>
      <c r="AW442" s="5" t="str">
        <f>IF(TabellSAML[[#This Row],[CoS2]]=TRUE,TabellSAML[[#This Row],[Datum för sista programtillfället]]&amp;TabellSAML[[#This Row],[(CoS) Namn på ledare för programmet]],"")</f>
        <v/>
      </c>
      <c r="AX442" t="str">
        <f>_xlfn.XLOOKUP(TabellSAML[[#This Row],[CoS_del_datum]],TabellSAML[CoS_led_datum],TabellSAML[CoS_led_SF],"",0,1)</f>
        <v/>
      </c>
      <c r="AY442" s="5" t="str">
        <f>IF(TabellSAML[[#This Row],[BIFF1]]=TRUE,TabellSAML[[#This Row],[Datum för det sista programtillfället]]&amp;TabellSAML[[#This Row],[(BIFF) Ledarens namn]],"")</f>
        <v/>
      </c>
      <c r="AZ442" t="str">
        <f>IF(TabellSAML[[#This Row],[BIFF1]]=TRUE,TabellSAML[[#This Row],[Socialförvaltning som anordnat programtillfällena]],"")</f>
        <v/>
      </c>
      <c r="BA442" s="5" t="str">
        <f>IF(TabellSAML[[#This Row],[BIFF2]]=TRUE,TabellSAML[[#This Row],[Datum för sista programtillfället]]&amp;TabellSAML[[#This Row],[(BIFF) Namn på ledare för programmet]],"")</f>
        <v/>
      </c>
      <c r="BB442" t="str">
        <f>_xlfn.XLOOKUP(TabellSAML[[#This Row],[BIFF_del_datum]],TabellSAML[BIFF_led_datum],TabellSAML[BIFF_led_SF],"",0,1)</f>
        <v/>
      </c>
      <c r="BC442" s="5" t="str">
        <f>IF(TabellSAML[[#This Row],[LFT1]]=TRUE,TabellSAML[[#This Row],[Datum för det sista programtillfället]]&amp;TabellSAML[[#This Row],[(LFT) Ledarens namn]],"")</f>
        <v/>
      </c>
      <c r="BD442" t="str">
        <f>IF(TabellSAML[[#This Row],[LFT1]]=TRUE,TabellSAML[[#This Row],[Socialförvaltning som anordnat programtillfällena]],"")</f>
        <v/>
      </c>
      <c r="BE442" s="5" t="str">
        <f>IF(TabellSAML[[#This Row],[LFT2]]=TRUE,TabellSAML[[#This Row],[Datum för sista programtillfället]]&amp;TabellSAML[[#This Row],[(LFT) Namn på ledare för programmet]],"")</f>
        <v/>
      </c>
      <c r="BF442" t="str">
        <f>_xlfn.XLOOKUP(TabellSAML[[#This Row],[LFT_del_datum]],TabellSAML[LFT_led_datum],TabellSAML[LFT_led_SF],"",0,1)</f>
        <v/>
      </c>
      <c r="BG44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2" s="5" t="str">
        <f>IF(ISNUMBER(TabellSAML[[#This Row],[Datum för det sista programtillfället]]),TabellSAML[[#This Row],[Datum för det sista programtillfället]],IF(ISBLANK(TabellSAML[[#This Row],[Datum för sista programtillfället]]),"",TabellSAML[[#This Row],[Datum för sista programtillfället]]))</f>
        <v/>
      </c>
      <c r="BJ442" t="str">
        <f>IF(ISTEXT(TabellSAML[[#This Row],[Typ av program]]),TabellSAML[[#This Row],[Typ av program]],IF(ISBLANK(TabellSAML[[#This Row],[Typ av program2]]),"",TabellSAML[[#This Row],[Typ av program2]]))</f>
        <v/>
      </c>
      <c r="BK442" t="str">
        <f>IF(ISTEXT(TabellSAML[[#This Row],[Datum alla]]),"",YEAR(TabellSAML[[#This Row],[Datum alla]]))</f>
        <v/>
      </c>
      <c r="BL442" t="str">
        <f>IF(ISTEXT(TabellSAML[[#This Row],[Datum alla]]),"",MONTH(TabellSAML[[#This Row],[Datum alla]]))</f>
        <v/>
      </c>
      <c r="BM442" t="str">
        <f>IF(ISTEXT(TabellSAML[[#This Row],[Månad]]),"",IF(TabellSAML[[#This Row],[Månad]]&lt;=6,TabellSAML[[#This Row],[År]]&amp;" termin 1",TabellSAML[[#This Row],[År]]&amp;" termin 2"))</f>
        <v/>
      </c>
    </row>
    <row r="443" spans="2:65" x14ac:dyDescent="0.25">
      <c r="B443" s="1"/>
      <c r="C443" s="1"/>
      <c r="G443" s="29"/>
      <c r="S443" s="37"/>
      <c r="T443" s="29"/>
      <c r="AA443" s="2"/>
      <c r="AO443" s="44" t="str">
        <f>IF(TabellSAML[[#This Row],[ID]]&gt;0,ISTEXT(TabellSAML[[#This Row],[(CoS) Ledarens namn]]),"")</f>
        <v/>
      </c>
      <c r="AP443" t="str">
        <f>IF(TabellSAML[[#This Row],[ID]]&gt;0,ISTEXT(TabellSAML[[#This Row],[(BIFF) Ledarens namn]]),"")</f>
        <v/>
      </c>
      <c r="AQ443" t="str">
        <f>IF(TabellSAML[[#This Row],[ID]]&gt;0,ISTEXT(TabellSAML[[#This Row],[(LFT) Ledarens namn]]),"")</f>
        <v/>
      </c>
      <c r="AR443" t="str">
        <f>IF(TabellSAML[[#This Row],[ID]]&gt;0,ISTEXT(TabellSAML[[#This Row],[(CoS) Namn på ledare för programmet]]),"")</f>
        <v/>
      </c>
      <c r="AS443" t="str">
        <f>IF(TabellSAML[[#This Row],[ID]]&gt;0,ISTEXT(TabellSAML[[#This Row],[(BIFF) Namn på ledare för programmet]]),"")</f>
        <v/>
      </c>
      <c r="AT443" t="str">
        <f>IF(TabellSAML[[#This Row],[ID]]&gt;0,ISTEXT(TabellSAML[[#This Row],[(LFT) Namn på ledare för programmet]]),"")</f>
        <v/>
      </c>
      <c r="AU443" s="5" t="str">
        <f>IF(TabellSAML[[#This Row],[CoS1]]=TRUE,TabellSAML[[#This Row],[Datum för det sista programtillfället]]&amp;TabellSAML[[#This Row],[(CoS) Ledarens namn]],"")</f>
        <v/>
      </c>
      <c r="AV443" t="str">
        <f>IF(TabellSAML[[#This Row],[CoS1]]=TRUE,TabellSAML[[#This Row],[Socialförvaltning som anordnat programtillfällena]],"")</f>
        <v/>
      </c>
      <c r="AW443" s="5" t="str">
        <f>IF(TabellSAML[[#This Row],[CoS2]]=TRUE,TabellSAML[[#This Row],[Datum för sista programtillfället]]&amp;TabellSAML[[#This Row],[(CoS) Namn på ledare för programmet]],"")</f>
        <v/>
      </c>
      <c r="AX443" t="str">
        <f>_xlfn.XLOOKUP(TabellSAML[[#This Row],[CoS_del_datum]],TabellSAML[CoS_led_datum],TabellSAML[CoS_led_SF],"",0,1)</f>
        <v/>
      </c>
      <c r="AY443" s="5" t="str">
        <f>IF(TabellSAML[[#This Row],[BIFF1]]=TRUE,TabellSAML[[#This Row],[Datum för det sista programtillfället]]&amp;TabellSAML[[#This Row],[(BIFF) Ledarens namn]],"")</f>
        <v/>
      </c>
      <c r="AZ443" t="str">
        <f>IF(TabellSAML[[#This Row],[BIFF1]]=TRUE,TabellSAML[[#This Row],[Socialförvaltning som anordnat programtillfällena]],"")</f>
        <v/>
      </c>
      <c r="BA443" s="5" t="str">
        <f>IF(TabellSAML[[#This Row],[BIFF2]]=TRUE,TabellSAML[[#This Row],[Datum för sista programtillfället]]&amp;TabellSAML[[#This Row],[(BIFF) Namn på ledare för programmet]],"")</f>
        <v/>
      </c>
      <c r="BB443" t="str">
        <f>_xlfn.XLOOKUP(TabellSAML[[#This Row],[BIFF_del_datum]],TabellSAML[BIFF_led_datum],TabellSAML[BIFF_led_SF],"",0,1)</f>
        <v/>
      </c>
      <c r="BC443" s="5" t="str">
        <f>IF(TabellSAML[[#This Row],[LFT1]]=TRUE,TabellSAML[[#This Row],[Datum för det sista programtillfället]]&amp;TabellSAML[[#This Row],[(LFT) Ledarens namn]],"")</f>
        <v/>
      </c>
      <c r="BD443" t="str">
        <f>IF(TabellSAML[[#This Row],[LFT1]]=TRUE,TabellSAML[[#This Row],[Socialförvaltning som anordnat programtillfällena]],"")</f>
        <v/>
      </c>
      <c r="BE443" s="5" t="str">
        <f>IF(TabellSAML[[#This Row],[LFT2]]=TRUE,TabellSAML[[#This Row],[Datum för sista programtillfället]]&amp;TabellSAML[[#This Row],[(LFT) Namn på ledare för programmet]],"")</f>
        <v/>
      </c>
      <c r="BF443" t="str">
        <f>_xlfn.XLOOKUP(TabellSAML[[#This Row],[LFT_del_datum]],TabellSAML[LFT_led_datum],TabellSAML[LFT_led_SF],"",0,1)</f>
        <v/>
      </c>
      <c r="BG44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3" s="5" t="str">
        <f>IF(ISNUMBER(TabellSAML[[#This Row],[Datum för det sista programtillfället]]),TabellSAML[[#This Row],[Datum för det sista programtillfället]],IF(ISBLANK(TabellSAML[[#This Row],[Datum för sista programtillfället]]),"",TabellSAML[[#This Row],[Datum för sista programtillfället]]))</f>
        <v/>
      </c>
      <c r="BJ443" t="str">
        <f>IF(ISTEXT(TabellSAML[[#This Row],[Typ av program]]),TabellSAML[[#This Row],[Typ av program]],IF(ISBLANK(TabellSAML[[#This Row],[Typ av program2]]),"",TabellSAML[[#This Row],[Typ av program2]]))</f>
        <v/>
      </c>
      <c r="BK443" t="str">
        <f>IF(ISTEXT(TabellSAML[[#This Row],[Datum alla]]),"",YEAR(TabellSAML[[#This Row],[Datum alla]]))</f>
        <v/>
      </c>
      <c r="BL443" t="str">
        <f>IF(ISTEXT(TabellSAML[[#This Row],[Datum alla]]),"",MONTH(TabellSAML[[#This Row],[Datum alla]]))</f>
        <v/>
      </c>
      <c r="BM443" t="str">
        <f>IF(ISTEXT(TabellSAML[[#This Row],[Månad]]),"",IF(TabellSAML[[#This Row],[Månad]]&lt;=6,TabellSAML[[#This Row],[År]]&amp;" termin 1",TabellSAML[[#This Row],[År]]&amp;" termin 2"))</f>
        <v/>
      </c>
    </row>
    <row r="444" spans="2:65" x14ac:dyDescent="0.25">
      <c r="B444" s="1"/>
      <c r="C444" s="1"/>
      <c r="G444" s="29"/>
      <c r="J444" s="2"/>
      <c r="K444" s="2"/>
      <c r="S444" s="37"/>
      <c r="T444" s="29"/>
      <c r="AO444" s="44" t="str">
        <f>IF(TabellSAML[[#This Row],[ID]]&gt;0,ISTEXT(TabellSAML[[#This Row],[(CoS) Ledarens namn]]),"")</f>
        <v/>
      </c>
      <c r="AP444" t="str">
        <f>IF(TabellSAML[[#This Row],[ID]]&gt;0,ISTEXT(TabellSAML[[#This Row],[(BIFF) Ledarens namn]]),"")</f>
        <v/>
      </c>
      <c r="AQ444" t="str">
        <f>IF(TabellSAML[[#This Row],[ID]]&gt;0,ISTEXT(TabellSAML[[#This Row],[(LFT) Ledarens namn]]),"")</f>
        <v/>
      </c>
      <c r="AR444" t="str">
        <f>IF(TabellSAML[[#This Row],[ID]]&gt;0,ISTEXT(TabellSAML[[#This Row],[(CoS) Namn på ledare för programmet]]),"")</f>
        <v/>
      </c>
      <c r="AS444" t="str">
        <f>IF(TabellSAML[[#This Row],[ID]]&gt;0,ISTEXT(TabellSAML[[#This Row],[(BIFF) Namn på ledare för programmet]]),"")</f>
        <v/>
      </c>
      <c r="AT444" t="str">
        <f>IF(TabellSAML[[#This Row],[ID]]&gt;0,ISTEXT(TabellSAML[[#This Row],[(LFT) Namn på ledare för programmet]]),"")</f>
        <v/>
      </c>
      <c r="AU444" s="5" t="str">
        <f>IF(TabellSAML[[#This Row],[CoS1]]=TRUE,TabellSAML[[#This Row],[Datum för det sista programtillfället]]&amp;TabellSAML[[#This Row],[(CoS) Ledarens namn]],"")</f>
        <v/>
      </c>
      <c r="AV444" t="str">
        <f>IF(TabellSAML[[#This Row],[CoS1]]=TRUE,TabellSAML[[#This Row],[Socialförvaltning som anordnat programtillfällena]],"")</f>
        <v/>
      </c>
      <c r="AW444" s="5" t="str">
        <f>IF(TabellSAML[[#This Row],[CoS2]]=TRUE,TabellSAML[[#This Row],[Datum för sista programtillfället]]&amp;TabellSAML[[#This Row],[(CoS) Namn på ledare för programmet]],"")</f>
        <v/>
      </c>
      <c r="AX444" t="str">
        <f>_xlfn.XLOOKUP(TabellSAML[[#This Row],[CoS_del_datum]],TabellSAML[CoS_led_datum],TabellSAML[CoS_led_SF],"",0,1)</f>
        <v/>
      </c>
      <c r="AY444" s="5" t="str">
        <f>IF(TabellSAML[[#This Row],[BIFF1]]=TRUE,TabellSAML[[#This Row],[Datum för det sista programtillfället]]&amp;TabellSAML[[#This Row],[(BIFF) Ledarens namn]],"")</f>
        <v/>
      </c>
      <c r="AZ444" t="str">
        <f>IF(TabellSAML[[#This Row],[BIFF1]]=TRUE,TabellSAML[[#This Row],[Socialförvaltning som anordnat programtillfällena]],"")</f>
        <v/>
      </c>
      <c r="BA444" s="5" t="str">
        <f>IF(TabellSAML[[#This Row],[BIFF2]]=TRUE,TabellSAML[[#This Row],[Datum för sista programtillfället]]&amp;TabellSAML[[#This Row],[(BIFF) Namn på ledare för programmet]],"")</f>
        <v/>
      </c>
      <c r="BB444" t="str">
        <f>_xlfn.XLOOKUP(TabellSAML[[#This Row],[BIFF_del_datum]],TabellSAML[BIFF_led_datum],TabellSAML[BIFF_led_SF],"",0,1)</f>
        <v/>
      </c>
      <c r="BC444" s="5" t="str">
        <f>IF(TabellSAML[[#This Row],[LFT1]]=TRUE,TabellSAML[[#This Row],[Datum för det sista programtillfället]]&amp;TabellSAML[[#This Row],[(LFT) Ledarens namn]],"")</f>
        <v/>
      </c>
      <c r="BD444" t="str">
        <f>IF(TabellSAML[[#This Row],[LFT1]]=TRUE,TabellSAML[[#This Row],[Socialförvaltning som anordnat programtillfällena]],"")</f>
        <v/>
      </c>
      <c r="BE444" s="5" t="str">
        <f>IF(TabellSAML[[#This Row],[LFT2]]=TRUE,TabellSAML[[#This Row],[Datum för sista programtillfället]]&amp;TabellSAML[[#This Row],[(LFT) Namn på ledare för programmet]],"")</f>
        <v/>
      </c>
      <c r="BF444" t="str">
        <f>_xlfn.XLOOKUP(TabellSAML[[#This Row],[LFT_del_datum]],TabellSAML[LFT_led_datum],TabellSAML[LFT_led_SF],"",0,1)</f>
        <v/>
      </c>
      <c r="BG44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4" s="5" t="str">
        <f>IF(ISNUMBER(TabellSAML[[#This Row],[Datum för det sista programtillfället]]),TabellSAML[[#This Row],[Datum för det sista programtillfället]],IF(ISBLANK(TabellSAML[[#This Row],[Datum för sista programtillfället]]),"",TabellSAML[[#This Row],[Datum för sista programtillfället]]))</f>
        <v/>
      </c>
      <c r="BJ444" t="str">
        <f>IF(ISTEXT(TabellSAML[[#This Row],[Typ av program]]),TabellSAML[[#This Row],[Typ av program]],IF(ISBLANK(TabellSAML[[#This Row],[Typ av program2]]),"",TabellSAML[[#This Row],[Typ av program2]]))</f>
        <v/>
      </c>
      <c r="BK444" t="str">
        <f>IF(ISTEXT(TabellSAML[[#This Row],[Datum alla]]),"",YEAR(TabellSAML[[#This Row],[Datum alla]]))</f>
        <v/>
      </c>
      <c r="BL444" t="str">
        <f>IF(ISTEXT(TabellSAML[[#This Row],[Datum alla]]),"",MONTH(TabellSAML[[#This Row],[Datum alla]]))</f>
        <v/>
      </c>
      <c r="BM444" t="str">
        <f>IF(ISTEXT(TabellSAML[[#This Row],[Månad]]),"",IF(TabellSAML[[#This Row],[Månad]]&lt;=6,TabellSAML[[#This Row],[År]]&amp;" termin 1",TabellSAML[[#This Row],[År]]&amp;" termin 2"))</f>
        <v/>
      </c>
    </row>
    <row r="445" spans="2:65" x14ac:dyDescent="0.25">
      <c r="B445" s="1"/>
      <c r="C445" s="1"/>
      <c r="G445" s="29"/>
      <c r="J445" s="2"/>
      <c r="K445" s="2"/>
      <c r="S445" s="37"/>
      <c r="T445" s="29"/>
      <c r="AO445" s="44" t="str">
        <f>IF(TabellSAML[[#This Row],[ID]]&gt;0,ISTEXT(TabellSAML[[#This Row],[(CoS) Ledarens namn]]),"")</f>
        <v/>
      </c>
      <c r="AP445" t="str">
        <f>IF(TabellSAML[[#This Row],[ID]]&gt;0,ISTEXT(TabellSAML[[#This Row],[(BIFF) Ledarens namn]]),"")</f>
        <v/>
      </c>
      <c r="AQ445" t="str">
        <f>IF(TabellSAML[[#This Row],[ID]]&gt;0,ISTEXT(TabellSAML[[#This Row],[(LFT) Ledarens namn]]),"")</f>
        <v/>
      </c>
      <c r="AR445" t="str">
        <f>IF(TabellSAML[[#This Row],[ID]]&gt;0,ISTEXT(TabellSAML[[#This Row],[(CoS) Namn på ledare för programmet]]),"")</f>
        <v/>
      </c>
      <c r="AS445" t="str">
        <f>IF(TabellSAML[[#This Row],[ID]]&gt;0,ISTEXT(TabellSAML[[#This Row],[(BIFF) Namn på ledare för programmet]]),"")</f>
        <v/>
      </c>
      <c r="AT445" t="str">
        <f>IF(TabellSAML[[#This Row],[ID]]&gt;0,ISTEXT(TabellSAML[[#This Row],[(LFT) Namn på ledare för programmet]]),"")</f>
        <v/>
      </c>
      <c r="AU445" s="5" t="str">
        <f>IF(TabellSAML[[#This Row],[CoS1]]=TRUE,TabellSAML[[#This Row],[Datum för det sista programtillfället]]&amp;TabellSAML[[#This Row],[(CoS) Ledarens namn]],"")</f>
        <v/>
      </c>
      <c r="AV445" t="str">
        <f>IF(TabellSAML[[#This Row],[CoS1]]=TRUE,TabellSAML[[#This Row],[Socialförvaltning som anordnat programtillfällena]],"")</f>
        <v/>
      </c>
      <c r="AW445" s="5" t="str">
        <f>IF(TabellSAML[[#This Row],[CoS2]]=TRUE,TabellSAML[[#This Row],[Datum för sista programtillfället]]&amp;TabellSAML[[#This Row],[(CoS) Namn på ledare för programmet]],"")</f>
        <v/>
      </c>
      <c r="AX445" t="str">
        <f>_xlfn.XLOOKUP(TabellSAML[[#This Row],[CoS_del_datum]],TabellSAML[CoS_led_datum],TabellSAML[CoS_led_SF],"",0,1)</f>
        <v/>
      </c>
      <c r="AY445" s="5" t="str">
        <f>IF(TabellSAML[[#This Row],[BIFF1]]=TRUE,TabellSAML[[#This Row],[Datum för det sista programtillfället]]&amp;TabellSAML[[#This Row],[(BIFF) Ledarens namn]],"")</f>
        <v/>
      </c>
      <c r="AZ445" t="str">
        <f>IF(TabellSAML[[#This Row],[BIFF1]]=TRUE,TabellSAML[[#This Row],[Socialförvaltning som anordnat programtillfällena]],"")</f>
        <v/>
      </c>
      <c r="BA445" s="5" t="str">
        <f>IF(TabellSAML[[#This Row],[BIFF2]]=TRUE,TabellSAML[[#This Row],[Datum för sista programtillfället]]&amp;TabellSAML[[#This Row],[(BIFF) Namn på ledare för programmet]],"")</f>
        <v/>
      </c>
      <c r="BB445" t="str">
        <f>_xlfn.XLOOKUP(TabellSAML[[#This Row],[BIFF_del_datum]],TabellSAML[BIFF_led_datum],TabellSAML[BIFF_led_SF],"",0,1)</f>
        <v/>
      </c>
      <c r="BC445" s="5" t="str">
        <f>IF(TabellSAML[[#This Row],[LFT1]]=TRUE,TabellSAML[[#This Row],[Datum för det sista programtillfället]]&amp;TabellSAML[[#This Row],[(LFT) Ledarens namn]],"")</f>
        <v/>
      </c>
      <c r="BD445" t="str">
        <f>IF(TabellSAML[[#This Row],[LFT1]]=TRUE,TabellSAML[[#This Row],[Socialförvaltning som anordnat programtillfällena]],"")</f>
        <v/>
      </c>
      <c r="BE445" s="5" t="str">
        <f>IF(TabellSAML[[#This Row],[LFT2]]=TRUE,TabellSAML[[#This Row],[Datum för sista programtillfället]]&amp;TabellSAML[[#This Row],[(LFT) Namn på ledare för programmet]],"")</f>
        <v/>
      </c>
      <c r="BF445" t="str">
        <f>_xlfn.XLOOKUP(TabellSAML[[#This Row],[LFT_del_datum]],TabellSAML[LFT_led_datum],TabellSAML[LFT_led_SF],"",0,1)</f>
        <v/>
      </c>
      <c r="BG44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5" s="5" t="str">
        <f>IF(ISNUMBER(TabellSAML[[#This Row],[Datum för det sista programtillfället]]),TabellSAML[[#This Row],[Datum för det sista programtillfället]],IF(ISBLANK(TabellSAML[[#This Row],[Datum för sista programtillfället]]),"",TabellSAML[[#This Row],[Datum för sista programtillfället]]))</f>
        <v/>
      </c>
      <c r="BJ445" t="str">
        <f>IF(ISTEXT(TabellSAML[[#This Row],[Typ av program]]),TabellSAML[[#This Row],[Typ av program]],IF(ISBLANK(TabellSAML[[#This Row],[Typ av program2]]),"",TabellSAML[[#This Row],[Typ av program2]]))</f>
        <v/>
      </c>
      <c r="BK445" t="str">
        <f>IF(ISTEXT(TabellSAML[[#This Row],[Datum alla]]),"",YEAR(TabellSAML[[#This Row],[Datum alla]]))</f>
        <v/>
      </c>
      <c r="BL445" t="str">
        <f>IF(ISTEXT(TabellSAML[[#This Row],[Datum alla]]),"",MONTH(TabellSAML[[#This Row],[Datum alla]]))</f>
        <v/>
      </c>
      <c r="BM445" t="str">
        <f>IF(ISTEXT(TabellSAML[[#This Row],[Månad]]),"",IF(TabellSAML[[#This Row],[Månad]]&lt;=6,TabellSAML[[#This Row],[År]]&amp;" termin 1",TabellSAML[[#This Row],[År]]&amp;" termin 2"))</f>
        <v/>
      </c>
    </row>
    <row r="446" spans="2:65" x14ac:dyDescent="0.25">
      <c r="B446" s="1"/>
      <c r="C446" s="1"/>
      <c r="G446" s="29"/>
      <c r="S446" s="37"/>
      <c r="T446" s="29"/>
      <c r="AA446" s="2"/>
      <c r="AO446" s="44" t="str">
        <f>IF(TabellSAML[[#This Row],[ID]]&gt;0,ISTEXT(TabellSAML[[#This Row],[(CoS) Ledarens namn]]),"")</f>
        <v/>
      </c>
      <c r="AP446" t="str">
        <f>IF(TabellSAML[[#This Row],[ID]]&gt;0,ISTEXT(TabellSAML[[#This Row],[(BIFF) Ledarens namn]]),"")</f>
        <v/>
      </c>
      <c r="AQ446" t="str">
        <f>IF(TabellSAML[[#This Row],[ID]]&gt;0,ISTEXT(TabellSAML[[#This Row],[(LFT) Ledarens namn]]),"")</f>
        <v/>
      </c>
      <c r="AR446" t="str">
        <f>IF(TabellSAML[[#This Row],[ID]]&gt;0,ISTEXT(TabellSAML[[#This Row],[(CoS) Namn på ledare för programmet]]),"")</f>
        <v/>
      </c>
      <c r="AS446" t="str">
        <f>IF(TabellSAML[[#This Row],[ID]]&gt;0,ISTEXT(TabellSAML[[#This Row],[(BIFF) Namn på ledare för programmet]]),"")</f>
        <v/>
      </c>
      <c r="AT446" t="str">
        <f>IF(TabellSAML[[#This Row],[ID]]&gt;0,ISTEXT(TabellSAML[[#This Row],[(LFT) Namn på ledare för programmet]]),"")</f>
        <v/>
      </c>
      <c r="AU446" s="5" t="str">
        <f>IF(TabellSAML[[#This Row],[CoS1]]=TRUE,TabellSAML[[#This Row],[Datum för det sista programtillfället]]&amp;TabellSAML[[#This Row],[(CoS) Ledarens namn]],"")</f>
        <v/>
      </c>
      <c r="AV446" t="str">
        <f>IF(TabellSAML[[#This Row],[CoS1]]=TRUE,TabellSAML[[#This Row],[Socialförvaltning som anordnat programtillfällena]],"")</f>
        <v/>
      </c>
      <c r="AW446" s="5" t="str">
        <f>IF(TabellSAML[[#This Row],[CoS2]]=TRUE,TabellSAML[[#This Row],[Datum för sista programtillfället]]&amp;TabellSAML[[#This Row],[(CoS) Namn på ledare för programmet]],"")</f>
        <v/>
      </c>
      <c r="AX446" t="str">
        <f>_xlfn.XLOOKUP(TabellSAML[[#This Row],[CoS_del_datum]],TabellSAML[CoS_led_datum],TabellSAML[CoS_led_SF],"",0,1)</f>
        <v/>
      </c>
      <c r="AY446" s="5" t="str">
        <f>IF(TabellSAML[[#This Row],[BIFF1]]=TRUE,TabellSAML[[#This Row],[Datum för det sista programtillfället]]&amp;TabellSAML[[#This Row],[(BIFF) Ledarens namn]],"")</f>
        <v/>
      </c>
      <c r="AZ446" t="str">
        <f>IF(TabellSAML[[#This Row],[BIFF1]]=TRUE,TabellSAML[[#This Row],[Socialförvaltning som anordnat programtillfällena]],"")</f>
        <v/>
      </c>
      <c r="BA446" s="5" t="str">
        <f>IF(TabellSAML[[#This Row],[BIFF2]]=TRUE,TabellSAML[[#This Row],[Datum för sista programtillfället]]&amp;TabellSAML[[#This Row],[(BIFF) Namn på ledare för programmet]],"")</f>
        <v/>
      </c>
      <c r="BB446" t="str">
        <f>_xlfn.XLOOKUP(TabellSAML[[#This Row],[BIFF_del_datum]],TabellSAML[BIFF_led_datum],TabellSAML[BIFF_led_SF],"",0,1)</f>
        <v/>
      </c>
      <c r="BC446" s="5" t="str">
        <f>IF(TabellSAML[[#This Row],[LFT1]]=TRUE,TabellSAML[[#This Row],[Datum för det sista programtillfället]]&amp;TabellSAML[[#This Row],[(LFT) Ledarens namn]],"")</f>
        <v/>
      </c>
      <c r="BD446" t="str">
        <f>IF(TabellSAML[[#This Row],[LFT1]]=TRUE,TabellSAML[[#This Row],[Socialförvaltning som anordnat programtillfällena]],"")</f>
        <v/>
      </c>
      <c r="BE446" s="5" t="str">
        <f>IF(TabellSAML[[#This Row],[LFT2]]=TRUE,TabellSAML[[#This Row],[Datum för sista programtillfället]]&amp;TabellSAML[[#This Row],[(LFT) Namn på ledare för programmet]],"")</f>
        <v/>
      </c>
      <c r="BF446" t="str">
        <f>_xlfn.XLOOKUP(TabellSAML[[#This Row],[LFT_del_datum]],TabellSAML[LFT_led_datum],TabellSAML[LFT_led_SF],"",0,1)</f>
        <v/>
      </c>
      <c r="BG44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6" s="5" t="str">
        <f>IF(ISNUMBER(TabellSAML[[#This Row],[Datum för det sista programtillfället]]),TabellSAML[[#This Row],[Datum för det sista programtillfället]],IF(ISBLANK(TabellSAML[[#This Row],[Datum för sista programtillfället]]),"",TabellSAML[[#This Row],[Datum för sista programtillfället]]))</f>
        <v/>
      </c>
      <c r="BJ446" t="str">
        <f>IF(ISTEXT(TabellSAML[[#This Row],[Typ av program]]),TabellSAML[[#This Row],[Typ av program]],IF(ISBLANK(TabellSAML[[#This Row],[Typ av program2]]),"",TabellSAML[[#This Row],[Typ av program2]]))</f>
        <v/>
      </c>
      <c r="BK446" t="str">
        <f>IF(ISTEXT(TabellSAML[[#This Row],[Datum alla]]),"",YEAR(TabellSAML[[#This Row],[Datum alla]]))</f>
        <v/>
      </c>
      <c r="BL446" t="str">
        <f>IF(ISTEXT(TabellSAML[[#This Row],[Datum alla]]),"",MONTH(TabellSAML[[#This Row],[Datum alla]]))</f>
        <v/>
      </c>
      <c r="BM446" t="str">
        <f>IF(ISTEXT(TabellSAML[[#This Row],[Månad]]),"",IF(TabellSAML[[#This Row],[Månad]]&lt;=6,TabellSAML[[#This Row],[År]]&amp;" termin 1",TabellSAML[[#This Row],[År]]&amp;" termin 2"))</f>
        <v/>
      </c>
    </row>
    <row r="447" spans="2:65" x14ac:dyDescent="0.25">
      <c r="B447" s="1"/>
      <c r="C447" s="1"/>
      <c r="G447" s="29"/>
      <c r="S447" s="37"/>
      <c r="T447" s="29"/>
      <c r="AA447" s="2"/>
      <c r="AO447" s="44" t="str">
        <f>IF(TabellSAML[[#This Row],[ID]]&gt;0,ISTEXT(TabellSAML[[#This Row],[(CoS) Ledarens namn]]),"")</f>
        <v/>
      </c>
      <c r="AP447" t="str">
        <f>IF(TabellSAML[[#This Row],[ID]]&gt;0,ISTEXT(TabellSAML[[#This Row],[(BIFF) Ledarens namn]]),"")</f>
        <v/>
      </c>
      <c r="AQ447" t="str">
        <f>IF(TabellSAML[[#This Row],[ID]]&gt;0,ISTEXT(TabellSAML[[#This Row],[(LFT) Ledarens namn]]),"")</f>
        <v/>
      </c>
      <c r="AR447" t="str">
        <f>IF(TabellSAML[[#This Row],[ID]]&gt;0,ISTEXT(TabellSAML[[#This Row],[(CoS) Namn på ledare för programmet]]),"")</f>
        <v/>
      </c>
      <c r="AS447" t="str">
        <f>IF(TabellSAML[[#This Row],[ID]]&gt;0,ISTEXT(TabellSAML[[#This Row],[(BIFF) Namn på ledare för programmet]]),"")</f>
        <v/>
      </c>
      <c r="AT447" t="str">
        <f>IF(TabellSAML[[#This Row],[ID]]&gt;0,ISTEXT(TabellSAML[[#This Row],[(LFT) Namn på ledare för programmet]]),"")</f>
        <v/>
      </c>
      <c r="AU447" s="5" t="str">
        <f>IF(TabellSAML[[#This Row],[CoS1]]=TRUE,TabellSAML[[#This Row],[Datum för det sista programtillfället]]&amp;TabellSAML[[#This Row],[(CoS) Ledarens namn]],"")</f>
        <v/>
      </c>
      <c r="AV447" t="str">
        <f>IF(TabellSAML[[#This Row],[CoS1]]=TRUE,TabellSAML[[#This Row],[Socialförvaltning som anordnat programtillfällena]],"")</f>
        <v/>
      </c>
      <c r="AW447" s="5" t="str">
        <f>IF(TabellSAML[[#This Row],[CoS2]]=TRUE,TabellSAML[[#This Row],[Datum för sista programtillfället]]&amp;TabellSAML[[#This Row],[(CoS) Namn på ledare för programmet]],"")</f>
        <v/>
      </c>
      <c r="AX447" t="str">
        <f>_xlfn.XLOOKUP(TabellSAML[[#This Row],[CoS_del_datum]],TabellSAML[CoS_led_datum],TabellSAML[CoS_led_SF],"",0,1)</f>
        <v/>
      </c>
      <c r="AY447" s="5" t="str">
        <f>IF(TabellSAML[[#This Row],[BIFF1]]=TRUE,TabellSAML[[#This Row],[Datum för det sista programtillfället]]&amp;TabellSAML[[#This Row],[(BIFF) Ledarens namn]],"")</f>
        <v/>
      </c>
      <c r="AZ447" t="str">
        <f>IF(TabellSAML[[#This Row],[BIFF1]]=TRUE,TabellSAML[[#This Row],[Socialförvaltning som anordnat programtillfällena]],"")</f>
        <v/>
      </c>
      <c r="BA447" s="5" t="str">
        <f>IF(TabellSAML[[#This Row],[BIFF2]]=TRUE,TabellSAML[[#This Row],[Datum för sista programtillfället]]&amp;TabellSAML[[#This Row],[(BIFF) Namn på ledare för programmet]],"")</f>
        <v/>
      </c>
      <c r="BB447" t="str">
        <f>_xlfn.XLOOKUP(TabellSAML[[#This Row],[BIFF_del_datum]],TabellSAML[BIFF_led_datum],TabellSAML[BIFF_led_SF],"",0,1)</f>
        <v/>
      </c>
      <c r="BC447" s="5" t="str">
        <f>IF(TabellSAML[[#This Row],[LFT1]]=TRUE,TabellSAML[[#This Row],[Datum för det sista programtillfället]]&amp;TabellSAML[[#This Row],[(LFT) Ledarens namn]],"")</f>
        <v/>
      </c>
      <c r="BD447" t="str">
        <f>IF(TabellSAML[[#This Row],[LFT1]]=TRUE,TabellSAML[[#This Row],[Socialförvaltning som anordnat programtillfällena]],"")</f>
        <v/>
      </c>
      <c r="BE447" s="5" t="str">
        <f>IF(TabellSAML[[#This Row],[LFT2]]=TRUE,TabellSAML[[#This Row],[Datum för sista programtillfället]]&amp;TabellSAML[[#This Row],[(LFT) Namn på ledare för programmet]],"")</f>
        <v/>
      </c>
      <c r="BF447" t="str">
        <f>_xlfn.XLOOKUP(TabellSAML[[#This Row],[LFT_del_datum]],TabellSAML[LFT_led_datum],TabellSAML[LFT_led_SF],"",0,1)</f>
        <v/>
      </c>
      <c r="BG44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7" s="5" t="str">
        <f>IF(ISNUMBER(TabellSAML[[#This Row],[Datum för det sista programtillfället]]),TabellSAML[[#This Row],[Datum för det sista programtillfället]],IF(ISBLANK(TabellSAML[[#This Row],[Datum för sista programtillfället]]),"",TabellSAML[[#This Row],[Datum för sista programtillfället]]))</f>
        <v/>
      </c>
      <c r="BJ447" t="str">
        <f>IF(ISTEXT(TabellSAML[[#This Row],[Typ av program]]),TabellSAML[[#This Row],[Typ av program]],IF(ISBLANK(TabellSAML[[#This Row],[Typ av program2]]),"",TabellSAML[[#This Row],[Typ av program2]]))</f>
        <v/>
      </c>
      <c r="BK447" t="str">
        <f>IF(ISTEXT(TabellSAML[[#This Row],[Datum alla]]),"",YEAR(TabellSAML[[#This Row],[Datum alla]]))</f>
        <v/>
      </c>
      <c r="BL447" t="str">
        <f>IF(ISTEXT(TabellSAML[[#This Row],[Datum alla]]),"",MONTH(TabellSAML[[#This Row],[Datum alla]]))</f>
        <v/>
      </c>
      <c r="BM447" t="str">
        <f>IF(ISTEXT(TabellSAML[[#This Row],[Månad]]),"",IF(TabellSAML[[#This Row],[Månad]]&lt;=6,TabellSAML[[#This Row],[År]]&amp;" termin 1",TabellSAML[[#This Row],[År]]&amp;" termin 2"))</f>
        <v/>
      </c>
    </row>
    <row r="448" spans="2:65" x14ac:dyDescent="0.25">
      <c r="B448" s="1"/>
      <c r="C448" s="1"/>
      <c r="G448" s="29"/>
      <c r="S448" s="37"/>
      <c r="T448" s="29"/>
      <c r="AO448" s="44" t="str">
        <f>IF(TabellSAML[[#This Row],[ID]]&gt;0,ISTEXT(TabellSAML[[#This Row],[(CoS) Ledarens namn]]),"")</f>
        <v/>
      </c>
      <c r="AP448" t="str">
        <f>IF(TabellSAML[[#This Row],[ID]]&gt;0,ISTEXT(TabellSAML[[#This Row],[(BIFF) Ledarens namn]]),"")</f>
        <v/>
      </c>
      <c r="AQ448" t="str">
        <f>IF(TabellSAML[[#This Row],[ID]]&gt;0,ISTEXT(TabellSAML[[#This Row],[(LFT) Ledarens namn]]),"")</f>
        <v/>
      </c>
      <c r="AR448" t="str">
        <f>IF(TabellSAML[[#This Row],[ID]]&gt;0,ISTEXT(TabellSAML[[#This Row],[(CoS) Namn på ledare för programmet]]),"")</f>
        <v/>
      </c>
      <c r="AS448" t="str">
        <f>IF(TabellSAML[[#This Row],[ID]]&gt;0,ISTEXT(TabellSAML[[#This Row],[(BIFF) Namn på ledare för programmet]]),"")</f>
        <v/>
      </c>
      <c r="AT448" t="str">
        <f>IF(TabellSAML[[#This Row],[ID]]&gt;0,ISTEXT(TabellSAML[[#This Row],[(LFT) Namn på ledare för programmet]]),"")</f>
        <v/>
      </c>
      <c r="AU448" s="5" t="str">
        <f>IF(TabellSAML[[#This Row],[CoS1]]=TRUE,TabellSAML[[#This Row],[Datum för det sista programtillfället]]&amp;TabellSAML[[#This Row],[(CoS) Ledarens namn]],"")</f>
        <v/>
      </c>
      <c r="AV448" t="str">
        <f>IF(TabellSAML[[#This Row],[CoS1]]=TRUE,TabellSAML[[#This Row],[Socialförvaltning som anordnat programtillfällena]],"")</f>
        <v/>
      </c>
      <c r="AW448" s="5" t="str">
        <f>IF(TabellSAML[[#This Row],[CoS2]]=TRUE,TabellSAML[[#This Row],[Datum för sista programtillfället]]&amp;TabellSAML[[#This Row],[(CoS) Namn på ledare för programmet]],"")</f>
        <v/>
      </c>
      <c r="AX448" t="str">
        <f>_xlfn.XLOOKUP(TabellSAML[[#This Row],[CoS_del_datum]],TabellSAML[CoS_led_datum],TabellSAML[CoS_led_SF],"",0,1)</f>
        <v/>
      </c>
      <c r="AY448" s="5" t="str">
        <f>IF(TabellSAML[[#This Row],[BIFF1]]=TRUE,TabellSAML[[#This Row],[Datum för det sista programtillfället]]&amp;TabellSAML[[#This Row],[(BIFF) Ledarens namn]],"")</f>
        <v/>
      </c>
      <c r="AZ448" t="str">
        <f>IF(TabellSAML[[#This Row],[BIFF1]]=TRUE,TabellSAML[[#This Row],[Socialförvaltning som anordnat programtillfällena]],"")</f>
        <v/>
      </c>
      <c r="BA448" s="5" t="str">
        <f>IF(TabellSAML[[#This Row],[BIFF2]]=TRUE,TabellSAML[[#This Row],[Datum för sista programtillfället]]&amp;TabellSAML[[#This Row],[(BIFF) Namn på ledare för programmet]],"")</f>
        <v/>
      </c>
      <c r="BB448" t="str">
        <f>_xlfn.XLOOKUP(TabellSAML[[#This Row],[BIFF_del_datum]],TabellSAML[BIFF_led_datum],TabellSAML[BIFF_led_SF],"",0,1)</f>
        <v/>
      </c>
      <c r="BC448" s="5" t="str">
        <f>IF(TabellSAML[[#This Row],[LFT1]]=TRUE,TabellSAML[[#This Row],[Datum för det sista programtillfället]]&amp;TabellSAML[[#This Row],[(LFT) Ledarens namn]],"")</f>
        <v/>
      </c>
      <c r="BD448" t="str">
        <f>IF(TabellSAML[[#This Row],[LFT1]]=TRUE,TabellSAML[[#This Row],[Socialförvaltning som anordnat programtillfällena]],"")</f>
        <v/>
      </c>
      <c r="BE448" s="5" t="str">
        <f>IF(TabellSAML[[#This Row],[LFT2]]=TRUE,TabellSAML[[#This Row],[Datum för sista programtillfället]]&amp;TabellSAML[[#This Row],[(LFT) Namn på ledare för programmet]],"")</f>
        <v/>
      </c>
      <c r="BF448" t="str">
        <f>_xlfn.XLOOKUP(TabellSAML[[#This Row],[LFT_del_datum]],TabellSAML[LFT_led_datum],TabellSAML[LFT_led_SF],"",0,1)</f>
        <v/>
      </c>
      <c r="BG44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8" s="5" t="str">
        <f>IF(ISNUMBER(TabellSAML[[#This Row],[Datum för det sista programtillfället]]),TabellSAML[[#This Row],[Datum för det sista programtillfället]],IF(ISBLANK(TabellSAML[[#This Row],[Datum för sista programtillfället]]),"",TabellSAML[[#This Row],[Datum för sista programtillfället]]))</f>
        <v/>
      </c>
      <c r="BJ448" t="str">
        <f>IF(ISTEXT(TabellSAML[[#This Row],[Typ av program]]),TabellSAML[[#This Row],[Typ av program]],IF(ISBLANK(TabellSAML[[#This Row],[Typ av program2]]),"",TabellSAML[[#This Row],[Typ av program2]]))</f>
        <v/>
      </c>
      <c r="BK448" t="str">
        <f>IF(ISTEXT(TabellSAML[[#This Row],[Datum alla]]),"",YEAR(TabellSAML[[#This Row],[Datum alla]]))</f>
        <v/>
      </c>
      <c r="BL448" t="str">
        <f>IF(ISTEXT(TabellSAML[[#This Row],[Datum alla]]),"",MONTH(TabellSAML[[#This Row],[Datum alla]]))</f>
        <v/>
      </c>
      <c r="BM448" t="str">
        <f>IF(ISTEXT(TabellSAML[[#This Row],[Månad]]),"",IF(TabellSAML[[#This Row],[Månad]]&lt;=6,TabellSAML[[#This Row],[År]]&amp;" termin 1",TabellSAML[[#This Row],[År]]&amp;" termin 2"))</f>
        <v/>
      </c>
    </row>
    <row r="449" spans="2:65" x14ac:dyDescent="0.25">
      <c r="B449" s="1"/>
      <c r="C449" s="1"/>
      <c r="G449" s="29"/>
      <c r="J449" s="2"/>
      <c r="K449" s="2"/>
      <c r="S449" s="37"/>
      <c r="T449" s="29"/>
      <c r="AO449" s="44" t="str">
        <f>IF(TabellSAML[[#This Row],[ID]]&gt;0,ISTEXT(TabellSAML[[#This Row],[(CoS) Ledarens namn]]),"")</f>
        <v/>
      </c>
      <c r="AP449" t="str">
        <f>IF(TabellSAML[[#This Row],[ID]]&gt;0,ISTEXT(TabellSAML[[#This Row],[(BIFF) Ledarens namn]]),"")</f>
        <v/>
      </c>
      <c r="AQ449" t="str">
        <f>IF(TabellSAML[[#This Row],[ID]]&gt;0,ISTEXT(TabellSAML[[#This Row],[(LFT) Ledarens namn]]),"")</f>
        <v/>
      </c>
      <c r="AR449" t="str">
        <f>IF(TabellSAML[[#This Row],[ID]]&gt;0,ISTEXT(TabellSAML[[#This Row],[(CoS) Namn på ledare för programmet]]),"")</f>
        <v/>
      </c>
      <c r="AS449" t="str">
        <f>IF(TabellSAML[[#This Row],[ID]]&gt;0,ISTEXT(TabellSAML[[#This Row],[(BIFF) Namn på ledare för programmet]]),"")</f>
        <v/>
      </c>
      <c r="AT449" t="str">
        <f>IF(TabellSAML[[#This Row],[ID]]&gt;0,ISTEXT(TabellSAML[[#This Row],[(LFT) Namn på ledare för programmet]]),"")</f>
        <v/>
      </c>
      <c r="AU449" s="5" t="str">
        <f>IF(TabellSAML[[#This Row],[CoS1]]=TRUE,TabellSAML[[#This Row],[Datum för det sista programtillfället]]&amp;TabellSAML[[#This Row],[(CoS) Ledarens namn]],"")</f>
        <v/>
      </c>
      <c r="AV449" t="str">
        <f>IF(TabellSAML[[#This Row],[CoS1]]=TRUE,TabellSAML[[#This Row],[Socialförvaltning som anordnat programtillfällena]],"")</f>
        <v/>
      </c>
      <c r="AW449" s="5" t="str">
        <f>IF(TabellSAML[[#This Row],[CoS2]]=TRUE,TabellSAML[[#This Row],[Datum för sista programtillfället]]&amp;TabellSAML[[#This Row],[(CoS) Namn på ledare för programmet]],"")</f>
        <v/>
      </c>
      <c r="AX449" t="str">
        <f>_xlfn.XLOOKUP(TabellSAML[[#This Row],[CoS_del_datum]],TabellSAML[CoS_led_datum],TabellSAML[CoS_led_SF],"",0,1)</f>
        <v/>
      </c>
      <c r="AY449" s="5" t="str">
        <f>IF(TabellSAML[[#This Row],[BIFF1]]=TRUE,TabellSAML[[#This Row],[Datum för det sista programtillfället]]&amp;TabellSAML[[#This Row],[(BIFF) Ledarens namn]],"")</f>
        <v/>
      </c>
      <c r="AZ449" t="str">
        <f>IF(TabellSAML[[#This Row],[BIFF1]]=TRUE,TabellSAML[[#This Row],[Socialförvaltning som anordnat programtillfällena]],"")</f>
        <v/>
      </c>
      <c r="BA449" s="5" t="str">
        <f>IF(TabellSAML[[#This Row],[BIFF2]]=TRUE,TabellSAML[[#This Row],[Datum för sista programtillfället]]&amp;TabellSAML[[#This Row],[(BIFF) Namn på ledare för programmet]],"")</f>
        <v/>
      </c>
      <c r="BB449" t="str">
        <f>_xlfn.XLOOKUP(TabellSAML[[#This Row],[BIFF_del_datum]],TabellSAML[BIFF_led_datum],TabellSAML[BIFF_led_SF],"",0,1)</f>
        <v/>
      </c>
      <c r="BC449" s="5" t="str">
        <f>IF(TabellSAML[[#This Row],[LFT1]]=TRUE,TabellSAML[[#This Row],[Datum för det sista programtillfället]]&amp;TabellSAML[[#This Row],[(LFT) Ledarens namn]],"")</f>
        <v/>
      </c>
      <c r="BD449" t="str">
        <f>IF(TabellSAML[[#This Row],[LFT1]]=TRUE,TabellSAML[[#This Row],[Socialförvaltning som anordnat programtillfällena]],"")</f>
        <v/>
      </c>
      <c r="BE449" s="5" t="str">
        <f>IF(TabellSAML[[#This Row],[LFT2]]=TRUE,TabellSAML[[#This Row],[Datum för sista programtillfället]]&amp;TabellSAML[[#This Row],[(LFT) Namn på ledare för programmet]],"")</f>
        <v/>
      </c>
      <c r="BF449" t="str">
        <f>_xlfn.XLOOKUP(TabellSAML[[#This Row],[LFT_del_datum]],TabellSAML[LFT_led_datum],TabellSAML[LFT_led_SF],"",0,1)</f>
        <v/>
      </c>
      <c r="BG44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4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49" s="5" t="str">
        <f>IF(ISNUMBER(TabellSAML[[#This Row],[Datum för det sista programtillfället]]),TabellSAML[[#This Row],[Datum för det sista programtillfället]],IF(ISBLANK(TabellSAML[[#This Row],[Datum för sista programtillfället]]),"",TabellSAML[[#This Row],[Datum för sista programtillfället]]))</f>
        <v/>
      </c>
      <c r="BJ449" t="str">
        <f>IF(ISTEXT(TabellSAML[[#This Row],[Typ av program]]),TabellSAML[[#This Row],[Typ av program]],IF(ISBLANK(TabellSAML[[#This Row],[Typ av program2]]),"",TabellSAML[[#This Row],[Typ av program2]]))</f>
        <v/>
      </c>
      <c r="BK449" t="str">
        <f>IF(ISTEXT(TabellSAML[[#This Row],[Datum alla]]),"",YEAR(TabellSAML[[#This Row],[Datum alla]]))</f>
        <v/>
      </c>
      <c r="BL449" t="str">
        <f>IF(ISTEXT(TabellSAML[[#This Row],[Datum alla]]),"",MONTH(TabellSAML[[#This Row],[Datum alla]]))</f>
        <v/>
      </c>
      <c r="BM449" t="str">
        <f>IF(ISTEXT(TabellSAML[[#This Row],[Månad]]),"",IF(TabellSAML[[#This Row],[Månad]]&lt;=6,TabellSAML[[#This Row],[År]]&amp;" termin 1",TabellSAML[[#This Row],[År]]&amp;" termin 2"))</f>
        <v/>
      </c>
    </row>
    <row r="450" spans="2:65" x14ac:dyDescent="0.25">
      <c r="B450" s="1"/>
      <c r="C450" s="1"/>
      <c r="G450" s="29"/>
      <c r="S450" s="37"/>
      <c r="T450" s="29"/>
      <c r="AA450" s="2"/>
      <c r="AO450" s="44" t="str">
        <f>IF(TabellSAML[[#This Row],[ID]]&gt;0,ISTEXT(TabellSAML[[#This Row],[(CoS) Ledarens namn]]),"")</f>
        <v/>
      </c>
      <c r="AP450" t="str">
        <f>IF(TabellSAML[[#This Row],[ID]]&gt;0,ISTEXT(TabellSAML[[#This Row],[(BIFF) Ledarens namn]]),"")</f>
        <v/>
      </c>
      <c r="AQ450" t="str">
        <f>IF(TabellSAML[[#This Row],[ID]]&gt;0,ISTEXT(TabellSAML[[#This Row],[(LFT) Ledarens namn]]),"")</f>
        <v/>
      </c>
      <c r="AR450" t="str">
        <f>IF(TabellSAML[[#This Row],[ID]]&gt;0,ISTEXT(TabellSAML[[#This Row],[(CoS) Namn på ledare för programmet]]),"")</f>
        <v/>
      </c>
      <c r="AS450" t="str">
        <f>IF(TabellSAML[[#This Row],[ID]]&gt;0,ISTEXT(TabellSAML[[#This Row],[(BIFF) Namn på ledare för programmet]]),"")</f>
        <v/>
      </c>
      <c r="AT450" t="str">
        <f>IF(TabellSAML[[#This Row],[ID]]&gt;0,ISTEXT(TabellSAML[[#This Row],[(LFT) Namn på ledare för programmet]]),"")</f>
        <v/>
      </c>
      <c r="AU450" s="5" t="str">
        <f>IF(TabellSAML[[#This Row],[CoS1]]=TRUE,TabellSAML[[#This Row],[Datum för det sista programtillfället]]&amp;TabellSAML[[#This Row],[(CoS) Ledarens namn]],"")</f>
        <v/>
      </c>
      <c r="AV450" t="str">
        <f>IF(TabellSAML[[#This Row],[CoS1]]=TRUE,TabellSAML[[#This Row],[Socialförvaltning som anordnat programtillfällena]],"")</f>
        <v/>
      </c>
      <c r="AW450" s="5" t="str">
        <f>IF(TabellSAML[[#This Row],[CoS2]]=TRUE,TabellSAML[[#This Row],[Datum för sista programtillfället]]&amp;TabellSAML[[#This Row],[(CoS) Namn på ledare för programmet]],"")</f>
        <v/>
      </c>
      <c r="AX450" t="str">
        <f>_xlfn.XLOOKUP(TabellSAML[[#This Row],[CoS_del_datum]],TabellSAML[CoS_led_datum],TabellSAML[CoS_led_SF],"",0,1)</f>
        <v/>
      </c>
      <c r="AY450" s="5" t="str">
        <f>IF(TabellSAML[[#This Row],[BIFF1]]=TRUE,TabellSAML[[#This Row],[Datum för det sista programtillfället]]&amp;TabellSAML[[#This Row],[(BIFF) Ledarens namn]],"")</f>
        <v/>
      </c>
      <c r="AZ450" t="str">
        <f>IF(TabellSAML[[#This Row],[BIFF1]]=TRUE,TabellSAML[[#This Row],[Socialförvaltning som anordnat programtillfällena]],"")</f>
        <v/>
      </c>
      <c r="BA450" s="5" t="str">
        <f>IF(TabellSAML[[#This Row],[BIFF2]]=TRUE,TabellSAML[[#This Row],[Datum för sista programtillfället]]&amp;TabellSAML[[#This Row],[(BIFF) Namn på ledare för programmet]],"")</f>
        <v/>
      </c>
      <c r="BB450" t="str">
        <f>_xlfn.XLOOKUP(TabellSAML[[#This Row],[BIFF_del_datum]],TabellSAML[BIFF_led_datum],TabellSAML[BIFF_led_SF],"",0,1)</f>
        <v/>
      </c>
      <c r="BC450" s="5" t="str">
        <f>IF(TabellSAML[[#This Row],[LFT1]]=TRUE,TabellSAML[[#This Row],[Datum för det sista programtillfället]]&amp;TabellSAML[[#This Row],[(LFT) Ledarens namn]],"")</f>
        <v/>
      </c>
      <c r="BD450" t="str">
        <f>IF(TabellSAML[[#This Row],[LFT1]]=TRUE,TabellSAML[[#This Row],[Socialförvaltning som anordnat programtillfällena]],"")</f>
        <v/>
      </c>
      <c r="BE450" s="5" t="str">
        <f>IF(TabellSAML[[#This Row],[LFT2]]=TRUE,TabellSAML[[#This Row],[Datum för sista programtillfället]]&amp;TabellSAML[[#This Row],[(LFT) Namn på ledare för programmet]],"")</f>
        <v/>
      </c>
      <c r="BF450" t="str">
        <f>_xlfn.XLOOKUP(TabellSAML[[#This Row],[LFT_del_datum]],TabellSAML[LFT_led_datum],TabellSAML[LFT_led_SF],"",0,1)</f>
        <v/>
      </c>
      <c r="BG45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0" s="5" t="str">
        <f>IF(ISNUMBER(TabellSAML[[#This Row],[Datum för det sista programtillfället]]),TabellSAML[[#This Row],[Datum för det sista programtillfället]],IF(ISBLANK(TabellSAML[[#This Row],[Datum för sista programtillfället]]),"",TabellSAML[[#This Row],[Datum för sista programtillfället]]))</f>
        <v/>
      </c>
      <c r="BJ450" t="str">
        <f>IF(ISTEXT(TabellSAML[[#This Row],[Typ av program]]),TabellSAML[[#This Row],[Typ av program]],IF(ISBLANK(TabellSAML[[#This Row],[Typ av program2]]),"",TabellSAML[[#This Row],[Typ av program2]]))</f>
        <v/>
      </c>
      <c r="BK450" t="str">
        <f>IF(ISTEXT(TabellSAML[[#This Row],[Datum alla]]),"",YEAR(TabellSAML[[#This Row],[Datum alla]]))</f>
        <v/>
      </c>
      <c r="BL450" t="str">
        <f>IF(ISTEXT(TabellSAML[[#This Row],[Datum alla]]),"",MONTH(TabellSAML[[#This Row],[Datum alla]]))</f>
        <v/>
      </c>
      <c r="BM450" t="str">
        <f>IF(ISTEXT(TabellSAML[[#This Row],[Månad]]),"",IF(TabellSAML[[#This Row],[Månad]]&lt;=6,TabellSAML[[#This Row],[År]]&amp;" termin 1",TabellSAML[[#This Row],[År]]&amp;" termin 2"))</f>
        <v/>
      </c>
    </row>
    <row r="451" spans="2:65" x14ac:dyDescent="0.25">
      <c r="B451" s="1"/>
      <c r="C451" s="1"/>
      <c r="G451" s="29"/>
      <c r="S451" s="37"/>
      <c r="T451" s="29"/>
      <c r="AA451" s="2"/>
      <c r="AO451" s="44" t="str">
        <f>IF(TabellSAML[[#This Row],[ID]]&gt;0,ISTEXT(TabellSAML[[#This Row],[(CoS) Ledarens namn]]),"")</f>
        <v/>
      </c>
      <c r="AP451" t="str">
        <f>IF(TabellSAML[[#This Row],[ID]]&gt;0,ISTEXT(TabellSAML[[#This Row],[(BIFF) Ledarens namn]]),"")</f>
        <v/>
      </c>
      <c r="AQ451" t="str">
        <f>IF(TabellSAML[[#This Row],[ID]]&gt;0,ISTEXT(TabellSAML[[#This Row],[(LFT) Ledarens namn]]),"")</f>
        <v/>
      </c>
      <c r="AR451" t="str">
        <f>IF(TabellSAML[[#This Row],[ID]]&gt;0,ISTEXT(TabellSAML[[#This Row],[(CoS) Namn på ledare för programmet]]),"")</f>
        <v/>
      </c>
      <c r="AS451" t="str">
        <f>IF(TabellSAML[[#This Row],[ID]]&gt;0,ISTEXT(TabellSAML[[#This Row],[(BIFF) Namn på ledare för programmet]]),"")</f>
        <v/>
      </c>
      <c r="AT451" t="str">
        <f>IF(TabellSAML[[#This Row],[ID]]&gt;0,ISTEXT(TabellSAML[[#This Row],[(LFT) Namn på ledare för programmet]]),"")</f>
        <v/>
      </c>
      <c r="AU451" s="5" t="str">
        <f>IF(TabellSAML[[#This Row],[CoS1]]=TRUE,TabellSAML[[#This Row],[Datum för det sista programtillfället]]&amp;TabellSAML[[#This Row],[(CoS) Ledarens namn]],"")</f>
        <v/>
      </c>
      <c r="AV451" t="str">
        <f>IF(TabellSAML[[#This Row],[CoS1]]=TRUE,TabellSAML[[#This Row],[Socialförvaltning som anordnat programtillfällena]],"")</f>
        <v/>
      </c>
      <c r="AW451" s="5" t="str">
        <f>IF(TabellSAML[[#This Row],[CoS2]]=TRUE,TabellSAML[[#This Row],[Datum för sista programtillfället]]&amp;TabellSAML[[#This Row],[(CoS) Namn på ledare för programmet]],"")</f>
        <v/>
      </c>
      <c r="AX451" t="str">
        <f>_xlfn.XLOOKUP(TabellSAML[[#This Row],[CoS_del_datum]],TabellSAML[CoS_led_datum],TabellSAML[CoS_led_SF],"",0,1)</f>
        <v/>
      </c>
      <c r="AY451" s="5" t="str">
        <f>IF(TabellSAML[[#This Row],[BIFF1]]=TRUE,TabellSAML[[#This Row],[Datum för det sista programtillfället]]&amp;TabellSAML[[#This Row],[(BIFF) Ledarens namn]],"")</f>
        <v/>
      </c>
      <c r="AZ451" t="str">
        <f>IF(TabellSAML[[#This Row],[BIFF1]]=TRUE,TabellSAML[[#This Row],[Socialförvaltning som anordnat programtillfällena]],"")</f>
        <v/>
      </c>
      <c r="BA451" s="5" t="str">
        <f>IF(TabellSAML[[#This Row],[BIFF2]]=TRUE,TabellSAML[[#This Row],[Datum för sista programtillfället]]&amp;TabellSAML[[#This Row],[(BIFF) Namn på ledare för programmet]],"")</f>
        <v/>
      </c>
      <c r="BB451" t="str">
        <f>_xlfn.XLOOKUP(TabellSAML[[#This Row],[BIFF_del_datum]],TabellSAML[BIFF_led_datum],TabellSAML[BIFF_led_SF],"",0,1)</f>
        <v/>
      </c>
      <c r="BC451" s="5" t="str">
        <f>IF(TabellSAML[[#This Row],[LFT1]]=TRUE,TabellSAML[[#This Row],[Datum för det sista programtillfället]]&amp;TabellSAML[[#This Row],[(LFT) Ledarens namn]],"")</f>
        <v/>
      </c>
      <c r="BD451" t="str">
        <f>IF(TabellSAML[[#This Row],[LFT1]]=TRUE,TabellSAML[[#This Row],[Socialförvaltning som anordnat programtillfällena]],"")</f>
        <v/>
      </c>
      <c r="BE451" s="5" t="str">
        <f>IF(TabellSAML[[#This Row],[LFT2]]=TRUE,TabellSAML[[#This Row],[Datum för sista programtillfället]]&amp;TabellSAML[[#This Row],[(LFT) Namn på ledare för programmet]],"")</f>
        <v/>
      </c>
      <c r="BF451" t="str">
        <f>_xlfn.XLOOKUP(TabellSAML[[#This Row],[LFT_del_datum]],TabellSAML[LFT_led_datum],TabellSAML[LFT_led_SF],"",0,1)</f>
        <v/>
      </c>
      <c r="BG45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1" s="5" t="str">
        <f>IF(ISNUMBER(TabellSAML[[#This Row],[Datum för det sista programtillfället]]),TabellSAML[[#This Row],[Datum för det sista programtillfället]],IF(ISBLANK(TabellSAML[[#This Row],[Datum för sista programtillfället]]),"",TabellSAML[[#This Row],[Datum för sista programtillfället]]))</f>
        <v/>
      </c>
      <c r="BJ451" t="str">
        <f>IF(ISTEXT(TabellSAML[[#This Row],[Typ av program]]),TabellSAML[[#This Row],[Typ av program]],IF(ISBLANK(TabellSAML[[#This Row],[Typ av program2]]),"",TabellSAML[[#This Row],[Typ av program2]]))</f>
        <v/>
      </c>
      <c r="BK451" t="str">
        <f>IF(ISTEXT(TabellSAML[[#This Row],[Datum alla]]),"",YEAR(TabellSAML[[#This Row],[Datum alla]]))</f>
        <v/>
      </c>
      <c r="BL451" t="str">
        <f>IF(ISTEXT(TabellSAML[[#This Row],[Datum alla]]),"",MONTH(TabellSAML[[#This Row],[Datum alla]]))</f>
        <v/>
      </c>
      <c r="BM451" t="str">
        <f>IF(ISTEXT(TabellSAML[[#This Row],[Månad]]),"",IF(TabellSAML[[#This Row],[Månad]]&lt;=6,TabellSAML[[#This Row],[År]]&amp;" termin 1",TabellSAML[[#This Row],[År]]&amp;" termin 2"))</f>
        <v/>
      </c>
    </row>
    <row r="452" spans="2:65" x14ac:dyDescent="0.25">
      <c r="B452" s="1"/>
      <c r="C452" s="1"/>
      <c r="G452" s="29"/>
      <c r="S452" s="37"/>
      <c r="T452" s="29"/>
      <c r="AA452" s="2"/>
      <c r="AO452" s="44" t="str">
        <f>IF(TabellSAML[[#This Row],[ID]]&gt;0,ISTEXT(TabellSAML[[#This Row],[(CoS) Ledarens namn]]),"")</f>
        <v/>
      </c>
      <c r="AP452" t="str">
        <f>IF(TabellSAML[[#This Row],[ID]]&gt;0,ISTEXT(TabellSAML[[#This Row],[(BIFF) Ledarens namn]]),"")</f>
        <v/>
      </c>
      <c r="AQ452" t="str">
        <f>IF(TabellSAML[[#This Row],[ID]]&gt;0,ISTEXT(TabellSAML[[#This Row],[(LFT) Ledarens namn]]),"")</f>
        <v/>
      </c>
      <c r="AR452" t="str">
        <f>IF(TabellSAML[[#This Row],[ID]]&gt;0,ISTEXT(TabellSAML[[#This Row],[(CoS) Namn på ledare för programmet]]),"")</f>
        <v/>
      </c>
      <c r="AS452" t="str">
        <f>IF(TabellSAML[[#This Row],[ID]]&gt;0,ISTEXT(TabellSAML[[#This Row],[(BIFF) Namn på ledare för programmet]]),"")</f>
        <v/>
      </c>
      <c r="AT452" t="str">
        <f>IF(TabellSAML[[#This Row],[ID]]&gt;0,ISTEXT(TabellSAML[[#This Row],[(LFT) Namn på ledare för programmet]]),"")</f>
        <v/>
      </c>
      <c r="AU452" s="5" t="str">
        <f>IF(TabellSAML[[#This Row],[CoS1]]=TRUE,TabellSAML[[#This Row],[Datum för det sista programtillfället]]&amp;TabellSAML[[#This Row],[(CoS) Ledarens namn]],"")</f>
        <v/>
      </c>
      <c r="AV452" t="str">
        <f>IF(TabellSAML[[#This Row],[CoS1]]=TRUE,TabellSAML[[#This Row],[Socialförvaltning som anordnat programtillfällena]],"")</f>
        <v/>
      </c>
      <c r="AW452" s="5" t="str">
        <f>IF(TabellSAML[[#This Row],[CoS2]]=TRUE,TabellSAML[[#This Row],[Datum för sista programtillfället]]&amp;TabellSAML[[#This Row],[(CoS) Namn på ledare för programmet]],"")</f>
        <v/>
      </c>
      <c r="AX452" t="str">
        <f>_xlfn.XLOOKUP(TabellSAML[[#This Row],[CoS_del_datum]],TabellSAML[CoS_led_datum],TabellSAML[CoS_led_SF],"",0,1)</f>
        <v/>
      </c>
      <c r="AY452" s="5" t="str">
        <f>IF(TabellSAML[[#This Row],[BIFF1]]=TRUE,TabellSAML[[#This Row],[Datum för det sista programtillfället]]&amp;TabellSAML[[#This Row],[(BIFF) Ledarens namn]],"")</f>
        <v/>
      </c>
      <c r="AZ452" t="str">
        <f>IF(TabellSAML[[#This Row],[BIFF1]]=TRUE,TabellSAML[[#This Row],[Socialförvaltning som anordnat programtillfällena]],"")</f>
        <v/>
      </c>
      <c r="BA452" s="5" t="str">
        <f>IF(TabellSAML[[#This Row],[BIFF2]]=TRUE,TabellSAML[[#This Row],[Datum för sista programtillfället]]&amp;TabellSAML[[#This Row],[(BIFF) Namn på ledare för programmet]],"")</f>
        <v/>
      </c>
      <c r="BB452" t="str">
        <f>_xlfn.XLOOKUP(TabellSAML[[#This Row],[BIFF_del_datum]],TabellSAML[BIFF_led_datum],TabellSAML[BIFF_led_SF],"",0,1)</f>
        <v/>
      </c>
      <c r="BC452" s="5" t="str">
        <f>IF(TabellSAML[[#This Row],[LFT1]]=TRUE,TabellSAML[[#This Row],[Datum för det sista programtillfället]]&amp;TabellSAML[[#This Row],[(LFT) Ledarens namn]],"")</f>
        <v/>
      </c>
      <c r="BD452" t="str">
        <f>IF(TabellSAML[[#This Row],[LFT1]]=TRUE,TabellSAML[[#This Row],[Socialförvaltning som anordnat programtillfällena]],"")</f>
        <v/>
      </c>
      <c r="BE452" s="5" t="str">
        <f>IF(TabellSAML[[#This Row],[LFT2]]=TRUE,TabellSAML[[#This Row],[Datum för sista programtillfället]]&amp;TabellSAML[[#This Row],[(LFT) Namn på ledare för programmet]],"")</f>
        <v/>
      </c>
      <c r="BF452" t="str">
        <f>_xlfn.XLOOKUP(TabellSAML[[#This Row],[LFT_del_datum]],TabellSAML[LFT_led_datum],TabellSAML[LFT_led_SF],"",0,1)</f>
        <v/>
      </c>
      <c r="BG45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2" s="5" t="str">
        <f>IF(ISNUMBER(TabellSAML[[#This Row],[Datum för det sista programtillfället]]),TabellSAML[[#This Row],[Datum för det sista programtillfället]],IF(ISBLANK(TabellSAML[[#This Row],[Datum för sista programtillfället]]),"",TabellSAML[[#This Row],[Datum för sista programtillfället]]))</f>
        <v/>
      </c>
      <c r="BJ452" t="str">
        <f>IF(ISTEXT(TabellSAML[[#This Row],[Typ av program]]),TabellSAML[[#This Row],[Typ av program]],IF(ISBLANK(TabellSAML[[#This Row],[Typ av program2]]),"",TabellSAML[[#This Row],[Typ av program2]]))</f>
        <v/>
      </c>
      <c r="BK452" t="str">
        <f>IF(ISTEXT(TabellSAML[[#This Row],[Datum alla]]),"",YEAR(TabellSAML[[#This Row],[Datum alla]]))</f>
        <v/>
      </c>
      <c r="BL452" t="str">
        <f>IF(ISTEXT(TabellSAML[[#This Row],[Datum alla]]),"",MONTH(TabellSAML[[#This Row],[Datum alla]]))</f>
        <v/>
      </c>
      <c r="BM452" t="str">
        <f>IF(ISTEXT(TabellSAML[[#This Row],[Månad]]),"",IF(TabellSAML[[#This Row],[Månad]]&lt;=6,TabellSAML[[#This Row],[År]]&amp;" termin 1",TabellSAML[[#This Row],[År]]&amp;" termin 2"))</f>
        <v/>
      </c>
    </row>
    <row r="453" spans="2:65" x14ac:dyDescent="0.25">
      <c r="B453" s="1"/>
      <c r="C453" s="1"/>
      <c r="G453" s="29"/>
      <c r="S453" s="37"/>
      <c r="T453" s="29"/>
      <c r="AA453" s="2"/>
      <c r="AO453" s="44" t="str">
        <f>IF(TabellSAML[[#This Row],[ID]]&gt;0,ISTEXT(TabellSAML[[#This Row],[(CoS) Ledarens namn]]),"")</f>
        <v/>
      </c>
      <c r="AP453" t="str">
        <f>IF(TabellSAML[[#This Row],[ID]]&gt;0,ISTEXT(TabellSAML[[#This Row],[(BIFF) Ledarens namn]]),"")</f>
        <v/>
      </c>
      <c r="AQ453" t="str">
        <f>IF(TabellSAML[[#This Row],[ID]]&gt;0,ISTEXT(TabellSAML[[#This Row],[(LFT) Ledarens namn]]),"")</f>
        <v/>
      </c>
      <c r="AR453" t="str">
        <f>IF(TabellSAML[[#This Row],[ID]]&gt;0,ISTEXT(TabellSAML[[#This Row],[(CoS) Namn på ledare för programmet]]),"")</f>
        <v/>
      </c>
      <c r="AS453" t="str">
        <f>IF(TabellSAML[[#This Row],[ID]]&gt;0,ISTEXT(TabellSAML[[#This Row],[(BIFF) Namn på ledare för programmet]]),"")</f>
        <v/>
      </c>
      <c r="AT453" t="str">
        <f>IF(TabellSAML[[#This Row],[ID]]&gt;0,ISTEXT(TabellSAML[[#This Row],[(LFT) Namn på ledare för programmet]]),"")</f>
        <v/>
      </c>
      <c r="AU453" s="5" t="str">
        <f>IF(TabellSAML[[#This Row],[CoS1]]=TRUE,TabellSAML[[#This Row],[Datum för det sista programtillfället]]&amp;TabellSAML[[#This Row],[(CoS) Ledarens namn]],"")</f>
        <v/>
      </c>
      <c r="AV453" t="str">
        <f>IF(TabellSAML[[#This Row],[CoS1]]=TRUE,TabellSAML[[#This Row],[Socialförvaltning som anordnat programtillfällena]],"")</f>
        <v/>
      </c>
      <c r="AW453" s="5" t="str">
        <f>IF(TabellSAML[[#This Row],[CoS2]]=TRUE,TabellSAML[[#This Row],[Datum för sista programtillfället]]&amp;TabellSAML[[#This Row],[(CoS) Namn på ledare för programmet]],"")</f>
        <v/>
      </c>
      <c r="AX453" t="str">
        <f>_xlfn.XLOOKUP(TabellSAML[[#This Row],[CoS_del_datum]],TabellSAML[CoS_led_datum],TabellSAML[CoS_led_SF],"",0,1)</f>
        <v/>
      </c>
      <c r="AY453" s="5" t="str">
        <f>IF(TabellSAML[[#This Row],[BIFF1]]=TRUE,TabellSAML[[#This Row],[Datum för det sista programtillfället]]&amp;TabellSAML[[#This Row],[(BIFF) Ledarens namn]],"")</f>
        <v/>
      </c>
      <c r="AZ453" t="str">
        <f>IF(TabellSAML[[#This Row],[BIFF1]]=TRUE,TabellSAML[[#This Row],[Socialförvaltning som anordnat programtillfällena]],"")</f>
        <v/>
      </c>
      <c r="BA453" s="5" t="str">
        <f>IF(TabellSAML[[#This Row],[BIFF2]]=TRUE,TabellSAML[[#This Row],[Datum för sista programtillfället]]&amp;TabellSAML[[#This Row],[(BIFF) Namn på ledare för programmet]],"")</f>
        <v/>
      </c>
      <c r="BB453" t="str">
        <f>_xlfn.XLOOKUP(TabellSAML[[#This Row],[BIFF_del_datum]],TabellSAML[BIFF_led_datum],TabellSAML[BIFF_led_SF],"",0,1)</f>
        <v/>
      </c>
      <c r="BC453" s="5" t="str">
        <f>IF(TabellSAML[[#This Row],[LFT1]]=TRUE,TabellSAML[[#This Row],[Datum för det sista programtillfället]]&amp;TabellSAML[[#This Row],[(LFT) Ledarens namn]],"")</f>
        <v/>
      </c>
      <c r="BD453" t="str">
        <f>IF(TabellSAML[[#This Row],[LFT1]]=TRUE,TabellSAML[[#This Row],[Socialförvaltning som anordnat programtillfällena]],"")</f>
        <v/>
      </c>
      <c r="BE453" s="5" t="str">
        <f>IF(TabellSAML[[#This Row],[LFT2]]=TRUE,TabellSAML[[#This Row],[Datum för sista programtillfället]]&amp;TabellSAML[[#This Row],[(LFT) Namn på ledare för programmet]],"")</f>
        <v/>
      </c>
      <c r="BF453" t="str">
        <f>_xlfn.XLOOKUP(TabellSAML[[#This Row],[LFT_del_datum]],TabellSAML[LFT_led_datum],TabellSAML[LFT_led_SF],"",0,1)</f>
        <v/>
      </c>
      <c r="BG45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3" s="5" t="str">
        <f>IF(ISNUMBER(TabellSAML[[#This Row],[Datum för det sista programtillfället]]),TabellSAML[[#This Row],[Datum för det sista programtillfället]],IF(ISBLANK(TabellSAML[[#This Row],[Datum för sista programtillfället]]),"",TabellSAML[[#This Row],[Datum för sista programtillfället]]))</f>
        <v/>
      </c>
      <c r="BJ453" t="str">
        <f>IF(ISTEXT(TabellSAML[[#This Row],[Typ av program]]),TabellSAML[[#This Row],[Typ av program]],IF(ISBLANK(TabellSAML[[#This Row],[Typ av program2]]),"",TabellSAML[[#This Row],[Typ av program2]]))</f>
        <v/>
      </c>
      <c r="BK453" t="str">
        <f>IF(ISTEXT(TabellSAML[[#This Row],[Datum alla]]),"",YEAR(TabellSAML[[#This Row],[Datum alla]]))</f>
        <v/>
      </c>
      <c r="BL453" t="str">
        <f>IF(ISTEXT(TabellSAML[[#This Row],[Datum alla]]),"",MONTH(TabellSAML[[#This Row],[Datum alla]]))</f>
        <v/>
      </c>
      <c r="BM453" t="str">
        <f>IF(ISTEXT(TabellSAML[[#This Row],[Månad]]),"",IF(TabellSAML[[#This Row],[Månad]]&lt;=6,TabellSAML[[#This Row],[År]]&amp;" termin 1",TabellSAML[[#This Row],[År]]&amp;" termin 2"))</f>
        <v/>
      </c>
    </row>
    <row r="454" spans="2:65" x14ac:dyDescent="0.25">
      <c r="B454" s="1"/>
      <c r="C454" s="1"/>
      <c r="G454" s="29"/>
      <c r="S454" s="37"/>
      <c r="T454" s="29"/>
      <c r="AA454" s="2"/>
      <c r="AO454" s="44" t="str">
        <f>IF(TabellSAML[[#This Row],[ID]]&gt;0,ISTEXT(TabellSAML[[#This Row],[(CoS) Ledarens namn]]),"")</f>
        <v/>
      </c>
      <c r="AP454" t="str">
        <f>IF(TabellSAML[[#This Row],[ID]]&gt;0,ISTEXT(TabellSAML[[#This Row],[(BIFF) Ledarens namn]]),"")</f>
        <v/>
      </c>
      <c r="AQ454" t="str">
        <f>IF(TabellSAML[[#This Row],[ID]]&gt;0,ISTEXT(TabellSAML[[#This Row],[(LFT) Ledarens namn]]),"")</f>
        <v/>
      </c>
      <c r="AR454" t="str">
        <f>IF(TabellSAML[[#This Row],[ID]]&gt;0,ISTEXT(TabellSAML[[#This Row],[(CoS) Namn på ledare för programmet]]),"")</f>
        <v/>
      </c>
      <c r="AS454" t="str">
        <f>IF(TabellSAML[[#This Row],[ID]]&gt;0,ISTEXT(TabellSAML[[#This Row],[(BIFF) Namn på ledare för programmet]]),"")</f>
        <v/>
      </c>
      <c r="AT454" t="str">
        <f>IF(TabellSAML[[#This Row],[ID]]&gt;0,ISTEXT(TabellSAML[[#This Row],[(LFT) Namn på ledare för programmet]]),"")</f>
        <v/>
      </c>
      <c r="AU454" s="5" t="str">
        <f>IF(TabellSAML[[#This Row],[CoS1]]=TRUE,TabellSAML[[#This Row],[Datum för det sista programtillfället]]&amp;TabellSAML[[#This Row],[(CoS) Ledarens namn]],"")</f>
        <v/>
      </c>
      <c r="AV454" t="str">
        <f>IF(TabellSAML[[#This Row],[CoS1]]=TRUE,TabellSAML[[#This Row],[Socialförvaltning som anordnat programtillfällena]],"")</f>
        <v/>
      </c>
      <c r="AW454" s="5" t="str">
        <f>IF(TabellSAML[[#This Row],[CoS2]]=TRUE,TabellSAML[[#This Row],[Datum för sista programtillfället]]&amp;TabellSAML[[#This Row],[(CoS) Namn på ledare för programmet]],"")</f>
        <v/>
      </c>
      <c r="AX454" t="str">
        <f>_xlfn.XLOOKUP(TabellSAML[[#This Row],[CoS_del_datum]],TabellSAML[CoS_led_datum],TabellSAML[CoS_led_SF],"",0,1)</f>
        <v/>
      </c>
      <c r="AY454" s="5" t="str">
        <f>IF(TabellSAML[[#This Row],[BIFF1]]=TRUE,TabellSAML[[#This Row],[Datum för det sista programtillfället]]&amp;TabellSAML[[#This Row],[(BIFF) Ledarens namn]],"")</f>
        <v/>
      </c>
      <c r="AZ454" t="str">
        <f>IF(TabellSAML[[#This Row],[BIFF1]]=TRUE,TabellSAML[[#This Row],[Socialförvaltning som anordnat programtillfällena]],"")</f>
        <v/>
      </c>
      <c r="BA454" s="5" t="str">
        <f>IF(TabellSAML[[#This Row],[BIFF2]]=TRUE,TabellSAML[[#This Row],[Datum för sista programtillfället]]&amp;TabellSAML[[#This Row],[(BIFF) Namn på ledare för programmet]],"")</f>
        <v/>
      </c>
      <c r="BB454" t="str">
        <f>_xlfn.XLOOKUP(TabellSAML[[#This Row],[BIFF_del_datum]],TabellSAML[BIFF_led_datum],TabellSAML[BIFF_led_SF],"",0,1)</f>
        <v/>
      </c>
      <c r="BC454" s="5" t="str">
        <f>IF(TabellSAML[[#This Row],[LFT1]]=TRUE,TabellSAML[[#This Row],[Datum för det sista programtillfället]]&amp;TabellSAML[[#This Row],[(LFT) Ledarens namn]],"")</f>
        <v/>
      </c>
      <c r="BD454" t="str">
        <f>IF(TabellSAML[[#This Row],[LFT1]]=TRUE,TabellSAML[[#This Row],[Socialförvaltning som anordnat programtillfällena]],"")</f>
        <v/>
      </c>
      <c r="BE454" s="5" t="str">
        <f>IF(TabellSAML[[#This Row],[LFT2]]=TRUE,TabellSAML[[#This Row],[Datum för sista programtillfället]]&amp;TabellSAML[[#This Row],[(LFT) Namn på ledare för programmet]],"")</f>
        <v/>
      </c>
      <c r="BF454" t="str">
        <f>_xlfn.XLOOKUP(TabellSAML[[#This Row],[LFT_del_datum]],TabellSAML[LFT_led_datum],TabellSAML[LFT_led_SF],"",0,1)</f>
        <v/>
      </c>
      <c r="BG45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4" s="5" t="str">
        <f>IF(ISNUMBER(TabellSAML[[#This Row],[Datum för det sista programtillfället]]),TabellSAML[[#This Row],[Datum för det sista programtillfället]],IF(ISBLANK(TabellSAML[[#This Row],[Datum för sista programtillfället]]),"",TabellSAML[[#This Row],[Datum för sista programtillfället]]))</f>
        <v/>
      </c>
      <c r="BJ454" t="str">
        <f>IF(ISTEXT(TabellSAML[[#This Row],[Typ av program]]),TabellSAML[[#This Row],[Typ av program]],IF(ISBLANK(TabellSAML[[#This Row],[Typ av program2]]),"",TabellSAML[[#This Row],[Typ av program2]]))</f>
        <v/>
      </c>
      <c r="BK454" t="str">
        <f>IF(ISTEXT(TabellSAML[[#This Row],[Datum alla]]),"",YEAR(TabellSAML[[#This Row],[Datum alla]]))</f>
        <v/>
      </c>
      <c r="BL454" t="str">
        <f>IF(ISTEXT(TabellSAML[[#This Row],[Datum alla]]),"",MONTH(TabellSAML[[#This Row],[Datum alla]]))</f>
        <v/>
      </c>
      <c r="BM454" t="str">
        <f>IF(ISTEXT(TabellSAML[[#This Row],[Månad]]),"",IF(TabellSAML[[#This Row],[Månad]]&lt;=6,TabellSAML[[#This Row],[År]]&amp;" termin 1",TabellSAML[[#This Row],[År]]&amp;" termin 2"))</f>
        <v/>
      </c>
    </row>
    <row r="455" spans="2:65" x14ac:dyDescent="0.25">
      <c r="B455" s="1"/>
      <c r="C455" s="1"/>
      <c r="G455" s="29"/>
      <c r="S455" s="37"/>
      <c r="T455" s="29"/>
      <c r="AO455" s="44" t="str">
        <f>IF(TabellSAML[[#This Row],[ID]]&gt;0,ISTEXT(TabellSAML[[#This Row],[(CoS) Ledarens namn]]),"")</f>
        <v/>
      </c>
      <c r="AP455" t="str">
        <f>IF(TabellSAML[[#This Row],[ID]]&gt;0,ISTEXT(TabellSAML[[#This Row],[(BIFF) Ledarens namn]]),"")</f>
        <v/>
      </c>
      <c r="AQ455" t="str">
        <f>IF(TabellSAML[[#This Row],[ID]]&gt;0,ISTEXT(TabellSAML[[#This Row],[(LFT) Ledarens namn]]),"")</f>
        <v/>
      </c>
      <c r="AR455" t="str">
        <f>IF(TabellSAML[[#This Row],[ID]]&gt;0,ISTEXT(TabellSAML[[#This Row],[(CoS) Namn på ledare för programmet]]),"")</f>
        <v/>
      </c>
      <c r="AS455" t="str">
        <f>IF(TabellSAML[[#This Row],[ID]]&gt;0,ISTEXT(TabellSAML[[#This Row],[(BIFF) Namn på ledare för programmet]]),"")</f>
        <v/>
      </c>
      <c r="AT455" t="str">
        <f>IF(TabellSAML[[#This Row],[ID]]&gt;0,ISTEXT(TabellSAML[[#This Row],[(LFT) Namn på ledare för programmet]]),"")</f>
        <v/>
      </c>
      <c r="AU455" s="5" t="str">
        <f>IF(TabellSAML[[#This Row],[CoS1]]=TRUE,TabellSAML[[#This Row],[Datum för det sista programtillfället]]&amp;TabellSAML[[#This Row],[(CoS) Ledarens namn]],"")</f>
        <v/>
      </c>
      <c r="AV455" t="str">
        <f>IF(TabellSAML[[#This Row],[CoS1]]=TRUE,TabellSAML[[#This Row],[Socialförvaltning som anordnat programtillfällena]],"")</f>
        <v/>
      </c>
      <c r="AW455" s="5" t="str">
        <f>IF(TabellSAML[[#This Row],[CoS2]]=TRUE,TabellSAML[[#This Row],[Datum för sista programtillfället]]&amp;TabellSAML[[#This Row],[(CoS) Namn på ledare för programmet]],"")</f>
        <v/>
      </c>
      <c r="AX455" t="str">
        <f>_xlfn.XLOOKUP(TabellSAML[[#This Row],[CoS_del_datum]],TabellSAML[CoS_led_datum],TabellSAML[CoS_led_SF],"",0,1)</f>
        <v/>
      </c>
      <c r="AY455" s="5" t="str">
        <f>IF(TabellSAML[[#This Row],[BIFF1]]=TRUE,TabellSAML[[#This Row],[Datum för det sista programtillfället]]&amp;TabellSAML[[#This Row],[(BIFF) Ledarens namn]],"")</f>
        <v/>
      </c>
      <c r="AZ455" t="str">
        <f>IF(TabellSAML[[#This Row],[BIFF1]]=TRUE,TabellSAML[[#This Row],[Socialförvaltning som anordnat programtillfällena]],"")</f>
        <v/>
      </c>
      <c r="BA455" s="5" t="str">
        <f>IF(TabellSAML[[#This Row],[BIFF2]]=TRUE,TabellSAML[[#This Row],[Datum för sista programtillfället]]&amp;TabellSAML[[#This Row],[(BIFF) Namn på ledare för programmet]],"")</f>
        <v/>
      </c>
      <c r="BB455" t="str">
        <f>_xlfn.XLOOKUP(TabellSAML[[#This Row],[BIFF_del_datum]],TabellSAML[BIFF_led_datum],TabellSAML[BIFF_led_SF],"",0,1)</f>
        <v/>
      </c>
      <c r="BC455" s="5" t="str">
        <f>IF(TabellSAML[[#This Row],[LFT1]]=TRUE,TabellSAML[[#This Row],[Datum för det sista programtillfället]]&amp;TabellSAML[[#This Row],[(LFT) Ledarens namn]],"")</f>
        <v/>
      </c>
      <c r="BD455" t="str">
        <f>IF(TabellSAML[[#This Row],[LFT1]]=TRUE,TabellSAML[[#This Row],[Socialförvaltning som anordnat programtillfällena]],"")</f>
        <v/>
      </c>
      <c r="BE455" s="5" t="str">
        <f>IF(TabellSAML[[#This Row],[LFT2]]=TRUE,TabellSAML[[#This Row],[Datum för sista programtillfället]]&amp;TabellSAML[[#This Row],[(LFT) Namn på ledare för programmet]],"")</f>
        <v/>
      </c>
      <c r="BF455" t="str">
        <f>_xlfn.XLOOKUP(TabellSAML[[#This Row],[LFT_del_datum]],TabellSAML[LFT_led_datum],TabellSAML[LFT_led_SF],"",0,1)</f>
        <v/>
      </c>
      <c r="BG45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5" s="5" t="str">
        <f>IF(ISNUMBER(TabellSAML[[#This Row],[Datum för det sista programtillfället]]),TabellSAML[[#This Row],[Datum för det sista programtillfället]],IF(ISBLANK(TabellSAML[[#This Row],[Datum för sista programtillfället]]),"",TabellSAML[[#This Row],[Datum för sista programtillfället]]))</f>
        <v/>
      </c>
      <c r="BJ455" t="str">
        <f>IF(ISTEXT(TabellSAML[[#This Row],[Typ av program]]),TabellSAML[[#This Row],[Typ av program]],IF(ISBLANK(TabellSAML[[#This Row],[Typ av program2]]),"",TabellSAML[[#This Row],[Typ av program2]]))</f>
        <v/>
      </c>
      <c r="BK455" t="str">
        <f>IF(ISTEXT(TabellSAML[[#This Row],[Datum alla]]),"",YEAR(TabellSAML[[#This Row],[Datum alla]]))</f>
        <v/>
      </c>
      <c r="BL455" t="str">
        <f>IF(ISTEXT(TabellSAML[[#This Row],[Datum alla]]),"",MONTH(TabellSAML[[#This Row],[Datum alla]]))</f>
        <v/>
      </c>
      <c r="BM455" t="str">
        <f>IF(ISTEXT(TabellSAML[[#This Row],[Månad]]),"",IF(TabellSAML[[#This Row],[Månad]]&lt;=6,TabellSAML[[#This Row],[År]]&amp;" termin 1",TabellSAML[[#This Row],[År]]&amp;" termin 2"))</f>
        <v/>
      </c>
    </row>
    <row r="456" spans="2:65" x14ac:dyDescent="0.25">
      <c r="B456" s="1"/>
      <c r="C456" s="1"/>
      <c r="G456" s="29"/>
      <c r="J456" s="2"/>
      <c r="K456" s="2"/>
      <c r="S456" s="37"/>
      <c r="T456" s="29"/>
      <c r="AO456" s="44" t="str">
        <f>IF(TabellSAML[[#This Row],[ID]]&gt;0,ISTEXT(TabellSAML[[#This Row],[(CoS) Ledarens namn]]),"")</f>
        <v/>
      </c>
      <c r="AP456" t="str">
        <f>IF(TabellSAML[[#This Row],[ID]]&gt;0,ISTEXT(TabellSAML[[#This Row],[(BIFF) Ledarens namn]]),"")</f>
        <v/>
      </c>
      <c r="AQ456" t="str">
        <f>IF(TabellSAML[[#This Row],[ID]]&gt;0,ISTEXT(TabellSAML[[#This Row],[(LFT) Ledarens namn]]),"")</f>
        <v/>
      </c>
      <c r="AR456" t="str">
        <f>IF(TabellSAML[[#This Row],[ID]]&gt;0,ISTEXT(TabellSAML[[#This Row],[(CoS) Namn på ledare för programmet]]),"")</f>
        <v/>
      </c>
      <c r="AS456" t="str">
        <f>IF(TabellSAML[[#This Row],[ID]]&gt;0,ISTEXT(TabellSAML[[#This Row],[(BIFF) Namn på ledare för programmet]]),"")</f>
        <v/>
      </c>
      <c r="AT456" t="str">
        <f>IF(TabellSAML[[#This Row],[ID]]&gt;0,ISTEXT(TabellSAML[[#This Row],[(LFT) Namn på ledare för programmet]]),"")</f>
        <v/>
      </c>
      <c r="AU456" s="5" t="str">
        <f>IF(TabellSAML[[#This Row],[CoS1]]=TRUE,TabellSAML[[#This Row],[Datum för det sista programtillfället]]&amp;TabellSAML[[#This Row],[(CoS) Ledarens namn]],"")</f>
        <v/>
      </c>
      <c r="AV456" t="str">
        <f>IF(TabellSAML[[#This Row],[CoS1]]=TRUE,TabellSAML[[#This Row],[Socialförvaltning som anordnat programtillfällena]],"")</f>
        <v/>
      </c>
      <c r="AW456" s="5" t="str">
        <f>IF(TabellSAML[[#This Row],[CoS2]]=TRUE,TabellSAML[[#This Row],[Datum för sista programtillfället]]&amp;TabellSAML[[#This Row],[(CoS) Namn på ledare för programmet]],"")</f>
        <v/>
      </c>
      <c r="AX456" t="str">
        <f>_xlfn.XLOOKUP(TabellSAML[[#This Row],[CoS_del_datum]],TabellSAML[CoS_led_datum],TabellSAML[CoS_led_SF],"",0,1)</f>
        <v/>
      </c>
      <c r="AY456" s="5" t="str">
        <f>IF(TabellSAML[[#This Row],[BIFF1]]=TRUE,TabellSAML[[#This Row],[Datum för det sista programtillfället]]&amp;TabellSAML[[#This Row],[(BIFF) Ledarens namn]],"")</f>
        <v/>
      </c>
      <c r="AZ456" t="str">
        <f>IF(TabellSAML[[#This Row],[BIFF1]]=TRUE,TabellSAML[[#This Row],[Socialförvaltning som anordnat programtillfällena]],"")</f>
        <v/>
      </c>
      <c r="BA456" s="5" t="str">
        <f>IF(TabellSAML[[#This Row],[BIFF2]]=TRUE,TabellSAML[[#This Row],[Datum för sista programtillfället]]&amp;TabellSAML[[#This Row],[(BIFF) Namn på ledare för programmet]],"")</f>
        <v/>
      </c>
      <c r="BB456" t="str">
        <f>_xlfn.XLOOKUP(TabellSAML[[#This Row],[BIFF_del_datum]],TabellSAML[BIFF_led_datum],TabellSAML[BIFF_led_SF],"",0,1)</f>
        <v/>
      </c>
      <c r="BC456" s="5" t="str">
        <f>IF(TabellSAML[[#This Row],[LFT1]]=TRUE,TabellSAML[[#This Row],[Datum för det sista programtillfället]]&amp;TabellSAML[[#This Row],[(LFT) Ledarens namn]],"")</f>
        <v/>
      </c>
      <c r="BD456" t="str">
        <f>IF(TabellSAML[[#This Row],[LFT1]]=TRUE,TabellSAML[[#This Row],[Socialförvaltning som anordnat programtillfällena]],"")</f>
        <v/>
      </c>
      <c r="BE456" s="5" t="str">
        <f>IF(TabellSAML[[#This Row],[LFT2]]=TRUE,TabellSAML[[#This Row],[Datum för sista programtillfället]]&amp;TabellSAML[[#This Row],[(LFT) Namn på ledare för programmet]],"")</f>
        <v/>
      </c>
      <c r="BF456" t="str">
        <f>_xlfn.XLOOKUP(TabellSAML[[#This Row],[LFT_del_datum]],TabellSAML[LFT_led_datum],TabellSAML[LFT_led_SF],"",0,1)</f>
        <v/>
      </c>
      <c r="BG45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6" s="5" t="str">
        <f>IF(ISNUMBER(TabellSAML[[#This Row],[Datum för det sista programtillfället]]),TabellSAML[[#This Row],[Datum för det sista programtillfället]],IF(ISBLANK(TabellSAML[[#This Row],[Datum för sista programtillfället]]),"",TabellSAML[[#This Row],[Datum för sista programtillfället]]))</f>
        <v/>
      </c>
      <c r="BJ456" t="str">
        <f>IF(ISTEXT(TabellSAML[[#This Row],[Typ av program]]),TabellSAML[[#This Row],[Typ av program]],IF(ISBLANK(TabellSAML[[#This Row],[Typ av program2]]),"",TabellSAML[[#This Row],[Typ av program2]]))</f>
        <v/>
      </c>
      <c r="BK456" t="str">
        <f>IF(ISTEXT(TabellSAML[[#This Row],[Datum alla]]),"",YEAR(TabellSAML[[#This Row],[Datum alla]]))</f>
        <v/>
      </c>
      <c r="BL456" t="str">
        <f>IF(ISTEXT(TabellSAML[[#This Row],[Datum alla]]),"",MONTH(TabellSAML[[#This Row],[Datum alla]]))</f>
        <v/>
      </c>
      <c r="BM456" t="str">
        <f>IF(ISTEXT(TabellSAML[[#This Row],[Månad]]),"",IF(TabellSAML[[#This Row],[Månad]]&lt;=6,TabellSAML[[#This Row],[År]]&amp;" termin 1",TabellSAML[[#This Row],[År]]&amp;" termin 2"))</f>
        <v/>
      </c>
    </row>
    <row r="457" spans="2:65" x14ac:dyDescent="0.25">
      <c r="B457" s="1"/>
      <c r="C457" s="1"/>
      <c r="G457" s="29"/>
      <c r="S457" s="37"/>
      <c r="T457" s="29"/>
      <c r="AA457" s="2"/>
      <c r="AO457" s="44" t="str">
        <f>IF(TabellSAML[[#This Row],[ID]]&gt;0,ISTEXT(TabellSAML[[#This Row],[(CoS) Ledarens namn]]),"")</f>
        <v/>
      </c>
      <c r="AP457" t="str">
        <f>IF(TabellSAML[[#This Row],[ID]]&gt;0,ISTEXT(TabellSAML[[#This Row],[(BIFF) Ledarens namn]]),"")</f>
        <v/>
      </c>
      <c r="AQ457" t="str">
        <f>IF(TabellSAML[[#This Row],[ID]]&gt;0,ISTEXT(TabellSAML[[#This Row],[(LFT) Ledarens namn]]),"")</f>
        <v/>
      </c>
      <c r="AR457" t="str">
        <f>IF(TabellSAML[[#This Row],[ID]]&gt;0,ISTEXT(TabellSAML[[#This Row],[(CoS) Namn på ledare för programmet]]),"")</f>
        <v/>
      </c>
      <c r="AS457" t="str">
        <f>IF(TabellSAML[[#This Row],[ID]]&gt;0,ISTEXT(TabellSAML[[#This Row],[(BIFF) Namn på ledare för programmet]]),"")</f>
        <v/>
      </c>
      <c r="AT457" t="str">
        <f>IF(TabellSAML[[#This Row],[ID]]&gt;0,ISTEXT(TabellSAML[[#This Row],[(LFT) Namn på ledare för programmet]]),"")</f>
        <v/>
      </c>
      <c r="AU457" s="5" t="str">
        <f>IF(TabellSAML[[#This Row],[CoS1]]=TRUE,TabellSAML[[#This Row],[Datum för det sista programtillfället]]&amp;TabellSAML[[#This Row],[(CoS) Ledarens namn]],"")</f>
        <v/>
      </c>
      <c r="AV457" t="str">
        <f>IF(TabellSAML[[#This Row],[CoS1]]=TRUE,TabellSAML[[#This Row],[Socialförvaltning som anordnat programtillfällena]],"")</f>
        <v/>
      </c>
      <c r="AW457" s="5" t="str">
        <f>IF(TabellSAML[[#This Row],[CoS2]]=TRUE,TabellSAML[[#This Row],[Datum för sista programtillfället]]&amp;TabellSAML[[#This Row],[(CoS) Namn på ledare för programmet]],"")</f>
        <v/>
      </c>
      <c r="AX457" t="str">
        <f>_xlfn.XLOOKUP(TabellSAML[[#This Row],[CoS_del_datum]],TabellSAML[CoS_led_datum],TabellSAML[CoS_led_SF],"",0,1)</f>
        <v/>
      </c>
      <c r="AY457" s="5" t="str">
        <f>IF(TabellSAML[[#This Row],[BIFF1]]=TRUE,TabellSAML[[#This Row],[Datum för det sista programtillfället]]&amp;TabellSAML[[#This Row],[(BIFF) Ledarens namn]],"")</f>
        <v/>
      </c>
      <c r="AZ457" t="str">
        <f>IF(TabellSAML[[#This Row],[BIFF1]]=TRUE,TabellSAML[[#This Row],[Socialförvaltning som anordnat programtillfällena]],"")</f>
        <v/>
      </c>
      <c r="BA457" s="5" t="str">
        <f>IF(TabellSAML[[#This Row],[BIFF2]]=TRUE,TabellSAML[[#This Row],[Datum för sista programtillfället]]&amp;TabellSAML[[#This Row],[(BIFF) Namn på ledare för programmet]],"")</f>
        <v/>
      </c>
      <c r="BB457" t="str">
        <f>_xlfn.XLOOKUP(TabellSAML[[#This Row],[BIFF_del_datum]],TabellSAML[BIFF_led_datum],TabellSAML[BIFF_led_SF],"",0,1)</f>
        <v/>
      </c>
      <c r="BC457" s="5" t="str">
        <f>IF(TabellSAML[[#This Row],[LFT1]]=TRUE,TabellSAML[[#This Row],[Datum för det sista programtillfället]]&amp;TabellSAML[[#This Row],[(LFT) Ledarens namn]],"")</f>
        <v/>
      </c>
      <c r="BD457" t="str">
        <f>IF(TabellSAML[[#This Row],[LFT1]]=TRUE,TabellSAML[[#This Row],[Socialförvaltning som anordnat programtillfällena]],"")</f>
        <v/>
      </c>
      <c r="BE457" s="5" t="str">
        <f>IF(TabellSAML[[#This Row],[LFT2]]=TRUE,TabellSAML[[#This Row],[Datum för sista programtillfället]]&amp;TabellSAML[[#This Row],[(LFT) Namn på ledare för programmet]],"")</f>
        <v/>
      </c>
      <c r="BF457" t="str">
        <f>_xlfn.XLOOKUP(TabellSAML[[#This Row],[LFT_del_datum]],TabellSAML[LFT_led_datum],TabellSAML[LFT_led_SF],"",0,1)</f>
        <v/>
      </c>
      <c r="BG45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7" s="5" t="str">
        <f>IF(ISNUMBER(TabellSAML[[#This Row],[Datum för det sista programtillfället]]),TabellSAML[[#This Row],[Datum för det sista programtillfället]],IF(ISBLANK(TabellSAML[[#This Row],[Datum för sista programtillfället]]),"",TabellSAML[[#This Row],[Datum för sista programtillfället]]))</f>
        <v/>
      </c>
      <c r="BJ457" t="str">
        <f>IF(ISTEXT(TabellSAML[[#This Row],[Typ av program]]),TabellSAML[[#This Row],[Typ av program]],IF(ISBLANK(TabellSAML[[#This Row],[Typ av program2]]),"",TabellSAML[[#This Row],[Typ av program2]]))</f>
        <v/>
      </c>
      <c r="BK457" t="str">
        <f>IF(ISTEXT(TabellSAML[[#This Row],[Datum alla]]),"",YEAR(TabellSAML[[#This Row],[Datum alla]]))</f>
        <v/>
      </c>
      <c r="BL457" t="str">
        <f>IF(ISTEXT(TabellSAML[[#This Row],[Datum alla]]),"",MONTH(TabellSAML[[#This Row],[Datum alla]]))</f>
        <v/>
      </c>
      <c r="BM457" t="str">
        <f>IF(ISTEXT(TabellSAML[[#This Row],[Månad]]),"",IF(TabellSAML[[#This Row],[Månad]]&lt;=6,TabellSAML[[#This Row],[År]]&amp;" termin 1",TabellSAML[[#This Row],[År]]&amp;" termin 2"))</f>
        <v/>
      </c>
    </row>
    <row r="458" spans="2:65" x14ac:dyDescent="0.25">
      <c r="B458" s="1"/>
      <c r="C458" s="1"/>
      <c r="G458" s="29"/>
      <c r="J458" s="2"/>
      <c r="K458" s="2"/>
      <c r="S458" s="37"/>
      <c r="T458" s="29"/>
      <c r="AO458" s="44" t="str">
        <f>IF(TabellSAML[[#This Row],[ID]]&gt;0,ISTEXT(TabellSAML[[#This Row],[(CoS) Ledarens namn]]),"")</f>
        <v/>
      </c>
      <c r="AP458" t="str">
        <f>IF(TabellSAML[[#This Row],[ID]]&gt;0,ISTEXT(TabellSAML[[#This Row],[(BIFF) Ledarens namn]]),"")</f>
        <v/>
      </c>
      <c r="AQ458" t="str">
        <f>IF(TabellSAML[[#This Row],[ID]]&gt;0,ISTEXT(TabellSAML[[#This Row],[(LFT) Ledarens namn]]),"")</f>
        <v/>
      </c>
      <c r="AR458" t="str">
        <f>IF(TabellSAML[[#This Row],[ID]]&gt;0,ISTEXT(TabellSAML[[#This Row],[(CoS) Namn på ledare för programmet]]),"")</f>
        <v/>
      </c>
      <c r="AS458" t="str">
        <f>IF(TabellSAML[[#This Row],[ID]]&gt;0,ISTEXT(TabellSAML[[#This Row],[(BIFF) Namn på ledare för programmet]]),"")</f>
        <v/>
      </c>
      <c r="AT458" t="str">
        <f>IF(TabellSAML[[#This Row],[ID]]&gt;0,ISTEXT(TabellSAML[[#This Row],[(LFT) Namn på ledare för programmet]]),"")</f>
        <v/>
      </c>
      <c r="AU458" s="5" t="str">
        <f>IF(TabellSAML[[#This Row],[CoS1]]=TRUE,TabellSAML[[#This Row],[Datum för det sista programtillfället]]&amp;TabellSAML[[#This Row],[(CoS) Ledarens namn]],"")</f>
        <v/>
      </c>
      <c r="AV458" t="str">
        <f>IF(TabellSAML[[#This Row],[CoS1]]=TRUE,TabellSAML[[#This Row],[Socialförvaltning som anordnat programtillfällena]],"")</f>
        <v/>
      </c>
      <c r="AW458" s="5" t="str">
        <f>IF(TabellSAML[[#This Row],[CoS2]]=TRUE,TabellSAML[[#This Row],[Datum för sista programtillfället]]&amp;TabellSAML[[#This Row],[(CoS) Namn på ledare för programmet]],"")</f>
        <v/>
      </c>
      <c r="AX458" t="str">
        <f>_xlfn.XLOOKUP(TabellSAML[[#This Row],[CoS_del_datum]],TabellSAML[CoS_led_datum],TabellSAML[CoS_led_SF],"",0,1)</f>
        <v/>
      </c>
      <c r="AY458" s="5" t="str">
        <f>IF(TabellSAML[[#This Row],[BIFF1]]=TRUE,TabellSAML[[#This Row],[Datum för det sista programtillfället]]&amp;TabellSAML[[#This Row],[(BIFF) Ledarens namn]],"")</f>
        <v/>
      </c>
      <c r="AZ458" t="str">
        <f>IF(TabellSAML[[#This Row],[BIFF1]]=TRUE,TabellSAML[[#This Row],[Socialförvaltning som anordnat programtillfällena]],"")</f>
        <v/>
      </c>
      <c r="BA458" s="5" t="str">
        <f>IF(TabellSAML[[#This Row],[BIFF2]]=TRUE,TabellSAML[[#This Row],[Datum för sista programtillfället]]&amp;TabellSAML[[#This Row],[(BIFF) Namn på ledare för programmet]],"")</f>
        <v/>
      </c>
      <c r="BB458" t="str">
        <f>_xlfn.XLOOKUP(TabellSAML[[#This Row],[BIFF_del_datum]],TabellSAML[BIFF_led_datum],TabellSAML[BIFF_led_SF],"",0,1)</f>
        <v/>
      </c>
      <c r="BC458" s="5" t="str">
        <f>IF(TabellSAML[[#This Row],[LFT1]]=TRUE,TabellSAML[[#This Row],[Datum för det sista programtillfället]]&amp;TabellSAML[[#This Row],[(LFT) Ledarens namn]],"")</f>
        <v/>
      </c>
      <c r="BD458" t="str">
        <f>IF(TabellSAML[[#This Row],[LFT1]]=TRUE,TabellSAML[[#This Row],[Socialförvaltning som anordnat programtillfällena]],"")</f>
        <v/>
      </c>
      <c r="BE458" s="5" t="str">
        <f>IF(TabellSAML[[#This Row],[LFT2]]=TRUE,TabellSAML[[#This Row],[Datum för sista programtillfället]]&amp;TabellSAML[[#This Row],[(LFT) Namn på ledare för programmet]],"")</f>
        <v/>
      </c>
      <c r="BF458" t="str">
        <f>_xlfn.XLOOKUP(TabellSAML[[#This Row],[LFT_del_datum]],TabellSAML[LFT_led_datum],TabellSAML[LFT_led_SF],"",0,1)</f>
        <v/>
      </c>
      <c r="BG45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8" s="5" t="str">
        <f>IF(ISNUMBER(TabellSAML[[#This Row],[Datum för det sista programtillfället]]),TabellSAML[[#This Row],[Datum för det sista programtillfället]],IF(ISBLANK(TabellSAML[[#This Row],[Datum för sista programtillfället]]),"",TabellSAML[[#This Row],[Datum för sista programtillfället]]))</f>
        <v/>
      </c>
      <c r="BJ458" t="str">
        <f>IF(ISTEXT(TabellSAML[[#This Row],[Typ av program]]),TabellSAML[[#This Row],[Typ av program]],IF(ISBLANK(TabellSAML[[#This Row],[Typ av program2]]),"",TabellSAML[[#This Row],[Typ av program2]]))</f>
        <v/>
      </c>
      <c r="BK458" t="str">
        <f>IF(ISTEXT(TabellSAML[[#This Row],[Datum alla]]),"",YEAR(TabellSAML[[#This Row],[Datum alla]]))</f>
        <v/>
      </c>
      <c r="BL458" t="str">
        <f>IF(ISTEXT(TabellSAML[[#This Row],[Datum alla]]),"",MONTH(TabellSAML[[#This Row],[Datum alla]]))</f>
        <v/>
      </c>
      <c r="BM458" t="str">
        <f>IF(ISTEXT(TabellSAML[[#This Row],[Månad]]),"",IF(TabellSAML[[#This Row],[Månad]]&lt;=6,TabellSAML[[#This Row],[År]]&amp;" termin 1",TabellSAML[[#This Row],[År]]&amp;" termin 2"))</f>
        <v/>
      </c>
    </row>
    <row r="459" spans="2:65" x14ac:dyDescent="0.25">
      <c r="B459" s="1"/>
      <c r="C459" s="1"/>
      <c r="G459" s="29"/>
      <c r="J459" s="2"/>
      <c r="K459" s="2"/>
      <c r="S459" s="37"/>
      <c r="T459" s="29"/>
      <c r="AO459" s="44" t="str">
        <f>IF(TabellSAML[[#This Row],[ID]]&gt;0,ISTEXT(TabellSAML[[#This Row],[(CoS) Ledarens namn]]),"")</f>
        <v/>
      </c>
      <c r="AP459" t="str">
        <f>IF(TabellSAML[[#This Row],[ID]]&gt;0,ISTEXT(TabellSAML[[#This Row],[(BIFF) Ledarens namn]]),"")</f>
        <v/>
      </c>
      <c r="AQ459" t="str">
        <f>IF(TabellSAML[[#This Row],[ID]]&gt;0,ISTEXT(TabellSAML[[#This Row],[(LFT) Ledarens namn]]),"")</f>
        <v/>
      </c>
      <c r="AR459" t="str">
        <f>IF(TabellSAML[[#This Row],[ID]]&gt;0,ISTEXT(TabellSAML[[#This Row],[(CoS) Namn på ledare för programmet]]),"")</f>
        <v/>
      </c>
      <c r="AS459" t="str">
        <f>IF(TabellSAML[[#This Row],[ID]]&gt;0,ISTEXT(TabellSAML[[#This Row],[(BIFF) Namn på ledare för programmet]]),"")</f>
        <v/>
      </c>
      <c r="AT459" t="str">
        <f>IF(TabellSAML[[#This Row],[ID]]&gt;0,ISTEXT(TabellSAML[[#This Row],[(LFT) Namn på ledare för programmet]]),"")</f>
        <v/>
      </c>
      <c r="AU459" s="5" t="str">
        <f>IF(TabellSAML[[#This Row],[CoS1]]=TRUE,TabellSAML[[#This Row],[Datum för det sista programtillfället]]&amp;TabellSAML[[#This Row],[(CoS) Ledarens namn]],"")</f>
        <v/>
      </c>
      <c r="AV459" t="str">
        <f>IF(TabellSAML[[#This Row],[CoS1]]=TRUE,TabellSAML[[#This Row],[Socialförvaltning som anordnat programtillfällena]],"")</f>
        <v/>
      </c>
      <c r="AW459" s="5" t="str">
        <f>IF(TabellSAML[[#This Row],[CoS2]]=TRUE,TabellSAML[[#This Row],[Datum för sista programtillfället]]&amp;TabellSAML[[#This Row],[(CoS) Namn på ledare för programmet]],"")</f>
        <v/>
      </c>
      <c r="AX459" t="str">
        <f>_xlfn.XLOOKUP(TabellSAML[[#This Row],[CoS_del_datum]],TabellSAML[CoS_led_datum],TabellSAML[CoS_led_SF],"",0,1)</f>
        <v/>
      </c>
      <c r="AY459" s="5" t="str">
        <f>IF(TabellSAML[[#This Row],[BIFF1]]=TRUE,TabellSAML[[#This Row],[Datum för det sista programtillfället]]&amp;TabellSAML[[#This Row],[(BIFF) Ledarens namn]],"")</f>
        <v/>
      </c>
      <c r="AZ459" t="str">
        <f>IF(TabellSAML[[#This Row],[BIFF1]]=TRUE,TabellSAML[[#This Row],[Socialförvaltning som anordnat programtillfällena]],"")</f>
        <v/>
      </c>
      <c r="BA459" s="5" t="str">
        <f>IF(TabellSAML[[#This Row],[BIFF2]]=TRUE,TabellSAML[[#This Row],[Datum för sista programtillfället]]&amp;TabellSAML[[#This Row],[(BIFF) Namn på ledare för programmet]],"")</f>
        <v/>
      </c>
      <c r="BB459" t="str">
        <f>_xlfn.XLOOKUP(TabellSAML[[#This Row],[BIFF_del_datum]],TabellSAML[BIFF_led_datum],TabellSAML[BIFF_led_SF],"",0,1)</f>
        <v/>
      </c>
      <c r="BC459" s="5" t="str">
        <f>IF(TabellSAML[[#This Row],[LFT1]]=TRUE,TabellSAML[[#This Row],[Datum för det sista programtillfället]]&amp;TabellSAML[[#This Row],[(LFT) Ledarens namn]],"")</f>
        <v/>
      </c>
      <c r="BD459" t="str">
        <f>IF(TabellSAML[[#This Row],[LFT1]]=TRUE,TabellSAML[[#This Row],[Socialförvaltning som anordnat programtillfällena]],"")</f>
        <v/>
      </c>
      <c r="BE459" s="5" t="str">
        <f>IF(TabellSAML[[#This Row],[LFT2]]=TRUE,TabellSAML[[#This Row],[Datum för sista programtillfället]]&amp;TabellSAML[[#This Row],[(LFT) Namn på ledare för programmet]],"")</f>
        <v/>
      </c>
      <c r="BF459" t="str">
        <f>_xlfn.XLOOKUP(TabellSAML[[#This Row],[LFT_del_datum]],TabellSAML[LFT_led_datum],TabellSAML[LFT_led_SF],"",0,1)</f>
        <v/>
      </c>
      <c r="BG45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5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59" s="5" t="str">
        <f>IF(ISNUMBER(TabellSAML[[#This Row],[Datum för det sista programtillfället]]),TabellSAML[[#This Row],[Datum för det sista programtillfället]],IF(ISBLANK(TabellSAML[[#This Row],[Datum för sista programtillfället]]),"",TabellSAML[[#This Row],[Datum för sista programtillfället]]))</f>
        <v/>
      </c>
      <c r="BJ459" t="str">
        <f>IF(ISTEXT(TabellSAML[[#This Row],[Typ av program]]),TabellSAML[[#This Row],[Typ av program]],IF(ISBLANK(TabellSAML[[#This Row],[Typ av program2]]),"",TabellSAML[[#This Row],[Typ av program2]]))</f>
        <v/>
      </c>
      <c r="BK459" t="str">
        <f>IF(ISTEXT(TabellSAML[[#This Row],[Datum alla]]),"",YEAR(TabellSAML[[#This Row],[Datum alla]]))</f>
        <v/>
      </c>
      <c r="BL459" t="str">
        <f>IF(ISTEXT(TabellSAML[[#This Row],[Datum alla]]),"",MONTH(TabellSAML[[#This Row],[Datum alla]]))</f>
        <v/>
      </c>
      <c r="BM459" t="str">
        <f>IF(ISTEXT(TabellSAML[[#This Row],[Månad]]),"",IF(TabellSAML[[#This Row],[Månad]]&lt;=6,TabellSAML[[#This Row],[År]]&amp;" termin 1",TabellSAML[[#This Row],[År]]&amp;" termin 2"))</f>
        <v/>
      </c>
    </row>
    <row r="460" spans="2:65" x14ac:dyDescent="0.25">
      <c r="B460" s="1"/>
      <c r="C460" s="1"/>
      <c r="G460" s="29"/>
      <c r="S460" s="37"/>
      <c r="T460" s="29"/>
      <c r="AA460" s="2"/>
      <c r="AO460" s="44" t="str">
        <f>IF(TabellSAML[[#This Row],[ID]]&gt;0,ISTEXT(TabellSAML[[#This Row],[(CoS) Ledarens namn]]),"")</f>
        <v/>
      </c>
      <c r="AP460" t="str">
        <f>IF(TabellSAML[[#This Row],[ID]]&gt;0,ISTEXT(TabellSAML[[#This Row],[(BIFF) Ledarens namn]]),"")</f>
        <v/>
      </c>
      <c r="AQ460" t="str">
        <f>IF(TabellSAML[[#This Row],[ID]]&gt;0,ISTEXT(TabellSAML[[#This Row],[(LFT) Ledarens namn]]),"")</f>
        <v/>
      </c>
      <c r="AR460" t="str">
        <f>IF(TabellSAML[[#This Row],[ID]]&gt;0,ISTEXT(TabellSAML[[#This Row],[(CoS) Namn på ledare för programmet]]),"")</f>
        <v/>
      </c>
      <c r="AS460" t="str">
        <f>IF(TabellSAML[[#This Row],[ID]]&gt;0,ISTEXT(TabellSAML[[#This Row],[(BIFF) Namn på ledare för programmet]]),"")</f>
        <v/>
      </c>
      <c r="AT460" t="str">
        <f>IF(TabellSAML[[#This Row],[ID]]&gt;0,ISTEXT(TabellSAML[[#This Row],[(LFT) Namn på ledare för programmet]]),"")</f>
        <v/>
      </c>
      <c r="AU460" s="5" t="str">
        <f>IF(TabellSAML[[#This Row],[CoS1]]=TRUE,TabellSAML[[#This Row],[Datum för det sista programtillfället]]&amp;TabellSAML[[#This Row],[(CoS) Ledarens namn]],"")</f>
        <v/>
      </c>
      <c r="AV460" t="str">
        <f>IF(TabellSAML[[#This Row],[CoS1]]=TRUE,TabellSAML[[#This Row],[Socialförvaltning som anordnat programtillfällena]],"")</f>
        <v/>
      </c>
      <c r="AW460" s="5" t="str">
        <f>IF(TabellSAML[[#This Row],[CoS2]]=TRUE,TabellSAML[[#This Row],[Datum för sista programtillfället]]&amp;TabellSAML[[#This Row],[(CoS) Namn på ledare för programmet]],"")</f>
        <v/>
      </c>
      <c r="AX460" t="str">
        <f>_xlfn.XLOOKUP(TabellSAML[[#This Row],[CoS_del_datum]],TabellSAML[CoS_led_datum],TabellSAML[CoS_led_SF],"",0,1)</f>
        <v/>
      </c>
      <c r="AY460" s="5" t="str">
        <f>IF(TabellSAML[[#This Row],[BIFF1]]=TRUE,TabellSAML[[#This Row],[Datum för det sista programtillfället]]&amp;TabellSAML[[#This Row],[(BIFF) Ledarens namn]],"")</f>
        <v/>
      </c>
      <c r="AZ460" t="str">
        <f>IF(TabellSAML[[#This Row],[BIFF1]]=TRUE,TabellSAML[[#This Row],[Socialförvaltning som anordnat programtillfällena]],"")</f>
        <v/>
      </c>
      <c r="BA460" s="5" t="str">
        <f>IF(TabellSAML[[#This Row],[BIFF2]]=TRUE,TabellSAML[[#This Row],[Datum för sista programtillfället]]&amp;TabellSAML[[#This Row],[(BIFF) Namn på ledare för programmet]],"")</f>
        <v/>
      </c>
      <c r="BB460" t="str">
        <f>_xlfn.XLOOKUP(TabellSAML[[#This Row],[BIFF_del_datum]],TabellSAML[BIFF_led_datum],TabellSAML[BIFF_led_SF],"",0,1)</f>
        <v/>
      </c>
      <c r="BC460" s="5" t="str">
        <f>IF(TabellSAML[[#This Row],[LFT1]]=TRUE,TabellSAML[[#This Row],[Datum för det sista programtillfället]]&amp;TabellSAML[[#This Row],[(LFT) Ledarens namn]],"")</f>
        <v/>
      </c>
      <c r="BD460" t="str">
        <f>IF(TabellSAML[[#This Row],[LFT1]]=TRUE,TabellSAML[[#This Row],[Socialförvaltning som anordnat programtillfällena]],"")</f>
        <v/>
      </c>
      <c r="BE460" s="5" t="str">
        <f>IF(TabellSAML[[#This Row],[LFT2]]=TRUE,TabellSAML[[#This Row],[Datum för sista programtillfället]]&amp;TabellSAML[[#This Row],[(LFT) Namn på ledare för programmet]],"")</f>
        <v/>
      </c>
      <c r="BF460" t="str">
        <f>_xlfn.XLOOKUP(TabellSAML[[#This Row],[LFT_del_datum]],TabellSAML[LFT_led_datum],TabellSAML[LFT_led_SF],"",0,1)</f>
        <v/>
      </c>
      <c r="BG46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0" s="5" t="str">
        <f>IF(ISNUMBER(TabellSAML[[#This Row],[Datum för det sista programtillfället]]),TabellSAML[[#This Row],[Datum för det sista programtillfället]],IF(ISBLANK(TabellSAML[[#This Row],[Datum för sista programtillfället]]),"",TabellSAML[[#This Row],[Datum för sista programtillfället]]))</f>
        <v/>
      </c>
      <c r="BJ460" t="str">
        <f>IF(ISTEXT(TabellSAML[[#This Row],[Typ av program]]),TabellSAML[[#This Row],[Typ av program]],IF(ISBLANK(TabellSAML[[#This Row],[Typ av program2]]),"",TabellSAML[[#This Row],[Typ av program2]]))</f>
        <v/>
      </c>
      <c r="BK460" t="str">
        <f>IF(ISTEXT(TabellSAML[[#This Row],[Datum alla]]),"",YEAR(TabellSAML[[#This Row],[Datum alla]]))</f>
        <v/>
      </c>
      <c r="BL460" t="str">
        <f>IF(ISTEXT(TabellSAML[[#This Row],[Datum alla]]),"",MONTH(TabellSAML[[#This Row],[Datum alla]]))</f>
        <v/>
      </c>
      <c r="BM460" t="str">
        <f>IF(ISTEXT(TabellSAML[[#This Row],[Månad]]),"",IF(TabellSAML[[#This Row],[Månad]]&lt;=6,TabellSAML[[#This Row],[År]]&amp;" termin 1",TabellSAML[[#This Row],[År]]&amp;" termin 2"))</f>
        <v/>
      </c>
    </row>
    <row r="461" spans="2:65" x14ac:dyDescent="0.25">
      <c r="B461" s="1"/>
      <c r="C461" s="1"/>
      <c r="G461" s="29"/>
      <c r="S461" s="37"/>
      <c r="T461" s="29"/>
      <c r="AA461" s="2"/>
      <c r="AO461" s="44" t="str">
        <f>IF(TabellSAML[[#This Row],[ID]]&gt;0,ISTEXT(TabellSAML[[#This Row],[(CoS) Ledarens namn]]),"")</f>
        <v/>
      </c>
      <c r="AP461" t="str">
        <f>IF(TabellSAML[[#This Row],[ID]]&gt;0,ISTEXT(TabellSAML[[#This Row],[(BIFF) Ledarens namn]]),"")</f>
        <v/>
      </c>
      <c r="AQ461" t="str">
        <f>IF(TabellSAML[[#This Row],[ID]]&gt;0,ISTEXT(TabellSAML[[#This Row],[(LFT) Ledarens namn]]),"")</f>
        <v/>
      </c>
      <c r="AR461" t="str">
        <f>IF(TabellSAML[[#This Row],[ID]]&gt;0,ISTEXT(TabellSAML[[#This Row],[(CoS) Namn på ledare för programmet]]),"")</f>
        <v/>
      </c>
      <c r="AS461" t="str">
        <f>IF(TabellSAML[[#This Row],[ID]]&gt;0,ISTEXT(TabellSAML[[#This Row],[(BIFF) Namn på ledare för programmet]]),"")</f>
        <v/>
      </c>
      <c r="AT461" t="str">
        <f>IF(TabellSAML[[#This Row],[ID]]&gt;0,ISTEXT(TabellSAML[[#This Row],[(LFT) Namn på ledare för programmet]]),"")</f>
        <v/>
      </c>
      <c r="AU461" s="5" t="str">
        <f>IF(TabellSAML[[#This Row],[CoS1]]=TRUE,TabellSAML[[#This Row],[Datum för det sista programtillfället]]&amp;TabellSAML[[#This Row],[(CoS) Ledarens namn]],"")</f>
        <v/>
      </c>
      <c r="AV461" t="str">
        <f>IF(TabellSAML[[#This Row],[CoS1]]=TRUE,TabellSAML[[#This Row],[Socialförvaltning som anordnat programtillfällena]],"")</f>
        <v/>
      </c>
      <c r="AW461" s="5" t="str">
        <f>IF(TabellSAML[[#This Row],[CoS2]]=TRUE,TabellSAML[[#This Row],[Datum för sista programtillfället]]&amp;TabellSAML[[#This Row],[(CoS) Namn på ledare för programmet]],"")</f>
        <v/>
      </c>
      <c r="AX461" t="str">
        <f>_xlfn.XLOOKUP(TabellSAML[[#This Row],[CoS_del_datum]],TabellSAML[CoS_led_datum],TabellSAML[CoS_led_SF],"",0,1)</f>
        <v/>
      </c>
      <c r="AY461" s="5" t="str">
        <f>IF(TabellSAML[[#This Row],[BIFF1]]=TRUE,TabellSAML[[#This Row],[Datum för det sista programtillfället]]&amp;TabellSAML[[#This Row],[(BIFF) Ledarens namn]],"")</f>
        <v/>
      </c>
      <c r="AZ461" t="str">
        <f>IF(TabellSAML[[#This Row],[BIFF1]]=TRUE,TabellSAML[[#This Row],[Socialförvaltning som anordnat programtillfällena]],"")</f>
        <v/>
      </c>
      <c r="BA461" s="5" t="str">
        <f>IF(TabellSAML[[#This Row],[BIFF2]]=TRUE,TabellSAML[[#This Row],[Datum för sista programtillfället]]&amp;TabellSAML[[#This Row],[(BIFF) Namn på ledare för programmet]],"")</f>
        <v/>
      </c>
      <c r="BB461" t="str">
        <f>_xlfn.XLOOKUP(TabellSAML[[#This Row],[BIFF_del_datum]],TabellSAML[BIFF_led_datum],TabellSAML[BIFF_led_SF],"",0,1)</f>
        <v/>
      </c>
      <c r="BC461" s="5" t="str">
        <f>IF(TabellSAML[[#This Row],[LFT1]]=TRUE,TabellSAML[[#This Row],[Datum för det sista programtillfället]]&amp;TabellSAML[[#This Row],[(LFT) Ledarens namn]],"")</f>
        <v/>
      </c>
      <c r="BD461" t="str">
        <f>IF(TabellSAML[[#This Row],[LFT1]]=TRUE,TabellSAML[[#This Row],[Socialförvaltning som anordnat programtillfällena]],"")</f>
        <v/>
      </c>
      <c r="BE461" s="5" t="str">
        <f>IF(TabellSAML[[#This Row],[LFT2]]=TRUE,TabellSAML[[#This Row],[Datum för sista programtillfället]]&amp;TabellSAML[[#This Row],[(LFT) Namn på ledare för programmet]],"")</f>
        <v/>
      </c>
      <c r="BF461" t="str">
        <f>_xlfn.XLOOKUP(TabellSAML[[#This Row],[LFT_del_datum]],TabellSAML[LFT_led_datum],TabellSAML[LFT_led_SF],"",0,1)</f>
        <v/>
      </c>
      <c r="BG46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1" s="5" t="str">
        <f>IF(ISNUMBER(TabellSAML[[#This Row],[Datum för det sista programtillfället]]),TabellSAML[[#This Row],[Datum för det sista programtillfället]],IF(ISBLANK(TabellSAML[[#This Row],[Datum för sista programtillfället]]),"",TabellSAML[[#This Row],[Datum för sista programtillfället]]))</f>
        <v/>
      </c>
      <c r="BJ461" t="str">
        <f>IF(ISTEXT(TabellSAML[[#This Row],[Typ av program]]),TabellSAML[[#This Row],[Typ av program]],IF(ISBLANK(TabellSAML[[#This Row],[Typ av program2]]),"",TabellSAML[[#This Row],[Typ av program2]]))</f>
        <v/>
      </c>
      <c r="BK461" t="str">
        <f>IF(ISTEXT(TabellSAML[[#This Row],[Datum alla]]),"",YEAR(TabellSAML[[#This Row],[Datum alla]]))</f>
        <v/>
      </c>
      <c r="BL461" t="str">
        <f>IF(ISTEXT(TabellSAML[[#This Row],[Datum alla]]),"",MONTH(TabellSAML[[#This Row],[Datum alla]]))</f>
        <v/>
      </c>
      <c r="BM461" t="str">
        <f>IF(ISTEXT(TabellSAML[[#This Row],[Månad]]),"",IF(TabellSAML[[#This Row],[Månad]]&lt;=6,TabellSAML[[#This Row],[År]]&amp;" termin 1",TabellSAML[[#This Row],[År]]&amp;" termin 2"))</f>
        <v/>
      </c>
    </row>
    <row r="462" spans="2:65" x14ac:dyDescent="0.25">
      <c r="B462" s="1"/>
      <c r="C462" s="1"/>
      <c r="G462" s="29"/>
      <c r="S462" s="37"/>
      <c r="T462" s="29"/>
      <c r="AA462" s="2"/>
      <c r="AO462" s="44" t="str">
        <f>IF(TabellSAML[[#This Row],[ID]]&gt;0,ISTEXT(TabellSAML[[#This Row],[(CoS) Ledarens namn]]),"")</f>
        <v/>
      </c>
      <c r="AP462" t="str">
        <f>IF(TabellSAML[[#This Row],[ID]]&gt;0,ISTEXT(TabellSAML[[#This Row],[(BIFF) Ledarens namn]]),"")</f>
        <v/>
      </c>
      <c r="AQ462" t="str">
        <f>IF(TabellSAML[[#This Row],[ID]]&gt;0,ISTEXT(TabellSAML[[#This Row],[(LFT) Ledarens namn]]),"")</f>
        <v/>
      </c>
      <c r="AR462" t="str">
        <f>IF(TabellSAML[[#This Row],[ID]]&gt;0,ISTEXT(TabellSAML[[#This Row],[(CoS) Namn på ledare för programmet]]),"")</f>
        <v/>
      </c>
      <c r="AS462" t="str">
        <f>IF(TabellSAML[[#This Row],[ID]]&gt;0,ISTEXT(TabellSAML[[#This Row],[(BIFF) Namn på ledare för programmet]]),"")</f>
        <v/>
      </c>
      <c r="AT462" t="str">
        <f>IF(TabellSAML[[#This Row],[ID]]&gt;0,ISTEXT(TabellSAML[[#This Row],[(LFT) Namn på ledare för programmet]]),"")</f>
        <v/>
      </c>
      <c r="AU462" s="5" t="str">
        <f>IF(TabellSAML[[#This Row],[CoS1]]=TRUE,TabellSAML[[#This Row],[Datum för det sista programtillfället]]&amp;TabellSAML[[#This Row],[(CoS) Ledarens namn]],"")</f>
        <v/>
      </c>
      <c r="AV462" t="str">
        <f>IF(TabellSAML[[#This Row],[CoS1]]=TRUE,TabellSAML[[#This Row],[Socialförvaltning som anordnat programtillfällena]],"")</f>
        <v/>
      </c>
      <c r="AW462" s="5" t="str">
        <f>IF(TabellSAML[[#This Row],[CoS2]]=TRUE,TabellSAML[[#This Row],[Datum för sista programtillfället]]&amp;TabellSAML[[#This Row],[(CoS) Namn på ledare för programmet]],"")</f>
        <v/>
      </c>
      <c r="AX462" t="str">
        <f>_xlfn.XLOOKUP(TabellSAML[[#This Row],[CoS_del_datum]],TabellSAML[CoS_led_datum],TabellSAML[CoS_led_SF],"",0,1)</f>
        <v/>
      </c>
      <c r="AY462" s="5" t="str">
        <f>IF(TabellSAML[[#This Row],[BIFF1]]=TRUE,TabellSAML[[#This Row],[Datum för det sista programtillfället]]&amp;TabellSAML[[#This Row],[(BIFF) Ledarens namn]],"")</f>
        <v/>
      </c>
      <c r="AZ462" t="str">
        <f>IF(TabellSAML[[#This Row],[BIFF1]]=TRUE,TabellSAML[[#This Row],[Socialförvaltning som anordnat programtillfällena]],"")</f>
        <v/>
      </c>
      <c r="BA462" s="5" t="str">
        <f>IF(TabellSAML[[#This Row],[BIFF2]]=TRUE,TabellSAML[[#This Row],[Datum för sista programtillfället]]&amp;TabellSAML[[#This Row],[(BIFF) Namn på ledare för programmet]],"")</f>
        <v/>
      </c>
      <c r="BB462" t="str">
        <f>_xlfn.XLOOKUP(TabellSAML[[#This Row],[BIFF_del_datum]],TabellSAML[BIFF_led_datum],TabellSAML[BIFF_led_SF],"",0,1)</f>
        <v/>
      </c>
      <c r="BC462" s="5" t="str">
        <f>IF(TabellSAML[[#This Row],[LFT1]]=TRUE,TabellSAML[[#This Row],[Datum för det sista programtillfället]]&amp;TabellSAML[[#This Row],[(LFT) Ledarens namn]],"")</f>
        <v/>
      </c>
      <c r="BD462" t="str">
        <f>IF(TabellSAML[[#This Row],[LFT1]]=TRUE,TabellSAML[[#This Row],[Socialförvaltning som anordnat programtillfällena]],"")</f>
        <v/>
      </c>
      <c r="BE462" s="5" t="str">
        <f>IF(TabellSAML[[#This Row],[LFT2]]=TRUE,TabellSAML[[#This Row],[Datum för sista programtillfället]]&amp;TabellSAML[[#This Row],[(LFT) Namn på ledare för programmet]],"")</f>
        <v/>
      </c>
      <c r="BF462" t="str">
        <f>_xlfn.XLOOKUP(TabellSAML[[#This Row],[LFT_del_datum]],TabellSAML[LFT_led_datum],TabellSAML[LFT_led_SF],"",0,1)</f>
        <v/>
      </c>
      <c r="BG46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2" s="5" t="str">
        <f>IF(ISNUMBER(TabellSAML[[#This Row],[Datum för det sista programtillfället]]),TabellSAML[[#This Row],[Datum för det sista programtillfället]],IF(ISBLANK(TabellSAML[[#This Row],[Datum för sista programtillfället]]),"",TabellSAML[[#This Row],[Datum för sista programtillfället]]))</f>
        <v/>
      </c>
      <c r="BJ462" t="str">
        <f>IF(ISTEXT(TabellSAML[[#This Row],[Typ av program]]),TabellSAML[[#This Row],[Typ av program]],IF(ISBLANK(TabellSAML[[#This Row],[Typ av program2]]),"",TabellSAML[[#This Row],[Typ av program2]]))</f>
        <v/>
      </c>
      <c r="BK462" t="str">
        <f>IF(ISTEXT(TabellSAML[[#This Row],[Datum alla]]),"",YEAR(TabellSAML[[#This Row],[Datum alla]]))</f>
        <v/>
      </c>
      <c r="BL462" t="str">
        <f>IF(ISTEXT(TabellSAML[[#This Row],[Datum alla]]),"",MONTH(TabellSAML[[#This Row],[Datum alla]]))</f>
        <v/>
      </c>
      <c r="BM462" t="str">
        <f>IF(ISTEXT(TabellSAML[[#This Row],[Månad]]),"",IF(TabellSAML[[#This Row],[Månad]]&lt;=6,TabellSAML[[#This Row],[År]]&amp;" termin 1",TabellSAML[[#This Row],[År]]&amp;" termin 2"))</f>
        <v/>
      </c>
    </row>
    <row r="463" spans="2:65" x14ac:dyDescent="0.25">
      <c r="B463" s="1"/>
      <c r="C463" s="1"/>
      <c r="G463" s="29"/>
      <c r="S463" s="37"/>
      <c r="T463" s="29"/>
      <c r="AA463" s="2"/>
      <c r="AO463" s="44" t="str">
        <f>IF(TabellSAML[[#This Row],[ID]]&gt;0,ISTEXT(TabellSAML[[#This Row],[(CoS) Ledarens namn]]),"")</f>
        <v/>
      </c>
      <c r="AP463" t="str">
        <f>IF(TabellSAML[[#This Row],[ID]]&gt;0,ISTEXT(TabellSAML[[#This Row],[(BIFF) Ledarens namn]]),"")</f>
        <v/>
      </c>
      <c r="AQ463" t="str">
        <f>IF(TabellSAML[[#This Row],[ID]]&gt;0,ISTEXT(TabellSAML[[#This Row],[(LFT) Ledarens namn]]),"")</f>
        <v/>
      </c>
      <c r="AR463" t="str">
        <f>IF(TabellSAML[[#This Row],[ID]]&gt;0,ISTEXT(TabellSAML[[#This Row],[(CoS) Namn på ledare för programmet]]),"")</f>
        <v/>
      </c>
      <c r="AS463" t="str">
        <f>IF(TabellSAML[[#This Row],[ID]]&gt;0,ISTEXT(TabellSAML[[#This Row],[(BIFF) Namn på ledare för programmet]]),"")</f>
        <v/>
      </c>
      <c r="AT463" t="str">
        <f>IF(TabellSAML[[#This Row],[ID]]&gt;0,ISTEXT(TabellSAML[[#This Row],[(LFT) Namn på ledare för programmet]]),"")</f>
        <v/>
      </c>
      <c r="AU463" s="5" t="str">
        <f>IF(TabellSAML[[#This Row],[CoS1]]=TRUE,TabellSAML[[#This Row],[Datum för det sista programtillfället]]&amp;TabellSAML[[#This Row],[(CoS) Ledarens namn]],"")</f>
        <v/>
      </c>
      <c r="AV463" t="str">
        <f>IF(TabellSAML[[#This Row],[CoS1]]=TRUE,TabellSAML[[#This Row],[Socialförvaltning som anordnat programtillfällena]],"")</f>
        <v/>
      </c>
      <c r="AW463" s="5" t="str">
        <f>IF(TabellSAML[[#This Row],[CoS2]]=TRUE,TabellSAML[[#This Row],[Datum för sista programtillfället]]&amp;TabellSAML[[#This Row],[(CoS) Namn på ledare för programmet]],"")</f>
        <v/>
      </c>
      <c r="AX463" t="str">
        <f>_xlfn.XLOOKUP(TabellSAML[[#This Row],[CoS_del_datum]],TabellSAML[CoS_led_datum],TabellSAML[CoS_led_SF],"",0,1)</f>
        <v/>
      </c>
      <c r="AY463" s="5" t="str">
        <f>IF(TabellSAML[[#This Row],[BIFF1]]=TRUE,TabellSAML[[#This Row],[Datum för det sista programtillfället]]&amp;TabellSAML[[#This Row],[(BIFF) Ledarens namn]],"")</f>
        <v/>
      </c>
      <c r="AZ463" t="str">
        <f>IF(TabellSAML[[#This Row],[BIFF1]]=TRUE,TabellSAML[[#This Row],[Socialförvaltning som anordnat programtillfällena]],"")</f>
        <v/>
      </c>
      <c r="BA463" s="5" t="str">
        <f>IF(TabellSAML[[#This Row],[BIFF2]]=TRUE,TabellSAML[[#This Row],[Datum för sista programtillfället]]&amp;TabellSAML[[#This Row],[(BIFF) Namn på ledare för programmet]],"")</f>
        <v/>
      </c>
      <c r="BB463" t="str">
        <f>_xlfn.XLOOKUP(TabellSAML[[#This Row],[BIFF_del_datum]],TabellSAML[BIFF_led_datum],TabellSAML[BIFF_led_SF],"",0,1)</f>
        <v/>
      </c>
      <c r="BC463" s="5" t="str">
        <f>IF(TabellSAML[[#This Row],[LFT1]]=TRUE,TabellSAML[[#This Row],[Datum för det sista programtillfället]]&amp;TabellSAML[[#This Row],[(LFT) Ledarens namn]],"")</f>
        <v/>
      </c>
      <c r="BD463" t="str">
        <f>IF(TabellSAML[[#This Row],[LFT1]]=TRUE,TabellSAML[[#This Row],[Socialförvaltning som anordnat programtillfällena]],"")</f>
        <v/>
      </c>
      <c r="BE463" s="5" t="str">
        <f>IF(TabellSAML[[#This Row],[LFT2]]=TRUE,TabellSAML[[#This Row],[Datum för sista programtillfället]]&amp;TabellSAML[[#This Row],[(LFT) Namn på ledare för programmet]],"")</f>
        <v/>
      </c>
      <c r="BF463" t="str">
        <f>_xlfn.XLOOKUP(TabellSAML[[#This Row],[LFT_del_datum]],TabellSAML[LFT_led_datum],TabellSAML[LFT_led_SF],"",0,1)</f>
        <v/>
      </c>
      <c r="BG46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3" s="5" t="str">
        <f>IF(ISNUMBER(TabellSAML[[#This Row],[Datum för det sista programtillfället]]),TabellSAML[[#This Row],[Datum för det sista programtillfället]],IF(ISBLANK(TabellSAML[[#This Row],[Datum för sista programtillfället]]),"",TabellSAML[[#This Row],[Datum för sista programtillfället]]))</f>
        <v/>
      </c>
      <c r="BJ463" t="str">
        <f>IF(ISTEXT(TabellSAML[[#This Row],[Typ av program]]),TabellSAML[[#This Row],[Typ av program]],IF(ISBLANK(TabellSAML[[#This Row],[Typ av program2]]),"",TabellSAML[[#This Row],[Typ av program2]]))</f>
        <v/>
      </c>
      <c r="BK463" t="str">
        <f>IF(ISTEXT(TabellSAML[[#This Row],[Datum alla]]),"",YEAR(TabellSAML[[#This Row],[Datum alla]]))</f>
        <v/>
      </c>
      <c r="BL463" t="str">
        <f>IF(ISTEXT(TabellSAML[[#This Row],[Datum alla]]),"",MONTH(TabellSAML[[#This Row],[Datum alla]]))</f>
        <v/>
      </c>
      <c r="BM463" t="str">
        <f>IF(ISTEXT(TabellSAML[[#This Row],[Månad]]),"",IF(TabellSAML[[#This Row],[Månad]]&lt;=6,TabellSAML[[#This Row],[År]]&amp;" termin 1",TabellSAML[[#This Row],[År]]&amp;" termin 2"))</f>
        <v/>
      </c>
    </row>
    <row r="464" spans="2:65" x14ac:dyDescent="0.25">
      <c r="B464" s="1"/>
      <c r="C464" s="1"/>
      <c r="G464" s="29"/>
      <c r="S464" s="37"/>
      <c r="T464" s="29"/>
      <c r="AA464" s="2"/>
      <c r="AN464" s="36"/>
      <c r="AO464" s="44" t="str">
        <f>IF(TabellSAML[[#This Row],[ID]]&gt;0,ISTEXT(TabellSAML[[#This Row],[(CoS) Ledarens namn]]),"")</f>
        <v/>
      </c>
      <c r="AP464" t="str">
        <f>IF(TabellSAML[[#This Row],[ID]]&gt;0,ISTEXT(TabellSAML[[#This Row],[(BIFF) Ledarens namn]]),"")</f>
        <v/>
      </c>
      <c r="AQ464" t="str">
        <f>IF(TabellSAML[[#This Row],[ID]]&gt;0,ISTEXT(TabellSAML[[#This Row],[(LFT) Ledarens namn]]),"")</f>
        <v/>
      </c>
      <c r="AR464" t="str">
        <f>IF(TabellSAML[[#This Row],[ID]]&gt;0,ISTEXT(TabellSAML[[#This Row],[(CoS) Namn på ledare för programmet]]),"")</f>
        <v/>
      </c>
      <c r="AS464" t="str">
        <f>IF(TabellSAML[[#This Row],[ID]]&gt;0,ISTEXT(TabellSAML[[#This Row],[(BIFF) Namn på ledare för programmet]]),"")</f>
        <v/>
      </c>
      <c r="AT464" t="str">
        <f>IF(TabellSAML[[#This Row],[ID]]&gt;0,ISTEXT(TabellSAML[[#This Row],[(LFT) Namn på ledare för programmet]]),"")</f>
        <v/>
      </c>
      <c r="AU464" s="5" t="str">
        <f>IF(TabellSAML[[#This Row],[CoS1]]=TRUE,TabellSAML[[#This Row],[Datum för det sista programtillfället]]&amp;TabellSAML[[#This Row],[(CoS) Ledarens namn]],"")</f>
        <v/>
      </c>
      <c r="AV464" t="str">
        <f>IF(TabellSAML[[#This Row],[CoS1]]=TRUE,TabellSAML[[#This Row],[Socialförvaltning som anordnat programtillfällena]],"")</f>
        <v/>
      </c>
      <c r="AW464" s="5" t="str">
        <f>IF(TabellSAML[[#This Row],[CoS2]]=TRUE,TabellSAML[[#This Row],[Datum för sista programtillfället]]&amp;TabellSAML[[#This Row],[(CoS) Namn på ledare för programmet]],"")</f>
        <v/>
      </c>
      <c r="AX464" t="str">
        <f>_xlfn.XLOOKUP(TabellSAML[[#This Row],[CoS_del_datum]],TabellSAML[CoS_led_datum],TabellSAML[CoS_led_SF],"",0,1)</f>
        <v/>
      </c>
      <c r="AY464" s="5" t="str">
        <f>IF(TabellSAML[[#This Row],[BIFF1]]=TRUE,TabellSAML[[#This Row],[Datum för det sista programtillfället]]&amp;TabellSAML[[#This Row],[(BIFF) Ledarens namn]],"")</f>
        <v/>
      </c>
      <c r="AZ464" t="str">
        <f>IF(TabellSAML[[#This Row],[BIFF1]]=TRUE,TabellSAML[[#This Row],[Socialförvaltning som anordnat programtillfällena]],"")</f>
        <v/>
      </c>
      <c r="BA464" s="5" t="str">
        <f>IF(TabellSAML[[#This Row],[BIFF2]]=TRUE,TabellSAML[[#This Row],[Datum för sista programtillfället]]&amp;TabellSAML[[#This Row],[(BIFF) Namn på ledare för programmet]],"")</f>
        <v/>
      </c>
      <c r="BB464" t="str">
        <f>_xlfn.XLOOKUP(TabellSAML[[#This Row],[BIFF_del_datum]],TabellSAML[BIFF_led_datum],TabellSAML[BIFF_led_SF],"",0,1)</f>
        <v/>
      </c>
      <c r="BC464" s="5" t="str">
        <f>IF(TabellSAML[[#This Row],[LFT1]]=TRUE,TabellSAML[[#This Row],[Datum för det sista programtillfället]]&amp;TabellSAML[[#This Row],[(LFT) Ledarens namn]],"")</f>
        <v/>
      </c>
      <c r="BD464" t="str">
        <f>IF(TabellSAML[[#This Row],[LFT1]]=TRUE,TabellSAML[[#This Row],[Socialförvaltning som anordnat programtillfällena]],"")</f>
        <v/>
      </c>
      <c r="BE464" s="5" t="str">
        <f>IF(TabellSAML[[#This Row],[LFT2]]=TRUE,TabellSAML[[#This Row],[Datum för sista programtillfället]]&amp;TabellSAML[[#This Row],[(LFT) Namn på ledare för programmet]],"")</f>
        <v/>
      </c>
      <c r="BF464" t="str">
        <f>_xlfn.XLOOKUP(TabellSAML[[#This Row],[LFT_del_datum]],TabellSAML[LFT_led_datum],TabellSAML[LFT_led_SF],"",0,1)</f>
        <v/>
      </c>
      <c r="BG46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4" s="5" t="str">
        <f>IF(ISNUMBER(TabellSAML[[#This Row],[Datum för det sista programtillfället]]),TabellSAML[[#This Row],[Datum för det sista programtillfället]],IF(ISBLANK(TabellSAML[[#This Row],[Datum för sista programtillfället]]),"",TabellSAML[[#This Row],[Datum för sista programtillfället]]))</f>
        <v/>
      </c>
      <c r="BJ464" t="str">
        <f>IF(ISTEXT(TabellSAML[[#This Row],[Typ av program]]),TabellSAML[[#This Row],[Typ av program]],IF(ISBLANK(TabellSAML[[#This Row],[Typ av program2]]),"",TabellSAML[[#This Row],[Typ av program2]]))</f>
        <v/>
      </c>
      <c r="BK464" t="str">
        <f>IF(ISTEXT(TabellSAML[[#This Row],[Datum alla]]),"",YEAR(TabellSAML[[#This Row],[Datum alla]]))</f>
        <v/>
      </c>
      <c r="BL464" t="str">
        <f>IF(ISTEXT(TabellSAML[[#This Row],[Datum alla]]),"",MONTH(TabellSAML[[#This Row],[Datum alla]]))</f>
        <v/>
      </c>
      <c r="BM464" t="str">
        <f>IF(ISTEXT(TabellSAML[[#This Row],[Månad]]),"",IF(TabellSAML[[#This Row],[Månad]]&lt;=6,TabellSAML[[#This Row],[År]]&amp;" termin 1",TabellSAML[[#This Row],[År]]&amp;" termin 2"))</f>
        <v/>
      </c>
    </row>
    <row r="465" spans="2:65" x14ac:dyDescent="0.25">
      <c r="B465" s="1"/>
      <c r="C465" s="1"/>
      <c r="G465" s="29"/>
      <c r="S465" s="37"/>
      <c r="T465" s="29"/>
      <c r="AA465" s="2"/>
      <c r="AO465" s="44" t="str">
        <f>IF(TabellSAML[[#This Row],[ID]]&gt;0,ISTEXT(TabellSAML[[#This Row],[(CoS) Ledarens namn]]),"")</f>
        <v/>
      </c>
      <c r="AP465" t="str">
        <f>IF(TabellSAML[[#This Row],[ID]]&gt;0,ISTEXT(TabellSAML[[#This Row],[(BIFF) Ledarens namn]]),"")</f>
        <v/>
      </c>
      <c r="AQ465" t="str">
        <f>IF(TabellSAML[[#This Row],[ID]]&gt;0,ISTEXT(TabellSAML[[#This Row],[(LFT) Ledarens namn]]),"")</f>
        <v/>
      </c>
      <c r="AR465" t="str">
        <f>IF(TabellSAML[[#This Row],[ID]]&gt;0,ISTEXT(TabellSAML[[#This Row],[(CoS) Namn på ledare för programmet]]),"")</f>
        <v/>
      </c>
      <c r="AS465" t="str">
        <f>IF(TabellSAML[[#This Row],[ID]]&gt;0,ISTEXT(TabellSAML[[#This Row],[(BIFF) Namn på ledare för programmet]]),"")</f>
        <v/>
      </c>
      <c r="AT465" t="str">
        <f>IF(TabellSAML[[#This Row],[ID]]&gt;0,ISTEXT(TabellSAML[[#This Row],[(LFT) Namn på ledare för programmet]]),"")</f>
        <v/>
      </c>
      <c r="AU465" s="5" t="str">
        <f>IF(TabellSAML[[#This Row],[CoS1]]=TRUE,TabellSAML[[#This Row],[Datum för det sista programtillfället]]&amp;TabellSAML[[#This Row],[(CoS) Ledarens namn]],"")</f>
        <v/>
      </c>
      <c r="AV465" t="str">
        <f>IF(TabellSAML[[#This Row],[CoS1]]=TRUE,TabellSAML[[#This Row],[Socialförvaltning som anordnat programtillfällena]],"")</f>
        <v/>
      </c>
      <c r="AW465" s="5" t="str">
        <f>IF(TabellSAML[[#This Row],[CoS2]]=TRUE,TabellSAML[[#This Row],[Datum för sista programtillfället]]&amp;TabellSAML[[#This Row],[(CoS) Namn på ledare för programmet]],"")</f>
        <v/>
      </c>
      <c r="AX465" t="str">
        <f>_xlfn.XLOOKUP(TabellSAML[[#This Row],[CoS_del_datum]],TabellSAML[CoS_led_datum],TabellSAML[CoS_led_SF],"",0,1)</f>
        <v/>
      </c>
      <c r="AY465" s="5" t="str">
        <f>IF(TabellSAML[[#This Row],[BIFF1]]=TRUE,TabellSAML[[#This Row],[Datum för det sista programtillfället]]&amp;TabellSAML[[#This Row],[(BIFF) Ledarens namn]],"")</f>
        <v/>
      </c>
      <c r="AZ465" t="str">
        <f>IF(TabellSAML[[#This Row],[BIFF1]]=TRUE,TabellSAML[[#This Row],[Socialförvaltning som anordnat programtillfällena]],"")</f>
        <v/>
      </c>
      <c r="BA465" s="5" t="str">
        <f>IF(TabellSAML[[#This Row],[BIFF2]]=TRUE,TabellSAML[[#This Row],[Datum för sista programtillfället]]&amp;TabellSAML[[#This Row],[(BIFF) Namn på ledare för programmet]],"")</f>
        <v/>
      </c>
      <c r="BB465" t="str">
        <f>_xlfn.XLOOKUP(TabellSAML[[#This Row],[BIFF_del_datum]],TabellSAML[BIFF_led_datum],TabellSAML[BIFF_led_SF],"",0,1)</f>
        <v/>
      </c>
      <c r="BC465" s="5" t="str">
        <f>IF(TabellSAML[[#This Row],[LFT1]]=TRUE,TabellSAML[[#This Row],[Datum för det sista programtillfället]]&amp;TabellSAML[[#This Row],[(LFT) Ledarens namn]],"")</f>
        <v/>
      </c>
      <c r="BD465" t="str">
        <f>IF(TabellSAML[[#This Row],[LFT1]]=TRUE,TabellSAML[[#This Row],[Socialförvaltning som anordnat programtillfällena]],"")</f>
        <v/>
      </c>
      <c r="BE465" s="5" t="str">
        <f>IF(TabellSAML[[#This Row],[LFT2]]=TRUE,TabellSAML[[#This Row],[Datum för sista programtillfället]]&amp;TabellSAML[[#This Row],[(LFT) Namn på ledare för programmet]],"")</f>
        <v/>
      </c>
      <c r="BF465" t="str">
        <f>_xlfn.XLOOKUP(TabellSAML[[#This Row],[LFT_del_datum]],TabellSAML[LFT_led_datum],TabellSAML[LFT_led_SF],"",0,1)</f>
        <v/>
      </c>
      <c r="BG46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5" s="5" t="str">
        <f>IF(ISNUMBER(TabellSAML[[#This Row],[Datum för det sista programtillfället]]),TabellSAML[[#This Row],[Datum för det sista programtillfället]],IF(ISBLANK(TabellSAML[[#This Row],[Datum för sista programtillfället]]),"",TabellSAML[[#This Row],[Datum för sista programtillfället]]))</f>
        <v/>
      </c>
      <c r="BJ465" t="str">
        <f>IF(ISTEXT(TabellSAML[[#This Row],[Typ av program]]),TabellSAML[[#This Row],[Typ av program]],IF(ISBLANK(TabellSAML[[#This Row],[Typ av program2]]),"",TabellSAML[[#This Row],[Typ av program2]]))</f>
        <v/>
      </c>
      <c r="BK465" t="str">
        <f>IF(ISTEXT(TabellSAML[[#This Row],[Datum alla]]),"",YEAR(TabellSAML[[#This Row],[Datum alla]]))</f>
        <v/>
      </c>
      <c r="BL465" t="str">
        <f>IF(ISTEXT(TabellSAML[[#This Row],[Datum alla]]),"",MONTH(TabellSAML[[#This Row],[Datum alla]]))</f>
        <v/>
      </c>
      <c r="BM465" t="str">
        <f>IF(ISTEXT(TabellSAML[[#This Row],[Månad]]),"",IF(TabellSAML[[#This Row],[Månad]]&lt;=6,TabellSAML[[#This Row],[År]]&amp;" termin 1",TabellSAML[[#This Row],[År]]&amp;" termin 2"))</f>
        <v/>
      </c>
    </row>
    <row r="466" spans="2:65" x14ac:dyDescent="0.25">
      <c r="B466" s="1"/>
      <c r="C466" s="1"/>
      <c r="G466" s="29"/>
      <c r="S466" s="37"/>
      <c r="T466" s="29"/>
      <c r="AA466" s="2"/>
      <c r="AO466" s="44" t="str">
        <f>IF(TabellSAML[[#This Row],[ID]]&gt;0,ISTEXT(TabellSAML[[#This Row],[(CoS) Ledarens namn]]),"")</f>
        <v/>
      </c>
      <c r="AP466" t="str">
        <f>IF(TabellSAML[[#This Row],[ID]]&gt;0,ISTEXT(TabellSAML[[#This Row],[(BIFF) Ledarens namn]]),"")</f>
        <v/>
      </c>
      <c r="AQ466" t="str">
        <f>IF(TabellSAML[[#This Row],[ID]]&gt;0,ISTEXT(TabellSAML[[#This Row],[(LFT) Ledarens namn]]),"")</f>
        <v/>
      </c>
      <c r="AR466" t="str">
        <f>IF(TabellSAML[[#This Row],[ID]]&gt;0,ISTEXT(TabellSAML[[#This Row],[(CoS) Namn på ledare för programmet]]),"")</f>
        <v/>
      </c>
      <c r="AS466" t="str">
        <f>IF(TabellSAML[[#This Row],[ID]]&gt;0,ISTEXT(TabellSAML[[#This Row],[(BIFF) Namn på ledare för programmet]]),"")</f>
        <v/>
      </c>
      <c r="AT466" t="str">
        <f>IF(TabellSAML[[#This Row],[ID]]&gt;0,ISTEXT(TabellSAML[[#This Row],[(LFT) Namn på ledare för programmet]]),"")</f>
        <v/>
      </c>
      <c r="AU466" s="5" t="str">
        <f>IF(TabellSAML[[#This Row],[CoS1]]=TRUE,TabellSAML[[#This Row],[Datum för det sista programtillfället]]&amp;TabellSAML[[#This Row],[(CoS) Ledarens namn]],"")</f>
        <v/>
      </c>
      <c r="AV466" t="str">
        <f>IF(TabellSAML[[#This Row],[CoS1]]=TRUE,TabellSAML[[#This Row],[Socialförvaltning som anordnat programtillfällena]],"")</f>
        <v/>
      </c>
      <c r="AW466" s="5" t="str">
        <f>IF(TabellSAML[[#This Row],[CoS2]]=TRUE,TabellSAML[[#This Row],[Datum för sista programtillfället]]&amp;TabellSAML[[#This Row],[(CoS) Namn på ledare för programmet]],"")</f>
        <v/>
      </c>
      <c r="AX466" t="str">
        <f>_xlfn.XLOOKUP(TabellSAML[[#This Row],[CoS_del_datum]],TabellSAML[CoS_led_datum],TabellSAML[CoS_led_SF],"",0,1)</f>
        <v/>
      </c>
      <c r="AY466" s="5" t="str">
        <f>IF(TabellSAML[[#This Row],[BIFF1]]=TRUE,TabellSAML[[#This Row],[Datum för det sista programtillfället]]&amp;TabellSAML[[#This Row],[(BIFF) Ledarens namn]],"")</f>
        <v/>
      </c>
      <c r="AZ466" t="str">
        <f>IF(TabellSAML[[#This Row],[BIFF1]]=TRUE,TabellSAML[[#This Row],[Socialförvaltning som anordnat programtillfällena]],"")</f>
        <v/>
      </c>
      <c r="BA466" s="5" t="str">
        <f>IF(TabellSAML[[#This Row],[BIFF2]]=TRUE,TabellSAML[[#This Row],[Datum för sista programtillfället]]&amp;TabellSAML[[#This Row],[(BIFF) Namn på ledare för programmet]],"")</f>
        <v/>
      </c>
      <c r="BB466" t="str">
        <f>_xlfn.XLOOKUP(TabellSAML[[#This Row],[BIFF_del_datum]],TabellSAML[BIFF_led_datum],TabellSAML[BIFF_led_SF],"",0,1)</f>
        <v/>
      </c>
      <c r="BC466" s="5" t="str">
        <f>IF(TabellSAML[[#This Row],[LFT1]]=TRUE,TabellSAML[[#This Row],[Datum för det sista programtillfället]]&amp;TabellSAML[[#This Row],[(LFT) Ledarens namn]],"")</f>
        <v/>
      </c>
      <c r="BD466" t="str">
        <f>IF(TabellSAML[[#This Row],[LFT1]]=TRUE,TabellSAML[[#This Row],[Socialförvaltning som anordnat programtillfällena]],"")</f>
        <v/>
      </c>
      <c r="BE466" s="5" t="str">
        <f>IF(TabellSAML[[#This Row],[LFT2]]=TRUE,TabellSAML[[#This Row],[Datum för sista programtillfället]]&amp;TabellSAML[[#This Row],[(LFT) Namn på ledare för programmet]],"")</f>
        <v/>
      </c>
      <c r="BF466" t="str">
        <f>_xlfn.XLOOKUP(TabellSAML[[#This Row],[LFT_del_datum]],TabellSAML[LFT_led_datum],TabellSAML[LFT_led_SF],"",0,1)</f>
        <v/>
      </c>
      <c r="BG46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6" s="5" t="str">
        <f>IF(ISNUMBER(TabellSAML[[#This Row],[Datum för det sista programtillfället]]),TabellSAML[[#This Row],[Datum för det sista programtillfället]],IF(ISBLANK(TabellSAML[[#This Row],[Datum för sista programtillfället]]),"",TabellSAML[[#This Row],[Datum för sista programtillfället]]))</f>
        <v/>
      </c>
      <c r="BJ466" t="str">
        <f>IF(ISTEXT(TabellSAML[[#This Row],[Typ av program]]),TabellSAML[[#This Row],[Typ av program]],IF(ISBLANK(TabellSAML[[#This Row],[Typ av program2]]),"",TabellSAML[[#This Row],[Typ av program2]]))</f>
        <v/>
      </c>
      <c r="BK466" t="str">
        <f>IF(ISTEXT(TabellSAML[[#This Row],[Datum alla]]),"",YEAR(TabellSAML[[#This Row],[Datum alla]]))</f>
        <v/>
      </c>
      <c r="BL466" t="str">
        <f>IF(ISTEXT(TabellSAML[[#This Row],[Datum alla]]),"",MONTH(TabellSAML[[#This Row],[Datum alla]]))</f>
        <v/>
      </c>
      <c r="BM466" t="str">
        <f>IF(ISTEXT(TabellSAML[[#This Row],[Månad]]),"",IF(TabellSAML[[#This Row],[Månad]]&lt;=6,TabellSAML[[#This Row],[År]]&amp;" termin 1",TabellSAML[[#This Row],[År]]&amp;" termin 2"))</f>
        <v/>
      </c>
    </row>
    <row r="467" spans="2:65" x14ac:dyDescent="0.25">
      <c r="B467" s="1"/>
      <c r="C467" s="1"/>
      <c r="G467" s="29"/>
      <c r="S467" s="37"/>
      <c r="T467" s="29"/>
      <c r="AA467" s="2"/>
      <c r="AO467" s="44" t="str">
        <f>IF(TabellSAML[[#This Row],[ID]]&gt;0,ISTEXT(TabellSAML[[#This Row],[(CoS) Ledarens namn]]),"")</f>
        <v/>
      </c>
      <c r="AP467" t="str">
        <f>IF(TabellSAML[[#This Row],[ID]]&gt;0,ISTEXT(TabellSAML[[#This Row],[(BIFF) Ledarens namn]]),"")</f>
        <v/>
      </c>
      <c r="AQ467" t="str">
        <f>IF(TabellSAML[[#This Row],[ID]]&gt;0,ISTEXT(TabellSAML[[#This Row],[(LFT) Ledarens namn]]),"")</f>
        <v/>
      </c>
      <c r="AR467" t="str">
        <f>IF(TabellSAML[[#This Row],[ID]]&gt;0,ISTEXT(TabellSAML[[#This Row],[(CoS) Namn på ledare för programmet]]),"")</f>
        <v/>
      </c>
      <c r="AS467" t="str">
        <f>IF(TabellSAML[[#This Row],[ID]]&gt;0,ISTEXT(TabellSAML[[#This Row],[(BIFF) Namn på ledare för programmet]]),"")</f>
        <v/>
      </c>
      <c r="AT467" t="str">
        <f>IF(TabellSAML[[#This Row],[ID]]&gt;0,ISTEXT(TabellSAML[[#This Row],[(LFT) Namn på ledare för programmet]]),"")</f>
        <v/>
      </c>
      <c r="AU467" s="5" t="str">
        <f>IF(TabellSAML[[#This Row],[CoS1]]=TRUE,TabellSAML[[#This Row],[Datum för det sista programtillfället]]&amp;TabellSAML[[#This Row],[(CoS) Ledarens namn]],"")</f>
        <v/>
      </c>
      <c r="AV467" t="str">
        <f>IF(TabellSAML[[#This Row],[CoS1]]=TRUE,TabellSAML[[#This Row],[Socialförvaltning som anordnat programtillfällena]],"")</f>
        <v/>
      </c>
      <c r="AW467" s="5" t="str">
        <f>IF(TabellSAML[[#This Row],[CoS2]]=TRUE,TabellSAML[[#This Row],[Datum för sista programtillfället]]&amp;TabellSAML[[#This Row],[(CoS) Namn på ledare för programmet]],"")</f>
        <v/>
      </c>
      <c r="AX467" t="str">
        <f>_xlfn.XLOOKUP(TabellSAML[[#This Row],[CoS_del_datum]],TabellSAML[CoS_led_datum],TabellSAML[CoS_led_SF],"",0,1)</f>
        <v/>
      </c>
      <c r="AY467" s="5" t="str">
        <f>IF(TabellSAML[[#This Row],[BIFF1]]=TRUE,TabellSAML[[#This Row],[Datum för det sista programtillfället]]&amp;TabellSAML[[#This Row],[(BIFF) Ledarens namn]],"")</f>
        <v/>
      </c>
      <c r="AZ467" t="str">
        <f>IF(TabellSAML[[#This Row],[BIFF1]]=TRUE,TabellSAML[[#This Row],[Socialförvaltning som anordnat programtillfällena]],"")</f>
        <v/>
      </c>
      <c r="BA467" s="5" t="str">
        <f>IF(TabellSAML[[#This Row],[BIFF2]]=TRUE,TabellSAML[[#This Row],[Datum för sista programtillfället]]&amp;TabellSAML[[#This Row],[(BIFF) Namn på ledare för programmet]],"")</f>
        <v/>
      </c>
      <c r="BB467" t="str">
        <f>_xlfn.XLOOKUP(TabellSAML[[#This Row],[BIFF_del_datum]],TabellSAML[BIFF_led_datum],TabellSAML[BIFF_led_SF],"",0,1)</f>
        <v/>
      </c>
      <c r="BC467" s="5" t="str">
        <f>IF(TabellSAML[[#This Row],[LFT1]]=TRUE,TabellSAML[[#This Row],[Datum för det sista programtillfället]]&amp;TabellSAML[[#This Row],[(LFT) Ledarens namn]],"")</f>
        <v/>
      </c>
      <c r="BD467" t="str">
        <f>IF(TabellSAML[[#This Row],[LFT1]]=TRUE,TabellSAML[[#This Row],[Socialförvaltning som anordnat programtillfällena]],"")</f>
        <v/>
      </c>
      <c r="BE467" s="5" t="str">
        <f>IF(TabellSAML[[#This Row],[LFT2]]=TRUE,TabellSAML[[#This Row],[Datum för sista programtillfället]]&amp;TabellSAML[[#This Row],[(LFT) Namn på ledare för programmet]],"")</f>
        <v/>
      </c>
      <c r="BF467" t="str">
        <f>_xlfn.XLOOKUP(TabellSAML[[#This Row],[LFT_del_datum]],TabellSAML[LFT_led_datum],TabellSAML[LFT_led_SF],"",0,1)</f>
        <v/>
      </c>
      <c r="BG46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7" s="5" t="str">
        <f>IF(ISNUMBER(TabellSAML[[#This Row],[Datum för det sista programtillfället]]),TabellSAML[[#This Row],[Datum för det sista programtillfället]],IF(ISBLANK(TabellSAML[[#This Row],[Datum för sista programtillfället]]),"",TabellSAML[[#This Row],[Datum för sista programtillfället]]))</f>
        <v/>
      </c>
      <c r="BJ467" t="str">
        <f>IF(ISTEXT(TabellSAML[[#This Row],[Typ av program]]),TabellSAML[[#This Row],[Typ av program]],IF(ISBLANK(TabellSAML[[#This Row],[Typ av program2]]),"",TabellSAML[[#This Row],[Typ av program2]]))</f>
        <v/>
      </c>
      <c r="BK467" t="str">
        <f>IF(ISTEXT(TabellSAML[[#This Row],[Datum alla]]),"",YEAR(TabellSAML[[#This Row],[Datum alla]]))</f>
        <v/>
      </c>
      <c r="BL467" t="str">
        <f>IF(ISTEXT(TabellSAML[[#This Row],[Datum alla]]),"",MONTH(TabellSAML[[#This Row],[Datum alla]]))</f>
        <v/>
      </c>
      <c r="BM467" t="str">
        <f>IF(ISTEXT(TabellSAML[[#This Row],[Månad]]),"",IF(TabellSAML[[#This Row],[Månad]]&lt;=6,TabellSAML[[#This Row],[År]]&amp;" termin 1",TabellSAML[[#This Row],[År]]&amp;" termin 2"))</f>
        <v/>
      </c>
    </row>
    <row r="468" spans="2:65" x14ac:dyDescent="0.25">
      <c r="B468" s="1"/>
      <c r="C468" s="1"/>
      <c r="G468" s="29"/>
      <c r="S468" s="37"/>
      <c r="T468" s="29"/>
      <c r="AA468" s="2"/>
      <c r="AO468" s="44" t="str">
        <f>IF(TabellSAML[[#This Row],[ID]]&gt;0,ISTEXT(TabellSAML[[#This Row],[(CoS) Ledarens namn]]),"")</f>
        <v/>
      </c>
      <c r="AP468" t="str">
        <f>IF(TabellSAML[[#This Row],[ID]]&gt;0,ISTEXT(TabellSAML[[#This Row],[(BIFF) Ledarens namn]]),"")</f>
        <v/>
      </c>
      <c r="AQ468" t="str">
        <f>IF(TabellSAML[[#This Row],[ID]]&gt;0,ISTEXT(TabellSAML[[#This Row],[(LFT) Ledarens namn]]),"")</f>
        <v/>
      </c>
      <c r="AR468" t="str">
        <f>IF(TabellSAML[[#This Row],[ID]]&gt;0,ISTEXT(TabellSAML[[#This Row],[(CoS) Namn på ledare för programmet]]),"")</f>
        <v/>
      </c>
      <c r="AS468" t="str">
        <f>IF(TabellSAML[[#This Row],[ID]]&gt;0,ISTEXT(TabellSAML[[#This Row],[(BIFF) Namn på ledare för programmet]]),"")</f>
        <v/>
      </c>
      <c r="AT468" t="str">
        <f>IF(TabellSAML[[#This Row],[ID]]&gt;0,ISTEXT(TabellSAML[[#This Row],[(LFT) Namn på ledare för programmet]]),"")</f>
        <v/>
      </c>
      <c r="AU468" s="5" t="str">
        <f>IF(TabellSAML[[#This Row],[CoS1]]=TRUE,TabellSAML[[#This Row],[Datum för det sista programtillfället]]&amp;TabellSAML[[#This Row],[(CoS) Ledarens namn]],"")</f>
        <v/>
      </c>
      <c r="AV468" t="str">
        <f>IF(TabellSAML[[#This Row],[CoS1]]=TRUE,TabellSAML[[#This Row],[Socialförvaltning som anordnat programtillfällena]],"")</f>
        <v/>
      </c>
      <c r="AW468" s="5" t="str">
        <f>IF(TabellSAML[[#This Row],[CoS2]]=TRUE,TabellSAML[[#This Row],[Datum för sista programtillfället]]&amp;TabellSAML[[#This Row],[(CoS) Namn på ledare för programmet]],"")</f>
        <v/>
      </c>
      <c r="AX468" t="str">
        <f>_xlfn.XLOOKUP(TabellSAML[[#This Row],[CoS_del_datum]],TabellSAML[CoS_led_datum],TabellSAML[CoS_led_SF],"",0,1)</f>
        <v/>
      </c>
      <c r="AY468" s="5" t="str">
        <f>IF(TabellSAML[[#This Row],[BIFF1]]=TRUE,TabellSAML[[#This Row],[Datum för det sista programtillfället]]&amp;TabellSAML[[#This Row],[(BIFF) Ledarens namn]],"")</f>
        <v/>
      </c>
      <c r="AZ468" t="str">
        <f>IF(TabellSAML[[#This Row],[BIFF1]]=TRUE,TabellSAML[[#This Row],[Socialförvaltning som anordnat programtillfällena]],"")</f>
        <v/>
      </c>
      <c r="BA468" s="5" t="str">
        <f>IF(TabellSAML[[#This Row],[BIFF2]]=TRUE,TabellSAML[[#This Row],[Datum för sista programtillfället]]&amp;TabellSAML[[#This Row],[(BIFF) Namn på ledare för programmet]],"")</f>
        <v/>
      </c>
      <c r="BB468" t="str">
        <f>_xlfn.XLOOKUP(TabellSAML[[#This Row],[BIFF_del_datum]],TabellSAML[BIFF_led_datum],TabellSAML[BIFF_led_SF],"",0,1)</f>
        <v/>
      </c>
      <c r="BC468" s="5" t="str">
        <f>IF(TabellSAML[[#This Row],[LFT1]]=TRUE,TabellSAML[[#This Row],[Datum för det sista programtillfället]]&amp;TabellSAML[[#This Row],[(LFT) Ledarens namn]],"")</f>
        <v/>
      </c>
      <c r="BD468" t="str">
        <f>IF(TabellSAML[[#This Row],[LFT1]]=TRUE,TabellSAML[[#This Row],[Socialförvaltning som anordnat programtillfällena]],"")</f>
        <v/>
      </c>
      <c r="BE468" s="5" t="str">
        <f>IF(TabellSAML[[#This Row],[LFT2]]=TRUE,TabellSAML[[#This Row],[Datum för sista programtillfället]]&amp;TabellSAML[[#This Row],[(LFT) Namn på ledare för programmet]],"")</f>
        <v/>
      </c>
      <c r="BF468" t="str">
        <f>_xlfn.XLOOKUP(TabellSAML[[#This Row],[LFT_del_datum]],TabellSAML[LFT_led_datum],TabellSAML[LFT_led_SF],"",0,1)</f>
        <v/>
      </c>
      <c r="BG46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8" s="5" t="str">
        <f>IF(ISNUMBER(TabellSAML[[#This Row],[Datum för det sista programtillfället]]),TabellSAML[[#This Row],[Datum för det sista programtillfället]],IF(ISBLANK(TabellSAML[[#This Row],[Datum för sista programtillfället]]),"",TabellSAML[[#This Row],[Datum för sista programtillfället]]))</f>
        <v/>
      </c>
      <c r="BJ468" t="str">
        <f>IF(ISTEXT(TabellSAML[[#This Row],[Typ av program]]),TabellSAML[[#This Row],[Typ av program]],IF(ISBLANK(TabellSAML[[#This Row],[Typ av program2]]),"",TabellSAML[[#This Row],[Typ av program2]]))</f>
        <v/>
      </c>
      <c r="BK468" t="str">
        <f>IF(ISTEXT(TabellSAML[[#This Row],[Datum alla]]),"",YEAR(TabellSAML[[#This Row],[Datum alla]]))</f>
        <v/>
      </c>
      <c r="BL468" t="str">
        <f>IF(ISTEXT(TabellSAML[[#This Row],[Datum alla]]),"",MONTH(TabellSAML[[#This Row],[Datum alla]]))</f>
        <v/>
      </c>
      <c r="BM468" t="str">
        <f>IF(ISTEXT(TabellSAML[[#This Row],[Månad]]),"",IF(TabellSAML[[#This Row],[Månad]]&lt;=6,TabellSAML[[#This Row],[År]]&amp;" termin 1",TabellSAML[[#This Row],[År]]&amp;" termin 2"))</f>
        <v/>
      </c>
    </row>
    <row r="469" spans="2:65" x14ac:dyDescent="0.25">
      <c r="B469" s="1"/>
      <c r="C469" s="1"/>
      <c r="G469" s="29"/>
      <c r="S469" s="37"/>
      <c r="T469" s="29"/>
      <c r="AA469" s="2"/>
      <c r="AO469" s="44" t="str">
        <f>IF(TabellSAML[[#This Row],[ID]]&gt;0,ISTEXT(TabellSAML[[#This Row],[(CoS) Ledarens namn]]),"")</f>
        <v/>
      </c>
      <c r="AP469" t="str">
        <f>IF(TabellSAML[[#This Row],[ID]]&gt;0,ISTEXT(TabellSAML[[#This Row],[(BIFF) Ledarens namn]]),"")</f>
        <v/>
      </c>
      <c r="AQ469" t="str">
        <f>IF(TabellSAML[[#This Row],[ID]]&gt;0,ISTEXT(TabellSAML[[#This Row],[(LFT) Ledarens namn]]),"")</f>
        <v/>
      </c>
      <c r="AR469" t="str">
        <f>IF(TabellSAML[[#This Row],[ID]]&gt;0,ISTEXT(TabellSAML[[#This Row],[(CoS) Namn på ledare för programmet]]),"")</f>
        <v/>
      </c>
      <c r="AS469" t="str">
        <f>IF(TabellSAML[[#This Row],[ID]]&gt;0,ISTEXT(TabellSAML[[#This Row],[(BIFF) Namn på ledare för programmet]]),"")</f>
        <v/>
      </c>
      <c r="AT469" t="str">
        <f>IF(TabellSAML[[#This Row],[ID]]&gt;0,ISTEXT(TabellSAML[[#This Row],[(LFT) Namn på ledare för programmet]]),"")</f>
        <v/>
      </c>
      <c r="AU469" s="5" t="str">
        <f>IF(TabellSAML[[#This Row],[CoS1]]=TRUE,TabellSAML[[#This Row],[Datum för det sista programtillfället]]&amp;TabellSAML[[#This Row],[(CoS) Ledarens namn]],"")</f>
        <v/>
      </c>
      <c r="AV469" t="str">
        <f>IF(TabellSAML[[#This Row],[CoS1]]=TRUE,TabellSAML[[#This Row],[Socialförvaltning som anordnat programtillfällena]],"")</f>
        <v/>
      </c>
      <c r="AW469" s="5" t="str">
        <f>IF(TabellSAML[[#This Row],[CoS2]]=TRUE,TabellSAML[[#This Row],[Datum för sista programtillfället]]&amp;TabellSAML[[#This Row],[(CoS) Namn på ledare för programmet]],"")</f>
        <v/>
      </c>
      <c r="AX469" t="str">
        <f>_xlfn.XLOOKUP(TabellSAML[[#This Row],[CoS_del_datum]],TabellSAML[CoS_led_datum],TabellSAML[CoS_led_SF],"",0,1)</f>
        <v/>
      </c>
      <c r="AY469" s="5" t="str">
        <f>IF(TabellSAML[[#This Row],[BIFF1]]=TRUE,TabellSAML[[#This Row],[Datum för det sista programtillfället]]&amp;TabellSAML[[#This Row],[(BIFF) Ledarens namn]],"")</f>
        <v/>
      </c>
      <c r="AZ469" t="str">
        <f>IF(TabellSAML[[#This Row],[BIFF1]]=TRUE,TabellSAML[[#This Row],[Socialförvaltning som anordnat programtillfällena]],"")</f>
        <v/>
      </c>
      <c r="BA469" s="5" t="str">
        <f>IF(TabellSAML[[#This Row],[BIFF2]]=TRUE,TabellSAML[[#This Row],[Datum för sista programtillfället]]&amp;TabellSAML[[#This Row],[(BIFF) Namn på ledare för programmet]],"")</f>
        <v/>
      </c>
      <c r="BB469" t="str">
        <f>_xlfn.XLOOKUP(TabellSAML[[#This Row],[BIFF_del_datum]],TabellSAML[BIFF_led_datum],TabellSAML[BIFF_led_SF],"",0,1)</f>
        <v/>
      </c>
      <c r="BC469" s="5" t="str">
        <f>IF(TabellSAML[[#This Row],[LFT1]]=TRUE,TabellSAML[[#This Row],[Datum för det sista programtillfället]]&amp;TabellSAML[[#This Row],[(LFT) Ledarens namn]],"")</f>
        <v/>
      </c>
      <c r="BD469" t="str">
        <f>IF(TabellSAML[[#This Row],[LFT1]]=TRUE,TabellSAML[[#This Row],[Socialförvaltning som anordnat programtillfällena]],"")</f>
        <v/>
      </c>
      <c r="BE469" s="5" t="str">
        <f>IF(TabellSAML[[#This Row],[LFT2]]=TRUE,TabellSAML[[#This Row],[Datum för sista programtillfället]]&amp;TabellSAML[[#This Row],[(LFT) Namn på ledare för programmet]],"")</f>
        <v/>
      </c>
      <c r="BF469" t="str">
        <f>_xlfn.XLOOKUP(TabellSAML[[#This Row],[LFT_del_datum]],TabellSAML[LFT_led_datum],TabellSAML[LFT_led_SF],"",0,1)</f>
        <v/>
      </c>
      <c r="BG46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6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69" s="5" t="str">
        <f>IF(ISNUMBER(TabellSAML[[#This Row],[Datum för det sista programtillfället]]),TabellSAML[[#This Row],[Datum för det sista programtillfället]],IF(ISBLANK(TabellSAML[[#This Row],[Datum för sista programtillfället]]),"",TabellSAML[[#This Row],[Datum för sista programtillfället]]))</f>
        <v/>
      </c>
      <c r="BJ469" t="str">
        <f>IF(ISTEXT(TabellSAML[[#This Row],[Typ av program]]),TabellSAML[[#This Row],[Typ av program]],IF(ISBLANK(TabellSAML[[#This Row],[Typ av program2]]),"",TabellSAML[[#This Row],[Typ av program2]]))</f>
        <v/>
      </c>
      <c r="BK469" t="str">
        <f>IF(ISTEXT(TabellSAML[[#This Row],[Datum alla]]),"",YEAR(TabellSAML[[#This Row],[Datum alla]]))</f>
        <v/>
      </c>
      <c r="BL469" t="str">
        <f>IF(ISTEXT(TabellSAML[[#This Row],[Datum alla]]),"",MONTH(TabellSAML[[#This Row],[Datum alla]]))</f>
        <v/>
      </c>
      <c r="BM469" t="str">
        <f>IF(ISTEXT(TabellSAML[[#This Row],[Månad]]),"",IF(TabellSAML[[#This Row],[Månad]]&lt;=6,TabellSAML[[#This Row],[År]]&amp;" termin 1",TabellSAML[[#This Row],[År]]&amp;" termin 2"))</f>
        <v/>
      </c>
    </row>
    <row r="470" spans="2:65" x14ac:dyDescent="0.25">
      <c r="B470" s="1"/>
      <c r="C470" s="1"/>
      <c r="G470" s="29"/>
      <c r="S470" s="37"/>
      <c r="T470" s="29"/>
      <c r="AA470" s="2"/>
      <c r="AO470" s="44" t="str">
        <f>IF(TabellSAML[[#This Row],[ID]]&gt;0,ISTEXT(TabellSAML[[#This Row],[(CoS) Ledarens namn]]),"")</f>
        <v/>
      </c>
      <c r="AP470" t="str">
        <f>IF(TabellSAML[[#This Row],[ID]]&gt;0,ISTEXT(TabellSAML[[#This Row],[(BIFF) Ledarens namn]]),"")</f>
        <v/>
      </c>
      <c r="AQ470" t="str">
        <f>IF(TabellSAML[[#This Row],[ID]]&gt;0,ISTEXT(TabellSAML[[#This Row],[(LFT) Ledarens namn]]),"")</f>
        <v/>
      </c>
      <c r="AR470" t="str">
        <f>IF(TabellSAML[[#This Row],[ID]]&gt;0,ISTEXT(TabellSAML[[#This Row],[(CoS) Namn på ledare för programmet]]),"")</f>
        <v/>
      </c>
      <c r="AS470" t="str">
        <f>IF(TabellSAML[[#This Row],[ID]]&gt;0,ISTEXT(TabellSAML[[#This Row],[(BIFF) Namn på ledare för programmet]]),"")</f>
        <v/>
      </c>
      <c r="AT470" t="str">
        <f>IF(TabellSAML[[#This Row],[ID]]&gt;0,ISTEXT(TabellSAML[[#This Row],[(LFT) Namn på ledare för programmet]]),"")</f>
        <v/>
      </c>
      <c r="AU470" s="5" t="str">
        <f>IF(TabellSAML[[#This Row],[CoS1]]=TRUE,TabellSAML[[#This Row],[Datum för det sista programtillfället]]&amp;TabellSAML[[#This Row],[(CoS) Ledarens namn]],"")</f>
        <v/>
      </c>
      <c r="AV470" t="str">
        <f>IF(TabellSAML[[#This Row],[CoS1]]=TRUE,TabellSAML[[#This Row],[Socialförvaltning som anordnat programtillfällena]],"")</f>
        <v/>
      </c>
      <c r="AW470" s="5" t="str">
        <f>IF(TabellSAML[[#This Row],[CoS2]]=TRUE,TabellSAML[[#This Row],[Datum för sista programtillfället]]&amp;TabellSAML[[#This Row],[(CoS) Namn på ledare för programmet]],"")</f>
        <v/>
      </c>
      <c r="AX470" t="str">
        <f>_xlfn.XLOOKUP(TabellSAML[[#This Row],[CoS_del_datum]],TabellSAML[CoS_led_datum],TabellSAML[CoS_led_SF],"",0,1)</f>
        <v/>
      </c>
      <c r="AY470" s="5" t="str">
        <f>IF(TabellSAML[[#This Row],[BIFF1]]=TRUE,TabellSAML[[#This Row],[Datum för det sista programtillfället]]&amp;TabellSAML[[#This Row],[(BIFF) Ledarens namn]],"")</f>
        <v/>
      </c>
      <c r="AZ470" t="str">
        <f>IF(TabellSAML[[#This Row],[BIFF1]]=TRUE,TabellSAML[[#This Row],[Socialförvaltning som anordnat programtillfällena]],"")</f>
        <v/>
      </c>
      <c r="BA470" s="5" t="str">
        <f>IF(TabellSAML[[#This Row],[BIFF2]]=TRUE,TabellSAML[[#This Row],[Datum för sista programtillfället]]&amp;TabellSAML[[#This Row],[(BIFF) Namn på ledare för programmet]],"")</f>
        <v/>
      </c>
      <c r="BB470" t="str">
        <f>_xlfn.XLOOKUP(TabellSAML[[#This Row],[BIFF_del_datum]],TabellSAML[BIFF_led_datum],TabellSAML[BIFF_led_SF],"",0,1)</f>
        <v/>
      </c>
      <c r="BC470" s="5" t="str">
        <f>IF(TabellSAML[[#This Row],[LFT1]]=TRUE,TabellSAML[[#This Row],[Datum för det sista programtillfället]]&amp;TabellSAML[[#This Row],[(LFT) Ledarens namn]],"")</f>
        <v/>
      </c>
      <c r="BD470" t="str">
        <f>IF(TabellSAML[[#This Row],[LFT1]]=TRUE,TabellSAML[[#This Row],[Socialförvaltning som anordnat programtillfällena]],"")</f>
        <v/>
      </c>
      <c r="BE470" s="5" t="str">
        <f>IF(TabellSAML[[#This Row],[LFT2]]=TRUE,TabellSAML[[#This Row],[Datum för sista programtillfället]]&amp;TabellSAML[[#This Row],[(LFT) Namn på ledare för programmet]],"")</f>
        <v/>
      </c>
      <c r="BF470" t="str">
        <f>_xlfn.XLOOKUP(TabellSAML[[#This Row],[LFT_del_datum]],TabellSAML[LFT_led_datum],TabellSAML[LFT_led_SF],"",0,1)</f>
        <v/>
      </c>
      <c r="BG47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0" s="5" t="str">
        <f>IF(ISNUMBER(TabellSAML[[#This Row],[Datum för det sista programtillfället]]),TabellSAML[[#This Row],[Datum för det sista programtillfället]],IF(ISBLANK(TabellSAML[[#This Row],[Datum för sista programtillfället]]),"",TabellSAML[[#This Row],[Datum för sista programtillfället]]))</f>
        <v/>
      </c>
      <c r="BJ470" t="str">
        <f>IF(ISTEXT(TabellSAML[[#This Row],[Typ av program]]),TabellSAML[[#This Row],[Typ av program]],IF(ISBLANK(TabellSAML[[#This Row],[Typ av program2]]),"",TabellSAML[[#This Row],[Typ av program2]]))</f>
        <v/>
      </c>
      <c r="BK470" t="str">
        <f>IF(ISTEXT(TabellSAML[[#This Row],[Datum alla]]),"",YEAR(TabellSAML[[#This Row],[Datum alla]]))</f>
        <v/>
      </c>
      <c r="BL470" t="str">
        <f>IF(ISTEXT(TabellSAML[[#This Row],[Datum alla]]),"",MONTH(TabellSAML[[#This Row],[Datum alla]]))</f>
        <v/>
      </c>
      <c r="BM470" t="str">
        <f>IF(ISTEXT(TabellSAML[[#This Row],[Månad]]),"",IF(TabellSAML[[#This Row],[Månad]]&lt;=6,TabellSAML[[#This Row],[År]]&amp;" termin 1",TabellSAML[[#This Row],[År]]&amp;" termin 2"))</f>
        <v/>
      </c>
    </row>
    <row r="471" spans="2:65" x14ac:dyDescent="0.25">
      <c r="B471" s="1"/>
      <c r="C471" s="1"/>
      <c r="G471" s="29"/>
      <c r="S471" s="37"/>
      <c r="T471" s="29"/>
      <c r="AA471" s="2"/>
      <c r="AO471" s="44" t="str">
        <f>IF(TabellSAML[[#This Row],[ID]]&gt;0,ISTEXT(TabellSAML[[#This Row],[(CoS) Ledarens namn]]),"")</f>
        <v/>
      </c>
      <c r="AP471" t="str">
        <f>IF(TabellSAML[[#This Row],[ID]]&gt;0,ISTEXT(TabellSAML[[#This Row],[(BIFF) Ledarens namn]]),"")</f>
        <v/>
      </c>
      <c r="AQ471" t="str">
        <f>IF(TabellSAML[[#This Row],[ID]]&gt;0,ISTEXT(TabellSAML[[#This Row],[(LFT) Ledarens namn]]),"")</f>
        <v/>
      </c>
      <c r="AR471" t="str">
        <f>IF(TabellSAML[[#This Row],[ID]]&gt;0,ISTEXT(TabellSAML[[#This Row],[(CoS) Namn på ledare för programmet]]),"")</f>
        <v/>
      </c>
      <c r="AS471" t="str">
        <f>IF(TabellSAML[[#This Row],[ID]]&gt;0,ISTEXT(TabellSAML[[#This Row],[(BIFF) Namn på ledare för programmet]]),"")</f>
        <v/>
      </c>
      <c r="AT471" t="str">
        <f>IF(TabellSAML[[#This Row],[ID]]&gt;0,ISTEXT(TabellSAML[[#This Row],[(LFT) Namn på ledare för programmet]]),"")</f>
        <v/>
      </c>
      <c r="AU471" s="5" t="str">
        <f>IF(TabellSAML[[#This Row],[CoS1]]=TRUE,TabellSAML[[#This Row],[Datum för det sista programtillfället]]&amp;TabellSAML[[#This Row],[(CoS) Ledarens namn]],"")</f>
        <v/>
      </c>
      <c r="AV471" t="str">
        <f>IF(TabellSAML[[#This Row],[CoS1]]=TRUE,TabellSAML[[#This Row],[Socialförvaltning som anordnat programtillfällena]],"")</f>
        <v/>
      </c>
      <c r="AW471" s="5" t="str">
        <f>IF(TabellSAML[[#This Row],[CoS2]]=TRUE,TabellSAML[[#This Row],[Datum för sista programtillfället]]&amp;TabellSAML[[#This Row],[(CoS) Namn på ledare för programmet]],"")</f>
        <v/>
      </c>
      <c r="AX471" t="str">
        <f>_xlfn.XLOOKUP(TabellSAML[[#This Row],[CoS_del_datum]],TabellSAML[CoS_led_datum],TabellSAML[CoS_led_SF],"",0,1)</f>
        <v/>
      </c>
      <c r="AY471" s="5" t="str">
        <f>IF(TabellSAML[[#This Row],[BIFF1]]=TRUE,TabellSAML[[#This Row],[Datum för det sista programtillfället]]&amp;TabellSAML[[#This Row],[(BIFF) Ledarens namn]],"")</f>
        <v/>
      </c>
      <c r="AZ471" t="str">
        <f>IF(TabellSAML[[#This Row],[BIFF1]]=TRUE,TabellSAML[[#This Row],[Socialförvaltning som anordnat programtillfällena]],"")</f>
        <v/>
      </c>
      <c r="BA471" s="5" t="str">
        <f>IF(TabellSAML[[#This Row],[BIFF2]]=TRUE,TabellSAML[[#This Row],[Datum för sista programtillfället]]&amp;TabellSAML[[#This Row],[(BIFF) Namn på ledare för programmet]],"")</f>
        <v/>
      </c>
      <c r="BB471" t="str">
        <f>_xlfn.XLOOKUP(TabellSAML[[#This Row],[BIFF_del_datum]],TabellSAML[BIFF_led_datum],TabellSAML[BIFF_led_SF],"",0,1)</f>
        <v/>
      </c>
      <c r="BC471" s="5" t="str">
        <f>IF(TabellSAML[[#This Row],[LFT1]]=TRUE,TabellSAML[[#This Row],[Datum för det sista programtillfället]]&amp;TabellSAML[[#This Row],[(LFT) Ledarens namn]],"")</f>
        <v/>
      </c>
      <c r="BD471" t="str">
        <f>IF(TabellSAML[[#This Row],[LFT1]]=TRUE,TabellSAML[[#This Row],[Socialförvaltning som anordnat programtillfällena]],"")</f>
        <v/>
      </c>
      <c r="BE471" s="5" t="str">
        <f>IF(TabellSAML[[#This Row],[LFT2]]=TRUE,TabellSAML[[#This Row],[Datum för sista programtillfället]]&amp;TabellSAML[[#This Row],[(LFT) Namn på ledare för programmet]],"")</f>
        <v/>
      </c>
      <c r="BF471" t="str">
        <f>_xlfn.XLOOKUP(TabellSAML[[#This Row],[LFT_del_datum]],TabellSAML[LFT_led_datum],TabellSAML[LFT_led_SF],"",0,1)</f>
        <v/>
      </c>
      <c r="BG47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1" s="5" t="str">
        <f>IF(ISNUMBER(TabellSAML[[#This Row],[Datum för det sista programtillfället]]),TabellSAML[[#This Row],[Datum för det sista programtillfället]],IF(ISBLANK(TabellSAML[[#This Row],[Datum för sista programtillfället]]),"",TabellSAML[[#This Row],[Datum för sista programtillfället]]))</f>
        <v/>
      </c>
      <c r="BJ471" t="str">
        <f>IF(ISTEXT(TabellSAML[[#This Row],[Typ av program]]),TabellSAML[[#This Row],[Typ av program]],IF(ISBLANK(TabellSAML[[#This Row],[Typ av program2]]),"",TabellSAML[[#This Row],[Typ av program2]]))</f>
        <v/>
      </c>
      <c r="BK471" t="str">
        <f>IF(ISTEXT(TabellSAML[[#This Row],[Datum alla]]),"",YEAR(TabellSAML[[#This Row],[Datum alla]]))</f>
        <v/>
      </c>
      <c r="BL471" t="str">
        <f>IF(ISTEXT(TabellSAML[[#This Row],[Datum alla]]),"",MONTH(TabellSAML[[#This Row],[Datum alla]]))</f>
        <v/>
      </c>
      <c r="BM471" t="str">
        <f>IF(ISTEXT(TabellSAML[[#This Row],[Månad]]),"",IF(TabellSAML[[#This Row],[Månad]]&lt;=6,TabellSAML[[#This Row],[År]]&amp;" termin 1",TabellSAML[[#This Row],[År]]&amp;" termin 2"))</f>
        <v/>
      </c>
    </row>
    <row r="472" spans="2:65" x14ac:dyDescent="0.25">
      <c r="B472" s="1"/>
      <c r="C472" s="1"/>
      <c r="G472" s="29"/>
      <c r="S472" s="37"/>
      <c r="T472" s="29"/>
      <c r="AA472" s="2"/>
      <c r="AO472" s="44" t="str">
        <f>IF(TabellSAML[[#This Row],[ID]]&gt;0,ISTEXT(TabellSAML[[#This Row],[(CoS) Ledarens namn]]),"")</f>
        <v/>
      </c>
      <c r="AP472" t="str">
        <f>IF(TabellSAML[[#This Row],[ID]]&gt;0,ISTEXT(TabellSAML[[#This Row],[(BIFF) Ledarens namn]]),"")</f>
        <v/>
      </c>
      <c r="AQ472" t="str">
        <f>IF(TabellSAML[[#This Row],[ID]]&gt;0,ISTEXT(TabellSAML[[#This Row],[(LFT) Ledarens namn]]),"")</f>
        <v/>
      </c>
      <c r="AR472" t="str">
        <f>IF(TabellSAML[[#This Row],[ID]]&gt;0,ISTEXT(TabellSAML[[#This Row],[(CoS) Namn på ledare för programmet]]),"")</f>
        <v/>
      </c>
      <c r="AS472" t="str">
        <f>IF(TabellSAML[[#This Row],[ID]]&gt;0,ISTEXT(TabellSAML[[#This Row],[(BIFF) Namn på ledare för programmet]]),"")</f>
        <v/>
      </c>
      <c r="AT472" t="str">
        <f>IF(TabellSAML[[#This Row],[ID]]&gt;0,ISTEXT(TabellSAML[[#This Row],[(LFT) Namn på ledare för programmet]]),"")</f>
        <v/>
      </c>
      <c r="AU472" s="5" t="str">
        <f>IF(TabellSAML[[#This Row],[CoS1]]=TRUE,TabellSAML[[#This Row],[Datum för det sista programtillfället]]&amp;TabellSAML[[#This Row],[(CoS) Ledarens namn]],"")</f>
        <v/>
      </c>
      <c r="AV472" t="str">
        <f>IF(TabellSAML[[#This Row],[CoS1]]=TRUE,TabellSAML[[#This Row],[Socialförvaltning som anordnat programtillfällena]],"")</f>
        <v/>
      </c>
      <c r="AW472" s="5" t="str">
        <f>IF(TabellSAML[[#This Row],[CoS2]]=TRUE,TabellSAML[[#This Row],[Datum för sista programtillfället]]&amp;TabellSAML[[#This Row],[(CoS) Namn på ledare för programmet]],"")</f>
        <v/>
      </c>
      <c r="AX472" t="str">
        <f>_xlfn.XLOOKUP(TabellSAML[[#This Row],[CoS_del_datum]],TabellSAML[CoS_led_datum],TabellSAML[CoS_led_SF],"",0,1)</f>
        <v/>
      </c>
      <c r="AY472" s="5" t="str">
        <f>IF(TabellSAML[[#This Row],[BIFF1]]=TRUE,TabellSAML[[#This Row],[Datum för det sista programtillfället]]&amp;TabellSAML[[#This Row],[(BIFF) Ledarens namn]],"")</f>
        <v/>
      </c>
      <c r="AZ472" t="str">
        <f>IF(TabellSAML[[#This Row],[BIFF1]]=TRUE,TabellSAML[[#This Row],[Socialförvaltning som anordnat programtillfällena]],"")</f>
        <v/>
      </c>
      <c r="BA472" s="5" t="str">
        <f>IF(TabellSAML[[#This Row],[BIFF2]]=TRUE,TabellSAML[[#This Row],[Datum för sista programtillfället]]&amp;TabellSAML[[#This Row],[(BIFF) Namn på ledare för programmet]],"")</f>
        <v/>
      </c>
      <c r="BB472" t="str">
        <f>_xlfn.XLOOKUP(TabellSAML[[#This Row],[BIFF_del_datum]],TabellSAML[BIFF_led_datum],TabellSAML[BIFF_led_SF],"",0,1)</f>
        <v/>
      </c>
      <c r="BC472" s="5" t="str">
        <f>IF(TabellSAML[[#This Row],[LFT1]]=TRUE,TabellSAML[[#This Row],[Datum för det sista programtillfället]]&amp;TabellSAML[[#This Row],[(LFT) Ledarens namn]],"")</f>
        <v/>
      </c>
      <c r="BD472" t="str">
        <f>IF(TabellSAML[[#This Row],[LFT1]]=TRUE,TabellSAML[[#This Row],[Socialförvaltning som anordnat programtillfällena]],"")</f>
        <v/>
      </c>
      <c r="BE472" s="5" t="str">
        <f>IF(TabellSAML[[#This Row],[LFT2]]=TRUE,TabellSAML[[#This Row],[Datum för sista programtillfället]]&amp;TabellSAML[[#This Row],[(LFT) Namn på ledare för programmet]],"")</f>
        <v/>
      </c>
      <c r="BF472" t="str">
        <f>_xlfn.XLOOKUP(TabellSAML[[#This Row],[LFT_del_datum]],TabellSAML[LFT_led_datum],TabellSAML[LFT_led_SF],"",0,1)</f>
        <v/>
      </c>
      <c r="BG47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2" s="5" t="str">
        <f>IF(ISNUMBER(TabellSAML[[#This Row],[Datum för det sista programtillfället]]),TabellSAML[[#This Row],[Datum för det sista programtillfället]],IF(ISBLANK(TabellSAML[[#This Row],[Datum för sista programtillfället]]),"",TabellSAML[[#This Row],[Datum för sista programtillfället]]))</f>
        <v/>
      </c>
      <c r="BJ472" t="str">
        <f>IF(ISTEXT(TabellSAML[[#This Row],[Typ av program]]),TabellSAML[[#This Row],[Typ av program]],IF(ISBLANK(TabellSAML[[#This Row],[Typ av program2]]),"",TabellSAML[[#This Row],[Typ av program2]]))</f>
        <v/>
      </c>
      <c r="BK472" t="str">
        <f>IF(ISTEXT(TabellSAML[[#This Row],[Datum alla]]),"",YEAR(TabellSAML[[#This Row],[Datum alla]]))</f>
        <v/>
      </c>
      <c r="BL472" t="str">
        <f>IF(ISTEXT(TabellSAML[[#This Row],[Datum alla]]),"",MONTH(TabellSAML[[#This Row],[Datum alla]]))</f>
        <v/>
      </c>
      <c r="BM472" t="str">
        <f>IF(ISTEXT(TabellSAML[[#This Row],[Månad]]),"",IF(TabellSAML[[#This Row],[Månad]]&lt;=6,TabellSAML[[#This Row],[År]]&amp;" termin 1",TabellSAML[[#This Row],[År]]&amp;" termin 2"))</f>
        <v/>
      </c>
    </row>
    <row r="473" spans="2:65" x14ac:dyDescent="0.25">
      <c r="B473" s="1"/>
      <c r="C473" s="1"/>
      <c r="G473" s="29"/>
      <c r="S473" s="37"/>
      <c r="T473" s="29"/>
      <c r="AA473" s="2"/>
      <c r="AO473" s="44" t="str">
        <f>IF(TabellSAML[[#This Row],[ID]]&gt;0,ISTEXT(TabellSAML[[#This Row],[(CoS) Ledarens namn]]),"")</f>
        <v/>
      </c>
      <c r="AP473" t="str">
        <f>IF(TabellSAML[[#This Row],[ID]]&gt;0,ISTEXT(TabellSAML[[#This Row],[(BIFF) Ledarens namn]]),"")</f>
        <v/>
      </c>
      <c r="AQ473" t="str">
        <f>IF(TabellSAML[[#This Row],[ID]]&gt;0,ISTEXT(TabellSAML[[#This Row],[(LFT) Ledarens namn]]),"")</f>
        <v/>
      </c>
      <c r="AR473" t="str">
        <f>IF(TabellSAML[[#This Row],[ID]]&gt;0,ISTEXT(TabellSAML[[#This Row],[(CoS) Namn på ledare för programmet]]),"")</f>
        <v/>
      </c>
      <c r="AS473" t="str">
        <f>IF(TabellSAML[[#This Row],[ID]]&gt;0,ISTEXT(TabellSAML[[#This Row],[(BIFF) Namn på ledare för programmet]]),"")</f>
        <v/>
      </c>
      <c r="AT473" t="str">
        <f>IF(TabellSAML[[#This Row],[ID]]&gt;0,ISTEXT(TabellSAML[[#This Row],[(LFT) Namn på ledare för programmet]]),"")</f>
        <v/>
      </c>
      <c r="AU473" s="5" t="str">
        <f>IF(TabellSAML[[#This Row],[CoS1]]=TRUE,TabellSAML[[#This Row],[Datum för det sista programtillfället]]&amp;TabellSAML[[#This Row],[(CoS) Ledarens namn]],"")</f>
        <v/>
      </c>
      <c r="AV473" t="str">
        <f>IF(TabellSAML[[#This Row],[CoS1]]=TRUE,TabellSAML[[#This Row],[Socialförvaltning som anordnat programtillfällena]],"")</f>
        <v/>
      </c>
      <c r="AW473" s="5" t="str">
        <f>IF(TabellSAML[[#This Row],[CoS2]]=TRUE,TabellSAML[[#This Row],[Datum för sista programtillfället]]&amp;TabellSAML[[#This Row],[(CoS) Namn på ledare för programmet]],"")</f>
        <v/>
      </c>
      <c r="AX473" t="str">
        <f>_xlfn.XLOOKUP(TabellSAML[[#This Row],[CoS_del_datum]],TabellSAML[CoS_led_datum],TabellSAML[CoS_led_SF],"",0,1)</f>
        <v/>
      </c>
      <c r="AY473" s="5" t="str">
        <f>IF(TabellSAML[[#This Row],[BIFF1]]=TRUE,TabellSAML[[#This Row],[Datum för det sista programtillfället]]&amp;TabellSAML[[#This Row],[(BIFF) Ledarens namn]],"")</f>
        <v/>
      </c>
      <c r="AZ473" t="str">
        <f>IF(TabellSAML[[#This Row],[BIFF1]]=TRUE,TabellSAML[[#This Row],[Socialförvaltning som anordnat programtillfällena]],"")</f>
        <v/>
      </c>
      <c r="BA473" s="5" t="str">
        <f>IF(TabellSAML[[#This Row],[BIFF2]]=TRUE,TabellSAML[[#This Row],[Datum för sista programtillfället]]&amp;TabellSAML[[#This Row],[(BIFF) Namn på ledare för programmet]],"")</f>
        <v/>
      </c>
      <c r="BB473" t="str">
        <f>_xlfn.XLOOKUP(TabellSAML[[#This Row],[BIFF_del_datum]],TabellSAML[BIFF_led_datum],TabellSAML[BIFF_led_SF],"",0,1)</f>
        <v/>
      </c>
      <c r="BC473" s="5" t="str">
        <f>IF(TabellSAML[[#This Row],[LFT1]]=TRUE,TabellSAML[[#This Row],[Datum för det sista programtillfället]]&amp;TabellSAML[[#This Row],[(LFT) Ledarens namn]],"")</f>
        <v/>
      </c>
      <c r="BD473" t="str">
        <f>IF(TabellSAML[[#This Row],[LFT1]]=TRUE,TabellSAML[[#This Row],[Socialförvaltning som anordnat programtillfällena]],"")</f>
        <v/>
      </c>
      <c r="BE473" s="5" t="str">
        <f>IF(TabellSAML[[#This Row],[LFT2]]=TRUE,TabellSAML[[#This Row],[Datum för sista programtillfället]]&amp;TabellSAML[[#This Row],[(LFT) Namn på ledare för programmet]],"")</f>
        <v/>
      </c>
      <c r="BF473" t="str">
        <f>_xlfn.XLOOKUP(TabellSAML[[#This Row],[LFT_del_datum]],TabellSAML[LFT_led_datum],TabellSAML[LFT_led_SF],"",0,1)</f>
        <v/>
      </c>
      <c r="BG47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3" s="5" t="str">
        <f>IF(ISNUMBER(TabellSAML[[#This Row],[Datum för det sista programtillfället]]),TabellSAML[[#This Row],[Datum för det sista programtillfället]],IF(ISBLANK(TabellSAML[[#This Row],[Datum för sista programtillfället]]),"",TabellSAML[[#This Row],[Datum för sista programtillfället]]))</f>
        <v/>
      </c>
      <c r="BJ473" t="str">
        <f>IF(ISTEXT(TabellSAML[[#This Row],[Typ av program]]),TabellSAML[[#This Row],[Typ av program]],IF(ISBLANK(TabellSAML[[#This Row],[Typ av program2]]),"",TabellSAML[[#This Row],[Typ av program2]]))</f>
        <v/>
      </c>
      <c r="BK473" t="str">
        <f>IF(ISTEXT(TabellSAML[[#This Row],[Datum alla]]),"",YEAR(TabellSAML[[#This Row],[Datum alla]]))</f>
        <v/>
      </c>
      <c r="BL473" t="str">
        <f>IF(ISTEXT(TabellSAML[[#This Row],[Datum alla]]),"",MONTH(TabellSAML[[#This Row],[Datum alla]]))</f>
        <v/>
      </c>
      <c r="BM473" t="str">
        <f>IF(ISTEXT(TabellSAML[[#This Row],[Månad]]),"",IF(TabellSAML[[#This Row],[Månad]]&lt;=6,TabellSAML[[#This Row],[År]]&amp;" termin 1",TabellSAML[[#This Row],[År]]&amp;" termin 2"))</f>
        <v/>
      </c>
    </row>
    <row r="474" spans="2:65" x14ac:dyDescent="0.25">
      <c r="B474" s="1"/>
      <c r="C474" s="1"/>
      <c r="G474" s="29"/>
      <c r="S474" s="37"/>
      <c r="T474" s="29"/>
      <c r="AA474" s="2"/>
      <c r="AO474" s="44" t="str">
        <f>IF(TabellSAML[[#This Row],[ID]]&gt;0,ISTEXT(TabellSAML[[#This Row],[(CoS) Ledarens namn]]),"")</f>
        <v/>
      </c>
      <c r="AP474" t="str">
        <f>IF(TabellSAML[[#This Row],[ID]]&gt;0,ISTEXT(TabellSAML[[#This Row],[(BIFF) Ledarens namn]]),"")</f>
        <v/>
      </c>
      <c r="AQ474" t="str">
        <f>IF(TabellSAML[[#This Row],[ID]]&gt;0,ISTEXT(TabellSAML[[#This Row],[(LFT) Ledarens namn]]),"")</f>
        <v/>
      </c>
      <c r="AR474" t="str">
        <f>IF(TabellSAML[[#This Row],[ID]]&gt;0,ISTEXT(TabellSAML[[#This Row],[(CoS) Namn på ledare för programmet]]),"")</f>
        <v/>
      </c>
      <c r="AS474" t="str">
        <f>IF(TabellSAML[[#This Row],[ID]]&gt;0,ISTEXT(TabellSAML[[#This Row],[(BIFF) Namn på ledare för programmet]]),"")</f>
        <v/>
      </c>
      <c r="AT474" t="str">
        <f>IF(TabellSAML[[#This Row],[ID]]&gt;0,ISTEXT(TabellSAML[[#This Row],[(LFT) Namn på ledare för programmet]]),"")</f>
        <v/>
      </c>
      <c r="AU474" s="5" t="str">
        <f>IF(TabellSAML[[#This Row],[CoS1]]=TRUE,TabellSAML[[#This Row],[Datum för det sista programtillfället]]&amp;TabellSAML[[#This Row],[(CoS) Ledarens namn]],"")</f>
        <v/>
      </c>
      <c r="AV474" t="str">
        <f>IF(TabellSAML[[#This Row],[CoS1]]=TRUE,TabellSAML[[#This Row],[Socialförvaltning som anordnat programtillfällena]],"")</f>
        <v/>
      </c>
      <c r="AW474" s="5" t="str">
        <f>IF(TabellSAML[[#This Row],[CoS2]]=TRUE,TabellSAML[[#This Row],[Datum för sista programtillfället]]&amp;TabellSAML[[#This Row],[(CoS) Namn på ledare för programmet]],"")</f>
        <v/>
      </c>
      <c r="AX474" t="str">
        <f>_xlfn.XLOOKUP(TabellSAML[[#This Row],[CoS_del_datum]],TabellSAML[CoS_led_datum],TabellSAML[CoS_led_SF],"",0,1)</f>
        <v/>
      </c>
      <c r="AY474" s="5" t="str">
        <f>IF(TabellSAML[[#This Row],[BIFF1]]=TRUE,TabellSAML[[#This Row],[Datum för det sista programtillfället]]&amp;TabellSAML[[#This Row],[(BIFF) Ledarens namn]],"")</f>
        <v/>
      </c>
      <c r="AZ474" t="str">
        <f>IF(TabellSAML[[#This Row],[BIFF1]]=TRUE,TabellSAML[[#This Row],[Socialförvaltning som anordnat programtillfällena]],"")</f>
        <v/>
      </c>
      <c r="BA474" s="5" t="str">
        <f>IF(TabellSAML[[#This Row],[BIFF2]]=TRUE,TabellSAML[[#This Row],[Datum för sista programtillfället]]&amp;TabellSAML[[#This Row],[(BIFF) Namn på ledare för programmet]],"")</f>
        <v/>
      </c>
      <c r="BB474" t="str">
        <f>_xlfn.XLOOKUP(TabellSAML[[#This Row],[BIFF_del_datum]],TabellSAML[BIFF_led_datum],TabellSAML[BIFF_led_SF],"",0,1)</f>
        <v/>
      </c>
      <c r="BC474" s="5" t="str">
        <f>IF(TabellSAML[[#This Row],[LFT1]]=TRUE,TabellSAML[[#This Row],[Datum för det sista programtillfället]]&amp;TabellSAML[[#This Row],[(LFT) Ledarens namn]],"")</f>
        <v/>
      </c>
      <c r="BD474" t="str">
        <f>IF(TabellSAML[[#This Row],[LFT1]]=TRUE,TabellSAML[[#This Row],[Socialförvaltning som anordnat programtillfällena]],"")</f>
        <v/>
      </c>
      <c r="BE474" s="5" t="str">
        <f>IF(TabellSAML[[#This Row],[LFT2]]=TRUE,TabellSAML[[#This Row],[Datum för sista programtillfället]]&amp;TabellSAML[[#This Row],[(LFT) Namn på ledare för programmet]],"")</f>
        <v/>
      </c>
      <c r="BF474" t="str">
        <f>_xlfn.XLOOKUP(TabellSAML[[#This Row],[LFT_del_datum]],TabellSAML[LFT_led_datum],TabellSAML[LFT_led_SF],"",0,1)</f>
        <v/>
      </c>
      <c r="BG47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4" s="5" t="str">
        <f>IF(ISNUMBER(TabellSAML[[#This Row],[Datum för det sista programtillfället]]),TabellSAML[[#This Row],[Datum för det sista programtillfället]],IF(ISBLANK(TabellSAML[[#This Row],[Datum för sista programtillfället]]),"",TabellSAML[[#This Row],[Datum för sista programtillfället]]))</f>
        <v/>
      </c>
      <c r="BJ474" t="str">
        <f>IF(ISTEXT(TabellSAML[[#This Row],[Typ av program]]),TabellSAML[[#This Row],[Typ av program]],IF(ISBLANK(TabellSAML[[#This Row],[Typ av program2]]),"",TabellSAML[[#This Row],[Typ av program2]]))</f>
        <v/>
      </c>
      <c r="BK474" t="str">
        <f>IF(ISTEXT(TabellSAML[[#This Row],[Datum alla]]),"",YEAR(TabellSAML[[#This Row],[Datum alla]]))</f>
        <v/>
      </c>
      <c r="BL474" t="str">
        <f>IF(ISTEXT(TabellSAML[[#This Row],[Datum alla]]),"",MONTH(TabellSAML[[#This Row],[Datum alla]]))</f>
        <v/>
      </c>
      <c r="BM474" t="str">
        <f>IF(ISTEXT(TabellSAML[[#This Row],[Månad]]),"",IF(TabellSAML[[#This Row],[Månad]]&lt;=6,TabellSAML[[#This Row],[År]]&amp;" termin 1",TabellSAML[[#This Row],[År]]&amp;" termin 2"))</f>
        <v/>
      </c>
    </row>
    <row r="475" spans="2:65" x14ac:dyDescent="0.25">
      <c r="B475" s="1"/>
      <c r="C475" s="1"/>
      <c r="G475" s="29"/>
      <c r="S475" s="37"/>
      <c r="T475" s="29"/>
      <c r="AA475" s="2"/>
      <c r="AO475" s="44" t="str">
        <f>IF(TabellSAML[[#This Row],[ID]]&gt;0,ISTEXT(TabellSAML[[#This Row],[(CoS) Ledarens namn]]),"")</f>
        <v/>
      </c>
      <c r="AP475" t="str">
        <f>IF(TabellSAML[[#This Row],[ID]]&gt;0,ISTEXT(TabellSAML[[#This Row],[(BIFF) Ledarens namn]]),"")</f>
        <v/>
      </c>
      <c r="AQ475" t="str">
        <f>IF(TabellSAML[[#This Row],[ID]]&gt;0,ISTEXT(TabellSAML[[#This Row],[(LFT) Ledarens namn]]),"")</f>
        <v/>
      </c>
      <c r="AR475" t="str">
        <f>IF(TabellSAML[[#This Row],[ID]]&gt;0,ISTEXT(TabellSAML[[#This Row],[(CoS) Namn på ledare för programmet]]),"")</f>
        <v/>
      </c>
      <c r="AS475" t="str">
        <f>IF(TabellSAML[[#This Row],[ID]]&gt;0,ISTEXT(TabellSAML[[#This Row],[(BIFF) Namn på ledare för programmet]]),"")</f>
        <v/>
      </c>
      <c r="AT475" t="str">
        <f>IF(TabellSAML[[#This Row],[ID]]&gt;0,ISTEXT(TabellSAML[[#This Row],[(LFT) Namn på ledare för programmet]]),"")</f>
        <v/>
      </c>
      <c r="AU475" s="5" t="str">
        <f>IF(TabellSAML[[#This Row],[CoS1]]=TRUE,TabellSAML[[#This Row],[Datum för det sista programtillfället]]&amp;TabellSAML[[#This Row],[(CoS) Ledarens namn]],"")</f>
        <v/>
      </c>
      <c r="AV475" t="str">
        <f>IF(TabellSAML[[#This Row],[CoS1]]=TRUE,TabellSAML[[#This Row],[Socialförvaltning som anordnat programtillfällena]],"")</f>
        <v/>
      </c>
      <c r="AW475" s="5" t="str">
        <f>IF(TabellSAML[[#This Row],[CoS2]]=TRUE,TabellSAML[[#This Row],[Datum för sista programtillfället]]&amp;TabellSAML[[#This Row],[(CoS) Namn på ledare för programmet]],"")</f>
        <v/>
      </c>
      <c r="AX475" t="str">
        <f>_xlfn.XLOOKUP(TabellSAML[[#This Row],[CoS_del_datum]],TabellSAML[CoS_led_datum],TabellSAML[CoS_led_SF],"",0,1)</f>
        <v/>
      </c>
      <c r="AY475" s="5" t="str">
        <f>IF(TabellSAML[[#This Row],[BIFF1]]=TRUE,TabellSAML[[#This Row],[Datum för det sista programtillfället]]&amp;TabellSAML[[#This Row],[(BIFF) Ledarens namn]],"")</f>
        <v/>
      </c>
      <c r="AZ475" t="str">
        <f>IF(TabellSAML[[#This Row],[BIFF1]]=TRUE,TabellSAML[[#This Row],[Socialförvaltning som anordnat programtillfällena]],"")</f>
        <v/>
      </c>
      <c r="BA475" s="5" t="str">
        <f>IF(TabellSAML[[#This Row],[BIFF2]]=TRUE,TabellSAML[[#This Row],[Datum för sista programtillfället]]&amp;TabellSAML[[#This Row],[(BIFF) Namn på ledare för programmet]],"")</f>
        <v/>
      </c>
      <c r="BB475" t="str">
        <f>_xlfn.XLOOKUP(TabellSAML[[#This Row],[BIFF_del_datum]],TabellSAML[BIFF_led_datum],TabellSAML[BIFF_led_SF],"",0,1)</f>
        <v/>
      </c>
      <c r="BC475" s="5" t="str">
        <f>IF(TabellSAML[[#This Row],[LFT1]]=TRUE,TabellSAML[[#This Row],[Datum för det sista programtillfället]]&amp;TabellSAML[[#This Row],[(LFT) Ledarens namn]],"")</f>
        <v/>
      </c>
      <c r="BD475" t="str">
        <f>IF(TabellSAML[[#This Row],[LFT1]]=TRUE,TabellSAML[[#This Row],[Socialförvaltning som anordnat programtillfällena]],"")</f>
        <v/>
      </c>
      <c r="BE475" s="5" t="str">
        <f>IF(TabellSAML[[#This Row],[LFT2]]=TRUE,TabellSAML[[#This Row],[Datum för sista programtillfället]]&amp;TabellSAML[[#This Row],[(LFT) Namn på ledare för programmet]],"")</f>
        <v/>
      </c>
      <c r="BF475" t="str">
        <f>_xlfn.XLOOKUP(TabellSAML[[#This Row],[LFT_del_datum]],TabellSAML[LFT_led_datum],TabellSAML[LFT_led_SF],"",0,1)</f>
        <v/>
      </c>
      <c r="BG47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5" s="5" t="str">
        <f>IF(ISNUMBER(TabellSAML[[#This Row],[Datum för det sista programtillfället]]),TabellSAML[[#This Row],[Datum för det sista programtillfället]],IF(ISBLANK(TabellSAML[[#This Row],[Datum för sista programtillfället]]),"",TabellSAML[[#This Row],[Datum för sista programtillfället]]))</f>
        <v/>
      </c>
      <c r="BJ475" t="str">
        <f>IF(ISTEXT(TabellSAML[[#This Row],[Typ av program]]),TabellSAML[[#This Row],[Typ av program]],IF(ISBLANK(TabellSAML[[#This Row],[Typ av program2]]),"",TabellSAML[[#This Row],[Typ av program2]]))</f>
        <v/>
      </c>
      <c r="BK475" t="str">
        <f>IF(ISTEXT(TabellSAML[[#This Row],[Datum alla]]),"",YEAR(TabellSAML[[#This Row],[Datum alla]]))</f>
        <v/>
      </c>
      <c r="BL475" t="str">
        <f>IF(ISTEXT(TabellSAML[[#This Row],[Datum alla]]),"",MONTH(TabellSAML[[#This Row],[Datum alla]]))</f>
        <v/>
      </c>
      <c r="BM475" t="str">
        <f>IF(ISTEXT(TabellSAML[[#This Row],[Månad]]),"",IF(TabellSAML[[#This Row],[Månad]]&lt;=6,TabellSAML[[#This Row],[År]]&amp;" termin 1",TabellSAML[[#This Row],[År]]&amp;" termin 2"))</f>
        <v/>
      </c>
    </row>
    <row r="476" spans="2:65" x14ac:dyDescent="0.25">
      <c r="B476" s="1"/>
      <c r="C476" s="1"/>
      <c r="G476" s="29"/>
      <c r="S476" s="37"/>
      <c r="T476" s="29"/>
      <c r="AA476" s="2"/>
      <c r="AO476" s="44" t="str">
        <f>IF(TabellSAML[[#This Row],[ID]]&gt;0,ISTEXT(TabellSAML[[#This Row],[(CoS) Ledarens namn]]),"")</f>
        <v/>
      </c>
      <c r="AP476" t="str">
        <f>IF(TabellSAML[[#This Row],[ID]]&gt;0,ISTEXT(TabellSAML[[#This Row],[(BIFF) Ledarens namn]]),"")</f>
        <v/>
      </c>
      <c r="AQ476" t="str">
        <f>IF(TabellSAML[[#This Row],[ID]]&gt;0,ISTEXT(TabellSAML[[#This Row],[(LFT) Ledarens namn]]),"")</f>
        <v/>
      </c>
      <c r="AR476" t="str">
        <f>IF(TabellSAML[[#This Row],[ID]]&gt;0,ISTEXT(TabellSAML[[#This Row],[(CoS) Namn på ledare för programmet]]),"")</f>
        <v/>
      </c>
      <c r="AS476" t="str">
        <f>IF(TabellSAML[[#This Row],[ID]]&gt;0,ISTEXT(TabellSAML[[#This Row],[(BIFF) Namn på ledare för programmet]]),"")</f>
        <v/>
      </c>
      <c r="AT476" t="str">
        <f>IF(TabellSAML[[#This Row],[ID]]&gt;0,ISTEXT(TabellSAML[[#This Row],[(LFT) Namn på ledare för programmet]]),"")</f>
        <v/>
      </c>
      <c r="AU476" s="5" t="str">
        <f>IF(TabellSAML[[#This Row],[CoS1]]=TRUE,TabellSAML[[#This Row],[Datum för det sista programtillfället]]&amp;TabellSAML[[#This Row],[(CoS) Ledarens namn]],"")</f>
        <v/>
      </c>
      <c r="AV476" t="str">
        <f>IF(TabellSAML[[#This Row],[CoS1]]=TRUE,TabellSAML[[#This Row],[Socialförvaltning som anordnat programtillfällena]],"")</f>
        <v/>
      </c>
      <c r="AW476" s="5" t="str">
        <f>IF(TabellSAML[[#This Row],[CoS2]]=TRUE,TabellSAML[[#This Row],[Datum för sista programtillfället]]&amp;TabellSAML[[#This Row],[(CoS) Namn på ledare för programmet]],"")</f>
        <v/>
      </c>
      <c r="AX476" t="str">
        <f>_xlfn.XLOOKUP(TabellSAML[[#This Row],[CoS_del_datum]],TabellSAML[CoS_led_datum],TabellSAML[CoS_led_SF],"",0,1)</f>
        <v/>
      </c>
      <c r="AY476" s="5" t="str">
        <f>IF(TabellSAML[[#This Row],[BIFF1]]=TRUE,TabellSAML[[#This Row],[Datum för det sista programtillfället]]&amp;TabellSAML[[#This Row],[(BIFF) Ledarens namn]],"")</f>
        <v/>
      </c>
      <c r="AZ476" t="str">
        <f>IF(TabellSAML[[#This Row],[BIFF1]]=TRUE,TabellSAML[[#This Row],[Socialförvaltning som anordnat programtillfällena]],"")</f>
        <v/>
      </c>
      <c r="BA476" s="5" t="str">
        <f>IF(TabellSAML[[#This Row],[BIFF2]]=TRUE,TabellSAML[[#This Row],[Datum för sista programtillfället]]&amp;TabellSAML[[#This Row],[(BIFF) Namn på ledare för programmet]],"")</f>
        <v/>
      </c>
      <c r="BB476" t="str">
        <f>_xlfn.XLOOKUP(TabellSAML[[#This Row],[BIFF_del_datum]],TabellSAML[BIFF_led_datum],TabellSAML[BIFF_led_SF],"",0,1)</f>
        <v/>
      </c>
      <c r="BC476" s="5" t="str">
        <f>IF(TabellSAML[[#This Row],[LFT1]]=TRUE,TabellSAML[[#This Row],[Datum för det sista programtillfället]]&amp;TabellSAML[[#This Row],[(LFT) Ledarens namn]],"")</f>
        <v/>
      </c>
      <c r="BD476" t="str">
        <f>IF(TabellSAML[[#This Row],[LFT1]]=TRUE,TabellSAML[[#This Row],[Socialförvaltning som anordnat programtillfällena]],"")</f>
        <v/>
      </c>
      <c r="BE476" s="5" t="str">
        <f>IF(TabellSAML[[#This Row],[LFT2]]=TRUE,TabellSAML[[#This Row],[Datum för sista programtillfället]]&amp;TabellSAML[[#This Row],[(LFT) Namn på ledare för programmet]],"")</f>
        <v/>
      </c>
      <c r="BF476" t="str">
        <f>_xlfn.XLOOKUP(TabellSAML[[#This Row],[LFT_del_datum]],TabellSAML[LFT_led_datum],TabellSAML[LFT_led_SF],"",0,1)</f>
        <v/>
      </c>
      <c r="BG47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6" s="5" t="str">
        <f>IF(ISNUMBER(TabellSAML[[#This Row],[Datum för det sista programtillfället]]),TabellSAML[[#This Row],[Datum för det sista programtillfället]],IF(ISBLANK(TabellSAML[[#This Row],[Datum för sista programtillfället]]),"",TabellSAML[[#This Row],[Datum för sista programtillfället]]))</f>
        <v/>
      </c>
      <c r="BJ476" t="str">
        <f>IF(ISTEXT(TabellSAML[[#This Row],[Typ av program]]),TabellSAML[[#This Row],[Typ av program]],IF(ISBLANK(TabellSAML[[#This Row],[Typ av program2]]),"",TabellSAML[[#This Row],[Typ av program2]]))</f>
        <v/>
      </c>
      <c r="BK476" t="str">
        <f>IF(ISTEXT(TabellSAML[[#This Row],[Datum alla]]),"",YEAR(TabellSAML[[#This Row],[Datum alla]]))</f>
        <v/>
      </c>
      <c r="BL476" t="str">
        <f>IF(ISTEXT(TabellSAML[[#This Row],[Datum alla]]),"",MONTH(TabellSAML[[#This Row],[Datum alla]]))</f>
        <v/>
      </c>
      <c r="BM476" t="str">
        <f>IF(ISTEXT(TabellSAML[[#This Row],[Månad]]),"",IF(TabellSAML[[#This Row],[Månad]]&lt;=6,TabellSAML[[#This Row],[År]]&amp;" termin 1",TabellSAML[[#This Row],[År]]&amp;" termin 2"))</f>
        <v/>
      </c>
    </row>
    <row r="477" spans="2:65" x14ac:dyDescent="0.25">
      <c r="B477" s="1"/>
      <c r="C477" s="1"/>
      <c r="G477" s="29"/>
      <c r="S477" s="37"/>
      <c r="T477" s="29"/>
      <c r="AA477" s="2"/>
      <c r="AO477" s="44" t="str">
        <f>IF(TabellSAML[[#This Row],[ID]]&gt;0,ISTEXT(TabellSAML[[#This Row],[(CoS) Ledarens namn]]),"")</f>
        <v/>
      </c>
      <c r="AP477" t="str">
        <f>IF(TabellSAML[[#This Row],[ID]]&gt;0,ISTEXT(TabellSAML[[#This Row],[(BIFF) Ledarens namn]]),"")</f>
        <v/>
      </c>
      <c r="AQ477" t="str">
        <f>IF(TabellSAML[[#This Row],[ID]]&gt;0,ISTEXT(TabellSAML[[#This Row],[(LFT) Ledarens namn]]),"")</f>
        <v/>
      </c>
      <c r="AR477" t="str">
        <f>IF(TabellSAML[[#This Row],[ID]]&gt;0,ISTEXT(TabellSAML[[#This Row],[(CoS) Namn på ledare för programmet]]),"")</f>
        <v/>
      </c>
      <c r="AS477" t="str">
        <f>IF(TabellSAML[[#This Row],[ID]]&gt;0,ISTEXT(TabellSAML[[#This Row],[(BIFF) Namn på ledare för programmet]]),"")</f>
        <v/>
      </c>
      <c r="AT477" t="str">
        <f>IF(TabellSAML[[#This Row],[ID]]&gt;0,ISTEXT(TabellSAML[[#This Row],[(LFT) Namn på ledare för programmet]]),"")</f>
        <v/>
      </c>
      <c r="AU477" s="5" t="str">
        <f>IF(TabellSAML[[#This Row],[CoS1]]=TRUE,TabellSAML[[#This Row],[Datum för det sista programtillfället]]&amp;TabellSAML[[#This Row],[(CoS) Ledarens namn]],"")</f>
        <v/>
      </c>
      <c r="AV477" t="str">
        <f>IF(TabellSAML[[#This Row],[CoS1]]=TRUE,TabellSAML[[#This Row],[Socialförvaltning som anordnat programtillfällena]],"")</f>
        <v/>
      </c>
      <c r="AW477" s="5" t="str">
        <f>IF(TabellSAML[[#This Row],[CoS2]]=TRUE,TabellSAML[[#This Row],[Datum för sista programtillfället]]&amp;TabellSAML[[#This Row],[(CoS) Namn på ledare för programmet]],"")</f>
        <v/>
      </c>
      <c r="AX477" t="str">
        <f>_xlfn.XLOOKUP(TabellSAML[[#This Row],[CoS_del_datum]],TabellSAML[CoS_led_datum],TabellSAML[CoS_led_SF],"",0,1)</f>
        <v/>
      </c>
      <c r="AY477" s="5" t="str">
        <f>IF(TabellSAML[[#This Row],[BIFF1]]=TRUE,TabellSAML[[#This Row],[Datum för det sista programtillfället]]&amp;TabellSAML[[#This Row],[(BIFF) Ledarens namn]],"")</f>
        <v/>
      </c>
      <c r="AZ477" t="str">
        <f>IF(TabellSAML[[#This Row],[BIFF1]]=TRUE,TabellSAML[[#This Row],[Socialförvaltning som anordnat programtillfällena]],"")</f>
        <v/>
      </c>
      <c r="BA477" s="5" t="str">
        <f>IF(TabellSAML[[#This Row],[BIFF2]]=TRUE,TabellSAML[[#This Row],[Datum för sista programtillfället]]&amp;TabellSAML[[#This Row],[(BIFF) Namn på ledare för programmet]],"")</f>
        <v/>
      </c>
      <c r="BB477" t="str">
        <f>_xlfn.XLOOKUP(TabellSAML[[#This Row],[BIFF_del_datum]],TabellSAML[BIFF_led_datum],TabellSAML[BIFF_led_SF],"",0,1)</f>
        <v/>
      </c>
      <c r="BC477" s="5" t="str">
        <f>IF(TabellSAML[[#This Row],[LFT1]]=TRUE,TabellSAML[[#This Row],[Datum för det sista programtillfället]]&amp;TabellSAML[[#This Row],[(LFT) Ledarens namn]],"")</f>
        <v/>
      </c>
      <c r="BD477" t="str">
        <f>IF(TabellSAML[[#This Row],[LFT1]]=TRUE,TabellSAML[[#This Row],[Socialförvaltning som anordnat programtillfällena]],"")</f>
        <v/>
      </c>
      <c r="BE477" s="5" t="str">
        <f>IF(TabellSAML[[#This Row],[LFT2]]=TRUE,TabellSAML[[#This Row],[Datum för sista programtillfället]]&amp;TabellSAML[[#This Row],[(LFT) Namn på ledare för programmet]],"")</f>
        <v/>
      </c>
      <c r="BF477" t="str">
        <f>_xlfn.XLOOKUP(TabellSAML[[#This Row],[LFT_del_datum]],TabellSAML[LFT_led_datum],TabellSAML[LFT_led_SF],"",0,1)</f>
        <v/>
      </c>
      <c r="BG47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7" s="5" t="str">
        <f>IF(ISNUMBER(TabellSAML[[#This Row],[Datum för det sista programtillfället]]),TabellSAML[[#This Row],[Datum för det sista programtillfället]],IF(ISBLANK(TabellSAML[[#This Row],[Datum för sista programtillfället]]),"",TabellSAML[[#This Row],[Datum för sista programtillfället]]))</f>
        <v/>
      </c>
      <c r="BJ477" t="str">
        <f>IF(ISTEXT(TabellSAML[[#This Row],[Typ av program]]),TabellSAML[[#This Row],[Typ av program]],IF(ISBLANK(TabellSAML[[#This Row],[Typ av program2]]),"",TabellSAML[[#This Row],[Typ av program2]]))</f>
        <v/>
      </c>
      <c r="BK477" t="str">
        <f>IF(ISTEXT(TabellSAML[[#This Row],[Datum alla]]),"",YEAR(TabellSAML[[#This Row],[Datum alla]]))</f>
        <v/>
      </c>
      <c r="BL477" t="str">
        <f>IF(ISTEXT(TabellSAML[[#This Row],[Datum alla]]),"",MONTH(TabellSAML[[#This Row],[Datum alla]]))</f>
        <v/>
      </c>
      <c r="BM477" t="str">
        <f>IF(ISTEXT(TabellSAML[[#This Row],[Månad]]),"",IF(TabellSAML[[#This Row],[Månad]]&lt;=6,TabellSAML[[#This Row],[År]]&amp;" termin 1",TabellSAML[[#This Row],[År]]&amp;" termin 2"))</f>
        <v/>
      </c>
    </row>
    <row r="478" spans="2:65" x14ac:dyDescent="0.25">
      <c r="B478" s="1"/>
      <c r="C478" s="1"/>
      <c r="G478" s="29"/>
      <c r="S478" s="37"/>
      <c r="T478" s="29"/>
      <c r="AA478" s="2"/>
      <c r="AO478" s="44" t="str">
        <f>IF(TabellSAML[[#This Row],[ID]]&gt;0,ISTEXT(TabellSAML[[#This Row],[(CoS) Ledarens namn]]),"")</f>
        <v/>
      </c>
      <c r="AP478" t="str">
        <f>IF(TabellSAML[[#This Row],[ID]]&gt;0,ISTEXT(TabellSAML[[#This Row],[(BIFF) Ledarens namn]]),"")</f>
        <v/>
      </c>
      <c r="AQ478" t="str">
        <f>IF(TabellSAML[[#This Row],[ID]]&gt;0,ISTEXT(TabellSAML[[#This Row],[(LFT) Ledarens namn]]),"")</f>
        <v/>
      </c>
      <c r="AR478" t="str">
        <f>IF(TabellSAML[[#This Row],[ID]]&gt;0,ISTEXT(TabellSAML[[#This Row],[(CoS) Namn på ledare för programmet]]),"")</f>
        <v/>
      </c>
      <c r="AS478" t="str">
        <f>IF(TabellSAML[[#This Row],[ID]]&gt;0,ISTEXT(TabellSAML[[#This Row],[(BIFF) Namn på ledare för programmet]]),"")</f>
        <v/>
      </c>
      <c r="AT478" t="str">
        <f>IF(TabellSAML[[#This Row],[ID]]&gt;0,ISTEXT(TabellSAML[[#This Row],[(LFT) Namn på ledare för programmet]]),"")</f>
        <v/>
      </c>
      <c r="AU478" s="5" t="str">
        <f>IF(TabellSAML[[#This Row],[CoS1]]=TRUE,TabellSAML[[#This Row],[Datum för det sista programtillfället]]&amp;TabellSAML[[#This Row],[(CoS) Ledarens namn]],"")</f>
        <v/>
      </c>
      <c r="AV478" t="str">
        <f>IF(TabellSAML[[#This Row],[CoS1]]=TRUE,TabellSAML[[#This Row],[Socialförvaltning som anordnat programtillfällena]],"")</f>
        <v/>
      </c>
      <c r="AW478" s="5" t="str">
        <f>IF(TabellSAML[[#This Row],[CoS2]]=TRUE,TabellSAML[[#This Row],[Datum för sista programtillfället]]&amp;TabellSAML[[#This Row],[(CoS) Namn på ledare för programmet]],"")</f>
        <v/>
      </c>
      <c r="AX478" t="str">
        <f>_xlfn.XLOOKUP(TabellSAML[[#This Row],[CoS_del_datum]],TabellSAML[CoS_led_datum],TabellSAML[CoS_led_SF],"",0,1)</f>
        <v/>
      </c>
      <c r="AY478" s="5" t="str">
        <f>IF(TabellSAML[[#This Row],[BIFF1]]=TRUE,TabellSAML[[#This Row],[Datum för det sista programtillfället]]&amp;TabellSAML[[#This Row],[(BIFF) Ledarens namn]],"")</f>
        <v/>
      </c>
      <c r="AZ478" t="str">
        <f>IF(TabellSAML[[#This Row],[BIFF1]]=TRUE,TabellSAML[[#This Row],[Socialförvaltning som anordnat programtillfällena]],"")</f>
        <v/>
      </c>
      <c r="BA478" s="5" t="str">
        <f>IF(TabellSAML[[#This Row],[BIFF2]]=TRUE,TabellSAML[[#This Row],[Datum för sista programtillfället]]&amp;TabellSAML[[#This Row],[(BIFF) Namn på ledare för programmet]],"")</f>
        <v/>
      </c>
      <c r="BB478" t="str">
        <f>_xlfn.XLOOKUP(TabellSAML[[#This Row],[BIFF_del_datum]],TabellSAML[BIFF_led_datum],TabellSAML[BIFF_led_SF],"",0,1)</f>
        <v/>
      </c>
      <c r="BC478" s="5" t="str">
        <f>IF(TabellSAML[[#This Row],[LFT1]]=TRUE,TabellSAML[[#This Row],[Datum för det sista programtillfället]]&amp;TabellSAML[[#This Row],[(LFT) Ledarens namn]],"")</f>
        <v/>
      </c>
      <c r="BD478" t="str">
        <f>IF(TabellSAML[[#This Row],[LFT1]]=TRUE,TabellSAML[[#This Row],[Socialförvaltning som anordnat programtillfällena]],"")</f>
        <v/>
      </c>
      <c r="BE478" s="5" t="str">
        <f>IF(TabellSAML[[#This Row],[LFT2]]=TRUE,TabellSAML[[#This Row],[Datum för sista programtillfället]]&amp;TabellSAML[[#This Row],[(LFT) Namn på ledare för programmet]],"")</f>
        <v/>
      </c>
      <c r="BF478" t="str">
        <f>_xlfn.XLOOKUP(TabellSAML[[#This Row],[LFT_del_datum]],TabellSAML[LFT_led_datum],TabellSAML[LFT_led_SF],"",0,1)</f>
        <v/>
      </c>
      <c r="BG47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8" s="5" t="str">
        <f>IF(ISNUMBER(TabellSAML[[#This Row],[Datum för det sista programtillfället]]),TabellSAML[[#This Row],[Datum för det sista programtillfället]],IF(ISBLANK(TabellSAML[[#This Row],[Datum för sista programtillfället]]),"",TabellSAML[[#This Row],[Datum för sista programtillfället]]))</f>
        <v/>
      </c>
      <c r="BJ478" t="str">
        <f>IF(ISTEXT(TabellSAML[[#This Row],[Typ av program]]),TabellSAML[[#This Row],[Typ av program]],IF(ISBLANK(TabellSAML[[#This Row],[Typ av program2]]),"",TabellSAML[[#This Row],[Typ av program2]]))</f>
        <v/>
      </c>
      <c r="BK478" t="str">
        <f>IF(ISTEXT(TabellSAML[[#This Row],[Datum alla]]),"",YEAR(TabellSAML[[#This Row],[Datum alla]]))</f>
        <v/>
      </c>
      <c r="BL478" t="str">
        <f>IF(ISTEXT(TabellSAML[[#This Row],[Datum alla]]),"",MONTH(TabellSAML[[#This Row],[Datum alla]]))</f>
        <v/>
      </c>
      <c r="BM478" t="str">
        <f>IF(ISTEXT(TabellSAML[[#This Row],[Månad]]),"",IF(TabellSAML[[#This Row],[Månad]]&lt;=6,TabellSAML[[#This Row],[År]]&amp;" termin 1",TabellSAML[[#This Row],[År]]&amp;" termin 2"))</f>
        <v/>
      </c>
    </row>
    <row r="479" spans="2:65" x14ac:dyDescent="0.25">
      <c r="B479" s="1"/>
      <c r="C479" s="1"/>
      <c r="G479" s="29"/>
      <c r="S479" s="37"/>
      <c r="T479" s="29"/>
      <c r="AA479" s="2"/>
      <c r="AO479" s="44" t="str">
        <f>IF(TabellSAML[[#This Row],[ID]]&gt;0,ISTEXT(TabellSAML[[#This Row],[(CoS) Ledarens namn]]),"")</f>
        <v/>
      </c>
      <c r="AP479" t="str">
        <f>IF(TabellSAML[[#This Row],[ID]]&gt;0,ISTEXT(TabellSAML[[#This Row],[(BIFF) Ledarens namn]]),"")</f>
        <v/>
      </c>
      <c r="AQ479" t="str">
        <f>IF(TabellSAML[[#This Row],[ID]]&gt;0,ISTEXT(TabellSAML[[#This Row],[(LFT) Ledarens namn]]),"")</f>
        <v/>
      </c>
      <c r="AR479" t="str">
        <f>IF(TabellSAML[[#This Row],[ID]]&gt;0,ISTEXT(TabellSAML[[#This Row],[(CoS) Namn på ledare för programmet]]),"")</f>
        <v/>
      </c>
      <c r="AS479" t="str">
        <f>IF(TabellSAML[[#This Row],[ID]]&gt;0,ISTEXT(TabellSAML[[#This Row],[(BIFF) Namn på ledare för programmet]]),"")</f>
        <v/>
      </c>
      <c r="AT479" t="str">
        <f>IF(TabellSAML[[#This Row],[ID]]&gt;0,ISTEXT(TabellSAML[[#This Row],[(LFT) Namn på ledare för programmet]]),"")</f>
        <v/>
      </c>
      <c r="AU479" s="5" t="str">
        <f>IF(TabellSAML[[#This Row],[CoS1]]=TRUE,TabellSAML[[#This Row],[Datum för det sista programtillfället]]&amp;TabellSAML[[#This Row],[(CoS) Ledarens namn]],"")</f>
        <v/>
      </c>
      <c r="AV479" t="str">
        <f>IF(TabellSAML[[#This Row],[CoS1]]=TRUE,TabellSAML[[#This Row],[Socialförvaltning som anordnat programtillfällena]],"")</f>
        <v/>
      </c>
      <c r="AW479" s="5" t="str">
        <f>IF(TabellSAML[[#This Row],[CoS2]]=TRUE,TabellSAML[[#This Row],[Datum för sista programtillfället]]&amp;TabellSAML[[#This Row],[(CoS) Namn på ledare för programmet]],"")</f>
        <v/>
      </c>
      <c r="AX479" t="str">
        <f>_xlfn.XLOOKUP(TabellSAML[[#This Row],[CoS_del_datum]],TabellSAML[CoS_led_datum],TabellSAML[CoS_led_SF],"",0,1)</f>
        <v/>
      </c>
      <c r="AY479" s="5" t="str">
        <f>IF(TabellSAML[[#This Row],[BIFF1]]=TRUE,TabellSAML[[#This Row],[Datum för det sista programtillfället]]&amp;TabellSAML[[#This Row],[(BIFF) Ledarens namn]],"")</f>
        <v/>
      </c>
      <c r="AZ479" t="str">
        <f>IF(TabellSAML[[#This Row],[BIFF1]]=TRUE,TabellSAML[[#This Row],[Socialförvaltning som anordnat programtillfällena]],"")</f>
        <v/>
      </c>
      <c r="BA479" s="5" t="str">
        <f>IF(TabellSAML[[#This Row],[BIFF2]]=TRUE,TabellSAML[[#This Row],[Datum för sista programtillfället]]&amp;TabellSAML[[#This Row],[(BIFF) Namn på ledare för programmet]],"")</f>
        <v/>
      </c>
      <c r="BB479" t="str">
        <f>_xlfn.XLOOKUP(TabellSAML[[#This Row],[BIFF_del_datum]],TabellSAML[BIFF_led_datum],TabellSAML[BIFF_led_SF],"",0,1)</f>
        <v/>
      </c>
      <c r="BC479" s="5" t="str">
        <f>IF(TabellSAML[[#This Row],[LFT1]]=TRUE,TabellSAML[[#This Row],[Datum för det sista programtillfället]]&amp;TabellSAML[[#This Row],[(LFT) Ledarens namn]],"")</f>
        <v/>
      </c>
      <c r="BD479" t="str">
        <f>IF(TabellSAML[[#This Row],[LFT1]]=TRUE,TabellSAML[[#This Row],[Socialförvaltning som anordnat programtillfällena]],"")</f>
        <v/>
      </c>
      <c r="BE479" s="5" t="str">
        <f>IF(TabellSAML[[#This Row],[LFT2]]=TRUE,TabellSAML[[#This Row],[Datum för sista programtillfället]]&amp;TabellSAML[[#This Row],[(LFT) Namn på ledare för programmet]],"")</f>
        <v/>
      </c>
      <c r="BF479" t="str">
        <f>_xlfn.XLOOKUP(TabellSAML[[#This Row],[LFT_del_datum]],TabellSAML[LFT_led_datum],TabellSAML[LFT_led_SF],"",0,1)</f>
        <v/>
      </c>
      <c r="BG47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7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79" s="5" t="str">
        <f>IF(ISNUMBER(TabellSAML[[#This Row],[Datum för det sista programtillfället]]),TabellSAML[[#This Row],[Datum för det sista programtillfället]],IF(ISBLANK(TabellSAML[[#This Row],[Datum för sista programtillfället]]),"",TabellSAML[[#This Row],[Datum för sista programtillfället]]))</f>
        <v/>
      </c>
      <c r="BJ479" t="str">
        <f>IF(ISTEXT(TabellSAML[[#This Row],[Typ av program]]),TabellSAML[[#This Row],[Typ av program]],IF(ISBLANK(TabellSAML[[#This Row],[Typ av program2]]),"",TabellSAML[[#This Row],[Typ av program2]]))</f>
        <v/>
      </c>
      <c r="BK479" t="str">
        <f>IF(ISTEXT(TabellSAML[[#This Row],[Datum alla]]),"",YEAR(TabellSAML[[#This Row],[Datum alla]]))</f>
        <v/>
      </c>
      <c r="BL479" t="str">
        <f>IF(ISTEXT(TabellSAML[[#This Row],[Datum alla]]),"",MONTH(TabellSAML[[#This Row],[Datum alla]]))</f>
        <v/>
      </c>
      <c r="BM479" t="str">
        <f>IF(ISTEXT(TabellSAML[[#This Row],[Månad]]),"",IF(TabellSAML[[#This Row],[Månad]]&lt;=6,TabellSAML[[#This Row],[År]]&amp;" termin 1",TabellSAML[[#This Row],[År]]&amp;" termin 2"))</f>
        <v/>
      </c>
    </row>
    <row r="480" spans="2:65" x14ac:dyDescent="0.25">
      <c r="B480" s="1"/>
      <c r="C480" s="1"/>
      <c r="G480" s="29"/>
      <c r="S480" s="37"/>
      <c r="T480" s="29"/>
      <c r="AA480" s="2"/>
      <c r="AO480" s="44" t="str">
        <f>IF(TabellSAML[[#This Row],[ID]]&gt;0,ISTEXT(TabellSAML[[#This Row],[(CoS) Ledarens namn]]),"")</f>
        <v/>
      </c>
      <c r="AP480" t="str">
        <f>IF(TabellSAML[[#This Row],[ID]]&gt;0,ISTEXT(TabellSAML[[#This Row],[(BIFF) Ledarens namn]]),"")</f>
        <v/>
      </c>
      <c r="AQ480" t="str">
        <f>IF(TabellSAML[[#This Row],[ID]]&gt;0,ISTEXT(TabellSAML[[#This Row],[(LFT) Ledarens namn]]),"")</f>
        <v/>
      </c>
      <c r="AR480" t="str">
        <f>IF(TabellSAML[[#This Row],[ID]]&gt;0,ISTEXT(TabellSAML[[#This Row],[(CoS) Namn på ledare för programmet]]),"")</f>
        <v/>
      </c>
      <c r="AS480" t="str">
        <f>IF(TabellSAML[[#This Row],[ID]]&gt;0,ISTEXT(TabellSAML[[#This Row],[(BIFF) Namn på ledare för programmet]]),"")</f>
        <v/>
      </c>
      <c r="AT480" t="str">
        <f>IF(TabellSAML[[#This Row],[ID]]&gt;0,ISTEXT(TabellSAML[[#This Row],[(LFT) Namn på ledare för programmet]]),"")</f>
        <v/>
      </c>
      <c r="AU480" s="5" t="str">
        <f>IF(TabellSAML[[#This Row],[CoS1]]=TRUE,TabellSAML[[#This Row],[Datum för det sista programtillfället]]&amp;TabellSAML[[#This Row],[(CoS) Ledarens namn]],"")</f>
        <v/>
      </c>
      <c r="AV480" t="str">
        <f>IF(TabellSAML[[#This Row],[CoS1]]=TRUE,TabellSAML[[#This Row],[Socialförvaltning som anordnat programtillfällena]],"")</f>
        <v/>
      </c>
      <c r="AW480" s="5" t="str">
        <f>IF(TabellSAML[[#This Row],[CoS2]]=TRUE,TabellSAML[[#This Row],[Datum för sista programtillfället]]&amp;TabellSAML[[#This Row],[(CoS) Namn på ledare för programmet]],"")</f>
        <v/>
      </c>
      <c r="AX480" t="str">
        <f>_xlfn.XLOOKUP(TabellSAML[[#This Row],[CoS_del_datum]],TabellSAML[CoS_led_datum],TabellSAML[CoS_led_SF],"",0,1)</f>
        <v/>
      </c>
      <c r="AY480" s="5" t="str">
        <f>IF(TabellSAML[[#This Row],[BIFF1]]=TRUE,TabellSAML[[#This Row],[Datum för det sista programtillfället]]&amp;TabellSAML[[#This Row],[(BIFF) Ledarens namn]],"")</f>
        <v/>
      </c>
      <c r="AZ480" t="str">
        <f>IF(TabellSAML[[#This Row],[BIFF1]]=TRUE,TabellSAML[[#This Row],[Socialförvaltning som anordnat programtillfällena]],"")</f>
        <v/>
      </c>
      <c r="BA480" s="5" t="str">
        <f>IF(TabellSAML[[#This Row],[BIFF2]]=TRUE,TabellSAML[[#This Row],[Datum för sista programtillfället]]&amp;TabellSAML[[#This Row],[(BIFF) Namn på ledare för programmet]],"")</f>
        <v/>
      </c>
      <c r="BB480" t="str">
        <f>_xlfn.XLOOKUP(TabellSAML[[#This Row],[BIFF_del_datum]],TabellSAML[BIFF_led_datum],TabellSAML[BIFF_led_SF],"",0,1)</f>
        <v/>
      </c>
      <c r="BC480" s="5" t="str">
        <f>IF(TabellSAML[[#This Row],[LFT1]]=TRUE,TabellSAML[[#This Row],[Datum för det sista programtillfället]]&amp;TabellSAML[[#This Row],[(LFT) Ledarens namn]],"")</f>
        <v/>
      </c>
      <c r="BD480" t="str">
        <f>IF(TabellSAML[[#This Row],[LFT1]]=TRUE,TabellSAML[[#This Row],[Socialförvaltning som anordnat programtillfällena]],"")</f>
        <v/>
      </c>
      <c r="BE480" s="5" t="str">
        <f>IF(TabellSAML[[#This Row],[LFT2]]=TRUE,TabellSAML[[#This Row],[Datum för sista programtillfället]]&amp;TabellSAML[[#This Row],[(LFT) Namn på ledare för programmet]],"")</f>
        <v/>
      </c>
      <c r="BF480" t="str">
        <f>_xlfn.XLOOKUP(TabellSAML[[#This Row],[LFT_del_datum]],TabellSAML[LFT_led_datum],TabellSAML[LFT_led_SF],"",0,1)</f>
        <v/>
      </c>
      <c r="BG48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0" s="5" t="str">
        <f>IF(ISNUMBER(TabellSAML[[#This Row],[Datum för det sista programtillfället]]),TabellSAML[[#This Row],[Datum för det sista programtillfället]],IF(ISBLANK(TabellSAML[[#This Row],[Datum för sista programtillfället]]),"",TabellSAML[[#This Row],[Datum för sista programtillfället]]))</f>
        <v/>
      </c>
      <c r="BJ480" t="str">
        <f>IF(ISTEXT(TabellSAML[[#This Row],[Typ av program]]),TabellSAML[[#This Row],[Typ av program]],IF(ISBLANK(TabellSAML[[#This Row],[Typ av program2]]),"",TabellSAML[[#This Row],[Typ av program2]]))</f>
        <v/>
      </c>
      <c r="BK480" t="str">
        <f>IF(ISTEXT(TabellSAML[[#This Row],[Datum alla]]),"",YEAR(TabellSAML[[#This Row],[Datum alla]]))</f>
        <v/>
      </c>
      <c r="BL480" t="str">
        <f>IF(ISTEXT(TabellSAML[[#This Row],[Datum alla]]),"",MONTH(TabellSAML[[#This Row],[Datum alla]]))</f>
        <v/>
      </c>
      <c r="BM480" t="str">
        <f>IF(ISTEXT(TabellSAML[[#This Row],[Månad]]),"",IF(TabellSAML[[#This Row],[Månad]]&lt;=6,TabellSAML[[#This Row],[År]]&amp;" termin 1",TabellSAML[[#This Row],[År]]&amp;" termin 2"))</f>
        <v/>
      </c>
    </row>
    <row r="481" spans="2:65" x14ac:dyDescent="0.25">
      <c r="B481" s="1"/>
      <c r="C481" s="1"/>
      <c r="G481" s="29"/>
      <c r="S481" s="37"/>
      <c r="T481" s="29"/>
      <c r="AA481" s="2"/>
      <c r="AO481" s="44" t="str">
        <f>IF(TabellSAML[[#This Row],[ID]]&gt;0,ISTEXT(TabellSAML[[#This Row],[(CoS) Ledarens namn]]),"")</f>
        <v/>
      </c>
      <c r="AP481" t="str">
        <f>IF(TabellSAML[[#This Row],[ID]]&gt;0,ISTEXT(TabellSAML[[#This Row],[(BIFF) Ledarens namn]]),"")</f>
        <v/>
      </c>
      <c r="AQ481" t="str">
        <f>IF(TabellSAML[[#This Row],[ID]]&gt;0,ISTEXT(TabellSAML[[#This Row],[(LFT) Ledarens namn]]),"")</f>
        <v/>
      </c>
      <c r="AR481" t="str">
        <f>IF(TabellSAML[[#This Row],[ID]]&gt;0,ISTEXT(TabellSAML[[#This Row],[(CoS) Namn på ledare för programmet]]),"")</f>
        <v/>
      </c>
      <c r="AS481" t="str">
        <f>IF(TabellSAML[[#This Row],[ID]]&gt;0,ISTEXT(TabellSAML[[#This Row],[(BIFF) Namn på ledare för programmet]]),"")</f>
        <v/>
      </c>
      <c r="AT481" t="str">
        <f>IF(TabellSAML[[#This Row],[ID]]&gt;0,ISTEXT(TabellSAML[[#This Row],[(LFT) Namn på ledare för programmet]]),"")</f>
        <v/>
      </c>
      <c r="AU481" s="5" t="str">
        <f>IF(TabellSAML[[#This Row],[CoS1]]=TRUE,TabellSAML[[#This Row],[Datum för det sista programtillfället]]&amp;TabellSAML[[#This Row],[(CoS) Ledarens namn]],"")</f>
        <v/>
      </c>
      <c r="AV481" t="str">
        <f>IF(TabellSAML[[#This Row],[CoS1]]=TRUE,TabellSAML[[#This Row],[Socialförvaltning som anordnat programtillfällena]],"")</f>
        <v/>
      </c>
      <c r="AW481" s="5" t="str">
        <f>IF(TabellSAML[[#This Row],[CoS2]]=TRUE,TabellSAML[[#This Row],[Datum för sista programtillfället]]&amp;TabellSAML[[#This Row],[(CoS) Namn på ledare för programmet]],"")</f>
        <v/>
      </c>
      <c r="AX481" t="str">
        <f>_xlfn.XLOOKUP(TabellSAML[[#This Row],[CoS_del_datum]],TabellSAML[CoS_led_datum],TabellSAML[CoS_led_SF],"",0,1)</f>
        <v/>
      </c>
      <c r="AY481" s="5" t="str">
        <f>IF(TabellSAML[[#This Row],[BIFF1]]=TRUE,TabellSAML[[#This Row],[Datum för det sista programtillfället]]&amp;TabellSAML[[#This Row],[(BIFF) Ledarens namn]],"")</f>
        <v/>
      </c>
      <c r="AZ481" t="str">
        <f>IF(TabellSAML[[#This Row],[BIFF1]]=TRUE,TabellSAML[[#This Row],[Socialförvaltning som anordnat programtillfällena]],"")</f>
        <v/>
      </c>
      <c r="BA481" s="5" t="str">
        <f>IF(TabellSAML[[#This Row],[BIFF2]]=TRUE,TabellSAML[[#This Row],[Datum för sista programtillfället]]&amp;TabellSAML[[#This Row],[(BIFF) Namn på ledare för programmet]],"")</f>
        <v/>
      </c>
      <c r="BB481" t="str">
        <f>_xlfn.XLOOKUP(TabellSAML[[#This Row],[BIFF_del_datum]],TabellSAML[BIFF_led_datum],TabellSAML[BIFF_led_SF],"",0,1)</f>
        <v/>
      </c>
      <c r="BC481" s="5" t="str">
        <f>IF(TabellSAML[[#This Row],[LFT1]]=TRUE,TabellSAML[[#This Row],[Datum för det sista programtillfället]]&amp;TabellSAML[[#This Row],[(LFT) Ledarens namn]],"")</f>
        <v/>
      </c>
      <c r="BD481" t="str">
        <f>IF(TabellSAML[[#This Row],[LFT1]]=TRUE,TabellSAML[[#This Row],[Socialförvaltning som anordnat programtillfällena]],"")</f>
        <v/>
      </c>
      <c r="BE481" s="5" t="str">
        <f>IF(TabellSAML[[#This Row],[LFT2]]=TRUE,TabellSAML[[#This Row],[Datum för sista programtillfället]]&amp;TabellSAML[[#This Row],[(LFT) Namn på ledare för programmet]],"")</f>
        <v/>
      </c>
      <c r="BF481" t="str">
        <f>_xlfn.XLOOKUP(TabellSAML[[#This Row],[LFT_del_datum]],TabellSAML[LFT_led_datum],TabellSAML[LFT_led_SF],"",0,1)</f>
        <v/>
      </c>
      <c r="BG48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1" s="5" t="str">
        <f>IF(ISNUMBER(TabellSAML[[#This Row],[Datum för det sista programtillfället]]),TabellSAML[[#This Row],[Datum för det sista programtillfället]],IF(ISBLANK(TabellSAML[[#This Row],[Datum för sista programtillfället]]),"",TabellSAML[[#This Row],[Datum för sista programtillfället]]))</f>
        <v/>
      </c>
      <c r="BJ481" t="str">
        <f>IF(ISTEXT(TabellSAML[[#This Row],[Typ av program]]),TabellSAML[[#This Row],[Typ av program]],IF(ISBLANK(TabellSAML[[#This Row],[Typ av program2]]),"",TabellSAML[[#This Row],[Typ av program2]]))</f>
        <v/>
      </c>
      <c r="BK481" t="str">
        <f>IF(ISTEXT(TabellSAML[[#This Row],[Datum alla]]),"",YEAR(TabellSAML[[#This Row],[Datum alla]]))</f>
        <v/>
      </c>
      <c r="BL481" t="str">
        <f>IF(ISTEXT(TabellSAML[[#This Row],[Datum alla]]),"",MONTH(TabellSAML[[#This Row],[Datum alla]]))</f>
        <v/>
      </c>
      <c r="BM481" t="str">
        <f>IF(ISTEXT(TabellSAML[[#This Row],[Månad]]),"",IF(TabellSAML[[#This Row],[Månad]]&lt;=6,TabellSAML[[#This Row],[År]]&amp;" termin 1",TabellSAML[[#This Row],[År]]&amp;" termin 2"))</f>
        <v/>
      </c>
    </row>
    <row r="482" spans="2:65" x14ac:dyDescent="0.25">
      <c r="B482" s="1"/>
      <c r="C482" s="1"/>
      <c r="G482" s="29"/>
      <c r="S482" s="37"/>
      <c r="T482" s="29"/>
      <c r="AA482" s="2"/>
      <c r="AO482" s="44" t="str">
        <f>IF(TabellSAML[[#This Row],[ID]]&gt;0,ISTEXT(TabellSAML[[#This Row],[(CoS) Ledarens namn]]),"")</f>
        <v/>
      </c>
      <c r="AP482" t="str">
        <f>IF(TabellSAML[[#This Row],[ID]]&gt;0,ISTEXT(TabellSAML[[#This Row],[(BIFF) Ledarens namn]]),"")</f>
        <v/>
      </c>
      <c r="AQ482" t="str">
        <f>IF(TabellSAML[[#This Row],[ID]]&gt;0,ISTEXT(TabellSAML[[#This Row],[(LFT) Ledarens namn]]),"")</f>
        <v/>
      </c>
      <c r="AR482" t="str">
        <f>IF(TabellSAML[[#This Row],[ID]]&gt;0,ISTEXT(TabellSAML[[#This Row],[(CoS) Namn på ledare för programmet]]),"")</f>
        <v/>
      </c>
      <c r="AS482" t="str">
        <f>IF(TabellSAML[[#This Row],[ID]]&gt;0,ISTEXT(TabellSAML[[#This Row],[(BIFF) Namn på ledare för programmet]]),"")</f>
        <v/>
      </c>
      <c r="AT482" t="str">
        <f>IF(TabellSAML[[#This Row],[ID]]&gt;0,ISTEXT(TabellSAML[[#This Row],[(LFT) Namn på ledare för programmet]]),"")</f>
        <v/>
      </c>
      <c r="AU482" s="5" t="str">
        <f>IF(TabellSAML[[#This Row],[CoS1]]=TRUE,TabellSAML[[#This Row],[Datum för det sista programtillfället]]&amp;TabellSAML[[#This Row],[(CoS) Ledarens namn]],"")</f>
        <v/>
      </c>
      <c r="AV482" t="str">
        <f>IF(TabellSAML[[#This Row],[CoS1]]=TRUE,TabellSAML[[#This Row],[Socialförvaltning som anordnat programtillfällena]],"")</f>
        <v/>
      </c>
      <c r="AW482" s="5" t="str">
        <f>IF(TabellSAML[[#This Row],[CoS2]]=TRUE,TabellSAML[[#This Row],[Datum för sista programtillfället]]&amp;TabellSAML[[#This Row],[(CoS) Namn på ledare för programmet]],"")</f>
        <v/>
      </c>
      <c r="AX482" t="str">
        <f>_xlfn.XLOOKUP(TabellSAML[[#This Row],[CoS_del_datum]],TabellSAML[CoS_led_datum],TabellSAML[CoS_led_SF],"",0,1)</f>
        <v/>
      </c>
      <c r="AY482" s="5" t="str">
        <f>IF(TabellSAML[[#This Row],[BIFF1]]=TRUE,TabellSAML[[#This Row],[Datum för det sista programtillfället]]&amp;TabellSAML[[#This Row],[(BIFF) Ledarens namn]],"")</f>
        <v/>
      </c>
      <c r="AZ482" t="str">
        <f>IF(TabellSAML[[#This Row],[BIFF1]]=TRUE,TabellSAML[[#This Row],[Socialförvaltning som anordnat programtillfällena]],"")</f>
        <v/>
      </c>
      <c r="BA482" s="5" t="str">
        <f>IF(TabellSAML[[#This Row],[BIFF2]]=TRUE,TabellSAML[[#This Row],[Datum för sista programtillfället]]&amp;TabellSAML[[#This Row],[(BIFF) Namn på ledare för programmet]],"")</f>
        <v/>
      </c>
      <c r="BB482" t="str">
        <f>_xlfn.XLOOKUP(TabellSAML[[#This Row],[BIFF_del_datum]],TabellSAML[BIFF_led_datum],TabellSAML[BIFF_led_SF],"",0,1)</f>
        <v/>
      </c>
      <c r="BC482" s="5" t="str">
        <f>IF(TabellSAML[[#This Row],[LFT1]]=TRUE,TabellSAML[[#This Row],[Datum för det sista programtillfället]]&amp;TabellSAML[[#This Row],[(LFT) Ledarens namn]],"")</f>
        <v/>
      </c>
      <c r="BD482" t="str">
        <f>IF(TabellSAML[[#This Row],[LFT1]]=TRUE,TabellSAML[[#This Row],[Socialförvaltning som anordnat programtillfällena]],"")</f>
        <v/>
      </c>
      <c r="BE482" s="5" t="str">
        <f>IF(TabellSAML[[#This Row],[LFT2]]=TRUE,TabellSAML[[#This Row],[Datum för sista programtillfället]]&amp;TabellSAML[[#This Row],[(LFT) Namn på ledare för programmet]],"")</f>
        <v/>
      </c>
      <c r="BF482" t="str">
        <f>_xlfn.XLOOKUP(TabellSAML[[#This Row],[LFT_del_datum]],TabellSAML[LFT_led_datum],TabellSAML[LFT_led_SF],"",0,1)</f>
        <v/>
      </c>
      <c r="BG48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2" s="5" t="str">
        <f>IF(ISNUMBER(TabellSAML[[#This Row],[Datum för det sista programtillfället]]),TabellSAML[[#This Row],[Datum för det sista programtillfället]],IF(ISBLANK(TabellSAML[[#This Row],[Datum för sista programtillfället]]),"",TabellSAML[[#This Row],[Datum för sista programtillfället]]))</f>
        <v/>
      </c>
      <c r="BJ482" t="str">
        <f>IF(ISTEXT(TabellSAML[[#This Row],[Typ av program]]),TabellSAML[[#This Row],[Typ av program]],IF(ISBLANK(TabellSAML[[#This Row],[Typ av program2]]),"",TabellSAML[[#This Row],[Typ av program2]]))</f>
        <v/>
      </c>
      <c r="BK482" t="str">
        <f>IF(ISTEXT(TabellSAML[[#This Row],[Datum alla]]),"",YEAR(TabellSAML[[#This Row],[Datum alla]]))</f>
        <v/>
      </c>
      <c r="BL482" t="str">
        <f>IF(ISTEXT(TabellSAML[[#This Row],[Datum alla]]),"",MONTH(TabellSAML[[#This Row],[Datum alla]]))</f>
        <v/>
      </c>
      <c r="BM482" t="str">
        <f>IF(ISTEXT(TabellSAML[[#This Row],[Månad]]),"",IF(TabellSAML[[#This Row],[Månad]]&lt;=6,TabellSAML[[#This Row],[År]]&amp;" termin 1",TabellSAML[[#This Row],[År]]&amp;" termin 2"))</f>
        <v/>
      </c>
    </row>
    <row r="483" spans="2:65" x14ac:dyDescent="0.25">
      <c r="B483" s="1"/>
      <c r="C483" s="1"/>
      <c r="G483" s="29"/>
      <c r="S483" s="37"/>
      <c r="T483" s="29"/>
      <c r="AA483" s="2"/>
      <c r="AO483" s="44" t="str">
        <f>IF(TabellSAML[[#This Row],[ID]]&gt;0,ISTEXT(TabellSAML[[#This Row],[(CoS) Ledarens namn]]),"")</f>
        <v/>
      </c>
      <c r="AP483" t="str">
        <f>IF(TabellSAML[[#This Row],[ID]]&gt;0,ISTEXT(TabellSAML[[#This Row],[(BIFF) Ledarens namn]]),"")</f>
        <v/>
      </c>
      <c r="AQ483" t="str">
        <f>IF(TabellSAML[[#This Row],[ID]]&gt;0,ISTEXT(TabellSAML[[#This Row],[(LFT) Ledarens namn]]),"")</f>
        <v/>
      </c>
      <c r="AR483" t="str">
        <f>IF(TabellSAML[[#This Row],[ID]]&gt;0,ISTEXT(TabellSAML[[#This Row],[(CoS) Namn på ledare för programmet]]),"")</f>
        <v/>
      </c>
      <c r="AS483" t="str">
        <f>IF(TabellSAML[[#This Row],[ID]]&gt;0,ISTEXT(TabellSAML[[#This Row],[(BIFF) Namn på ledare för programmet]]),"")</f>
        <v/>
      </c>
      <c r="AT483" t="str">
        <f>IF(TabellSAML[[#This Row],[ID]]&gt;0,ISTEXT(TabellSAML[[#This Row],[(LFT) Namn på ledare för programmet]]),"")</f>
        <v/>
      </c>
      <c r="AU483" s="5" t="str">
        <f>IF(TabellSAML[[#This Row],[CoS1]]=TRUE,TabellSAML[[#This Row],[Datum för det sista programtillfället]]&amp;TabellSAML[[#This Row],[(CoS) Ledarens namn]],"")</f>
        <v/>
      </c>
      <c r="AV483" t="str">
        <f>IF(TabellSAML[[#This Row],[CoS1]]=TRUE,TabellSAML[[#This Row],[Socialförvaltning som anordnat programtillfällena]],"")</f>
        <v/>
      </c>
      <c r="AW483" s="5" t="str">
        <f>IF(TabellSAML[[#This Row],[CoS2]]=TRUE,TabellSAML[[#This Row],[Datum för sista programtillfället]]&amp;TabellSAML[[#This Row],[(CoS) Namn på ledare för programmet]],"")</f>
        <v/>
      </c>
      <c r="AX483" t="str">
        <f>_xlfn.XLOOKUP(TabellSAML[[#This Row],[CoS_del_datum]],TabellSAML[CoS_led_datum],TabellSAML[CoS_led_SF],"",0,1)</f>
        <v/>
      </c>
      <c r="AY483" s="5" t="str">
        <f>IF(TabellSAML[[#This Row],[BIFF1]]=TRUE,TabellSAML[[#This Row],[Datum för det sista programtillfället]]&amp;TabellSAML[[#This Row],[(BIFF) Ledarens namn]],"")</f>
        <v/>
      </c>
      <c r="AZ483" t="str">
        <f>IF(TabellSAML[[#This Row],[BIFF1]]=TRUE,TabellSAML[[#This Row],[Socialförvaltning som anordnat programtillfällena]],"")</f>
        <v/>
      </c>
      <c r="BA483" s="5" t="str">
        <f>IF(TabellSAML[[#This Row],[BIFF2]]=TRUE,TabellSAML[[#This Row],[Datum för sista programtillfället]]&amp;TabellSAML[[#This Row],[(BIFF) Namn på ledare för programmet]],"")</f>
        <v/>
      </c>
      <c r="BB483" t="str">
        <f>_xlfn.XLOOKUP(TabellSAML[[#This Row],[BIFF_del_datum]],TabellSAML[BIFF_led_datum],TabellSAML[BIFF_led_SF],"",0,1)</f>
        <v/>
      </c>
      <c r="BC483" s="5" t="str">
        <f>IF(TabellSAML[[#This Row],[LFT1]]=TRUE,TabellSAML[[#This Row],[Datum för det sista programtillfället]]&amp;TabellSAML[[#This Row],[(LFT) Ledarens namn]],"")</f>
        <v/>
      </c>
      <c r="BD483" t="str">
        <f>IF(TabellSAML[[#This Row],[LFT1]]=TRUE,TabellSAML[[#This Row],[Socialförvaltning som anordnat programtillfällena]],"")</f>
        <v/>
      </c>
      <c r="BE483" s="5" t="str">
        <f>IF(TabellSAML[[#This Row],[LFT2]]=TRUE,TabellSAML[[#This Row],[Datum för sista programtillfället]]&amp;TabellSAML[[#This Row],[(LFT) Namn på ledare för programmet]],"")</f>
        <v/>
      </c>
      <c r="BF483" t="str">
        <f>_xlfn.XLOOKUP(TabellSAML[[#This Row],[LFT_del_datum]],TabellSAML[LFT_led_datum],TabellSAML[LFT_led_SF],"",0,1)</f>
        <v/>
      </c>
      <c r="BG48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3" s="5" t="str">
        <f>IF(ISNUMBER(TabellSAML[[#This Row],[Datum för det sista programtillfället]]),TabellSAML[[#This Row],[Datum för det sista programtillfället]],IF(ISBLANK(TabellSAML[[#This Row],[Datum för sista programtillfället]]),"",TabellSAML[[#This Row],[Datum för sista programtillfället]]))</f>
        <v/>
      </c>
      <c r="BJ483" t="str">
        <f>IF(ISTEXT(TabellSAML[[#This Row],[Typ av program]]),TabellSAML[[#This Row],[Typ av program]],IF(ISBLANK(TabellSAML[[#This Row],[Typ av program2]]),"",TabellSAML[[#This Row],[Typ av program2]]))</f>
        <v/>
      </c>
      <c r="BK483" t="str">
        <f>IF(ISTEXT(TabellSAML[[#This Row],[Datum alla]]),"",YEAR(TabellSAML[[#This Row],[Datum alla]]))</f>
        <v/>
      </c>
      <c r="BL483" t="str">
        <f>IF(ISTEXT(TabellSAML[[#This Row],[Datum alla]]),"",MONTH(TabellSAML[[#This Row],[Datum alla]]))</f>
        <v/>
      </c>
      <c r="BM483" t="str">
        <f>IF(ISTEXT(TabellSAML[[#This Row],[Månad]]),"",IF(TabellSAML[[#This Row],[Månad]]&lt;=6,TabellSAML[[#This Row],[År]]&amp;" termin 1",TabellSAML[[#This Row],[År]]&amp;" termin 2"))</f>
        <v/>
      </c>
    </row>
    <row r="484" spans="2:65" x14ac:dyDescent="0.25">
      <c r="B484" s="1"/>
      <c r="C484" s="1"/>
      <c r="G484" s="29"/>
      <c r="S484" s="37"/>
      <c r="T484" s="29"/>
      <c r="AA484" s="2"/>
      <c r="AO484" s="44" t="str">
        <f>IF(TabellSAML[[#This Row],[ID]]&gt;0,ISTEXT(TabellSAML[[#This Row],[(CoS) Ledarens namn]]),"")</f>
        <v/>
      </c>
      <c r="AP484" t="str">
        <f>IF(TabellSAML[[#This Row],[ID]]&gt;0,ISTEXT(TabellSAML[[#This Row],[(BIFF) Ledarens namn]]),"")</f>
        <v/>
      </c>
      <c r="AQ484" t="str">
        <f>IF(TabellSAML[[#This Row],[ID]]&gt;0,ISTEXT(TabellSAML[[#This Row],[(LFT) Ledarens namn]]),"")</f>
        <v/>
      </c>
      <c r="AR484" t="str">
        <f>IF(TabellSAML[[#This Row],[ID]]&gt;0,ISTEXT(TabellSAML[[#This Row],[(CoS) Namn på ledare för programmet]]),"")</f>
        <v/>
      </c>
      <c r="AS484" t="str">
        <f>IF(TabellSAML[[#This Row],[ID]]&gt;0,ISTEXT(TabellSAML[[#This Row],[(BIFF) Namn på ledare för programmet]]),"")</f>
        <v/>
      </c>
      <c r="AT484" t="str">
        <f>IF(TabellSAML[[#This Row],[ID]]&gt;0,ISTEXT(TabellSAML[[#This Row],[(LFT) Namn på ledare för programmet]]),"")</f>
        <v/>
      </c>
      <c r="AU484" s="5" t="str">
        <f>IF(TabellSAML[[#This Row],[CoS1]]=TRUE,TabellSAML[[#This Row],[Datum för det sista programtillfället]]&amp;TabellSAML[[#This Row],[(CoS) Ledarens namn]],"")</f>
        <v/>
      </c>
      <c r="AV484" t="str">
        <f>IF(TabellSAML[[#This Row],[CoS1]]=TRUE,TabellSAML[[#This Row],[Socialförvaltning som anordnat programtillfällena]],"")</f>
        <v/>
      </c>
      <c r="AW484" s="5" t="str">
        <f>IF(TabellSAML[[#This Row],[CoS2]]=TRUE,TabellSAML[[#This Row],[Datum för sista programtillfället]]&amp;TabellSAML[[#This Row],[(CoS) Namn på ledare för programmet]],"")</f>
        <v/>
      </c>
      <c r="AX484" t="str">
        <f>_xlfn.XLOOKUP(TabellSAML[[#This Row],[CoS_del_datum]],TabellSAML[CoS_led_datum],TabellSAML[CoS_led_SF],"",0,1)</f>
        <v/>
      </c>
      <c r="AY484" s="5" t="str">
        <f>IF(TabellSAML[[#This Row],[BIFF1]]=TRUE,TabellSAML[[#This Row],[Datum för det sista programtillfället]]&amp;TabellSAML[[#This Row],[(BIFF) Ledarens namn]],"")</f>
        <v/>
      </c>
      <c r="AZ484" t="str">
        <f>IF(TabellSAML[[#This Row],[BIFF1]]=TRUE,TabellSAML[[#This Row],[Socialförvaltning som anordnat programtillfällena]],"")</f>
        <v/>
      </c>
      <c r="BA484" s="5" t="str">
        <f>IF(TabellSAML[[#This Row],[BIFF2]]=TRUE,TabellSAML[[#This Row],[Datum för sista programtillfället]]&amp;TabellSAML[[#This Row],[(BIFF) Namn på ledare för programmet]],"")</f>
        <v/>
      </c>
      <c r="BB484" t="str">
        <f>_xlfn.XLOOKUP(TabellSAML[[#This Row],[BIFF_del_datum]],TabellSAML[BIFF_led_datum],TabellSAML[BIFF_led_SF],"",0,1)</f>
        <v/>
      </c>
      <c r="BC484" s="5" t="str">
        <f>IF(TabellSAML[[#This Row],[LFT1]]=TRUE,TabellSAML[[#This Row],[Datum för det sista programtillfället]]&amp;TabellSAML[[#This Row],[(LFT) Ledarens namn]],"")</f>
        <v/>
      </c>
      <c r="BD484" t="str">
        <f>IF(TabellSAML[[#This Row],[LFT1]]=TRUE,TabellSAML[[#This Row],[Socialförvaltning som anordnat programtillfällena]],"")</f>
        <v/>
      </c>
      <c r="BE484" s="5" t="str">
        <f>IF(TabellSAML[[#This Row],[LFT2]]=TRUE,TabellSAML[[#This Row],[Datum för sista programtillfället]]&amp;TabellSAML[[#This Row],[(LFT) Namn på ledare för programmet]],"")</f>
        <v/>
      </c>
      <c r="BF484" t="str">
        <f>_xlfn.XLOOKUP(TabellSAML[[#This Row],[LFT_del_datum]],TabellSAML[LFT_led_datum],TabellSAML[LFT_led_SF],"",0,1)</f>
        <v/>
      </c>
      <c r="BG48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4" s="5" t="str">
        <f>IF(ISNUMBER(TabellSAML[[#This Row],[Datum för det sista programtillfället]]),TabellSAML[[#This Row],[Datum för det sista programtillfället]],IF(ISBLANK(TabellSAML[[#This Row],[Datum för sista programtillfället]]),"",TabellSAML[[#This Row],[Datum för sista programtillfället]]))</f>
        <v/>
      </c>
      <c r="BJ484" t="str">
        <f>IF(ISTEXT(TabellSAML[[#This Row],[Typ av program]]),TabellSAML[[#This Row],[Typ av program]],IF(ISBLANK(TabellSAML[[#This Row],[Typ av program2]]),"",TabellSAML[[#This Row],[Typ av program2]]))</f>
        <v/>
      </c>
      <c r="BK484" t="str">
        <f>IF(ISTEXT(TabellSAML[[#This Row],[Datum alla]]),"",YEAR(TabellSAML[[#This Row],[Datum alla]]))</f>
        <v/>
      </c>
      <c r="BL484" t="str">
        <f>IF(ISTEXT(TabellSAML[[#This Row],[Datum alla]]),"",MONTH(TabellSAML[[#This Row],[Datum alla]]))</f>
        <v/>
      </c>
      <c r="BM484" t="str">
        <f>IF(ISTEXT(TabellSAML[[#This Row],[Månad]]),"",IF(TabellSAML[[#This Row],[Månad]]&lt;=6,TabellSAML[[#This Row],[År]]&amp;" termin 1",TabellSAML[[#This Row],[År]]&amp;" termin 2"))</f>
        <v/>
      </c>
    </row>
    <row r="485" spans="2:65" x14ac:dyDescent="0.25">
      <c r="B485" s="1"/>
      <c r="C485" s="1"/>
      <c r="G485" s="29"/>
      <c r="S485" s="37"/>
      <c r="T485" s="29"/>
      <c r="AA485" s="2"/>
      <c r="AO485" s="44" t="str">
        <f>IF(TabellSAML[[#This Row],[ID]]&gt;0,ISTEXT(TabellSAML[[#This Row],[(CoS) Ledarens namn]]),"")</f>
        <v/>
      </c>
      <c r="AP485" t="str">
        <f>IF(TabellSAML[[#This Row],[ID]]&gt;0,ISTEXT(TabellSAML[[#This Row],[(BIFF) Ledarens namn]]),"")</f>
        <v/>
      </c>
      <c r="AQ485" t="str">
        <f>IF(TabellSAML[[#This Row],[ID]]&gt;0,ISTEXT(TabellSAML[[#This Row],[(LFT) Ledarens namn]]),"")</f>
        <v/>
      </c>
      <c r="AR485" t="str">
        <f>IF(TabellSAML[[#This Row],[ID]]&gt;0,ISTEXT(TabellSAML[[#This Row],[(CoS) Namn på ledare för programmet]]),"")</f>
        <v/>
      </c>
      <c r="AS485" t="str">
        <f>IF(TabellSAML[[#This Row],[ID]]&gt;0,ISTEXT(TabellSAML[[#This Row],[(BIFF) Namn på ledare för programmet]]),"")</f>
        <v/>
      </c>
      <c r="AT485" t="str">
        <f>IF(TabellSAML[[#This Row],[ID]]&gt;0,ISTEXT(TabellSAML[[#This Row],[(LFT) Namn på ledare för programmet]]),"")</f>
        <v/>
      </c>
      <c r="AU485" s="5" t="str">
        <f>IF(TabellSAML[[#This Row],[CoS1]]=TRUE,TabellSAML[[#This Row],[Datum för det sista programtillfället]]&amp;TabellSAML[[#This Row],[(CoS) Ledarens namn]],"")</f>
        <v/>
      </c>
      <c r="AV485" t="str">
        <f>IF(TabellSAML[[#This Row],[CoS1]]=TRUE,TabellSAML[[#This Row],[Socialförvaltning som anordnat programtillfällena]],"")</f>
        <v/>
      </c>
      <c r="AW485" s="5" t="str">
        <f>IF(TabellSAML[[#This Row],[CoS2]]=TRUE,TabellSAML[[#This Row],[Datum för sista programtillfället]]&amp;TabellSAML[[#This Row],[(CoS) Namn på ledare för programmet]],"")</f>
        <v/>
      </c>
      <c r="AX485" t="str">
        <f>_xlfn.XLOOKUP(TabellSAML[[#This Row],[CoS_del_datum]],TabellSAML[CoS_led_datum],TabellSAML[CoS_led_SF],"",0,1)</f>
        <v/>
      </c>
      <c r="AY485" s="5" t="str">
        <f>IF(TabellSAML[[#This Row],[BIFF1]]=TRUE,TabellSAML[[#This Row],[Datum för det sista programtillfället]]&amp;TabellSAML[[#This Row],[(BIFF) Ledarens namn]],"")</f>
        <v/>
      </c>
      <c r="AZ485" t="str">
        <f>IF(TabellSAML[[#This Row],[BIFF1]]=TRUE,TabellSAML[[#This Row],[Socialförvaltning som anordnat programtillfällena]],"")</f>
        <v/>
      </c>
      <c r="BA485" s="5" t="str">
        <f>IF(TabellSAML[[#This Row],[BIFF2]]=TRUE,TabellSAML[[#This Row],[Datum för sista programtillfället]]&amp;TabellSAML[[#This Row],[(BIFF) Namn på ledare för programmet]],"")</f>
        <v/>
      </c>
      <c r="BB485" t="str">
        <f>_xlfn.XLOOKUP(TabellSAML[[#This Row],[BIFF_del_datum]],TabellSAML[BIFF_led_datum],TabellSAML[BIFF_led_SF],"",0,1)</f>
        <v/>
      </c>
      <c r="BC485" s="5" t="str">
        <f>IF(TabellSAML[[#This Row],[LFT1]]=TRUE,TabellSAML[[#This Row],[Datum för det sista programtillfället]]&amp;TabellSAML[[#This Row],[(LFT) Ledarens namn]],"")</f>
        <v/>
      </c>
      <c r="BD485" t="str">
        <f>IF(TabellSAML[[#This Row],[LFT1]]=TRUE,TabellSAML[[#This Row],[Socialförvaltning som anordnat programtillfällena]],"")</f>
        <v/>
      </c>
      <c r="BE485" s="5" t="str">
        <f>IF(TabellSAML[[#This Row],[LFT2]]=TRUE,TabellSAML[[#This Row],[Datum för sista programtillfället]]&amp;TabellSAML[[#This Row],[(LFT) Namn på ledare för programmet]],"")</f>
        <v/>
      </c>
      <c r="BF485" t="str">
        <f>_xlfn.XLOOKUP(TabellSAML[[#This Row],[LFT_del_datum]],TabellSAML[LFT_led_datum],TabellSAML[LFT_led_SF],"",0,1)</f>
        <v/>
      </c>
      <c r="BG48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5" s="5" t="str">
        <f>IF(ISNUMBER(TabellSAML[[#This Row],[Datum för det sista programtillfället]]),TabellSAML[[#This Row],[Datum för det sista programtillfället]],IF(ISBLANK(TabellSAML[[#This Row],[Datum för sista programtillfället]]),"",TabellSAML[[#This Row],[Datum för sista programtillfället]]))</f>
        <v/>
      </c>
      <c r="BJ485" t="str">
        <f>IF(ISTEXT(TabellSAML[[#This Row],[Typ av program]]),TabellSAML[[#This Row],[Typ av program]],IF(ISBLANK(TabellSAML[[#This Row],[Typ av program2]]),"",TabellSAML[[#This Row],[Typ av program2]]))</f>
        <v/>
      </c>
      <c r="BK485" t="str">
        <f>IF(ISTEXT(TabellSAML[[#This Row],[Datum alla]]),"",YEAR(TabellSAML[[#This Row],[Datum alla]]))</f>
        <v/>
      </c>
      <c r="BL485" t="str">
        <f>IF(ISTEXT(TabellSAML[[#This Row],[Datum alla]]),"",MONTH(TabellSAML[[#This Row],[Datum alla]]))</f>
        <v/>
      </c>
      <c r="BM485" t="str">
        <f>IF(ISTEXT(TabellSAML[[#This Row],[Månad]]),"",IF(TabellSAML[[#This Row],[Månad]]&lt;=6,TabellSAML[[#This Row],[År]]&amp;" termin 1",TabellSAML[[#This Row],[År]]&amp;" termin 2"))</f>
        <v/>
      </c>
    </row>
    <row r="486" spans="2:65" x14ac:dyDescent="0.25">
      <c r="B486" s="1"/>
      <c r="C486" s="1"/>
      <c r="G486" s="29"/>
      <c r="S486" s="37"/>
      <c r="T486" s="29"/>
      <c r="AA486" s="2"/>
      <c r="AO486" s="44" t="str">
        <f>IF(TabellSAML[[#This Row],[ID]]&gt;0,ISTEXT(TabellSAML[[#This Row],[(CoS) Ledarens namn]]),"")</f>
        <v/>
      </c>
      <c r="AP486" t="str">
        <f>IF(TabellSAML[[#This Row],[ID]]&gt;0,ISTEXT(TabellSAML[[#This Row],[(BIFF) Ledarens namn]]),"")</f>
        <v/>
      </c>
      <c r="AQ486" t="str">
        <f>IF(TabellSAML[[#This Row],[ID]]&gt;0,ISTEXT(TabellSAML[[#This Row],[(LFT) Ledarens namn]]),"")</f>
        <v/>
      </c>
      <c r="AR486" t="str">
        <f>IF(TabellSAML[[#This Row],[ID]]&gt;0,ISTEXT(TabellSAML[[#This Row],[(CoS) Namn på ledare för programmet]]),"")</f>
        <v/>
      </c>
      <c r="AS486" t="str">
        <f>IF(TabellSAML[[#This Row],[ID]]&gt;0,ISTEXT(TabellSAML[[#This Row],[(BIFF) Namn på ledare för programmet]]),"")</f>
        <v/>
      </c>
      <c r="AT486" t="str">
        <f>IF(TabellSAML[[#This Row],[ID]]&gt;0,ISTEXT(TabellSAML[[#This Row],[(LFT) Namn på ledare för programmet]]),"")</f>
        <v/>
      </c>
      <c r="AU486" s="5" t="str">
        <f>IF(TabellSAML[[#This Row],[CoS1]]=TRUE,TabellSAML[[#This Row],[Datum för det sista programtillfället]]&amp;TabellSAML[[#This Row],[(CoS) Ledarens namn]],"")</f>
        <v/>
      </c>
      <c r="AV486" t="str">
        <f>IF(TabellSAML[[#This Row],[CoS1]]=TRUE,TabellSAML[[#This Row],[Socialförvaltning som anordnat programtillfällena]],"")</f>
        <v/>
      </c>
      <c r="AW486" s="5" t="str">
        <f>IF(TabellSAML[[#This Row],[CoS2]]=TRUE,TabellSAML[[#This Row],[Datum för sista programtillfället]]&amp;TabellSAML[[#This Row],[(CoS) Namn på ledare för programmet]],"")</f>
        <v/>
      </c>
      <c r="AX486" t="str">
        <f>_xlfn.XLOOKUP(TabellSAML[[#This Row],[CoS_del_datum]],TabellSAML[CoS_led_datum],TabellSAML[CoS_led_SF],"",0,1)</f>
        <v/>
      </c>
      <c r="AY486" s="5" t="str">
        <f>IF(TabellSAML[[#This Row],[BIFF1]]=TRUE,TabellSAML[[#This Row],[Datum för det sista programtillfället]]&amp;TabellSAML[[#This Row],[(BIFF) Ledarens namn]],"")</f>
        <v/>
      </c>
      <c r="AZ486" t="str">
        <f>IF(TabellSAML[[#This Row],[BIFF1]]=TRUE,TabellSAML[[#This Row],[Socialförvaltning som anordnat programtillfällena]],"")</f>
        <v/>
      </c>
      <c r="BA486" s="5" t="str">
        <f>IF(TabellSAML[[#This Row],[BIFF2]]=TRUE,TabellSAML[[#This Row],[Datum för sista programtillfället]]&amp;TabellSAML[[#This Row],[(BIFF) Namn på ledare för programmet]],"")</f>
        <v/>
      </c>
      <c r="BB486" t="str">
        <f>_xlfn.XLOOKUP(TabellSAML[[#This Row],[BIFF_del_datum]],TabellSAML[BIFF_led_datum],TabellSAML[BIFF_led_SF],"",0,1)</f>
        <v/>
      </c>
      <c r="BC486" s="5" t="str">
        <f>IF(TabellSAML[[#This Row],[LFT1]]=TRUE,TabellSAML[[#This Row],[Datum för det sista programtillfället]]&amp;TabellSAML[[#This Row],[(LFT) Ledarens namn]],"")</f>
        <v/>
      </c>
      <c r="BD486" t="str">
        <f>IF(TabellSAML[[#This Row],[LFT1]]=TRUE,TabellSAML[[#This Row],[Socialförvaltning som anordnat programtillfällena]],"")</f>
        <v/>
      </c>
      <c r="BE486" s="5" t="str">
        <f>IF(TabellSAML[[#This Row],[LFT2]]=TRUE,TabellSAML[[#This Row],[Datum för sista programtillfället]]&amp;TabellSAML[[#This Row],[(LFT) Namn på ledare för programmet]],"")</f>
        <v/>
      </c>
      <c r="BF486" t="str">
        <f>_xlfn.XLOOKUP(TabellSAML[[#This Row],[LFT_del_datum]],TabellSAML[LFT_led_datum],TabellSAML[LFT_led_SF],"",0,1)</f>
        <v/>
      </c>
      <c r="BG48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6" s="5" t="str">
        <f>IF(ISNUMBER(TabellSAML[[#This Row],[Datum för det sista programtillfället]]),TabellSAML[[#This Row],[Datum för det sista programtillfället]],IF(ISBLANK(TabellSAML[[#This Row],[Datum för sista programtillfället]]),"",TabellSAML[[#This Row],[Datum för sista programtillfället]]))</f>
        <v/>
      </c>
      <c r="BJ486" t="str">
        <f>IF(ISTEXT(TabellSAML[[#This Row],[Typ av program]]),TabellSAML[[#This Row],[Typ av program]],IF(ISBLANK(TabellSAML[[#This Row],[Typ av program2]]),"",TabellSAML[[#This Row],[Typ av program2]]))</f>
        <v/>
      </c>
      <c r="BK486" t="str">
        <f>IF(ISTEXT(TabellSAML[[#This Row],[Datum alla]]),"",YEAR(TabellSAML[[#This Row],[Datum alla]]))</f>
        <v/>
      </c>
      <c r="BL486" t="str">
        <f>IF(ISTEXT(TabellSAML[[#This Row],[Datum alla]]),"",MONTH(TabellSAML[[#This Row],[Datum alla]]))</f>
        <v/>
      </c>
      <c r="BM486" t="str">
        <f>IF(ISTEXT(TabellSAML[[#This Row],[Månad]]),"",IF(TabellSAML[[#This Row],[Månad]]&lt;=6,TabellSAML[[#This Row],[År]]&amp;" termin 1",TabellSAML[[#This Row],[År]]&amp;" termin 2"))</f>
        <v/>
      </c>
    </row>
    <row r="487" spans="2:65" x14ac:dyDescent="0.25">
      <c r="B487" s="1"/>
      <c r="C487" s="1"/>
      <c r="G487" s="29"/>
      <c r="J487" s="2"/>
      <c r="K487" s="2"/>
      <c r="S487" s="37"/>
      <c r="T487" s="29"/>
      <c r="AO487" s="44" t="str">
        <f>IF(TabellSAML[[#This Row],[ID]]&gt;0,ISTEXT(TabellSAML[[#This Row],[(CoS) Ledarens namn]]),"")</f>
        <v/>
      </c>
      <c r="AP487" t="str">
        <f>IF(TabellSAML[[#This Row],[ID]]&gt;0,ISTEXT(TabellSAML[[#This Row],[(BIFF) Ledarens namn]]),"")</f>
        <v/>
      </c>
      <c r="AQ487" t="str">
        <f>IF(TabellSAML[[#This Row],[ID]]&gt;0,ISTEXT(TabellSAML[[#This Row],[(LFT) Ledarens namn]]),"")</f>
        <v/>
      </c>
      <c r="AR487" t="str">
        <f>IF(TabellSAML[[#This Row],[ID]]&gt;0,ISTEXT(TabellSAML[[#This Row],[(CoS) Namn på ledare för programmet]]),"")</f>
        <v/>
      </c>
      <c r="AS487" t="str">
        <f>IF(TabellSAML[[#This Row],[ID]]&gt;0,ISTEXT(TabellSAML[[#This Row],[(BIFF) Namn på ledare för programmet]]),"")</f>
        <v/>
      </c>
      <c r="AT487" t="str">
        <f>IF(TabellSAML[[#This Row],[ID]]&gt;0,ISTEXT(TabellSAML[[#This Row],[(LFT) Namn på ledare för programmet]]),"")</f>
        <v/>
      </c>
      <c r="AU487" s="5" t="str">
        <f>IF(TabellSAML[[#This Row],[CoS1]]=TRUE,TabellSAML[[#This Row],[Datum för det sista programtillfället]]&amp;TabellSAML[[#This Row],[(CoS) Ledarens namn]],"")</f>
        <v/>
      </c>
      <c r="AV487" t="str">
        <f>IF(TabellSAML[[#This Row],[CoS1]]=TRUE,TabellSAML[[#This Row],[Socialförvaltning som anordnat programtillfällena]],"")</f>
        <v/>
      </c>
      <c r="AW487" s="5" t="str">
        <f>IF(TabellSAML[[#This Row],[CoS2]]=TRUE,TabellSAML[[#This Row],[Datum för sista programtillfället]]&amp;TabellSAML[[#This Row],[(CoS) Namn på ledare för programmet]],"")</f>
        <v/>
      </c>
      <c r="AX487" t="str">
        <f>_xlfn.XLOOKUP(TabellSAML[[#This Row],[CoS_del_datum]],TabellSAML[CoS_led_datum],TabellSAML[CoS_led_SF],"",0,1)</f>
        <v/>
      </c>
      <c r="AY487" s="5" t="str">
        <f>IF(TabellSAML[[#This Row],[BIFF1]]=TRUE,TabellSAML[[#This Row],[Datum för det sista programtillfället]]&amp;TabellSAML[[#This Row],[(BIFF) Ledarens namn]],"")</f>
        <v/>
      </c>
      <c r="AZ487" t="str">
        <f>IF(TabellSAML[[#This Row],[BIFF1]]=TRUE,TabellSAML[[#This Row],[Socialförvaltning som anordnat programtillfällena]],"")</f>
        <v/>
      </c>
      <c r="BA487" s="5" t="str">
        <f>IF(TabellSAML[[#This Row],[BIFF2]]=TRUE,TabellSAML[[#This Row],[Datum för sista programtillfället]]&amp;TabellSAML[[#This Row],[(BIFF) Namn på ledare för programmet]],"")</f>
        <v/>
      </c>
      <c r="BB487" t="str">
        <f>_xlfn.XLOOKUP(TabellSAML[[#This Row],[BIFF_del_datum]],TabellSAML[BIFF_led_datum],TabellSAML[BIFF_led_SF],"",0,1)</f>
        <v/>
      </c>
      <c r="BC487" s="5" t="str">
        <f>IF(TabellSAML[[#This Row],[LFT1]]=TRUE,TabellSAML[[#This Row],[Datum för det sista programtillfället]]&amp;TabellSAML[[#This Row],[(LFT) Ledarens namn]],"")</f>
        <v/>
      </c>
      <c r="BD487" t="str">
        <f>IF(TabellSAML[[#This Row],[LFT1]]=TRUE,TabellSAML[[#This Row],[Socialförvaltning som anordnat programtillfällena]],"")</f>
        <v/>
      </c>
      <c r="BE487" s="5" t="str">
        <f>IF(TabellSAML[[#This Row],[LFT2]]=TRUE,TabellSAML[[#This Row],[Datum för sista programtillfället]]&amp;TabellSAML[[#This Row],[(LFT) Namn på ledare för programmet]],"")</f>
        <v/>
      </c>
      <c r="BF487" t="str">
        <f>_xlfn.XLOOKUP(TabellSAML[[#This Row],[LFT_del_datum]],TabellSAML[LFT_led_datum],TabellSAML[LFT_led_SF],"",0,1)</f>
        <v/>
      </c>
      <c r="BG48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7" s="5" t="str">
        <f>IF(ISNUMBER(TabellSAML[[#This Row],[Datum för det sista programtillfället]]),TabellSAML[[#This Row],[Datum för det sista programtillfället]],IF(ISBLANK(TabellSAML[[#This Row],[Datum för sista programtillfället]]),"",TabellSAML[[#This Row],[Datum för sista programtillfället]]))</f>
        <v/>
      </c>
      <c r="BJ487" t="str">
        <f>IF(ISTEXT(TabellSAML[[#This Row],[Typ av program]]),TabellSAML[[#This Row],[Typ av program]],IF(ISBLANK(TabellSAML[[#This Row],[Typ av program2]]),"",TabellSAML[[#This Row],[Typ av program2]]))</f>
        <v/>
      </c>
      <c r="BK487" t="str">
        <f>IF(ISTEXT(TabellSAML[[#This Row],[Datum alla]]),"",YEAR(TabellSAML[[#This Row],[Datum alla]]))</f>
        <v/>
      </c>
      <c r="BL487" t="str">
        <f>IF(ISTEXT(TabellSAML[[#This Row],[Datum alla]]),"",MONTH(TabellSAML[[#This Row],[Datum alla]]))</f>
        <v/>
      </c>
      <c r="BM487" t="str">
        <f>IF(ISTEXT(TabellSAML[[#This Row],[Månad]]),"",IF(TabellSAML[[#This Row],[Månad]]&lt;=6,TabellSAML[[#This Row],[År]]&amp;" termin 1",TabellSAML[[#This Row],[År]]&amp;" termin 2"))</f>
        <v/>
      </c>
    </row>
    <row r="488" spans="2:65" x14ac:dyDescent="0.25">
      <c r="B488" s="1"/>
      <c r="C488" s="1"/>
      <c r="G488" s="29"/>
      <c r="J488" s="2"/>
      <c r="K488" s="2"/>
      <c r="S488" s="37"/>
      <c r="T488" s="29"/>
      <c r="AO488" s="44" t="str">
        <f>IF(TabellSAML[[#This Row],[ID]]&gt;0,ISTEXT(TabellSAML[[#This Row],[(CoS) Ledarens namn]]),"")</f>
        <v/>
      </c>
      <c r="AP488" t="str">
        <f>IF(TabellSAML[[#This Row],[ID]]&gt;0,ISTEXT(TabellSAML[[#This Row],[(BIFF) Ledarens namn]]),"")</f>
        <v/>
      </c>
      <c r="AQ488" t="str">
        <f>IF(TabellSAML[[#This Row],[ID]]&gt;0,ISTEXT(TabellSAML[[#This Row],[(LFT) Ledarens namn]]),"")</f>
        <v/>
      </c>
      <c r="AR488" t="str">
        <f>IF(TabellSAML[[#This Row],[ID]]&gt;0,ISTEXT(TabellSAML[[#This Row],[(CoS) Namn på ledare för programmet]]),"")</f>
        <v/>
      </c>
      <c r="AS488" t="str">
        <f>IF(TabellSAML[[#This Row],[ID]]&gt;0,ISTEXT(TabellSAML[[#This Row],[(BIFF) Namn på ledare för programmet]]),"")</f>
        <v/>
      </c>
      <c r="AT488" t="str">
        <f>IF(TabellSAML[[#This Row],[ID]]&gt;0,ISTEXT(TabellSAML[[#This Row],[(LFT) Namn på ledare för programmet]]),"")</f>
        <v/>
      </c>
      <c r="AU488" s="5" t="str">
        <f>IF(TabellSAML[[#This Row],[CoS1]]=TRUE,TabellSAML[[#This Row],[Datum för det sista programtillfället]]&amp;TabellSAML[[#This Row],[(CoS) Ledarens namn]],"")</f>
        <v/>
      </c>
      <c r="AV488" t="str">
        <f>IF(TabellSAML[[#This Row],[CoS1]]=TRUE,TabellSAML[[#This Row],[Socialförvaltning som anordnat programtillfällena]],"")</f>
        <v/>
      </c>
      <c r="AW488" s="5" t="str">
        <f>IF(TabellSAML[[#This Row],[CoS2]]=TRUE,TabellSAML[[#This Row],[Datum för sista programtillfället]]&amp;TabellSAML[[#This Row],[(CoS) Namn på ledare för programmet]],"")</f>
        <v/>
      </c>
      <c r="AX488" t="str">
        <f>_xlfn.XLOOKUP(TabellSAML[[#This Row],[CoS_del_datum]],TabellSAML[CoS_led_datum],TabellSAML[CoS_led_SF],"",0,1)</f>
        <v/>
      </c>
      <c r="AY488" s="5" t="str">
        <f>IF(TabellSAML[[#This Row],[BIFF1]]=TRUE,TabellSAML[[#This Row],[Datum för det sista programtillfället]]&amp;TabellSAML[[#This Row],[(BIFF) Ledarens namn]],"")</f>
        <v/>
      </c>
      <c r="AZ488" t="str">
        <f>IF(TabellSAML[[#This Row],[BIFF1]]=TRUE,TabellSAML[[#This Row],[Socialförvaltning som anordnat programtillfällena]],"")</f>
        <v/>
      </c>
      <c r="BA488" s="5" t="str">
        <f>IF(TabellSAML[[#This Row],[BIFF2]]=TRUE,TabellSAML[[#This Row],[Datum för sista programtillfället]]&amp;TabellSAML[[#This Row],[(BIFF) Namn på ledare för programmet]],"")</f>
        <v/>
      </c>
      <c r="BB488" t="str">
        <f>_xlfn.XLOOKUP(TabellSAML[[#This Row],[BIFF_del_datum]],TabellSAML[BIFF_led_datum],TabellSAML[BIFF_led_SF],"",0,1)</f>
        <v/>
      </c>
      <c r="BC488" s="5" t="str">
        <f>IF(TabellSAML[[#This Row],[LFT1]]=TRUE,TabellSAML[[#This Row],[Datum för det sista programtillfället]]&amp;TabellSAML[[#This Row],[(LFT) Ledarens namn]],"")</f>
        <v/>
      </c>
      <c r="BD488" t="str">
        <f>IF(TabellSAML[[#This Row],[LFT1]]=TRUE,TabellSAML[[#This Row],[Socialförvaltning som anordnat programtillfällena]],"")</f>
        <v/>
      </c>
      <c r="BE488" s="5" t="str">
        <f>IF(TabellSAML[[#This Row],[LFT2]]=TRUE,TabellSAML[[#This Row],[Datum för sista programtillfället]]&amp;TabellSAML[[#This Row],[(LFT) Namn på ledare för programmet]],"")</f>
        <v/>
      </c>
      <c r="BF488" t="str">
        <f>_xlfn.XLOOKUP(TabellSAML[[#This Row],[LFT_del_datum]],TabellSAML[LFT_led_datum],TabellSAML[LFT_led_SF],"",0,1)</f>
        <v/>
      </c>
      <c r="BG48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8" s="5" t="str">
        <f>IF(ISNUMBER(TabellSAML[[#This Row],[Datum för det sista programtillfället]]),TabellSAML[[#This Row],[Datum för det sista programtillfället]],IF(ISBLANK(TabellSAML[[#This Row],[Datum för sista programtillfället]]),"",TabellSAML[[#This Row],[Datum för sista programtillfället]]))</f>
        <v/>
      </c>
      <c r="BJ488" t="str">
        <f>IF(ISTEXT(TabellSAML[[#This Row],[Typ av program]]),TabellSAML[[#This Row],[Typ av program]],IF(ISBLANK(TabellSAML[[#This Row],[Typ av program2]]),"",TabellSAML[[#This Row],[Typ av program2]]))</f>
        <v/>
      </c>
      <c r="BK488" t="str">
        <f>IF(ISTEXT(TabellSAML[[#This Row],[Datum alla]]),"",YEAR(TabellSAML[[#This Row],[Datum alla]]))</f>
        <v/>
      </c>
      <c r="BL488" t="str">
        <f>IF(ISTEXT(TabellSAML[[#This Row],[Datum alla]]),"",MONTH(TabellSAML[[#This Row],[Datum alla]]))</f>
        <v/>
      </c>
      <c r="BM488" t="str">
        <f>IF(ISTEXT(TabellSAML[[#This Row],[Månad]]),"",IF(TabellSAML[[#This Row],[Månad]]&lt;=6,TabellSAML[[#This Row],[År]]&amp;" termin 1",TabellSAML[[#This Row],[År]]&amp;" termin 2"))</f>
        <v/>
      </c>
    </row>
    <row r="489" spans="2:65" x14ac:dyDescent="0.25">
      <c r="B489" s="1"/>
      <c r="C489" s="1"/>
      <c r="G489" s="29"/>
      <c r="S489" s="37"/>
      <c r="T489" s="29"/>
      <c r="AA489" s="2"/>
      <c r="AO489" s="44" t="str">
        <f>IF(TabellSAML[[#This Row],[ID]]&gt;0,ISTEXT(TabellSAML[[#This Row],[(CoS) Ledarens namn]]),"")</f>
        <v/>
      </c>
      <c r="AP489" t="str">
        <f>IF(TabellSAML[[#This Row],[ID]]&gt;0,ISTEXT(TabellSAML[[#This Row],[(BIFF) Ledarens namn]]),"")</f>
        <v/>
      </c>
      <c r="AQ489" t="str">
        <f>IF(TabellSAML[[#This Row],[ID]]&gt;0,ISTEXT(TabellSAML[[#This Row],[(LFT) Ledarens namn]]),"")</f>
        <v/>
      </c>
      <c r="AR489" t="str">
        <f>IF(TabellSAML[[#This Row],[ID]]&gt;0,ISTEXT(TabellSAML[[#This Row],[(CoS) Namn på ledare för programmet]]),"")</f>
        <v/>
      </c>
      <c r="AS489" t="str">
        <f>IF(TabellSAML[[#This Row],[ID]]&gt;0,ISTEXT(TabellSAML[[#This Row],[(BIFF) Namn på ledare för programmet]]),"")</f>
        <v/>
      </c>
      <c r="AT489" t="str">
        <f>IF(TabellSAML[[#This Row],[ID]]&gt;0,ISTEXT(TabellSAML[[#This Row],[(LFT) Namn på ledare för programmet]]),"")</f>
        <v/>
      </c>
      <c r="AU489" s="5" t="str">
        <f>IF(TabellSAML[[#This Row],[CoS1]]=TRUE,TabellSAML[[#This Row],[Datum för det sista programtillfället]]&amp;TabellSAML[[#This Row],[(CoS) Ledarens namn]],"")</f>
        <v/>
      </c>
      <c r="AV489" t="str">
        <f>IF(TabellSAML[[#This Row],[CoS1]]=TRUE,TabellSAML[[#This Row],[Socialförvaltning som anordnat programtillfällena]],"")</f>
        <v/>
      </c>
      <c r="AW489" s="5" t="str">
        <f>IF(TabellSAML[[#This Row],[CoS2]]=TRUE,TabellSAML[[#This Row],[Datum för sista programtillfället]]&amp;TabellSAML[[#This Row],[(CoS) Namn på ledare för programmet]],"")</f>
        <v/>
      </c>
      <c r="AX489" t="str">
        <f>_xlfn.XLOOKUP(TabellSAML[[#This Row],[CoS_del_datum]],TabellSAML[CoS_led_datum],TabellSAML[CoS_led_SF],"",0,1)</f>
        <v/>
      </c>
      <c r="AY489" s="5" t="str">
        <f>IF(TabellSAML[[#This Row],[BIFF1]]=TRUE,TabellSAML[[#This Row],[Datum för det sista programtillfället]]&amp;TabellSAML[[#This Row],[(BIFF) Ledarens namn]],"")</f>
        <v/>
      </c>
      <c r="AZ489" t="str">
        <f>IF(TabellSAML[[#This Row],[BIFF1]]=TRUE,TabellSAML[[#This Row],[Socialförvaltning som anordnat programtillfällena]],"")</f>
        <v/>
      </c>
      <c r="BA489" s="5" t="str">
        <f>IF(TabellSAML[[#This Row],[BIFF2]]=TRUE,TabellSAML[[#This Row],[Datum för sista programtillfället]]&amp;TabellSAML[[#This Row],[(BIFF) Namn på ledare för programmet]],"")</f>
        <v/>
      </c>
      <c r="BB489" t="str">
        <f>_xlfn.XLOOKUP(TabellSAML[[#This Row],[BIFF_del_datum]],TabellSAML[BIFF_led_datum],TabellSAML[BIFF_led_SF],"",0,1)</f>
        <v/>
      </c>
      <c r="BC489" s="5" t="str">
        <f>IF(TabellSAML[[#This Row],[LFT1]]=TRUE,TabellSAML[[#This Row],[Datum för det sista programtillfället]]&amp;TabellSAML[[#This Row],[(LFT) Ledarens namn]],"")</f>
        <v/>
      </c>
      <c r="BD489" t="str">
        <f>IF(TabellSAML[[#This Row],[LFT1]]=TRUE,TabellSAML[[#This Row],[Socialförvaltning som anordnat programtillfällena]],"")</f>
        <v/>
      </c>
      <c r="BE489" s="5" t="str">
        <f>IF(TabellSAML[[#This Row],[LFT2]]=TRUE,TabellSAML[[#This Row],[Datum för sista programtillfället]]&amp;TabellSAML[[#This Row],[(LFT) Namn på ledare för programmet]],"")</f>
        <v/>
      </c>
      <c r="BF489" t="str">
        <f>_xlfn.XLOOKUP(TabellSAML[[#This Row],[LFT_del_datum]],TabellSAML[LFT_led_datum],TabellSAML[LFT_led_SF],"",0,1)</f>
        <v/>
      </c>
      <c r="BG48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8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89" s="5" t="str">
        <f>IF(ISNUMBER(TabellSAML[[#This Row],[Datum för det sista programtillfället]]),TabellSAML[[#This Row],[Datum för det sista programtillfället]],IF(ISBLANK(TabellSAML[[#This Row],[Datum för sista programtillfället]]),"",TabellSAML[[#This Row],[Datum för sista programtillfället]]))</f>
        <v/>
      </c>
      <c r="BJ489" t="str">
        <f>IF(ISTEXT(TabellSAML[[#This Row],[Typ av program]]),TabellSAML[[#This Row],[Typ av program]],IF(ISBLANK(TabellSAML[[#This Row],[Typ av program2]]),"",TabellSAML[[#This Row],[Typ av program2]]))</f>
        <v/>
      </c>
      <c r="BK489" t="str">
        <f>IF(ISTEXT(TabellSAML[[#This Row],[Datum alla]]),"",YEAR(TabellSAML[[#This Row],[Datum alla]]))</f>
        <v/>
      </c>
      <c r="BL489" t="str">
        <f>IF(ISTEXT(TabellSAML[[#This Row],[Datum alla]]),"",MONTH(TabellSAML[[#This Row],[Datum alla]]))</f>
        <v/>
      </c>
      <c r="BM489" t="str">
        <f>IF(ISTEXT(TabellSAML[[#This Row],[Månad]]),"",IF(TabellSAML[[#This Row],[Månad]]&lt;=6,TabellSAML[[#This Row],[År]]&amp;" termin 1",TabellSAML[[#This Row],[År]]&amp;" termin 2"))</f>
        <v/>
      </c>
    </row>
    <row r="490" spans="2:65" x14ac:dyDescent="0.25">
      <c r="B490" s="1"/>
      <c r="C490" s="1"/>
      <c r="G490" s="29"/>
      <c r="S490" s="37"/>
      <c r="T490" s="29"/>
      <c r="AA490" s="2"/>
      <c r="AO490" s="44" t="str">
        <f>IF(TabellSAML[[#This Row],[ID]]&gt;0,ISTEXT(TabellSAML[[#This Row],[(CoS) Ledarens namn]]),"")</f>
        <v/>
      </c>
      <c r="AP490" t="str">
        <f>IF(TabellSAML[[#This Row],[ID]]&gt;0,ISTEXT(TabellSAML[[#This Row],[(BIFF) Ledarens namn]]),"")</f>
        <v/>
      </c>
      <c r="AQ490" t="str">
        <f>IF(TabellSAML[[#This Row],[ID]]&gt;0,ISTEXT(TabellSAML[[#This Row],[(LFT) Ledarens namn]]),"")</f>
        <v/>
      </c>
      <c r="AR490" t="str">
        <f>IF(TabellSAML[[#This Row],[ID]]&gt;0,ISTEXT(TabellSAML[[#This Row],[(CoS) Namn på ledare för programmet]]),"")</f>
        <v/>
      </c>
      <c r="AS490" t="str">
        <f>IF(TabellSAML[[#This Row],[ID]]&gt;0,ISTEXT(TabellSAML[[#This Row],[(BIFF) Namn på ledare för programmet]]),"")</f>
        <v/>
      </c>
      <c r="AT490" t="str">
        <f>IF(TabellSAML[[#This Row],[ID]]&gt;0,ISTEXT(TabellSAML[[#This Row],[(LFT) Namn på ledare för programmet]]),"")</f>
        <v/>
      </c>
      <c r="AU490" s="5" t="str">
        <f>IF(TabellSAML[[#This Row],[CoS1]]=TRUE,TabellSAML[[#This Row],[Datum för det sista programtillfället]]&amp;TabellSAML[[#This Row],[(CoS) Ledarens namn]],"")</f>
        <v/>
      </c>
      <c r="AV490" t="str">
        <f>IF(TabellSAML[[#This Row],[CoS1]]=TRUE,TabellSAML[[#This Row],[Socialförvaltning som anordnat programtillfällena]],"")</f>
        <v/>
      </c>
      <c r="AW490" s="5" t="str">
        <f>IF(TabellSAML[[#This Row],[CoS2]]=TRUE,TabellSAML[[#This Row],[Datum för sista programtillfället]]&amp;TabellSAML[[#This Row],[(CoS) Namn på ledare för programmet]],"")</f>
        <v/>
      </c>
      <c r="AX490" t="str">
        <f>_xlfn.XLOOKUP(TabellSAML[[#This Row],[CoS_del_datum]],TabellSAML[CoS_led_datum],TabellSAML[CoS_led_SF],"",0,1)</f>
        <v/>
      </c>
      <c r="AY490" s="5" t="str">
        <f>IF(TabellSAML[[#This Row],[BIFF1]]=TRUE,TabellSAML[[#This Row],[Datum för det sista programtillfället]]&amp;TabellSAML[[#This Row],[(BIFF) Ledarens namn]],"")</f>
        <v/>
      </c>
      <c r="AZ490" t="str">
        <f>IF(TabellSAML[[#This Row],[BIFF1]]=TRUE,TabellSAML[[#This Row],[Socialförvaltning som anordnat programtillfällena]],"")</f>
        <v/>
      </c>
      <c r="BA490" s="5" t="str">
        <f>IF(TabellSAML[[#This Row],[BIFF2]]=TRUE,TabellSAML[[#This Row],[Datum för sista programtillfället]]&amp;TabellSAML[[#This Row],[(BIFF) Namn på ledare för programmet]],"")</f>
        <v/>
      </c>
      <c r="BB490" t="str">
        <f>_xlfn.XLOOKUP(TabellSAML[[#This Row],[BIFF_del_datum]],TabellSAML[BIFF_led_datum],TabellSAML[BIFF_led_SF],"",0,1)</f>
        <v/>
      </c>
      <c r="BC490" s="5" t="str">
        <f>IF(TabellSAML[[#This Row],[LFT1]]=TRUE,TabellSAML[[#This Row],[Datum för det sista programtillfället]]&amp;TabellSAML[[#This Row],[(LFT) Ledarens namn]],"")</f>
        <v/>
      </c>
      <c r="BD490" t="str">
        <f>IF(TabellSAML[[#This Row],[LFT1]]=TRUE,TabellSAML[[#This Row],[Socialförvaltning som anordnat programtillfällena]],"")</f>
        <v/>
      </c>
      <c r="BE490" s="5" t="str">
        <f>IF(TabellSAML[[#This Row],[LFT2]]=TRUE,TabellSAML[[#This Row],[Datum för sista programtillfället]]&amp;TabellSAML[[#This Row],[(LFT) Namn på ledare för programmet]],"")</f>
        <v/>
      </c>
      <c r="BF490" t="str">
        <f>_xlfn.XLOOKUP(TabellSAML[[#This Row],[LFT_del_datum]],TabellSAML[LFT_led_datum],TabellSAML[LFT_led_SF],"",0,1)</f>
        <v/>
      </c>
      <c r="BG49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0" s="5" t="str">
        <f>IF(ISNUMBER(TabellSAML[[#This Row],[Datum för det sista programtillfället]]),TabellSAML[[#This Row],[Datum för det sista programtillfället]],IF(ISBLANK(TabellSAML[[#This Row],[Datum för sista programtillfället]]),"",TabellSAML[[#This Row],[Datum för sista programtillfället]]))</f>
        <v/>
      </c>
      <c r="BJ490" t="str">
        <f>IF(ISTEXT(TabellSAML[[#This Row],[Typ av program]]),TabellSAML[[#This Row],[Typ av program]],IF(ISBLANK(TabellSAML[[#This Row],[Typ av program2]]),"",TabellSAML[[#This Row],[Typ av program2]]))</f>
        <v/>
      </c>
      <c r="BK490" t="str">
        <f>IF(ISTEXT(TabellSAML[[#This Row],[Datum alla]]),"",YEAR(TabellSAML[[#This Row],[Datum alla]]))</f>
        <v/>
      </c>
      <c r="BL490" t="str">
        <f>IF(ISTEXT(TabellSAML[[#This Row],[Datum alla]]),"",MONTH(TabellSAML[[#This Row],[Datum alla]]))</f>
        <v/>
      </c>
      <c r="BM490" t="str">
        <f>IF(ISTEXT(TabellSAML[[#This Row],[Månad]]),"",IF(TabellSAML[[#This Row],[Månad]]&lt;=6,TabellSAML[[#This Row],[År]]&amp;" termin 1",TabellSAML[[#This Row],[År]]&amp;" termin 2"))</f>
        <v/>
      </c>
    </row>
    <row r="491" spans="2:65" x14ac:dyDescent="0.25">
      <c r="B491" s="1"/>
      <c r="C491" s="1"/>
      <c r="G491" s="29"/>
      <c r="S491" s="37"/>
      <c r="T491" s="29"/>
      <c r="AO491" s="44" t="str">
        <f>IF(TabellSAML[[#This Row],[ID]]&gt;0,ISTEXT(TabellSAML[[#This Row],[(CoS) Ledarens namn]]),"")</f>
        <v/>
      </c>
      <c r="AP491" t="str">
        <f>IF(TabellSAML[[#This Row],[ID]]&gt;0,ISTEXT(TabellSAML[[#This Row],[(BIFF) Ledarens namn]]),"")</f>
        <v/>
      </c>
      <c r="AQ491" t="str">
        <f>IF(TabellSAML[[#This Row],[ID]]&gt;0,ISTEXT(TabellSAML[[#This Row],[(LFT) Ledarens namn]]),"")</f>
        <v/>
      </c>
      <c r="AR491" t="str">
        <f>IF(TabellSAML[[#This Row],[ID]]&gt;0,ISTEXT(TabellSAML[[#This Row],[(CoS) Namn på ledare för programmet]]),"")</f>
        <v/>
      </c>
      <c r="AS491" t="str">
        <f>IF(TabellSAML[[#This Row],[ID]]&gt;0,ISTEXT(TabellSAML[[#This Row],[(BIFF) Namn på ledare för programmet]]),"")</f>
        <v/>
      </c>
      <c r="AT491" t="str">
        <f>IF(TabellSAML[[#This Row],[ID]]&gt;0,ISTEXT(TabellSAML[[#This Row],[(LFT) Namn på ledare för programmet]]),"")</f>
        <v/>
      </c>
      <c r="AU491" s="5" t="str">
        <f>IF(TabellSAML[[#This Row],[CoS1]]=TRUE,TabellSAML[[#This Row],[Datum för det sista programtillfället]]&amp;TabellSAML[[#This Row],[(CoS) Ledarens namn]],"")</f>
        <v/>
      </c>
      <c r="AV491" t="str">
        <f>IF(TabellSAML[[#This Row],[CoS1]]=TRUE,TabellSAML[[#This Row],[Socialförvaltning som anordnat programtillfällena]],"")</f>
        <v/>
      </c>
      <c r="AW491" s="5" t="str">
        <f>IF(TabellSAML[[#This Row],[CoS2]]=TRUE,TabellSAML[[#This Row],[Datum för sista programtillfället]]&amp;TabellSAML[[#This Row],[(CoS) Namn på ledare för programmet]],"")</f>
        <v/>
      </c>
      <c r="AX491" t="str">
        <f>_xlfn.XLOOKUP(TabellSAML[[#This Row],[CoS_del_datum]],TabellSAML[CoS_led_datum],TabellSAML[CoS_led_SF],"",0,1)</f>
        <v/>
      </c>
      <c r="AY491" s="5" t="str">
        <f>IF(TabellSAML[[#This Row],[BIFF1]]=TRUE,TabellSAML[[#This Row],[Datum för det sista programtillfället]]&amp;TabellSAML[[#This Row],[(BIFF) Ledarens namn]],"")</f>
        <v/>
      </c>
      <c r="AZ491" t="str">
        <f>IF(TabellSAML[[#This Row],[BIFF1]]=TRUE,TabellSAML[[#This Row],[Socialförvaltning som anordnat programtillfällena]],"")</f>
        <v/>
      </c>
      <c r="BA491" s="5" t="str">
        <f>IF(TabellSAML[[#This Row],[BIFF2]]=TRUE,TabellSAML[[#This Row],[Datum för sista programtillfället]]&amp;TabellSAML[[#This Row],[(BIFF) Namn på ledare för programmet]],"")</f>
        <v/>
      </c>
      <c r="BB491" t="str">
        <f>_xlfn.XLOOKUP(TabellSAML[[#This Row],[BIFF_del_datum]],TabellSAML[BIFF_led_datum],TabellSAML[BIFF_led_SF],"",0,1)</f>
        <v/>
      </c>
      <c r="BC491" s="5" t="str">
        <f>IF(TabellSAML[[#This Row],[LFT1]]=TRUE,TabellSAML[[#This Row],[Datum för det sista programtillfället]]&amp;TabellSAML[[#This Row],[(LFT) Ledarens namn]],"")</f>
        <v/>
      </c>
      <c r="BD491" t="str">
        <f>IF(TabellSAML[[#This Row],[LFT1]]=TRUE,TabellSAML[[#This Row],[Socialförvaltning som anordnat programtillfällena]],"")</f>
        <v/>
      </c>
      <c r="BE491" s="5" t="str">
        <f>IF(TabellSAML[[#This Row],[LFT2]]=TRUE,TabellSAML[[#This Row],[Datum för sista programtillfället]]&amp;TabellSAML[[#This Row],[(LFT) Namn på ledare för programmet]],"")</f>
        <v/>
      </c>
      <c r="BF491" t="str">
        <f>_xlfn.XLOOKUP(TabellSAML[[#This Row],[LFT_del_datum]],TabellSAML[LFT_led_datum],TabellSAML[LFT_led_SF],"",0,1)</f>
        <v/>
      </c>
      <c r="BG49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1" s="5" t="str">
        <f>IF(ISNUMBER(TabellSAML[[#This Row],[Datum för det sista programtillfället]]),TabellSAML[[#This Row],[Datum för det sista programtillfället]],IF(ISBLANK(TabellSAML[[#This Row],[Datum för sista programtillfället]]),"",TabellSAML[[#This Row],[Datum för sista programtillfället]]))</f>
        <v/>
      </c>
      <c r="BJ491" t="str">
        <f>IF(ISTEXT(TabellSAML[[#This Row],[Typ av program]]),TabellSAML[[#This Row],[Typ av program]],IF(ISBLANK(TabellSAML[[#This Row],[Typ av program2]]),"",TabellSAML[[#This Row],[Typ av program2]]))</f>
        <v/>
      </c>
      <c r="BK491" t="str">
        <f>IF(ISTEXT(TabellSAML[[#This Row],[Datum alla]]),"",YEAR(TabellSAML[[#This Row],[Datum alla]]))</f>
        <v/>
      </c>
      <c r="BL491" t="str">
        <f>IF(ISTEXT(TabellSAML[[#This Row],[Datum alla]]),"",MONTH(TabellSAML[[#This Row],[Datum alla]]))</f>
        <v/>
      </c>
      <c r="BM491" t="str">
        <f>IF(ISTEXT(TabellSAML[[#This Row],[Månad]]),"",IF(TabellSAML[[#This Row],[Månad]]&lt;=6,TabellSAML[[#This Row],[År]]&amp;" termin 1",TabellSAML[[#This Row],[År]]&amp;" termin 2"))</f>
        <v/>
      </c>
    </row>
    <row r="492" spans="2:65" x14ac:dyDescent="0.25">
      <c r="B492" s="1"/>
      <c r="C492" s="1"/>
      <c r="G492" s="29"/>
      <c r="S492" s="37"/>
      <c r="T492" s="29"/>
      <c r="AO492" s="44" t="str">
        <f>IF(TabellSAML[[#This Row],[ID]]&gt;0,ISTEXT(TabellSAML[[#This Row],[(CoS) Ledarens namn]]),"")</f>
        <v/>
      </c>
      <c r="AP492" t="str">
        <f>IF(TabellSAML[[#This Row],[ID]]&gt;0,ISTEXT(TabellSAML[[#This Row],[(BIFF) Ledarens namn]]),"")</f>
        <v/>
      </c>
      <c r="AQ492" t="str">
        <f>IF(TabellSAML[[#This Row],[ID]]&gt;0,ISTEXT(TabellSAML[[#This Row],[(LFT) Ledarens namn]]),"")</f>
        <v/>
      </c>
      <c r="AR492" t="str">
        <f>IF(TabellSAML[[#This Row],[ID]]&gt;0,ISTEXT(TabellSAML[[#This Row],[(CoS) Namn på ledare för programmet]]),"")</f>
        <v/>
      </c>
      <c r="AS492" t="str">
        <f>IF(TabellSAML[[#This Row],[ID]]&gt;0,ISTEXT(TabellSAML[[#This Row],[(BIFF) Namn på ledare för programmet]]),"")</f>
        <v/>
      </c>
      <c r="AT492" t="str">
        <f>IF(TabellSAML[[#This Row],[ID]]&gt;0,ISTEXT(TabellSAML[[#This Row],[(LFT) Namn på ledare för programmet]]),"")</f>
        <v/>
      </c>
      <c r="AU492" s="5" t="str">
        <f>IF(TabellSAML[[#This Row],[CoS1]]=TRUE,TabellSAML[[#This Row],[Datum för det sista programtillfället]]&amp;TabellSAML[[#This Row],[(CoS) Ledarens namn]],"")</f>
        <v/>
      </c>
      <c r="AV492" t="str">
        <f>IF(TabellSAML[[#This Row],[CoS1]]=TRUE,TabellSAML[[#This Row],[Socialförvaltning som anordnat programtillfällena]],"")</f>
        <v/>
      </c>
      <c r="AW492" s="5" t="str">
        <f>IF(TabellSAML[[#This Row],[CoS2]]=TRUE,TabellSAML[[#This Row],[Datum för sista programtillfället]]&amp;TabellSAML[[#This Row],[(CoS) Namn på ledare för programmet]],"")</f>
        <v/>
      </c>
      <c r="AX492" t="str">
        <f>_xlfn.XLOOKUP(TabellSAML[[#This Row],[CoS_del_datum]],TabellSAML[CoS_led_datum],TabellSAML[CoS_led_SF],"",0,1)</f>
        <v/>
      </c>
      <c r="AY492" s="5" t="str">
        <f>IF(TabellSAML[[#This Row],[BIFF1]]=TRUE,TabellSAML[[#This Row],[Datum för det sista programtillfället]]&amp;TabellSAML[[#This Row],[(BIFF) Ledarens namn]],"")</f>
        <v/>
      </c>
      <c r="AZ492" t="str">
        <f>IF(TabellSAML[[#This Row],[BIFF1]]=TRUE,TabellSAML[[#This Row],[Socialförvaltning som anordnat programtillfällena]],"")</f>
        <v/>
      </c>
      <c r="BA492" s="5" t="str">
        <f>IF(TabellSAML[[#This Row],[BIFF2]]=TRUE,TabellSAML[[#This Row],[Datum för sista programtillfället]]&amp;TabellSAML[[#This Row],[(BIFF) Namn på ledare för programmet]],"")</f>
        <v/>
      </c>
      <c r="BB492" t="str">
        <f>_xlfn.XLOOKUP(TabellSAML[[#This Row],[BIFF_del_datum]],TabellSAML[BIFF_led_datum],TabellSAML[BIFF_led_SF],"",0,1)</f>
        <v/>
      </c>
      <c r="BC492" s="5" t="str">
        <f>IF(TabellSAML[[#This Row],[LFT1]]=TRUE,TabellSAML[[#This Row],[Datum för det sista programtillfället]]&amp;TabellSAML[[#This Row],[(LFT) Ledarens namn]],"")</f>
        <v/>
      </c>
      <c r="BD492" t="str">
        <f>IF(TabellSAML[[#This Row],[LFT1]]=TRUE,TabellSAML[[#This Row],[Socialförvaltning som anordnat programtillfällena]],"")</f>
        <v/>
      </c>
      <c r="BE492" s="5" t="str">
        <f>IF(TabellSAML[[#This Row],[LFT2]]=TRUE,TabellSAML[[#This Row],[Datum för sista programtillfället]]&amp;TabellSAML[[#This Row],[(LFT) Namn på ledare för programmet]],"")</f>
        <v/>
      </c>
      <c r="BF492" t="str">
        <f>_xlfn.XLOOKUP(TabellSAML[[#This Row],[LFT_del_datum]],TabellSAML[LFT_led_datum],TabellSAML[LFT_led_SF],"",0,1)</f>
        <v/>
      </c>
      <c r="BG49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2" s="5" t="str">
        <f>IF(ISNUMBER(TabellSAML[[#This Row],[Datum för det sista programtillfället]]),TabellSAML[[#This Row],[Datum för det sista programtillfället]],IF(ISBLANK(TabellSAML[[#This Row],[Datum för sista programtillfället]]),"",TabellSAML[[#This Row],[Datum för sista programtillfället]]))</f>
        <v/>
      </c>
      <c r="BJ492" t="str">
        <f>IF(ISTEXT(TabellSAML[[#This Row],[Typ av program]]),TabellSAML[[#This Row],[Typ av program]],IF(ISBLANK(TabellSAML[[#This Row],[Typ av program2]]),"",TabellSAML[[#This Row],[Typ av program2]]))</f>
        <v/>
      </c>
      <c r="BK492" t="str">
        <f>IF(ISTEXT(TabellSAML[[#This Row],[Datum alla]]),"",YEAR(TabellSAML[[#This Row],[Datum alla]]))</f>
        <v/>
      </c>
      <c r="BL492" t="str">
        <f>IF(ISTEXT(TabellSAML[[#This Row],[Datum alla]]),"",MONTH(TabellSAML[[#This Row],[Datum alla]]))</f>
        <v/>
      </c>
      <c r="BM492" t="str">
        <f>IF(ISTEXT(TabellSAML[[#This Row],[Månad]]),"",IF(TabellSAML[[#This Row],[Månad]]&lt;=6,TabellSAML[[#This Row],[År]]&amp;" termin 1",TabellSAML[[#This Row],[År]]&amp;" termin 2"))</f>
        <v/>
      </c>
    </row>
    <row r="493" spans="2:65" x14ac:dyDescent="0.25">
      <c r="B493" s="1"/>
      <c r="C493" s="1"/>
      <c r="G493" s="29"/>
      <c r="J493" s="2"/>
      <c r="K493" s="2"/>
      <c r="S493" s="37"/>
      <c r="T493" s="29"/>
      <c r="AO493" s="44" t="str">
        <f>IF(TabellSAML[[#This Row],[ID]]&gt;0,ISTEXT(TabellSAML[[#This Row],[(CoS) Ledarens namn]]),"")</f>
        <v/>
      </c>
      <c r="AP493" t="str">
        <f>IF(TabellSAML[[#This Row],[ID]]&gt;0,ISTEXT(TabellSAML[[#This Row],[(BIFF) Ledarens namn]]),"")</f>
        <v/>
      </c>
      <c r="AQ493" t="str">
        <f>IF(TabellSAML[[#This Row],[ID]]&gt;0,ISTEXT(TabellSAML[[#This Row],[(LFT) Ledarens namn]]),"")</f>
        <v/>
      </c>
      <c r="AR493" t="str">
        <f>IF(TabellSAML[[#This Row],[ID]]&gt;0,ISTEXT(TabellSAML[[#This Row],[(CoS) Namn på ledare för programmet]]),"")</f>
        <v/>
      </c>
      <c r="AS493" t="str">
        <f>IF(TabellSAML[[#This Row],[ID]]&gt;0,ISTEXT(TabellSAML[[#This Row],[(BIFF) Namn på ledare för programmet]]),"")</f>
        <v/>
      </c>
      <c r="AT493" t="str">
        <f>IF(TabellSAML[[#This Row],[ID]]&gt;0,ISTEXT(TabellSAML[[#This Row],[(LFT) Namn på ledare för programmet]]),"")</f>
        <v/>
      </c>
      <c r="AU493" s="5" t="str">
        <f>IF(TabellSAML[[#This Row],[CoS1]]=TRUE,TabellSAML[[#This Row],[Datum för det sista programtillfället]]&amp;TabellSAML[[#This Row],[(CoS) Ledarens namn]],"")</f>
        <v/>
      </c>
      <c r="AV493" t="str">
        <f>IF(TabellSAML[[#This Row],[CoS1]]=TRUE,TabellSAML[[#This Row],[Socialförvaltning som anordnat programtillfällena]],"")</f>
        <v/>
      </c>
      <c r="AW493" s="5" t="str">
        <f>IF(TabellSAML[[#This Row],[CoS2]]=TRUE,TabellSAML[[#This Row],[Datum för sista programtillfället]]&amp;TabellSAML[[#This Row],[(CoS) Namn på ledare för programmet]],"")</f>
        <v/>
      </c>
      <c r="AX493" t="str">
        <f>_xlfn.XLOOKUP(TabellSAML[[#This Row],[CoS_del_datum]],TabellSAML[CoS_led_datum],TabellSAML[CoS_led_SF],"",0,1)</f>
        <v/>
      </c>
      <c r="AY493" s="5" t="str">
        <f>IF(TabellSAML[[#This Row],[BIFF1]]=TRUE,TabellSAML[[#This Row],[Datum för det sista programtillfället]]&amp;TabellSAML[[#This Row],[(BIFF) Ledarens namn]],"")</f>
        <v/>
      </c>
      <c r="AZ493" t="str">
        <f>IF(TabellSAML[[#This Row],[BIFF1]]=TRUE,TabellSAML[[#This Row],[Socialförvaltning som anordnat programtillfällena]],"")</f>
        <v/>
      </c>
      <c r="BA493" s="5" t="str">
        <f>IF(TabellSAML[[#This Row],[BIFF2]]=TRUE,TabellSAML[[#This Row],[Datum för sista programtillfället]]&amp;TabellSAML[[#This Row],[(BIFF) Namn på ledare för programmet]],"")</f>
        <v/>
      </c>
      <c r="BB493" t="str">
        <f>_xlfn.XLOOKUP(TabellSAML[[#This Row],[BIFF_del_datum]],TabellSAML[BIFF_led_datum],TabellSAML[BIFF_led_SF],"",0,1)</f>
        <v/>
      </c>
      <c r="BC493" s="5" t="str">
        <f>IF(TabellSAML[[#This Row],[LFT1]]=TRUE,TabellSAML[[#This Row],[Datum för det sista programtillfället]]&amp;TabellSAML[[#This Row],[(LFT) Ledarens namn]],"")</f>
        <v/>
      </c>
      <c r="BD493" t="str">
        <f>IF(TabellSAML[[#This Row],[LFT1]]=TRUE,TabellSAML[[#This Row],[Socialförvaltning som anordnat programtillfällena]],"")</f>
        <v/>
      </c>
      <c r="BE493" s="5" t="str">
        <f>IF(TabellSAML[[#This Row],[LFT2]]=TRUE,TabellSAML[[#This Row],[Datum för sista programtillfället]]&amp;TabellSAML[[#This Row],[(LFT) Namn på ledare för programmet]],"")</f>
        <v/>
      </c>
      <c r="BF493" t="str">
        <f>_xlfn.XLOOKUP(TabellSAML[[#This Row],[LFT_del_datum]],TabellSAML[LFT_led_datum],TabellSAML[LFT_led_SF],"",0,1)</f>
        <v/>
      </c>
      <c r="BG49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3" s="5" t="str">
        <f>IF(ISNUMBER(TabellSAML[[#This Row],[Datum för det sista programtillfället]]),TabellSAML[[#This Row],[Datum för det sista programtillfället]],IF(ISBLANK(TabellSAML[[#This Row],[Datum för sista programtillfället]]),"",TabellSAML[[#This Row],[Datum för sista programtillfället]]))</f>
        <v/>
      </c>
      <c r="BJ493" t="str">
        <f>IF(ISTEXT(TabellSAML[[#This Row],[Typ av program]]),TabellSAML[[#This Row],[Typ av program]],IF(ISBLANK(TabellSAML[[#This Row],[Typ av program2]]),"",TabellSAML[[#This Row],[Typ av program2]]))</f>
        <v/>
      </c>
      <c r="BK493" t="str">
        <f>IF(ISTEXT(TabellSAML[[#This Row],[Datum alla]]),"",YEAR(TabellSAML[[#This Row],[Datum alla]]))</f>
        <v/>
      </c>
      <c r="BL493" t="str">
        <f>IF(ISTEXT(TabellSAML[[#This Row],[Datum alla]]),"",MONTH(TabellSAML[[#This Row],[Datum alla]]))</f>
        <v/>
      </c>
      <c r="BM493" t="str">
        <f>IF(ISTEXT(TabellSAML[[#This Row],[Månad]]),"",IF(TabellSAML[[#This Row],[Månad]]&lt;=6,TabellSAML[[#This Row],[År]]&amp;" termin 1",TabellSAML[[#This Row],[År]]&amp;" termin 2"))</f>
        <v/>
      </c>
    </row>
    <row r="494" spans="2:65" x14ac:dyDescent="0.25">
      <c r="B494" s="1"/>
      <c r="C494" s="1"/>
      <c r="G494" s="29"/>
      <c r="J494" s="2"/>
      <c r="K494" s="2"/>
      <c r="S494" s="37"/>
      <c r="T494" s="29"/>
      <c r="AU494" s="5" t="str">
        <f>IF(TabellSAML[[#This Row],[CoS1]]=TRUE,TabellSAML[[#This Row],[Datum för det sista programtillfället]]&amp;TabellSAML[[#This Row],[(CoS) Ledarens namn]],"")</f>
        <v/>
      </c>
      <c r="AW494" s="5" t="str">
        <f>IF(TabellSAML[[#This Row],[CoS2]]=TRUE,TabellSAML[[#This Row],[Datum för sista programtillfället]]&amp;TabellSAML[[#This Row],[(CoS) Namn på ledare för programmet]],"")</f>
        <v/>
      </c>
      <c r="AY494" s="5" t="str">
        <f>IF(TabellSAML[[#This Row],[BIFF1]]=TRUE,TabellSAML[[#This Row],[Datum för det sista programtillfället]]&amp;TabellSAML[[#This Row],[(BIFF) Ledarens namn]],"")</f>
        <v/>
      </c>
      <c r="AZ494" t="str">
        <f>IF(TabellSAML[[#This Row],[BIFF1]]=TRUE,TabellSAML[[#This Row],[Socialförvaltning som anordnat programtillfällena]],"")</f>
        <v/>
      </c>
      <c r="BA494" s="5" t="str">
        <f>IF(TabellSAML[[#This Row],[BIFF2]]=TRUE,TabellSAML[[#This Row],[Datum för sista programtillfället]]&amp;TabellSAML[[#This Row],[(BIFF) Namn på ledare för programmet]],"")</f>
        <v/>
      </c>
      <c r="BB494" t="str">
        <f>_xlfn.XLOOKUP(TabellSAML[[#This Row],[BIFF_del_datum]],TabellSAML[BIFF_led_datum],TabellSAML[BIFF_led_SF],"",0,1)</f>
        <v/>
      </c>
      <c r="BC494" s="5" t="str">
        <f>IF(TabellSAML[[#This Row],[LFT1]]=TRUE,TabellSAML[[#This Row],[Datum för det sista programtillfället]]&amp;TabellSAML[[#This Row],[(LFT) Ledarens namn]],"")</f>
        <v/>
      </c>
      <c r="BD494" t="str">
        <f>IF(TabellSAML[[#This Row],[LFT1]]=TRUE,TabellSAML[[#This Row],[Socialförvaltning som anordnat programtillfällena]],"")</f>
        <v/>
      </c>
      <c r="BE494" s="5" t="str">
        <f>IF(TabellSAML[[#This Row],[LFT2]]=TRUE,TabellSAML[[#This Row],[Datum för sista programtillfället]]&amp;TabellSAML[[#This Row],[(LFT) Namn på ledare för programmet]],"")</f>
        <v/>
      </c>
      <c r="BI494" s="5"/>
    </row>
    <row r="495" spans="2:65" x14ac:dyDescent="0.25">
      <c r="B495" s="1"/>
      <c r="C495" s="1"/>
      <c r="G495" s="29"/>
      <c r="S495" s="37"/>
      <c r="T495" s="29"/>
      <c r="AA495" s="2"/>
      <c r="AO495" s="44" t="str">
        <f>IF(TabellSAML[[#This Row],[ID]]&gt;0,ISTEXT(TabellSAML[[#This Row],[(CoS) Ledarens namn]]),"")</f>
        <v/>
      </c>
      <c r="AP495" t="str">
        <f>IF(TabellSAML[[#This Row],[ID]]&gt;0,ISTEXT(TabellSAML[[#This Row],[(BIFF) Ledarens namn]]),"")</f>
        <v/>
      </c>
      <c r="AQ495" t="str">
        <f>IF(TabellSAML[[#This Row],[ID]]&gt;0,ISTEXT(TabellSAML[[#This Row],[(LFT) Ledarens namn]]),"")</f>
        <v/>
      </c>
      <c r="AR495" t="str">
        <f>IF(TabellSAML[[#This Row],[ID]]&gt;0,ISTEXT(TabellSAML[[#This Row],[(CoS) Namn på ledare för programmet]]),"")</f>
        <v/>
      </c>
      <c r="AS495" t="str">
        <f>IF(TabellSAML[[#This Row],[ID]]&gt;0,ISTEXT(TabellSAML[[#This Row],[(BIFF) Namn på ledare för programmet]]),"")</f>
        <v/>
      </c>
      <c r="AT495" t="str">
        <f>IF(TabellSAML[[#This Row],[ID]]&gt;0,ISTEXT(TabellSAML[[#This Row],[(LFT) Namn på ledare för programmet]]),"")</f>
        <v/>
      </c>
      <c r="AU495" s="5" t="str">
        <f>IF(TabellSAML[[#This Row],[CoS1]]=TRUE,TabellSAML[[#This Row],[Datum för det sista programtillfället]]&amp;TabellSAML[[#This Row],[(CoS) Ledarens namn]],"")</f>
        <v/>
      </c>
      <c r="AV495" t="str">
        <f>IF(TabellSAML[[#This Row],[CoS1]]=TRUE,TabellSAML[[#This Row],[Socialförvaltning som anordnat programtillfällena]],"")</f>
        <v/>
      </c>
      <c r="AW495" s="5" t="str">
        <f>IF(TabellSAML[[#This Row],[CoS2]]=TRUE,TabellSAML[[#This Row],[Datum för sista programtillfället]]&amp;TabellSAML[[#This Row],[(CoS) Namn på ledare för programmet]],"")</f>
        <v/>
      </c>
      <c r="AX495" t="str">
        <f>_xlfn.XLOOKUP(TabellSAML[[#This Row],[CoS_del_datum]],TabellSAML[CoS_led_datum],TabellSAML[CoS_led_SF],"",0,1)</f>
        <v/>
      </c>
      <c r="AY495" s="5" t="str">
        <f>IF(TabellSAML[[#This Row],[BIFF1]]=TRUE,TabellSAML[[#This Row],[Datum för det sista programtillfället]]&amp;TabellSAML[[#This Row],[(BIFF) Ledarens namn]],"")</f>
        <v/>
      </c>
      <c r="AZ495" t="str">
        <f>IF(TabellSAML[[#This Row],[BIFF1]]=TRUE,TabellSAML[[#This Row],[Socialförvaltning som anordnat programtillfällena]],"")</f>
        <v/>
      </c>
      <c r="BA495" s="5" t="str">
        <f>IF(TabellSAML[[#This Row],[BIFF2]]=TRUE,TabellSAML[[#This Row],[Datum för sista programtillfället]]&amp;TabellSAML[[#This Row],[(BIFF) Namn på ledare för programmet]],"")</f>
        <v/>
      </c>
      <c r="BB495" t="str">
        <f>_xlfn.XLOOKUP(TabellSAML[[#This Row],[BIFF_del_datum]],TabellSAML[BIFF_led_datum],TabellSAML[BIFF_led_SF],"",0,1)</f>
        <v/>
      </c>
      <c r="BC495" s="5" t="str">
        <f>IF(TabellSAML[[#This Row],[LFT1]]=TRUE,TabellSAML[[#This Row],[Datum för det sista programtillfället]]&amp;TabellSAML[[#This Row],[(LFT) Ledarens namn]],"")</f>
        <v/>
      </c>
      <c r="BD495" t="str">
        <f>IF(TabellSAML[[#This Row],[LFT1]]=TRUE,TabellSAML[[#This Row],[Socialförvaltning som anordnat programtillfällena]],"")</f>
        <v/>
      </c>
      <c r="BE495" s="5" t="str">
        <f>IF(TabellSAML[[#This Row],[LFT2]]=TRUE,TabellSAML[[#This Row],[Datum för sista programtillfället]]&amp;TabellSAML[[#This Row],[(LFT) Namn på ledare för programmet]],"")</f>
        <v/>
      </c>
      <c r="BF495" t="str">
        <f>_xlfn.XLOOKUP(TabellSAML[[#This Row],[LFT_del_datum]],TabellSAML[LFT_led_datum],TabellSAML[LFT_led_SF],"",0,1)</f>
        <v/>
      </c>
      <c r="BG49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5" s="5" t="str">
        <f>IF(ISNUMBER(TabellSAML[[#This Row],[Datum för det sista programtillfället]]),TabellSAML[[#This Row],[Datum för det sista programtillfället]],IF(ISBLANK(TabellSAML[[#This Row],[Datum för sista programtillfället]]),"",TabellSAML[[#This Row],[Datum för sista programtillfället]]))</f>
        <v/>
      </c>
      <c r="BJ495" t="str">
        <f>IF(ISTEXT(TabellSAML[[#This Row],[Typ av program]]),TabellSAML[[#This Row],[Typ av program]],IF(ISBLANK(TabellSAML[[#This Row],[Typ av program2]]),"",TabellSAML[[#This Row],[Typ av program2]]))</f>
        <v/>
      </c>
      <c r="BK495" t="str">
        <f>IF(ISTEXT(TabellSAML[[#This Row],[Datum alla]]),"",YEAR(TabellSAML[[#This Row],[Datum alla]]))</f>
        <v/>
      </c>
      <c r="BL495" t="str">
        <f>IF(ISTEXT(TabellSAML[[#This Row],[Datum alla]]),"",MONTH(TabellSAML[[#This Row],[Datum alla]]))</f>
        <v/>
      </c>
      <c r="BM495" t="str">
        <f>IF(ISTEXT(TabellSAML[[#This Row],[Månad]]),"",IF(TabellSAML[[#This Row],[Månad]]&lt;=6,TabellSAML[[#This Row],[År]]&amp;" termin 1",TabellSAML[[#This Row],[År]]&amp;" termin 2"))</f>
        <v/>
      </c>
    </row>
    <row r="496" spans="2:65" x14ac:dyDescent="0.25">
      <c r="B496" s="1"/>
      <c r="C496" s="1"/>
      <c r="G496" s="29"/>
      <c r="S496" s="37"/>
      <c r="T496" s="29"/>
      <c r="AA496" s="2"/>
      <c r="AO496" s="44" t="str">
        <f>IF(TabellSAML[[#This Row],[ID]]&gt;0,ISTEXT(TabellSAML[[#This Row],[(CoS) Ledarens namn]]),"")</f>
        <v/>
      </c>
      <c r="AP496" t="str">
        <f>IF(TabellSAML[[#This Row],[ID]]&gt;0,ISTEXT(TabellSAML[[#This Row],[(BIFF) Ledarens namn]]),"")</f>
        <v/>
      </c>
      <c r="AQ496" t="str">
        <f>IF(TabellSAML[[#This Row],[ID]]&gt;0,ISTEXT(TabellSAML[[#This Row],[(LFT) Ledarens namn]]),"")</f>
        <v/>
      </c>
      <c r="AR496" t="str">
        <f>IF(TabellSAML[[#This Row],[ID]]&gt;0,ISTEXT(TabellSAML[[#This Row],[(CoS) Namn på ledare för programmet]]),"")</f>
        <v/>
      </c>
      <c r="AS496" t="str">
        <f>IF(TabellSAML[[#This Row],[ID]]&gt;0,ISTEXT(TabellSAML[[#This Row],[(BIFF) Namn på ledare för programmet]]),"")</f>
        <v/>
      </c>
      <c r="AT496" t="str">
        <f>IF(TabellSAML[[#This Row],[ID]]&gt;0,ISTEXT(TabellSAML[[#This Row],[(LFT) Namn på ledare för programmet]]),"")</f>
        <v/>
      </c>
      <c r="AU496" s="5" t="str">
        <f>IF(TabellSAML[[#This Row],[CoS1]]=TRUE,TabellSAML[[#This Row],[Datum för det sista programtillfället]]&amp;TabellSAML[[#This Row],[(CoS) Ledarens namn]],"")</f>
        <v/>
      </c>
      <c r="AV496" t="str">
        <f>IF(TabellSAML[[#This Row],[CoS1]]=TRUE,TabellSAML[[#This Row],[Socialförvaltning som anordnat programtillfällena]],"")</f>
        <v/>
      </c>
      <c r="AW496" s="5" t="str">
        <f>IF(TabellSAML[[#This Row],[CoS2]]=TRUE,TabellSAML[[#This Row],[Datum för sista programtillfället]]&amp;TabellSAML[[#This Row],[(CoS) Namn på ledare för programmet]],"")</f>
        <v/>
      </c>
      <c r="AX496" t="str">
        <f>_xlfn.XLOOKUP(TabellSAML[[#This Row],[CoS_del_datum]],TabellSAML[CoS_led_datum],TabellSAML[CoS_led_SF],"",0,1)</f>
        <v/>
      </c>
      <c r="AY496" s="5" t="str">
        <f>IF(TabellSAML[[#This Row],[BIFF1]]=TRUE,TabellSAML[[#This Row],[Datum för det sista programtillfället]]&amp;TabellSAML[[#This Row],[(BIFF) Ledarens namn]],"")</f>
        <v/>
      </c>
      <c r="AZ496" t="str">
        <f>IF(TabellSAML[[#This Row],[BIFF1]]=TRUE,TabellSAML[[#This Row],[Socialförvaltning som anordnat programtillfällena]],"")</f>
        <v/>
      </c>
      <c r="BA496" s="5" t="str">
        <f>IF(TabellSAML[[#This Row],[BIFF2]]=TRUE,TabellSAML[[#This Row],[Datum för sista programtillfället]]&amp;TabellSAML[[#This Row],[(BIFF) Namn på ledare för programmet]],"")</f>
        <v/>
      </c>
      <c r="BB496" t="str">
        <f>_xlfn.XLOOKUP(TabellSAML[[#This Row],[BIFF_del_datum]],TabellSAML[BIFF_led_datum],TabellSAML[BIFF_led_SF],"",0,1)</f>
        <v/>
      </c>
      <c r="BC496" s="5" t="str">
        <f>IF(TabellSAML[[#This Row],[LFT1]]=TRUE,TabellSAML[[#This Row],[Datum för det sista programtillfället]]&amp;TabellSAML[[#This Row],[(LFT) Ledarens namn]],"")</f>
        <v/>
      </c>
      <c r="BD496" t="str">
        <f>IF(TabellSAML[[#This Row],[LFT1]]=TRUE,TabellSAML[[#This Row],[Socialförvaltning som anordnat programtillfällena]],"")</f>
        <v/>
      </c>
      <c r="BE496" s="5" t="str">
        <f>IF(TabellSAML[[#This Row],[LFT2]]=TRUE,TabellSAML[[#This Row],[Datum för sista programtillfället]]&amp;TabellSAML[[#This Row],[(LFT) Namn på ledare för programmet]],"")</f>
        <v/>
      </c>
      <c r="BF496" t="str">
        <f>_xlfn.XLOOKUP(TabellSAML[[#This Row],[LFT_del_datum]],TabellSAML[LFT_led_datum],TabellSAML[LFT_led_SF],"",0,1)</f>
        <v/>
      </c>
      <c r="BG49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6" s="5" t="str">
        <f>IF(ISNUMBER(TabellSAML[[#This Row],[Datum för det sista programtillfället]]),TabellSAML[[#This Row],[Datum för det sista programtillfället]],IF(ISBLANK(TabellSAML[[#This Row],[Datum för sista programtillfället]]),"",TabellSAML[[#This Row],[Datum för sista programtillfället]]))</f>
        <v/>
      </c>
      <c r="BJ496" t="str">
        <f>IF(ISTEXT(TabellSAML[[#This Row],[Typ av program]]),TabellSAML[[#This Row],[Typ av program]],IF(ISBLANK(TabellSAML[[#This Row],[Typ av program2]]),"",TabellSAML[[#This Row],[Typ av program2]]))</f>
        <v/>
      </c>
      <c r="BK496" t="str">
        <f>IF(ISTEXT(TabellSAML[[#This Row],[Datum alla]]),"",YEAR(TabellSAML[[#This Row],[Datum alla]]))</f>
        <v/>
      </c>
      <c r="BL496" t="str">
        <f>IF(ISTEXT(TabellSAML[[#This Row],[Datum alla]]),"",MONTH(TabellSAML[[#This Row],[Datum alla]]))</f>
        <v/>
      </c>
      <c r="BM496" t="str">
        <f>IF(ISTEXT(TabellSAML[[#This Row],[Månad]]),"",IF(TabellSAML[[#This Row],[Månad]]&lt;=6,TabellSAML[[#This Row],[År]]&amp;" termin 1",TabellSAML[[#This Row],[År]]&amp;" termin 2"))</f>
        <v/>
      </c>
    </row>
    <row r="497" spans="2:65" x14ac:dyDescent="0.25">
      <c r="B497" s="1"/>
      <c r="C497" s="1"/>
      <c r="G497" s="29"/>
      <c r="S497" s="37"/>
      <c r="T497" s="29"/>
      <c r="AA497" s="2"/>
      <c r="AO497" s="44" t="str">
        <f>IF(TabellSAML[[#This Row],[ID]]&gt;0,ISTEXT(TabellSAML[[#This Row],[(CoS) Ledarens namn]]),"")</f>
        <v/>
      </c>
      <c r="AP497" t="str">
        <f>IF(TabellSAML[[#This Row],[ID]]&gt;0,ISTEXT(TabellSAML[[#This Row],[(BIFF) Ledarens namn]]),"")</f>
        <v/>
      </c>
      <c r="AQ497" t="str">
        <f>IF(TabellSAML[[#This Row],[ID]]&gt;0,ISTEXT(TabellSAML[[#This Row],[(LFT) Ledarens namn]]),"")</f>
        <v/>
      </c>
      <c r="AR497" t="str">
        <f>IF(TabellSAML[[#This Row],[ID]]&gt;0,ISTEXT(TabellSAML[[#This Row],[(CoS) Namn på ledare för programmet]]),"")</f>
        <v/>
      </c>
      <c r="AS497" t="str">
        <f>IF(TabellSAML[[#This Row],[ID]]&gt;0,ISTEXT(TabellSAML[[#This Row],[(BIFF) Namn på ledare för programmet]]),"")</f>
        <v/>
      </c>
      <c r="AT497" t="str">
        <f>IF(TabellSAML[[#This Row],[ID]]&gt;0,ISTEXT(TabellSAML[[#This Row],[(LFT) Namn på ledare för programmet]]),"")</f>
        <v/>
      </c>
      <c r="AU497" s="5" t="str">
        <f>IF(TabellSAML[[#This Row],[CoS1]]=TRUE,TabellSAML[[#This Row],[Datum för det sista programtillfället]]&amp;TabellSAML[[#This Row],[(CoS) Ledarens namn]],"")</f>
        <v/>
      </c>
      <c r="AV497" t="str">
        <f>IF(TabellSAML[[#This Row],[CoS1]]=TRUE,TabellSAML[[#This Row],[Socialförvaltning som anordnat programtillfällena]],"")</f>
        <v/>
      </c>
      <c r="AW497" s="5" t="str">
        <f>IF(TabellSAML[[#This Row],[CoS2]]=TRUE,TabellSAML[[#This Row],[Datum för sista programtillfället]]&amp;TabellSAML[[#This Row],[(CoS) Namn på ledare för programmet]],"")</f>
        <v/>
      </c>
      <c r="AX497" t="str">
        <f>_xlfn.XLOOKUP(TabellSAML[[#This Row],[CoS_del_datum]],TabellSAML[CoS_led_datum],TabellSAML[CoS_led_SF],"",0,1)</f>
        <v/>
      </c>
      <c r="AY497" s="5" t="str">
        <f>IF(TabellSAML[[#This Row],[BIFF1]]=TRUE,TabellSAML[[#This Row],[Datum för det sista programtillfället]]&amp;TabellSAML[[#This Row],[(BIFF) Ledarens namn]],"")</f>
        <v/>
      </c>
      <c r="AZ497" t="str">
        <f>IF(TabellSAML[[#This Row],[BIFF1]]=TRUE,TabellSAML[[#This Row],[Socialförvaltning som anordnat programtillfällena]],"")</f>
        <v/>
      </c>
      <c r="BA497" s="5" t="str">
        <f>IF(TabellSAML[[#This Row],[BIFF2]]=TRUE,TabellSAML[[#This Row],[Datum för sista programtillfället]]&amp;TabellSAML[[#This Row],[(BIFF) Namn på ledare för programmet]],"")</f>
        <v/>
      </c>
      <c r="BB497" t="str">
        <f>_xlfn.XLOOKUP(TabellSAML[[#This Row],[BIFF_del_datum]],TabellSAML[BIFF_led_datum],TabellSAML[BIFF_led_SF],"",0,1)</f>
        <v/>
      </c>
      <c r="BC497" s="5" t="str">
        <f>IF(TabellSAML[[#This Row],[LFT1]]=TRUE,TabellSAML[[#This Row],[Datum för det sista programtillfället]]&amp;TabellSAML[[#This Row],[(LFT) Ledarens namn]],"")</f>
        <v/>
      </c>
      <c r="BD497" t="str">
        <f>IF(TabellSAML[[#This Row],[LFT1]]=TRUE,TabellSAML[[#This Row],[Socialförvaltning som anordnat programtillfällena]],"")</f>
        <v/>
      </c>
      <c r="BE497" s="5" t="str">
        <f>IF(TabellSAML[[#This Row],[LFT2]]=TRUE,TabellSAML[[#This Row],[Datum för sista programtillfället]]&amp;TabellSAML[[#This Row],[(LFT) Namn på ledare för programmet]],"")</f>
        <v/>
      </c>
      <c r="BF497" t="str">
        <f>_xlfn.XLOOKUP(TabellSAML[[#This Row],[LFT_del_datum]],TabellSAML[LFT_led_datum],TabellSAML[LFT_led_SF],"",0,1)</f>
        <v/>
      </c>
      <c r="BG49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7" s="5" t="str">
        <f>IF(ISNUMBER(TabellSAML[[#This Row],[Datum för det sista programtillfället]]),TabellSAML[[#This Row],[Datum för det sista programtillfället]],IF(ISBLANK(TabellSAML[[#This Row],[Datum för sista programtillfället]]),"",TabellSAML[[#This Row],[Datum för sista programtillfället]]))</f>
        <v/>
      </c>
      <c r="BJ497" t="str">
        <f>IF(ISTEXT(TabellSAML[[#This Row],[Typ av program]]),TabellSAML[[#This Row],[Typ av program]],IF(ISBLANK(TabellSAML[[#This Row],[Typ av program2]]),"",TabellSAML[[#This Row],[Typ av program2]]))</f>
        <v/>
      </c>
      <c r="BK497" t="str">
        <f>IF(ISTEXT(TabellSAML[[#This Row],[Datum alla]]),"",YEAR(TabellSAML[[#This Row],[Datum alla]]))</f>
        <v/>
      </c>
      <c r="BL497" t="str">
        <f>IF(ISTEXT(TabellSAML[[#This Row],[Datum alla]]),"",MONTH(TabellSAML[[#This Row],[Datum alla]]))</f>
        <v/>
      </c>
      <c r="BM497" t="str">
        <f>IF(ISTEXT(TabellSAML[[#This Row],[Månad]]),"",IF(TabellSAML[[#This Row],[Månad]]&lt;=6,TabellSAML[[#This Row],[År]]&amp;" termin 1",TabellSAML[[#This Row],[År]]&amp;" termin 2"))</f>
        <v/>
      </c>
    </row>
    <row r="498" spans="2:65" x14ac:dyDescent="0.25">
      <c r="B498" s="1"/>
      <c r="C498" s="1"/>
      <c r="G498" s="29"/>
      <c r="S498" s="37"/>
      <c r="T498" s="29"/>
      <c r="AA498" s="2"/>
      <c r="AO498" s="44" t="str">
        <f>IF(TabellSAML[[#This Row],[ID]]&gt;0,ISTEXT(TabellSAML[[#This Row],[(CoS) Ledarens namn]]),"")</f>
        <v/>
      </c>
      <c r="AP498" t="str">
        <f>IF(TabellSAML[[#This Row],[ID]]&gt;0,ISTEXT(TabellSAML[[#This Row],[(BIFF) Ledarens namn]]),"")</f>
        <v/>
      </c>
      <c r="AQ498" t="str">
        <f>IF(TabellSAML[[#This Row],[ID]]&gt;0,ISTEXT(TabellSAML[[#This Row],[(LFT) Ledarens namn]]),"")</f>
        <v/>
      </c>
      <c r="AR498" t="str">
        <f>IF(TabellSAML[[#This Row],[ID]]&gt;0,ISTEXT(TabellSAML[[#This Row],[(CoS) Namn på ledare för programmet]]),"")</f>
        <v/>
      </c>
      <c r="AS498" t="str">
        <f>IF(TabellSAML[[#This Row],[ID]]&gt;0,ISTEXT(TabellSAML[[#This Row],[(BIFF) Namn på ledare för programmet]]),"")</f>
        <v/>
      </c>
      <c r="AT498" t="str">
        <f>IF(TabellSAML[[#This Row],[ID]]&gt;0,ISTEXT(TabellSAML[[#This Row],[(LFT) Namn på ledare för programmet]]),"")</f>
        <v/>
      </c>
      <c r="AU498" s="5" t="str">
        <f>IF(TabellSAML[[#This Row],[CoS1]]=TRUE,TabellSAML[[#This Row],[Datum för det sista programtillfället]]&amp;TabellSAML[[#This Row],[(CoS) Ledarens namn]],"")</f>
        <v/>
      </c>
      <c r="AV498" t="str">
        <f>IF(TabellSAML[[#This Row],[CoS1]]=TRUE,TabellSAML[[#This Row],[Socialförvaltning som anordnat programtillfällena]],"")</f>
        <v/>
      </c>
      <c r="AW498" s="5" t="str">
        <f>IF(TabellSAML[[#This Row],[CoS2]]=TRUE,TabellSAML[[#This Row],[Datum för sista programtillfället]]&amp;TabellSAML[[#This Row],[(CoS) Namn på ledare för programmet]],"")</f>
        <v/>
      </c>
      <c r="AX498" t="str">
        <f>_xlfn.XLOOKUP(TabellSAML[[#This Row],[CoS_del_datum]],TabellSAML[CoS_led_datum],TabellSAML[CoS_led_SF],"",0,1)</f>
        <v/>
      </c>
      <c r="AY498" s="5" t="str">
        <f>IF(TabellSAML[[#This Row],[BIFF1]]=TRUE,TabellSAML[[#This Row],[Datum för det sista programtillfället]]&amp;TabellSAML[[#This Row],[(BIFF) Ledarens namn]],"")</f>
        <v/>
      </c>
      <c r="AZ498" t="str">
        <f>IF(TabellSAML[[#This Row],[BIFF1]]=TRUE,TabellSAML[[#This Row],[Socialförvaltning som anordnat programtillfällena]],"")</f>
        <v/>
      </c>
      <c r="BA498" s="5" t="str">
        <f>IF(TabellSAML[[#This Row],[BIFF2]]=TRUE,TabellSAML[[#This Row],[Datum för sista programtillfället]]&amp;TabellSAML[[#This Row],[(BIFF) Namn på ledare för programmet]],"")</f>
        <v/>
      </c>
      <c r="BB498" t="str">
        <f>_xlfn.XLOOKUP(TabellSAML[[#This Row],[BIFF_del_datum]],TabellSAML[BIFF_led_datum],TabellSAML[BIFF_led_SF],"",0,1)</f>
        <v/>
      </c>
      <c r="BC498" s="5" t="str">
        <f>IF(TabellSAML[[#This Row],[LFT1]]=TRUE,TabellSAML[[#This Row],[Datum för det sista programtillfället]]&amp;TabellSAML[[#This Row],[(LFT) Ledarens namn]],"")</f>
        <v/>
      </c>
      <c r="BD498" t="str">
        <f>IF(TabellSAML[[#This Row],[LFT1]]=TRUE,TabellSAML[[#This Row],[Socialförvaltning som anordnat programtillfällena]],"")</f>
        <v/>
      </c>
      <c r="BE498" s="5" t="str">
        <f>IF(TabellSAML[[#This Row],[LFT2]]=TRUE,TabellSAML[[#This Row],[Datum för sista programtillfället]]&amp;TabellSAML[[#This Row],[(LFT) Namn på ledare för programmet]],"")</f>
        <v/>
      </c>
      <c r="BF498" t="str">
        <f>_xlfn.XLOOKUP(TabellSAML[[#This Row],[LFT_del_datum]],TabellSAML[LFT_led_datum],TabellSAML[LFT_led_SF],"",0,1)</f>
        <v/>
      </c>
      <c r="BG49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8" s="5" t="str">
        <f>IF(ISNUMBER(TabellSAML[[#This Row],[Datum för det sista programtillfället]]),TabellSAML[[#This Row],[Datum för det sista programtillfället]],IF(ISBLANK(TabellSAML[[#This Row],[Datum för sista programtillfället]]),"",TabellSAML[[#This Row],[Datum för sista programtillfället]]))</f>
        <v/>
      </c>
      <c r="BJ498" t="str">
        <f>IF(ISTEXT(TabellSAML[[#This Row],[Typ av program]]),TabellSAML[[#This Row],[Typ av program]],IF(ISBLANK(TabellSAML[[#This Row],[Typ av program2]]),"",TabellSAML[[#This Row],[Typ av program2]]))</f>
        <v/>
      </c>
      <c r="BK498" t="str">
        <f>IF(ISTEXT(TabellSAML[[#This Row],[Datum alla]]),"",YEAR(TabellSAML[[#This Row],[Datum alla]]))</f>
        <v/>
      </c>
      <c r="BL498" t="str">
        <f>IF(ISTEXT(TabellSAML[[#This Row],[Datum alla]]),"",MONTH(TabellSAML[[#This Row],[Datum alla]]))</f>
        <v/>
      </c>
      <c r="BM498" t="str">
        <f>IF(ISTEXT(TabellSAML[[#This Row],[Månad]]),"",IF(TabellSAML[[#This Row],[Månad]]&lt;=6,TabellSAML[[#This Row],[År]]&amp;" termin 1",TabellSAML[[#This Row],[År]]&amp;" termin 2"))</f>
        <v/>
      </c>
    </row>
    <row r="499" spans="2:65" x14ac:dyDescent="0.25">
      <c r="B499" s="1"/>
      <c r="C499" s="1"/>
      <c r="G499" s="29"/>
      <c r="S499" s="37"/>
      <c r="T499" s="29"/>
      <c r="AA499" s="2"/>
      <c r="AO499" s="44" t="str">
        <f>IF(TabellSAML[[#This Row],[ID]]&gt;0,ISTEXT(TabellSAML[[#This Row],[(CoS) Ledarens namn]]),"")</f>
        <v/>
      </c>
      <c r="AP499" t="str">
        <f>IF(TabellSAML[[#This Row],[ID]]&gt;0,ISTEXT(TabellSAML[[#This Row],[(BIFF) Ledarens namn]]),"")</f>
        <v/>
      </c>
      <c r="AQ499" t="str">
        <f>IF(TabellSAML[[#This Row],[ID]]&gt;0,ISTEXT(TabellSAML[[#This Row],[(LFT) Ledarens namn]]),"")</f>
        <v/>
      </c>
      <c r="AR499" t="str">
        <f>IF(TabellSAML[[#This Row],[ID]]&gt;0,ISTEXT(TabellSAML[[#This Row],[(CoS) Namn på ledare för programmet]]),"")</f>
        <v/>
      </c>
      <c r="AS499" t="str">
        <f>IF(TabellSAML[[#This Row],[ID]]&gt;0,ISTEXT(TabellSAML[[#This Row],[(BIFF) Namn på ledare för programmet]]),"")</f>
        <v/>
      </c>
      <c r="AT499" t="str">
        <f>IF(TabellSAML[[#This Row],[ID]]&gt;0,ISTEXT(TabellSAML[[#This Row],[(LFT) Namn på ledare för programmet]]),"")</f>
        <v/>
      </c>
      <c r="AU499" s="5" t="str">
        <f>IF(TabellSAML[[#This Row],[CoS1]]=TRUE,TabellSAML[[#This Row],[Datum för det sista programtillfället]]&amp;TabellSAML[[#This Row],[(CoS) Ledarens namn]],"")</f>
        <v/>
      </c>
      <c r="AV499" t="str">
        <f>IF(TabellSAML[[#This Row],[CoS1]]=TRUE,TabellSAML[[#This Row],[Socialförvaltning som anordnat programtillfällena]],"")</f>
        <v/>
      </c>
      <c r="AW499" s="5" t="str">
        <f>IF(TabellSAML[[#This Row],[CoS2]]=TRUE,TabellSAML[[#This Row],[Datum för sista programtillfället]]&amp;TabellSAML[[#This Row],[(CoS) Namn på ledare för programmet]],"")</f>
        <v/>
      </c>
      <c r="AX499" t="str">
        <f>_xlfn.XLOOKUP(TabellSAML[[#This Row],[CoS_del_datum]],TabellSAML[CoS_led_datum],TabellSAML[CoS_led_SF],"",0,1)</f>
        <v/>
      </c>
      <c r="AY499" s="5" t="str">
        <f>IF(TabellSAML[[#This Row],[BIFF1]]=TRUE,TabellSAML[[#This Row],[Datum för det sista programtillfället]]&amp;TabellSAML[[#This Row],[(BIFF) Ledarens namn]],"")</f>
        <v/>
      </c>
      <c r="AZ499" t="str">
        <f>IF(TabellSAML[[#This Row],[BIFF1]]=TRUE,TabellSAML[[#This Row],[Socialförvaltning som anordnat programtillfällena]],"")</f>
        <v/>
      </c>
      <c r="BA499" s="5" t="str">
        <f>IF(TabellSAML[[#This Row],[BIFF2]]=TRUE,TabellSAML[[#This Row],[Datum för sista programtillfället]]&amp;TabellSAML[[#This Row],[(BIFF) Namn på ledare för programmet]],"")</f>
        <v/>
      </c>
      <c r="BB499" t="str">
        <f>_xlfn.XLOOKUP(TabellSAML[[#This Row],[BIFF_del_datum]],TabellSAML[BIFF_led_datum],TabellSAML[BIFF_led_SF],"",0,1)</f>
        <v/>
      </c>
      <c r="BC499" s="5" t="str">
        <f>IF(TabellSAML[[#This Row],[LFT1]]=TRUE,TabellSAML[[#This Row],[Datum för det sista programtillfället]]&amp;TabellSAML[[#This Row],[(LFT) Ledarens namn]],"")</f>
        <v/>
      </c>
      <c r="BD499" t="str">
        <f>IF(TabellSAML[[#This Row],[LFT1]]=TRUE,TabellSAML[[#This Row],[Socialförvaltning som anordnat programtillfällena]],"")</f>
        <v/>
      </c>
      <c r="BE499" s="5" t="str">
        <f>IF(TabellSAML[[#This Row],[LFT2]]=TRUE,TabellSAML[[#This Row],[Datum för sista programtillfället]]&amp;TabellSAML[[#This Row],[(LFT) Namn på ledare för programmet]],"")</f>
        <v/>
      </c>
      <c r="BF499" t="str">
        <f>_xlfn.XLOOKUP(TabellSAML[[#This Row],[LFT_del_datum]],TabellSAML[LFT_led_datum],TabellSAML[LFT_led_SF],"",0,1)</f>
        <v/>
      </c>
      <c r="BG49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49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499" s="5" t="str">
        <f>IF(ISNUMBER(TabellSAML[[#This Row],[Datum för det sista programtillfället]]),TabellSAML[[#This Row],[Datum för det sista programtillfället]],IF(ISBLANK(TabellSAML[[#This Row],[Datum för sista programtillfället]]),"",TabellSAML[[#This Row],[Datum för sista programtillfället]]))</f>
        <v/>
      </c>
      <c r="BJ499" t="str">
        <f>IF(ISTEXT(TabellSAML[[#This Row],[Typ av program]]),TabellSAML[[#This Row],[Typ av program]],IF(ISBLANK(TabellSAML[[#This Row],[Typ av program2]]),"",TabellSAML[[#This Row],[Typ av program2]]))</f>
        <v/>
      </c>
      <c r="BK499" t="str">
        <f>IF(ISTEXT(TabellSAML[[#This Row],[Datum alla]]),"",YEAR(TabellSAML[[#This Row],[Datum alla]]))</f>
        <v/>
      </c>
      <c r="BL499" t="str">
        <f>IF(ISTEXT(TabellSAML[[#This Row],[Datum alla]]),"",MONTH(TabellSAML[[#This Row],[Datum alla]]))</f>
        <v/>
      </c>
      <c r="BM499" t="str">
        <f>IF(ISTEXT(TabellSAML[[#This Row],[Månad]]),"",IF(TabellSAML[[#This Row],[Månad]]&lt;=6,TabellSAML[[#This Row],[År]]&amp;" termin 1",TabellSAML[[#This Row],[År]]&amp;" termin 2"))</f>
        <v/>
      </c>
    </row>
    <row r="500" spans="2:65" x14ac:dyDescent="0.25">
      <c r="B500" s="1"/>
      <c r="C500" s="1"/>
      <c r="G500" s="29"/>
      <c r="J500" s="2"/>
      <c r="K500" s="2"/>
      <c r="S500" s="37"/>
      <c r="T500" s="29"/>
      <c r="AO500" s="44" t="str">
        <f>IF(TabellSAML[[#This Row],[ID]]&gt;0,ISTEXT(TabellSAML[[#This Row],[(CoS) Ledarens namn]]),"")</f>
        <v/>
      </c>
      <c r="AP500" t="str">
        <f>IF(TabellSAML[[#This Row],[ID]]&gt;0,ISTEXT(TabellSAML[[#This Row],[(BIFF) Ledarens namn]]),"")</f>
        <v/>
      </c>
      <c r="AQ500" t="str">
        <f>IF(TabellSAML[[#This Row],[ID]]&gt;0,ISTEXT(TabellSAML[[#This Row],[(LFT) Ledarens namn]]),"")</f>
        <v/>
      </c>
      <c r="AR500" t="str">
        <f>IF(TabellSAML[[#This Row],[ID]]&gt;0,ISTEXT(TabellSAML[[#This Row],[(CoS) Namn på ledare för programmet]]),"")</f>
        <v/>
      </c>
      <c r="AS500" t="str">
        <f>IF(TabellSAML[[#This Row],[ID]]&gt;0,ISTEXT(TabellSAML[[#This Row],[(BIFF) Namn på ledare för programmet]]),"")</f>
        <v/>
      </c>
      <c r="AT500" t="str">
        <f>IF(TabellSAML[[#This Row],[ID]]&gt;0,ISTEXT(TabellSAML[[#This Row],[(LFT) Namn på ledare för programmet]]),"")</f>
        <v/>
      </c>
      <c r="AU500" s="5" t="str">
        <f>IF(TabellSAML[[#This Row],[CoS1]]=TRUE,TabellSAML[[#This Row],[Datum för det sista programtillfället]]&amp;TabellSAML[[#This Row],[(CoS) Ledarens namn]],"")</f>
        <v/>
      </c>
      <c r="AV500" t="str">
        <f>IF(TabellSAML[[#This Row],[CoS1]]=TRUE,TabellSAML[[#This Row],[Socialförvaltning som anordnat programtillfällena]],"")</f>
        <v/>
      </c>
      <c r="AW500" s="5" t="str">
        <f>IF(TabellSAML[[#This Row],[CoS2]]=TRUE,TabellSAML[[#This Row],[Datum för sista programtillfället]]&amp;TabellSAML[[#This Row],[(CoS) Namn på ledare för programmet]],"")</f>
        <v/>
      </c>
      <c r="AX500" t="str">
        <f>_xlfn.XLOOKUP(TabellSAML[[#This Row],[CoS_del_datum]],TabellSAML[CoS_led_datum],TabellSAML[CoS_led_SF],"",0,1)</f>
        <v/>
      </c>
      <c r="AY500" s="5" t="str">
        <f>IF(TabellSAML[[#This Row],[BIFF1]]=TRUE,TabellSAML[[#This Row],[Datum för det sista programtillfället]]&amp;TabellSAML[[#This Row],[(BIFF) Ledarens namn]],"")</f>
        <v/>
      </c>
      <c r="AZ500" t="str">
        <f>IF(TabellSAML[[#This Row],[BIFF1]]=TRUE,TabellSAML[[#This Row],[Socialförvaltning som anordnat programtillfällena]],"")</f>
        <v/>
      </c>
      <c r="BA500" s="5" t="str">
        <f>IF(TabellSAML[[#This Row],[BIFF2]]=TRUE,TabellSAML[[#This Row],[Datum för sista programtillfället]]&amp;TabellSAML[[#This Row],[(BIFF) Namn på ledare för programmet]],"")</f>
        <v/>
      </c>
      <c r="BB500" t="str">
        <f>_xlfn.XLOOKUP(TabellSAML[[#This Row],[BIFF_del_datum]],TabellSAML[BIFF_led_datum],TabellSAML[BIFF_led_SF],"",0,1)</f>
        <v/>
      </c>
      <c r="BC500" s="5" t="str">
        <f>IF(TabellSAML[[#This Row],[LFT1]]=TRUE,TabellSAML[[#This Row],[Datum för det sista programtillfället]]&amp;TabellSAML[[#This Row],[(LFT) Ledarens namn]],"")</f>
        <v/>
      </c>
      <c r="BD500" t="str">
        <f>IF(TabellSAML[[#This Row],[LFT1]]=TRUE,TabellSAML[[#This Row],[Socialförvaltning som anordnat programtillfällena]],"")</f>
        <v/>
      </c>
      <c r="BE500" s="5" t="str">
        <f>IF(TabellSAML[[#This Row],[LFT2]]=TRUE,TabellSAML[[#This Row],[Datum för sista programtillfället]]&amp;TabellSAML[[#This Row],[(LFT) Namn på ledare för programmet]],"")</f>
        <v/>
      </c>
      <c r="BF500" t="str">
        <f>_xlfn.XLOOKUP(TabellSAML[[#This Row],[LFT_del_datum]],TabellSAML[LFT_led_datum],TabellSAML[LFT_led_SF],"",0,1)</f>
        <v/>
      </c>
      <c r="BG50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0" s="5" t="str">
        <f>IF(ISNUMBER(TabellSAML[[#This Row],[Datum för det sista programtillfället]]),TabellSAML[[#This Row],[Datum för det sista programtillfället]],IF(ISBLANK(TabellSAML[[#This Row],[Datum för sista programtillfället]]),"",TabellSAML[[#This Row],[Datum för sista programtillfället]]))</f>
        <v/>
      </c>
      <c r="BJ500" t="str">
        <f>IF(ISTEXT(TabellSAML[[#This Row],[Typ av program]]),TabellSAML[[#This Row],[Typ av program]],IF(ISBLANK(TabellSAML[[#This Row],[Typ av program2]]),"",TabellSAML[[#This Row],[Typ av program2]]))</f>
        <v/>
      </c>
      <c r="BK500" t="str">
        <f>IF(ISTEXT(TabellSAML[[#This Row],[Datum alla]]),"",YEAR(TabellSAML[[#This Row],[Datum alla]]))</f>
        <v/>
      </c>
      <c r="BL500" t="str">
        <f>IF(ISTEXT(TabellSAML[[#This Row],[Datum alla]]),"",MONTH(TabellSAML[[#This Row],[Datum alla]]))</f>
        <v/>
      </c>
      <c r="BM500" t="str">
        <f>IF(ISTEXT(TabellSAML[[#This Row],[Månad]]),"",IF(TabellSAML[[#This Row],[Månad]]&lt;=6,TabellSAML[[#This Row],[År]]&amp;" termin 1",TabellSAML[[#This Row],[År]]&amp;" termin 2"))</f>
        <v/>
      </c>
    </row>
    <row r="501" spans="2:65" x14ac:dyDescent="0.25">
      <c r="B501" s="1"/>
      <c r="C501" s="1"/>
      <c r="G501" s="29"/>
      <c r="J501" s="2"/>
      <c r="K501" s="2"/>
      <c r="S501" s="37"/>
      <c r="T501" s="29"/>
      <c r="AO501" s="44" t="str">
        <f>IF(TabellSAML[[#This Row],[ID]]&gt;0,ISTEXT(TabellSAML[[#This Row],[(CoS) Ledarens namn]]),"")</f>
        <v/>
      </c>
      <c r="AP501" t="str">
        <f>IF(TabellSAML[[#This Row],[ID]]&gt;0,ISTEXT(TabellSAML[[#This Row],[(BIFF) Ledarens namn]]),"")</f>
        <v/>
      </c>
      <c r="AQ501" t="str">
        <f>IF(TabellSAML[[#This Row],[ID]]&gt;0,ISTEXT(TabellSAML[[#This Row],[(LFT) Ledarens namn]]),"")</f>
        <v/>
      </c>
      <c r="AR501" t="str">
        <f>IF(TabellSAML[[#This Row],[ID]]&gt;0,ISTEXT(TabellSAML[[#This Row],[(CoS) Namn på ledare för programmet]]),"")</f>
        <v/>
      </c>
      <c r="AS501" t="str">
        <f>IF(TabellSAML[[#This Row],[ID]]&gt;0,ISTEXT(TabellSAML[[#This Row],[(BIFF) Namn på ledare för programmet]]),"")</f>
        <v/>
      </c>
      <c r="AT501" t="str">
        <f>IF(TabellSAML[[#This Row],[ID]]&gt;0,ISTEXT(TabellSAML[[#This Row],[(LFT) Namn på ledare för programmet]]),"")</f>
        <v/>
      </c>
      <c r="AU501" s="5" t="str">
        <f>IF(TabellSAML[[#This Row],[CoS1]]=TRUE,TabellSAML[[#This Row],[Datum för det sista programtillfället]]&amp;TabellSAML[[#This Row],[(CoS) Ledarens namn]],"")</f>
        <v/>
      </c>
      <c r="AV501" t="str">
        <f>IF(TabellSAML[[#This Row],[CoS1]]=TRUE,TabellSAML[[#This Row],[Socialförvaltning som anordnat programtillfällena]],"")</f>
        <v/>
      </c>
      <c r="AW501" s="5" t="str">
        <f>IF(TabellSAML[[#This Row],[CoS2]]=TRUE,TabellSAML[[#This Row],[Datum för sista programtillfället]]&amp;TabellSAML[[#This Row],[(CoS) Namn på ledare för programmet]],"")</f>
        <v/>
      </c>
      <c r="AX501" t="str">
        <f>_xlfn.XLOOKUP(TabellSAML[[#This Row],[CoS_del_datum]],TabellSAML[CoS_led_datum],TabellSAML[CoS_led_SF],"",0,1)</f>
        <v/>
      </c>
      <c r="AY501" s="5" t="str">
        <f>IF(TabellSAML[[#This Row],[BIFF1]]=TRUE,TabellSAML[[#This Row],[Datum för det sista programtillfället]]&amp;TabellSAML[[#This Row],[(BIFF) Ledarens namn]],"")</f>
        <v/>
      </c>
      <c r="AZ501" t="str">
        <f>IF(TabellSAML[[#This Row],[BIFF1]]=TRUE,TabellSAML[[#This Row],[Socialförvaltning som anordnat programtillfällena]],"")</f>
        <v/>
      </c>
      <c r="BA501" s="5" t="str">
        <f>IF(TabellSAML[[#This Row],[BIFF2]]=TRUE,TabellSAML[[#This Row],[Datum för sista programtillfället]]&amp;TabellSAML[[#This Row],[(BIFF) Namn på ledare för programmet]],"")</f>
        <v/>
      </c>
      <c r="BB501" t="str">
        <f>_xlfn.XLOOKUP(TabellSAML[[#This Row],[BIFF_del_datum]],TabellSAML[BIFF_led_datum],TabellSAML[BIFF_led_SF],"",0,1)</f>
        <v/>
      </c>
      <c r="BC501" s="5" t="str">
        <f>IF(TabellSAML[[#This Row],[LFT1]]=TRUE,TabellSAML[[#This Row],[Datum för det sista programtillfället]]&amp;TabellSAML[[#This Row],[(LFT) Ledarens namn]],"")</f>
        <v/>
      </c>
      <c r="BD501" t="str">
        <f>IF(TabellSAML[[#This Row],[LFT1]]=TRUE,TabellSAML[[#This Row],[Socialförvaltning som anordnat programtillfällena]],"")</f>
        <v/>
      </c>
      <c r="BE501" s="5" t="str">
        <f>IF(TabellSAML[[#This Row],[LFT2]]=TRUE,TabellSAML[[#This Row],[Datum för sista programtillfället]]&amp;TabellSAML[[#This Row],[(LFT) Namn på ledare för programmet]],"")</f>
        <v/>
      </c>
      <c r="BF501" t="str">
        <f>_xlfn.XLOOKUP(TabellSAML[[#This Row],[LFT_del_datum]],TabellSAML[LFT_led_datum],TabellSAML[LFT_led_SF],"",0,1)</f>
        <v/>
      </c>
      <c r="BG50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1" s="5" t="str">
        <f>IF(ISNUMBER(TabellSAML[[#This Row],[Datum för det sista programtillfället]]),TabellSAML[[#This Row],[Datum för det sista programtillfället]],IF(ISBLANK(TabellSAML[[#This Row],[Datum för sista programtillfället]]),"",TabellSAML[[#This Row],[Datum för sista programtillfället]]))</f>
        <v/>
      </c>
      <c r="BJ501" t="str">
        <f>IF(ISTEXT(TabellSAML[[#This Row],[Typ av program]]),TabellSAML[[#This Row],[Typ av program]],IF(ISBLANK(TabellSAML[[#This Row],[Typ av program2]]),"",TabellSAML[[#This Row],[Typ av program2]]))</f>
        <v/>
      </c>
      <c r="BK501" t="str">
        <f>IF(ISTEXT(TabellSAML[[#This Row],[Datum alla]]),"",YEAR(TabellSAML[[#This Row],[Datum alla]]))</f>
        <v/>
      </c>
      <c r="BL501" t="str">
        <f>IF(ISTEXT(TabellSAML[[#This Row],[Datum alla]]),"",MONTH(TabellSAML[[#This Row],[Datum alla]]))</f>
        <v/>
      </c>
      <c r="BM501" t="str">
        <f>IF(ISTEXT(TabellSAML[[#This Row],[Månad]]),"",IF(TabellSAML[[#This Row],[Månad]]&lt;=6,TabellSAML[[#This Row],[År]]&amp;" termin 1",TabellSAML[[#This Row],[År]]&amp;" termin 2"))</f>
        <v/>
      </c>
    </row>
    <row r="502" spans="2:65" x14ac:dyDescent="0.25">
      <c r="B502" s="1"/>
      <c r="C502" s="1"/>
      <c r="G502" s="29"/>
      <c r="J502" s="2"/>
      <c r="K502" s="2"/>
      <c r="S502" s="37"/>
      <c r="T502" s="29"/>
      <c r="AO502" s="44" t="str">
        <f>IF(TabellSAML[[#This Row],[ID]]&gt;0,ISTEXT(TabellSAML[[#This Row],[(CoS) Ledarens namn]]),"")</f>
        <v/>
      </c>
      <c r="AP502" t="str">
        <f>IF(TabellSAML[[#This Row],[ID]]&gt;0,ISTEXT(TabellSAML[[#This Row],[(BIFF) Ledarens namn]]),"")</f>
        <v/>
      </c>
      <c r="AQ502" t="str">
        <f>IF(TabellSAML[[#This Row],[ID]]&gt;0,ISTEXT(TabellSAML[[#This Row],[(LFT) Ledarens namn]]),"")</f>
        <v/>
      </c>
      <c r="AR502" t="str">
        <f>IF(TabellSAML[[#This Row],[ID]]&gt;0,ISTEXT(TabellSAML[[#This Row],[(CoS) Namn på ledare för programmet]]),"")</f>
        <v/>
      </c>
      <c r="AS502" t="str">
        <f>IF(TabellSAML[[#This Row],[ID]]&gt;0,ISTEXT(TabellSAML[[#This Row],[(BIFF) Namn på ledare för programmet]]),"")</f>
        <v/>
      </c>
      <c r="AT502" t="str">
        <f>IF(TabellSAML[[#This Row],[ID]]&gt;0,ISTEXT(TabellSAML[[#This Row],[(LFT) Namn på ledare för programmet]]),"")</f>
        <v/>
      </c>
      <c r="AU502" s="5" t="str">
        <f>IF(TabellSAML[[#This Row],[CoS1]]=TRUE,TabellSAML[[#This Row],[Datum för det sista programtillfället]]&amp;TabellSAML[[#This Row],[(CoS) Ledarens namn]],"")</f>
        <v/>
      </c>
      <c r="AV502" t="str">
        <f>IF(TabellSAML[[#This Row],[CoS1]]=TRUE,TabellSAML[[#This Row],[Socialförvaltning som anordnat programtillfällena]],"")</f>
        <v/>
      </c>
      <c r="AW502" s="5" t="str">
        <f>IF(TabellSAML[[#This Row],[CoS2]]=TRUE,TabellSAML[[#This Row],[Datum för sista programtillfället]]&amp;TabellSAML[[#This Row],[(CoS) Namn på ledare för programmet]],"")</f>
        <v/>
      </c>
      <c r="AX502" t="str">
        <f>_xlfn.XLOOKUP(TabellSAML[[#This Row],[CoS_del_datum]],TabellSAML[CoS_led_datum],TabellSAML[CoS_led_SF],"",0,1)</f>
        <v/>
      </c>
      <c r="AY502" s="5" t="str">
        <f>IF(TabellSAML[[#This Row],[BIFF1]]=TRUE,TabellSAML[[#This Row],[Datum för det sista programtillfället]]&amp;TabellSAML[[#This Row],[(BIFF) Ledarens namn]],"")</f>
        <v/>
      </c>
      <c r="AZ502" t="str">
        <f>IF(TabellSAML[[#This Row],[BIFF1]]=TRUE,TabellSAML[[#This Row],[Socialförvaltning som anordnat programtillfällena]],"")</f>
        <v/>
      </c>
      <c r="BA502" s="5" t="str">
        <f>IF(TabellSAML[[#This Row],[BIFF2]]=TRUE,TabellSAML[[#This Row],[Datum för sista programtillfället]]&amp;TabellSAML[[#This Row],[(BIFF) Namn på ledare för programmet]],"")</f>
        <v/>
      </c>
      <c r="BB502" t="str">
        <f>_xlfn.XLOOKUP(TabellSAML[[#This Row],[BIFF_del_datum]],TabellSAML[BIFF_led_datum],TabellSAML[BIFF_led_SF],"",0,1)</f>
        <v/>
      </c>
      <c r="BC502" s="5" t="str">
        <f>IF(TabellSAML[[#This Row],[LFT1]]=TRUE,TabellSAML[[#This Row],[Datum för det sista programtillfället]]&amp;TabellSAML[[#This Row],[(LFT) Ledarens namn]],"")</f>
        <v/>
      </c>
      <c r="BD502" t="str">
        <f>IF(TabellSAML[[#This Row],[LFT1]]=TRUE,TabellSAML[[#This Row],[Socialförvaltning som anordnat programtillfällena]],"")</f>
        <v/>
      </c>
      <c r="BE502" s="5" t="str">
        <f>IF(TabellSAML[[#This Row],[LFT2]]=TRUE,TabellSAML[[#This Row],[Datum för sista programtillfället]]&amp;TabellSAML[[#This Row],[(LFT) Namn på ledare för programmet]],"")</f>
        <v/>
      </c>
      <c r="BF502" t="str">
        <f>_xlfn.XLOOKUP(TabellSAML[[#This Row],[LFT_del_datum]],TabellSAML[LFT_led_datum],TabellSAML[LFT_led_SF],"",0,1)</f>
        <v/>
      </c>
      <c r="BG50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2" s="5" t="str">
        <f>IF(ISNUMBER(TabellSAML[[#This Row],[Datum för det sista programtillfället]]),TabellSAML[[#This Row],[Datum för det sista programtillfället]],IF(ISBLANK(TabellSAML[[#This Row],[Datum för sista programtillfället]]),"",TabellSAML[[#This Row],[Datum för sista programtillfället]]))</f>
        <v/>
      </c>
      <c r="BJ502" t="str">
        <f>IF(ISTEXT(TabellSAML[[#This Row],[Typ av program]]),TabellSAML[[#This Row],[Typ av program]],IF(ISBLANK(TabellSAML[[#This Row],[Typ av program2]]),"",TabellSAML[[#This Row],[Typ av program2]]))</f>
        <v/>
      </c>
      <c r="BK502" t="str">
        <f>IF(ISTEXT(TabellSAML[[#This Row],[Datum alla]]),"",YEAR(TabellSAML[[#This Row],[Datum alla]]))</f>
        <v/>
      </c>
      <c r="BL502" t="str">
        <f>IF(ISTEXT(TabellSAML[[#This Row],[Datum alla]]),"",MONTH(TabellSAML[[#This Row],[Datum alla]]))</f>
        <v/>
      </c>
      <c r="BM502" t="str">
        <f>IF(ISTEXT(TabellSAML[[#This Row],[Månad]]),"",IF(TabellSAML[[#This Row],[Månad]]&lt;=6,TabellSAML[[#This Row],[År]]&amp;" termin 1",TabellSAML[[#This Row],[År]]&amp;" termin 2"))</f>
        <v/>
      </c>
    </row>
    <row r="503" spans="2:65" x14ac:dyDescent="0.25">
      <c r="B503" s="1"/>
      <c r="C503" s="1"/>
      <c r="G503" s="29"/>
      <c r="J503" s="2"/>
      <c r="K503" s="2"/>
      <c r="S503" s="37"/>
      <c r="T503" s="29"/>
      <c r="AO503" s="44" t="str">
        <f>IF(TabellSAML[[#This Row],[ID]]&gt;0,ISTEXT(TabellSAML[[#This Row],[(CoS) Ledarens namn]]),"")</f>
        <v/>
      </c>
      <c r="AP503" t="str">
        <f>IF(TabellSAML[[#This Row],[ID]]&gt;0,ISTEXT(TabellSAML[[#This Row],[(BIFF) Ledarens namn]]),"")</f>
        <v/>
      </c>
      <c r="AQ503" t="str">
        <f>IF(TabellSAML[[#This Row],[ID]]&gt;0,ISTEXT(TabellSAML[[#This Row],[(LFT) Ledarens namn]]),"")</f>
        <v/>
      </c>
      <c r="AR503" t="str">
        <f>IF(TabellSAML[[#This Row],[ID]]&gt;0,ISTEXT(TabellSAML[[#This Row],[(CoS) Namn på ledare för programmet]]),"")</f>
        <v/>
      </c>
      <c r="AS503" t="str">
        <f>IF(TabellSAML[[#This Row],[ID]]&gt;0,ISTEXT(TabellSAML[[#This Row],[(BIFF) Namn på ledare för programmet]]),"")</f>
        <v/>
      </c>
      <c r="AT503" t="str">
        <f>IF(TabellSAML[[#This Row],[ID]]&gt;0,ISTEXT(TabellSAML[[#This Row],[(LFT) Namn på ledare för programmet]]),"")</f>
        <v/>
      </c>
      <c r="AU503" s="5" t="str">
        <f>IF(TabellSAML[[#This Row],[CoS1]]=TRUE,TabellSAML[[#This Row],[Datum för det sista programtillfället]]&amp;TabellSAML[[#This Row],[(CoS) Ledarens namn]],"")</f>
        <v/>
      </c>
      <c r="AV503" t="str">
        <f>IF(TabellSAML[[#This Row],[CoS1]]=TRUE,TabellSAML[[#This Row],[Socialförvaltning som anordnat programtillfällena]],"")</f>
        <v/>
      </c>
      <c r="AW503" s="5" t="str">
        <f>IF(TabellSAML[[#This Row],[CoS2]]=TRUE,TabellSAML[[#This Row],[Datum för sista programtillfället]]&amp;TabellSAML[[#This Row],[(CoS) Namn på ledare för programmet]],"")</f>
        <v/>
      </c>
      <c r="AX503" t="str">
        <f>_xlfn.XLOOKUP(TabellSAML[[#This Row],[CoS_del_datum]],TabellSAML[CoS_led_datum],TabellSAML[CoS_led_SF],"",0,1)</f>
        <v/>
      </c>
      <c r="AY503" s="5" t="str">
        <f>IF(TabellSAML[[#This Row],[BIFF1]]=TRUE,TabellSAML[[#This Row],[Datum för det sista programtillfället]]&amp;TabellSAML[[#This Row],[(BIFF) Ledarens namn]],"")</f>
        <v/>
      </c>
      <c r="AZ503" t="str">
        <f>IF(TabellSAML[[#This Row],[BIFF1]]=TRUE,TabellSAML[[#This Row],[Socialförvaltning som anordnat programtillfällena]],"")</f>
        <v/>
      </c>
      <c r="BA503" s="5" t="str">
        <f>IF(TabellSAML[[#This Row],[BIFF2]]=TRUE,TabellSAML[[#This Row],[Datum för sista programtillfället]]&amp;TabellSAML[[#This Row],[(BIFF) Namn på ledare för programmet]],"")</f>
        <v/>
      </c>
      <c r="BB503" t="str">
        <f>_xlfn.XLOOKUP(TabellSAML[[#This Row],[BIFF_del_datum]],TabellSAML[BIFF_led_datum],TabellSAML[BIFF_led_SF],"",0,1)</f>
        <v/>
      </c>
      <c r="BC503" s="5" t="str">
        <f>IF(TabellSAML[[#This Row],[LFT1]]=TRUE,TabellSAML[[#This Row],[Datum för det sista programtillfället]]&amp;TabellSAML[[#This Row],[(LFT) Ledarens namn]],"")</f>
        <v/>
      </c>
      <c r="BD503" t="str">
        <f>IF(TabellSAML[[#This Row],[LFT1]]=TRUE,TabellSAML[[#This Row],[Socialförvaltning som anordnat programtillfällena]],"")</f>
        <v/>
      </c>
      <c r="BE503" s="5" t="str">
        <f>IF(TabellSAML[[#This Row],[LFT2]]=TRUE,TabellSAML[[#This Row],[Datum för sista programtillfället]]&amp;TabellSAML[[#This Row],[(LFT) Namn på ledare för programmet]],"")</f>
        <v/>
      </c>
      <c r="BF503" t="str">
        <f>_xlfn.XLOOKUP(TabellSAML[[#This Row],[LFT_del_datum]],TabellSAML[LFT_led_datum],TabellSAML[LFT_led_SF],"",0,1)</f>
        <v/>
      </c>
      <c r="BG50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3" s="5" t="str">
        <f>IF(ISNUMBER(TabellSAML[[#This Row],[Datum för det sista programtillfället]]),TabellSAML[[#This Row],[Datum för det sista programtillfället]],IF(ISBLANK(TabellSAML[[#This Row],[Datum för sista programtillfället]]),"",TabellSAML[[#This Row],[Datum för sista programtillfället]]))</f>
        <v/>
      </c>
      <c r="BJ503" t="str">
        <f>IF(ISTEXT(TabellSAML[[#This Row],[Typ av program]]),TabellSAML[[#This Row],[Typ av program]],IF(ISBLANK(TabellSAML[[#This Row],[Typ av program2]]),"",TabellSAML[[#This Row],[Typ av program2]]))</f>
        <v/>
      </c>
      <c r="BK503" t="str">
        <f>IF(ISTEXT(TabellSAML[[#This Row],[Datum alla]]),"",YEAR(TabellSAML[[#This Row],[Datum alla]]))</f>
        <v/>
      </c>
      <c r="BL503" t="str">
        <f>IF(ISTEXT(TabellSAML[[#This Row],[Datum alla]]),"",MONTH(TabellSAML[[#This Row],[Datum alla]]))</f>
        <v/>
      </c>
      <c r="BM503" t="str">
        <f>IF(ISTEXT(TabellSAML[[#This Row],[Månad]]),"",IF(TabellSAML[[#This Row],[Månad]]&lt;=6,TabellSAML[[#This Row],[År]]&amp;" termin 1",TabellSAML[[#This Row],[År]]&amp;" termin 2"))</f>
        <v/>
      </c>
    </row>
    <row r="504" spans="2:65" x14ac:dyDescent="0.25">
      <c r="B504" s="1"/>
      <c r="C504" s="1"/>
      <c r="G504" s="29"/>
      <c r="J504" s="2"/>
      <c r="K504" s="2"/>
      <c r="S504" s="37"/>
      <c r="T504" s="29"/>
      <c r="AU504" s="5" t="str">
        <f>IF(TabellSAML[[#This Row],[CoS1]]=TRUE,TabellSAML[[#This Row],[Datum för det sista programtillfället]]&amp;TabellSAML[[#This Row],[(CoS) Ledarens namn]],"")</f>
        <v/>
      </c>
      <c r="AW504" s="5" t="str">
        <f>IF(TabellSAML[[#This Row],[CoS2]]=TRUE,TabellSAML[[#This Row],[Datum för sista programtillfället]]&amp;TabellSAML[[#This Row],[(CoS) Namn på ledare för programmet]],"")</f>
        <v/>
      </c>
      <c r="AY504" s="5" t="str">
        <f>IF(TabellSAML[[#This Row],[BIFF1]]=TRUE,TabellSAML[[#This Row],[Datum för det sista programtillfället]]&amp;TabellSAML[[#This Row],[(BIFF) Ledarens namn]],"")</f>
        <v/>
      </c>
      <c r="AZ504" t="str">
        <f>IF(TabellSAML[[#This Row],[BIFF1]]=TRUE,TabellSAML[[#This Row],[Socialförvaltning som anordnat programtillfällena]],"")</f>
        <v/>
      </c>
      <c r="BA504" s="5" t="str">
        <f>IF(TabellSAML[[#This Row],[BIFF2]]=TRUE,TabellSAML[[#This Row],[Datum för sista programtillfället]]&amp;TabellSAML[[#This Row],[(BIFF) Namn på ledare för programmet]],"")</f>
        <v/>
      </c>
      <c r="BB504" t="str">
        <f>_xlfn.XLOOKUP(TabellSAML[[#This Row],[BIFF_del_datum]],TabellSAML[BIFF_led_datum],TabellSAML[BIFF_led_SF],"",0,1)</f>
        <v/>
      </c>
      <c r="BC504" s="5" t="str">
        <f>IF(TabellSAML[[#This Row],[LFT1]]=TRUE,TabellSAML[[#This Row],[Datum för det sista programtillfället]]&amp;TabellSAML[[#This Row],[(LFT) Ledarens namn]],"")</f>
        <v/>
      </c>
      <c r="BD504" t="str">
        <f>IF(TabellSAML[[#This Row],[LFT1]]=TRUE,TabellSAML[[#This Row],[Socialförvaltning som anordnat programtillfällena]],"")</f>
        <v/>
      </c>
      <c r="BE504" s="5" t="str">
        <f>IF(TabellSAML[[#This Row],[LFT2]]=TRUE,TabellSAML[[#This Row],[Datum för sista programtillfället]]&amp;TabellSAML[[#This Row],[(LFT) Namn på ledare för programmet]],"")</f>
        <v/>
      </c>
      <c r="BI504" s="5"/>
    </row>
    <row r="505" spans="2:65" x14ac:dyDescent="0.25">
      <c r="B505" s="1"/>
      <c r="C505" s="1"/>
      <c r="G505" s="29"/>
      <c r="S505" s="37"/>
      <c r="T505" s="29"/>
      <c r="AA505" s="2"/>
      <c r="AO505" s="44" t="str">
        <f>IF(TabellSAML[[#This Row],[ID]]&gt;0,ISTEXT(TabellSAML[[#This Row],[(CoS) Ledarens namn]]),"")</f>
        <v/>
      </c>
      <c r="AP505" t="str">
        <f>IF(TabellSAML[[#This Row],[ID]]&gt;0,ISTEXT(TabellSAML[[#This Row],[(BIFF) Ledarens namn]]),"")</f>
        <v/>
      </c>
      <c r="AQ505" t="str">
        <f>IF(TabellSAML[[#This Row],[ID]]&gt;0,ISTEXT(TabellSAML[[#This Row],[(LFT) Ledarens namn]]),"")</f>
        <v/>
      </c>
      <c r="AR505" t="str">
        <f>IF(TabellSAML[[#This Row],[ID]]&gt;0,ISTEXT(TabellSAML[[#This Row],[(CoS) Namn på ledare för programmet]]),"")</f>
        <v/>
      </c>
      <c r="AS505" t="str">
        <f>IF(TabellSAML[[#This Row],[ID]]&gt;0,ISTEXT(TabellSAML[[#This Row],[(BIFF) Namn på ledare för programmet]]),"")</f>
        <v/>
      </c>
      <c r="AT505" t="str">
        <f>IF(TabellSAML[[#This Row],[ID]]&gt;0,ISTEXT(TabellSAML[[#This Row],[(LFT) Namn på ledare för programmet]]),"")</f>
        <v/>
      </c>
      <c r="AU505" s="5" t="str">
        <f>IF(TabellSAML[[#This Row],[CoS1]]=TRUE,TabellSAML[[#This Row],[Datum för det sista programtillfället]]&amp;TabellSAML[[#This Row],[(CoS) Ledarens namn]],"")</f>
        <v/>
      </c>
      <c r="AV505" t="str">
        <f>IF(TabellSAML[[#This Row],[CoS1]]=TRUE,TabellSAML[[#This Row],[Socialförvaltning som anordnat programtillfällena]],"")</f>
        <v/>
      </c>
      <c r="AW505" s="5" t="str">
        <f>IF(TabellSAML[[#This Row],[CoS2]]=TRUE,TabellSAML[[#This Row],[Datum för sista programtillfället]]&amp;TabellSAML[[#This Row],[(CoS) Namn på ledare för programmet]],"")</f>
        <v/>
      </c>
      <c r="AX505" t="str">
        <f>_xlfn.XLOOKUP(TabellSAML[[#This Row],[CoS_del_datum]],TabellSAML[CoS_led_datum],TabellSAML[CoS_led_SF],"",0,1)</f>
        <v/>
      </c>
      <c r="AY505" s="5" t="str">
        <f>IF(TabellSAML[[#This Row],[BIFF1]]=TRUE,TabellSAML[[#This Row],[Datum för det sista programtillfället]]&amp;TabellSAML[[#This Row],[(BIFF) Ledarens namn]],"")</f>
        <v/>
      </c>
      <c r="AZ505" t="str">
        <f>IF(TabellSAML[[#This Row],[BIFF1]]=TRUE,TabellSAML[[#This Row],[Socialförvaltning som anordnat programtillfällena]],"")</f>
        <v/>
      </c>
      <c r="BA505" s="5" t="str">
        <f>IF(TabellSAML[[#This Row],[BIFF2]]=TRUE,TabellSAML[[#This Row],[Datum för sista programtillfället]]&amp;TabellSAML[[#This Row],[(BIFF) Namn på ledare för programmet]],"")</f>
        <v/>
      </c>
      <c r="BB505" t="str">
        <f>_xlfn.XLOOKUP(TabellSAML[[#This Row],[BIFF_del_datum]],TabellSAML[BIFF_led_datum],TabellSAML[BIFF_led_SF],"",0,1)</f>
        <v/>
      </c>
      <c r="BC505" s="5" t="str">
        <f>IF(TabellSAML[[#This Row],[LFT1]]=TRUE,TabellSAML[[#This Row],[Datum för det sista programtillfället]]&amp;TabellSAML[[#This Row],[(LFT) Ledarens namn]],"")</f>
        <v/>
      </c>
      <c r="BD505" t="str">
        <f>IF(TabellSAML[[#This Row],[LFT1]]=TRUE,TabellSAML[[#This Row],[Socialförvaltning som anordnat programtillfällena]],"")</f>
        <v/>
      </c>
      <c r="BE505" s="5" t="str">
        <f>IF(TabellSAML[[#This Row],[LFT2]]=TRUE,TabellSAML[[#This Row],[Datum för sista programtillfället]]&amp;TabellSAML[[#This Row],[(LFT) Namn på ledare för programmet]],"")</f>
        <v/>
      </c>
      <c r="BF505" t="str">
        <f>_xlfn.XLOOKUP(TabellSAML[[#This Row],[LFT_del_datum]],TabellSAML[LFT_led_datum],TabellSAML[LFT_led_SF],"",0,1)</f>
        <v/>
      </c>
      <c r="BG50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5" s="5" t="str">
        <f>IF(ISNUMBER(TabellSAML[[#This Row],[Datum för det sista programtillfället]]),TabellSAML[[#This Row],[Datum för det sista programtillfället]],IF(ISBLANK(TabellSAML[[#This Row],[Datum för sista programtillfället]]),"",TabellSAML[[#This Row],[Datum för sista programtillfället]]))</f>
        <v/>
      </c>
      <c r="BJ505" t="str">
        <f>IF(ISTEXT(TabellSAML[[#This Row],[Typ av program]]),TabellSAML[[#This Row],[Typ av program]],IF(ISBLANK(TabellSAML[[#This Row],[Typ av program2]]),"",TabellSAML[[#This Row],[Typ av program2]]))</f>
        <v/>
      </c>
      <c r="BK505" t="str">
        <f>IF(ISTEXT(TabellSAML[[#This Row],[Datum alla]]),"",YEAR(TabellSAML[[#This Row],[Datum alla]]))</f>
        <v/>
      </c>
      <c r="BL505" t="str">
        <f>IF(ISTEXT(TabellSAML[[#This Row],[Datum alla]]),"",MONTH(TabellSAML[[#This Row],[Datum alla]]))</f>
        <v/>
      </c>
      <c r="BM505" t="str">
        <f>IF(ISTEXT(TabellSAML[[#This Row],[Månad]]),"",IF(TabellSAML[[#This Row],[Månad]]&lt;=6,TabellSAML[[#This Row],[År]]&amp;" termin 1",TabellSAML[[#This Row],[År]]&amp;" termin 2"))</f>
        <v/>
      </c>
    </row>
    <row r="506" spans="2:65" x14ac:dyDescent="0.25">
      <c r="B506" s="1"/>
      <c r="C506" s="1"/>
      <c r="G506" s="29"/>
      <c r="S506" s="37"/>
      <c r="T506" s="29"/>
      <c r="AA506" s="2"/>
      <c r="AO506" s="44" t="str">
        <f>IF(TabellSAML[[#This Row],[ID]]&gt;0,ISTEXT(TabellSAML[[#This Row],[(CoS) Ledarens namn]]),"")</f>
        <v/>
      </c>
      <c r="AP506" t="str">
        <f>IF(TabellSAML[[#This Row],[ID]]&gt;0,ISTEXT(TabellSAML[[#This Row],[(BIFF) Ledarens namn]]),"")</f>
        <v/>
      </c>
      <c r="AQ506" t="str">
        <f>IF(TabellSAML[[#This Row],[ID]]&gt;0,ISTEXT(TabellSAML[[#This Row],[(LFT) Ledarens namn]]),"")</f>
        <v/>
      </c>
      <c r="AR506" t="str">
        <f>IF(TabellSAML[[#This Row],[ID]]&gt;0,ISTEXT(TabellSAML[[#This Row],[(CoS) Namn på ledare för programmet]]),"")</f>
        <v/>
      </c>
      <c r="AS506" t="str">
        <f>IF(TabellSAML[[#This Row],[ID]]&gt;0,ISTEXT(TabellSAML[[#This Row],[(BIFF) Namn på ledare för programmet]]),"")</f>
        <v/>
      </c>
      <c r="AT506" t="str">
        <f>IF(TabellSAML[[#This Row],[ID]]&gt;0,ISTEXT(TabellSAML[[#This Row],[(LFT) Namn på ledare för programmet]]),"")</f>
        <v/>
      </c>
      <c r="AU506" s="5" t="str">
        <f>IF(TabellSAML[[#This Row],[CoS1]]=TRUE,TabellSAML[[#This Row],[Datum för det sista programtillfället]]&amp;TabellSAML[[#This Row],[(CoS) Ledarens namn]],"")</f>
        <v/>
      </c>
      <c r="AV506" t="str">
        <f>IF(TabellSAML[[#This Row],[CoS1]]=TRUE,TabellSAML[[#This Row],[Socialförvaltning som anordnat programtillfällena]],"")</f>
        <v/>
      </c>
      <c r="AW506" s="5" t="str">
        <f>IF(TabellSAML[[#This Row],[CoS2]]=TRUE,TabellSAML[[#This Row],[Datum för sista programtillfället]]&amp;TabellSAML[[#This Row],[(CoS) Namn på ledare för programmet]],"")</f>
        <v/>
      </c>
      <c r="AX506" t="str">
        <f>_xlfn.XLOOKUP(TabellSAML[[#This Row],[CoS_del_datum]],TabellSAML[CoS_led_datum],TabellSAML[CoS_led_SF],"",0,1)</f>
        <v/>
      </c>
      <c r="AY506" s="5" t="str">
        <f>IF(TabellSAML[[#This Row],[BIFF1]]=TRUE,TabellSAML[[#This Row],[Datum för det sista programtillfället]]&amp;TabellSAML[[#This Row],[(BIFF) Ledarens namn]],"")</f>
        <v/>
      </c>
      <c r="AZ506" t="str">
        <f>IF(TabellSAML[[#This Row],[BIFF1]]=TRUE,TabellSAML[[#This Row],[Socialförvaltning som anordnat programtillfällena]],"")</f>
        <v/>
      </c>
      <c r="BA506" s="5" t="str">
        <f>IF(TabellSAML[[#This Row],[BIFF2]]=TRUE,TabellSAML[[#This Row],[Datum för sista programtillfället]]&amp;TabellSAML[[#This Row],[(BIFF) Namn på ledare för programmet]],"")</f>
        <v/>
      </c>
      <c r="BB506" t="str">
        <f>_xlfn.XLOOKUP(TabellSAML[[#This Row],[BIFF_del_datum]],TabellSAML[BIFF_led_datum],TabellSAML[BIFF_led_SF],"",0,1)</f>
        <v/>
      </c>
      <c r="BC506" s="5" t="str">
        <f>IF(TabellSAML[[#This Row],[LFT1]]=TRUE,TabellSAML[[#This Row],[Datum för det sista programtillfället]]&amp;TabellSAML[[#This Row],[(LFT) Ledarens namn]],"")</f>
        <v/>
      </c>
      <c r="BD506" t="str">
        <f>IF(TabellSAML[[#This Row],[LFT1]]=TRUE,TabellSAML[[#This Row],[Socialförvaltning som anordnat programtillfällena]],"")</f>
        <v/>
      </c>
      <c r="BE506" s="5" t="str">
        <f>IF(TabellSAML[[#This Row],[LFT2]]=TRUE,TabellSAML[[#This Row],[Datum för sista programtillfället]]&amp;TabellSAML[[#This Row],[(LFT) Namn på ledare för programmet]],"")</f>
        <v/>
      </c>
      <c r="BF506" t="str">
        <f>_xlfn.XLOOKUP(TabellSAML[[#This Row],[LFT_del_datum]],TabellSAML[LFT_led_datum],TabellSAML[LFT_led_SF],"",0,1)</f>
        <v/>
      </c>
      <c r="BG50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6" s="5" t="str">
        <f>IF(ISNUMBER(TabellSAML[[#This Row],[Datum för det sista programtillfället]]),TabellSAML[[#This Row],[Datum för det sista programtillfället]],IF(ISBLANK(TabellSAML[[#This Row],[Datum för sista programtillfället]]),"",TabellSAML[[#This Row],[Datum för sista programtillfället]]))</f>
        <v/>
      </c>
      <c r="BJ506" t="str">
        <f>IF(ISTEXT(TabellSAML[[#This Row],[Typ av program]]),TabellSAML[[#This Row],[Typ av program]],IF(ISBLANK(TabellSAML[[#This Row],[Typ av program2]]),"",TabellSAML[[#This Row],[Typ av program2]]))</f>
        <v/>
      </c>
      <c r="BK506" t="str">
        <f>IF(ISTEXT(TabellSAML[[#This Row],[Datum alla]]),"",YEAR(TabellSAML[[#This Row],[Datum alla]]))</f>
        <v/>
      </c>
      <c r="BL506" t="str">
        <f>IF(ISTEXT(TabellSAML[[#This Row],[Datum alla]]),"",MONTH(TabellSAML[[#This Row],[Datum alla]]))</f>
        <v/>
      </c>
      <c r="BM506" t="str">
        <f>IF(ISTEXT(TabellSAML[[#This Row],[Månad]]),"",IF(TabellSAML[[#This Row],[Månad]]&lt;=6,TabellSAML[[#This Row],[År]]&amp;" termin 1",TabellSAML[[#This Row],[År]]&amp;" termin 2"))</f>
        <v/>
      </c>
    </row>
    <row r="507" spans="2:65" x14ac:dyDescent="0.25">
      <c r="B507" s="1"/>
      <c r="C507" s="1"/>
      <c r="G507" s="29"/>
      <c r="S507" s="37"/>
      <c r="T507" s="29"/>
      <c r="AA507" s="2"/>
      <c r="AO507" s="44" t="str">
        <f>IF(TabellSAML[[#This Row],[ID]]&gt;0,ISTEXT(TabellSAML[[#This Row],[(CoS) Ledarens namn]]),"")</f>
        <v/>
      </c>
      <c r="AP507" t="str">
        <f>IF(TabellSAML[[#This Row],[ID]]&gt;0,ISTEXT(TabellSAML[[#This Row],[(BIFF) Ledarens namn]]),"")</f>
        <v/>
      </c>
      <c r="AQ507" t="str">
        <f>IF(TabellSAML[[#This Row],[ID]]&gt;0,ISTEXT(TabellSAML[[#This Row],[(LFT) Ledarens namn]]),"")</f>
        <v/>
      </c>
      <c r="AR507" t="str">
        <f>IF(TabellSAML[[#This Row],[ID]]&gt;0,ISTEXT(TabellSAML[[#This Row],[(CoS) Namn på ledare för programmet]]),"")</f>
        <v/>
      </c>
      <c r="AS507" t="str">
        <f>IF(TabellSAML[[#This Row],[ID]]&gt;0,ISTEXT(TabellSAML[[#This Row],[(BIFF) Namn på ledare för programmet]]),"")</f>
        <v/>
      </c>
      <c r="AT507" t="str">
        <f>IF(TabellSAML[[#This Row],[ID]]&gt;0,ISTEXT(TabellSAML[[#This Row],[(LFT) Namn på ledare för programmet]]),"")</f>
        <v/>
      </c>
      <c r="AU507" s="5" t="str">
        <f>IF(TabellSAML[[#This Row],[CoS1]]=TRUE,TabellSAML[[#This Row],[Datum för det sista programtillfället]]&amp;TabellSAML[[#This Row],[(CoS) Ledarens namn]],"")</f>
        <v/>
      </c>
      <c r="AV507" t="str">
        <f>IF(TabellSAML[[#This Row],[CoS1]]=TRUE,TabellSAML[[#This Row],[Socialförvaltning som anordnat programtillfällena]],"")</f>
        <v/>
      </c>
      <c r="AW507" s="5" t="str">
        <f>IF(TabellSAML[[#This Row],[CoS2]]=TRUE,TabellSAML[[#This Row],[Datum för sista programtillfället]]&amp;TabellSAML[[#This Row],[(CoS) Namn på ledare för programmet]],"")</f>
        <v/>
      </c>
      <c r="AX507" t="str">
        <f>_xlfn.XLOOKUP(TabellSAML[[#This Row],[CoS_del_datum]],TabellSAML[CoS_led_datum],TabellSAML[CoS_led_SF],"",0,1)</f>
        <v/>
      </c>
      <c r="AY507" s="5" t="str">
        <f>IF(TabellSAML[[#This Row],[BIFF1]]=TRUE,TabellSAML[[#This Row],[Datum för det sista programtillfället]]&amp;TabellSAML[[#This Row],[(BIFF) Ledarens namn]],"")</f>
        <v/>
      </c>
      <c r="AZ507" t="str">
        <f>IF(TabellSAML[[#This Row],[BIFF1]]=TRUE,TabellSAML[[#This Row],[Socialförvaltning som anordnat programtillfällena]],"")</f>
        <v/>
      </c>
      <c r="BA507" s="5" t="str">
        <f>IF(TabellSAML[[#This Row],[BIFF2]]=TRUE,TabellSAML[[#This Row],[Datum för sista programtillfället]]&amp;TabellSAML[[#This Row],[(BIFF) Namn på ledare för programmet]],"")</f>
        <v/>
      </c>
      <c r="BB507" t="str">
        <f>_xlfn.XLOOKUP(TabellSAML[[#This Row],[BIFF_del_datum]],TabellSAML[BIFF_led_datum],TabellSAML[BIFF_led_SF],"",0,1)</f>
        <v/>
      </c>
      <c r="BC507" s="5" t="str">
        <f>IF(TabellSAML[[#This Row],[LFT1]]=TRUE,TabellSAML[[#This Row],[Datum för det sista programtillfället]]&amp;TabellSAML[[#This Row],[(LFT) Ledarens namn]],"")</f>
        <v/>
      </c>
      <c r="BD507" t="str">
        <f>IF(TabellSAML[[#This Row],[LFT1]]=TRUE,TabellSAML[[#This Row],[Socialförvaltning som anordnat programtillfällena]],"")</f>
        <v/>
      </c>
      <c r="BE507" s="5" t="str">
        <f>IF(TabellSAML[[#This Row],[LFT2]]=TRUE,TabellSAML[[#This Row],[Datum för sista programtillfället]]&amp;TabellSAML[[#This Row],[(LFT) Namn på ledare för programmet]],"")</f>
        <v/>
      </c>
      <c r="BF507" t="str">
        <f>_xlfn.XLOOKUP(TabellSAML[[#This Row],[LFT_del_datum]],TabellSAML[LFT_led_datum],TabellSAML[LFT_led_SF],"",0,1)</f>
        <v/>
      </c>
      <c r="BG50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7" s="5" t="str">
        <f>IF(ISNUMBER(TabellSAML[[#This Row],[Datum för det sista programtillfället]]),TabellSAML[[#This Row],[Datum för det sista programtillfället]],IF(ISBLANK(TabellSAML[[#This Row],[Datum för sista programtillfället]]),"",TabellSAML[[#This Row],[Datum för sista programtillfället]]))</f>
        <v/>
      </c>
      <c r="BJ507" t="str">
        <f>IF(ISTEXT(TabellSAML[[#This Row],[Typ av program]]),TabellSAML[[#This Row],[Typ av program]],IF(ISBLANK(TabellSAML[[#This Row],[Typ av program2]]),"",TabellSAML[[#This Row],[Typ av program2]]))</f>
        <v/>
      </c>
      <c r="BK507" t="str">
        <f>IF(ISTEXT(TabellSAML[[#This Row],[Datum alla]]),"",YEAR(TabellSAML[[#This Row],[Datum alla]]))</f>
        <v/>
      </c>
      <c r="BL507" t="str">
        <f>IF(ISTEXT(TabellSAML[[#This Row],[Datum alla]]),"",MONTH(TabellSAML[[#This Row],[Datum alla]]))</f>
        <v/>
      </c>
      <c r="BM507" t="str">
        <f>IF(ISTEXT(TabellSAML[[#This Row],[Månad]]),"",IF(TabellSAML[[#This Row],[Månad]]&lt;=6,TabellSAML[[#This Row],[År]]&amp;" termin 1",TabellSAML[[#This Row],[År]]&amp;" termin 2"))</f>
        <v/>
      </c>
    </row>
    <row r="508" spans="2:65" x14ac:dyDescent="0.25">
      <c r="B508" s="1"/>
      <c r="C508" s="1"/>
      <c r="G508" s="29"/>
      <c r="J508" s="2"/>
      <c r="K508" s="2"/>
      <c r="S508" s="37"/>
      <c r="T508" s="29"/>
      <c r="AO508" s="44" t="str">
        <f>IF(TabellSAML[[#This Row],[ID]]&gt;0,ISTEXT(TabellSAML[[#This Row],[(CoS) Ledarens namn]]),"")</f>
        <v/>
      </c>
      <c r="AP508" t="str">
        <f>IF(TabellSAML[[#This Row],[ID]]&gt;0,ISTEXT(TabellSAML[[#This Row],[(BIFF) Ledarens namn]]),"")</f>
        <v/>
      </c>
      <c r="AQ508" t="str">
        <f>IF(TabellSAML[[#This Row],[ID]]&gt;0,ISTEXT(TabellSAML[[#This Row],[(LFT) Ledarens namn]]),"")</f>
        <v/>
      </c>
      <c r="AR508" t="str">
        <f>IF(TabellSAML[[#This Row],[ID]]&gt;0,ISTEXT(TabellSAML[[#This Row],[(CoS) Namn på ledare för programmet]]),"")</f>
        <v/>
      </c>
      <c r="AS508" t="str">
        <f>IF(TabellSAML[[#This Row],[ID]]&gt;0,ISTEXT(TabellSAML[[#This Row],[(BIFF) Namn på ledare för programmet]]),"")</f>
        <v/>
      </c>
      <c r="AT508" t="str">
        <f>IF(TabellSAML[[#This Row],[ID]]&gt;0,ISTEXT(TabellSAML[[#This Row],[(LFT) Namn på ledare för programmet]]),"")</f>
        <v/>
      </c>
      <c r="AU508" s="5" t="str">
        <f>IF(TabellSAML[[#This Row],[CoS1]]=TRUE,TabellSAML[[#This Row],[Datum för det sista programtillfället]]&amp;TabellSAML[[#This Row],[(CoS) Ledarens namn]],"")</f>
        <v/>
      </c>
      <c r="AV508" t="str">
        <f>IF(TabellSAML[[#This Row],[CoS1]]=TRUE,TabellSAML[[#This Row],[Socialförvaltning som anordnat programtillfällena]],"")</f>
        <v/>
      </c>
      <c r="AW508" s="5" t="str">
        <f>IF(TabellSAML[[#This Row],[CoS2]]=TRUE,TabellSAML[[#This Row],[Datum för sista programtillfället]]&amp;TabellSAML[[#This Row],[(CoS) Namn på ledare för programmet]],"")</f>
        <v/>
      </c>
      <c r="AX508" t="str">
        <f>_xlfn.XLOOKUP(TabellSAML[[#This Row],[CoS_del_datum]],TabellSAML[CoS_led_datum],TabellSAML[CoS_led_SF],"",0,1)</f>
        <v/>
      </c>
      <c r="AY508" s="5" t="str">
        <f>IF(TabellSAML[[#This Row],[BIFF1]]=TRUE,TabellSAML[[#This Row],[Datum för det sista programtillfället]]&amp;TabellSAML[[#This Row],[(BIFF) Ledarens namn]],"")</f>
        <v/>
      </c>
      <c r="AZ508" t="str">
        <f>IF(TabellSAML[[#This Row],[BIFF1]]=TRUE,TabellSAML[[#This Row],[Socialförvaltning som anordnat programtillfällena]],"")</f>
        <v/>
      </c>
      <c r="BA508" s="5" t="str">
        <f>IF(TabellSAML[[#This Row],[BIFF2]]=TRUE,TabellSAML[[#This Row],[Datum för sista programtillfället]]&amp;TabellSAML[[#This Row],[(BIFF) Namn på ledare för programmet]],"")</f>
        <v/>
      </c>
      <c r="BB508" t="str">
        <f>_xlfn.XLOOKUP(TabellSAML[[#This Row],[BIFF_del_datum]],TabellSAML[BIFF_led_datum],TabellSAML[BIFF_led_SF],"",0,1)</f>
        <v/>
      </c>
      <c r="BC508" s="5" t="str">
        <f>IF(TabellSAML[[#This Row],[LFT1]]=TRUE,TabellSAML[[#This Row],[Datum för det sista programtillfället]]&amp;TabellSAML[[#This Row],[(LFT) Ledarens namn]],"")</f>
        <v/>
      </c>
      <c r="BD508" t="str">
        <f>IF(TabellSAML[[#This Row],[LFT1]]=TRUE,TabellSAML[[#This Row],[Socialförvaltning som anordnat programtillfällena]],"")</f>
        <v/>
      </c>
      <c r="BE508" s="5" t="str">
        <f>IF(TabellSAML[[#This Row],[LFT2]]=TRUE,TabellSAML[[#This Row],[Datum för sista programtillfället]]&amp;TabellSAML[[#This Row],[(LFT) Namn på ledare för programmet]],"")</f>
        <v/>
      </c>
      <c r="BF508" t="str">
        <f>_xlfn.XLOOKUP(TabellSAML[[#This Row],[LFT_del_datum]],TabellSAML[LFT_led_datum],TabellSAML[LFT_led_SF],"",0,1)</f>
        <v/>
      </c>
      <c r="BG50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8" s="5" t="str">
        <f>IF(ISNUMBER(TabellSAML[[#This Row],[Datum för det sista programtillfället]]),TabellSAML[[#This Row],[Datum för det sista programtillfället]],IF(ISBLANK(TabellSAML[[#This Row],[Datum för sista programtillfället]]),"",TabellSAML[[#This Row],[Datum för sista programtillfället]]))</f>
        <v/>
      </c>
      <c r="BJ508" t="str">
        <f>IF(ISTEXT(TabellSAML[[#This Row],[Typ av program]]),TabellSAML[[#This Row],[Typ av program]],IF(ISBLANK(TabellSAML[[#This Row],[Typ av program2]]),"",TabellSAML[[#This Row],[Typ av program2]]))</f>
        <v/>
      </c>
      <c r="BK508" t="str">
        <f>IF(ISTEXT(TabellSAML[[#This Row],[Datum alla]]),"",YEAR(TabellSAML[[#This Row],[Datum alla]]))</f>
        <v/>
      </c>
      <c r="BL508" t="str">
        <f>IF(ISTEXT(TabellSAML[[#This Row],[Datum alla]]),"",MONTH(TabellSAML[[#This Row],[Datum alla]]))</f>
        <v/>
      </c>
      <c r="BM508" t="str">
        <f>IF(ISTEXT(TabellSAML[[#This Row],[Månad]]),"",IF(TabellSAML[[#This Row],[Månad]]&lt;=6,TabellSAML[[#This Row],[År]]&amp;" termin 1",TabellSAML[[#This Row],[År]]&amp;" termin 2"))</f>
        <v/>
      </c>
    </row>
    <row r="509" spans="2:65" x14ac:dyDescent="0.25">
      <c r="B509" s="1"/>
      <c r="C509" s="1"/>
      <c r="G509" s="29"/>
      <c r="S509" s="37"/>
      <c r="T509" s="29"/>
      <c r="AA509" s="2"/>
      <c r="AO509" s="44" t="str">
        <f>IF(TabellSAML[[#This Row],[ID]]&gt;0,ISTEXT(TabellSAML[[#This Row],[(CoS) Ledarens namn]]),"")</f>
        <v/>
      </c>
      <c r="AP509" t="str">
        <f>IF(TabellSAML[[#This Row],[ID]]&gt;0,ISTEXT(TabellSAML[[#This Row],[(BIFF) Ledarens namn]]),"")</f>
        <v/>
      </c>
      <c r="AQ509" t="str">
        <f>IF(TabellSAML[[#This Row],[ID]]&gt;0,ISTEXT(TabellSAML[[#This Row],[(LFT) Ledarens namn]]),"")</f>
        <v/>
      </c>
      <c r="AR509" t="str">
        <f>IF(TabellSAML[[#This Row],[ID]]&gt;0,ISTEXT(TabellSAML[[#This Row],[(CoS) Namn på ledare för programmet]]),"")</f>
        <v/>
      </c>
      <c r="AS509" t="str">
        <f>IF(TabellSAML[[#This Row],[ID]]&gt;0,ISTEXT(TabellSAML[[#This Row],[(BIFF) Namn på ledare för programmet]]),"")</f>
        <v/>
      </c>
      <c r="AT509" t="str">
        <f>IF(TabellSAML[[#This Row],[ID]]&gt;0,ISTEXT(TabellSAML[[#This Row],[(LFT) Namn på ledare för programmet]]),"")</f>
        <v/>
      </c>
      <c r="AU509" s="5" t="str">
        <f>IF(TabellSAML[[#This Row],[CoS1]]=TRUE,TabellSAML[[#This Row],[Datum för det sista programtillfället]]&amp;TabellSAML[[#This Row],[(CoS) Ledarens namn]],"")</f>
        <v/>
      </c>
      <c r="AV509" t="str">
        <f>IF(TabellSAML[[#This Row],[CoS1]]=TRUE,TabellSAML[[#This Row],[Socialförvaltning som anordnat programtillfällena]],"")</f>
        <v/>
      </c>
      <c r="AW509" s="5" t="str">
        <f>IF(TabellSAML[[#This Row],[CoS2]]=TRUE,TabellSAML[[#This Row],[Datum för sista programtillfället]]&amp;TabellSAML[[#This Row],[(CoS) Namn på ledare för programmet]],"")</f>
        <v/>
      </c>
      <c r="AX509" t="str">
        <f>_xlfn.XLOOKUP(TabellSAML[[#This Row],[CoS_del_datum]],TabellSAML[CoS_led_datum],TabellSAML[CoS_led_SF],"",0,1)</f>
        <v/>
      </c>
      <c r="AY509" s="5" t="str">
        <f>IF(TabellSAML[[#This Row],[BIFF1]]=TRUE,TabellSAML[[#This Row],[Datum för det sista programtillfället]]&amp;TabellSAML[[#This Row],[(BIFF) Ledarens namn]],"")</f>
        <v/>
      </c>
      <c r="AZ509" t="str">
        <f>IF(TabellSAML[[#This Row],[BIFF1]]=TRUE,TabellSAML[[#This Row],[Socialförvaltning som anordnat programtillfällena]],"")</f>
        <v/>
      </c>
      <c r="BA509" s="5" t="str">
        <f>IF(TabellSAML[[#This Row],[BIFF2]]=TRUE,TabellSAML[[#This Row],[Datum för sista programtillfället]]&amp;TabellSAML[[#This Row],[(BIFF) Namn på ledare för programmet]],"")</f>
        <v/>
      </c>
      <c r="BB509" t="str">
        <f>_xlfn.XLOOKUP(TabellSAML[[#This Row],[BIFF_del_datum]],TabellSAML[BIFF_led_datum],TabellSAML[BIFF_led_SF],"",0,1)</f>
        <v/>
      </c>
      <c r="BC509" s="5" t="str">
        <f>IF(TabellSAML[[#This Row],[LFT1]]=TRUE,TabellSAML[[#This Row],[Datum för det sista programtillfället]]&amp;TabellSAML[[#This Row],[(LFT) Ledarens namn]],"")</f>
        <v/>
      </c>
      <c r="BD509" t="str">
        <f>IF(TabellSAML[[#This Row],[LFT1]]=TRUE,TabellSAML[[#This Row],[Socialförvaltning som anordnat programtillfällena]],"")</f>
        <v/>
      </c>
      <c r="BE509" s="5" t="str">
        <f>IF(TabellSAML[[#This Row],[LFT2]]=TRUE,TabellSAML[[#This Row],[Datum för sista programtillfället]]&amp;TabellSAML[[#This Row],[(LFT) Namn på ledare för programmet]],"")</f>
        <v/>
      </c>
      <c r="BF509" t="str">
        <f>_xlfn.XLOOKUP(TabellSAML[[#This Row],[LFT_del_datum]],TabellSAML[LFT_led_datum],TabellSAML[LFT_led_SF],"",0,1)</f>
        <v/>
      </c>
      <c r="BG50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0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09" s="5" t="str">
        <f>IF(ISNUMBER(TabellSAML[[#This Row],[Datum för det sista programtillfället]]),TabellSAML[[#This Row],[Datum för det sista programtillfället]],IF(ISBLANK(TabellSAML[[#This Row],[Datum för sista programtillfället]]),"",TabellSAML[[#This Row],[Datum för sista programtillfället]]))</f>
        <v/>
      </c>
      <c r="BJ509" t="str">
        <f>IF(ISTEXT(TabellSAML[[#This Row],[Typ av program]]),TabellSAML[[#This Row],[Typ av program]],IF(ISBLANK(TabellSAML[[#This Row],[Typ av program2]]),"",TabellSAML[[#This Row],[Typ av program2]]))</f>
        <v/>
      </c>
      <c r="BK509" t="str">
        <f>IF(ISTEXT(TabellSAML[[#This Row],[Datum alla]]),"",YEAR(TabellSAML[[#This Row],[Datum alla]]))</f>
        <v/>
      </c>
      <c r="BL509" t="str">
        <f>IF(ISTEXT(TabellSAML[[#This Row],[Datum alla]]),"",MONTH(TabellSAML[[#This Row],[Datum alla]]))</f>
        <v/>
      </c>
      <c r="BM509" t="str">
        <f>IF(ISTEXT(TabellSAML[[#This Row],[Månad]]),"",IF(TabellSAML[[#This Row],[Månad]]&lt;=6,TabellSAML[[#This Row],[År]]&amp;" termin 1",TabellSAML[[#This Row],[År]]&amp;" termin 2"))</f>
        <v/>
      </c>
    </row>
    <row r="510" spans="2:65" x14ac:dyDescent="0.25">
      <c r="B510" s="1"/>
      <c r="C510" s="1"/>
      <c r="G510" s="29"/>
      <c r="S510" s="37"/>
      <c r="T510" s="29"/>
      <c r="AA510" s="2"/>
      <c r="AO510" s="44" t="str">
        <f>IF(TabellSAML[[#This Row],[ID]]&gt;0,ISTEXT(TabellSAML[[#This Row],[(CoS) Ledarens namn]]),"")</f>
        <v/>
      </c>
      <c r="AP510" t="str">
        <f>IF(TabellSAML[[#This Row],[ID]]&gt;0,ISTEXT(TabellSAML[[#This Row],[(BIFF) Ledarens namn]]),"")</f>
        <v/>
      </c>
      <c r="AQ510" t="str">
        <f>IF(TabellSAML[[#This Row],[ID]]&gt;0,ISTEXT(TabellSAML[[#This Row],[(LFT) Ledarens namn]]),"")</f>
        <v/>
      </c>
      <c r="AR510" t="str">
        <f>IF(TabellSAML[[#This Row],[ID]]&gt;0,ISTEXT(TabellSAML[[#This Row],[(CoS) Namn på ledare för programmet]]),"")</f>
        <v/>
      </c>
      <c r="AS510" t="str">
        <f>IF(TabellSAML[[#This Row],[ID]]&gt;0,ISTEXT(TabellSAML[[#This Row],[(BIFF) Namn på ledare för programmet]]),"")</f>
        <v/>
      </c>
      <c r="AT510" t="str">
        <f>IF(TabellSAML[[#This Row],[ID]]&gt;0,ISTEXT(TabellSAML[[#This Row],[(LFT) Namn på ledare för programmet]]),"")</f>
        <v/>
      </c>
      <c r="AU510" s="5" t="str">
        <f>IF(TabellSAML[[#This Row],[CoS1]]=TRUE,TabellSAML[[#This Row],[Datum för det sista programtillfället]]&amp;TabellSAML[[#This Row],[(CoS) Ledarens namn]],"")</f>
        <v/>
      </c>
      <c r="AV510" t="str">
        <f>IF(TabellSAML[[#This Row],[CoS1]]=TRUE,TabellSAML[[#This Row],[Socialförvaltning som anordnat programtillfällena]],"")</f>
        <v/>
      </c>
      <c r="AW510" s="5" t="str">
        <f>IF(TabellSAML[[#This Row],[CoS2]]=TRUE,TabellSAML[[#This Row],[Datum för sista programtillfället]]&amp;TabellSAML[[#This Row],[(CoS) Namn på ledare för programmet]],"")</f>
        <v/>
      </c>
      <c r="AX510" t="str">
        <f>_xlfn.XLOOKUP(TabellSAML[[#This Row],[CoS_del_datum]],TabellSAML[CoS_led_datum],TabellSAML[CoS_led_SF],"",0,1)</f>
        <v/>
      </c>
      <c r="AY510" s="5" t="str">
        <f>IF(TabellSAML[[#This Row],[BIFF1]]=TRUE,TabellSAML[[#This Row],[Datum för det sista programtillfället]]&amp;TabellSAML[[#This Row],[(BIFF) Ledarens namn]],"")</f>
        <v/>
      </c>
      <c r="AZ510" t="str">
        <f>IF(TabellSAML[[#This Row],[BIFF1]]=TRUE,TabellSAML[[#This Row],[Socialförvaltning som anordnat programtillfällena]],"")</f>
        <v/>
      </c>
      <c r="BA510" s="5" t="str">
        <f>IF(TabellSAML[[#This Row],[BIFF2]]=TRUE,TabellSAML[[#This Row],[Datum för sista programtillfället]]&amp;TabellSAML[[#This Row],[(BIFF) Namn på ledare för programmet]],"")</f>
        <v/>
      </c>
      <c r="BB510" t="str">
        <f>_xlfn.XLOOKUP(TabellSAML[[#This Row],[BIFF_del_datum]],TabellSAML[BIFF_led_datum],TabellSAML[BIFF_led_SF],"",0,1)</f>
        <v/>
      </c>
      <c r="BC510" s="5" t="str">
        <f>IF(TabellSAML[[#This Row],[LFT1]]=TRUE,TabellSAML[[#This Row],[Datum för det sista programtillfället]]&amp;TabellSAML[[#This Row],[(LFT) Ledarens namn]],"")</f>
        <v/>
      </c>
      <c r="BD510" t="str">
        <f>IF(TabellSAML[[#This Row],[LFT1]]=TRUE,TabellSAML[[#This Row],[Socialförvaltning som anordnat programtillfällena]],"")</f>
        <v/>
      </c>
      <c r="BE510" s="5" t="str">
        <f>IF(TabellSAML[[#This Row],[LFT2]]=TRUE,TabellSAML[[#This Row],[Datum för sista programtillfället]]&amp;TabellSAML[[#This Row],[(LFT) Namn på ledare för programmet]],"")</f>
        <v/>
      </c>
      <c r="BF510" t="str">
        <f>_xlfn.XLOOKUP(TabellSAML[[#This Row],[LFT_del_datum]],TabellSAML[LFT_led_datum],TabellSAML[LFT_led_SF],"",0,1)</f>
        <v/>
      </c>
      <c r="BG51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0" s="5" t="str">
        <f>IF(ISNUMBER(TabellSAML[[#This Row],[Datum för det sista programtillfället]]),TabellSAML[[#This Row],[Datum för det sista programtillfället]],IF(ISBLANK(TabellSAML[[#This Row],[Datum för sista programtillfället]]),"",TabellSAML[[#This Row],[Datum för sista programtillfället]]))</f>
        <v/>
      </c>
      <c r="BJ510" t="str">
        <f>IF(ISTEXT(TabellSAML[[#This Row],[Typ av program]]),TabellSAML[[#This Row],[Typ av program]],IF(ISBLANK(TabellSAML[[#This Row],[Typ av program2]]),"",TabellSAML[[#This Row],[Typ av program2]]))</f>
        <v/>
      </c>
      <c r="BK510" t="str">
        <f>IF(ISTEXT(TabellSAML[[#This Row],[Datum alla]]),"",YEAR(TabellSAML[[#This Row],[Datum alla]]))</f>
        <v/>
      </c>
      <c r="BL510" t="str">
        <f>IF(ISTEXT(TabellSAML[[#This Row],[Datum alla]]),"",MONTH(TabellSAML[[#This Row],[Datum alla]]))</f>
        <v/>
      </c>
      <c r="BM510" t="str">
        <f>IF(ISTEXT(TabellSAML[[#This Row],[Månad]]),"",IF(TabellSAML[[#This Row],[Månad]]&lt;=6,TabellSAML[[#This Row],[År]]&amp;" termin 1",TabellSAML[[#This Row],[År]]&amp;" termin 2"))</f>
        <v/>
      </c>
    </row>
    <row r="511" spans="2:65" x14ac:dyDescent="0.25">
      <c r="B511" s="1"/>
      <c r="C511" s="1"/>
      <c r="G511" s="29"/>
      <c r="S511" s="37"/>
      <c r="T511" s="29"/>
      <c r="AA511" s="2"/>
      <c r="AO511" s="44" t="str">
        <f>IF(TabellSAML[[#This Row],[ID]]&gt;0,ISTEXT(TabellSAML[[#This Row],[(CoS) Ledarens namn]]),"")</f>
        <v/>
      </c>
      <c r="AP511" t="str">
        <f>IF(TabellSAML[[#This Row],[ID]]&gt;0,ISTEXT(TabellSAML[[#This Row],[(BIFF) Ledarens namn]]),"")</f>
        <v/>
      </c>
      <c r="AQ511" t="str">
        <f>IF(TabellSAML[[#This Row],[ID]]&gt;0,ISTEXT(TabellSAML[[#This Row],[(LFT) Ledarens namn]]),"")</f>
        <v/>
      </c>
      <c r="AR511" t="str">
        <f>IF(TabellSAML[[#This Row],[ID]]&gt;0,ISTEXT(TabellSAML[[#This Row],[(CoS) Namn på ledare för programmet]]),"")</f>
        <v/>
      </c>
      <c r="AS511" t="str">
        <f>IF(TabellSAML[[#This Row],[ID]]&gt;0,ISTEXT(TabellSAML[[#This Row],[(BIFF) Namn på ledare för programmet]]),"")</f>
        <v/>
      </c>
      <c r="AT511" t="str">
        <f>IF(TabellSAML[[#This Row],[ID]]&gt;0,ISTEXT(TabellSAML[[#This Row],[(LFT) Namn på ledare för programmet]]),"")</f>
        <v/>
      </c>
      <c r="AU511" s="5" t="str">
        <f>IF(TabellSAML[[#This Row],[CoS1]]=TRUE,TabellSAML[[#This Row],[Datum för det sista programtillfället]]&amp;TabellSAML[[#This Row],[(CoS) Ledarens namn]],"")</f>
        <v/>
      </c>
      <c r="AV511" t="str">
        <f>IF(TabellSAML[[#This Row],[CoS1]]=TRUE,TabellSAML[[#This Row],[Socialförvaltning som anordnat programtillfällena]],"")</f>
        <v/>
      </c>
      <c r="AW511" s="5" t="str">
        <f>IF(TabellSAML[[#This Row],[CoS2]]=TRUE,TabellSAML[[#This Row],[Datum för sista programtillfället]]&amp;TabellSAML[[#This Row],[(CoS) Namn på ledare för programmet]],"")</f>
        <v/>
      </c>
      <c r="AX511" t="str">
        <f>_xlfn.XLOOKUP(TabellSAML[[#This Row],[CoS_del_datum]],TabellSAML[CoS_led_datum],TabellSAML[CoS_led_SF],"",0,1)</f>
        <v/>
      </c>
      <c r="AY511" s="5" t="str">
        <f>IF(TabellSAML[[#This Row],[BIFF1]]=TRUE,TabellSAML[[#This Row],[Datum för det sista programtillfället]]&amp;TabellSAML[[#This Row],[(BIFF) Ledarens namn]],"")</f>
        <v/>
      </c>
      <c r="AZ511" t="str">
        <f>IF(TabellSAML[[#This Row],[BIFF1]]=TRUE,TabellSAML[[#This Row],[Socialförvaltning som anordnat programtillfällena]],"")</f>
        <v/>
      </c>
      <c r="BA511" s="5" t="str">
        <f>IF(TabellSAML[[#This Row],[BIFF2]]=TRUE,TabellSAML[[#This Row],[Datum för sista programtillfället]]&amp;TabellSAML[[#This Row],[(BIFF) Namn på ledare för programmet]],"")</f>
        <v/>
      </c>
      <c r="BB511" t="str">
        <f>_xlfn.XLOOKUP(TabellSAML[[#This Row],[BIFF_del_datum]],TabellSAML[BIFF_led_datum],TabellSAML[BIFF_led_SF],"",0,1)</f>
        <v/>
      </c>
      <c r="BC511" s="5" t="str">
        <f>IF(TabellSAML[[#This Row],[LFT1]]=TRUE,TabellSAML[[#This Row],[Datum för det sista programtillfället]]&amp;TabellSAML[[#This Row],[(LFT) Ledarens namn]],"")</f>
        <v/>
      </c>
      <c r="BD511" t="str">
        <f>IF(TabellSAML[[#This Row],[LFT1]]=TRUE,TabellSAML[[#This Row],[Socialförvaltning som anordnat programtillfällena]],"")</f>
        <v/>
      </c>
      <c r="BE511" s="5" t="str">
        <f>IF(TabellSAML[[#This Row],[LFT2]]=TRUE,TabellSAML[[#This Row],[Datum för sista programtillfället]]&amp;TabellSAML[[#This Row],[(LFT) Namn på ledare för programmet]],"")</f>
        <v/>
      </c>
      <c r="BF511" t="str">
        <f>_xlfn.XLOOKUP(TabellSAML[[#This Row],[LFT_del_datum]],TabellSAML[LFT_led_datum],TabellSAML[LFT_led_SF],"",0,1)</f>
        <v/>
      </c>
      <c r="BG51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1" s="5" t="str">
        <f>IF(ISNUMBER(TabellSAML[[#This Row],[Datum för det sista programtillfället]]),TabellSAML[[#This Row],[Datum för det sista programtillfället]],IF(ISBLANK(TabellSAML[[#This Row],[Datum för sista programtillfället]]),"",TabellSAML[[#This Row],[Datum för sista programtillfället]]))</f>
        <v/>
      </c>
      <c r="BJ511" t="str">
        <f>IF(ISTEXT(TabellSAML[[#This Row],[Typ av program]]),TabellSAML[[#This Row],[Typ av program]],IF(ISBLANK(TabellSAML[[#This Row],[Typ av program2]]),"",TabellSAML[[#This Row],[Typ av program2]]))</f>
        <v/>
      </c>
      <c r="BK511" t="str">
        <f>IF(ISTEXT(TabellSAML[[#This Row],[Datum alla]]),"",YEAR(TabellSAML[[#This Row],[Datum alla]]))</f>
        <v/>
      </c>
      <c r="BL511" t="str">
        <f>IF(ISTEXT(TabellSAML[[#This Row],[Datum alla]]),"",MONTH(TabellSAML[[#This Row],[Datum alla]]))</f>
        <v/>
      </c>
      <c r="BM511" t="str">
        <f>IF(ISTEXT(TabellSAML[[#This Row],[Månad]]),"",IF(TabellSAML[[#This Row],[Månad]]&lt;=6,TabellSAML[[#This Row],[År]]&amp;" termin 1",TabellSAML[[#This Row],[År]]&amp;" termin 2"))</f>
        <v/>
      </c>
    </row>
    <row r="512" spans="2:65" x14ac:dyDescent="0.25">
      <c r="B512" s="1"/>
      <c r="C512" s="1"/>
      <c r="G512" s="29"/>
      <c r="S512" s="37"/>
      <c r="T512" s="29"/>
      <c r="AA512" s="2"/>
      <c r="AO512" s="44" t="str">
        <f>IF(TabellSAML[[#This Row],[ID]]&gt;0,ISTEXT(TabellSAML[[#This Row],[(CoS) Ledarens namn]]),"")</f>
        <v/>
      </c>
      <c r="AP512" t="str">
        <f>IF(TabellSAML[[#This Row],[ID]]&gt;0,ISTEXT(TabellSAML[[#This Row],[(BIFF) Ledarens namn]]),"")</f>
        <v/>
      </c>
      <c r="AQ512" t="str">
        <f>IF(TabellSAML[[#This Row],[ID]]&gt;0,ISTEXT(TabellSAML[[#This Row],[(LFT) Ledarens namn]]),"")</f>
        <v/>
      </c>
      <c r="AR512" t="str">
        <f>IF(TabellSAML[[#This Row],[ID]]&gt;0,ISTEXT(TabellSAML[[#This Row],[(CoS) Namn på ledare för programmet]]),"")</f>
        <v/>
      </c>
      <c r="AS512" t="str">
        <f>IF(TabellSAML[[#This Row],[ID]]&gt;0,ISTEXT(TabellSAML[[#This Row],[(BIFF) Namn på ledare för programmet]]),"")</f>
        <v/>
      </c>
      <c r="AT512" t="str">
        <f>IF(TabellSAML[[#This Row],[ID]]&gt;0,ISTEXT(TabellSAML[[#This Row],[(LFT) Namn på ledare för programmet]]),"")</f>
        <v/>
      </c>
      <c r="AU512" s="5" t="str">
        <f>IF(TabellSAML[[#This Row],[CoS1]]=TRUE,TabellSAML[[#This Row],[Datum för det sista programtillfället]]&amp;TabellSAML[[#This Row],[(CoS) Ledarens namn]],"")</f>
        <v/>
      </c>
      <c r="AV512" t="str">
        <f>IF(TabellSAML[[#This Row],[CoS1]]=TRUE,TabellSAML[[#This Row],[Socialförvaltning som anordnat programtillfällena]],"")</f>
        <v/>
      </c>
      <c r="AW512" s="5" t="str">
        <f>IF(TabellSAML[[#This Row],[CoS2]]=TRUE,TabellSAML[[#This Row],[Datum för sista programtillfället]]&amp;TabellSAML[[#This Row],[(CoS) Namn på ledare för programmet]],"")</f>
        <v/>
      </c>
      <c r="AX512" t="str">
        <f>_xlfn.XLOOKUP(TabellSAML[[#This Row],[CoS_del_datum]],TabellSAML[CoS_led_datum],TabellSAML[CoS_led_SF],"",0,1)</f>
        <v/>
      </c>
      <c r="AY512" s="5" t="str">
        <f>IF(TabellSAML[[#This Row],[BIFF1]]=TRUE,TabellSAML[[#This Row],[Datum för det sista programtillfället]]&amp;TabellSAML[[#This Row],[(BIFF) Ledarens namn]],"")</f>
        <v/>
      </c>
      <c r="AZ512" t="str">
        <f>IF(TabellSAML[[#This Row],[BIFF1]]=TRUE,TabellSAML[[#This Row],[Socialförvaltning som anordnat programtillfällena]],"")</f>
        <v/>
      </c>
      <c r="BA512" s="5" t="str">
        <f>IF(TabellSAML[[#This Row],[BIFF2]]=TRUE,TabellSAML[[#This Row],[Datum för sista programtillfället]]&amp;TabellSAML[[#This Row],[(BIFF) Namn på ledare för programmet]],"")</f>
        <v/>
      </c>
      <c r="BB512" t="str">
        <f>_xlfn.XLOOKUP(TabellSAML[[#This Row],[BIFF_del_datum]],TabellSAML[BIFF_led_datum],TabellSAML[BIFF_led_SF],"",0,1)</f>
        <v/>
      </c>
      <c r="BC512" s="5" t="str">
        <f>IF(TabellSAML[[#This Row],[LFT1]]=TRUE,TabellSAML[[#This Row],[Datum för det sista programtillfället]]&amp;TabellSAML[[#This Row],[(LFT) Ledarens namn]],"")</f>
        <v/>
      </c>
      <c r="BD512" t="str">
        <f>IF(TabellSAML[[#This Row],[LFT1]]=TRUE,TabellSAML[[#This Row],[Socialförvaltning som anordnat programtillfällena]],"")</f>
        <v/>
      </c>
      <c r="BE512" s="5" t="str">
        <f>IF(TabellSAML[[#This Row],[LFT2]]=TRUE,TabellSAML[[#This Row],[Datum för sista programtillfället]]&amp;TabellSAML[[#This Row],[(LFT) Namn på ledare för programmet]],"")</f>
        <v/>
      </c>
      <c r="BF512" t="str">
        <f>_xlfn.XLOOKUP(TabellSAML[[#This Row],[LFT_del_datum]],TabellSAML[LFT_led_datum],TabellSAML[LFT_led_SF],"",0,1)</f>
        <v/>
      </c>
      <c r="BG51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2" s="5" t="str">
        <f>IF(ISNUMBER(TabellSAML[[#This Row],[Datum för det sista programtillfället]]),TabellSAML[[#This Row],[Datum för det sista programtillfället]],IF(ISBLANK(TabellSAML[[#This Row],[Datum för sista programtillfället]]),"",TabellSAML[[#This Row],[Datum för sista programtillfället]]))</f>
        <v/>
      </c>
      <c r="BJ512" t="str">
        <f>IF(ISTEXT(TabellSAML[[#This Row],[Typ av program]]),TabellSAML[[#This Row],[Typ av program]],IF(ISBLANK(TabellSAML[[#This Row],[Typ av program2]]),"",TabellSAML[[#This Row],[Typ av program2]]))</f>
        <v/>
      </c>
      <c r="BK512" t="str">
        <f>IF(ISTEXT(TabellSAML[[#This Row],[Datum alla]]),"",YEAR(TabellSAML[[#This Row],[Datum alla]]))</f>
        <v/>
      </c>
      <c r="BL512" t="str">
        <f>IF(ISTEXT(TabellSAML[[#This Row],[Datum alla]]),"",MONTH(TabellSAML[[#This Row],[Datum alla]]))</f>
        <v/>
      </c>
      <c r="BM512" t="str">
        <f>IF(ISTEXT(TabellSAML[[#This Row],[Månad]]),"",IF(TabellSAML[[#This Row],[Månad]]&lt;=6,TabellSAML[[#This Row],[År]]&amp;" termin 1",TabellSAML[[#This Row],[År]]&amp;" termin 2"))</f>
        <v/>
      </c>
    </row>
    <row r="513" spans="2:65" x14ac:dyDescent="0.25">
      <c r="B513" s="1"/>
      <c r="C513" s="1"/>
      <c r="G513" s="29"/>
      <c r="S513" s="37"/>
      <c r="T513" s="29"/>
      <c r="AA513" s="2"/>
      <c r="AO513" s="44" t="str">
        <f>IF(TabellSAML[[#This Row],[ID]]&gt;0,ISTEXT(TabellSAML[[#This Row],[(CoS) Ledarens namn]]),"")</f>
        <v/>
      </c>
      <c r="AP513" t="str">
        <f>IF(TabellSAML[[#This Row],[ID]]&gt;0,ISTEXT(TabellSAML[[#This Row],[(BIFF) Ledarens namn]]),"")</f>
        <v/>
      </c>
      <c r="AQ513" t="str">
        <f>IF(TabellSAML[[#This Row],[ID]]&gt;0,ISTEXT(TabellSAML[[#This Row],[(LFT) Ledarens namn]]),"")</f>
        <v/>
      </c>
      <c r="AR513" t="str">
        <f>IF(TabellSAML[[#This Row],[ID]]&gt;0,ISTEXT(TabellSAML[[#This Row],[(CoS) Namn på ledare för programmet]]),"")</f>
        <v/>
      </c>
      <c r="AS513" t="str">
        <f>IF(TabellSAML[[#This Row],[ID]]&gt;0,ISTEXT(TabellSAML[[#This Row],[(BIFF) Namn på ledare för programmet]]),"")</f>
        <v/>
      </c>
      <c r="AT513" t="str">
        <f>IF(TabellSAML[[#This Row],[ID]]&gt;0,ISTEXT(TabellSAML[[#This Row],[(LFT) Namn på ledare för programmet]]),"")</f>
        <v/>
      </c>
      <c r="AU513" s="5" t="str">
        <f>IF(TabellSAML[[#This Row],[CoS1]]=TRUE,TabellSAML[[#This Row],[Datum för det sista programtillfället]]&amp;TabellSAML[[#This Row],[(CoS) Ledarens namn]],"")</f>
        <v/>
      </c>
      <c r="AV513" t="str">
        <f>IF(TabellSAML[[#This Row],[CoS1]]=TRUE,TabellSAML[[#This Row],[Socialförvaltning som anordnat programtillfällena]],"")</f>
        <v/>
      </c>
      <c r="AW513" s="5" t="str">
        <f>IF(TabellSAML[[#This Row],[CoS2]]=TRUE,TabellSAML[[#This Row],[Datum för sista programtillfället]]&amp;TabellSAML[[#This Row],[(CoS) Namn på ledare för programmet]],"")</f>
        <v/>
      </c>
      <c r="AX513" t="str">
        <f>_xlfn.XLOOKUP(TabellSAML[[#This Row],[CoS_del_datum]],TabellSAML[CoS_led_datum],TabellSAML[CoS_led_SF],"",0,1)</f>
        <v/>
      </c>
      <c r="AY513" s="5" t="str">
        <f>IF(TabellSAML[[#This Row],[BIFF1]]=TRUE,TabellSAML[[#This Row],[Datum för det sista programtillfället]]&amp;TabellSAML[[#This Row],[(BIFF) Ledarens namn]],"")</f>
        <v/>
      </c>
      <c r="AZ513" t="str">
        <f>IF(TabellSAML[[#This Row],[BIFF1]]=TRUE,TabellSAML[[#This Row],[Socialförvaltning som anordnat programtillfällena]],"")</f>
        <v/>
      </c>
      <c r="BA513" s="5" t="str">
        <f>IF(TabellSAML[[#This Row],[BIFF2]]=TRUE,TabellSAML[[#This Row],[Datum för sista programtillfället]]&amp;TabellSAML[[#This Row],[(BIFF) Namn på ledare för programmet]],"")</f>
        <v/>
      </c>
      <c r="BB513" t="str">
        <f>_xlfn.XLOOKUP(TabellSAML[[#This Row],[BIFF_del_datum]],TabellSAML[BIFF_led_datum],TabellSAML[BIFF_led_SF],"",0,1)</f>
        <v/>
      </c>
      <c r="BC513" s="5" t="str">
        <f>IF(TabellSAML[[#This Row],[LFT1]]=TRUE,TabellSAML[[#This Row],[Datum för det sista programtillfället]]&amp;TabellSAML[[#This Row],[(LFT) Ledarens namn]],"")</f>
        <v/>
      </c>
      <c r="BD513" t="str">
        <f>IF(TabellSAML[[#This Row],[LFT1]]=TRUE,TabellSAML[[#This Row],[Socialförvaltning som anordnat programtillfällena]],"")</f>
        <v/>
      </c>
      <c r="BE513" s="5" t="str">
        <f>IF(TabellSAML[[#This Row],[LFT2]]=TRUE,TabellSAML[[#This Row],[Datum för sista programtillfället]]&amp;TabellSAML[[#This Row],[(LFT) Namn på ledare för programmet]],"")</f>
        <v/>
      </c>
      <c r="BF513" t="str">
        <f>_xlfn.XLOOKUP(TabellSAML[[#This Row],[LFT_del_datum]],TabellSAML[LFT_led_datum],TabellSAML[LFT_led_SF],"",0,1)</f>
        <v/>
      </c>
      <c r="BG51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3" s="5" t="str">
        <f>IF(ISNUMBER(TabellSAML[[#This Row],[Datum för det sista programtillfället]]),TabellSAML[[#This Row],[Datum för det sista programtillfället]],IF(ISBLANK(TabellSAML[[#This Row],[Datum för sista programtillfället]]),"",TabellSAML[[#This Row],[Datum för sista programtillfället]]))</f>
        <v/>
      </c>
      <c r="BJ513" t="str">
        <f>IF(ISTEXT(TabellSAML[[#This Row],[Typ av program]]),TabellSAML[[#This Row],[Typ av program]],IF(ISBLANK(TabellSAML[[#This Row],[Typ av program2]]),"",TabellSAML[[#This Row],[Typ av program2]]))</f>
        <v/>
      </c>
      <c r="BK513" t="str">
        <f>IF(ISTEXT(TabellSAML[[#This Row],[Datum alla]]),"",YEAR(TabellSAML[[#This Row],[Datum alla]]))</f>
        <v/>
      </c>
      <c r="BL513" t="str">
        <f>IF(ISTEXT(TabellSAML[[#This Row],[Datum alla]]),"",MONTH(TabellSAML[[#This Row],[Datum alla]]))</f>
        <v/>
      </c>
      <c r="BM513" t="str">
        <f>IF(ISTEXT(TabellSAML[[#This Row],[Månad]]),"",IF(TabellSAML[[#This Row],[Månad]]&lt;=6,TabellSAML[[#This Row],[År]]&amp;" termin 1",TabellSAML[[#This Row],[År]]&amp;" termin 2"))</f>
        <v/>
      </c>
    </row>
    <row r="514" spans="2:65" x14ac:dyDescent="0.25">
      <c r="B514" s="1"/>
      <c r="C514" s="1"/>
      <c r="G514" s="29"/>
      <c r="S514" s="37"/>
      <c r="T514" s="29"/>
      <c r="AA514" s="2"/>
      <c r="AO514" s="44" t="str">
        <f>IF(TabellSAML[[#This Row],[ID]]&gt;0,ISTEXT(TabellSAML[[#This Row],[(CoS) Ledarens namn]]),"")</f>
        <v/>
      </c>
      <c r="AP514" t="str">
        <f>IF(TabellSAML[[#This Row],[ID]]&gt;0,ISTEXT(TabellSAML[[#This Row],[(BIFF) Ledarens namn]]),"")</f>
        <v/>
      </c>
      <c r="AQ514" t="str">
        <f>IF(TabellSAML[[#This Row],[ID]]&gt;0,ISTEXT(TabellSAML[[#This Row],[(LFT) Ledarens namn]]),"")</f>
        <v/>
      </c>
      <c r="AR514" t="str">
        <f>IF(TabellSAML[[#This Row],[ID]]&gt;0,ISTEXT(TabellSAML[[#This Row],[(CoS) Namn på ledare för programmet]]),"")</f>
        <v/>
      </c>
      <c r="AS514" t="str">
        <f>IF(TabellSAML[[#This Row],[ID]]&gt;0,ISTEXT(TabellSAML[[#This Row],[(BIFF) Namn på ledare för programmet]]),"")</f>
        <v/>
      </c>
      <c r="AT514" t="str">
        <f>IF(TabellSAML[[#This Row],[ID]]&gt;0,ISTEXT(TabellSAML[[#This Row],[(LFT) Namn på ledare för programmet]]),"")</f>
        <v/>
      </c>
      <c r="AU514" s="5" t="str">
        <f>IF(TabellSAML[[#This Row],[CoS1]]=TRUE,TabellSAML[[#This Row],[Datum för det sista programtillfället]]&amp;TabellSAML[[#This Row],[(CoS) Ledarens namn]],"")</f>
        <v/>
      </c>
      <c r="AV514" t="str">
        <f>IF(TabellSAML[[#This Row],[CoS1]]=TRUE,TabellSAML[[#This Row],[Socialförvaltning som anordnat programtillfällena]],"")</f>
        <v/>
      </c>
      <c r="AW514" s="5" t="str">
        <f>IF(TabellSAML[[#This Row],[CoS2]]=TRUE,TabellSAML[[#This Row],[Datum för sista programtillfället]]&amp;TabellSAML[[#This Row],[(CoS) Namn på ledare för programmet]],"")</f>
        <v/>
      </c>
      <c r="AX514" t="str">
        <f>_xlfn.XLOOKUP(TabellSAML[[#This Row],[CoS_del_datum]],TabellSAML[CoS_led_datum],TabellSAML[CoS_led_SF],"",0,1)</f>
        <v/>
      </c>
      <c r="AY514" s="5" t="str">
        <f>IF(TabellSAML[[#This Row],[BIFF1]]=TRUE,TabellSAML[[#This Row],[Datum för det sista programtillfället]]&amp;TabellSAML[[#This Row],[(BIFF) Ledarens namn]],"")</f>
        <v/>
      </c>
      <c r="AZ514" t="str">
        <f>IF(TabellSAML[[#This Row],[BIFF1]]=TRUE,TabellSAML[[#This Row],[Socialförvaltning som anordnat programtillfällena]],"")</f>
        <v/>
      </c>
      <c r="BA514" s="5" t="str">
        <f>IF(TabellSAML[[#This Row],[BIFF2]]=TRUE,TabellSAML[[#This Row],[Datum för sista programtillfället]]&amp;TabellSAML[[#This Row],[(BIFF) Namn på ledare för programmet]],"")</f>
        <v/>
      </c>
      <c r="BB514" t="str">
        <f>_xlfn.XLOOKUP(TabellSAML[[#This Row],[BIFF_del_datum]],TabellSAML[BIFF_led_datum],TabellSAML[BIFF_led_SF],"",0,1)</f>
        <v/>
      </c>
      <c r="BC514" s="5" t="str">
        <f>IF(TabellSAML[[#This Row],[LFT1]]=TRUE,TabellSAML[[#This Row],[Datum för det sista programtillfället]]&amp;TabellSAML[[#This Row],[(LFT) Ledarens namn]],"")</f>
        <v/>
      </c>
      <c r="BD514" t="str">
        <f>IF(TabellSAML[[#This Row],[LFT1]]=TRUE,TabellSAML[[#This Row],[Socialförvaltning som anordnat programtillfällena]],"")</f>
        <v/>
      </c>
      <c r="BE514" s="5" t="str">
        <f>IF(TabellSAML[[#This Row],[LFT2]]=TRUE,TabellSAML[[#This Row],[Datum för sista programtillfället]]&amp;TabellSAML[[#This Row],[(LFT) Namn på ledare för programmet]],"")</f>
        <v/>
      </c>
      <c r="BF514" t="str">
        <f>_xlfn.XLOOKUP(TabellSAML[[#This Row],[LFT_del_datum]],TabellSAML[LFT_led_datum],TabellSAML[LFT_led_SF],"",0,1)</f>
        <v/>
      </c>
      <c r="BG51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4" s="5" t="str">
        <f>IF(ISNUMBER(TabellSAML[[#This Row],[Datum för det sista programtillfället]]),TabellSAML[[#This Row],[Datum för det sista programtillfället]],IF(ISBLANK(TabellSAML[[#This Row],[Datum för sista programtillfället]]),"",TabellSAML[[#This Row],[Datum för sista programtillfället]]))</f>
        <v/>
      </c>
      <c r="BJ514" t="str">
        <f>IF(ISTEXT(TabellSAML[[#This Row],[Typ av program]]),TabellSAML[[#This Row],[Typ av program]],IF(ISBLANK(TabellSAML[[#This Row],[Typ av program2]]),"",TabellSAML[[#This Row],[Typ av program2]]))</f>
        <v/>
      </c>
      <c r="BK514" t="str">
        <f>IF(ISTEXT(TabellSAML[[#This Row],[Datum alla]]),"",YEAR(TabellSAML[[#This Row],[Datum alla]]))</f>
        <v/>
      </c>
      <c r="BL514" t="str">
        <f>IF(ISTEXT(TabellSAML[[#This Row],[Datum alla]]),"",MONTH(TabellSAML[[#This Row],[Datum alla]]))</f>
        <v/>
      </c>
      <c r="BM514" t="str">
        <f>IF(ISTEXT(TabellSAML[[#This Row],[Månad]]),"",IF(TabellSAML[[#This Row],[Månad]]&lt;=6,TabellSAML[[#This Row],[År]]&amp;" termin 1",TabellSAML[[#This Row],[År]]&amp;" termin 2"))</f>
        <v/>
      </c>
    </row>
    <row r="515" spans="2:65" x14ac:dyDescent="0.25">
      <c r="B515" s="1"/>
      <c r="C515" s="1"/>
      <c r="G515" s="29"/>
      <c r="S515" s="37"/>
      <c r="T515" s="29"/>
      <c r="AA515" s="2"/>
      <c r="AO515" s="44" t="str">
        <f>IF(TabellSAML[[#This Row],[ID]]&gt;0,ISTEXT(TabellSAML[[#This Row],[(CoS) Ledarens namn]]),"")</f>
        <v/>
      </c>
      <c r="AP515" t="str">
        <f>IF(TabellSAML[[#This Row],[ID]]&gt;0,ISTEXT(TabellSAML[[#This Row],[(BIFF) Ledarens namn]]),"")</f>
        <v/>
      </c>
      <c r="AQ515" t="str">
        <f>IF(TabellSAML[[#This Row],[ID]]&gt;0,ISTEXT(TabellSAML[[#This Row],[(LFT) Ledarens namn]]),"")</f>
        <v/>
      </c>
      <c r="AR515" t="str">
        <f>IF(TabellSAML[[#This Row],[ID]]&gt;0,ISTEXT(TabellSAML[[#This Row],[(CoS) Namn på ledare för programmet]]),"")</f>
        <v/>
      </c>
      <c r="AS515" t="str">
        <f>IF(TabellSAML[[#This Row],[ID]]&gt;0,ISTEXT(TabellSAML[[#This Row],[(BIFF) Namn på ledare för programmet]]),"")</f>
        <v/>
      </c>
      <c r="AT515" t="str">
        <f>IF(TabellSAML[[#This Row],[ID]]&gt;0,ISTEXT(TabellSAML[[#This Row],[(LFT) Namn på ledare för programmet]]),"")</f>
        <v/>
      </c>
      <c r="AU515" s="5" t="str">
        <f>IF(TabellSAML[[#This Row],[CoS1]]=TRUE,TabellSAML[[#This Row],[Datum för det sista programtillfället]]&amp;TabellSAML[[#This Row],[(CoS) Ledarens namn]],"")</f>
        <v/>
      </c>
      <c r="AV515" t="str">
        <f>IF(TabellSAML[[#This Row],[CoS1]]=TRUE,TabellSAML[[#This Row],[Socialförvaltning som anordnat programtillfällena]],"")</f>
        <v/>
      </c>
      <c r="AW515" s="5" t="str">
        <f>IF(TabellSAML[[#This Row],[CoS2]]=TRUE,TabellSAML[[#This Row],[Datum för sista programtillfället]]&amp;TabellSAML[[#This Row],[(CoS) Namn på ledare för programmet]],"")</f>
        <v/>
      </c>
      <c r="AX515" t="str">
        <f>_xlfn.XLOOKUP(TabellSAML[[#This Row],[CoS_del_datum]],TabellSAML[CoS_led_datum],TabellSAML[CoS_led_SF],"",0,1)</f>
        <v/>
      </c>
      <c r="AY515" s="5" t="str">
        <f>IF(TabellSAML[[#This Row],[BIFF1]]=TRUE,TabellSAML[[#This Row],[Datum för det sista programtillfället]]&amp;TabellSAML[[#This Row],[(BIFF) Ledarens namn]],"")</f>
        <v/>
      </c>
      <c r="AZ515" t="str">
        <f>IF(TabellSAML[[#This Row],[BIFF1]]=TRUE,TabellSAML[[#This Row],[Socialförvaltning som anordnat programtillfällena]],"")</f>
        <v/>
      </c>
      <c r="BA515" s="5" t="str">
        <f>IF(TabellSAML[[#This Row],[BIFF2]]=TRUE,TabellSAML[[#This Row],[Datum för sista programtillfället]]&amp;TabellSAML[[#This Row],[(BIFF) Namn på ledare för programmet]],"")</f>
        <v/>
      </c>
      <c r="BB515" t="str">
        <f>_xlfn.XLOOKUP(TabellSAML[[#This Row],[BIFF_del_datum]],TabellSAML[BIFF_led_datum],TabellSAML[BIFF_led_SF],"",0,1)</f>
        <v/>
      </c>
      <c r="BC515" s="5" t="str">
        <f>IF(TabellSAML[[#This Row],[LFT1]]=TRUE,TabellSAML[[#This Row],[Datum för det sista programtillfället]]&amp;TabellSAML[[#This Row],[(LFT) Ledarens namn]],"")</f>
        <v/>
      </c>
      <c r="BD515" t="str">
        <f>IF(TabellSAML[[#This Row],[LFT1]]=TRUE,TabellSAML[[#This Row],[Socialförvaltning som anordnat programtillfällena]],"")</f>
        <v/>
      </c>
      <c r="BE515" s="5" t="str">
        <f>IF(TabellSAML[[#This Row],[LFT2]]=TRUE,TabellSAML[[#This Row],[Datum för sista programtillfället]]&amp;TabellSAML[[#This Row],[(LFT) Namn på ledare för programmet]],"")</f>
        <v/>
      </c>
      <c r="BF515" t="str">
        <f>_xlfn.XLOOKUP(TabellSAML[[#This Row],[LFT_del_datum]],TabellSAML[LFT_led_datum],TabellSAML[LFT_led_SF],"",0,1)</f>
        <v/>
      </c>
      <c r="BG51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5" s="5" t="str">
        <f>IF(ISNUMBER(TabellSAML[[#This Row],[Datum för det sista programtillfället]]),TabellSAML[[#This Row],[Datum för det sista programtillfället]],IF(ISBLANK(TabellSAML[[#This Row],[Datum för sista programtillfället]]),"",TabellSAML[[#This Row],[Datum för sista programtillfället]]))</f>
        <v/>
      </c>
      <c r="BJ515" t="str">
        <f>IF(ISTEXT(TabellSAML[[#This Row],[Typ av program]]),TabellSAML[[#This Row],[Typ av program]],IF(ISBLANK(TabellSAML[[#This Row],[Typ av program2]]),"",TabellSAML[[#This Row],[Typ av program2]]))</f>
        <v/>
      </c>
      <c r="BK515" t="str">
        <f>IF(ISTEXT(TabellSAML[[#This Row],[Datum alla]]),"",YEAR(TabellSAML[[#This Row],[Datum alla]]))</f>
        <v/>
      </c>
      <c r="BL515" t="str">
        <f>IF(ISTEXT(TabellSAML[[#This Row],[Datum alla]]),"",MONTH(TabellSAML[[#This Row],[Datum alla]]))</f>
        <v/>
      </c>
      <c r="BM515" t="str">
        <f>IF(ISTEXT(TabellSAML[[#This Row],[Månad]]),"",IF(TabellSAML[[#This Row],[Månad]]&lt;=6,TabellSAML[[#This Row],[År]]&amp;" termin 1",TabellSAML[[#This Row],[År]]&amp;" termin 2"))</f>
        <v/>
      </c>
    </row>
    <row r="516" spans="2:65" x14ac:dyDescent="0.25">
      <c r="B516" s="1"/>
      <c r="C516" s="1"/>
      <c r="G516" s="29"/>
      <c r="S516" s="37"/>
      <c r="T516" s="29"/>
      <c r="AA516" s="2"/>
      <c r="AO516" s="44" t="str">
        <f>IF(TabellSAML[[#This Row],[ID]]&gt;0,ISTEXT(TabellSAML[[#This Row],[(CoS) Ledarens namn]]),"")</f>
        <v/>
      </c>
      <c r="AP516" t="str">
        <f>IF(TabellSAML[[#This Row],[ID]]&gt;0,ISTEXT(TabellSAML[[#This Row],[(BIFF) Ledarens namn]]),"")</f>
        <v/>
      </c>
      <c r="AQ516" t="str">
        <f>IF(TabellSAML[[#This Row],[ID]]&gt;0,ISTEXT(TabellSAML[[#This Row],[(LFT) Ledarens namn]]),"")</f>
        <v/>
      </c>
      <c r="AR516" t="str">
        <f>IF(TabellSAML[[#This Row],[ID]]&gt;0,ISTEXT(TabellSAML[[#This Row],[(CoS) Namn på ledare för programmet]]),"")</f>
        <v/>
      </c>
      <c r="AS516" t="str">
        <f>IF(TabellSAML[[#This Row],[ID]]&gt;0,ISTEXT(TabellSAML[[#This Row],[(BIFF) Namn på ledare för programmet]]),"")</f>
        <v/>
      </c>
      <c r="AT516" t="str">
        <f>IF(TabellSAML[[#This Row],[ID]]&gt;0,ISTEXT(TabellSAML[[#This Row],[(LFT) Namn på ledare för programmet]]),"")</f>
        <v/>
      </c>
      <c r="AU516" s="5" t="str">
        <f>IF(TabellSAML[[#This Row],[CoS1]]=TRUE,TabellSAML[[#This Row],[Datum för det sista programtillfället]]&amp;TabellSAML[[#This Row],[(CoS) Ledarens namn]],"")</f>
        <v/>
      </c>
      <c r="AV516" t="str">
        <f>IF(TabellSAML[[#This Row],[CoS1]]=TRUE,TabellSAML[[#This Row],[Socialförvaltning som anordnat programtillfällena]],"")</f>
        <v/>
      </c>
      <c r="AW516" s="5" t="str">
        <f>IF(TabellSAML[[#This Row],[CoS2]]=TRUE,TabellSAML[[#This Row],[Datum för sista programtillfället]]&amp;TabellSAML[[#This Row],[(CoS) Namn på ledare för programmet]],"")</f>
        <v/>
      </c>
      <c r="AX516" t="str">
        <f>_xlfn.XLOOKUP(TabellSAML[[#This Row],[CoS_del_datum]],TabellSAML[CoS_led_datum],TabellSAML[CoS_led_SF],"",0,1)</f>
        <v/>
      </c>
      <c r="AY516" s="5" t="str">
        <f>IF(TabellSAML[[#This Row],[BIFF1]]=TRUE,TabellSAML[[#This Row],[Datum för det sista programtillfället]]&amp;TabellSAML[[#This Row],[(BIFF) Ledarens namn]],"")</f>
        <v/>
      </c>
      <c r="AZ516" t="str">
        <f>IF(TabellSAML[[#This Row],[BIFF1]]=TRUE,TabellSAML[[#This Row],[Socialförvaltning som anordnat programtillfällena]],"")</f>
        <v/>
      </c>
      <c r="BA516" s="5" t="str">
        <f>IF(TabellSAML[[#This Row],[BIFF2]]=TRUE,TabellSAML[[#This Row],[Datum för sista programtillfället]]&amp;TabellSAML[[#This Row],[(BIFF) Namn på ledare för programmet]],"")</f>
        <v/>
      </c>
      <c r="BB516" t="str">
        <f>_xlfn.XLOOKUP(TabellSAML[[#This Row],[BIFF_del_datum]],TabellSAML[BIFF_led_datum],TabellSAML[BIFF_led_SF],"",0,1)</f>
        <v/>
      </c>
      <c r="BC516" s="5" t="str">
        <f>IF(TabellSAML[[#This Row],[LFT1]]=TRUE,TabellSAML[[#This Row],[Datum för det sista programtillfället]]&amp;TabellSAML[[#This Row],[(LFT) Ledarens namn]],"")</f>
        <v/>
      </c>
      <c r="BD516" t="str">
        <f>IF(TabellSAML[[#This Row],[LFT1]]=TRUE,TabellSAML[[#This Row],[Socialförvaltning som anordnat programtillfällena]],"")</f>
        <v/>
      </c>
      <c r="BE516" s="5" t="str">
        <f>IF(TabellSAML[[#This Row],[LFT2]]=TRUE,TabellSAML[[#This Row],[Datum för sista programtillfället]]&amp;TabellSAML[[#This Row],[(LFT) Namn på ledare för programmet]],"")</f>
        <v/>
      </c>
      <c r="BF516" t="str">
        <f>_xlfn.XLOOKUP(TabellSAML[[#This Row],[LFT_del_datum]],TabellSAML[LFT_led_datum],TabellSAML[LFT_led_SF],"",0,1)</f>
        <v/>
      </c>
      <c r="BG51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6" s="5" t="str">
        <f>IF(ISNUMBER(TabellSAML[[#This Row],[Datum för det sista programtillfället]]),TabellSAML[[#This Row],[Datum för det sista programtillfället]],IF(ISBLANK(TabellSAML[[#This Row],[Datum för sista programtillfället]]),"",TabellSAML[[#This Row],[Datum för sista programtillfället]]))</f>
        <v/>
      </c>
      <c r="BJ516" t="str">
        <f>IF(ISTEXT(TabellSAML[[#This Row],[Typ av program]]),TabellSAML[[#This Row],[Typ av program]],IF(ISBLANK(TabellSAML[[#This Row],[Typ av program2]]),"",TabellSAML[[#This Row],[Typ av program2]]))</f>
        <v/>
      </c>
      <c r="BK516" t="str">
        <f>IF(ISTEXT(TabellSAML[[#This Row],[Datum alla]]),"",YEAR(TabellSAML[[#This Row],[Datum alla]]))</f>
        <v/>
      </c>
      <c r="BL516" t="str">
        <f>IF(ISTEXT(TabellSAML[[#This Row],[Datum alla]]),"",MONTH(TabellSAML[[#This Row],[Datum alla]]))</f>
        <v/>
      </c>
      <c r="BM516" t="str">
        <f>IF(ISTEXT(TabellSAML[[#This Row],[Månad]]),"",IF(TabellSAML[[#This Row],[Månad]]&lt;=6,TabellSAML[[#This Row],[År]]&amp;" termin 1",TabellSAML[[#This Row],[År]]&amp;" termin 2"))</f>
        <v/>
      </c>
    </row>
    <row r="517" spans="2:65" x14ac:dyDescent="0.25">
      <c r="B517" s="1"/>
      <c r="C517" s="1"/>
      <c r="G517" s="29"/>
      <c r="J517" s="2"/>
      <c r="K517" s="2"/>
      <c r="S517" s="37"/>
      <c r="T517" s="29"/>
      <c r="AO517" s="44" t="str">
        <f>IF(TabellSAML[[#This Row],[ID]]&gt;0,ISTEXT(TabellSAML[[#This Row],[(CoS) Ledarens namn]]),"")</f>
        <v/>
      </c>
      <c r="AP517" t="str">
        <f>IF(TabellSAML[[#This Row],[ID]]&gt;0,ISTEXT(TabellSAML[[#This Row],[(BIFF) Ledarens namn]]),"")</f>
        <v/>
      </c>
      <c r="AQ517" t="str">
        <f>IF(TabellSAML[[#This Row],[ID]]&gt;0,ISTEXT(TabellSAML[[#This Row],[(LFT) Ledarens namn]]),"")</f>
        <v/>
      </c>
      <c r="AR517" t="str">
        <f>IF(TabellSAML[[#This Row],[ID]]&gt;0,ISTEXT(TabellSAML[[#This Row],[(CoS) Namn på ledare för programmet]]),"")</f>
        <v/>
      </c>
      <c r="AS517" t="str">
        <f>IF(TabellSAML[[#This Row],[ID]]&gt;0,ISTEXT(TabellSAML[[#This Row],[(BIFF) Namn på ledare för programmet]]),"")</f>
        <v/>
      </c>
      <c r="AT517" t="str">
        <f>IF(TabellSAML[[#This Row],[ID]]&gt;0,ISTEXT(TabellSAML[[#This Row],[(LFT) Namn på ledare för programmet]]),"")</f>
        <v/>
      </c>
      <c r="AU517" s="5" t="str">
        <f>IF(TabellSAML[[#This Row],[CoS1]]=TRUE,TabellSAML[[#This Row],[Datum för det sista programtillfället]]&amp;TabellSAML[[#This Row],[(CoS) Ledarens namn]],"")</f>
        <v/>
      </c>
      <c r="AV517" t="str">
        <f>IF(TabellSAML[[#This Row],[CoS1]]=TRUE,TabellSAML[[#This Row],[Socialförvaltning som anordnat programtillfällena]],"")</f>
        <v/>
      </c>
      <c r="AW517" s="5" t="str">
        <f>IF(TabellSAML[[#This Row],[CoS2]]=TRUE,TabellSAML[[#This Row],[Datum för sista programtillfället]]&amp;TabellSAML[[#This Row],[(CoS) Namn på ledare för programmet]],"")</f>
        <v/>
      </c>
      <c r="AX517" t="str">
        <f>_xlfn.XLOOKUP(TabellSAML[[#This Row],[CoS_del_datum]],TabellSAML[CoS_led_datum],TabellSAML[CoS_led_SF],"",0,1)</f>
        <v/>
      </c>
      <c r="AY517" s="5" t="str">
        <f>IF(TabellSAML[[#This Row],[BIFF1]]=TRUE,TabellSAML[[#This Row],[Datum för det sista programtillfället]]&amp;TabellSAML[[#This Row],[(BIFF) Ledarens namn]],"")</f>
        <v/>
      </c>
      <c r="AZ517" t="str">
        <f>IF(TabellSAML[[#This Row],[BIFF1]]=TRUE,TabellSAML[[#This Row],[Socialförvaltning som anordnat programtillfällena]],"")</f>
        <v/>
      </c>
      <c r="BA517" s="5" t="str">
        <f>IF(TabellSAML[[#This Row],[BIFF2]]=TRUE,TabellSAML[[#This Row],[Datum för sista programtillfället]]&amp;TabellSAML[[#This Row],[(BIFF) Namn på ledare för programmet]],"")</f>
        <v/>
      </c>
      <c r="BB517" t="str">
        <f>_xlfn.XLOOKUP(TabellSAML[[#This Row],[BIFF_del_datum]],TabellSAML[BIFF_led_datum],TabellSAML[BIFF_led_SF],"",0,1)</f>
        <v/>
      </c>
      <c r="BC517" s="5" t="str">
        <f>IF(TabellSAML[[#This Row],[LFT1]]=TRUE,TabellSAML[[#This Row],[Datum för det sista programtillfället]]&amp;TabellSAML[[#This Row],[(LFT) Ledarens namn]],"")</f>
        <v/>
      </c>
      <c r="BD517" t="str">
        <f>IF(TabellSAML[[#This Row],[LFT1]]=TRUE,TabellSAML[[#This Row],[Socialförvaltning som anordnat programtillfällena]],"")</f>
        <v/>
      </c>
      <c r="BE517" s="5" t="str">
        <f>IF(TabellSAML[[#This Row],[LFT2]]=TRUE,TabellSAML[[#This Row],[Datum för sista programtillfället]]&amp;TabellSAML[[#This Row],[(LFT) Namn på ledare för programmet]],"")</f>
        <v/>
      </c>
      <c r="BF517" t="str">
        <f>_xlfn.XLOOKUP(TabellSAML[[#This Row],[LFT_del_datum]],TabellSAML[LFT_led_datum],TabellSAML[LFT_led_SF],"",0,1)</f>
        <v/>
      </c>
      <c r="BG51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7" s="5" t="str">
        <f>IF(ISNUMBER(TabellSAML[[#This Row],[Datum för det sista programtillfället]]),TabellSAML[[#This Row],[Datum för det sista programtillfället]],IF(ISBLANK(TabellSAML[[#This Row],[Datum för sista programtillfället]]),"",TabellSAML[[#This Row],[Datum för sista programtillfället]]))</f>
        <v/>
      </c>
      <c r="BJ517" t="str">
        <f>IF(ISTEXT(TabellSAML[[#This Row],[Typ av program]]),TabellSAML[[#This Row],[Typ av program]],IF(ISBLANK(TabellSAML[[#This Row],[Typ av program2]]),"",TabellSAML[[#This Row],[Typ av program2]]))</f>
        <v/>
      </c>
      <c r="BK517" t="str">
        <f>IF(ISTEXT(TabellSAML[[#This Row],[Datum alla]]),"",YEAR(TabellSAML[[#This Row],[Datum alla]]))</f>
        <v/>
      </c>
      <c r="BL517" t="str">
        <f>IF(ISTEXT(TabellSAML[[#This Row],[Datum alla]]),"",MONTH(TabellSAML[[#This Row],[Datum alla]]))</f>
        <v/>
      </c>
      <c r="BM517" t="str">
        <f>IF(ISTEXT(TabellSAML[[#This Row],[Månad]]),"",IF(TabellSAML[[#This Row],[Månad]]&lt;=6,TabellSAML[[#This Row],[År]]&amp;" termin 1",TabellSAML[[#This Row],[År]]&amp;" termin 2"))</f>
        <v/>
      </c>
    </row>
    <row r="518" spans="2:65" x14ac:dyDescent="0.25">
      <c r="B518" s="1"/>
      <c r="C518" s="1"/>
      <c r="G518" s="29"/>
      <c r="J518" s="2"/>
      <c r="K518" s="2"/>
      <c r="S518" s="37"/>
      <c r="T518" s="29"/>
      <c r="AU518" s="5" t="str">
        <f>IF(TabellSAML[[#This Row],[CoS1]]=TRUE,TabellSAML[[#This Row],[Datum för det sista programtillfället]]&amp;TabellSAML[[#This Row],[(CoS) Ledarens namn]],"")</f>
        <v/>
      </c>
      <c r="AW518" s="5" t="str">
        <f>IF(TabellSAML[[#This Row],[CoS2]]=TRUE,TabellSAML[[#This Row],[Datum för sista programtillfället]]&amp;TabellSAML[[#This Row],[(CoS) Namn på ledare för programmet]],"")</f>
        <v/>
      </c>
      <c r="AY518" s="5" t="str">
        <f>IF(TabellSAML[[#This Row],[BIFF1]]=TRUE,TabellSAML[[#This Row],[Datum för det sista programtillfället]]&amp;TabellSAML[[#This Row],[(BIFF) Ledarens namn]],"")</f>
        <v/>
      </c>
      <c r="AZ518" t="str">
        <f>IF(TabellSAML[[#This Row],[BIFF1]]=TRUE,TabellSAML[[#This Row],[Socialförvaltning som anordnat programtillfällena]],"")</f>
        <v/>
      </c>
      <c r="BA518" s="5" t="str">
        <f>IF(TabellSAML[[#This Row],[BIFF2]]=TRUE,TabellSAML[[#This Row],[Datum för sista programtillfället]]&amp;TabellSAML[[#This Row],[(BIFF) Namn på ledare för programmet]],"")</f>
        <v/>
      </c>
      <c r="BB518" t="str">
        <f>_xlfn.XLOOKUP(TabellSAML[[#This Row],[BIFF_del_datum]],TabellSAML[BIFF_led_datum],TabellSAML[BIFF_led_SF],"",0,1)</f>
        <v/>
      </c>
      <c r="BC518" s="5" t="str">
        <f>IF(TabellSAML[[#This Row],[LFT1]]=TRUE,TabellSAML[[#This Row],[Datum för det sista programtillfället]]&amp;TabellSAML[[#This Row],[(LFT) Ledarens namn]],"")</f>
        <v/>
      </c>
      <c r="BD518" t="str">
        <f>IF(TabellSAML[[#This Row],[LFT1]]=TRUE,TabellSAML[[#This Row],[Socialförvaltning som anordnat programtillfällena]],"")</f>
        <v/>
      </c>
      <c r="BE518" s="5" t="str">
        <f>IF(TabellSAML[[#This Row],[LFT2]]=TRUE,TabellSAML[[#This Row],[Datum för sista programtillfället]]&amp;TabellSAML[[#This Row],[(LFT) Namn på ledare för programmet]],"")</f>
        <v/>
      </c>
      <c r="BI518" s="5"/>
    </row>
    <row r="519" spans="2:65" x14ac:dyDescent="0.25">
      <c r="B519" s="1"/>
      <c r="C519" s="1"/>
      <c r="G519" s="29"/>
      <c r="S519" s="37"/>
      <c r="T519" s="29"/>
      <c r="AA519" s="2"/>
      <c r="AO519" s="44" t="str">
        <f>IF(TabellSAML[[#This Row],[ID]]&gt;0,ISTEXT(TabellSAML[[#This Row],[(CoS) Ledarens namn]]),"")</f>
        <v/>
      </c>
      <c r="AP519" t="str">
        <f>IF(TabellSAML[[#This Row],[ID]]&gt;0,ISTEXT(TabellSAML[[#This Row],[(BIFF) Ledarens namn]]),"")</f>
        <v/>
      </c>
      <c r="AQ519" t="str">
        <f>IF(TabellSAML[[#This Row],[ID]]&gt;0,ISTEXT(TabellSAML[[#This Row],[(LFT) Ledarens namn]]),"")</f>
        <v/>
      </c>
      <c r="AR519" t="str">
        <f>IF(TabellSAML[[#This Row],[ID]]&gt;0,ISTEXT(TabellSAML[[#This Row],[(CoS) Namn på ledare för programmet]]),"")</f>
        <v/>
      </c>
      <c r="AS519" t="str">
        <f>IF(TabellSAML[[#This Row],[ID]]&gt;0,ISTEXT(TabellSAML[[#This Row],[(BIFF) Namn på ledare för programmet]]),"")</f>
        <v/>
      </c>
      <c r="AT519" t="str">
        <f>IF(TabellSAML[[#This Row],[ID]]&gt;0,ISTEXT(TabellSAML[[#This Row],[(LFT) Namn på ledare för programmet]]),"")</f>
        <v/>
      </c>
      <c r="AU519" s="5" t="str">
        <f>IF(TabellSAML[[#This Row],[CoS1]]=TRUE,TabellSAML[[#This Row],[Datum för det sista programtillfället]]&amp;TabellSAML[[#This Row],[(CoS) Ledarens namn]],"")</f>
        <v/>
      </c>
      <c r="AV519" t="str">
        <f>IF(TabellSAML[[#This Row],[CoS1]]=TRUE,TabellSAML[[#This Row],[Socialförvaltning som anordnat programtillfällena]],"")</f>
        <v/>
      </c>
      <c r="AW519" s="5" t="str">
        <f>IF(TabellSAML[[#This Row],[CoS2]]=TRUE,TabellSAML[[#This Row],[Datum för sista programtillfället]]&amp;TabellSAML[[#This Row],[(CoS) Namn på ledare för programmet]],"")</f>
        <v/>
      </c>
      <c r="AX519" t="str">
        <f>_xlfn.XLOOKUP(TabellSAML[[#This Row],[CoS_del_datum]],TabellSAML[CoS_led_datum],TabellSAML[CoS_led_SF],"",0,1)</f>
        <v/>
      </c>
      <c r="AY519" s="5" t="str">
        <f>IF(TabellSAML[[#This Row],[BIFF1]]=TRUE,TabellSAML[[#This Row],[Datum för det sista programtillfället]]&amp;TabellSAML[[#This Row],[(BIFF) Ledarens namn]],"")</f>
        <v/>
      </c>
      <c r="AZ519" t="str">
        <f>IF(TabellSAML[[#This Row],[BIFF1]]=TRUE,TabellSAML[[#This Row],[Socialförvaltning som anordnat programtillfällena]],"")</f>
        <v/>
      </c>
      <c r="BA519" s="5" t="str">
        <f>IF(TabellSAML[[#This Row],[BIFF2]]=TRUE,TabellSAML[[#This Row],[Datum för sista programtillfället]]&amp;TabellSAML[[#This Row],[(BIFF) Namn på ledare för programmet]],"")</f>
        <v/>
      </c>
      <c r="BB519" t="str">
        <f>_xlfn.XLOOKUP(TabellSAML[[#This Row],[BIFF_del_datum]],TabellSAML[BIFF_led_datum],TabellSAML[BIFF_led_SF],"",0,1)</f>
        <v/>
      </c>
      <c r="BC519" s="5" t="str">
        <f>IF(TabellSAML[[#This Row],[LFT1]]=TRUE,TabellSAML[[#This Row],[Datum för det sista programtillfället]]&amp;TabellSAML[[#This Row],[(LFT) Ledarens namn]],"")</f>
        <v/>
      </c>
      <c r="BD519" t="str">
        <f>IF(TabellSAML[[#This Row],[LFT1]]=TRUE,TabellSAML[[#This Row],[Socialförvaltning som anordnat programtillfällena]],"")</f>
        <v/>
      </c>
      <c r="BE519" s="5" t="str">
        <f>IF(TabellSAML[[#This Row],[LFT2]]=TRUE,TabellSAML[[#This Row],[Datum för sista programtillfället]]&amp;TabellSAML[[#This Row],[(LFT) Namn på ledare för programmet]],"")</f>
        <v/>
      </c>
      <c r="BF519" t="str">
        <f>_xlfn.XLOOKUP(TabellSAML[[#This Row],[LFT_del_datum]],TabellSAML[LFT_led_datum],TabellSAML[LFT_led_SF],"",0,1)</f>
        <v/>
      </c>
      <c r="BG51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1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19" s="5" t="str">
        <f>IF(ISNUMBER(TabellSAML[[#This Row],[Datum för det sista programtillfället]]),TabellSAML[[#This Row],[Datum för det sista programtillfället]],IF(ISBLANK(TabellSAML[[#This Row],[Datum för sista programtillfället]]),"",TabellSAML[[#This Row],[Datum för sista programtillfället]]))</f>
        <v/>
      </c>
      <c r="BJ519" t="str">
        <f>IF(ISTEXT(TabellSAML[[#This Row],[Typ av program]]),TabellSAML[[#This Row],[Typ av program]],IF(ISBLANK(TabellSAML[[#This Row],[Typ av program2]]),"",TabellSAML[[#This Row],[Typ av program2]]))</f>
        <v/>
      </c>
      <c r="BK519" t="str">
        <f>IF(ISTEXT(TabellSAML[[#This Row],[Datum alla]]),"",YEAR(TabellSAML[[#This Row],[Datum alla]]))</f>
        <v/>
      </c>
      <c r="BL519" t="str">
        <f>IF(ISTEXT(TabellSAML[[#This Row],[Datum alla]]),"",MONTH(TabellSAML[[#This Row],[Datum alla]]))</f>
        <v/>
      </c>
      <c r="BM519" t="str">
        <f>IF(ISTEXT(TabellSAML[[#This Row],[Månad]]),"",IF(TabellSAML[[#This Row],[Månad]]&lt;=6,TabellSAML[[#This Row],[År]]&amp;" termin 1",TabellSAML[[#This Row],[År]]&amp;" termin 2"))</f>
        <v/>
      </c>
    </row>
    <row r="520" spans="2:65" x14ac:dyDescent="0.25">
      <c r="B520" s="1"/>
      <c r="C520" s="1"/>
      <c r="G520" s="29"/>
      <c r="S520" s="37"/>
      <c r="T520" s="29"/>
      <c r="AA520" s="2"/>
      <c r="AO520" s="44" t="str">
        <f>IF(TabellSAML[[#This Row],[ID]]&gt;0,ISTEXT(TabellSAML[[#This Row],[(CoS) Ledarens namn]]),"")</f>
        <v/>
      </c>
      <c r="AP520" t="str">
        <f>IF(TabellSAML[[#This Row],[ID]]&gt;0,ISTEXT(TabellSAML[[#This Row],[(BIFF) Ledarens namn]]),"")</f>
        <v/>
      </c>
      <c r="AQ520" t="str">
        <f>IF(TabellSAML[[#This Row],[ID]]&gt;0,ISTEXT(TabellSAML[[#This Row],[(LFT) Ledarens namn]]),"")</f>
        <v/>
      </c>
      <c r="AR520" t="str">
        <f>IF(TabellSAML[[#This Row],[ID]]&gt;0,ISTEXT(TabellSAML[[#This Row],[(CoS) Namn på ledare för programmet]]),"")</f>
        <v/>
      </c>
      <c r="AS520" t="str">
        <f>IF(TabellSAML[[#This Row],[ID]]&gt;0,ISTEXT(TabellSAML[[#This Row],[(BIFF) Namn på ledare för programmet]]),"")</f>
        <v/>
      </c>
      <c r="AT520" t="str">
        <f>IF(TabellSAML[[#This Row],[ID]]&gt;0,ISTEXT(TabellSAML[[#This Row],[(LFT) Namn på ledare för programmet]]),"")</f>
        <v/>
      </c>
      <c r="AU520" s="5" t="str">
        <f>IF(TabellSAML[[#This Row],[CoS1]]=TRUE,TabellSAML[[#This Row],[Datum för det sista programtillfället]]&amp;TabellSAML[[#This Row],[(CoS) Ledarens namn]],"")</f>
        <v/>
      </c>
      <c r="AV520" t="str">
        <f>IF(TabellSAML[[#This Row],[CoS1]]=TRUE,TabellSAML[[#This Row],[Socialförvaltning som anordnat programtillfällena]],"")</f>
        <v/>
      </c>
      <c r="AW520" s="5" t="str">
        <f>IF(TabellSAML[[#This Row],[CoS2]]=TRUE,TabellSAML[[#This Row],[Datum för sista programtillfället]]&amp;TabellSAML[[#This Row],[(CoS) Namn på ledare för programmet]],"")</f>
        <v/>
      </c>
      <c r="AX520" t="str">
        <f>_xlfn.XLOOKUP(TabellSAML[[#This Row],[CoS_del_datum]],TabellSAML[CoS_led_datum],TabellSAML[CoS_led_SF],"",0,1)</f>
        <v/>
      </c>
      <c r="AY520" s="5" t="str">
        <f>IF(TabellSAML[[#This Row],[BIFF1]]=TRUE,TabellSAML[[#This Row],[Datum för det sista programtillfället]]&amp;TabellSAML[[#This Row],[(BIFF) Ledarens namn]],"")</f>
        <v/>
      </c>
      <c r="AZ520" t="str">
        <f>IF(TabellSAML[[#This Row],[BIFF1]]=TRUE,TabellSAML[[#This Row],[Socialförvaltning som anordnat programtillfällena]],"")</f>
        <v/>
      </c>
      <c r="BA520" s="5" t="str">
        <f>IF(TabellSAML[[#This Row],[BIFF2]]=TRUE,TabellSAML[[#This Row],[Datum för sista programtillfället]]&amp;TabellSAML[[#This Row],[(BIFF) Namn på ledare för programmet]],"")</f>
        <v/>
      </c>
      <c r="BB520" t="str">
        <f>_xlfn.XLOOKUP(TabellSAML[[#This Row],[BIFF_del_datum]],TabellSAML[BIFF_led_datum],TabellSAML[BIFF_led_SF],"",0,1)</f>
        <v/>
      </c>
      <c r="BC520" s="5" t="str">
        <f>IF(TabellSAML[[#This Row],[LFT1]]=TRUE,TabellSAML[[#This Row],[Datum för det sista programtillfället]]&amp;TabellSAML[[#This Row],[(LFT) Ledarens namn]],"")</f>
        <v/>
      </c>
      <c r="BD520" t="str">
        <f>IF(TabellSAML[[#This Row],[LFT1]]=TRUE,TabellSAML[[#This Row],[Socialförvaltning som anordnat programtillfällena]],"")</f>
        <v/>
      </c>
      <c r="BE520" s="5" t="str">
        <f>IF(TabellSAML[[#This Row],[LFT2]]=TRUE,TabellSAML[[#This Row],[Datum för sista programtillfället]]&amp;TabellSAML[[#This Row],[(LFT) Namn på ledare för programmet]],"")</f>
        <v/>
      </c>
      <c r="BF520" t="str">
        <f>_xlfn.XLOOKUP(TabellSAML[[#This Row],[LFT_del_datum]],TabellSAML[LFT_led_datum],TabellSAML[LFT_led_SF],"",0,1)</f>
        <v/>
      </c>
      <c r="BG52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0" s="5" t="str">
        <f>IF(ISNUMBER(TabellSAML[[#This Row],[Datum för det sista programtillfället]]),TabellSAML[[#This Row],[Datum för det sista programtillfället]],IF(ISBLANK(TabellSAML[[#This Row],[Datum för sista programtillfället]]),"",TabellSAML[[#This Row],[Datum för sista programtillfället]]))</f>
        <v/>
      </c>
      <c r="BJ520" t="str">
        <f>IF(ISTEXT(TabellSAML[[#This Row],[Typ av program]]),TabellSAML[[#This Row],[Typ av program]],IF(ISBLANK(TabellSAML[[#This Row],[Typ av program2]]),"",TabellSAML[[#This Row],[Typ av program2]]))</f>
        <v/>
      </c>
      <c r="BK520" t="str">
        <f>IF(ISTEXT(TabellSAML[[#This Row],[Datum alla]]),"",YEAR(TabellSAML[[#This Row],[Datum alla]]))</f>
        <v/>
      </c>
      <c r="BL520" t="str">
        <f>IF(ISTEXT(TabellSAML[[#This Row],[Datum alla]]),"",MONTH(TabellSAML[[#This Row],[Datum alla]]))</f>
        <v/>
      </c>
      <c r="BM520" t="str">
        <f>IF(ISTEXT(TabellSAML[[#This Row],[Månad]]),"",IF(TabellSAML[[#This Row],[Månad]]&lt;=6,TabellSAML[[#This Row],[År]]&amp;" termin 1",TabellSAML[[#This Row],[År]]&amp;" termin 2"))</f>
        <v/>
      </c>
    </row>
    <row r="521" spans="2:65" x14ac:dyDescent="0.25">
      <c r="B521" s="1"/>
      <c r="C521" s="1"/>
      <c r="G521" s="29"/>
      <c r="S521" s="37"/>
      <c r="T521" s="29"/>
      <c r="AA521" s="2"/>
      <c r="AO521" s="44" t="str">
        <f>IF(TabellSAML[[#This Row],[ID]]&gt;0,ISTEXT(TabellSAML[[#This Row],[(CoS) Ledarens namn]]),"")</f>
        <v/>
      </c>
      <c r="AP521" t="str">
        <f>IF(TabellSAML[[#This Row],[ID]]&gt;0,ISTEXT(TabellSAML[[#This Row],[(BIFF) Ledarens namn]]),"")</f>
        <v/>
      </c>
      <c r="AQ521" t="str">
        <f>IF(TabellSAML[[#This Row],[ID]]&gt;0,ISTEXT(TabellSAML[[#This Row],[(LFT) Ledarens namn]]),"")</f>
        <v/>
      </c>
      <c r="AR521" t="str">
        <f>IF(TabellSAML[[#This Row],[ID]]&gt;0,ISTEXT(TabellSAML[[#This Row],[(CoS) Namn på ledare för programmet]]),"")</f>
        <v/>
      </c>
      <c r="AS521" t="str">
        <f>IF(TabellSAML[[#This Row],[ID]]&gt;0,ISTEXT(TabellSAML[[#This Row],[(BIFF) Namn på ledare för programmet]]),"")</f>
        <v/>
      </c>
      <c r="AT521" t="str">
        <f>IF(TabellSAML[[#This Row],[ID]]&gt;0,ISTEXT(TabellSAML[[#This Row],[(LFT) Namn på ledare för programmet]]),"")</f>
        <v/>
      </c>
      <c r="AU521" s="5" t="str">
        <f>IF(TabellSAML[[#This Row],[CoS1]]=TRUE,TabellSAML[[#This Row],[Datum för det sista programtillfället]]&amp;TabellSAML[[#This Row],[(CoS) Ledarens namn]],"")</f>
        <v/>
      </c>
      <c r="AV521" t="str">
        <f>IF(TabellSAML[[#This Row],[CoS1]]=TRUE,TabellSAML[[#This Row],[Socialförvaltning som anordnat programtillfällena]],"")</f>
        <v/>
      </c>
      <c r="AW521" s="5" t="str">
        <f>IF(TabellSAML[[#This Row],[CoS2]]=TRUE,TabellSAML[[#This Row],[Datum för sista programtillfället]]&amp;TabellSAML[[#This Row],[(CoS) Namn på ledare för programmet]],"")</f>
        <v/>
      </c>
      <c r="AX521" t="str">
        <f>_xlfn.XLOOKUP(TabellSAML[[#This Row],[CoS_del_datum]],TabellSAML[CoS_led_datum],TabellSAML[CoS_led_SF],"",0,1)</f>
        <v/>
      </c>
      <c r="AY521" s="5" t="str">
        <f>IF(TabellSAML[[#This Row],[BIFF1]]=TRUE,TabellSAML[[#This Row],[Datum för det sista programtillfället]]&amp;TabellSAML[[#This Row],[(BIFF) Ledarens namn]],"")</f>
        <v/>
      </c>
      <c r="AZ521" t="str">
        <f>IF(TabellSAML[[#This Row],[BIFF1]]=TRUE,TabellSAML[[#This Row],[Socialförvaltning som anordnat programtillfällena]],"")</f>
        <v/>
      </c>
      <c r="BA521" s="5" t="str">
        <f>IF(TabellSAML[[#This Row],[BIFF2]]=TRUE,TabellSAML[[#This Row],[Datum för sista programtillfället]]&amp;TabellSAML[[#This Row],[(BIFF) Namn på ledare för programmet]],"")</f>
        <v/>
      </c>
      <c r="BB521" t="str">
        <f>_xlfn.XLOOKUP(TabellSAML[[#This Row],[BIFF_del_datum]],TabellSAML[BIFF_led_datum],TabellSAML[BIFF_led_SF],"",0,1)</f>
        <v/>
      </c>
      <c r="BC521" s="5" t="str">
        <f>IF(TabellSAML[[#This Row],[LFT1]]=TRUE,TabellSAML[[#This Row],[Datum för det sista programtillfället]]&amp;TabellSAML[[#This Row],[(LFT) Ledarens namn]],"")</f>
        <v/>
      </c>
      <c r="BD521" t="str">
        <f>IF(TabellSAML[[#This Row],[LFT1]]=TRUE,TabellSAML[[#This Row],[Socialförvaltning som anordnat programtillfällena]],"")</f>
        <v/>
      </c>
      <c r="BE521" s="5" t="str">
        <f>IF(TabellSAML[[#This Row],[LFT2]]=TRUE,TabellSAML[[#This Row],[Datum för sista programtillfället]]&amp;TabellSAML[[#This Row],[(LFT) Namn på ledare för programmet]],"")</f>
        <v/>
      </c>
      <c r="BF521" t="str">
        <f>_xlfn.XLOOKUP(TabellSAML[[#This Row],[LFT_del_datum]],TabellSAML[LFT_led_datum],TabellSAML[LFT_led_SF],"",0,1)</f>
        <v/>
      </c>
      <c r="BG52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1" s="5" t="str">
        <f>IF(ISNUMBER(TabellSAML[[#This Row],[Datum för det sista programtillfället]]),TabellSAML[[#This Row],[Datum för det sista programtillfället]],IF(ISBLANK(TabellSAML[[#This Row],[Datum för sista programtillfället]]),"",TabellSAML[[#This Row],[Datum för sista programtillfället]]))</f>
        <v/>
      </c>
      <c r="BJ521" t="str">
        <f>IF(ISTEXT(TabellSAML[[#This Row],[Typ av program]]),TabellSAML[[#This Row],[Typ av program]],IF(ISBLANK(TabellSAML[[#This Row],[Typ av program2]]),"",TabellSAML[[#This Row],[Typ av program2]]))</f>
        <v/>
      </c>
      <c r="BK521" t="str">
        <f>IF(ISTEXT(TabellSAML[[#This Row],[Datum alla]]),"",YEAR(TabellSAML[[#This Row],[Datum alla]]))</f>
        <v/>
      </c>
      <c r="BL521" t="str">
        <f>IF(ISTEXT(TabellSAML[[#This Row],[Datum alla]]),"",MONTH(TabellSAML[[#This Row],[Datum alla]]))</f>
        <v/>
      </c>
      <c r="BM521" t="str">
        <f>IF(ISTEXT(TabellSAML[[#This Row],[Månad]]),"",IF(TabellSAML[[#This Row],[Månad]]&lt;=6,TabellSAML[[#This Row],[År]]&amp;" termin 1",TabellSAML[[#This Row],[År]]&amp;" termin 2"))</f>
        <v/>
      </c>
    </row>
    <row r="522" spans="2:65" x14ac:dyDescent="0.25">
      <c r="B522" s="1"/>
      <c r="C522" s="1"/>
      <c r="G522" s="29"/>
      <c r="S522" s="37"/>
      <c r="T522" s="29"/>
      <c r="AA522" s="2"/>
      <c r="AO522" s="44" t="str">
        <f>IF(TabellSAML[[#This Row],[ID]]&gt;0,ISTEXT(TabellSAML[[#This Row],[(CoS) Ledarens namn]]),"")</f>
        <v/>
      </c>
      <c r="AP522" t="str">
        <f>IF(TabellSAML[[#This Row],[ID]]&gt;0,ISTEXT(TabellSAML[[#This Row],[(BIFF) Ledarens namn]]),"")</f>
        <v/>
      </c>
      <c r="AQ522" t="str">
        <f>IF(TabellSAML[[#This Row],[ID]]&gt;0,ISTEXT(TabellSAML[[#This Row],[(LFT) Ledarens namn]]),"")</f>
        <v/>
      </c>
      <c r="AR522" t="str">
        <f>IF(TabellSAML[[#This Row],[ID]]&gt;0,ISTEXT(TabellSAML[[#This Row],[(CoS) Namn på ledare för programmet]]),"")</f>
        <v/>
      </c>
      <c r="AS522" t="str">
        <f>IF(TabellSAML[[#This Row],[ID]]&gt;0,ISTEXT(TabellSAML[[#This Row],[(BIFF) Namn på ledare för programmet]]),"")</f>
        <v/>
      </c>
      <c r="AT522" t="str">
        <f>IF(TabellSAML[[#This Row],[ID]]&gt;0,ISTEXT(TabellSAML[[#This Row],[(LFT) Namn på ledare för programmet]]),"")</f>
        <v/>
      </c>
      <c r="AU522" s="5" t="str">
        <f>IF(TabellSAML[[#This Row],[CoS1]]=TRUE,TabellSAML[[#This Row],[Datum för det sista programtillfället]]&amp;TabellSAML[[#This Row],[(CoS) Ledarens namn]],"")</f>
        <v/>
      </c>
      <c r="AV522" t="str">
        <f>IF(TabellSAML[[#This Row],[CoS1]]=TRUE,TabellSAML[[#This Row],[Socialförvaltning som anordnat programtillfällena]],"")</f>
        <v/>
      </c>
      <c r="AW522" s="5" t="str">
        <f>IF(TabellSAML[[#This Row],[CoS2]]=TRUE,TabellSAML[[#This Row],[Datum för sista programtillfället]]&amp;TabellSAML[[#This Row],[(CoS) Namn på ledare för programmet]],"")</f>
        <v/>
      </c>
      <c r="AX522" t="str">
        <f>_xlfn.XLOOKUP(TabellSAML[[#This Row],[CoS_del_datum]],TabellSAML[CoS_led_datum],TabellSAML[CoS_led_SF],"",0,1)</f>
        <v/>
      </c>
      <c r="AY522" s="5" t="str">
        <f>IF(TabellSAML[[#This Row],[BIFF1]]=TRUE,TabellSAML[[#This Row],[Datum för det sista programtillfället]]&amp;TabellSAML[[#This Row],[(BIFF) Ledarens namn]],"")</f>
        <v/>
      </c>
      <c r="AZ522" t="str">
        <f>IF(TabellSAML[[#This Row],[BIFF1]]=TRUE,TabellSAML[[#This Row],[Socialförvaltning som anordnat programtillfällena]],"")</f>
        <v/>
      </c>
      <c r="BA522" s="5" t="str">
        <f>IF(TabellSAML[[#This Row],[BIFF2]]=TRUE,TabellSAML[[#This Row],[Datum för sista programtillfället]]&amp;TabellSAML[[#This Row],[(BIFF) Namn på ledare för programmet]],"")</f>
        <v/>
      </c>
      <c r="BB522" t="str">
        <f>_xlfn.XLOOKUP(TabellSAML[[#This Row],[BIFF_del_datum]],TabellSAML[BIFF_led_datum],TabellSAML[BIFF_led_SF],"",0,1)</f>
        <v/>
      </c>
      <c r="BC522" s="5" t="str">
        <f>IF(TabellSAML[[#This Row],[LFT1]]=TRUE,TabellSAML[[#This Row],[Datum för det sista programtillfället]]&amp;TabellSAML[[#This Row],[(LFT) Ledarens namn]],"")</f>
        <v/>
      </c>
      <c r="BD522" t="str">
        <f>IF(TabellSAML[[#This Row],[LFT1]]=TRUE,TabellSAML[[#This Row],[Socialförvaltning som anordnat programtillfällena]],"")</f>
        <v/>
      </c>
      <c r="BE522" s="5" t="str">
        <f>IF(TabellSAML[[#This Row],[LFT2]]=TRUE,TabellSAML[[#This Row],[Datum för sista programtillfället]]&amp;TabellSAML[[#This Row],[(LFT) Namn på ledare för programmet]],"")</f>
        <v/>
      </c>
      <c r="BF522" t="str">
        <f>_xlfn.XLOOKUP(TabellSAML[[#This Row],[LFT_del_datum]],TabellSAML[LFT_led_datum],TabellSAML[LFT_led_SF],"",0,1)</f>
        <v/>
      </c>
      <c r="BG52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2" s="5" t="str">
        <f>IF(ISNUMBER(TabellSAML[[#This Row],[Datum för det sista programtillfället]]),TabellSAML[[#This Row],[Datum för det sista programtillfället]],IF(ISBLANK(TabellSAML[[#This Row],[Datum för sista programtillfället]]),"",TabellSAML[[#This Row],[Datum för sista programtillfället]]))</f>
        <v/>
      </c>
      <c r="BJ522" t="str">
        <f>IF(ISTEXT(TabellSAML[[#This Row],[Typ av program]]),TabellSAML[[#This Row],[Typ av program]],IF(ISBLANK(TabellSAML[[#This Row],[Typ av program2]]),"",TabellSAML[[#This Row],[Typ av program2]]))</f>
        <v/>
      </c>
      <c r="BK522" t="str">
        <f>IF(ISTEXT(TabellSAML[[#This Row],[Datum alla]]),"",YEAR(TabellSAML[[#This Row],[Datum alla]]))</f>
        <v/>
      </c>
      <c r="BL522" t="str">
        <f>IF(ISTEXT(TabellSAML[[#This Row],[Datum alla]]),"",MONTH(TabellSAML[[#This Row],[Datum alla]]))</f>
        <v/>
      </c>
      <c r="BM522" t="str">
        <f>IF(ISTEXT(TabellSAML[[#This Row],[Månad]]),"",IF(TabellSAML[[#This Row],[Månad]]&lt;=6,TabellSAML[[#This Row],[År]]&amp;" termin 1",TabellSAML[[#This Row],[År]]&amp;" termin 2"))</f>
        <v/>
      </c>
    </row>
    <row r="523" spans="2:65" x14ac:dyDescent="0.25">
      <c r="B523" s="1"/>
      <c r="C523" s="1"/>
      <c r="G523" s="29"/>
      <c r="J523" s="2"/>
      <c r="K523" s="2"/>
      <c r="S523" s="37"/>
      <c r="T523" s="29"/>
      <c r="AO523" s="44" t="str">
        <f>IF(TabellSAML[[#This Row],[ID]]&gt;0,ISTEXT(TabellSAML[[#This Row],[(CoS) Ledarens namn]]),"")</f>
        <v/>
      </c>
      <c r="AP523" t="str">
        <f>IF(TabellSAML[[#This Row],[ID]]&gt;0,ISTEXT(TabellSAML[[#This Row],[(BIFF) Ledarens namn]]),"")</f>
        <v/>
      </c>
      <c r="AQ523" t="str">
        <f>IF(TabellSAML[[#This Row],[ID]]&gt;0,ISTEXT(TabellSAML[[#This Row],[(LFT) Ledarens namn]]),"")</f>
        <v/>
      </c>
      <c r="AR523" t="str">
        <f>IF(TabellSAML[[#This Row],[ID]]&gt;0,ISTEXT(TabellSAML[[#This Row],[(CoS) Namn på ledare för programmet]]),"")</f>
        <v/>
      </c>
      <c r="AS523" t="str">
        <f>IF(TabellSAML[[#This Row],[ID]]&gt;0,ISTEXT(TabellSAML[[#This Row],[(BIFF) Namn på ledare för programmet]]),"")</f>
        <v/>
      </c>
      <c r="AT523" t="str">
        <f>IF(TabellSAML[[#This Row],[ID]]&gt;0,ISTEXT(TabellSAML[[#This Row],[(LFT) Namn på ledare för programmet]]),"")</f>
        <v/>
      </c>
      <c r="AU523" s="5" t="str">
        <f>IF(TabellSAML[[#This Row],[CoS1]]=TRUE,TabellSAML[[#This Row],[Datum för det sista programtillfället]]&amp;TabellSAML[[#This Row],[(CoS) Ledarens namn]],"")</f>
        <v/>
      </c>
      <c r="AV523" t="str">
        <f>IF(TabellSAML[[#This Row],[CoS1]]=TRUE,TabellSAML[[#This Row],[Socialförvaltning som anordnat programtillfällena]],"")</f>
        <v/>
      </c>
      <c r="AW523" s="5" t="str">
        <f>IF(TabellSAML[[#This Row],[CoS2]]=TRUE,TabellSAML[[#This Row],[Datum för sista programtillfället]]&amp;TabellSAML[[#This Row],[(CoS) Namn på ledare för programmet]],"")</f>
        <v/>
      </c>
      <c r="AX523" t="str">
        <f>_xlfn.XLOOKUP(TabellSAML[[#This Row],[CoS_del_datum]],TabellSAML[CoS_led_datum],TabellSAML[CoS_led_SF],"",0,1)</f>
        <v/>
      </c>
      <c r="AY523" s="5" t="str">
        <f>IF(TabellSAML[[#This Row],[BIFF1]]=TRUE,TabellSAML[[#This Row],[Datum för det sista programtillfället]]&amp;TabellSAML[[#This Row],[(BIFF) Ledarens namn]],"")</f>
        <v/>
      </c>
      <c r="AZ523" t="str">
        <f>IF(TabellSAML[[#This Row],[BIFF1]]=TRUE,TabellSAML[[#This Row],[Socialförvaltning som anordnat programtillfällena]],"")</f>
        <v/>
      </c>
      <c r="BA523" s="5" t="str">
        <f>IF(TabellSAML[[#This Row],[BIFF2]]=TRUE,TabellSAML[[#This Row],[Datum för sista programtillfället]]&amp;TabellSAML[[#This Row],[(BIFF) Namn på ledare för programmet]],"")</f>
        <v/>
      </c>
      <c r="BB523" t="str">
        <f>_xlfn.XLOOKUP(TabellSAML[[#This Row],[BIFF_del_datum]],TabellSAML[BIFF_led_datum],TabellSAML[BIFF_led_SF],"",0,1)</f>
        <v/>
      </c>
      <c r="BC523" s="5" t="str">
        <f>IF(TabellSAML[[#This Row],[LFT1]]=TRUE,TabellSAML[[#This Row],[Datum för det sista programtillfället]]&amp;TabellSAML[[#This Row],[(LFT) Ledarens namn]],"")</f>
        <v/>
      </c>
      <c r="BD523" t="str">
        <f>IF(TabellSAML[[#This Row],[LFT1]]=TRUE,TabellSAML[[#This Row],[Socialförvaltning som anordnat programtillfällena]],"")</f>
        <v/>
      </c>
      <c r="BE523" s="5" t="str">
        <f>IF(TabellSAML[[#This Row],[LFT2]]=TRUE,TabellSAML[[#This Row],[Datum för sista programtillfället]]&amp;TabellSAML[[#This Row],[(LFT) Namn på ledare för programmet]],"")</f>
        <v/>
      </c>
      <c r="BF523" t="str">
        <f>_xlfn.XLOOKUP(TabellSAML[[#This Row],[LFT_del_datum]],TabellSAML[LFT_led_datum],TabellSAML[LFT_led_SF],"",0,1)</f>
        <v/>
      </c>
      <c r="BG52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3" s="5" t="str">
        <f>IF(ISNUMBER(TabellSAML[[#This Row],[Datum för det sista programtillfället]]),TabellSAML[[#This Row],[Datum för det sista programtillfället]],IF(ISBLANK(TabellSAML[[#This Row],[Datum för sista programtillfället]]),"",TabellSAML[[#This Row],[Datum för sista programtillfället]]))</f>
        <v/>
      </c>
      <c r="BJ523" t="str">
        <f>IF(ISTEXT(TabellSAML[[#This Row],[Typ av program]]),TabellSAML[[#This Row],[Typ av program]],IF(ISBLANK(TabellSAML[[#This Row],[Typ av program2]]),"",TabellSAML[[#This Row],[Typ av program2]]))</f>
        <v/>
      </c>
      <c r="BK523" t="str">
        <f>IF(ISTEXT(TabellSAML[[#This Row],[Datum alla]]),"",YEAR(TabellSAML[[#This Row],[Datum alla]]))</f>
        <v/>
      </c>
      <c r="BL523" t="str">
        <f>IF(ISTEXT(TabellSAML[[#This Row],[Datum alla]]),"",MONTH(TabellSAML[[#This Row],[Datum alla]]))</f>
        <v/>
      </c>
      <c r="BM523" t="str">
        <f>IF(ISTEXT(TabellSAML[[#This Row],[Månad]]),"",IF(TabellSAML[[#This Row],[Månad]]&lt;=6,TabellSAML[[#This Row],[År]]&amp;" termin 1",TabellSAML[[#This Row],[År]]&amp;" termin 2"))</f>
        <v/>
      </c>
    </row>
    <row r="524" spans="2:65" x14ac:dyDescent="0.25">
      <c r="B524" s="1"/>
      <c r="C524" s="1"/>
      <c r="G524" s="29"/>
      <c r="S524" s="37"/>
      <c r="T524" s="29"/>
      <c r="AO524" s="44" t="str">
        <f>IF(TabellSAML[[#This Row],[ID]]&gt;0,ISTEXT(TabellSAML[[#This Row],[(CoS) Ledarens namn]]),"")</f>
        <v/>
      </c>
      <c r="AP524" t="str">
        <f>IF(TabellSAML[[#This Row],[ID]]&gt;0,ISTEXT(TabellSAML[[#This Row],[(BIFF) Ledarens namn]]),"")</f>
        <v/>
      </c>
      <c r="AQ524" t="str">
        <f>IF(TabellSAML[[#This Row],[ID]]&gt;0,ISTEXT(TabellSAML[[#This Row],[(LFT) Ledarens namn]]),"")</f>
        <v/>
      </c>
      <c r="AR524" t="str">
        <f>IF(TabellSAML[[#This Row],[ID]]&gt;0,ISTEXT(TabellSAML[[#This Row],[(CoS) Namn på ledare för programmet]]),"")</f>
        <v/>
      </c>
      <c r="AS524" t="str">
        <f>IF(TabellSAML[[#This Row],[ID]]&gt;0,ISTEXT(TabellSAML[[#This Row],[(BIFF) Namn på ledare för programmet]]),"")</f>
        <v/>
      </c>
      <c r="AT524" t="str">
        <f>IF(TabellSAML[[#This Row],[ID]]&gt;0,ISTEXT(TabellSAML[[#This Row],[(LFT) Namn på ledare för programmet]]),"")</f>
        <v/>
      </c>
      <c r="AU524" s="5" t="str">
        <f>IF(TabellSAML[[#This Row],[CoS1]]=TRUE,TabellSAML[[#This Row],[Datum för det sista programtillfället]]&amp;TabellSAML[[#This Row],[(CoS) Ledarens namn]],"")</f>
        <v/>
      </c>
      <c r="AV524" t="str">
        <f>IF(TabellSAML[[#This Row],[CoS1]]=TRUE,TabellSAML[[#This Row],[Socialförvaltning som anordnat programtillfällena]],"")</f>
        <v/>
      </c>
      <c r="AW524" s="5" t="str">
        <f>IF(TabellSAML[[#This Row],[CoS2]]=TRUE,TabellSAML[[#This Row],[Datum för sista programtillfället]]&amp;TabellSAML[[#This Row],[(CoS) Namn på ledare för programmet]],"")</f>
        <v/>
      </c>
      <c r="AX524" t="str">
        <f>_xlfn.XLOOKUP(TabellSAML[[#This Row],[CoS_del_datum]],TabellSAML[CoS_led_datum],TabellSAML[CoS_led_SF],"",0,1)</f>
        <v/>
      </c>
      <c r="AY524" s="5" t="str">
        <f>IF(TabellSAML[[#This Row],[BIFF1]]=TRUE,TabellSAML[[#This Row],[Datum för det sista programtillfället]]&amp;TabellSAML[[#This Row],[(BIFF) Ledarens namn]],"")</f>
        <v/>
      </c>
      <c r="AZ524" t="str">
        <f>IF(TabellSAML[[#This Row],[BIFF1]]=TRUE,TabellSAML[[#This Row],[Socialförvaltning som anordnat programtillfällena]],"")</f>
        <v/>
      </c>
      <c r="BA524" s="5" t="str">
        <f>IF(TabellSAML[[#This Row],[BIFF2]]=TRUE,TabellSAML[[#This Row],[Datum för sista programtillfället]]&amp;TabellSAML[[#This Row],[(BIFF) Namn på ledare för programmet]],"")</f>
        <v/>
      </c>
      <c r="BB524" t="str">
        <f>_xlfn.XLOOKUP(TabellSAML[[#This Row],[BIFF_del_datum]],TabellSAML[BIFF_led_datum],TabellSAML[BIFF_led_SF],"",0,1)</f>
        <v/>
      </c>
      <c r="BC524" s="5" t="str">
        <f>IF(TabellSAML[[#This Row],[LFT1]]=TRUE,TabellSAML[[#This Row],[Datum för det sista programtillfället]]&amp;TabellSAML[[#This Row],[(LFT) Ledarens namn]],"")</f>
        <v/>
      </c>
      <c r="BD524" t="str">
        <f>IF(TabellSAML[[#This Row],[LFT1]]=TRUE,TabellSAML[[#This Row],[Socialförvaltning som anordnat programtillfällena]],"")</f>
        <v/>
      </c>
      <c r="BE524" s="5" t="str">
        <f>IF(TabellSAML[[#This Row],[LFT2]]=TRUE,TabellSAML[[#This Row],[Datum för sista programtillfället]]&amp;TabellSAML[[#This Row],[(LFT) Namn på ledare för programmet]],"")</f>
        <v/>
      </c>
      <c r="BF524" t="str">
        <f>_xlfn.XLOOKUP(TabellSAML[[#This Row],[LFT_del_datum]],TabellSAML[LFT_led_datum],TabellSAML[LFT_led_SF],"",0,1)</f>
        <v/>
      </c>
      <c r="BG52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4" s="5" t="str">
        <f>IF(ISNUMBER(TabellSAML[[#This Row],[Datum för det sista programtillfället]]),TabellSAML[[#This Row],[Datum för det sista programtillfället]],IF(ISBLANK(TabellSAML[[#This Row],[Datum för sista programtillfället]]),"",TabellSAML[[#This Row],[Datum för sista programtillfället]]))</f>
        <v/>
      </c>
      <c r="BJ524" t="str">
        <f>IF(ISTEXT(TabellSAML[[#This Row],[Typ av program]]),TabellSAML[[#This Row],[Typ av program]],IF(ISBLANK(TabellSAML[[#This Row],[Typ av program2]]),"",TabellSAML[[#This Row],[Typ av program2]]))</f>
        <v/>
      </c>
      <c r="BK524" t="str">
        <f>IF(ISTEXT(TabellSAML[[#This Row],[Datum alla]]),"",YEAR(TabellSAML[[#This Row],[Datum alla]]))</f>
        <v/>
      </c>
      <c r="BL524" t="str">
        <f>IF(ISTEXT(TabellSAML[[#This Row],[Datum alla]]),"",MONTH(TabellSAML[[#This Row],[Datum alla]]))</f>
        <v/>
      </c>
      <c r="BM524" t="str">
        <f>IF(ISTEXT(TabellSAML[[#This Row],[Månad]]),"",IF(TabellSAML[[#This Row],[Månad]]&lt;=6,TabellSAML[[#This Row],[År]]&amp;" termin 1",TabellSAML[[#This Row],[År]]&amp;" termin 2"))</f>
        <v/>
      </c>
    </row>
    <row r="525" spans="2:65" x14ac:dyDescent="0.25">
      <c r="B525" s="1"/>
      <c r="C525" s="1"/>
      <c r="G525" s="29"/>
      <c r="S525" s="37"/>
      <c r="T525" s="29"/>
      <c r="AA525" s="2"/>
      <c r="AO525" s="44" t="str">
        <f>IF(TabellSAML[[#This Row],[ID]]&gt;0,ISTEXT(TabellSAML[[#This Row],[(CoS) Ledarens namn]]),"")</f>
        <v/>
      </c>
      <c r="AP525" t="str">
        <f>IF(TabellSAML[[#This Row],[ID]]&gt;0,ISTEXT(TabellSAML[[#This Row],[(BIFF) Ledarens namn]]),"")</f>
        <v/>
      </c>
      <c r="AQ525" t="str">
        <f>IF(TabellSAML[[#This Row],[ID]]&gt;0,ISTEXT(TabellSAML[[#This Row],[(LFT) Ledarens namn]]),"")</f>
        <v/>
      </c>
      <c r="AR525" t="str">
        <f>IF(TabellSAML[[#This Row],[ID]]&gt;0,ISTEXT(TabellSAML[[#This Row],[(CoS) Namn på ledare för programmet]]),"")</f>
        <v/>
      </c>
      <c r="AS525" t="str">
        <f>IF(TabellSAML[[#This Row],[ID]]&gt;0,ISTEXT(TabellSAML[[#This Row],[(BIFF) Namn på ledare för programmet]]),"")</f>
        <v/>
      </c>
      <c r="AT525" t="str">
        <f>IF(TabellSAML[[#This Row],[ID]]&gt;0,ISTEXT(TabellSAML[[#This Row],[(LFT) Namn på ledare för programmet]]),"")</f>
        <v/>
      </c>
      <c r="AU525" s="5" t="str">
        <f>IF(TabellSAML[[#This Row],[CoS1]]=TRUE,TabellSAML[[#This Row],[Datum för det sista programtillfället]]&amp;TabellSAML[[#This Row],[(CoS) Ledarens namn]],"")</f>
        <v/>
      </c>
      <c r="AV525" t="str">
        <f>IF(TabellSAML[[#This Row],[CoS1]]=TRUE,TabellSAML[[#This Row],[Socialförvaltning som anordnat programtillfällena]],"")</f>
        <v/>
      </c>
      <c r="AW525" s="5" t="str">
        <f>IF(TabellSAML[[#This Row],[CoS2]]=TRUE,TabellSAML[[#This Row],[Datum för sista programtillfället]]&amp;TabellSAML[[#This Row],[(CoS) Namn på ledare för programmet]],"")</f>
        <v/>
      </c>
      <c r="AX525" t="str">
        <f>_xlfn.XLOOKUP(TabellSAML[[#This Row],[CoS_del_datum]],TabellSAML[CoS_led_datum],TabellSAML[CoS_led_SF],"",0,1)</f>
        <v/>
      </c>
      <c r="AY525" s="5" t="str">
        <f>IF(TabellSAML[[#This Row],[BIFF1]]=TRUE,TabellSAML[[#This Row],[Datum för det sista programtillfället]]&amp;TabellSAML[[#This Row],[(BIFF) Ledarens namn]],"")</f>
        <v/>
      </c>
      <c r="AZ525" t="str">
        <f>IF(TabellSAML[[#This Row],[BIFF1]]=TRUE,TabellSAML[[#This Row],[Socialförvaltning som anordnat programtillfällena]],"")</f>
        <v/>
      </c>
      <c r="BA525" s="5" t="str">
        <f>IF(TabellSAML[[#This Row],[BIFF2]]=TRUE,TabellSAML[[#This Row],[Datum för sista programtillfället]]&amp;TabellSAML[[#This Row],[(BIFF) Namn på ledare för programmet]],"")</f>
        <v/>
      </c>
      <c r="BB525" t="str">
        <f>_xlfn.XLOOKUP(TabellSAML[[#This Row],[BIFF_del_datum]],TabellSAML[BIFF_led_datum],TabellSAML[BIFF_led_SF],"",0,1)</f>
        <v/>
      </c>
      <c r="BC525" s="5" t="str">
        <f>IF(TabellSAML[[#This Row],[LFT1]]=TRUE,TabellSAML[[#This Row],[Datum för det sista programtillfället]]&amp;TabellSAML[[#This Row],[(LFT) Ledarens namn]],"")</f>
        <v/>
      </c>
      <c r="BD525" t="str">
        <f>IF(TabellSAML[[#This Row],[LFT1]]=TRUE,TabellSAML[[#This Row],[Socialförvaltning som anordnat programtillfällena]],"")</f>
        <v/>
      </c>
      <c r="BE525" s="5" t="str">
        <f>IF(TabellSAML[[#This Row],[LFT2]]=TRUE,TabellSAML[[#This Row],[Datum för sista programtillfället]]&amp;TabellSAML[[#This Row],[(LFT) Namn på ledare för programmet]],"")</f>
        <v/>
      </c>
      <c r="BF525" t="str">
        <f>_xlfn.XLOOKUP(TabellSAML[[#This Row],[LFT_del_datum]],TabellSAML[LFT_led_datum],TabellSAML[LFT_led_SF],"",0,1)</f>
        <v/>
      </c>
      <c r="BG52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5" s="5" t="str">
        <f>IF(ISNUMBER(TabellSAML[[#This Row],[Datum för det sista programtillfället]]),TabellSAML[[#This Row],[Datum för det sista programtillfället]],IF(ISBLANK(TabellSAML[[#This Row],[Datum för sista programtillfället]]),"",TabellSAML[[#This Row],[Datum för sista programtillfället]]))</f>
        <v/>
      </c>
      <c r="BJ525" t="str">
        <f>IF(ISTEXT(TabellSAML[[#This Row],[Typ av program]]),TabellSAML[[#This Row],[Typ av program]],IF(ISBLANK(TabellSAML[[#This Row],[Typ av program2]]),"",TabellSAML[[#This Row],[Typ av program2]]))</f>
        <v/>
      </c>
      <c r="BK525" t="str">
        <f>IF(ISTEXT(TabellSAML[[#This Row],[Datum alla]]),"",YEAR(TabellSAML[[#This Row],[Datum alla]]))</f>
        <v/>
      </c>
      <c r="BL525" t="str">
        <f>IF(ISTEXT(TabellSAML[[#This Row],[Datum alla]]),"",MONTH(TabellSAML[[#This Row],[Datum alla]]))</f>
        <v/>
      </c>
      <c r="BM525" t="str">
        <f>IF(ISTEXT(TabellSAML[[#This Row],[Månad]]),"",IF(TabellSAML[[#This Row],[Månad]]&lt;=6,TabellSAML[[#This Row],[År]]&amp;" termin 1",TabellSAML[[#This Row],[År]]&amp;" termin 2"))</f>
        <v/>
      </c>
    </row>
    <row r="526" spans="2:65" x14ac:dyDescent="0.25">
      <c r="B526" s="1"/>
      <c r="C526" s="1"/>
      <c r="G526" s="29"/>
      <c r="S526" s="37"/>
      <c r="T526" s="29"/>
      <c r="AA526" s="2"/>
      <c r="AO526" s="44" t="str">
        <f>IF(TabellSAML[[#This Row],[ID]]&gt;0,ISTEXT(TabellSAML[[#This Row],[(CoS) Ledarens namn]]),"")</f>
        <v/>
      </c>
      <c r="AP526" t="str">
        <f>IF(TabellSAML[[#This Row],[ID]]&gt;0,ISTEXT(TabellSAML[[#This Row],[(BIFF) Ledarens namn]]),"")</f>
        <v/>
      </c>
      <c r="AQ526" t="str">
        <f>IF(TabellSAML[[#This Row],[ID]]&gt;0,ISTEXT(TabellSAML[[#This Row],[(LFT) Ledarens namn]]),"")</f>
        <v/>
      </c>
      <c r="AR526" t="str">
        <f>IF(TabellSAML[[#This Row],[ID]]&gt;0,ISTEXT(TabellSAML[[#This Row],[(CoS) Namn på ledare för programmet]]),"")</f>
        <v/>
      </c>
      <c r="AS526" t="str">
        <f>IF(TabellSAML[[#This Row],[ID]]&gt;0,ISTEXT(TabellSAML[[#This Row],[(BIFF) Namn på ledare för programmet]]),"")</f>
        <v/>
      </c>
      <c r="AT526" t="str">
        <f>IF(TabellSAML[[#This Row],[ID]]&gt;0,ISTEXT(TabellSAML[[#This Row],[(LFT) Namn på ledare för programmet]]),"")</f>
        <v/>
      </c>
      <c r="AU526" s="5" t="str">
        <f>IF(TabellSAML[[#This Row],[CoS1]]=TRUE,TabellSAML[[#This Row],[Datum för det sista programtillfället]]&amp;TabellSAML[[#This Row],[(CoS) Ledarens namn]],"")</f>
        <v/>
      </c>
      <c r="AV526" t="str">
        <f>IF(TabellSAML[[#This Row],[CoS1]]=TRUE,TabellSAML[[#This Row],[Socialförvaltning som anordnat programtillfällena]],"")</f>
        <v/>
      </c>
      <c r="AW526" s="5" t="str">
        <f>IF(TabellSAML[[#This Row],[CoS2]]=TRUE,TabellSAML[[#This Row],[Datum för sista programtillfället]]&amp;TabellSAML[[#This Row],[(CoS) Namn på ledare för programmet]],"")</f>
        <v/>
      </c>
      <c r="AX526" t="str">
        <f>_xlfn.XLOOKUP(TabellSAML[[#This Row],[CoS_del_datum]],TabellSAML[CoS_led_datum],TabellSAML[CoS_led_SF],"",0,1)</f>
        <v/>
      </c>
      <c r="AY526" s="5" t="str">
        <f>IF(TabellSAML[[#This Row],[BIFF1]]=TRUE,TabellSAML[[#This Row],[Datum för det sista programtillfället]]&amp;TabellSAML[[#This Row],[(BIFF) Ledarens namn]],"")</f>
        <v/>
      </c>
      <c r="AZ526" t="str">
        <f>IF(TabellSAML[[#This Row],[BIFF1]]=TRUE,TabellSAML[[#This Row],[Socialförvaltning som anordnat programtillfällena]],"")</f>
        <v/>
      </c>
      <c r="BA526" s="5" t="str">
        <f>IF(TabellSAML[[#This Row],[BIFF2]]=TRUE,TabellSAML[[#This Row],[Datum för sista programtillfället]]&amp;TabellSAML[[#This Row],[(BIFF) Namn på ledare för programmet]],"")</f>
        <v/>
      </c>
      <c r="BB526" t="str">
        <f>_xlfn.XLOOKUP(TabellSAML[[#This Row],[BIFF_del_datum]],TabellSAML[BIFF_led_datum],TabellSAML[BIFF_led_SF],"",0,1)</f>
        <v/>
      </c>
      <c r="BC526" s="5" t="str">
        <f>IF(TabellSAML[[#This Row],[LFT1]]=TRUE,TabellSAML[[#This Row],[Datum för det sista programtillfället]]&amp;TabellSAML[[#This Row],[(LFT) Ledarens namn]],"")</f>
        <v/>
      </c>
      <c r="BD526" t="str">
        <f>IF(TabellSAML[[#This Row],[LFT1]]=TRUE,TabellSAML[[#This Row],[Socialförvaltning som anordnat programtillfällena]],"")</f>
        <v/>
      </c>
      <c r="BE526" s="5" t="str">
        <f>IF(TabellSAML[[#This Row],[LFT2]]=TRUE,TabellSAML[[#This Row],[Datum för sista programtillfället]]&amp;TabellSAML[[#This Row],[(LFT) Namn på ledare för programmet]],"")</f>
        <v/>
      </c>
      <c r="BF526" t="str">
        <f>_xlfn.XLOOKUP(TabellSAML[[#This Row],[LFT_del_datum]],TabellSAML[LFT_led_datum],TabellSAML[LFT_led_SF],"",0,1)</f>
        <v/>
      </c>
      <c r="BG52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6" s="5" t="str">
        <f>IF(ISNUMBER(TabellSAML[[#This Row],[Datum för det sista programtillfället]]),TabellSAML[[#This Row],[Datum för det sista programtillfället]],IF(ISBLANK(TabellSAML[[#This Row],[Datum för sista programtillfället]]),"",TabellSAML[[#This Row],[Datum för sista programtillfället]]))</f>
        <v/>
      </c>
      <c r="BJ526" t="str">
        <f>IF(ISTEXT(TabellSAML[[#This Row],[Typ av program]]),TabellSAML[[#This Row],[Typ av program]],IF(ISBLANK(TabellSAML[[#This Row],[Typ av program2]]),"",TabellSAML[[#This Row],[Typ av program2]]))</f>
        <v/>
      </c>
      <c r="BK526" t="str">
        <f>IF(ISTEXT(TabellSAML[[#This Row],[Datum alla]]),"",YEAR(TabellSAML[[#This Row],[Datum alla]]))</f>
        <v/>
      </c>
      <c r="BL526" t="str">
        <f>IF(ISTEXT(TabellSAML[[#This Row],[Datum alla]]),"",MONTH(TabellSAML[[#This Row],[Datum alla]]))</f>
        <v/>
      </c>
      <c r="BM526" t="str">
        <f>IF(ISTEXT(TabellSAML[[#This Row],[Månad]]),"",IF(TabellSAML[[#This Row],[Månad]]&lt;=6,TabellSAML[[#This Row],[År]]&amp;" termin 1",TabellSAML[[#This Row],[År]]&amp;" termin 2"))</f>
        <v/>
      </c>
    </row>
    <row r="527" spans="2:65" x14ac:dyDescent="0.25">
      <c r="B527" s="1"/>
      <c r="C527" s="1"/>
      <c r="G527" s="29"/>
      <c r="S527" s="37"/>
      <c r="T527" s="29"/>
      <c r="AO527" s="44" t="str">
        <f>IF(TabellSAML[[#This Row],[ID]]&gt;0,ISTEXT(TabellSAML[[#This Row],[(CoS) Ledarens namn]]),"")</f>
        <v/>
      </c>
      <c r="AP527" t="str">
        <f>IF(TabellSAML[[#This Row],[ID]]&gt;0,ISTEXT(TabellSAML[[#This Row],[(BIFF) Ledarens namn]]),"")</f>
        <v/>
      </c>
      <c r="AQ527" t="str">
        <f>IF(TabellSAML[[#This Row],[ID]]&gt;0,ISTEXT(TabellSAML[[#This Row],[(LFT) Ledarens namn]]),"")</f>
        <v/>
      </c>
      <c r="AR527" t="str">
        <f>IF(TabellSAML[[#This Row],[ID]]&gt;0,ISTEXT(TabellSAML[[#This Row],[(CoS) Namn på ledare för programmet]]),"")</f>
        <v/>
      </c>
      <c r="AS527" t="str">
        <f>IF(TabellSAML[[#This Row],[ID]]&gt;0,ISTEXT(TabellSAML[[#This Row],[(BIFF) Namn på ledare för programmet]]),"")</f>
        <v/>
      </c>
      <c r="AT527" t="str">
        <f>IF(TabellSAML[[#This Row],[ID]]&gt;0,ISTEXT(TabellSAML[[#This Row],[(LFT) Namn på ledare för programmet]]),"")</f>
        <v/>
      </c>
      <c r="AU527" s="5" t="str">
        <f>IF(TabellSAML[[#This Row],[CoS1]]=TRUE,TabellSAML[[#This Row],[Datum för det sista programtillfället]]&amp;TabellSAML[[#This Row],[(CoS) Ledarens namn]],"")</f>
        <v/>
      </c>
      <c r="AV527" t="str">
        <f>IF(TabellSAML[[#This Row],[CoS1]]=TRUE,TabellSAML[[#This Row],[Socialförvaltning som anordnat programtillfällena]],"")</f>
        <v/>
      </c>
      <c r="AW527" s="5" t="str">
        <f>IF(TabellSAML[[#This Row],[CoS2]]=TRUE,TabellSAML[[#This Row],[Datum för sista programtillfället]]&amp;TabellSAML[[#This Row],[(CoS) Namn på ledare för programmet]],"")</f>
        <v/>
      </c>
      <c r="AX527" t="str">
        <f>_xlfn.XLOOKUP(TabellSAML[[#This Row],[CoS_del_datum]],TabellSAML[CoS_led_datum],TabellSAML[CoS_led_SF],"",0,1)</f>
        <v/>
      </c>
      <c r="AY527" s="5" t="str">
        <f>IF(TabellSAML[[#This Row],[BIFF1]]=TRUE,TabellSAML[[#This Row],[Datum för det sista programtillfället]]&amp;TabellSAML[[#This Row],[(BIFF) Ledarens namn]],"")</f>
        <v/>
      </c>
      <c r="AZ527" t="str">
        <f>IF(TabellSAML[[#This Row],[BIFF1]]=TRUE,TabellSAML[[#This Row],[Socialförvaltning som anordnat programtillfällena]],"")</f>
        <v/>
      </c>
      <c r="BA527" s="5" t="str">
        <f>IF(TabellSAML[[#This Row],[BIFF2]]=TRUE,TabellSAML[[#This Row],[Datum för sista programtillfället]]&amp;TabellSAML[[#This Row],[(BIFF) Namn på ledare för programmet]],"")</f>
        <v/>
      </c>
      <c r="BB527" t="str">
        <f>_xlfn.XLOOKUP(TabellSAML[[#This Row],[BIFF_del_datum]],TabellSAML[BIFF_led_datum],TabellSAML[BIFF_led_SF],"",0,1)</f>
        <v/>
      </c>
      <c r="BC527" s="5" t="str">
        <f>IF(TabellSAML[[#This Row],[LFT1]]=TRUE,TabellSAML[[#This Row],[Datum för det sista programtillfället]]&amp;TabellSAML[[#This Row],[(LFT) Ledarens namn]],"")</f>
        <v/>
      </c>
      <c r="BD527" t="str">
        <f>IF(TabellSAML[[#This Row],[LFT1]]=TRUE,TabellSAML[[#This Row],[Socialförvaltning som anordnat programtillfällena]],"")</f>
        <v/>
      </c>
      <c r="BE527" s="5" t="str">
        <f>IF(TabellSAML[[#This Row],[LFT2]]=TRUE,TabellSAML[[#This Row],[Datum för sista programtillfället]]&amp;TabellSAML[[#This Row],[(LFT) Namn på ledare för programmet]],"")</f>
        <v/>
      </c>
      <c r="BF527" t="str">
        <f>_xlfn.XLOOKUP(TabellSAML[[#This Row],[LFT_del_datum]],TabellSAML[LFT_led_datum],TabellSAML[LFT_led_SF],"",0,1)</f>
        <v/>
      </c>
      <c r="BG52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7" s="5" t="str">
        <f>IF(ISNUMBER(TabellSAML[[#This Row],[Datum för det sista programtillfället]]),TabellSAML[[#This Row],[Datum för det sista programtillfället]],IF(ISBLANK(TabellSAML[[#This Row],[Datum för sista programtillfället]]),"",TabellSAML[[#This Row],[Datum för sista programtillfället]]))</f>
        <v/>
      </c>
      <c r="BJ527" t="str">
        <f>IF(ISTEXT(TabellSAML[[#This Row],[Typ av program]]),TabellSAML[[#This Row],[Typ av program]],IF(ISBLANK(TabellSAML[[#This Row],[Typ av program2]]),"",TabellSAML[[#This Row],[Typ av program2]]))</f>
        <v/>
      </c>
      <c r="BK527" t="str">
        <f>IF(ISTEXT(TabellSAML[[#This Row],[Datum alla]]),"",YEAR(TabellSAML[[#This Row],[Datum alla]]))</f>
        <v/>
      </c>
      <c r="BL527" t="str">
        <f>IF(ISTEXT(TabellSAML[[#This Row],[Datum alla]]),"",MONTH(TabellSAML[[#This Row],[Datum alla]]))</f>
        <v/>
      </c>
      <c r="BM527" t="str">
        <f>IF(ISTEXT(TabellSAML[[#This Row],[Månad]]),"",IF(TabellSAML[[#This Row],[Månad]]&lt;=6,TabellSAML[[#This Row],[År]]&amp;" termin 1",TabellSAML[[#This Row],[År]]&amp;" termin 2"))</f>
        <v/>
      </c>
    </row>
    <row r="528" spans="2:65" x14ac:dyDescent="0.25">
      <c r="B528" s="1"/>
      <c r="C528" s="1"/>
      <c r="G528" s="29"/>
      <c r="J528" s="2"/>
      <c r="K528" s="2"/>
      <c r="S528" s="37"/>
      <c r="T528" s="29"/>
      <c r="AO528" s="44" t="str">
        <f>IF(TabellSAML[[#This Row],[ID]]&gt;0,ISTEXT(TabellSAML[[#This Row],[(CoS) Ledarens namn]]),"")</f>
        <v/>
      </c>
      <c r="AP528" t="str">
        <f>IF(TabellSAML[[#This Row],[ID]]&gt;0,ISTEXT(TabellSAML[[#This Row],[(BIFF) Ledarens namn]]),"")</f>
        <v/>
      </c>
      <c r="AQ528" t="str">
        <f>IF(TabellSAML[[#This Row],[ID]]&gt;0,ISTEXT(TabellSAML[[#This Row],[(LFT) Ledarens namn]]),"")</f>
        <v/>
      </c>
      <c r="AR528" t="str">
        <f>IF(TabellSAML[[#This Row],[ID]]&gt;0,ISTEXT(TabellSAML[[#This Row],[(CoS) Namn på ledare för programmet]]),"")</f>
        <v/>
      </c>
      <c r="AS528" t="str">
        <f>IF(TabellSAML[[#This Row],[ID]]&gt;0,ISTEXT(TabellSAML[[#This Row],[(BIFF) Namn på ledare för programmet]]),"")</f>
        <v/>
      </c>
      <c r="AT528" t="str">
        <f>IF(TabellSAML[[#This Row],[ID]]&gt;0,ISTEXT(TabellSAML[[#This Row],[(LFT) Namn på ledare för programmet]]),"")</f>
        <v/>
      </c>
      <c r="AU528" s="5" t="str">
        <f>IF(TabellSAML[[#This Row],[CoS1]]=TRUE,TabellSAML[[#This Row],[Datum för det sista programtillfället]]&amp;TabellSAML[[#This Row],[(CoS) Ledarens namn]],"")</f>
        <v/>
      </c>
      <c r="AV528" t="str">
        <f>IF(TabellSAML[[#This Row],[CoS1]]=TRUE,TabellSAML[[#This Row],[Socialförvaltning som anordnat programtillfällena]],"")</f>
        <v/>
      </c>
      <c r="AW528" s="5" t="str">
        <f>IF(TabellSAML[[#This Row],[CoS2]]=TRUE,TabellSAML[[#This Row],[Datum för sista programtillfället]]&amp;TabellSAML[[#This Row],[(CoS) Namn på ledare för programmet]],"")</f>
        <v/>
      </c>
      <c r="AX528" t="str">
        <f>_xlfn.XLOOKUP(TabellSAML[[#This Row],[CoS_del_datum]],TabellSAML[CoS_led_datum],TabellSAML[CoS_led_SF],"",0,1)</f>
        <v/>
      </c>
      <c r="AY528" s="5" t="str">
        <f>IF(TabellSAML[[#This Row],[BIFF1]]=TRUE,TabellSAML[[#This Row],[Datum för det sista programtillfället]]&amp;TabellSAML[[#This Row],[(BIFF) Ledarens namn]],"")</f>
        <v/>
      </c>
      <c r="AZ528" t="str">
        <f>IF(TabellSAML[[#This Row],[BIFF1]]=TRUE,TabellSAML[[#This Row],[Socialförvaltning som anordnat programtillfällena]],"")</f>
        <v/>
      </c>
      <c r="BA528" s="5" t="str">
        <f>IF(TabellSAML[[#This Row],[BIFF2]]=TRUE,TabellSAML[[#This Row],[Datum för sista programtillfället]]&amp;TabellSAML[[#This Row],[(BIFF) Namn på ledare för programmet]],"")</f>
        <v/>
      </c>
      <c r="BB528" t="str">
        <f>_xlfn.XLOOKUP(TabellSAML[[#This Row],[BIFF_del_datum]],TabellSAML[BIFF_led_datum],TabellSAML[BIFF_led_SF],"",0,1)</f>
        <v/>
      </c>
      <c r="BC528" s="5" t="str">
        <f>IF(TabellSAML[[#This Row],[LFT1]]=TRUE,TabellSAML[[#This Row],[Datum för det sista programtillfället]]&amp;TabellSAML[[#This Row],[(LFT) Ledarens namn]],"")</f>
        <v/>
      </c>
      <c r="BD528" t="str">
        <f>IF(TabellSAML[[#This Row],[LFT1]]=TRUE,TabellSAML[[#This Row],[Socialförvaltning som anordnat programtillfällena]],"")</f>
        <v/>
      </c>
      <c r="BE528" s="5" t="str">
        <f>IF(TabellSAML[[#This Row],[LFT2]]=TRUE,TabellSAML[[#This Row],[Datum för sista programtillfället]]&amp;TabellSAML[[#This Row],[(LFT) Namn på ledare för programmet]],"")</f>
        <v/>
      </c>
      <c r="BF528" t="str">
        <f>_xlfn.XLOOKUP(TabellSAML[[#This Row],[LFT_del_datum]],TabellSAML[LFT_led_datum],TabellSAML[LFT_led_SF],"",0,1)</f>
        <v/>
      </c>
      <c r="BG52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8" s="5" t="str">
        <f>IF(ISNUMBER(TabellSAML[[#This Row],[Datum för det sista programtillfället]]),TabellSAML[[#This Row],[Datum för det sista programtillfället]],IF(ISBLANK(TabellSAML[[#This Row],[Datum för sista programtillfället]]),"",TabellSAML[[#This Row],[Datum för sista programtillfället]]))</f>
        <v/>
      </c>
      <c r="BJ528" t="str">
        <f>IF(ISTEXT(TabellSAML[[#This Row],[Typ av program]]),TabellSAML[[#This Row],[Typ av program]],IF(ISBLANK(TabellSAML[[#This Row],[Typ av program2]]),"",TabellSAML[[#This Row],[Typ av program2]]))</f>
        <v/>
      </c>
      <c r="BK528" t="str">
        <f>IF(ISTEXT(TabellSAML[[#This Row],[Datum alla]]),"",YEAR(TabellSAML[[#This Row],[Datum alla]]))</f>
        <v/>
      </c>
      <c r="BL528" t="str">
        <f>IF(ISTEXT(TabellSAML[[#This Row],[Datum alla]]),"",MONTH(TabellSAML[[#This Row],[Datum alla]]))</f>
        <v/>
      </c>
      <c r="BM528" t="str">
        <f>IF(ISTEXT(TabellSAML[[#This Row],[Månad]]),"",IF(TabellSAML[[#This Row],[Månad]]&lt;=6,TabellSAML[[#This Row],[År]]&amp;" termin 1",TabellSAML[[#This Row],[År]]&amp;" termin 2"))</f>
        <v/>
      </c>
    </row>
    <row r="529" spans="2:65" x14ac:dyDescent="0.25">
      <c r="B529" s="1"/>
      <c r="C529" s="1"/>
      <c r="G529" s="29"/>
      <c r="S529" s="37"/>
      <c r="T529" s="29"/>
      <c r="AA529" s="2"/>
      <c r="AO529" s="44" t="str">
        <f>IF(TabellSAML[[#This Row],[ID]]&gt;0,ISTEXT(TabellSAML[[#This Row],[(CoS) Ledarens namn]]),"")</f>
        <v/>
      </c>
      <c r="AP529" t="str">
        <f>IF(TabellSAML[[#This Row],[ID]]&gt;0,ISTEXT(TabellSAML[[#This Row],[(BIFF) Ledarens namn]]),"")</f>
        <v/>
      </c>
      <c r="AQ529" t="str">
        <f>IF(TabellSAML[[#This Row],[ID]]&gt;0,ISTEXT(TabellSAML[[#This Row],[(LFT) Ledarens namn]]),"")</f>
        <v/>
      </c>
      <c r="AR529" t="str">
        <f>IF(TabellSAML[[#This Row],[ID]]&gt;0,ISTEXT(TabellSAML[[#This Row],[(CoS) Namn på ledare för programmet]]),"")</f>
        <v/>
      </c>
      <c r="AS529" t="str">
        <f>IF(TabellSAML[[#This Row],[ID]]&gt;0,ISTEXT(TabellSAML[[#This Row],[(BIFF) Namn på ledare för programmet]]),"")</f>
        <v/>
      </c>
      <c r="AT529" t="str">
        <f>IF(TabellSAML[[#This Row],[ID]]&gt;0,ISTEXT(TabellSAML[[#This Row],[(LFT) Namn på ledare för programmet]]),"")</f>
        <v/>
      </c>
      <c r="AU529" s="5" t="str">
        <f>IF(TabellSAML[[#This Row],[CoS1]]=TRUE,TabellSAML[[#This Row],[Datum för det sista programtillfället]]&amp;TabellSAML[[#This Row],[(CoS) Ledarens namn]],"")</f>
        <v/>
      </c>
      <c r="AV529" t="str">
        <f>IF(TabellSAML[[#This Row],[CoS1]]=TRUE,TabellSAML[[#This Row],[Socialförvaltning som anordnat programtillfällena]],"")</f>
        <v/>
      </c>
      <c r="AW529" s="5" t="str">
        <f>IF(TabellSAML[[#This Row],[CoS2]]=TRUE,TabellSAML[[#This Row],[Datum för sista programtillfället]]&amp;TabellSAML[[#This Row],[(CoS) Namn på ledare för programmet]],"")</f>
        <v/>
      </c>
      <c r="AX529" t="str">
        <f>_xlfn.XLOOKUP(TabellSAML[[#This Row],[CoS_del_datum]],TabellSAML[CoS_led_datum],TabellSAML[CoS_led_SF],"",0,1)</f>
        <v/>
      </c>
      <c r="AY529" s="5" t="str">
        <f>IF(TabellSAML[[#This Row],[BIFF1]]=TRUE,TabellSAML[[#This Row],[Datum för det sista programtillfället]]&amp;TabellSAML[[#This Row],[(BIFF) Ledarens namn]],"")</f>
        <v/>
      </c>
      <c r="AZ529" t="str">
        <f>IF(TabellSAML[[#This Row],[BIFF1]]=TRUE,TabellSAML[[#This Row],[Socialförvaltning som anordnat programtillfällena]],"")</f>
        <v/>
      </c>
      <c r="BA529" s="5" t="str">
        <f>IF(TabellSAML[[#This Row],[BIFF2]]=TRUE,TabellSAML[[#This Row],[Datum för sista programtillfället]]&amp;TabellSAML[[#This Row],[(BIFF) Namn på ledare för programmet]],"")</f>
        <v/>
      </c>
      <c r="BB529" t="str">
        <f>_xlfn.XLOOKUP(TabellSAML[[#This Row],[BIFF_del_datum]],TabellSAML[BIFF_led_datum],TabellSAML[BIFF_led_SF],"",0,1)</f>
        <v/>
      </c>
      <c r="BC529" s="5" t="str">
        <f>IF(TabellSAML[[#This Row],[LFT1]]=TRUE,TabellSAML[[#This Row],[Datum för det sista programtillfället]]&amp;TabellSAML[[#This Row],[(LFT) Ledarens namn]],"")</f>
        <v/>
      </c>
      <c r="BD529" t="str">
        <f>IF(TabellSAML[[#This Row],[LFT1]]=TRUE,TabellSAML[[#This Row],[Socialförvaltning som anordnat programtillfällena]],"")</f>
        <v/>
      </c>
      <c r="BE529" s="5" t="str">
        <f>IF(TabellSAML[[#This Row],[LFT2]]=TRUE,TabellSAML[[#This Row],[Datum för sista programtillfället]]&amp;TabellSAML[[#This Row],[(LFT) Namn på ledare för programmet]],"")</f>
        <v/>
      </c>
      <c r="BF529" t="str">
        <f>_xlfn.XLOOKUP(TabellSAML[[#This Row],[LFT_del_datum]],TabellSAML[LFT_led_datum],TabellSAML[LFT_led_SF],"",0,1)</f>
        <v/>
      </c>
      <c r="BG52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2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29" s="5" t="str">
        <f>IF(ISNUMBER(TabellSAML[[#This Row],[Datum för det sista programtillfället]]),TabellSAML[[#This Row],[Datum för det sista programtillfället]],IF(ISBLANK(TabellSAML[[#This Row],[Datum för sista programtillfället]]),"",TabellSAML[[#This Row],[Datum för sista programtillfället]]))</f>
        <v/>
      </c>
      <c r="BJ529" t="str">
        <f>IF(ISTEXT(TabellSAML[[#This Row],[Typ av program]]),TabellSAML[[#This Row],[Typ av program]],IF(ISBLANK(TabellSAML[[#This Row],[Typ av program2]]),"",TabellSAML[[#This Row],[Typ av program2]]))</f>
        <v/>
      </c>
      <c r="BK529" t="str">
        <f>IF(ISTEXT(TabellSAML[[#This Row],[Datum alla]]),"",YEAR(TabellSAML[[#This Row],[Datum alla]]))</f>
        <v/>
      </c>
      <c r="BL529" t="str">
        <f>IF(ISTEXT(TabellSAML[[#This Row],[Datum alla]]),"",MONTH(TabellSAML[[#This Row],[Datum alla]]))</f>
        <v/>
      </c>
      <c r="BM529" t="str">
        <f>IF(ISTEXT(TabellSAML[[#This Row],[Månad]]),"",IF(TabellSAML[[#This Row],[Månad]]&lt;=6,TabellSAML[[#This Row],[År]]&amp;" termin 1",TabellSAML[[#This Row],[År]]&amp;" termin 2"))</f>
        <v/>
      </c>
    </row>
    <row r="530" spans="2:65" x14ac:dyDescent="0.25">
      <c r="B530" s="1"/>
      <c r="C530" s="1"/>
      <c r="G530" s="29"/>
      <c r="S530" s="37"/>
      <c r="T530" s="29"/>
      <c r="AA530" s="2"/>
      <c r="AO530" s="44" t="str">
        <f>IF(TabellSAML[[#This Row],[ID]]&gt;0,ISTEXT(TabellSAML[[#This Row],[(CoS) Ledarens namn]]),"")</f>
        <v/>
      </c>
      <c r="AP530" t="str">
        <f>IF(TabellSAML[[#This Row],[ID]]&gt;0,ISTEXT(TabellSAML[[#This Row],[(BIFF) Ledarens namn]]),"")</f>
        <v/>
      </c>
      <c r="AQ530" t="str">
        <f>IF(TabellSAML[[#This Row],[ID]]&gt;0,ISTEXT(TabellSAML[[#This Row],[(LFT) Ledarens namn]]),"")</f>
        <v/>
      </c>
      <c r="AR530" t="str">
        <f>IF(TabellSAML[[#This Row],[ID]]&gt;0,ISTEXT(TabellSAML[[#This Row],[(CoS) Namn på ledare för programmet]]),"")</f>
        <v/>
      </c>
      <c r="AS530" t="str">
        <f>IF(TabellSAML[[#This Row],[ID]]&gt;0,ISTEXT(TabellSAML[[#This Row],[(BIFF) Namn på ledare för programmet]]),"")</f>
        <v/>
      </c>
      <c r="AT530" t="str">
        <f>IF(TabellSAML[[#This Row],[ID]]&gt;0,ISTEXT(TabellSAML[[#This Row],[(LFT) Namn på ledare för programmet]]),"")</f>
        <v/>
      </c>
      <c r="AU530" s="5" t="str">
        <f>IF(TabellSAML[[#This Row],[CoS1]]=TRUE,TabellSAML[[#This Row],[Datum för det sista programtillfället]]&amp;TabellSAML[[#This Row],[(CoS) Ledarens namn]],"")</f>
        <v/>
      </c>
      <c r="AV530" t="str">
        <f>IF(TabellSAML[[#This Row],[CoS1]]=TRUE,TabellSAML[[#This Row],[Socialförvaltning som anordnat programtillfällena]],"")</f>
        <v/>
      </c>
      <c r="AW530" s="5" t="str">
        <f>IF(TabellSAML[[#This Row],[CoS2]]=TRUE,TabellSAML[[#This Row],[Datum för sista programtillfället]]&amp;TabellSAML[[#This Row],[(CoS) Namn på ledare för programmet]],"")</f>
        <v/>
      </c>
      <c r="AX530" t="str">
        <f>_xlfn.XLOOKUP(TabellSAML[[#This Row],[CoS_del_datum]],TabellSAML[CoS_led_datum],TabellSAML[CoS_led_SF],"",0,1)</f>
        <v/>
      </c>
      <c r="AY530" s="5" t="str">
        <f>IF(TabellSAML[[#This Row],[BIFF1]]=TRUE,TabellSAML[[#This Row],[Datum för det sista programtillfället]]&amp;TabellSAML[[#This Row],[(BIFF) Ledarens namn]],"")</f>
        <v/>
      </c>
      <c r="AZ530" t="str">
        <f>IF(TabellSAML[[#This Row],[BIFF1]]=TRUE,TabellSAML[[#This Row],[Socialförvaltning som anordnat programtillfällena]],"")</f>
        <v/>
      </c>
      <c r="BA530" s="5" t="str">
        <f>IF(TabellSAML[[#This Row],[BIFF2]]=TRUE,TabellSAML[[#This Row],[Datum för sista programtillfället]]&amp;TabellSAML[[#This Row],[(BIFF) Namn på ledare för programmet]],"")</f>
        <v/>
      </c>
      <c r="BB530" t="str">
        <f>_xlfn.XLOOKUP(TabellSAML[[#This Row],[BIFF_del_datum]],TabellSAML[BIFF_led_datum],TabellSAML[BIFF_led_SF],"",0,1)</f>
        <v/>
      </c>
      <c r="BC530" s="5" t="str">
        <f>IF(TabellSAML[[#This Row],[LFT1]]=TRUE,TabellSAML[[#This Row],[Datum för det sista programtillfället]]&amp;TabellSAML[[#This Row],[(LFT) Ledarens namn]],"")</f>
        <v/>
      </c>
      <c r="BD530" t="str">
        <f>IF(TabellSAML[[#This Row],[LFT1]]=TRUE,TabellSAML[[#This Row],[Socialförvaltning som anordnat programtillfällena]],"")</f>
        <v/>
      </c>
      <c r="BE530" s="5" t="str">
        <f>IF(TabellSAML[[#This Row],[LFT2]]=TRUE,TabellSAML[[#This Row],[Datum för sista programtillfället]]&amp;TabellSAML[[#This Row],[(LFT) Namn på ledare för programmet]],"")</f>
        <v/>
      </c>
      <c r="BF530" t="str">
        <f>_xlfn.XLOOKUP(TabellSAML[[#This Row],[LFT_del_datum]],TabellSAML[LFT_led_datum],TabellSAML[LFT_led_SF],"",0,1)</f>
        <v/>
      </c>
      <c r="BG53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0" s="5" t="str">
        <f>IF(ISNUMBER(TabellSAML[[#This Row],[Datum för det sista programtillfället]]),TabellSAML[[#This Row],[Datum för det sista programtillfället]],IF(ISBLANK(TabellSAML[[#This Row],[Datum för sista programtillfället]]),"",TabellSAML[[#This Row],[Datum för sista programtillfället]]))</f>
        <v/>
      </c>
      <c r="BJ530" t="str">
        <f>IF(ISTEXT(TabellSAML[[#This Row],[Typ av program]]),TabellSAML[[#This Row],[Typ av program]],IF(ISBLANK(TabellSAML[[#This Row],[Typ av program2]]),"",TabellSAML[[#This Row],[Typ av program2]]))</f>
        <v/>
      </c>
      <c r="BK530" t="str">
        <f>IF(ISTEXT(TabellSAML[[#This Row],[Datum alla]]),"",YEAR(TabellSAML[[#This Row],[Datum alla]]))</f>
        <v/>
      </c>
      <c r="BL530" t="str">
        <f>IF(ISTEXT(TabellSAML[[#This Row],[Datum alla]]),"",MONTH(TabellSAML[[#This Row],[Datum alla]]))</f>
        <v/>
      </c>
      <c r="BM530" t="str">
        <f>IF(ISTEXT(TabellSAML[[#This Row],[Månad]]),"",IF(TabellSAML[[#This Row],[Månad]]&lt;=6,TabellSAML[[#This Row],[År]]&amp;" termin 1",TabellSAML[[#This Row],[År]]&amp;" termin 2"))</f>
        <v/>
      </c>
    </row>
    <row r="531" spans="2:65" x14ac:dyDescent="0.25">
      <c r="B531" s="1"/>
      <c r="C531" s="1"/>
      <c r="G531" s="29"/>
      <c r="J531" s="2"/>
      <c r="K531" s="2"/>
      <c r="S531" s="37"/>
      <c r="T531" s="29"/>
      <c r="AO531" s="44" t="str">
        <f>IF(TabellSAML[[#This Row],[ID]]&gt;0,ISTEXT(TabellSAML[[#This Row],[(CoS) Ledarens namn]]),"")</f>
        <v/>
      </c>
      <c r="AP531" t="str">
        <f>IF(TabellSAML[[#This Row],[ID]]&gt;0,ISTEXT(TabellSAML[[#This Row],[(BIFF) Ledarens namn]]),"")</f>
        <v/>
      </c>
      <c r="AQ531" t="str">
        <f>IF(TabellSAML[[#This Row],[ID]]&gt;0,ISTEXT(TabellSAML[[#This Row],[(LFT) Ledarens namn]]),"")</f>
        <v/>
      </c>
      <c r="AR531" t="str">
        <f>IF(TabellSAML[[#This Row],[ID]]&gt;0,ISTEXT(TabellSAML[[#This Row],[(CoS) Namn på ledare för programmet]]),"")</f>
        <v/>
      </c>
      <c r="AS531" t="str">
        <f>IF(TabellSAML[[#This Row],[ID]]&gt;0,ISTEXT(TabellSAML[[#This Row],[(BIFF) Namn på ledare för programmet]]),"")</f>
        <v/>
      </c>
      <c r="AT531" t="str">
        <f>IF(TabellSAML[[#This Row],[ID]]&gt;0,ISTEXT(TabellSAML[[#This Row],[(LFT) Namn på ledare för programmet]]),"")</f>
        <v/>
      </c>
      <c r="AU531" s="5" t="str">
        <f>IF(TabellSAML[[#This Row],[CoS1]]=TRUE,TabellSAML[[#This Row],[Datum för det sista programtillfället]]&amp;TabellSAML[[#This Row],[(CoS) Ledarens namn]],"")</f>
        <v/>
      </c>
      <c r="AV531" t="str">
        <f>IF(TabellSAML[[#This Row],[CoS1]]=TRUE,TabellSAML[[#This Row],[Socialförvaltning som anordnat programtillfällena]],"")</f>
        <v/>
      </c>
      <c r="AW531" s="5" t="str">
        <f>IF(TabellSAML[[#This Row],[CoS2]]=TRUE,TabellSAML[[#This Row],[Datum för sista programtillfället]]&amp;TabellSAML[[#This Row],[(CoS) Namn på ledare för programmet]],"")</f>
        <v/>
      </c>
      <c r="AX531" t="str">
        <f>_xlfn.XLOOKUP(TabellSAML[[#This Row],[CoS_del_datum]],TabellSAML[CoS_led_datum],TabellSAML[CoS_led_SF],"",0,1)</f>
        <v/>
      </c>
      <c r="AY531" s="5" t="str">
        <f>IF(TabellSAML[[#This Row],[BIFF1]]=TRUE,TabellSAML[[#This Row],[Datum för det sista programtillfället]]&amp;TabellSAML[[#This Row],[(BIFF) Ledarens namn]],"")</f>
        <v/>
      </c>
      <c r="AZ531" t="str">
        <f>IF(TabellSAML[[#This Row],[BIFF1]]=TRUE,TabellSAML[[#This Row],[Socialförvaltning som anordnat programtillfällena]],"")</f>
        <v/>
      </c>
      <c r="BA531" s="5" t="str">
        <f>IF(TabellSAML[[#This Row],[BIFF2]]=TRUE,TabellSAML[[#This Row],[Datum för sista programtillfället]]&amp;TabellSAML[[#This Row],[(BIFF) Namn på ledare för programmet]],"")</f>
        <v/>
      </c>
      <c r="BB531" t="str">
        <f>_xlfn.XLOOKUP(TabellSAML[[#This Row],[BIFF_del_datum]],TabellSAML[BIFF_led_datum],TabellSAML[BIFF_led_SF],"",0,1)</f>
        <v/>
      </c>
      <c r="BC531" s="5" t="str">
        <f>IF(TabellSAML[[#This Row],[LFT1]]=TRUE,TabellSAML[[#This Row],[Datum för det sista programtillfället]]&amp;TabellSAML[[#This Row],[(LFT) Ledarens namn]],"")</f>
        <v/>
      </c>
      <c r="BD531" t="str">
        <f>IF(TabellSAML[[#This Row],[LFT1]]=TRUE,TabellSAML[[#This Row],[Socialförvaltning som anordnat programtillfällena]],"")</f>
        <v/>
      </c>
      <c r="BE531" s="5" t="str">
        <f>IF(TabellSAML[[#This Row],[LFT2]]=TRUE,TabellSAML[[#This Row],[Datum för sista programtillfället]]&amp;TabellSAML[[#This Row],[(LFT) Namn på ledare för programmet]],"")</f>
        <v/>
      </c>
      <c r="BF531" t="str">
        <f>_xlfn.XLOOKUP(TabellSAML[[#This Row],[LFT_del_datum]],TabellSAML[LFT_led_datum],TabellSAML[LFT_led_SF],"",0,1)</f>
        <v/>
      </c>
      <c r="BG53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1" s="5" t="str">
        <f>IF(ISNUMBER(TabellSAML[[#This Row],[Datum för det sista programtillfället]]),TabellSAML[[#This Row],[Datum för det sista programtillfället]],IF(ISBLANK(TabellSAML[[#This Row],[Datum för sista programtillfället]]),"",TabellSAML[[#This Row],[Datum för sista programtillfället]]))</f>
        <v/>
      </c>
      <c r="BJ531" t="str">
        <f>IF(ISTEXT(TabellSAML[[#This Row],[Typ av program]]),TabellSAML[[#This Row],[Typ av program]],IF(ISBLANK(TabellSAML[[#This Row],[Typ av program2]]),"",TabellSAML[[#This Row],[Typ av program2]]))</f>
        <v/>
      </c>
      <c r="BK531" t="str">
        <f>IF(ISTEXT(TabellSAML[[#This Row],[Datum alla]]),"",YEAR(TabellSAML[[#This Row],[Datum alla]]))</f>
        <v/>
      </c>
      <c r="BL531" t="str">
        <f>IF(ISTEXT(TabellSAML[[#This Row],[Datum alla]]),"",MONTH(TabellSAML[[#This Row],[Datum alla]]))</f>
        <v/>
      </c>
      <c r="BM531" t="str">
        <f>IF(ISTEXT(TabellSAML[[#This Row],[Månad]]),"",IF(TabellSAML[[#This Row],[Månad]]&lt;=6,TabellSAML[[#This Row],[År]]&amp;" termin 1",TabellSAML[[#This Row],[År]]&amp;" termin 2"))</f>
        <v/>
      </c>
    </row>
    <row r="532" spans="2:65" x14ac:dyDescent="0.25">
      <c r="B532" s="1"/>
      <c r="C532" s="1"/>
      <c r="G532" s="29"/>
      <c r="J532" s="2"/>
      <c r="K532" s="2"/>
      <c r="S532" s="37"/>
      <c r="T532" s="29"/>
      <c r="AU532" s="5" t="str">
        <f>IF(TabellSAML[[#This Row],[CoS1]]=TRUE,TabellSAML[[#This Row],[Datum för det sista programtillfället]]&amp;TabellSAML[[#This Row],[(CoS) Ledarens namn]],"")</f>
        <v/>
      </c>
      <c r="AW532" s="5" t="str">
        <f>IF(TabellSAML[[#This Row],[CoS2]]=TRUE,TabellSAML[[#This Row],[Datum för sista programtillfället]]&amp;TabellSAML[[#This Row],[(CoS) Namn på ledare för programmet]],"")</f>
        <v/>
      </c>
      <c r="AY532" s="5" t="str">
        <f>IF(TabellSAML[[#This Row],[BIFF1]]=TRUE,TabellSAML[[#This Row],[Datum för det sista programtillfället]]&amp;TabellSAML[[#This Row],[(BIFF) Ledarens namn]],"")</f>
        <v/>
      </c>
      <c r="AZ532" t="str">
        <f>IF(TabellSAML[[#This Row],[BIFF1]]=TRUE,TabellSAML[[#This Row],[Socialförvaltning som anordnat programtillfällena]],"")</f>
        <v/>
      </c>
      <c r="BA532" s="5" t="str">
        <f>IF(TabellSAML[[#This Row],[BIFF2]]=TRUE,TabellSAML[[#This Row],[Datum för sista programtillfället]]&amp;TabellSAML[[#This Row],[(BIFF) Namn på ledare för programmet]],"")</f>
        <v/>
      </c>
      <c r="BB532" t="str">
        <f>_xlfn.XLOOKUP(TabellSAML[[#This Row],[BIFF_del_datum]],TabellSAML[BIFF_led_datum],TabellSAML[BIFF_led_SF],"",0,1)</f>
        <v/>
      </c>
      <c r="BC532" s="5" t="str">
        <f>IF(TabellSAML[[#This Row],[LFT1]]=TRUE,TabellSAML[[#This Row],[Datum för det sista programtillfället]]&amp;TabellSAML[[#This Row],[(LFT) Ledarens namn]],"")</f>
        <v/>
      </c>
      <c r="BD532" t="str">
        <f>IF(TabellSAML[[#This Row],[LFT1]]=TRUE,TabellSAML[[#This Row],[Socialförvaltning som anordnat programtillfällena]],"")</f>
        <v/>
      </c>
      <c r="BE532" s="5" t="str">
        <f>IF(TabellSAML[[#This Row],[LFT2]]=TRUE,TabellSAML[[#This Row],[Datum för sista programtillfället]]&amp;TabellSAML[[#This Row],[(LFT) Namn på ledare för programmet]],"")</f>
        <v/>
      </c>
      <c r="BI532" s="5"/>
    </row>
    <row r="533" spans="2:65" x14ac:dyDescent="0.25">
      <c r="B533" s="1"/>
      <c r="C533" s="1"/>
      <c r="G533" s="29"/>
      <c r="S533" s="37"/>
      <c r="T533" s="29"/>
      <c r="AA533" s="2"/>
      <c r="AO533" s="44" t="str">
        <f>IF(TabellSAML[[#This Row],[ID]]&gt;0,ISTEXT(TabellSAML[[#This Row],[(CoS) Ledarens namn]]),"")</f>
        <v/>
      </c>
      <c r="AP533" t="str">
        <f>IF(TabellSAML[[#This Row],[ID]]&gt;0,ISTEXT(TabellSAML[[#This Row],[(BIFF) Ledarens namn]]),"")</f>
        <v/>
      </c>
      <c r="AQ533" t="str">
        <f>IF(TabellSAML[[#This Row],[ID]]&gt;0,ISTEXT(TabellSAML[[#This Row],[(LFT) Ledarens namn]]),"")</f>
        <v/>
      </c>
      <c r="AR533" t="str">
        <f>IF(TabellSAML[[#This Row],[ID]]&gt;0,ISTEXT(TabellSAML[[#This Row],[(CoS) Namn på ledare för programmet]]),"")</f>
        <v/>
      </c>
      <c r="AS533" t="str">
        <f>IF(TabellSAML[[#This Row],[ID]]&gt;0,ISTEXT(TabellSAML[[#This Row],[(BIFF) Namn på ledare för programmet]]),"")</f>
        <v/>
      </c>
      <c r="AT533" t="str">
        <f>IF(TabellSAML[[#This Row],[ID]]&gt;0,ISTEXT(TabellSAML[[#This Row],[(LFT) Namn på ledare för programmet]]),"")</f>
        <v/>
      </c>
      <c r="AU533" s="5" t="str">
        <f>IF(TabellSAML[[#This Row],[CoS1]]=TRUE,TabellSAML[[#This Row],[Datum för det sista programtillfället]]&amp;TabellSAML[[#This Row],[(CoS) Ledarens namn]],"")</f>
        <v/>
      </c>
      <c r="AV533" t="str">
        <f>IF(TabellSAML[[#This Row],[CoS1]]=TRUE,TabellSAML[[#This Row],[Socialförvaltning som anordnat programtillfällena]],"")</f>
        <v/>
      </c>
      <c r="AW533" s="5" t="str">
        <f>IF(TabellSAML[[#This Row],[CoS2]]=TRUE,TabellSAML[[#This Row],[Datum för sista programtillfället]]&amp;TabellSAML[[#This Row],[(CoS) Namn på ledare för programmet]],"")</f>
        <v/>
      </c>
      <c r="AX533" t="str">
        <f>_xlfn.XLOOKUP(TabellSAML[[#This Row],[CoS_del_datum]],TabellSAML[CoS_led_datum],TabellSAML[CoS_led_SF],"",0,1)</f>
        <v/>
      </c>
      <c r="AY533" s="5" t="str">
        <f>IF(TabellSAML[[#This Row],[BIFF1]]=TRUE,TabellSAML[[#This Row],[Datum för det sista programtillfället]]&amp;TabellSAML[[#This Row],[(BIFF) Ledarens namn]],"")</f>
        <v/>
      </c>
      <c r="AZ533" t="str">
        <f>IF(TabellSAML[[#This Row],[BIFF1]]=TRUE,TabellSAML[[#This Row],[Socialförvaltning som anordnat programtillfällena]],"")</f>
        <v/>
      </c>
      <c r="BA533" s="5" t="str">
        <f>IF(TabellSAML[[#This Row],[BIFF2]]=TRUE,TabellSAML[[#This Row],[Datum för sista programtillfället]]&amp;TabellSAML[[#This Row],[(BIFF) Namn på ledare för programmet]],"")</f>
        <v/>
      </c>
      <c r="BB533" t="str">
        <f>_xlfn.XLOOKUP(TabellSAML[[#This Row],[BIFF_del_datum]],TabellSAML[BIFF_led_datum],TabellSAML[BIFF_led_SF],"",0,1)</f>
        <v/>
      </c>
      <c r="BC533" s="5" t="str">
        <f>IF(TabellSAML[[#This Row],[LFT1]]=TRUE,TabellSAML[[#This Row],[Datum för det sista programtillfället]]&amp;TabellSAML[[#This Row],[(LFT) Ledarens namn]],"")</f>
        <v/>
      </c>
      <c r="BD533" t="str">
        <f>IF(TabellSAML[[#This Row],[LFT1]]=TRUE,TabellSAML[[#This Row],[Socialförvaltning som anordnat programtillfällena]],"")</f>
        <v/>
      </c>
      <c r="BE533" s="5" t="str">
        <f>IF(TabellSAML[[#This Row],[LFT2]]=TRUE,TabellSAML[[#This Row],[Datum för sista programtillfället]]&amp;TabellSAML[[#This Row],[(LFT) Namn på ledare för programmet]],"")</f>
        <v/>
      </c>
      <c r="BF533" t="str">
        <f>_xlfn.XLOOKUP(TabellSAML[[#This Row],[LFT_del_datum]],TabellSAML[LFT_led_datum],TabellSAML[LFT_led_SF],"",0,1)</f>
        <v/>
      </c>
      <c r="BG53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3" s="5" t="str">
        <f>IF(ISNUMBER(TabellSAML[[#This Row],[Datum för det sista programtillfället]]),TabellSAML[[#This Row],[Datum för det sista programtillfället]],IF(ISBLANK(TabellSAML[[#This Row],[Datum för sista programtillfället]]),"",TabellSAML[[#This Row],[Datum för sista programtillfället]]))</f>
        <v/>
      </c>
      <c r="BJ533" t="str">
        <f>IF(ISTEXT(TabellSAML[[#This Row],[Typ av program]]),TabellSAML[[#This Row],[Typ av program]],IF(ISBLANK(TabellSAML[[#This Row],[Typ av program2]]),"",TabellSAML[[#This Row],[Typ av program2]]))</f>
        <v/>
      </c>
      <c r="BK533" t="str">
        <f>IF(ISTEXT(TabellSAML[[#This Row],[Datum alla]]),"",YEAR(TabellSAML[[#This Row],[Datum alla]]))</f>
        <v/>
      </c>
      <c r="BL533" t="str">
        <f>IF(ISTEXT(TabellSAML[[#This Row],[Datum alla]]),"",MONTH(TabellSAML[[#This Row],[Datum alla]]))</f>
        <v/>
      </c>
      <c r="BM533" t="str">
        <f>IF(ISTEXT(TabellSAML[[#This Row],[Månad]]),"",IF(TabellSAML[[#This Row],[Månad]]&lt;=6,TabellSAML[[#This Row],[År]]&amp;" termin 1",TabellSAML[[#This Row],[År]]&amp;" termin 2"))</f>
        <v/>
      </c>
    </row>
    <row r="534" spans="2:65" x14ac:dyDescent="0.25">
      <c r="B534" s="1"/>
      <c r="C534" s="1"/>
      <c r="G534" s="29"/>
      <c r="S534" s="37"/>
      <c r="T534" s="29"/>
      <c r="AA534" s="2"/>
      <c r="AO534" s="44" t="str">
        <f>IF(TabellSAML[[#This Row],[ID]]&gt;0,ISTEXT(TabellSAML[[#This Row],[(CoS) Ledarens namn]]),"")</f>
        <v/>
      </c>
      <c r="AP534" t="str">
        <f>IF(TabellSAML[[#This Row],[ID]]&gt;0,ISTEXT(TabellSAML[[#This Row],[(BIFF) Ledarens namn]]),"")</f>
        <v/>
      </c>
      <c r="AQ534" t="str">
        <f>IF(TabellSAML[[#This Row],[ID]]&gt;0,ISTEXT(TabellSAML[[#This Row],[(LFT) Ledarens namn]]),"")</f>
        <v/>
      </c>
      <c r="AR534" t="str">
        <f>IF(TabellSAML[[#This Row],[ID]]&gt;0,ISTEXT(TabellSAML[[#This Row],[(CoS) Namn på ledare för programmet]]),"")</f>
        <v/>
      </c>
      <c r="AS534" t="str">
        <f>IF(TabellSAML[[#This Row],[ID]]&gt;0,ISTEXT(TabellSAML[[#This Row],[(BIFF) Namn på ledare för programmet]]),"")</f>
        <v/>
      </c>
      <c r="AT534" t="str">
        <f>IF(TabellSAML[[#This Row],[ID]]&gt;0,ISTEXT(TabellSAML[[#This Row],[(LFT) Namn på ledare för programmet]]),"")</f>
        <v/>
      </c>
      <c r="AU534" s="5" t="str">
        <f>IF(TabellSAML[[#This Row],[CoS1]]=TRUE,TabellSAML[[#This Row],[Datum för det sista programtillfället]]&amp;TabellSAML[[#This Row],[(CoS) Ledarens namn]],"")</f>
        <v/>
      </c>
      <c r="AV534" t="str">
        <f>IF(TabellSAML[[#This Row],[CoS1]]=TRUE,TabellSAML[[#This Row],[Socialförvaltning som anordnat programtillfällena]],"")</f>
        <v/>
      </c>
      <c r="AW534" s="5" t="str">
        <f>IF(TabellSAML[[#This Row],[CoS2]]=TRUE,TabellSAML[[#This Row],[Datum för sista programtillfället]]&amp;TabellSAML[[#This Row],[(CoS) Namn på ledare för programmet]],"")</f>
        <v/>
      </c>
      <c r="AX534" t="str">
        <f>_xlfn.XLOOKUP(TabellSAML[[#This Row],[CoS_del_datum]],TabellSAML[CoS_led_datum],TabellSAML[CoS_led_SF],"",0,1)</f>
        <v/>
      </c>
      <c r="AY534" s="5" t="str">
        <f>IF(TabellSAML[[#This Row],[BIFF1]]=TRUE,TabellSAML[[#This Row],[Datum för det sista programtillfället]]&amp;TabellSAML[[#This Row],[(BIFF) Ledarens namn]],"")</f>
        <v/>
      </c>
      <c r="AZ534" t="str">
        <f>IF(TabellSAML[[#This Row],[BIFF1]]=TRUE,TabellSAML[[#This Row],[Socialförvaltning som anordnat programtillfällena]],"")</f>
        <v/>
      </c>
      <c r="BA534" s="5" t="str">
        <f>IF(TabellSAML[[#This Row],[BIFF2]]=TRUE,TabellSAML[[#This Row],[Datum för sista programtillfället]]&amp;TabellSAML[[#This Row],[(BIFF) Namn på ledare för programmet]],"")</f>
        <v/>
      </c>
      <c r="BB534" t="str">
        <f>_xlfn.XLOOKUP(TabellSAML[[#This Row],[BIFF_del_datum]],TabellSAML[BIFF_led_datum],TabellSAML[BIFF_led_SF],"",0,1)</f>
        <v/>
      </c>
      <c r="BC534" s="5" t="str">
        <f>IF(TabellSAML[[#This Row],[LFT1]]=TRUE,TabellSAML[[#This Row],[Datum för det sista programtillfället]]&amp;TabellSAML[[#This Row],[(LFT) Ledarens namn]],"")</f>
        <v/>
      </c>
      <c r="BD534" t="str">
        <f>IF(TabellSAML[[#This Row],[LFT1]]=TRUE,TabellSAML[[#This Row],[Socialförvaltning som anordnat programtillfällena]],"")</f>
        <v/>
      </c>
      <c r="BE534" s="5" t="str">
        <f>IF(TabellSAML[[#This Row],[LFT2]]=TRUE,TabellSAML[[#This Row],[Datum för sista programtillfället]]&amp;TabellSAML[[#This Row],[(LFT) Namn på ledare för programmet]],"")</f>
        <v/>
      </c>
      <c r="BF534" t="str">
        <f>_xlfn.XLOOKUP(TabellSAML[[#This Row],[LFT_del_datum]],TabellSAML[LFT_led_datum],TabellSAML[LFT_led_SF],"",0,1)</f>
        <v/>
      </c>
      <c r="BG53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4" s="5" t="str">
        <f>IF(ISNUMBER(TabellSAML[[#This Row],[Datum för det sista programtillfället]]),TabellSAML[[#This Row],[Datum för det sista programtillfället]],IF(ISBLANK(TabellSAML[[#This Row],[Datum för sista programtillfället]]),"",TabellSAML[[#This Row],[Datum för sista programtillfället]]))</f>
        <v/>
      </c>
      <c r="BJ534" t="str">
        <f>IF(ISTEXT(TabellSAML[[#This Row],[Typ av program]]),TabellSAML[[#This Row],[Typ av program]],IF(ISBLANK(TabellSAML[[#This Row],[Typ av program2]]),"",TabellSAML[[#This Row],[Typ av program2]]))</f>
        <v/>
      </c>
      <c r="BK534" t="str">
        <f>IF(ISTEXT(TabellSAML[[#This Row],[Datum alla]]),"",YEAR(TabellSAML[[#This Row],[Datum alla]]))</f>
        <v/>
      </c>
      <c r="BL534" t="str">
        <f>IF(ISTEXT(TabellSAML[[#This Row],[Datum alla]]),"",MONTH(TabellSAML[[#This Row],[Datum alla]]))</f>
        <v/>
      </c>
      <c r="BM534" t="str">
        <f>IF(ISTEXT(TabellSAML[[#This Row],[Månad]]),"",IF(TabellSAML[[#This Row],[Månad]]&lt;=6,TabellSAML[[#This Row],[År]]&amp;" termin 1",TabellSAML[[#This Row],[År]]&amp;" termin 2"))</f>
        <v/>
      </c>
    </row>
    <row r="535" spans="2:65" x14ac:dyDescent="0.25">
      <c r="B535" s="1"/>
      <c r="C535" s="1"/>
      <c r="G535" s="29"/>
      <c r="J535" s="2"/>
      <c r="K535" s="2"/>
      <c r="S535" s="37"/>
      <c r="T535" s="29"/>
      <c r="AO535" s="44" t="str">
        <f>IF(TabellSAML[[#This Row],[ID]]&gt;0,ISTEXT(TabellSAML[[#This Row],[(CoS) Ledarens namn]]),"")</f>
        <v/>
      </c>
      <c r="AP535" t="str">
        <f>IF(TabellSAML[[#This Row],[ID]]&gt;0,ISTEXT(TabellSAML[[#This Row],[(BIFF) Ledarens namn]]),"")</f>
        <v/>
      </c>
      <c r="AQ535" t="str">
        <f>IF(TabellSAML[[#This Row],[ID]]&gt;0,ISTEXT(TabellSAML[[#This Row],[(LFT) Ledarens namn]]),"")</f>
        <v/>
      </c>
      <c r="AR535" t="str">
        <f>IF(TabellSAML[[#This Row],[ID]]&gt;0,ISTEXT(TabellSAML[[#This Row],[(CoS) Namn på ledare för programmet]]),"")</f>
        <v/>
      </c>
      <c r="AS535" t="str">
        <f>IF(TabellSAML[[#This Row],[ID]]&gt;0,ISTEXT(TabellSAML[[#This Row],[(BIFF) Namn på ledare för programmet]]),"")</f>
        <v/>
      </c>
      <c r="AT535" t="str">
        <f>IF(TabellSAML[[#This Row],[ID]]&gt;0,ISTEXT(TabellSAML[[#This Row],[(LFT) Namn på ledare för programmet]]),"")</f>
        <v/>
      </c>
      <c r="AU535" s="5" t="str">
        <f>IF(TabellSAML[[#This Row],[CoS1]]=TRUE,TabellSAML[[#This Row],[Datum för det sista programtillfället]]&amp;TabellSAML[[#This Row],[(CoS) Ledarens namn]],"")</f>
        <v/>
      </c>
      <c r="AV535" t="str">
        <f>IF(TabellSAML[[#This Row],[CoS1]]=TRUE,TabellSAML[[#This Row],[Socialförvaltning som anordnat programtillfällena]],"")</f>
        <v/>
      </c>
      <c r="AW535" s="5" t="str">
        <f>IF(TabellSAML[[#This Row],[CoS2]]=TRUE,TabellSAML[[#This Row],[Datum för sista programtillfället]]&amp;TabellSAML[[#This Row],[(CoS) Namn på ledare för programmet]],"")</f>
        <v/>
      </c>
      <c r="AX535" t="str">
        <f>_xlfn.XLOOKUP(TabellSAML[[#This Row],[CoS_del_datum]],TabellSAML[CoS_led_datum],TabellSAML[CoS_led_SF],"",0,1)</f>
        <v/>
      </c>
      <c r="AY535" s="5" t="str">
        <f>IF(TabellSAML[[#This Row],[BIFF1]]=TRUE,TabellSAML[[#This Row],[Datum för det sista programtillfället]]&amp;TabellSAML[[#This Row],[(BIFF) Ledarens namn]],"")</f>
        <v/>
      </c>
      <c r="AZ535" t="str">
        <f>IF(TabellSAML[[#This Row],[BIFF1]]=TRUE,TabellSAML[[#This Row],[Socialförvaltning som anordnat programtillfällena]],"")</f>
        <v/>
      </c>
      <c r="BA535" s="5" t="str">
        <f>IF(TabellSAML[[#This Row],[BIFF2]]=TRUE,TabellSAML[[#This Row],[Datum för sista programtillfället]]&amp;TabellSAML[[#This Row],[(BIFF) Namn på ledare för programmet]],"")</f>
        <v/>
      </c>
      <c r="BB535" t="str">
        <f>_xlfn.XLOOKUP(TabellSAML[[#This Row],[BIFF_del_datum]],TabellSAML[BIFF_led_datum],TabellSAML[BIFF_led_SF],"",0,1)</f>
        <v/>
      </c>
      <c r="BC535" s="5" t="str">
        <f>IF(TabellSAML[[#This Row],[LFT1]]=TRUE,TabellSAML[[#This Row],[Datum för det sista programtillfället]]&amp;TabellSAML[[#This Row],[(LFT) Ledarens namn]],"")</f>
        <v/>
      </c>
      <c r="BD535" t="str">
        <f>IF(TabellSAML[[#This Row],[LFT1]]=TRUE,TabellSAML[[#This Row],[Socialförvaltning som anordnat programtillfällena]],"")</f>
        <v/>
      </c>
      <c r="BE535" s="5" t="str">
        <f>IF(TabellSAML[[#This Row],[LFT2]]=TRUE,TabellSAML[[#This Row],[Datum för sista programtillfället]]&amp;TabellSAML[[#This Row],[(LFT) Namn på ledare för programmet]],"")</f>
        <v/>
      </c>
      <c r="BF535" t="str">
        <f>_xlfn.XLOOKUP(TabellSAML[[#This Row],[LFT_del_datum]],TabellSAML[LFT_led_datum],TabellSAML[LFT_led_SF],"",0,1)</f>
        <v/>
      </c>
      <c r="BG53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5" s="5" t="str">
        <f>IF(ISNUMBER(TabellSAML[[#This Row],[Datum för det sista programtillfället]]),TabellSAML[[#This Row],[Datum för det sista programtillfället]],IF(ISBLANK(TabellSAML[[#This Row],[Datum för sista programtillfället]]),"",TabellSAML[[#This Row],[Datum för sista programtillfället]]))</f>
        <v/>
      </c>
      <c r="BJ535" t="str">
        <f>IF(ISTEXT(TabellSAML[[#This Row],[Typ av program]]),TabellSAML[[#This Row],[Typ av program]],IF(ISBLANK(TabellSAML[[#This Row],[Typ av program2]]),"",TabellSAML[[#This Row],[Typ av program2]]))</f>
        <v/>
      </c>
      <c r="BK535" t="str">
        <f>IF(ISTEXT(TabellSAML[[#This Row],[Datum alla]]),"",YEAR(TabellSAML[[#This Row],[Datum alla]]))</f>
        <v/>
      </c>
      <c r="BL535" t="str">
        <f>IF(ISTEXT(TabellSAML[[#This Row],[Datum alla]]),"",MONTH(TabellSAML[[#This Row],[Datum alla]]))</f>
        <v/>
      </c>
      <c r="BM535" t="str">
        <f>IF(ISTEXT(TabellSAML[[#This Row],[Månad]]),"",IF(TabellSAML[[#This Row],[Månad]]&lt;=6,TabellSAML[[#This Row],[År]]&amp;" termin 1",TabellSAML[[#This Row],[År]]&amp;" termin 2"))</f>
        <v/>
      </c>
    </row>
    <row r="536" spans="2:65" x14ac:dyDescent="0.25">
      <c r="B536" s="1"/>
      <c r="C536" s="1"/>
      <c r="G536" s="29"/>
      <c r="S536" s="37"/>
      <c r="T536" s="29"/>
      <c r="AA536" s="2"/>
      <c r="AO536" s="44" t="str">
        <f>IF(TabellSAML[[#This Row],[ID]]&gt;0,ISTEXT(TabellSAML[[#This Row],[(CoS) Ledarens namn]]),"")</f>
        <v/>
      </c>
      <c r="AP536" t="str">
        <f>IF(TabellSAML[[#This Row],[ID]]&gt;0,ISTEXT(TabellSAML[[#This Row],[(BIFF) Ledarens namn]]),"")</f>
        <v/>
      </c>
      <c r="AQ536" t="str">
        <f>IF(TabellSAML[[#This Row],[ID]]&gt;0,ISTEXT(TabellSAML[[#This Row],[(LFT) Ledarens namn]]),"")</f>
        <v/>
      </c>
      <c r="AR536" t="str">
        <f>IF(TabellSAML[[#This Row],[ID]]&gt;0,ISTEXT(TabellSAML[[#This Row],[(CoS) Namn på ledare för programmet]]),"")</f>
        <v/>
      </c>
      <c r="AS536" t="str">
        <f>IF(TabellSAML[[#This Row],[ID]]&gt;0,ISTEXT(TabellSAML[[#This Row],[(BIFF) Namn på ledare för programmet]]),"")</f>
        <v/>
      </c>
      <c r="AT536" t="str">
        <f>IF(TabellSAML[[#This Row],[ID]]&gt;0,ISTEXT(TabellSAML[[#This Row],[(LFT) Namn på ledare för programmet]]),"")</f>
        <v/>
      </c>
      <c r="AU536" s="5" t="str">
        <f>IF(TabellSAML[[#This Row],[CoS1]]=TRUE,TabellSAML[[#This Row],[Datum för det sista programtillfället]]&amp;TabellSAML[[#This Row],[(CoS) Ledarens namn]],"")</f>
        <v/>
      </c>
      <c r="AV536" t="str">
        <f>IF(TabellSAML[[#This Row],[CoS1]]=TRUE,TabellSAML[[#This Row],[Socialförvaltning som anordnat programtillfällena]],"")</f>
        <v/>
      </c>
      <c r="AW536" s="5" t="str">
        <f>IF(TabellSAML[[#This Row],[CoS2]]=TRUE,TabellSAML[[#This Row],[Datum för sista programtillfället]]&amp;TabellSAML[[#This Row],[(CoS) Namn på ledare för programmet]],"")</f>
        <v/>
      </c>
      <c r="AX536" t="str">
        <f>_xlfn.XLOOKUP(TabellSAML[[#This Row],[CoS_del_datum]],TabellSAML[CoS_led_datum],TabellSAML[CoS_led_SF],"",0,1)</f>
        <v/>
      </c>
      <c r="AY536" s="5" t="str">
        <f>IF(TabellSAML[[#This Row],[BIFF1]]=TRUE,TabellSAML[[#This Row],[Datum för det sista programtillfället]]&amp;TabellSAML[[#This Row],[(BIFF) Ledarens namn]],"")</f>
        <v/>
      </c>
      <c r="AZ536" t="str">
        <f>IF(TabellSAML[[#This Row],[BIFF1]]=TRUE,TabellSAML[[#This Row],[Socialförvaltning som anordnat programtillfällena]],"")</f>
        <v/>
      </c>
      <c r="BA536" s="5" t="str">
        <f>IF(TabellSAML[[#This Row],[BIFF2]]=TRUE,TabellSAML[[#This Row],[Datum för sista programtillfället]]&amp;TabellSAML[[#This Row],[(BIFF) Namn på ledare för programmet]],"")</f>
        <v/>
      </c>
      <c r="BB536" t="str">
        <f>_xlfn.XLOOKUP(TabellSAML[[#This Row],[BIFF_del_datum]],TabellSAML[BIFF_led_datum],TabellSAML[BIFF_led_SF],"",0,1)</f>
        <v/>
      </c>
      <c r="BC536" s="5" t="str">
        <f>IF(TabellSAML[[#This Row],[LFT1]]=TRUE,TabellSAML[[#This Row],[Datum för det sista programtillfället]]&amp;TabellSAML[[#This Row],[(LFT) Ledarens namn]],"")</f>
        <v/>
      </c>
      <c r="BD536" t="str">
        <f>IF(TabellSAML[[#This Row],[LFT1]]=TRUE,TabellSAML[[#This Row],[Socialförvaltning som anordnat programtillfällena]],"")</f>
        <v/>
      </c>
      <c r="BE536" s="5" t="str">
        <f>IF(TabellSAML[[#This Row],[LFT2]]=TRUE,TabellSAML[[#This Row],[Datum för sista programtillfället]]&amp;TabellSAML[[#This Row],[(LFT) Namn på ledare för programmet]],"")</f>
        <v/>
      </c>
      <c r="BF536" t="str">
        <f>_xlfn.XLOOKUP(TabellSAML[[#This Row],[LFT_del_datum]],TabellSAML[LFT_led_datum],TabellSAML[LFT_led_SF],"",0,1)</f>
        <v/>
      </c>
      <c r="BG53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6" s="5" t="str">
        <f>IF(ISNUMBER(TabellSAML[[#This Row],[Datum för det sista programtillfället]]),TabellSAML[[#This Row],[Datum för det sista programtillfället]],IF(ISBLANK(TabellSAML[[#This Row],[Datum för sista programtillfället]]),"",TabellSAML[[#This Row],[Datum för sista programtillfället]]))</f>
        <v/>
      </c>
      <c r="BJ536" t="str">
        <f>IF(ISTEXT(TabellSAML[[#This Row],[Typ av program]]),TabellSAML[[#This Row],[Typ av program]],IF(ISBLANK(TabellSAML[[#This Row],[Typ av program2]]),"",TabellSAML[[#This Row],[Typ av program2]]))</f>
        <v/>
      </c>
      <c r="BK536" t="str">
        <f>IF(ISTEXT(TabellSAML[[#This Row],[Datum alla]]),"",YEAR(TabellSAML[[#This Row],[Datum alla]]))</f>
        <v/>
      </c>
      <c r="BL536" t="str">
        <f>IF(ISTEXT(TabellSAML[[#This Row],[Datum alla]]),"",MONTH(TabellSAML[[#This Row],[Datum alla]]))</f>
        <v/>
      </c>
      <c r="BM536" t="str">
        <f>IF(ISTEXT(TabellSAML[[#This Row],[Månad]]),"",IF(TabellSAML[[#This Row],[Månad]]&lt;=6,TabellSAML[[#This Row],[År]]&amp;" termin 1",TabellSAML[[#This Row],[År]]&amp;" termin 2"))</f>
        <v/>
      </c>
    </row>
    <row r="537" spans="2:65" x14ac:dyDescent="0.25">
      <c r="B537" s="1"/>
      <c r="C537" s="1"/>
      <c r="G537" s="29"/>
      <c r="S537" s="37"/>
      <c r="T537" s="29"/>
      <c r="AA537" s="2"/>
      <c r="AO537" s="44" t="str">
        <f>IF(TabellSAML[[#This Row],[ID]]&gt;0,ISTEXT(TabellSAML[[#This Row],[(CoS) Ledarens namn]]),"")</f>
        <v/>
      </c>
      <c r="AP537" t="str">
        <f>IF(TabellSAML[[#This Row],[ID]]&gt;0,ISTEXT(TabellSAML[[#This Row],[(BIFF) Ledarens namn]]),"")</f>
        <v/>
      </c>
      <c r="AQ537" t="str">
        <f>IF(TabellSAML[[#This Row],[ID]]&gt;0,ISTEXT(TabellSAML[[#This Row],[(LFT) Ledarens namn]]),"")</f>
        <v/>
      </c>
      <c r="AR537" t="str">
        <f>IF(TabellSAML[[#This Row],[ID]]&gt;0,ISTEXT(TabellSAML[[#This Row],[(CoS) Namn på ledare för programmet]]),"")</f>
        <v/>
      </c>
      <c r="AS537" t="str">
        <f>IF(TabellSAML[[#This Row],[ID]]&gt;0,ISTEXT(TabellSAML[[#This Row],[(BIFF) Namn på ledare för programmet]]),"")</f>
        <v/>
      </c>
      <c r="AT537" t="str">
        <f>IF(TabellSAML[[#This Row],[ID]]&gt;0,ISTEXT(TabellSAML[[#This Row],[(LFT) Namn på ledare för programmet]]),"")</f>
        <v/>
      </c>
      <c r="AU537" s="5" t="str">
        <f>IF(TabellSAML[[#This Row],[CoS1]]=TRUE,TabellSAML[[#This Row],[Datum för det sista programtillfället]]&amp;TabellSAML[[#This Row],[(CoS) Ledarens namn]],"")</f>
        <v/>
      </c>
      <c r="AV537" t="str">
        <f>IF(TabellSAML[[#This Row],[CoS1]]=TRUE,TabellSAML[[#This Row],[Socialförvaltning som anordnat programtillfällena]],"")</f>
        <v/>
      </c>
      <c r="AW537" s="5" t="str">
        <f>IF(TabellSAML[[#This Row],[CoS2]]=TRUE,TabellSAML[[#This Row],[Datum för sista programtillfället]]&amp;TabellSAML[[#This Row],[(CoS) Namn på ledare för programmet]],"")</f>
        <v/>
      </c>
      <c r="AX537" t="str">
        <f>_xlfn.XLOOKUP(TabellSAML[[#This Row],[CoS_del_datum]],TabellSAML[CoS_led_datum],TabellSAML[CoS_led_SF],"",0,1)</f>
        <v/>
      </c>
      <c r="AY537" s="5" t="str">
        <f>IF(TabellSAML[[#This Row],[BIFF1]]=TRUE,TabellSAML[[#This Row],[Datum för det sista programtillfället]]&amp;TabellSAML[[#This Row],[(BIFF) Ledarens namn]],"")</f>
        <v/>
      </c>
      <c r="AZ537" t="str">
        <f>IF(TabellSAML[[#This Row],[BIFF1]]=TRUE,TabellSAML[[#This Row],[Socialförvaltning som anordnat programtillfällena]],"")</f>
        <v/>
      </c>
      <c r="BA537" s="5" t="str">
        <f>IF(TabellSAML[[#This Row],[BIFF2]]=TRUE,TabellSAML[[#This Row],[Datum för sista programtillfället]]&amp;TabellSAML[[#This Row],[(BIFF) Namn på ledare för programmet]],"")</f>
        <v/>
      </c>
      <c r="BB537" t="str">
        <f>_xlfn.XLOOKUP(TabellSAML[[#This Row],[BIFF_del_datum]],TabellSAML[BIFF_led_datum],TabellSAML[BIFF_led_SF],"",0,1)</f>
        <v/>
      </c>
      <c r="BC537" s="5" t="str">
        <f>IF(TabellSAML[[#This Row],[LFT1]]=TRUE,TabellSAML[[#This Row],[Datum för det sista programtillfället]]&amp;TabellSAML[[#This Row],[(LFT) Ledarens namn]],"")</f>
        <v/>
      </c>
      <c r="BD537" t="str">
        <f>IF(TabellSAML[[#This Row],[LFT1]]=TRUE,TabellSAML[[#This Row],[Socialförvaltning som anordnat programtillfällena]],"")</f>
        <v/>
      </c>
      <c r="BE537" s="5" t="str">
        <f>IF(TabellSAML[[#This Row],[LFT2]]=TRUE,TabellSAML[[#This Row],[Datum för sista programtillfället]]&amp;TabellSAML[[#This Row],[(LFT) Namn på ledare för programmet]],"")</f>
        <v/>
      </c>
      <c r="BF537" t="str">
        <f>_xlfn.XLOOKUP(TabellSAML[[#This Row],[LFT_del_datum]],TabellSAML[LFT_led_datum],TabellSAML[LFT_led_SF],"",0,1)</f>
        <v/>
      </c>
      <c r="BG53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7" s="5" t="str">
        <f>IF(ISNUMBER(TabellSAML[[#This Row],[Datum för det sista programtillfället]]),TabellSAML[[#This Row],[Datum för det sista programtillfället]],IF(ISBLANK(TabellSAML[[#This Row],[Datum för sista programtillfället]]),"",TabellSAML[[#This Row],[Datum för sista programtillfället]]))</f>
        <v/>
      </c>
      <c r="BJ537" t="str">
        <f>IF(ISTEXT(TabellSAML[[#This Row],[Typ av program]]),TabellSAML[[#This Row],[Typ av program]],IF(ISBLANK(TabellSAML[[#This Row],[Typ av program2]]),"",TabellSAML[[#This Row],[Typ av program2]]))</f>
        <v/>
      </c>
      <c r="BK537" t="str">
        <f>IF(ISTEXT(TabellSAML[[#This Row],[Datum alla]]),"",YEAR(TabellSAML[[#This Row],[Datum alla]]))</f>
        <v/>
      </c>
      <c r="BL537" t="str">
        <f>IF(ISTEXT(TabellSAML[[#This Row],[Datum alla]]),"",MONTH(TabellSAML[[#This Row],[Datum alla]]))</f>
        <v/>
      </c>
      <c r="BM537" t="str">
        <f>IF(ISTEXT(TabellSAML[[#This Row],[Månad]]),"",IF(TabellSAML[[#This Row],[Månad]]&lt;=6,TabellSAML[[#This Row],[År]]&amp;" termin 1",TabellSAML[[#This Row],[År]]&amp;" termin 2"))</f>
        <v/>
      </c>
    </row>
    <row r="538" spans="2:65" x14ac:dyDescent="0.25">
      <c r="B538" s="1"/>
      <c r="C538" s="1"/>
      <c r="G538" s="29"/>
      <c r="S538" s="37"/>
      <c r="T538" s="29"/>
      <c r="AA538" s="2"/>
      <c r="AO538" s="44" t="str">
        <f>IF(TabellSAML[[#This Row],[ID]]&gt;0,ISTEXT(TabellSAML[[#This Row],[(CoS) Ledarens namn]]),"")</f>
        <v/>
      </c>
      <c r="AP538" t="str">
        <f>IF(TabellSAML[[#This Row],[ID]]&gt;0,ISTEXT(TabellSAML[[#This Row],[(BIFF) Ledarens namn]]),"")</f>
        <v/>
      </c>
      <c r="AQ538" t="str">
        <f>IF(TabellSAML[[#This Row],[ID]]&gt;0,ISTEXT(TabellSAML[[#This Row],[(LFT) Ledarens namn]]),"")</f>
        <v/>
      </c>
      <c r="AR538" t="str">
        <f>IF(TabellSAML[[#This Row],[ID]]&gt;0,ISTEXT(TabellSAML[[#This Row],[(CoS) Namn på ledare för programmet]]),"")</f>
        <v/>
      </c>
      <c r="AS538" t="str">
        <f>IF(TabellSAML[[#This Row],[ID]]&gt;0,ISTEXT(TabellSAML[[#This Row],[(BIFF) Namn på ledare för programmet]]),"")</f>
        <v/>
      </c>
      <c r="AT538" t="str">
        <f>IF(TabellSAML[[#This Row],[ID]]&gt;0,ISTEXT(TabellSAML[[#This Row],[(LFT) Namn på ledare för programmet]]),"")</f>
        <v/>
      </c>
      <c r="AU538" s="5" t="str">
        <f>IF(TabellSAML[[#This Row],[CoS1]]=TRUE,TabellSAML[[#This Row],[Datum för det sista programtillfället]]&amp;TabellSAML[[#This Row],[(CoS) Ledarens namn]],"")</f>
        <v/>
      </c>
      <c r="AV538" t="str">
        <f>IF(TabellSAML[[#This Row],[CoS1]]=TRUE,TabellSAML[[#This Row],[Socialförvaltning som anordnat programtillfällena]],"")</f>
        <v/>
      </c>
      <c r="AW538" s="5" t="str">
        <f>IF(TabellSAML[[#This Row],[CoS2]]=TRUE,TabellSAML[[#This Row],[Datum för sista programtillfället]]&amp;TabellSAML[[#This Row],[(CoS) Namn på ledare för programmet]],"")</f>
        <v/>
      </c>
      <c r="AX538" t="str">
        <f>_xlfn.XLOOKUP(TabellSAML[[#This Row],[CoS_del_datum]],TabellSAML[CoS_led_datum],TabellSAML[CoS_led_SF],"",0,1)</f>
        <v/>
      </c>
      <c r="AY538" s="5" t="str">
        <f>IF(TabellSAML[[#This Row],[BIFF1]]=TRUE,TabellSAML[[#This Row],[Datum för det sista programtillfället]]&amp;TabellSAML[[#This Row],[(BIFF) Ledarens namn]],"")</f>
        <v/>
      </c>
      <c r="AZ538" t="str">
        <f>IF(TabellSAML[[#This Row],[BIFF1]]=TRUE,TabellSAML[[#This Row],[Socialförvaltning som anordnat programtillfällena]],"")</f>
        <v/>
      </c>
      <c r="BA538" s="5" t="str">
        <f>IF(TabellSAML[[#This Row],[BIFF2]]=TRUE,TabellSAML[[#This Row],[Datum för sista programtillfället]]&amp;TabellSAML[[#This Row],[(BIFF) Namn på ledare för programmet]],"")</f>
        <v/>
      </c>
      <c r="BB538" t="str">
        <f>_xlfn.XLOOKUP(TabellSAML[[#This Row],[BIFF_del_datum]],TabellSAML[BIFF_led_datum],TabellSAML[BIFF_led_SF],"",0,1)</f>
        <v/>
      </c>
      <c r="BC538" s="5" t="str">
        <f>IF(TabellSAML[[#This Row],[LFT1]]=TRUE,TabellSAML[[#This Row],[Datum för det sista programtillfället]]&amp;TabellSAML[[#This Row],[(LFT) Ledarens namn]],"")</f>
        <v/>
      </c>
      <c r="BD538" t="str">
        <f>IF(TabellSAML[[#This Row],[LFT1]]=TRUE,TabellSAML[[#This Row],[Socialförvaltning som anordnat programtillfällena]],"")</f>
        <v/>
      </c>
      <c r="BE538" s="5" t="str">
        <f>IF(TabellSAML[[#This Row],[LFT2]]=TRUE,TabellSAML[[#This Row],[Datum för sista programtillfället]]&amp;TabellSAML[[#This Row],[(LFT) Namn på ledare för programmet]],"")</f>
        <v/>
      </c>
      <c r="BF538" t="str">
        <f>_xlfn.XLOOKUP(TabellSAML[[#This Row],[LFT_del_datum]],TabellSAML[LFT_led_datum],TabellSAML[LFT_led_SF],"",0,1)</f>
        <v/>
      </c>
      <c r="BG53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8" s="5" t="str">
        <f>IF(ISNUMBER(TabellSAML[[#This Row],[Datum för det sista programtillfället]]),TabellSAML[[#This Row],[Datum för det sista programtillfället]],IF(ISBLANK(TabellSAML[[#This Row],[Datum för sista programtillfället]]),"",TabellSAML[[#This Row],[Datum för sista programtillfället]]))</f>
        <v/>
      </c>
      <c r="BJ538" t="str">
        <f>IF(ISTEXT(TabellSAML[[#This Row],[Typ av program]]),TabellSAML[[#This Row],[Typ av program]],IF(ISBLANK(TabellSAML[[#This Row],[Typ av program2]]),"",TabellSAML[[#This Row],[Typ av program2]]))</f>
        <v/>
      </c>
      <c r="BK538" t="str">
        <f>IF(ISTEXT(TabellSAML[[#This Row],[Datum alla]]),"",YEAR(TabellSAML[[#This Row],[Datum alla]]))</f>
        <v/>
      </c>
      <c r="BL538" t="str">
        <f>IF(ISTEXT(TabellSAML[[#This Row],[Datum alla]]),"",MONTH(TabellSAML[[#This Row],[Datum alla]]))</f>
        <v/>
      </c>
      <c r="BM538" t="str">
        <f>IF(ISTEXT(TabellSAML[[#This Row],[Månad]]),"",IF(TabellSAML[[#This Row],[Månad]]&lt;=6,TabellSAML[[#This Row],[År]]&amp;" termin 1",TabellSAML[[#This Row],[År]]&amp;" termin 2"))</f>
        <v/>
      </c>
    </row>
    <row r="539" spans="2:65" x14ac:dyDescent="0.25">
      <c r="B539" s="1"/>
      <c r="C539" s="1"/>
      <c r="G539" s="29"/>
      <c r="S539" s="37"/>
      <c r="T539" s="29"/>
      <c r="AA539" s="2"/>
      <c r="AO539" s="44" t="str">
        <f>IF(TabellSAML[[#This Row],[ID]]&gt;0,ISTEXT(TabellSAML[[#This Row],[(CoS) Ledarens namn]]),"")</f>
        <v/>
      </c>
      <c r="AP539" t="str">
        <f>IF(TabellSAML[[#This Row],[ID]]&gt;0,ISTEXT(TabellSAML[[#This Row],[(BIFF) Ledarens namn]]),"")</f>
        <v/>
      </c>
      <c r="AQ539" t="str">
        <f>IF(TabellSAML[[#This Row],[ID]]&gt;0,ISTEXT(TabellSAML[[#This Row],[(LFT) Ledarens namn]]),"")</f>
        <v/>
      </c>
      <c r="AR539" t="str">
        <f>IF(TabellSAML[[#This Row],[ID]]&gt;0,ISTEXT(TabellSAML[[#This Row],[(CoS) Namn på ledare för programmet]]),"")</f>
        <v/>
      </c>
      <c r="AS539" t="str">
        <f>IF(TabellSAML[[#This Row],[ID]]&gt;0,ISTEXT(TabellSAML[[#This Row],[(BIFF) Namn på ledare för programmet]]),"")</f>
        <v/>
      </c>
      <c r="AT539" t="str">
        <f>IF(TabellSAML[[#This Row],[ID]]&gt;0,ISTEXT(TabellSAML[[#This Row],[(LFT) Namn på ledare för programmet]]),"")</f>
        <v/>
      </c>
      <c r="AU539" s="5" t="str">
        <f>IF(TabellSAML[[#This Row],[CoS1]]=TRUE,TabellSAML[[#This Row],[Datum för det sista programtillfället]]&amp;TabellSAML[[#This Row],[(CoS) Ledarens namn]],"")</f>
        <v/>
      </c>
      <c r="AV539" t="str">
        <f>IF(TabellSAML[[#This Row],[CoS1]]=TRUE,TabellSAML[[#This Row],[Socialförvaltning som anordnat programtillfällena]],"")</f>
        <v/>
      </c>
      <c r="AW539" s="5" t="str">
        <f>IF(TabellSAML[[#This Row],[CoS2]]=TRUE,TabellSAML[[#This Row],[Datum för sista programtillfället]]&amp;TabellSAML[[#This Row],[(CoS) Namn på ledare för programmet]],"")</f>
        <v/>
      </c>
      <c r="AX539" t="str">
        <f>_xlfn.XLOOKUP(TabellSAML[[#This Row],[CoS_del_datum]],TabellSAML[CoS_led_datum],TabellSAML[CoS_led_SF],"",0,1)</f>
        <v/>
      </c>
      <c r="AY539" s="5" t="str">
        <f>IF(TabellSAML[[#This Row],[BIFF1]]=TRUE,TabellSAML[[#This Row],[Datum för det sista programtillfället]]&amp;TabellSAML[[#This Row],[(BIFF) Ledarens namn]],"")</f>
        <v/>
      </c>
      <c r="AZ539" t="str">
        <f>IF(TabellSAML[[#This Row],[BIFF1]]=TRUE,TabellSAML[[#This Row],[Socialförvaltning som anordnat programtillfällena]],"")</f>
        <v/>
      </c>
      <c r="BA539" s="5" t="str">
        <f>IF(TabellSAML[[#This Row],[BIFF2]]=TRUE,TabellSAML[[#This Row],[Datum för sista programtillfället]]&amp;TabellSAML[[#This Row],[(BIFF) Namn på ledare för programmet]],"")</f>
        <v/>
      </c>
      <c r="BB539" t="str">
        <f>_xlfn.XLOOKUP(TabellSAML[[#This Row],[BIFF_del_datum]],TabellSAML[BIFF_led_datum],TabellSAML[BIFF_led_SF],"",0,1)</f>
        <v/>
      </c>
      <c r="BC539" s="5" t="str">
        <f>IF(TabellSAML[[#This Row],[LFT1]]=TRUE,TabellSAML[[#This Row],[Datum för det sista programtillfället]]&amp;TabellSAML[[#This Row],[(LFT) Ledarens namn]],"")</f>
        <v/>
      </c>
      <c r="BD539" t="str">
        <f>IF(TabellSAML[[#This Row],[LFT1]]=TRUE,TabellSAML[[#This Row],[Socialförvaltning som anordnat programtillfällena]],"")</f>
        <v/>
      </c>
      <c r="BE539" s="5" t="str">
        <f>IF(TabellSAML[[#This Row],[LFT2]]=TRUE,TabellSAML[[#This Row],[Datum för sista programtillfället]]&amp;TabellSAML[[#This Row],[(LFT) Namn på ledare för programmet]],"")</f>
        <v/>
      </c>
      <c r="BF539" t="str">
        <f>_xlfn.XLOOKUP(TabellSAML[[#This Row],[LFT_del_datum]],TabellSAML[LFT_led_datum],TabellSAML[LFT_led_SF],"",0,1)</f>
        <v/>
      </c>
      <c r="BG53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3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39" s="5" t="str">
        <f>IF(ISNUMBER(TabellSAML[[#This Row],[Datum för det sista programtillfället]]),TabellSAML[[#This Row],[Datum för det sista programtillfället]],IF(ISBLANK(TabellSAML[[#This Row],[Datum för sista programtillfället]]),"",TabellSAML[[#This Row],[Datum för sista programtillfället]]))</f>
        <v/>
      </c>
      <c r="BJ539" t="str">
        <f>IF(ISTEXT(TabellSAML[[#This Row],[Typ av program]]),TabellSAML[[#This Row],[Typ av program]],IF(ISBLANK(TabellSAML[[#This Row],[Typ av program2]]),"",TabellSAML[[#This Row],[Typ av program2]]))</f>
        <v/>
      </c>
      <c r="BK539" t="str">
        <f>IF(ISTEXT(TabellSAML[[#This Row],[Datum alla]]),"",YEAR(TabellSAML[[#This Row],[Datum alla]]))</f>
        <v/>
      </c>
      <c r="BL539" t="str">
        <f>IF(ISTEXT(TabellSAML[[#This Row],[Datum alla]]),"",MONTH(TabellSAML[[#This Row],[Datum alla]]))</f>
        <v/>
      </c>
      <c r="BM539" t="str">
        <f>IF(ISTEXT(TabellSAML[[#This Row],[Månad]]),"",IF(TabellSAML[[#This Row],[Månad]]&lt;=6,TabellSAML[[#This Row],[År]]&amp;" termin 1",TabellSAML[[#This Row],[År]]&amp;" termin 2"))</f>
        <v/>
      </c>
    </row>
    <row r="540" spans="2:65" x14ac:dyDescent="0.25">
      <c r="B540" s="1"/>
      <c r="C540" s="1"/>
      <c r="G540" s="29"/>
      <c r="S540" s="37"/>
      <c r="T540" s="29"/>
      <c r="AA540" s="2"/>
      <c r="AO540" s="44" t="str">
        <f>IF(TabellSAML[[#This Row],[ID]]&gt;0,ISTEXT(TabellSAML[[#This Row],[(CoS) Ledarens namn]]),"")</f>
        <v/>
      </c>
      <c r="AP540" t="str">
        <f>IF(TabellSAML[[#This Row],[ID]]&gt;0,ISTEXT(TabellSAML[[#This Row],[(BIFF) Ledarens namn]]),"")</f>
        <v/>
      </c>
      <c r="AQ540" t="str">
        <f>IF(TabellSAML[[#This Row],[ID]]&gt;0,ISTEXT(TabellSAML[[#This Row],[(LFT) Ledarens namn]]),"")</f>
        <v/>
      </c>
      <c r="AR540" t="str">
        <f>IF(TabellSAML[[#This Row],[ID]]&gt;0,ISTEXT(TabellSAML[[#This Row],[(CoS) Namn på ledare för programmet]]),"")</f>
        <v/>
      </c>
      <c r="AS540" t="str">
        <f>IF(TabellSAML[[#This Row],[ID]]&gt;0,ISTEXT(TabellSAML[[#This Row],[(BIFF) Namn på ledare för programmet]]),"")</f>
        <v/>
      </c>
      <c r="AT540" t="str">
        <f>IF(TabellSAML[[#This Row],[ID]]&gt;0,ISTEXT(TabellSAML[[#This Row],[(LFT) Namn på ledare för programmet]]),"")</f>
        <v/>
      </c>
      <c r="AU540" s="5" t="str">
        <f>IF(TabellSAML[[#This Row],[CoS1]]=TRUE,TabellSAML[[#This Row],[Datum för det sista programtillfället]]&amp;TabellSAML[[#This Row],[(CoS) Ledarens namn]],"")</f>
        <v/>
      </c>
      <c r="AV540" t="str">
        <f>IF(TabellSAML[[#This Row],[CoS1]]=TRUE,TabellSAML[[#This Row],[Socialförvaltning som anordnat programtillfällena]],"")</f>
        <v/>
      </c>
      <c r="AW540" s="5" t="str">
        <f>IF(TabellSAML[[#This Row],[CoS2]]=TRUE,TabellSAML[[#This Row],[Datum för sista programtillfället]]&amp;TabellSAML[[#This Row],[(CoS) Namn på ledare för programmet]],"")</f>
        <v/>
      </c>
      <c r="AX540" t="str">
        <f>_xlfn.XLOOKUP(TabellSAML[[#This Row],[CoS_del_datum]],TabellSAML[CoS_led_datum],TabellSAML[CoS_led_SF],"",0,1)</f>
        <v/>
      </c>
      <c r="AY540" s="5" t="str">
        <f>IF(TabellSAML[[#This Row],[BIFF1]]=TRUE,TabellSAML[[#This Row],[Datum för det sista programtillfället]]&amp;TabellSAML[[#This Row],[(BIFF) Ledarens namn]],"")</f>
        <v/>
      </c>
      <c r="AZ540" t="str">
        <f>IF(TabellSAML[[#This Row],[BIFF1]]=TRUE,TabellSAML[[#This Row],[Socialförvaltning som anordnat programtillfällena]],"")</f>
        <v/>
      </c>
      <c r="BA540" s="5" t="str">
        <f>IF(TabellSAML[[#This Row],[BIFF2]]=TRUE,TabellSAML[[#This Row],[Datum för sista programtillfället]]&amp;TabellSAML[[#This Row],[(BIFF) Namn på ledare för programmet]],"")</f>
        <v/>
      </c>
      <c r="BB540" t="str">
        <f>_xlfn.XLOOKUP(TabellSAML[[#This Row],[BIFF_del_datum]],TabellSAML[BIFF_led_datum],TabellSAML[BIFF_led_SF],"",0,1)</f>
        <v/>
      </c>
      <c r="BC540" s="5" t="str">
        <f>IF(TabellSAML[[#This Row],[LFT1]]=TRUE,TabellSAML[[#This Row],[Datum för det sista programtillfället]]&amp;TabellSAML[[#This Row],[(LFT) Ledarens namn]],"")</f>
        <v/>
      </c>
      <c r="BD540" t="str">
        <f>IF(TabellSAML[[#This Row],[LFT1]]=TRUE,TabellSAML[[#This Row],[Socialförvaltning som anordnat programtillfällena]],"")</f>
        <v/>
      </c>
      <c r="BE540" s="5" t="str">
        <f>IF(TabellSAML[[#This Row],[LFT2]]=TRUE,TabellSAML[[#This Row],[Datum för sista programtillfället]]&amp;TabellSAML[[#This Row],[(LFT) Namn på ledare för programmet]],"")</f>
        <v/>
      </c>
      <c r="BF540" t="str">
        <f>_xlfn.XLOOKUP(TabellSAML[[#This Row],[LFT_del_datum]],TabellSAML[LFT_led_datum],TabellSAML[LFT_led_SF],"",0,1)</f>
        <v/>
      </c>
      <c r="BG54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0" s="5" t="str">
        <f>IF(ISNUMBER(TabellSAML[[#This Row],[Datum för det sista programtillfället]]),TabellSAML[[#This Row],[Datum för det sista programtillfället]],IF(ISBLANK(TabellSAML[[#This Row],[Datum för sista programtillfället]]),"",TabellSAML[[#This Row],[Datum för sista programtillfället]]))</f>
        <v/>
      </c>
      <c r="BJ540" t="str">
        <f>IF(ISTEXT(TabellSAML[[#This Row],[Typ av program]]),TabellSAML[[#This Row],[Typ av program]],IF(ISBLANK(TabellSAML[[#This Row],[Typ av program2]]),"",TabellSAML[[#This Row],[Typ av program2]]))</f>
        <v/>
      </c>
      <c r="BK540" t="str">
        <f>IF(ISTEXT(TabellSAML[[#This Row],[Datum alla]]),"",YEAR(TabellSAML[[#This Row],[Datum alla]]))</f>
        <v/>
      </c>
      <c r="BL540" t="str">
        <f>IF(ISTEXT(TabellSAML[[#This Row],[Datum alla]]),"",MONTH(TabellSAML[[#This Row],[Datum alla]]))</f>
        <v/>
      </c>
      <c r="BM540" t="str">
        <f>IF(ISTEXT(TabellSAML[[#This Row],[Månad]]),"",IF(TabellSAML[[#This Row],[Månad]]&lt;=6,TabellSAML[[#This Row],[År]]&amp;" termin 1",TabellSAML[[#This Row],[År]]&amp;" termin 2"))</f>
        <v/>
      </c>
    </row>
    <row r="541" spans="2:65" x14ac:dyDescent="0.25">
      <c r="B541" s="1"/>
      <c r="C541" s="1"/>
      <c r="G541" s="29"/>
      <c r="S541" s="37"/>
      <c r="T541" s="29"/>
      <c r="AA541" s="2"/>
      <c r="AO541" s="44" t="str">
        <f>IF(TabellSAML[[#This Row],[ID]]&gt;0,ISTEXT(TabellSAML[[#This Row],[(CoS) Ledarens namn]]),"")</f>
        <v/>
      </c>
      <c r="AP541" t="str">
        <f>IF(TabellSAML[[#This Row],[ID]]&gt;0,ISTEXT(TabellSAML[[#This Row],[(BIFF) Ledarens namn]]),"")</f>
        <v/>
      </c>
      <c r="AQ541" t="str">
        <f>IF(TabellSAML[[#This Row],[ID]]&gt;0,ISTEXT(TabellSAML[[#This Row],[(LFT) Ledarens namn]]),"")</f>
        <v/>
      </c>
      <c r="AR541" t="str">
        <f>IF(TabellSAML[[#This Row],[ID]]&gt;0,ISTEXT(TabellSAML[[#This Row],[(CoS) Namn på ledare för programmet]]),"")</f>
        <v/>
      </c>
      <c r="AS541" t="str">
        <f>IF(TabellSAML[[#This Row],[ID]]&gt;0,ISTEXT(TabellSAML[[#This Row],[(BIFF) Namn på ledare för programmet]]),"")</f>
        <v/>
      </c>
      <c r="AT541" t="str">
        <f>IF(TabellSAML[[#This Row],[ID]]&gt;0,ISTEXT(TabellSAML[[#This Row],[(LFT) Namn på ledare för programmet]]),"")</f>
        <v/>
      </c>
      <c r="AU541" s="5" t="str">
        <f>IF(TabellSAML[[#This Row],[CoS1]]=TRUE,TabellSAML[[#This Row],[Datum för det sista programtillfället]]&amp;TabellSAML[[#This Row],[(CoS) Ledarens namn]],"")</f>
        <v/>
      </c>
      <c r="AV541" t="str">
        <f>IF(TabellSAML[[#This Row],[CoS1]]=TRUE,TabellSAML[[#This Row],[Socialförvaltning som anordnat programtillfällena]],"")</f>
        <v/>
      </c>
      <c r="AW541" s="5" t="str">
        <f>IF(TabellSAML[[#This Row],[CoS2]]=TRUE,TabellSAML[[#This Row],[Datum för sista programtillfället]]&amp;TabellSAML[[#This Row],[(CoS) Namn på ledare för programmet]],"")</f>
        <v/>
      </c>
      <c r="AX541" t="str">
        <f>_xlfn.XLOOKUP(TabellSAML[[#This Row],[CoS_del_datum]],TabellSAML[CoS_led_datum],TabellSAML[CoS_led_SF],"",0,1)</f>
        <v/>
      </c>
      <c r="AY541" s="5" t="str">
        <f>IF(TabellSAML[[#This Row],[BIFF1]]=TRUE,TabellSAML[[#This Row],[Datum för det sista programtillfället]]&amp;TabellSAML[[#This Row],[(BIFF) Ledarens namn]],"")</f>
        <v/>
      </c>
      <c r="AZ541" t="str">
        <f>IF(TabellSAML[[#This Row],[BIFF1]]=TRUE,TabellSAML[[#This Row],[Socialförvaltning som anordnat programtillfällena]],"")</f>
        <v/>
      </c>
      <c r="BA541" s="5" t="str">
        <f>IF(TabellSAML[[#This Row],[BIFF2]]=TRUE,TabellSAML[[#This Row],[Datum för sista programtillfället]]&amp;TabellSAML[[#This Row],[(BIFF) Namn på ledare för programmet]],"")</f>
        <v/>
      </c>
      <c r="BB541" t="str">
        <f>_xlfn.XLOOKUP(TabellSAML[[#This Row],[BIFF_del_datum]],TabellSAML[BIFF_led_datum],TabellSAML[BIFF_led_SF],"",0,1)</f>
        <v/>
      </c>
      <c r="BC541" s="5" t="str">
        <f>IF(TabellSAML[[#This Row],[LFT1]]=TRUE,TabellSAML[[#This Row],[Datum för det sista programtillfället]]&amp;TabellSAML[[#This Row],[(LFT) Ledarens namn]],"")</f>
        <v/>
      </c>
      <c r="BD541" t="str">
        <f>IF(TabellSAML[[#This Row],[LFT1]]=TRUE,TabellSAML[[#This Row],[Socialförvaltning som anordnat programtillfällena]],"")</f>
        <v/>
      </c>
      <c r="BE541" s="5" t="str">
        <f>IF(TabellSAML[[#This Row],[LFT2]]=TRUE,TabellSAML[[#This Row],[Datum för sista programtillfället]]&amp;TabellSAML[[#This Row],[(LFT) Namn på ledare för programmet]],"")</f>
        <v/>
      </c>
      <c r="BF541" t="str">
        <f>_xlfn.XLOOKUP(TabellSAML[[#This Row],[LFT_del_datum]],TabellSAML[LFT_led_datum],TabellSAML[LFT_led_SF],"",0,1)</f>
        <v/>
      </c>
      <c r="BG54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1" s="5" t="str">
        <f>IF(ISNUMBER(TabellSAML[[#This Row],[Datum för det sista programtillfället]]),TabellSAML[[#This Row],[Datum för det sista programtillfället]],IF(ISBLANK(TabellSAML[[#This Row],[Datum för sista programtillfället]]),"",TabellSAML[[#This Row],[Datum för sista programtillfället]]))</f>
        <v/>
      </c>
      <c r="BJ541" t="str">
        <f>IF(ISTEXT(TabellSAML[[#This Row],[Typ av program]]),TabellSAML[[#This Row],[Typ av program]],IF(ISBLANK(TabellSAML[[#This Row],[Typ av program2]]),"",TabellSAML[[#This Row],[Typ av program2]]))</f>
        <v/>
      </c>
      <c r="BK541" t="str">
        <f>IF(ISTEXT(TabellSAML[[#This Row],[Datum alla]]),"",YEAR(TabellSAML[[#This Row],[Datum alla]]))</f>
        <v/>
      </c>
      <c r="BL541" t="str">
        <f>IF(ISTEXT(TabellSAML[[#This Row],[Datum alla]]),"",MONTH(TabellSAML[[#This Row],[Datum alla]]))</f>
        <v/>
      </c>
      <c r="BM541" t="str">
        <f>IF(ISTEXT(TabellSAML[[#This Row],[Månad]]),"",IF(TabellSAML[[#This Row],[Månad]]&lt;=6,TabellSAML[[#This Row],[År]]&amp;" termin 1",TabellSAML[[#This Row],[År]]&amp;" termin 2"))</f>
        <v/>
      </c>
    </row>
    <row r="542" spans="2:65" x14ac:dyDescent="0.25">
      <c r="B542" s="1"/>
      <c r="C542" s="1"/>
      <c r="G542" s="29"/>
      <c r="S542" s="37"/>
      <c r="T542" s="29"/>
      <c r="AA542" s="2"/>
      <c r="AO542" s="44" t="str">
        <f>IF(TabellSAML[[#This Row],[ID]]&gt;0,ISTEXT(TabellSAML[[#This Row],[(CoS) Ledarens namn]]),"")</f>
        <v/>
      </c>
      <c r="AP542" t="str">
        <f>IF(TabellSAML[[#This Row],[ID]]&gt;0,ISTEXT(TabellSAML[[#This Row],[(BIFF) Ledarens namn]]),"")</f>
        <v/>
      </c>
      <c r="AQ542" t="str">
        <f>IF(TabellSAML[[#This Row],[ID]]&gt;0,ISTEXT(TabellSAML[[#This Row],[(LFT) Ledarens namn]]),"")</f>
        <v/>
      </c>
      <c r="AR542" t="str">
        <f>IF(TabellSAML[[#This Row],[ID]]&gt;0,ISTEXT(TabellSAML[[#This Row],[(CoS) Namn på ledare för programmet]]),"")</f>
        <v/>
      </c>
      <c r="AS542" t="str">
        <f>IF(TabellSAML[[#This Row],[ID]]&gt;0,ISTEXT(TabellSAML[[#This Row],[(BIFF) Namn på ledare för programmet]]),"")</f>
        <v/>
      </c>
      <c r="AT542" t="str">
        <f>IF(TabellSAML[[#This Row],[ID]]&gt;0,ISTEXT(TabellSAML[[#This Row],[(LFT) Namn på ledare för programmet]]),"")</f>
        <v/>
      </c>
      <c r="AU542" s="5" t="str">
        <f>IF(TabellSAML[[#This Row],[CoS1]]=TRUE,TabellSAML[[#This Row],[Datum för det sista programtillfället]]&amp;TabellSAML[[#This Row],[(CoS) Ledarens namn]],"")</f>
        <v/>
      </c>
      <c r="AV542" t="str">
        <f>IF(TabellSAML[[#This Row],[CoS1]]=TRUE,TabellSAML[[#This Row],[Socialförvaltning som anordnat programtillfällena]],"")</f>
        <v/>
      </c>
      <c r="AW542" s="5" t="str">
        <f>IF(TabellSAML[[#This Row],[CoS2]]=TRUE,TabellSAML[[#This Row],[Datum för sista programtillfället]]&amp;TabellSAML[[#This Row],[(CoS) Namn på ledare för programmet]],"")</f>
        <v/>
      </c>
      <c r="AX542" t="str">
        <f>_xlfn.XLOOKUP(TabellSAML[[#This Row],[CoS_del_datum]],TabellSAML[CoS_led_datum],TabellSAML[CoS_led_SF],"",0,1)</f>
        <v/>
      </c>
      <c r="AY542" s="5" t="str">
        <f>IF(TabellSAML[[#This Row],[BIFF1]]=TRUE,TabellSAML[[#This Row],[Datum för det sista programtillfället]]&amp;TabellSAML[[#This Row],[(BIFF) Ledarens namn]],"")</f>
        <v/>
      </c>
      <c r="AZ542" t="str">
        <f>IF(TabellSAML[[#This Row],[BIFF1]]=TRUE,TabellSAML[[#This Row],[Socialförvaltning som anordnat programtillfällena]],"")</f>
        <v/>
      </c>
      <c r="BA542" s="5" t="str">
        <f>IF(TabellSAML[[#This Row],[BIFF2]]=TRUE,TabellSAML[[#This Row],[Datum för sista programtillfället]]&amp;TabellSAML[[#This Row],[(BIFF) Namn på ledare för programmet]],"")</f>
        <v/>
      </c>
      <c r="BB542" t="str">
        <f>_xlfn.XLOOKUP(TabellSAML[[#This Row],[BIFF_del_datum]],TabellSAML[BIFF_led_datum],TabellSAML[BIFF_led_SF],"",0,1)</f>
        <v/>
      </c>
      <c r="BC542" s="5" t="str">
        <f>IF(TabellSAML[[#This Row],[LFT1]]=TRUE,TabellSAML[[#This Row],[Datum för det sista programtillfället]]&amp;TabellSAML[[#This Row],[(LFT) Ledarens namn]],"")</f>
        <v/>
      </c>
      <c r="BD542" t="str">
        <f>IF(TabellSAML[[#This Row],[LFT1]]=TRUE,TabellSAML[[#This Row],[Socialförvaltning som anordnat programtillfällena]],"")</f>
        <v/>
      </c>
      <c r="BE542" s="5" t="str">
        <f>IF(TabellSAML[[#This Row],[LFT2]]=TRUE,TabellSAML[[#This Row],[Datum för sista programtillfället]]&amp;TabellSAML[[#This Row],[(LFT) Namn på ledare för programmet]],"")</f>
        <v/>
      </c>
      <c r="BF542" t="str">
        <f>_xlfn.XLOOKUP(TabellSAML[[#This Row],[LFT_del_datum]],TabellSAML[LFT_led_datum],TabellSAML[LFT_led_SF],"",0,1)</f>
        <v/>
      </c>
      <c r="BG54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2" s="5" t="str">
        <f>IF(ISNUMBER(TabellSAML[[#This Row],[Datum för det sista programtillfället]]),TabellSAML[[#This Row],[Datum för det sista programtillfället]],IF(ISBLANK(TabellSAML[[#This Row],[Datum för sista programtillfället]]),"",TabellSAML[[#This Row],[Datum för sista programtillfället]]))</f>
        <v/>
      </c>
      <c r="BJ542" t="str">
        <f>IF(ISTEXT(TabellSAML[[#This Row],[Typ av program]]),TabellSAML[[#This Row],[Typ av program]],IF(ISBLANK(TabellSAML[[#This Row],[Typ av program2]]),"",TabellSAML[[#This Row],[Typ av program2]]))</f>
        <v/>
      </c>
      <c r="BK542" t="str">
        <f>IF(ISTEXT(TabellSAML[[#This Row],[Datum alla]]),"",YEAR(TabellSAML[[#This Row],[Datum alla]]))</f>
        <v/>
      </c>
      <c r="BL542" t="str">
        <f>IF(ISTEXT(TabellSAML[[#This Row],[Datum alla]]),"",MONTH(TabellSAML[[#This Row],[Datum alla]]))</f>
        <v/>
      </c>
      <c r="BM542" t="str">
        <f>IF(ISTEXT(TabellSAML[[#This Row],[Månad]]),"",IF(TabellSAML[[#This Row],[Månad]]&lt;=6,TabellSAML[[#This Row],[År]]&amp;" termin 1",TabellSAML[[#This Row],[År]]&amp;" termin 2"))</f>
        <v/>
      </c>
    </row>
    <row r="543" spans="2:65" x14ac:dyDescent="0.25">
      <c r="B543" s="1"/>
      <c r="C543" s="1"/>
      <c r="G543" s="29"/>
      <c r="S543" s="37"/>
      <c r="T543" s="29"/>
      <c r="AA543" s="2"/>
      <c r="AO543" s="44" t="str">
        <f>IF(TabellSAML[[#This Row],[ID]]&gt;0,ISTEXT(TabellSAML[[#This Row],[(CoS) Ledarens namn]]),"")</f>
        <v/>
      </c>
      <c r="AP543" t="str">
        <f>IF(TabellSAML[[#This Row],[ID]]&gt;0,ISTEXT(TabellSAML[[#This Row],[(BIFF) Ledarens namn]]),"")</f>
        <v/>
      </c>
      <c r="AQ543" t="str">
        <f>IF(TabellSAML[[#This Row],[ID]]&gt;0,ISTEXT(TabellSAML[[#This Row],[(LFT) Ledarens namn]]),"")</f>
        <v/>
      </c>
      <c r="AR543" t="str">
        <f>IF(TabellSAML[[#This Row],[ID]]&gt;0,ISTEXT(TabellSAML[[#This Row],[(CoS) Namn på ledare för programmet]]),"")</f>
        <v/>
      </c>
      <c r="AS543" t="str">
        <f>IF(TabellSAML[[#This Row],[ID]]&gt;0,ISTEXT(TabellSAML[[#This Row],[(BIFF) Namn på ledare för programmet]]),"")</f>
        <v/>
      </c>
      <c r="AT543" t="str">
        <f>IF(TabellSAML[[#This Row],[ID]]&gt;0,ISTEXT(TabellSAML[[#This Row],[(LFT) Namn på ledare för programmet]]),"")</f>
        <v/>
      </c>
      <c r="AU543" s="5" t="str">
        <f>IF(TabellSAML[[#This Row],[CoS1]]=TRUE,TabellSAML[[#This Row],[Datum för det sista programtillfället]]&amp;TabellSAML[[#This Row],[(CoS) Ledarens namn]],"")</f>
        <v/>
      </c>
      <c r="AV543" t="str">
        <f>IF(TabellSAML[[#This Row],[CoS1]]=TRUE,TabellSAML[[#This Row],[Socialförvaltning som anordnat programtillfällena]],"")</f>
        <v/>
      </c>
      <c r="AW543" s="5" t="str">
        <f>IF(TabellSAML[[#This Row],[CoS2]]=TRUE,TabellSAML[[#This Row],[Datum för sista programtillfället]]&amp;TabellSAML[[#This Row],[(CoS) Namn på ledare för programmet]],"")</f>
        <v/>
      </c>
      <c r="AX543" t="str">
        <f>_xlfn.XLOOKUP(TabellSAML[[#This Row],[CoS_del_datum]],TabellSAML[CoS_led_datum],TabellSAML[CoS_led_SF],"",0,1)</f>
        <v/>
      </c>
      <c r="AY543" s="5" t="str">
        <f>IF(TabellSAML[[#This Row],[BIFF1]]=TRUE,TabellSAML[[#This Row],[Datum för det sista programtillfället]]&amp;TabellSAML[[#This Row],[(BIFF) Ledarens namn]],"")</f>
        <v/>
      </c>
      <c r="AZ543" t="str">
        <f>IF(TabellSAML[[#This Row],[BIFF1]]=TRUE,TabellSAML[[#This Row],[Socialförvaltning som anordnat programtillfällena]],"")</f>
        <v/>
      </c>
      <c r="BA543" s="5" t="str">
        <f>IF(TabellSAML[[#This Row],[BIFF2]]=TRUE,TabellSAML[[#This Row],[Datum för sista programtillfället]]&amp;TabellSAML[[#This Row],[(BIFF) Namn på ledare för programmet]],"")</f>
        <v/>
      </c>
      <c r="BB543" t="str">
        <f>_xlfn.XLOOKUP(TabellSAML[[#This Row],[BIFF_del_datum]],TabellSAML[BIFF_led_datum],TabellSAML[BIFF_led_SF],"",0,1)</f>
        <v/>
      </c>
      <c r="BC543" s="5" t="str">
        <f>IF(TabellSAML[[#This Row],[LFT1]]=TRUE,TabellSAML[[#This Row],[Datum för det sista programtillfället]]&amp;TabellSAML[[#This Row],[(LFT) Ledarens namn]],"")</f>
        <v/>
      </c>
      <c r="BD543" t="str">
        <f>IF(TabellSAML[[#This Row],[LFT1]]=TRUE,TabellSAML[[#This Row],[Socialförvaltning som anordnat programtillfällena]],"")</f>
        <v/>
      </c>
      <c r="BE543" s="5" t="str">
        <f>IF(TabellSAML[[#This Row],[LFT2]]=TRUE,TabellSAML[[#This Row],[Datum för sista programtillfället]]&amp;TabellSAML[[#This Row],[(LFT) Namn på ledare för programmet]],"")</f>
        <v/>
      </c>
      <c r="BF543" t="str">
        <f>_xlfn.XLOOKUP(TabellSAML[[#This Row],[LFT_del_datum]],TabellSAML[LFT_led_datum],TabellSAML[LFT_led_SF],"",0,1)</f>
        <v/>
      </c>
      <c r="BG54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3" s="5" t="str">
        <f>IF(ISNUMBER(TabellSAML[[#This Row],[Datum för det sista programtillfället]]),TabellSAML[[#This Row],[Datum för det sista programtillfället]],IF(ISBLANK(TabellSAML[[#This Row],[Datum för sista programtillfället]]),"",TabellSAML[[#This Row],[Datum för sista programtillfället]]))</f>
        <v/>
      </c>
      <c r="BJ543" t="str">
        <f>IF(ISTEXT(TabellSAML[[#This Row],[Typ av program]]),TabellSAML[[#This Row],[Typ av program]],IF(ISBLANK(TabellSAML[[#This Row],[Typ av program2]]),"",TabellSAML[[#This Row],[Typ av program2]]))</f>
        <v/>
      </c>
      <c r="BK543" t="str">
        <f>IF(ISTEXT(TabellSAML[[#This Row],[Datum alla]]),"",YEAR(TabellSAML[[#This Row],[Datum alla]]))</f>
        <v/>
      </c>
      <c r="BL543" t="str">
        <f>IF(ISTEXT(TabellSAML[[#This Row],[Datum alla]]),"",MONTH(TabellSAML[[#This Row],[Datum alla]]))</f>
        <v/>
      </c>
      <c r="BM543" t="str">
        <f>IF(ISTEXT(TabellSAML[[#This Row],[Månad]]),"",IF(TabellSAML[[#This Row],[Månad]]&lt;=6,TabellSAML[[#This Row],[År]]&amp;" termin 1",TabellSAML[[#This Row],[År]]&amp;" termin 2"))</f>
        <v/>
      </c>
    </row>
    <row r="544" spans="2:65" x14ac:dyDescent="0.25">
      <c r="B544" s="1"/>
      <c r="C544" s="1"/>
      <c r="G544" s="29"/>
      <c r="S544" s="37"/>
      <c r="T544" s="29"/>
      <c r="AA544" s="2"/>
      <c r="AO544" s="44" t="str">
        <f>IF(TabellSAML[[#This Row],[ID]]&gt;0,ISTEXT(TabellSAML[[#This Row],[(CoS) Ledarens namn]]),"")</f>
        <v/>
      </c>
      <c r="AP544" t="str">
        <f>IF(TabellSAML[[#This Row],[ID]]&gt;0,ISTEXT(TabellSAML[[#This Row],[(BIFF) Ledarens namn]]),"")</f>
        <v/>
      </c>
      <c r="AQ544" t="str">
        <f>IF(TabellSAML[[#This Row],[ID]]&gt;0,ISTEXT(TabellSAML[[#This Row],[(LFT) Ledarens namn]]),"")</f>
        <v/>
      </c>
      <c r="AR544" t="str">
        <f>IF(TabellSAML[[#This Row],[ID]]&gt;0,ISTEXT(TabellSAML[[#This Row],[(CoS) Namn på ledare för programmet]]),"")</f>
        <v/>
      </c>
      <c r="AS544" t="str">
        <f>IF(TabellSAML[[#This Row],[ID]]&gt;0,ISTEXT(TabellSAML[[#This Row],[(BIFF) Namn på ledare för programmet]]),"")</f>
        <v/>
      </c>
      <c r="AT544" t="str">
        <f>IF(TabellSAML[[#This Row],[ID]]&gt;0,ISTEXT(TabellSAML[[#This Row],[(LFT) Namn på ledare för programmet]]),"")</f>
        <v/>
      </c>
      <c r="AU544" s="5" t="str">
        <f>IF(TabellSAML[[#This Row],[CoS1]]=TRUE,TabellSAML[[#This Row],[Datum för det sista programtillfället]]&amp;TabellSAML[[#This Row],[(CoS) Ledarens namn]],"")</f>
        <v/>
      </c>
      <c r="AV544" t="str">
        <f>IF(TabellSAML[[#This Row],[CoS1]]=TRUE,TabellSAML[[#This Row],[Socialförvaltning som anordnat programtillfällena]],"")</f>
        <v/>
      </c>
      <c r="AW544" s="5" t="str">
        <f>IF(TabellSAML[[#This Row],[CoS2]]=TRUE,TabellSAML[[#This Row],[Datum för sista programtillfället]]&amp;TabellSAML[[#This Row],[(CoS) Namn på ledare för programmet]],"")</f>
        <v/>
      </c>
      <c r="AX544" t="str">
        <f>_xlfn.XLOOKUP(TabellSAML[[#This Row],[CoS_del_datum]],TabellSAML[CoS_led_datum],TabellSAML[CoS_led_SF],"",0,1)</f>
        <v/>
      </c>
      <c r="AY544" s="5" t="str">
        <f>IF(TabellSAML[[#This Row],[BIFF1]]=TRUE,TabellSAML[[#This Row],[Datum för det sista programtillfället]]&amp;TabellSAML[[#This Row],[(BIFF) Ledarens namn]],"")</f>
        <v/>
      </c>
      <c r="AZ544" t="str">
        <f>IF(TabellSAML[[#This Row],[BIFF1]]=TRUE,TabellSAML[[#This Row],[Socialförvaltning som anordnat programtillfällena]],"")</f>
        <v/>
      </c>
      <c r="BA544" s="5" t="str">
        <f>IF(TabellSAML[[#This Row],[BIFF2]]=TRUE,TabellSAML[[#This Row],[Datum för sista programtillfället]]&amp;TabellSAML[[#This Row],[(BIFF) Namn på ledare för programmet]],"")</f>
        <v/>
      </c>
      <c r="BB544" t="str">
        <f>_xlfn.XLOOKUP(TabellSAML[[#This Row],[BIFF_del_datum]],TabellSAML[BIFF_led_datum],TabellSAML[BIFF_led_SF],"",0,1)</f>
        <v/>
      </c>
      <c r="BC544" s="5" t="str">
        <f>IF(TabellSAML[[#This Row],[LFT1]]=TRUE,TabellSAML[[#This Row],[Datum för det sista programtillfället]]&amp;TabellSAML[[#This Row],[(LFT) Ledarens namn]],"")</f>
        <v/>
      </c>
      <c r="BD544" t="str">
        <f>IF(TabellSAML[[#This Row],[LFT1]]=TRUE,TabellSAML[[#This Row],[Socialförvaltning som anordnat programtillfällena]],"")</f>
        <v/>
      </c>
      <c r="BE544" s="5" t="str">
        <f>IF(TabellSAML[[#This Row],[LFT2]]=TRUE,TabellSAML[[#This Row],[Datum för sista programtillfället]]&amp;TabellSAML[[#This Row],[(LFT) Namn på ledare för programmet]],"")</f>
        <v/>
      </c>
      <c r="BF544" t="str">
        <f>_xlfn.XLOOKUP(TabellSAML[[#This Row],[LFT_del_datum]],TabellSAML[LFT_led_datum],TabellSAML[LFT_led_SF],"",0,1)</f>
        <v/>
      </c>
      <c r="BG54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4" s="5" t="str">
        <f>IF(ISNUMBER(TabellSAML[[#This Row],[Datum för det sista programtillfället]]),TabellSAML[[#This Row],[Datum för det sista programtillfället]],IF(ISBLANK(TabellSAML[[#This Row],[Datum för sista programtillfället]]),"",TabellSAML[[#This Row],[Datum för sista programtillfället]]))</f>
        <v/>
      </c>
      <c r="BJ544" t="str">
        <f>IF(ISTEXT(TabellSAML[[#This Row],[Typ av program]]),TabellSAML[[#This Row],[Typ av program]],IF(ISBLANK(TabellSAML[[#This Row],[Typ av program2]]),"",TabellSAML[[#This Row],[Typ av program2]]))</f>
        <v/>
      </c>
      <c r="BK544" t="str">
        <f>IF(ISTEXT(TabellSAML[[#This Row],[Datum alla]]),"",YEAR(TabellSAML[[#This Row],[Datum alla]]))</f>
        <v/>
      </c>
      <c r="BL544" t="str">
        <f>IF(ISTEXT(TabellSAML[[#This Row],[Datum alla]]),"",MONTH(TabellSAML[[#This Row],[Datum alla]]))</f>
        <v/>
      </c>
      <c r="BM544" t="str">
        <f>IF(ISTEXT(TabellSAML[[#This Row],[Månad]]),"",IF(TabellSAML[[#This Row],[Månad]]&lt;=6,TabellSAML[[#This Row],[År]]&amp;" termin 1",TabellSAML[[#This Row],[År]]&amp;" termin 2"))</f>
        <v/>
      </c>
    </row>
    <row r="545" spans="2:65" x14ac:dyDescent="0.25">
      <c r="B545" s="1"/>
      <c r="C545" s="1"/>
      <c r="G545" s="29"/>
      <c r="S545" s="37"/>
      <c r="T545" s="29"/>
      <c r="AA545" s="2"/>
      <c r="AO545" s="44" t="str">
        <f>IF(TabellSAML[[#This Row],[ID]]&gt;0,ISTEXT(TabellSAML[[#This Row],[(CoS) Ledarens namn]]),"")</f>
        <v/>
      </c>
      <c r="AP545" t="str">
        <f>IF(TabellSAML[[#This Row],[ID]]&gt;0,ISTEXT(TabellSAML[[#This Row],[(BIFF) Ledarens namn]]),"")</f>
        <v/>
      </c>
      <c r="AQ545" t="str">
        <f>IF(TabellSAML[[#This Row],[ID]]&gt;0,ISTEXT(TabellSAML[[#This Row],[(LFT) Ledarens namn]]),"")</f>
        <v/>
      </c>
      <c r="AR545" t="str">
        <f>IF(TabellSAML[[#This Row],[ID]]&gt;0,ISTEXT(TabellSAML[[#This Row],[(CoS) Namn på ledare för programmet]]),"")</f>
        <v/>
      </c>
      <c r="AS545" t="str">
        <f>IF(TabellSAML[[#This Row],[ID]]&gt;0,ISTEXT(TabellSAML[[#This Row],[(BIFF) Namn på ledare för programmet]]),"")</f>
        <v/>
      </c>
      <c r="AT545" t="str">
        <f>IF(TabellSAML[[#This Row],[ID]]&gt;0,ISTEXT(TabellSAML[[#This Row],[(LFT) Namn på ledare för programmet]]),"")</f>
        <v/>
      </c>
      <c r="AU545" s="5" t="str">
        <f>IF(TabellSAML[[#This Row],[CoS1]]=TRUE,TabellSAML[[#This Row],[Datum för det sista programtillfället]]&amp;TabellSAML[[#This Row],[(CoS) Ledarens namn]],"")</f>
        <v/>
      </c>
      <c r="AV545" t="str">
        <f>IF(TabellSAML[[#This Row],[CoS1]]=TRUE,TabellSAML[[#This Row],[Socialförvaltning som anordnat programtillfällena]],"")</f>
        <v/>
      </c>
      <c r="AW545" s="5" t="str">
        <f>IF(TabellSAML[[#This Row],[CoS2]]=TRUE,TabellSAML[[#This Row],[Datum för sista programtillfället]]&amp;TabellSAML[[#This Row],[(CoS) Namn på ledare för programmet]],"")</f>
        <v/>
      </c>
      <c r="AX545" t="str">
        <f>_xlfn.XLOOKUP(TabellSAML[[#This Row],[CoS_del_datum]],TabellSAML[CoS_led_datum],TabellSAML[CoS_led_SF],"",0,1)</f>
        <v/>
      </c>
      <c r="AY545" s="5" t="str">
        <f>IF(TabellSAML[[#This Row],[BIFF1]]=TRUE,TabellSAML[[#This Row],[Datum för det sista programtillfället]]&amp;TabellSAML[[#This Row],[(BIFF) Ledarens namn]],"")</f>
        <v/>
      </c>
      <c r="AZ545" t="str">
        <f>IF(TabellSAML[[#This Row],[BIFF1]]=TRUE,TabellSAML[[#This Row],[Socialförvaltning som anordnat programtillfällena]],"")</f>
        <v/>
      </c>
      <c r="BA545" s="5" t="str">
        <f>IF(TabellSAML[[#This Row],[BIFF2]]=TRUE,TabellSAML[[#This Row],[Datum för sista programtillfället]]&amp;TabellSAML[[#This Row],[(BIFF) Namn på ledare för programmet]],"")</f>
        <v/>
      </c>
      <c r="BB545" t="str">
        <f>_xlfn.XLOOKUP(TabellSAML[[#This Row],[BIFF_del_datum]],TabellSAML[BIFF_led_datum],TabellSAML[BIFF_led_SF],"",0,1)</f>
        <v/>
      </c>
      <c r="BC545" s="5" t="str">
        <f>IF(TabellSAML[[#This Row],[LFT1]]=TRUE,TabellSAML[[#This Row],[Datum för det sista programtillfället]]&amp;TabellSAML[[#This Row],[(LFT) Ledarens namn]],"")</f>
        <v/>
      </c>
      <c r="BD545" t="str">
        <f>IF(TabellSAML[[#This Row],[LFT1]]=TRUE,TabellSAML[[#This Row],[Socialförvaltning som anordnat programtillfällena]],"")</f>
        <v/>
      </c>
      <c r="BE545" s="5" t="str">
        <f>IF(TabellSAML[[#This Row],[LFT2]]=TRUE,TabellSAML[[#This Row],[Datum för sista programtillfället]]&amp;TabellSAML[[#This Row],[(LFT) Namn på ledare för programmet]],"")</f>
        <v/>
      </c>
      <c r="BF545" t="str">
        <f>_xlfn.XLOOKUP(TabellSAML[[#This Row],[LFT_del_datum]],TabellSAML[LFT_led_datum],TabellSAML[LFT_led_SF],"",0,1)</f>
        <v/>
      </c>
      <c r="BG54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5" s="5" t="str">
        <f>IF(ISNUMBER(TabellSAML[[#This Row],[Datum för det sista programtillfället]]),TabellSAML[[#This Row],[Datum för det sista programtillfället]],IF(ISBLANK(TabellSAML[[#This Row],[Datum för sista programtillfället]]),"",TabellSAML[[#This Row],[Datum för sista programtillfället]]))</f>
        <v/>
      </c>
      <c r="BJ545" t="str">
        <f>IF(ISTEXT(TabellSAML[[#This Row],[Typ av program]]),TabellSAML[[#This Row],[Typ av program]],IF(ISBLANK(TabellSAML[[#This Row],[Typ av program2]]),"",TabellSAML[[#This Row],[Typ av program2]]))</f>
        <v/>
      </c>
      <c r="BK545" t="str">
        <f>IF(ISTEXT(TabellSAML[[#This Row],[Datum alla]]),"",YEAR(TabellSAML[[#This Row],[Datum alla]]))</f>
        <v/>
      </c>
      <c r="BL545" t="str">
        <f>IF(ISTEXT(TabellSAML[[#This Row],[Datum alla]]),"",MONTH(TabellSAML[[#This Row],[Datum alla]]))</f>
        <v/>
      </c>
      <c r="BM545" t="str">
        <f>IF(ISTEXT(TabellSAML[[#This Row],[Månad]]),"",IF(TabellSAML[[#This Row],[Månad]]&lt;=6,TabellSAML[[#This Row],[År]]&amp;" termin 1",TabellSAML[[#This Row],[År]]&amp;" termin 2"))</f>
        <v/>
      </c>
    </row>
    <row r="546" spans="2:65" x14ac:dyDescent="0.25">
      <c r="B546" s="1"/>
      <c r="C546" s="1"/>
      <c r="G546" s="29"/>
      <c r="S546" s="37"/>
      <c r="T546" s="29"/>
      <c r="AA546" s="2"/>
      <c r="AO546" s="44" t="str">
        <f>IF(TabellSAML[[#This Row],[ID]]&gt;0,ISTEXT(TabellSAML[[#This Row],[(CoS) Ledarens namn]]),"")</f>
        <v/>
      </c>
      <c r="AP546" t="str">
        <f>IF(TabellSAML[[#This Row],[ID]]&gt;0,ISTEXT(TabellSAML[[#This Row],[(BIFF) Ledarens namn]]),"")</f>
        <v/>
      </c>
      <c r="AQ546" t="str">
        <f>IF(TabellSAML[[#This Row],[ID]]&gt;0,ISTEXT(TabellSAML[[#This Row],[(LFT) Ledarens namn]]),"")</f>
        <v/>
      </c>
      <c r="AR546" t="str">
        <f>IF(TabellSAML[[#This Row],[ID]]&gt;0,ISTEXT(TabellSAML[[#This Row],[(CoS) Namn på ledare för programmet]]),"")</f>
        <v/>
      </c>
      <c r="AS546" t="str">
        <f>IF(TabellSAML[[#This Row],[ID]]&gt;0,ISTEXT(TabellSAML[[#This Row],[(BIFF) Namn på ledare för programmet]]),"")</f>
        <v/>
      </c>
      <c r="AT546" t="str">
        <f>IF(TabellSAML[[#This Row],[ID]]&gt;0,ISTEXT(TabellSAML[[#This Row],[(LFT) Namn på ledare för programmet]]),"")</f>
        <v/>
      </c>
      <c r="AU546" s="5" t="str">
        <f>IF(TabellSAML[[#This Row],[CoS1]]=TRUE,TabellSAML[[#This Row],[Datum för det sista programtillfället]]&amp;TabellSAML[[#This Row],[(CoS) Ledarens namn]],"")</f>
        <v/>
      </c>
      <c r="AV546" t="str">
        <f>IF(TabellSAML[[#This Row],[CoS1]]=TRUE,TabellSAML[[#This Row],[Socialförvaltning som anordnat programtillfällena]],"")</f>
        <v/>
      </c>
      <c r="AW546" s="5" t="str">
        <f>IF(TabellSAML[[#This Row],[CoS2]]=TRUE,TabellSAML[[#This Row],[Datum för sista programtillfället]]&amp;TabellSAML[[#This Row],[(CoS) Namn på ledare för programmet]],"")</f>
        <v/>
      </c>
      <c r="AX546" t="str">
        <f>_xlfn.XLOOKUP(TabellSAML[[#This Row],[CoS_del_datum]],TabellSAML[CoS_led_datum],TabellSAML[CoS_led_SF],"",0,1)</f>
        <v/>
      </c>
      <c r="AY546" s="5" t="str">
        <f>IF(TabellSAML[[#This Row],[BIFF1]]=TRUE,TabellSAML[[#This Row],[Datum för det sista programtillfället]]&amp;TabellSAML[[#This Row],[(BIFF) Ledarens namn]],"")</f>
        <v/>
      </c>
      <c r="AZ546" t="str">
        <f>IF(TabellSAML[[#This Row],[BIFF1]]=TRUE,TabellSAML[[#This Row],[Socialförvaltning som anordnat programtillfällena]],"")</f>
        <v/>
      </c>
      <c r="BA546" s="5" t="str">
        <f>IF(TabellSAML[[#This Row],[BIFF2]]=TRUE,TabellSAML[[#This Row],[Datum för sista programtillfället]]&amp;TabellSAML[[#This Row],[(BIFF) Namn på ledare för programmet]],"")</f>
        <v/>
      </c>
      <c r="BB546" t="str">
        <f>_xlfn.XLOOKUP(TabellSAML[[#This Row],[BIFF_del_datum]],TabellSAML[BIFF_led_datum],TabellSAML[BIFF_led_SF],"",0,1)</f>
        <v/>
      </c>
      <c r="BC546" s="5" t="str">
        <f>IF(TabellSAML[[#This Row],[LFT1]]=TRUE,TabellSAML[[#This Row],[Datum för det sista programtillfället]]&amp;TabellSAML[[#This Row],[(LFT) Ledarens namn]],"")</f>
        <v/>
      </c>
      <c r="BD546" t="str">
        <f>IF(TabellSAML[[#This Row],[LFT1]]=TRUE,TabellSAML[[#This Row],[Socialförvaltning som anordnat programtillfällena]],"")</f>
        <v/>
      </c>
      <c r="BE546" s="5" t="str">
        <f>IF(TabellSAML[[#This Row],[LFT2]]=TRUE,TabellSAML[[#This Row],[Datum för sista programtillfället]]&amp;TabellSAML[[#This Row],[(LFT) Namn på ledare för programmet]],"")</f>
        <v/>
      </c>
      <c r="BF546" t="str">
        <f>_xlfn.XLOOKUP(TabellSAML[[#This Row],[LFT_del_datum]],TabellSAML[LFT_led_datum],TabellSAML[LFT_led_SF],"",0,1)</f>
        <v/>
      </c>
      <c r="BG54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6" s="5" t="str">
        <f>IF(ISNUMBER(TabellSAML[[#This Row],[Datum för det sista programtillfället]]),TabellSAML[[#This Row],[Datum för det sista programtillfället]],IF(ISBLANK(TabellSAML[[#This Row],[Datum för sista programtillfället]]),"",TabellSAML[[#This Row],[Datum för sista programtillfället]]))</f>
        <v/>
      </c>
      <c r="BJ546" t="str">
        <f>IF(ISTEXT(TabellSAML[[#This Row],[Typ av program]]),TabellSAML[[#This Row],[Typ av program]],IF(ISBLANK(TabellSAML[[#This Row],[Typ av program2]]),"",TabellSAML[[#This Row],[Typ av program2]]))</f>
        <v/>
      </c>
      <c r="BK546" t="str">
        <f>IF(ISTEXT(TabellSAML[[#This Row],[Datum alla]]),"",YEAR(TabellSAML[[#This Row],[Datum alla]]))</f>
        <v/>
      </c>
      <c r="BL546" t="str">
        <f>IF(ISTEXT(TabellSAML[[#This Row],[Datum alla]]),"",MONTH(TabellSAML[[#This Row],[Datum alla]]))</f>
        <v/>
      </c>
      <c r="BM546" t="str">
        <f>IF(ISTEXT(TabellSAML[[#This Row],[Månad]]),"",IF(TabellSAML[[#This Row],[Månad]]&lt;=6,TabellSAML[[#This Row],[År]]&amp;" termin 1",TabellSAML[[#This Row],[År]]&amp;" termin 2"))</f>
        <v/>
      </c>
    </row>
    <row r="547" spans="2:65" x14ac:dyDescent="0.25">
      <c r="B547" s="1"/>
      <c r="C547" s="1"/>
      <c r="G547" s="29"/>
      <c r="S547" s="37"/>
      <c r="T547" s="29"/>
      <c r="AA547" s="2"/>
      <c r="AO547" s="44" t="str">
        <f>IF(TabellSAML[[#This Row],[ID]]&gt;0,ISTEXT(TabellSAML[[#This Row],[(CoS) Ledarens namn]]),"")</f>
        <v/>
      </c>
      <c r="AP547" t="str">
        <f>IF(TabellSAML[[#This Row],[ID]]&gt;0,ISTEXT(TabellSAML[[#This Row],[(BIFF) Ledarens namn]]),"")</f>
        <v/>
      </c>
      <c r="AQ547" t="str">
        <f>IF(TabellSAML[[#This Row],[ID]]&gt;0,ISTEXT(TabellSAML[[#This Row],[(LFT) Ledarens namn]]),"")</f>
        <v/>
      </c>
      <c r="AR547" t="str">
        <f>IF(TabellSAML[[#This Row],[ID]]&gt;0,ISTEXT(TabellSAML[[#This Row],[(CoS) Namn på ledare för programmet]]),"")</f>
        <v/>
      </c>
      <c r="AS547" t="str">
        <f>IF(TabellSAML[[#This Row],[ID]]&gt;0,ISTEXT(TabellSAML[[#This Row],[(BIFF) Namn på ledare för programmet]]),"")</f>
        <v/>
      </c>
      <c r="AT547" t="str">
        <f>IF(TabellSAML[[#This Row],[ID]]&gt;0,ISTEXT(TabellSAML[[#This Row],[(LFT) Namn på ledare för programmet]]),"")</f>
        <v/>
      </c>
      <c r="AU547" s="5" t="str">
        <f>IF(TabellSAML[[#This Row],[CoS1]]=TRUE,TabellSAML[[#This Row],[Datum för det sista programtillfället]]&amp;TabellSAML[[#This Row],[(CoS) Ledarens namn]],"")</f>
        <v/>
      </c>
      <c r="AV547" t="str">
        <f>IF(TabellSAML[[#This Row],[CoS1]]=TRUE,TabellSAML[[#This Row],[Socialförvaltning som anordnat programtillfällena]],"")</f>
        <v/>
      </c>
      <c r="AW547" s="5" t="str">
        <f>IF(TabellSAML[[#This Row],[CoS2]]=TRUE,TabellSAML[[#This Row],[Datum för sista programtillfället]]&amp;TabellSAML[[#This Row],[(CoS) Namn på ledare för programmet]],"")</f>
        <v/>
      </c>
      <c r="AX547" t="str">
        <f>_xlfn.XLOOKUP(TabellSAML[[#This Row],[CoS_del_datum]],TabellSAML[CoS_led_datum],TabellSAML[CoS_led_SF],"",0,1)</f>
        <v/>
      </c>
      <c r="AY547" s="5" t="str">
        <f>IF(TabellSAML[[#This Row],[BIFF1]]=TRUE,TabellSAML[[#This Row],[Datum för det sista programtillfället]]&amp;TabellSAML[[#This Row],[(BIFF) Ledarens namn]],"")</f>
        <v/>
      </c>
      <c r="AZ547" t="str">
        <f>IF(TabellSAML[[#This Row],[BIFF1]]=TRUE,TabellSAML[[#This Row],[Socialförvaltning som anordnat programtillfällena]],"")</f>
        <v/>
      </c>
      <c r="BA547" s="5" t="str">
        <f>IF(TabellSAML[[#This Row],[BIFF2]]=TRUE,TabellSAML[[#This Row],[Datum för sista programtillfället]]&amp;TabellSAML[[#This Row],[(BIFF) Namn på ledare för programmet]],"")</f>
        <v/>
      </c>
      <c r="BB547" t="str">
        <f>_xlfn.XLOOKUP(TabellSAML[[#This Row],[BIFF_del_datum]],TabellSAML[BIFF_led_datum],TabellSAML[BIFF_led_SF],"",0,1)</f>
        <v/>
      </c>
      <c r="BC547" s="5" t="str">
        <f>IF(TabellSAML[[#This Row],[LFT1]]=TRUE,TabellSAML[[#This Row],[Datum för det sista programtillfället]]&amp;TabellSAML[[#This Row],[(LFT) Ledarens namn]],"")</f>
        <v/>
      </c>
      <c r="BD547" t="str">
        <f>IF(TabellSAML[[#This Row],[LFT1]]=TRUE,TabellSAML[[#This Row],[Socialförvaltning som anordnat programtillfällena]],"")</f>
        <v/>
      </c>
      <c r="BE547" s="5" t="str">
        <f>IF(TabellSAML[[#This Row],[LFT2]]=TRUE,TabellSAML[[#This Row],[Datum för sista programtillfället]]&amp;TabellSAML[[#This Row],[(LFT) Namn på ledare för programmet]],"")</f>
        <v/>
      </c>
      <c r="BF547" t="str">
        <f>_xlfn.XLOOKUP(TabellSAML[[#This Row],[LFT_del_datum]],TabellSAML[LFT_led_datum],TabellSAML[LFT_led_SF],"",0,1)</f>
        <v/>
      </c>
      <c r="BG54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7" s="5" t="str">
        <f>IF(ISNUMBER(TabellSAML[[#This Row],[Datum för det sista programtillfället]]),TabellSAML[[#This Row],[Datum för det sista programtillfället]],IF(ISBLANK(TabellSAML[[#This Row],[Datum för sista programtillfället]]),"",TabellSAML[[#This Row],[Datum för sista programtillfället]]))</f>
        <v/>
      </c>
      <c r="BJ547" t="str">
        <f>IF(ISTEXT(TabellSAML[[#This Row],[Typ av program]]),TabellSAML[[#This Row],[Typ av program]],IF(ISBLANK(TabellSAML[[#This Row],[Typ av program2]]),"",TabellSAML[[#This Row],[Typ av program2]]))</f>
        <v/>
      </c>
      <c r="BK547" t="str">
        <f>IF(ISTEXT(TabellSAML[[#This Row],[Datum alla]]),"",YEAR(TabellSAML[[#This Row],[Datum alla]]))</f>
        <v/>
      </c>
      <c r="BL547" t="str">
        <f>IF(ISTEXT(TabellSAML[[#This Row],[Datum alla]]),"",MONTH(TabellSAML[[#This Row],[Datum alla]]))</f>
        <v/>
      </c>
      <c r="BM547" t="str">
        <f>IF(ISTEXT(TabellSAML[[#This Row],[Månad]]),"",IF(TabellSAML[[#This Row],[Månad]]&lt;=6,TabellSAML[[#This Row],[År]]&amp;" termin 1",TabellSAML[[#This Row],[År]]&amp;" termin 2"))</f>
        <v/>
      </c>
    </row>
    <row r="548" spans="2:65" x14ac:dyDescent="0.25">
      <c r="B548" s="1"/>
      <c r="C548" s="1"/>
      <c r="G548" s="29"/>
      <c r="S548" s="37"/>
      <c r="T548" s="29"/>
      <c r="AA548" s="2"/>
      <c r="AO548" s="44" t="str">
        <f>IF(TabellSAML[[#This Row],[ID]]&gt;0,ISTEXT(TabellSAML[[#This Row],[(CoS) Ledarens namn]]),"")</f>
        <v/>
      </c>
      <c r="AP548" t="str">
        <f>IF(TabellSAML[[#This Row],[ID]]&gt;0,ISTEXT(TabellSAML[[#This Row],[(BIFF) Ledarens namn]]),"")</f>
        <v/>
      </c>
      <c r="AQ548" t="str">
        <f>IF(TabellSAML[[#This Row],[ID]]&gt;0,ISTEXT(TabellSAML[[#This Row],[(LFT) Ledarens namn]]),"")</f>
        <v/>
      </c>
      <c r="AR548" t="str">
        <f>IF(TabellSAML[[#This Row],[ID]]&gt;0,ISTEXT(TabellSAML[[#This Row],[(CoS) Namn på ledare för programmet]]),"")</f>
        <v/>
      </c>
      <c r="AS548" t="str">
        <f>IF(TabellSAML[[#This Row],[ID]]&gt;0,ISTEXT(TabellSAML[[#This Row],[(BIFF) Namn på ledare för programmet]]),"")</f>
        <v/>
      </c>
      <c r="AT548" t="str">
        <f>IF(TabellSAML[[#This Row],[ID]]&gt;0,ISTEXT(TabellSAML[[#This Row],[(LFT) Namn på ledare för programmet]]),"")</f>
        <v/>
      </c>
      <c r="AU548" s="5" t="str">
        <f>IF(TabellSAML[[#This Row],[CoS1]]=TRUE,TabellSAML[[#This Row],[Datum för det sista programtillfället]]&amp;TabellSAML[[#This Row],[(CoS) Ledarens namn]],"")</f>
        <v/>
      </c>
      <c r="AV548" t="str">
        <f>IF(TabellSAML[[#This Row],[CoS1]]=TRUE,TabellSAML[[#This Row],[Socialförvaltning som anordnat programtillfällena]],"")</f>
        <v/>
      </c>
      <c r="AW548" s="5" t="str">
        <f>IF(TabellSAML[[#This Row],[CoS2]]=TRUE,TabellSAML[[#This Row],[Datum för sista programtillfället]]&amp;TabellSAML[[#This Row],[(CoS) Namn på ledare för programmet]],"")</f>
        <v/>
      </c>
      <c r="AX548" t="str">
        <f>_xlfn.XLOOKUP(TabellSAML[[#This Row],[CoS_del_datum]],TabellSAML[CoS_led_datum],TabellSAML[CoS_led_SF],"",0,1)</f>
        <v/>
      </c>
      <c r="AY548" s="5" t="str">
        <f>IF(TabellSAML[[#This Row],[BIFF1]]=TRUE,TabellSAML[[#This Row],[Datum för det sista programtillfället]]&amp;TabellSAML[[#This Row],[(BIFF) Ledarens namn]],"")</f>
        <v/>
      </c>
      <c r="AZ548" t="str">
        <f>IF(TabellSAML[[#This Row],[BIFF1]]=TRUE,TabellSAML[[#This Row],[Socialförvaltning som anordnat programtillfällena]],"")</f>
        <v/>
      </c>
      <c r="BA548" s="5" t="str">
        <f>IF(TabellSAML[[#This Row],[BIFF2]]=TRUE,TabellSAML[[#This Row],[Datum för sista programtillfället]]&amp;TabellSAML[[#This Row],[(BIFF) Namn på ledare för programmet]],"")</f>
        <v/>
      </c>
      <c r="BB548" t="str">
        <f>_xlfn.XLOOKUP(TabellSAML[[#This Row],[BIFF_del_datum]],TabellSAML[BIFF_led_datum],TabellSAML[BIFF_led_SF],"",0,1)</f>
        <v/>
      </c>
      <c r="BC548" s="5" t="str">
        <f>IF(TabellSAML[[#This Row],[LFT1]]=TRUE,TabellSAML[[#This Row],[Datum för det sista programtillfället]]&amp;TabellSAML[[#This Row],[(LFT) Ledarens namn]],"")</f>
        <v/>
      </c>
      <c r="BD548" t="str">
        <f>IF(TabellSAML[[#This Row],[LFT1]]=TRUE,TabellSAML[[#This Row],[Socialförvaltning som anordnat programtillfällena]],"")</f>
        <v/>
      </c>
      <c r="BE548" s="5" t="str">
        <f>IF(TabellSAML[[#This Row],[LFT2]]=TRUE,TabellSAML[[#This Row],[Datum för sista programtillfället]]&amp;TabellSAML[[#This Row],[(LFT) Namn på ledare för programmet]],"")</f>
        <v/>
      </c>
      <c r="BF548" t="str">
        <f>_xlfn.XLOOKUP(TabellSAML[[#This Row],[LFT_del_datum]],TabellSAML[LFT_led_datum],TabellSAML[LFT_led_SF],"",0,1)</f>
        <v/>
      </c>
      <c r="BG54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8" s="5" t="str">
        <f>IF(ISNUMBER(TabellSAML[[#This Row],[Datum för det sista programtillfället]]),TabellSAML[[#This Row],[Datum för det sista programtillfället]],IF(ISBLANK(TabellSAML[[#This Row],[Datum för sista programtillfället]]),"",TabellSAML[[#This Row],[Datum för sista programtillfället]]))</f>
        <v/>
      </c>
      <c r="BJ548" t="str">
        <f>IF(ISTEXT(TabellSAML[[#This Row],[Typ av program]]),TabellSAML[[#This Row],[Typ av program]],IF(ISBLANK(TabellSAML[[#This Row],[Typ av program2]]),"",TabellSAML[[#This Row],[Typ av program2]]))</f>
        <v/>
      </c>
      <c r="BK548" t="str">
        <f>IF(ISTEXT(TabellSAML[[#This Row],[Datum alla]]),"",YEAR(TabellSAML[[#This Row],[Datum alla]]))</f>
        <v/>
      </c>
      <c r="BL548" t="str">
        <f>IF(ISTEXT(TabellSAML[[#This Row],[Datum alla]]),"",MONTH(TabellSAML[[#This Row],[Datum alla]]))</f>
        <v/>
      </c>
      <c r="BM548" t="str">
        <f>IF(ISTEXT(TabellSAML[[#This Row],[Månad]]),"",IF(TabellSAML[[#This Row],[Månad]]&lt;=6,TabellSAML[[#This Row],[År]]&amp;" termin 1",TabellSAML[[#This Row],[År]]&amp;" termin 2"))</f>
        <v/>
      </c>
    </row>
    <row r="549" spans="2:65" x14ac:dyDescent="0.25">
      <c r="B549" s="1"/>
      <c r="C549" s="1"/>
      <c r="G549" s="29"/>
      <c r="S549" s="37"/>
      <c r="T549" s="29"/>
      <c r="AA549" s="2"/>
      <c r="AO549" s="44" t="str">
        <f>IF(TabellSAML[[#This Row],[ID]]&gt;0,ISTEXT(TabellSAML[[#This Row],[(CoS) Ledarens namn]]),"")</f>
        <v/>
      </c>
      <c r="AP549" t="str">
        <f>IF(TabellSAML[[#This Row],[ID]]&gt;0,ISTEXT(TabellSAML[[#This Row],[(BIFF) Ledarens namn]]),"")</f>
        <v/>
      </c>
      <c r="AQ549" t="str">
        <f>IF(TabellSAML[[#This Row],[ID]]&gt;0,ISTEXT(TabellSAML[[#This Row],[(LFT) Ledarens namn]]),"")</f>
        <v/>
      </c>
      <c r="AR549" t="str">
        <f>IF(TabellSAML[[#This Row],[ID]]&gt;0,ISTEXT(TabellSAML[[#This Row],[(CoS) Namn på ledare för programmet]]),"")</f>
        <v/>
      </c>
      <c r="AS549" t="str">
        <f>IF(TabellSAML[[#This Row],[ID]]&gt;0,ISTEXT(TabellSAML[[#This Row],[(BIFF) Namn på ledare för programmet]]),"")</f>
        <v/>
      </c>
      <c r="AT549" t="str">
        <f>IF(TabellSAML[[#This Row],[ID]]&gt;0,ISTEXT(TabellSAML[[#This Row],[(LFT) Namn på ledare för programmet]]),"")</f>
        <v/>
      </c>
      <c r="AU549" s="5" t="str">
        <f>IF(TabellSAML[[#This Row],[CoS1]]=TRUE,TabellSAML[[#This Row],[Datum för det sista programtillfället]]&amp;TabellSAML[[#This Row],[(CoS) Ledarens namn]],"")</f>
        <v/>
      </c>
      <c r="AV549" t="str">
        <f>IF(TabellSAML[[#This Row],[CoS1]]=TRUE,TabellSAML[[#This Row],[Socialförvaltning som anordnat programtillfällena]],"")</f>
        <v/>
      </c>
      <c r="AW549" s="5" t="str">
        <f>IF(TabellSAML[[#This Row],[CoS2]]=TRUE,TabellSAML[[#This Row],[Datum för sista programtillfället]]&amp;TabellSAML[[#This Row],[(CoS) Namn på ledare för programmet]],"")</f>
        <v/>
      </c>
      <c r="AX549" t="str">
        <f>_xlfn.XLOOKUP(TabellSAML[[#This Row],[CoS_del_datum]],TabellSAML[CoS_led_datum],TabellSAML[CoS_led_SF],"",0,1)</f>
        <v/>
      </c>
      <c r="AY549" s="5" t="str">
        <f>IF(TabellSAML[[#This Row],[BIFF1]]=TRUE,TabellSAML[[#This Row],[Datum för det sista programtillfället]]&amp;TabellSAML[[#This Row],[(BIFF) Ledarens namn]],"")</f>
        <v/>
      </c>
      <c r="AZ549" t="str">
        <f>IF(TabellSAML[[#This Row],[BIFF1]]=TRUE,TabellSAML[[#This Row],[Socialförvaltning som anordnat programtillfällena]],"")</f>
        <v/>
      </c>
      <c r="BA549" s="5" t="str">
        <f>IF(TabellSAML[[#This Row],[BIFF2]]=TRUE,TabellSAML[[#This Row],[Datum för sista programtillfället]]&amp;TabellSAML[[#This Row],[(BIFF) Namn på ledare för programmet]],"")</f>
        <v/>
      </c>
      <c r="BB549" t="str">
        <f>_xlfn.XLOOKUP(TabellSAML[[#This Row],[BIFF_del_datum]],TabellSAML[BIFF_led_datum],TabellSAML[BIFF_led_SF],"",0,1)</f>
        <v/>
      </c>
      <c r="BC549" s="5" t="str">
        <f>IF(TabellSAML[[#This Row],[LFT1]]=TRUE,TabellSAML[[#This Row],[Datum för det sista programtillfället]]&amp;TabellSAML[[#This Row],[(LFT) Ledarens namn]],"")</f>
        <v/>
      </c>
      <c r="BD549" t="str">
        <f>IF(TabellSAML[[#This Row],[LFT1]]=TRUE,TabellSAML[[#This Row],[Socialförvaltning som anordnat programtillfällena]],"")</f>
        <v/>
      </c>
      <c r="BE549" s="5" t="str">
        <f>IF(TabellSAML[[#This Row],[LFT2]]=TRUE,TabellSAML[[#This Row],[Datum för sista programtillfället]]&amp;TabellSAML[[#This Row],[(LFT) Namn på ledare för programmet]],"")</f>
        <v/>
      </c>
      <c r="BF549" t="str">
        <f>_xlfn.XLOOKUP(TabellSAML[[#This Row],[LFT_del_datum]],TabellSAML[LFT_led_datum],TabellSAML[LFT_led_SF],"",0,1)</f>
        <v/>
      </c>
      <c r="BG54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4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49" s="5" t="str">
        <f>IF(ISNUMBER(TabellSAML[[#This Row],[Datum för det sista programtillfället]]),TabellSAML[[#This Row],[Datum för det sista programtillfället]],IF(ISBLANK(TabellSAML[[#This Row],[Datum för sista programtillfället]]),"",TabellSAML[[#This Row],[Datum för sista programtillfället]]))</f>
        <v/>
      </c>
      <c r="BJ549" t="str">
        <f>IF(ISTEXT(TabellSAML[[#This Row],[Typ av program]]),TabellSAML[[#This Row],[Typ av program]],IF(ISBLANK(TabellSAML[[#This Row],[Typ av program2]]),"",TabellSAML[[#This Row],[Typ av program2]]))</f>
        <v/>
      </c>
      <c r="BK549" t="str">
        <f>IF(ISTEXT(TabellSAML[[#This Row],[Datum alla]]),"",YEAR(TabellSAML[[#This Row],[Datum alla]]))</f>
        <v/>
      </c>
      <c r="BL549" t="str">
        <f>IF(ISTEXT(TabellSAML[[#This Row],[Datum alla]]),"",MONTH(TabellSAML[[#This Row],[Datum alla]]))</f>
        <v/>
      </c>
      <c r="BM549" t="str">
        <f>IF(ISTEXT(TabellSAML[[#This Row],[Månad]]),"",IF(TabellSAML[[#This Row],[Månad]]&lt;=6,TabellSAML[[#This Row],[År]]&amp;" termin 1",TabellSAML[[#This Row],[År]]&amp;" termin 2"))</f>
        <v/>
      </c>
    </row>
    <row r="550" spans="2:65" x14ac:dyDescent="0.25">
      <c r="B550" s="1"/>
      <c r="C550" s="1"/>
      <c r="G550" s="29"/>
      <c r="S550" s="37"/>
      <c r="T550" s="29"/>
      <c r="AA550" s="2"/>
      <c r="AO550" s="44" t="str">
        <f>IF(TabellSAML[[#This Row],[ID]]&gt;0,ISTEXT(TabellSAML[[#This Row],[(CoS) Ledarens namn]]),"")</f>
        <v/>
      </c>
      <c r="AP550" t="str">
        <f>IF(TabellSAML[[#This Row],[ID]]&gt;0,ISTEXT(TabellSAML[[#This Row],[(BIFF) Ledarens namn]]),"")</f>
        <v/>
      </c>
      <c r="AQ550" t="str">
        <f>IF(TabellSAML[[#This Row],[ID]]&gt;0,ISTEXT(TabellSAML[[#This Row],[(LFT) Ledarens namn]]),"")</f>
        <v/>
      </c>
      <c r="AR550" t="str">
        <f>IF(TabellSAML[[#This Row],[ID]]&gt;0,ISTEXT(TabellSAML[[#This Row],[(CoS) Namn på ledare för programmet]]),"")</f>
        <v/>
      </c>
      <c r="AS550" t="str">
        <f>IF(TabellSAML[[#This Row],[ID]]&gt;0,ISTEXT(TabellSAML[[#This Row],[(BIFF) Namn på ledare för programmet]]),"")</f>
        <v/>
      </c>
      <c r="AT550" t="str">
        <f>IF(TabellSAML[[#This Row],[ID]]&gt;0,ISTEXT(TabellSAML[[#This Row],[(LFT) Namn på ledare för programmet]]),"")</f>
        <v/>
      </c>
      <c r="AU550" s="5" t="str">
        <f>IF(TabellSAML[[#This Row],[CoS1]]=TRUE,TabellSAML[[#This Row],[Datum för det sista programtillfället]]&amp;TabellSAML[[#This Row],[(CoS) Ledarens namn]],"")</f>
        <v/>
      </c>
      <c r="AV550" t="str">
        <f>IF(TabellSAML[[#This Row],[CoS1]]=TRUE,TabellSAML[[#This Row],[Socialförvaltning som anordnat programtillfällena]],"")</f>
        <v/>
      </c>
      <c r="AW550" s="5" t="str">
        <f>IF(TabellSAML[[#This Row],[CoS2]]=TRUE,TabellSAML[[#This Row],[Datum för sista programtillfället]]&amp;TabellSAML[[#This Row],[(CoS) Namn på ledare för programmet]],"")</f>
        <v/>
      </c>
      <c r="AX550" t="str">
        <f>_xlfn.XLOOKUP(TabellSAML[[#This Row],[CoS_del_datum]],TabellSAML[CoS_led_datum],TabellSAML[CoS_led_SF],"",0,1)</f>
        <v/>
      </c>
      <c r="AY550" s="5" t="str">
        <f>IF(TabellSAML[[#This Row],[BIFF1]]=TRUE,TabellSAML[[#This Row],[Datum för det sista programtillfället]]&amp;TabellSAML[[#This Row],[(BIFF) Ledarens namn]],"")</f>
        <v/>
      </c>
      <c r="AZ550" t="str">
        <f>IF(TabellSAML[[#This Row],[BIFF1]]=TRUE,TabellSAML[[#This Row],[Socialförvaltning som anordnat programtillfällena]],"")</f>
        <v/>
      </c>
      <c r="BA550" s="5" t="str">
        <f>IF(TabellSAML[[#This Row],[BIFF2]]=TRUE,TabellSAML[[#This Row],[Datum för sista programtillfället]]&amp;TabellSAML[[#This Row],[(BIFF) Namn på ledare för programmet]],"")</f>
        <v/>
      </c>
      <c r="BB550" t="str">
        <f>_xlfn.XLOOKUP(TabellSAML[[#This Row],[BIFF_del_datum]],TabellSAML[BIFF_led_datum],TabellSAML[BIFF_led_SF],"",0,1)</f>
        <v/>
      </c>
      <c r="BC550" s="5" t="str">
        <f>IF(TabellSAML[[#This Row],[LFT1]]=TRUE,TabellSAML[[#This Row],[Datum för det sista programtillfället]]&amp;TabellSAML[[#This Row],[(LFT) Ledarens namn]],"")</f>
        <v/>
      </c>
      <c r="BD550" t="str">
        <f>IF(TabellSAML[[#This Row],[LFT1]]=TRUE,TabellSAML[[#This Row],[Socialförvaltning som anordnat programtillfällena]],"")</f>
        <v/>
      </c>
      <c r="BE550" s="5" t="str">
        <f>IF(TabellSAML[[#This Row],[LFT2]]=TRUE,TabellSAML[[#This Row],[Datum för sista programtillfället]]&amp;TabellSAML[[#This Row],[(LFT) Namn på ledare för programmet]],"")</f>
        <v/>
      </c>
      <c r="BF550" t="str">
        <f>_xlfn.XLOOKUP(TabellSAML[[#This Row],[LFT_del_datum]],TabellSAML[LFT_led_datum],TabellSAML[LFT_led_SF],"",0,1)</f>
        <v/>
      </c>
      <c r="BG55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0" s="5" t="str">
        <f>IF(ISNUMBER(TabellSAML[[#This Row],[Datum för det sista programtillfället]]),TabellSAML[[#This Row],[Datum för det sista programtillfället]],IF(ISBLANK(TabellSAML[[#This Row],[Datum för sista programtillfället]]),"",TabellSAML[[#This Row],[Datum för sista programtillfället]]))</f>
        <v/>
      </c>
      <c r="BJ550" t="str">
        <f>IF(ISTEXT(TabellSAML[[#This Row],[Typ av program]]),TabellSAML[[#This Row],[Typ av program]],IF(ISBLANK(TabellSAML[[#This Row],[Typ av program2]]),"",TabellSAML[[#This Row],[Typ av program2]]))</f>
        <v/>
      </c>
      <c r="BK550" t="str">
        <f>IF(ISTEXT(TabellSAML[[#This Row],[Datum alla]]),"",YEAR(TabellSAML[[#This Row],[Datum alla]]))</f>
        <v/>
      </c>
      <c r="BL550" t="str">
        <f>IF(ISTEXT(TabellSAML[[#This Row],[Datum alla]]),"",MONTH(TabellSAML[[#This Row],[Datum alla]]))</f>
        <v/>
      </c>
      <c r="BM550" t="str">
        <f>IF(ISTEXT(TabellSAML[[#This Row],[Månad]]),"",IF(TabellSAML[[#This Row],[Månad]]&lt;=6,TabellSAML[[#This Row],[År]]&amp;" termin 1",TabellSAML[[#This Row],[År]]&amp;" termin 2"))</f>
        <v/>
      </c>
    </row>
    <row r="551" spans="2:65" x14ac:dyDescent="0.25">
      <c r="B551" s="1"/>
      <c r="C551" s="1"/>
      <c r="G551" s="29"/>
      <c r="S551" s="37"/>
      <c r="T551" s="29"/>
      <c r="AA551" s="2"/>
      <c r="AO551" s="44" t="str">
        <f>IF(TabellSAML[[#This Row],[ID]]&gt;0,ISTEXT(TabellSAML[[#This Row],[(CoS) Ledarens namn]]),"")</f>
        <v/>
      </c>
      <c r="AP551" t="str">
        <f>IF(TabellSAML[[#This Row],[ID]]&gt;0,ISTEXT(TabellSAML[[#This Row],[(BIFF) Ledarens namn]]),"")</f>
        <v/>
      </c>
      <c r="AQ551" t="str">
        <f>IF(TabellSAML[[#This Row],[ID]]&gt;0,ISTEXT(TabellSAML[[#This Row],[(LFT) Ledarens namn]]),"")</f>
        <v/>
      </c>
      <c r="AR551" t="str">
        <f>IF(TabellSAML[[#This Row],[ID]]&gt;0,ISTEXT(TabellSAML[[#This Row],[(CoS) Namn på ledare för programmet]]),"")</f>
        <v/>
      </c>
      <c r="AS551" t="str">
        <f>IF(TabellSAML[[#This Row],[ID]]&gt;0,ISTEXT(TabellSAML[[#This Row],[(BIFF) Namn på ledare för programmet]]),"")</f>
        <v/>
      </c>
      <c r="AT551" t="str">
        <f>IF(TabellSAML[[#This Row],[ID]]&gt;0,ISTEXT(TabellSAML[[#This Row],[(LFT) Namn på ledare för programmet]]),"")</f>
        <v/>
      </c>
      <c r="AU551" s="5" t="str">
        <f>IF(TabellSAML[[#This Row],[CoS1]]=TRUE,TabellSAML[[#This Row],[Datum för det sista programtillfället]]&amp;TabellSAML[[#This Row],[(CoS) Ledarens namn]],"")</f>
        <v/>
      </c>
      <c r="AV551" t="str">
        <f>IF(TabellSAML[[#This Row],[CoS1]]=TRUE,TabellSAML[[#This Row],[Socialförvaltning som anordnat programtillfällena]],"")</f>
        <v/>
      </c>
      <c r="AW551" s="5" t="str">
        <f>IF(TabellSAML[[#This Row],[CoS2]]=TRUE,TabellSAML[[#This Row],[Datum för sista programtillfället]]&amp;TabellSAML[[#This Row],[(CoS) Namn på ledare för programmet]],"")</f>
        <v/>
      </c>
      <c r="AX551" t="str">
        <f>_xlfn.XLOOKUP(TabellSAML[[#This Row],[CoS_del_datum]],TabellSAML[CoS_led_datum],TabellSAML[CoS_led_SF],"",0,1)</f>
        <v/>
      </c>
      <c r="AY551" s="5" t="str">
        <f>IF(TabellSAML[[#This Row],[BIFF1]]=TRUE,TabellSAML[[#This Row],[Datum för det sista programtillfället]]&amp;TabellSAML[[#This Row],[(BIFF) Ledarens namn]],"")</f>
        <v/>
      </c>
      <c r="AZ551" t="str">
        <f>IF(TabellSAML[[#This Row],[BIFF1]]=TRUE,TabellSAML[[#This Row],[Socialförvaltning som anordnat programtillfällena]],"")</f>
        <v/>
      </c>
      <c r="BA551" s="5" t="str">
        <f>IF(TabellSAML[[#This Row],[BIFF2]]=TRUE,TabellSAML[[#This Row],[Datum för sista programtillfället]]&amp;TabellSAML[[#This Row],[(BIFF) Namn på ledare för programmet]],"")</f>
        <v/>
      </c>
      <c r="BB551" t="str">
        <f>_xlfn.XLOOKUP(TabellSAML[[#This Row],[BIFF_del_datum]],TabellSAML[BIFF_led_datum],TabellSAML[BIFF_led_SF],"",0,1)</f>
        <v/>
      </c>
      <c r="BC551" s="5" t="str">
        <f>IF(TabellSAML[[#This Row],[LFT1]]=TRUE,TabellSAML[[#This Row],[Datum för det sista programtillfället]]&amp;TabellSAML[[#This Row],[(LFT) Ledarens namn]],"")</f>
        <v/>
      </c>
      <c r="BD551" t="str">
        <f>IF(TabellSAML[[#This Row],[LFT1]]=TRUE,TabellSAML[[#This Row],[Socialförvaltning som anordnat programtillfällena]],"")</f>
        <v/>
      </c>
      <c r="BE551" s="5" t="str">
        <f>IF(TabellSAML[[#This Row],[LFT2]]=TRUE,TabellSAML[[#This Row],[Datum för sista programtillfället]]&amp;TabellSAML[[#This Row],[(LFT) Namn på ledare för programmet]],"")</f>
        <v/>
      </c>
      <c r="BF551" t="str">
        <f>_xlfn.XLOOKUP(TabellSAML[[#This Row],[LFT_del_datum]],TabellSAML[LFT_led_datum],TabellSAML[LFT_led_SF],"",0,1)</f>
        <v/>
      </c>
      <c r="BG55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1" s="5" t="str">
        <f>IF(ISNUMBER(TabellSAML[[#This Row],[Datum för det sista programtillfället]]),TabellSAML[[#This Row],[Datum för det sista programtillfället]],IF(ISBLANK(TabellSAML[[#This Row],[Datum för sista programtillfället]]),"",TabellSAML[[#This Row],[Datum för sista programtillfället]]))</f>
        <v/>
      </c>
      <c r="BJ551" t="str">
        <f>IF(ISTEXT(TabellSAML[[#This Row],[Typ av program]]),TabellSAML[[#This Row],[Typ av program]],IF(ISBLANK(TabellSAML[[#This Row],[Typ av program2]]),"",TabellSAML[[#This Row],[Typ av program2]]))</f>
        <v/>
      </c>
      <c r="BK551" t="str">
        <f>IF(ISTEXT(TabellSAML[[#This Row],[Datum alla]]),"",YEAR(TabellSAML[[#This Row],[Datum alla]]))</f>
        <v/>
      </c>
      <c r="BL551" t="str">
        <f>IF(ISTEXT(TabellSAML[[#This Row],[Datum alla]]),"",MONTH(TabellSAML[[#This Row],[Datum alla]]))</f>
        <v/>
      </c>
      <c r="BM551" t="str">
        <f>IF(ISTEXT(TabellSAML[[#This Row],[Månad]]),"",IF(TabellSAML[[#This Row],[Månad]]&lt;=6,TabellSAML[[#This Row],[År]]&amp;" termin 1",TabellSAML[[#This Row],[År]]&amp;" termin 2"))</f>
        <v/>
      </c>
    </row>
    <row r="552" spans="2:65" x14ac:dyDescent="0.25">
      <c r="B552" s="1"/>
      <c r="C552" s="1"/>
      <c r="G552" s="29"/>
      <c r="S552" s="37"/>
      <c r="T552" s="29"/>
      <c r="AA552" s="2"/>
      <c r="AO552" s="44" t="str">
        <f>IF(TabellSAML[[#This Row],[ID]]&gt;0,ISTEXT(TabellSAML[[#This Row],[(CoS) Ledarens namn]]),"")</f>
        <v/>
      </c>
      <c r="AP552" t="str">
        <f>IF(TabellSAML[[#This Row],[ID]]&gt;0,ISTEXT(TabellSAML[[#This Row],[(BIFF) Ledarens namn]]),"")</f>
        <v/>
      </c>
      <c r="AQ552" t="str">
        <f>IF(TabellSAML[[#This Row],[ID]]&gt;0,ISTEXT(TabellSAML[[#This Row],[(LFT) Ledarens namn]]),"")</f>
        <v/>
      </c>
      <c r="AR552" t="str">
        <f>IF(TabellSAML[[#This Row],[ID]]&gt;0,ISTEXT(TabellSAML[[#This Row],[(CoS) Namn på ledare för programmet]]),"")</f>
        <v/>
      </c>
      <c r="AS552" t="str">
        <f>IF(TabellSAML[[#This Row],[ID]]&gt;0,ISTEXT(TabellSAML[[#This Row],[(BIFF) Namn på ledare för programmet]]),"")</f>
        <v/>
      </c>
      <c r="AT552" t="str">
        <f>IF(TabellSAML[[#This Row],[ID]]&gt;0,ISTEXT(TabellSAML[[#This Row],[(LFT) Namn på ledare för programmet]]),"")</f>
        <v/>
      </c>
      <c r="AU552" s="5" t="str">
        <f>IF(TabellSAML[[#This Row],[CoS1]]=TRUE,TabellSAML[[#This Row],[Datum för det sista programtillfället]]&amp;TabellSAML[[#This Row],[(CoS) Ledarens namn]],"")</f>
        <v/>
      </c>
      <c r="AV552" t="str">
        <f>IF(TabellSAML[[#This Row],[CoS1]]=TRUE,TabellSAML[[#This Row],[Socialförvaltning som anordnat programtillfällena]],"")</f>
        <v/>
      </c>
      <c r="AW552" s="5" t="str">
        <f>IF(TabellSAML[[#This Row],[CoS2]]=TRUE,TabellSAML[[#This Row],[Datum för sista programtillfället]]&amp;TabellSAML[[#This Row],[(CoS) Namn på ledare för programmet]],"")</f>
        <v/>
      </c>
      <c r="AX552" t="str">
        <f>_xlfn.XLOOKUP(TabellSAML[[#This Row],[CoS_del_datum]],TabellSAML[CoS_led_datum],TabellSAML[CoS_led_SF],"",0,1)</f>
        <v/>
      </c>
      <c r="AY552" s="5" t="str">
        <f>IF(TabellSAML[[#This Row],[BIFF1]]=TRUE,TabellSAML[[#This Row],[Datum för det sista programtillfället]]&amp;TabellSAML[[#This Row],[(BIFF) Ledarens namn]],"")</f>
        <v/>
      </c>
      <c r="AZ552" t="str">
        <f>IF(TabellSAML[[#This Row],[BIFF1]]=TRUE,TabellSAML[[#This Row],[Socialförvaltning som anordnat programtillfällena]],"")</f>
        <v/>
      </c>
      <c r="BA552" s="5" t="str">
        <f>IF(TabellSAML[[#This Row],[BIFF2]]=TRUE,TabellSAML[[#This Row],[Datum för sista programtillfället]]&amp;TabellSAML[[#This Row],[(BIFF) Namn på ledare för programmet]],"")</f>
        <v/>
      </c>
      <c r="BB552" t="str">
        <f>_xlfn.XLOOKUP(TabellSAML[[#This Row],[BIFF_del_datum]],TabellSAML[BIFF_led_datum],TabellSAML[BIFF_led_SF],"",0,1)</f>
        <v/>
      </c>
      <c r="BC552" s="5" t="str">
        <f>IF(TabellSAML[[#This Row],[LFT1]]=TRUE,TabellSAML[[#This Row],[Datum för det sista programtillfället]]&amp;TabellSAML[[#This Row],[(LFT) Ledarens namn]],"")</f>
        <v/>
      </c>
      <c r="BD552" t="str">
        <f>IF(TabellSAML[[#This Row],[LFT1]]=TRUE,TabellSAML[[#This Row],[Socialförvaltning som anordnat programtillfällena]],"")</f>
        <v/>
      </c>
      <c r="BE552" s="5" t="str">
        <f>IF(TabellSAML[[#This Row],[LFT2]]=TRUE,TabellSAML[[#This Row],[Datum för sista programtillfället]]&amp;TabellSAML[[#This Row],[(LFT) Namn på ledare för programmet]],"")</f>
        <v/>
      </c>
      <c r="BF552" t="str">
        <f>_xlfn.XLOOKUP(TabellSAML[[#This Row],[LFT_del_datum]],TabellSAML[LFT_led_datum],TabellSAML[LFT_led_SF],"",0,1)</f>
        <v/>
      </c>
      <c r="BG55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2" s="5" t="str">
        <f>IF(ISNUMBER(TabellSAML[[#This Row],[Datum för det sista programtillfället]]),TabellSAML[[#This Row],[Datum för det sista programtillfället]],IF(ISBLANK(TabellSAML[[#This Row],[Datum för sista programtillfället]]),"",TabellSAML[[#This Row],[Datum för sista programtillfället]]))</f>
        <v/>
      </c>
      <c r="BJ552" t="str">
        <f>IF(ISTEXT(TabellSAML[[#This Row],[Typ av program]]),TabellSAML[[#This Row],[Typ av program]],IF(ISBLANK(TabellSAML[[#This Row],[Typ av program2]]),"",TabellSAML[[#This Row],[Typ av program2]]))</f>
        <v/>
      </c>
      <c r="BK552" t="str">
        <f>IF(ISTEXT(TabellSAML[[#This Row],[Datum alla]]),"",YEAR(TabellSAML[[#This Row],[Datum alla]]))</f>
        <v/>
      </c>
      <c r="BL552" t="str">
        <f>IF(ISTEXT(TabellSAML[[#This Row],[Datum alla]]),"",MONTH(TabellSAML[[#This Row],[Datum alla]]))</f>
        <v/>
      </c>
      <c r="BM552" t="str">
        <f>IF(ISTEXT(TabellSAML[[#This Row],[Månad]]),"",IF(TabellSAML[[#This Row],[Månad]]&lt;=6,TabellSAML[[#This Row],[År]]&amp;" termin 1",TabellSAML[[#This Row],[År]]&amp;" termin 2"))</f>
        <v/>
      </c>
    </row>
    <row r="553" spans="2:65" x14ac:dyDescent="0.25">
      <c r="B553" s="1"/>
      <c r="C553" s="1"/>
      <c r="G553" s="29"/>
      <c r="J553" s="2"/>
      <c r="K553" s="2"/>
      <c r="S553" s="37"/>
      <c r="T553" s="29"/>
      <c r="AO553" s="44" t="str">
        <f>IF(TabellSAML[[#This Row],[ID]]&gt;0,ISTEXT(TabellSAML[[#This Row],[(CoS) Ledarens namn]]),"")</f>
        <v/>
      </c>
      <c r="AP553" t="str">
        <f>IF(TabellSAML[[#This Row],[ID]]&gt;0,ISTEXT(TabellSAML[[#This Row],[(BIFF) Ledarens namn]]),"")</f>
        <v/>
      </c>
      <c r="AQ553" t="str">
        <f>IF(TabellSAML[[#This Row],[ID]]&gt;0,ISTEXT(TabellSAML[[#This Row],[(LFT) Ledarens namn]]),"")</f>
        <v/>
      </c>
      <c r="AR553" t="str">
        <f>IF(TabellSAML[[#This Row],[ID]]&gt;0,ISTEXT(TabellSAML[[#This Row],[(CoS) Namn på ledare för programmet]]),"")</f>
        <v/>
      </c>
      <c r="AS553" t="str">
        <f>IF(TabellSAML[[#This Row],[ID]]&gt;0,ISTEXT(TabellSAML[[#This Row],[(BIFF) Namn på ledare för programmet]]),"")</f>
        <v/>
      </c>
      <c r="AT553" t="str">
        <f>IF(TabellSAML[[#This Row],[ID]]&gt;0,ISTEXT(TabellSAML[[#This Row],[(LFT) Namn på ledare för programmet]]),"")</f>
        <v/>
      </c>
      <c r="AU553" s="5" t="str">
        <f>IF(TabellSAML[[#This Row],[CoS1]]=TRUE,TabellSAML[[#This Row],[Datum för det sista programtillfället]]&amp;TabellSAML[[#This Row],[(CoS) Ledarens namn]],"")</f>
        <v/>
      </c>
      <c r="AV553" t="str">
        <f>IF(TabellSAML[[#This Row],[CoS1]]=TRUE,TabellSAML[[#This Row],[Socialförvaltning som anordnat programtillfällena]],"")</f>
        <v/>
      </c>
      <c r="AW553" s="5" t="str">
        <f>IF(TabellSAML[[#This Row],[CoS2]]=TRUE,TabellSAML[[#This Row],[Datum för sista programtillfället]]&amp;TabellSAML[[#This Row],[(CoS) Namn på ledare för programmet]],"")</f>
        <v/>
      </c>
      <c r="AX553" t="str">
        <f>_xlfn.XLOOKUP(TabellSAML[[#This Row],[CoS_del_datum]],TabellSAML[CoS_led_datum],TabellSAML[CoS_led_SF],"",0,1)</f>
        <v/>
      </c>
      <c r="AY553" s="5" t="str">
        <f>IF(TabellSAML[[#This Row],[BIFF1]]=TRUE,TabellSAML[[#This Row],[Datum för det sista programtillfället]]&amp;TabellSAML[[#This Row],[(BIFF) Ledarens namn]],"")</f>
        <v/>
      </c>
      <c r="AZ553" t="str">
        <f>IF(TabellSAML[[#This Row],[BIFF1]]=TRUE,TabellSAML[[#This Row],[Socialförvaltning som anordnat programtillfällena]],"")</f>
        <v/>
      </c>
      <c r="BA553" s="5" t="str">
        <f>IF(TabellSAML[[#This Row],[BIFF2]]=TRUE,TabellSAML[[#This Row],[Datum för sista programtillfället]]&amp;TabellSAML[[#This Row],[(BIFF) Namn på ledare för programmet]],"")</f>
        <v/>
      </c>
      <c r="BB553" t="str">
        <f>_xlfn.XLOOKUP(TabellSAML[[#This Row],[BIFF_del_datum]],TabellSAML[BIFF_led_datum],TabellSAML[BIFF_led_SF],"",0,1)</f>
        <v/>
      </c>
      <c r="BC553" s="5" t="str">
        <f>IF(TabellSAML[[#This Row],[LFT1]]=TRUE,TabellSAML[[#This Row],[Datum för det sista programtillfället]]&amp;TabellSAML[[#This Row],[(LFT) Ledarens namn]],"")</f>
        <v/>
      </c>
      <c r="BD553" t="str">
        <f>IF(TabellSAML[[#This Row],[LFT1]]=TRUE,TabellSAML[[#This Row],[Socialförvaltning som anordnat programtillfällena]],"")</f>
        <v/>
      </c>
      <c r="BE553" s="5" t="str">
        <f>IF(TabellSAML[[#This Row],[LFT2]]=TRUE,TabellSAML[[#This Row],[Datum för sista programtillfället]]&amp;TabellSAML[[#This Row],[(LFT) Namn på ledare för programmet]],"")</f>
        <v/>
      </c>
      <c r="BF553" t="str">
        <f>_xlfn.XLOOKUP(TabellSAML[[#This Row],[LFT_del_datum]],TabellSAML[LFT_led_datum],TabellSAML[LFT_led_SF],"",0,1)</f>
        <v/>
      </c>
      <c r="BG55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3" s="5" t="str">
        <f>IF(ISNUMBER(TabellSAML[[#This Row],[Datum för det sista programtillfället]]),TabellSAML[[#This Row],[Datum för det sista programtillfället]],IF(ISBLANK(TabellSAML[[#This Row],[Datum för sista programtillfället]]),"",TabellSAML[[#This Row],[Datum för sista programtillfället]]))</f>
        <v/>
      </c>
      <c r="BJ553" t="str">
        <f>IF(ISTEXT(TabellSAML[[#This Row],[Typ av program]]),TabellSAML[[#This Row],[Typ av program]],IF(ISBLANK(TabellSAML[[#This Row],[Typ av program2]]),"",TabellSAML[[#This Row],[Typ av program2]]))</f>
        <v/>
      </c>
      <c r="BK553" t="str">
        <f>IF(ISTEXT(TabellSAML[[#This Row],[Datum alla]]),"",YEAR(TabellSAML[[#This Row],[Datum alla]]))</f>
        <v/>
      </c>
      <c r="BL553" t="str">
        <f>IF(ISTEXT(TabellSAML[[#This Row],[Datum alla]]),"",MONTH(TabellSAML[[#This Row],[Datum alla]]))</f>
        <v/>
      </c>
      <c r="BM553" t="str">
        <f>IF(ISTEXT(TabellSAML[[#This Row],[Månad]]),"",IF(TabellSAML[[#This Row],[Månad]]&lt;=6,TabellSAML[[#This Row],[År]]&amp;" termin 1",TabellSAML[[#This Row],[År]]&amp;" termin 2"))</f>
        <v/>
      </c>
    </row>
    <row r="554" spans="2:65" x14ac:dyDescent="0.25">
      <c r="B554" s="1"/>
      <c r="C554" s="1"/>
      <c r="G554" s="29"/>
      <c r="S554" s="37"/>
      <c r="T554" s="29"/>
      <c r="AA554" s="2"/>
      <c r="AO554" s="44" t="str">
        <f>IF(TabellSAML[[#This Row],[ID]]&gt;0,ISTEXT(TabellSAML[[#This Row],[(CoS) Ledarens namn]]),"")</f>
        <v/>
      </c>
      <c r="AP554" t="str">
        <f>IF(TabellSAML[[#This Row],[ID]]&gt;0,ISTEXT(TabellSAML[[#This Row],[(BIFF) Ledarens namn]]),"")</f>
        <v/>
      </c>
      <c r="AQ554" t="str">
        <f>IF(TabellSAML[[#This Row],[ID]]&gt;0,ISTEXT(TabellSAML[[#This Row],[(LFT) Ledarens namn]]),"")</f>
        <v/>
      </c>
      <c r="AR554" t="str">
        <f>IF(TabellSAML[[#This Row],[ID]]&gt;0,ISTEXT(TabellSAML[[#This Row],[(CoS) Namn på ledare för programmet]]),"")</f>
        <v/>
      </c>
      <c r="AS554" t="str">
        <f>IF(TabellSAML[[#This Row],[ID]]&gt;0,ISTEXT(TabellSAML[[#This Row],[(BIFF) Namn på ledare för programmet]]),"")</f>
        <v/>
      </c>
      <c r="AT554" t="str">
        <f>IF(TabellSAML[[#This Row],[ID]]&gt;0,ISTEXT(TabellSAML[[#This Row],[(LFT) Namn på ledare för programmet]]),"")</f>
        <v/>
      </c>
      <c r="AU554" s="5" t="str">
        <f>IF(TabellSAML[[#This Row],[CoS1]]=TRUE,TabellSAML[[#This Row],[Datum för det sista programtillfället]]&amp;TabellSAML[[#This Row],[(CoS) Ledarens namn]],"")</f>
        <v/>
      </c>
      <c r="AV554" t="str">
        <f>IF(TabellSAML[[#This Row],[CoS1]]=TRUE,TabellSAML[[#This Row],[Socialförvaltning som anordnat programtillfällena]],"")</f>
        <v/>
      </c>
      <c r="AW554" s="5" t="str">
        <f>IF(TabellSAML[[#This Row],[CoS2]]=TRUE,TabellSAML[[#This Row],[Datum för sista programtillfället]]&amp;TabellSAML[[#This Row],[(CoS) Namn på ledare för programmet]],"")</f>
        <v/>
      </c>
      <c r="AX554" t="str">
        <f>_xlfn.XLOOKUP(TabellSAML[[#This Row],[CoS_del_datum]],TabellSAML[CoS_led_datum],TabellSAML[CoS_led_SF],"",0,1)</f>
        <v/>
      </c>
      <c r="AY554" s="5" t="str">
        <f>IF(TabellSAML[[#This Row],[BIFF1]]=TRUE,TabellSAML[[#This Row],[Datum för det sista programtillfället]]&amp;TabellSAML[[#This Row],[(BIFF) Ledarens namn]],"")</f>
        <v/>
      </c>
      <c r="AZ554" t="str">
        <f>IF(TabellSAML[[#This Row],[BIFF1]]=TRUE,TabellSAML[[#This Row],[Socialförvaltning som anordnat programtillfällena]],"")</f>
        <v/>
      </c>
      <c r="BA554" s="5" t="str">
        <f>IF(TabellSAML[[#This Row],[BIFF2]]=TRUE,TabellSAML[[#This Row],[Datum för sista programtillfället]]&amp;TabellSAML[[#This Row],[(BIFF) Namn på ledare för programmet]],"")</f>
        <v/>
      </c>
      <c r="BB554" t="str">
        <f>_xlfn.XLOOKUP(TabellSAML[[#This Row],[BIFF_del_datum]],TabellSAML[BIFF_led_datum],TabellSAML[BIFF_led_SF],"",0,1)</f>
        <v/>
      </c>
      <c r="BC554" s="5" t="str">
        <f>IF(TabellSAML[[#This Row],[LFT1]]=TRUE,TabellSAML[[#This Row],[Datum för det sista programtillfället]]&amp;TabellSAML[[#This Row],[(LFT) Ledarens namn]],"")</f>
        <v/>
      </c>
      <c r="BD554" t="str">
        <f>IF(TabellSAML[[#This Row],[LFT1]]=TRUE,TabellSAML[[#This Row],[Socialförvaltning som anordnat programtillfällena]],"")</f>
        <v/>
      </c>
      <c r="BE554" s="5" t="str">
        <f>IF(TabellSAML[[#This Row],[LFT2]]=TRUE,TabellSAML[[#This Row],[Datum för sista programtillfället]]&amp;TabellSAML[[#This Row],[(LFT) Namn på ledare för programmet]],"")</f>
        <v/>
      </c>
      <c r="BF554" t="str">
        <f>_xlfn.XLOOKUP(TabellSAML[[#This Row],[LFT_del_datum]],TabellSAML[LFT_led_datum],TabellSAML[LFT_led_SF],"",0,1)</f>
        <v/>
      </c>
      <c r="BG55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4" s="5" t="str">
        <f>IF(ISNUMBER(TabellSAML[[#This Row],[Datum för det sista programtillfället]]),TabellSAML[[#This Row],[Datum för det sista programtillfället]],IF(ISBLANK(TabellSAML[[#This Row],[Datum för sista programtillfället]]),"",TabellSAML[[#This Row],[Datum för sista programtillfället]]))</f>
        <v/>
      </c>
      <c r="BJ554" t="str">
        <f>IF(ISTEXT(TabellSAML[[#This Row],[Typ av program]]),TabellSAML[[#This Row],[Typ av program]],IF(ISBLANK(TabellSAML[[#This Row],[Typ av program2]]),"",TabellSAML[[#This Row],[Typ av program2]]))</f>
        <v/>
      </c>
      <c r="BK554" t="str">
        <f>IF(ISTEXT(TabellSAML[[#This Row],[Datum alla]]),"",YEAR(TabellSAML[[#This Row],[Datum alla]]))</f>
        <v/>
      </c>
      <c r="BL554" t="str">
        <f>IF(ISTEXT(TabellSAML[[#This Row],[Datum alla]]),"",MONTH(TabellSAML[[#This Row],[Datum alla]]))</f>
        <v/>
      </c>
      <c r="BM554" t="str">
        <f>IF(ISTEXT(TabellSAML[[#This Row],[Månad]]),"",IF(TabellSAML[[#This Row],[Månad]]&lt;=6,TabellSAML[[#This Row],[År]]&amp;" termin 1",TabellSAML[[#This Row],[År]]&amp;" termin 2"))</f>
        <v/>
      </c>
    </row>
    <row r="555" spans="2:65" x14ac:dyDescent="0.25">
      <c r="B555" s="1"/>
      <c r="C555" s="1"/>
      <c r="G555" s="29"/>
      <c r="J555" s="2"/>
      <c r="K555" s="2"/>
      <c r="S555" s="37"/>
      <c r="T555" s="29"/>
      <c r="AO555" s="44" t="str">
        <f>IF(TabellSAML[[#This Row],[ID]]&gt;0,ISTEXT(TabellSAML[[#This Row],[(CoS) Ledarens namn]]),"")</f>
        <v/>
      </c>
      <c r="AP555" t="str">
        <f>IF(TabellSAML[[#This Row],[ID]]&gt;0,ISTEXT(TabellSAML[[#This Row],[(BIFF) Ledarens namn]]),"")</f>
        <v/>
      </c>
      <c r="AQ555" t="str">
        <f>IF(TabellSAML[[#This Row],[ID]]&gt;0,ISTEXT(TabellSAML[[#This Row],[(LFT) Ledarens namn]]),"")</f>
        <v/>
      </c>
      <c r="AR555" t="str">
        <f>IF(TabellSAML[[#This Row],[ID]]&gt;0,ISTEXT(TabellSAML[[#This Row],[(CoS) Namn på ledare för programmet]]),"")</f>
        <v/>
      </c>
      <c r="AS555" t="str">
        <f>IF(TabellSAML[[#This Row],[ID]]&gt;0,ISTEXT(TabellSAML[[#This Row],[(BIFF) Namn på ledare för programmet]]),"")</f>
        <v/>
      </c>
      <c r="AT555" t="str">
        <f>IF(TabellSAML[[#This Row],[ID]]&gt;0,ISTEXT(TabellSAML[[#This Row],[(LFT) Namn på ledare för programmet]]),"")</f>
        <v/>
      </c>
      <c r="AU555" s="5" t="str">
        <f>IF(TabellSAML[[#This Row],[CoS1]]=TRUE,TabellSAML[[#This Row],[Datum för det sista programtillfället]]&amp;TabellSAML[[#This Row],[(CoS) Ledarens namn]],"")</f>
        <v/>
      </c>
      <c r="AV555" t="str">
        <f>IF(TabellSAML[[#This Row],[CoS1]]=TRUE,TabellSAML[[#This Row],[Socialförvaltning som anordnat programtillfällena]],"")</f>
        <v/>
      </c>
      <c r="AW555" s="5" t="str">
        <f>IF(TabellSAML[[#This Row],[CoS2]]=TRUE,TabellSAML[[#This Row],[Datum för sista programtillfället]]&amp;TabellSAML[[#This Row],[(CoS) Namn på ledare för programmet]],"")</f>
        <v/>
      </c>
      <c r="AX555" t="str">
        <f>_xlfn.XLOOKUP(TabellSAML[[#This Row],[CoS_del_datum]],TabellSAML[CoS_led_datum],TabellSAML[CoS_led_SF],"",0,1)</f>
        <v/>
      </c>
      <c r="AY555" s="5" t="str">
        <f>IF(TabellSAML[[#This Row],[BIFF1]]=TRUE,TabellSAML[[#This Row],[Datum för det sista programtillfället]]&amp;TabellSAML[[#This Row],[(BIFF) Ledarens namn]],"")</f>
        <v/>
      </c>
      <c r="AZ555" t="str">
        <f>IF(TabellSAML[[#This Row],[BIFF1]]=TRUE,TabellSAML[[#This Row],[Socialförvaltning som anordnat programtillfällena]],"")</f>
        <v/>
      </c>
      <c r="BA555" s="5" t="str">
        <f>IF(TabellSAML[[#This Row],[BIFF2]]=TRUE,TabellSAML[[#This Row],[Datum för sista programtillfället]]&amp;TabellSAML[[#This Row],[(BIFF) Namn på ledare för programmet]],"")</f>
        <v/>
      </c>
      <c r="BB555" t="str">
        <f>_xlfn.XLOOKUP(TabellSAML[[#This Row],[BIFF_del_datum]],TabellSAML[BIFF_led_datum],TabellSAML[BIFF_led_SF],"",0,1)</f>
        <v/>
      </c>
      <c r="BC555" s="5" t="str">
        <f>IF(TabellSAML[[#This Row],[LFT1]]=TRUE,TabellSAML[[#This Row],[Datum för det sista programtillfället]]&amp;TabellSAML[[#This Row],[(LFT) Ledarens namn]],"")</f>
        <v/>
      </c>
      <c r="BD555" t="str">
        <f>IF(TabellSAML[[#This Row],[LFT1]]=TRUE,TabellSAML[[#This Row],[Socialförvaltning som anordnat programtillfällena]],"")</f>
        <v/>
      </c>
      <c r="BE555" s="5" t="str">
        <f>IF(TabellSAML[[#This Row],[LFT2]]=TRUE,TabellSAML[[#This Row],[Datum för sista programtillfället]]&amp;TabellSAML[[#This Row],[(LFT) Namn på ledare för programmet]],"")</f>
        <v/>
      </c>
      <c r="BF555" t="str">
        <f>_xlfn.XLOOKUP(TabellSAML[[#This Row],[LFT_del_datum]],TabellSAML[LFT_led_datum],TabellSAML[LFT_led_SF],"",0,1)</f>
        <v/>
      </c>
      <c r="BG55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5" s="5" t="str">
        <f>IF(ISNUMBER(TabellSAML[[#This Row],[Datum för det sista programtillfället]]),TabellSAML[[#This Row],[Datum för det sista programtillfället]],IF(ISBLANK(TabellSAML[[#This Row],[Datum för sista programtillfället]]),"",TabellSAML[[#This Row],[Datum för sista programtillfället]]))</f>
        <v/>
      </c>
      <c r="BJ555" t="str">
        <f>IF(ISTEXT(TabellSAML[[#This Row],[Typ av program]]),TabellSAML[[#This Row],[Typ av program]],IF(ISBLANK(TabellSAML[[#This Row],[Typ av program2]]),"",TabellSAML[[#This Row],[Typ av program2]]))</f>
        <v/>
      </c>
      <c r="BK555" t="str">
        <f>IF(ISTEXT(TabellSAML[[#This Row],[Datum alla]]),"",YEAR(TabellSAML[[#This Row],[Datum alla]]))</f>
        <v/>
      </c>
      <c r="BL555" t="str">
        <f>IF(ISTEXT(TabellSAML[[#This Row],[Datum alla]]),"",MONTH(TabellSAML[[#This Row],[Datum alla]]))</f>
        <v/>
      </c>
      <c r="BM555" t="str">
        <f>IF(ISTEXT(TabellSAML[[#This Row],[Månad]]),"",IF(TabellSAML[[#This Row],[Månad]]&lt;=6,TabellSAML[[#This Row],[År]]&amp;" termin 1",TabellSAML[[#This Row],[År]]&amp;" termin 2"))</f>
        <v/>
      </c>
    </row>
    <row r="556" spans="2:65" x14ac:dyDescent="0.25">
      <c r="B556" s="1"/>
      <c r="C556" s="1"/>
      <c r="G556" s="29"/>
      <c r="S556" s="37"/>
      <c r="T556" s="29"/>
      <c r="AA556" s="2"/>
      <c r="AO556" s="44" t="str">
        <f>IF(TabellSAML[[#This Row],[ID]]&gt;0,ISTEXT(TabellSAML[[#This Row],[(CoS) Ledarens namn]]),"")</f>
        <v/>
      </c>
      <c r="AP556" t="str">
        <f>IF(TabellSAML[[#This Row],[ID]]&gt;0,ISTEXT(TabellSAML[[#This Row],[(BIFF) Ledarens namn]]),"")</f>
        <v/>
      </c>
      <c r="AQ556" t="str">
        <f>IF(TabellSAML[[#This Row],[ID]]&gt;0,ISTEXT(TabellSAML[[#This Row],[(LFT) Ledarens namn]]),"")</f>
        <v/>
      </c>
      <c r="AR556" t="str">
        <f>IF(TabellSAML[[#This Row],[ID]]&gt;0,ISTEXT(TabellSAML[[#This Row],[(CoS) Namn på ledare för programmet]]),"")</f>
        <v/>
      </c>
      <c r="AS556" t="str">
        <f>IF(TabellSAML[[#This Row],[ID]]&gt;0,ISTEXT(TabellSAML[[#This Row],[(BIFF) Namn på ledare för programmet]]),"")</f>
        <v/>
      </c>
      <c r="AT556" t="str">
        <f>IF(TabellSAML[[#This Row],[ID]]&gt;0,ISTEXT(TabellSAML[[#This Row],[(LFT) Namn på ledare för programmet]]),"")</f>
        <v/>
      </c>
      <c r="AU556" s="5" t="str">
        <f>IF(TabellSAML[[#This Row],[CoS1]]=TRUE,TabellSAML[[#This Row],[Datum för det sista programtillfället]]&amp;TabellSAML[[#This Row],[(CoS) Ledarens namn]],"")</f>
        <v/>
      </c>
      <c r="AV556" t="str">
        <f>IF(TabellSAML[[#This Row],[CoS1]]=TRUE,TabellSAML[[#This Row],[Socialförvaltning som anordnat programtillfällena]],"")</f>
        <v/>
      </c>
      <c r="AW556" s="5" t="str">
        <f>IF(TabellSAML[[#This Row],[CoS2]]=TRUE,TabellSAML[[#This Row],[Datum för sista programtillfället]]&amp;TabellSAML[[#This Row],[(CoS) Namn på ledare för programmet]],"")</f>
        <v/>
      </c>
      <c r="AX556" t="str">
        <f>_xlfn.XLOOKUP(TabellSAML[[#This Row],[CoS_del_datum]],TabellSAML[CoS_led_datum],TabellSAML[CoS_led_SF],"",0,1)</f>
        <v/>
      </c>
      <c r="AY556" s="5" t="str">
        <f>IF(TabellSAML[[#This Row],[BIFF1]]=TRUE,TabellSAML[[#This Row],[Datum för det sista programtillfället]]&amp;TabellSAML[[#This Row],[(BIFF) Ledarens namn]],"")</f>
        <v/>
      </c>
      <c r="AZ556" t="str">
        <f>IF(TabellSAML[[#This Row],[BIFF1]]=TRUE,TabellSAML[[#This Row],[Socialförvaltning som anordnat programtillfällena]],"")</f>
        <v/>
      </c>
      <c r="BA556" s="5" t="str">
        <f>IF(TabellSAML[[#This Row],[BIFF2]]=TRUE,TabellSAML[[#This Row],[Datum för sista programtillfället]]&amp;TabellSAML[[#This Row],[(BIFF) Namn på ledare för programmet]],"")</f>
        <v/>
      </c>
      <c r="BB556" t="str">
        <f>_xlfn.XLOOKUP(TabellSAML[[#This Row],[BIFF_del_datum]],TabellSAML[BIFF_led_datum],TabellSAML[BIFF_led_SF],"",0,1)</f>
        <v/>
      </c>
      <c r="BC556" s="5" t="str">
        <f>IF(TabellSAML[[#This Row],[LFT1]]=TRUE,TabellSAML[[#This Row],[Datum för det sista programtillfället]]&amp;TabellSAML[[#This Row],[(LFT) Ledarens namn]],"")</f>
        <v/>
      </c>
      <c r="BD556" t="str">
        <f>IF(TabellSAML[[#This Row],[LFT1]]=TRUE,TabellSAML[[#This Row],[Socialförvaltning som anordnat programtillfällena]],"")</f>
        <v/>
      </c>
      <c r="BE556" s="5" t="str">
        <f>IF(TabellSAML[[#This Row],[LFT2]]=TRUE,TabellSAML[[#This Row],[Datum för sista programtillfället]]&amp;TabellSAML[[#This Row],[(LFT) Namn på ledare för programmet]],"")</f>
        <v/>
      </c>
      <c r="BF556" t="str">
        <f>_xlfn.XLOOKUP(TabellSAML[[#This Row],[LFT_del_datum]],TabellSAML[LFT_led_datum],TabellSAML[LFT_led_SF],"",0,1)</f>
        <v/>
      </c>
      <c r="BG55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6" s="5" t="str">
        <f>IF(ISNUMBER(TabellSAML[[#This Row],[Datum för det sista programtillfället]]),TabellSAML[[#This Row],[Datum för det sista programtillfället]],IF(ISBLANK(TabellSAML[[#This Row],[Datum för sista programtillfället]]),"",TabellSAML[[#This Row],[Datum för sista programtillfället]]))</f>
        <v/>
      </c>
      <c r="BJ556" t="str">
        <f>IF(ISTEXT(TabellSAML[[#This Row],[Typ av program]]),TabellSAML[[#This Row],[Typ av program]],IF(ISBLANK(TabellSAML[[#This Row],[Typ av program2]]),"",TabellSAML[[#This Row],[Typ av program2]]))</f>
        <v/>
      </c>
      <c r="BK556" t="str">
        <f>IF(ISTEXT(TabellSAML[[#This Row],[Datum alla]]),"",YEAR(TabellSAML[[#This Row],[Datum alla]]))</f>
        <v/>
      </c>
      <c r="BL556" t="str">
        <f>IF(ISTEXT(TabellSAML[[#This Row],[Datum alla]]),"",MONTH(TabellSAML[[#This Row],[Datum alla]]))</f>
        <v/>
      </c>
      <c r="BM556" t="str">
        <f>IF(ISTEXT(TabellSAML[[#This Row],[Månad]]),"",IF(TabellSAML[[#This Row],[Månad]]&lt;=6,TabellSAML[[#This Row],[År]]&amp;" termin 1",TabellSAML[[#This Row],[År]]&amp;" termin 2"))</f>
        <v/>
      </c>
    </row>
    <row r="557" spans="2:65" x14ac:dyDescent="0.25">
      <c r="B557" s="1"/>
      <c r="C557" s="1"/>
      <c r="G557" s="29"/>
      <c r="S557" s="37"/>
      <c r="T557" s="29"/>
      <c r="AA557" s="2"/>
      <c r="AO557" s="44" t="str">
        <f>IF(TabellSAML[[#This Row],[ID]]&gt;0,ISTEXT(TabellSAML[[#This Row],[(CoS) Ledarens namn]]),"")</f>
        <v/>
      </c>
      <c r="AP557" t="str">
        <f>IF(TabellSAML[[#This Row],[ID]]&gt;0,ISTEXT(TabellSAML[[#This Row],[(BIFF) Ledarens namn]]),"")</f>
        <v/>
      </c>
      <c r="AQ557" t="str">
        <f>IF(TabellSAML[[#This Row],[ID]]&gt;0,ISTEXT(TabellSAML[[#This Row],[(LFT) Ledarens namn]]),"")</f>
        <v/>
      </c>
      <c r="AR557" t="str">
        <f>IF(TabellSAML[[#This Row],[ID]]&gt;0,ISTEXT(TabellSAML[[#This Row],[(CoS) Namn på ledare för programmet]]),"")</f>
        <v/>
      </c>
      <c r="AS557" t="str">
        <f>IF(TabellSAML[[#This Row],[ID]]&gt;0,ISTEXT(TabellSAML[[#This Row],[(BIFF) Namn på ledare för programmet]]),"")</f>
        <v/>
      </c>
      <c r="AT557" t="str">
        <f>IF(TabellSAML[[#This Row],[ID]]&gt;0,ISTEXT(TabellSAML[[#This Row],[(LFT) Namn på ledare för programmet]]),"")</f>
        <v/>
      </c>
      <c r="AU557" s="5" t="str">
        <f>IF(TabellSAML[[#This Row],[CoS1]]=TRUE,TabellSAML[[#This Row],[Datum för det sista programtillfället]]&amp;TabellSAML[[#This Row],[(CoS) Ledarens namn]],"")</f>
        <v/>
      </c>
      <c r="AV557" t="str">
        <f>IF(TabellSAML[[#This Row],[CoS1]]=TRUE,TabellSAML[[#This Row],[Socialförvaltning som anordnat programtillfällena]],"")</f>
        <v/>
      </c>
      <c r="AW557" s="5" t="str">
        <f>IF(TabellSAML[[#This Row],[CoS2]]=TRUE,TabellSAML[[#This Row],[Datum för sista programtillfället]]&amp;TabellSAML[[#This Row],[(CoS) Namn på ledare för programmet]],"")</f>
        <v/>
      </c>
      <c r="AX557" t="str">
        <f>_xlfn.XLOOKUP(TabellSAML[[#This Row],[CoS_del_datum]],TabellSAML[CoS_led_datum],TabellSAML[CoS_led_SF],"",0,1)</f>
        <v/>
      </c>
      <c r="AY557" s="5" t="str">
        <f>IF(TabellSAML[[#This Row],[BIFF1]]=TRUE,TabellSAML[[#This Row],[Datum för det sista programtillfället]]&amp;TabellSAML[[#This Row],[(BIFF) Ledarens namn]],"")</f>
        <v/>
      </c>
      <c r="AZ557" t="str">
        <f>IF(TabellSAML[[#This Row],[BIFF1]]=TRUE,TabellSAML[[#This Row],[Socialförvaltning som anordnat programtillfällena]],"")</f>
        <v/>
      </c>
      <c r="BA557" s="5" t="str">
        <f>IF(TabellSAML[[#This Row],[BIFF2]]=TRUE,TabellSAML[[#This Row],[Datum för sista programtillfället]]&amp;TabellSAML[[#This Row],[(BIFF) Namn på ledare för programmet]],"")</f>
        <v/>
      </c>
      <c r="BB557" t="str">
        <f>_xlfn.XLOOKUP(TabellSAML[[#This Row],[BIFF_del_datum]],TabellSAML[BIFF_led_datum],TabellSAML[BIFF_led_SF],"",0,1)</f>
        <v/>
      </c>
      <c r="BC557" s="5" t="str">
        <f>IF(TabellSAML[[#This Row],[LFT1]]=TRUE,TabellSAML[[#This Row],[Datum för det sista programtillfället]]&amp;TabellSAML[[#This Row],[(LFT) Ledarens namn]],"")</f>
        <v/>
      </c>
      <c r="BD557" t="str">
        <f>IF(TabellSAML[[#This Row],[LFT1]]=TRUE,TabellSAML[[#This Row],[Socialförvaltning som anordnat programtillfällena]],"")</f>
        <v/>
      </c>
      <c r="BE557" s="5" t="str">
        <f>IF(TabellSAML[[#This Row],[LFT2]]=TRUE,TabellSAML[[#This Row],[Datum för sista programtillfället]]&amp;TabellSAML[[#This Row],[(LFT) Namn på ledare för programmet]],"")</f>
        <v/>
      </c>
      <c r="BF557" t="str">
        <f>_xlfn.XLOOKUP(TabellSAML[[#This Row],[LFT_del_datum]],TabellSAML[LFT_led_datum],TabellSAML[LFT_led_SF],"",0,1)</f>
        <v/>
      </c>
      <c r="BG55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7" s="5" t="str">
        <f>IF(ISNUMBER(TabellSAML[[#This Row],[Datum för det sista programtillfället]]),TabellSAML[[#This Row],[Datum för det sista programtillfället]],IF(ISBLANK(TabellSAML[[#This Row],[Datum för sista programtillfället]]),"",TabellSAML[[#This Row],[Datum för sista programtillfället]]))</f>
        <v/>
      </c>
      <c r="BJ557" t="str">
        <f>IF(ISTEXT(TabellSAML[[#This Row],[Typ av program]]),TabellSAML[[#This Row],[Typ av program]],IF(ISBLANK(TabellSAML[[#This Row],[Typ av program2]]),"",TabellSAML[[#This Row],[Typ av program2]]))</f>
        <v/>
      </c>
      <c r="BK557" t="str">
        <f>IF(ISTEXT(TabellSAML[[#This Row],[Datum alla]]),"",YEAR(TabellSAML[[#This Row],[Datum alla]]))</f>
        <v/>
      </c>
      <c r="BL557" t="str">
        <f>IF(ISTEXT(TabellSAML[[#This Row],[Datum alla]]),"",MONTH(TabellSAML[[#This Row],[Datum alla]]))</f>
        <v/>
      </c>
      <c r="BM557" t="str">
        <f>IF(ISTEXT(TabellSAML[[#This Row],[Månad]]),"",IF(TabellSAML[[#This Row],[Månad]]&lt;=6,TabellSAML[[#This Row],[År]]&amp;" termin 1",TabellSAML[[#This Row],[År]]&amp;" termin 2"))</f>
        <v/>
      </c>
    </row>
    <row r="558" spans="2:65" x14ac:dyDescent="0.25">
      <c r="B558" s="1"/>
      <c r="C558" s="1"/>
      <c r="G558" s="29"/>
      <c r="S558" s="37"/>
      <c r="T558" s="29"/>
      <c r="AO558" s="44" t="str">
        <f>IF(TabellSAML[[#This Row],[ID]]&gt;0,ISTEXT(TabellSAML[[#This Row],[(CoS) Ledarens namn]]),"")</f>
        <v/>
      </c>
      <c r="AP558" t="str">
        <f>IF(TabellSAML[[#This Row],[ID]]&gt;0,ISTEXT(TabellSAML[[#This Row],[(BIFF) Ledarens namn]]),"")</f>
        <v/>
      </c>
      <c r="AQ558" t="str">
        <f>IF(TabellSAML[[#This Row],[ID]]&gt;0,ISTEXT(TabellSAML[[#This Row],[(LFT) Ledarens namn]]),"")</f>
        <v/>
      </c>
      <c r="AR558" t="str">
        <f>IF(TabellSAML[[#This Row],[ID]]&gt;0,ISTEXT(TabellSAML[[#This Row],[(CoS) Namn på ledare för programmet]]),"")</f>
        <v/>
      </c>
      <c r="AS558" t="str">
        <f>IF(TabellSAML[[#This Row],[ID]]&gt;0,ISTEXT(TabellSAML[[#This Row],[(BIFF) Namn på ledare för programmet]]),"")</f>
        <v/>
      </c>
      <c r="AT558" t="str">
        <f>IF(TabellSAML[[#This Row],[ID]]&gt;0,ISTEXT(TabellSAML[[#This Row],[(LFT) Namn på ledare för programmet]]),"")</f>
        <v/>
      </c>
      <c r="AU558" s="5" t="str">
        <f>IF(TabellSAML[[#This Row],[CoS1]]=TRUE,TabellSAML[[#This Row],[Datum för det sista programtillfället]]&amp;TabellSAML[[#This Row],[(CoS) Ledarens namn]],"")</f>
        <v/>
      </c>
      <c r="AV558" t="str">
        <f>IF(TabellSAML[[#This Row],[CoS1]]=TRUE,TabellSAML[[#This Row],[Socialförvaltning som anordnat programtillfällena]],"")</f>
        <v/>
      </c>
      <c r="AW558" s="5" t="str">
        <f>IF(TabellSAML[[#This Row],[CoS2]]=TRUE,TabellSAML[[#This Row],[Datum för sista programtillfället]]&amp;TabellSAML[[#This Row],[(CoS) Namn på ledare för programmet]],"")</f>
        <v/>
      </c>
      <c r="AX558" t="str">
        <f>_xlfn.XLOOKUP(TabellSAML[[#This Row],[CoS_del_datum]],TabellSAML[CoS_led_datum],TabellSAML[CoS_led_SF],"",0,1)</f>
        <v/>
      </c>
      <c r="AY558" s="5" t="str">
        <f>IF(TabellSAML[[#This Row],[BIFF1]]=TRUE,TabellSAML[[#This Row],[Datum för det sista programtillfället]]&amp;TabellSAML[[#This Row],[(BIFF) Ledarens namn]],"")</f>
        <v/>
      </c>
      <c r="AZ558" t="str">
        <f>IF(TabellSAML[[#This Row],[BIFF1]]=TRUE,TabellSAML[[#This Row],[Socialförvaltning som anordnat programtillfällena]],"")</f>
        <v/>
      </c>
      <c r="BA558" s="5" t="str">
        <f>IF(TabellSAML[[#This Row],[BIFF2]]=TRUE,TabellSAML[[#This Row],[Datum för sista programtillfället]]&amp;TabellSAML[[#This Row],[(BIFF) Namn på ledare för programmet]],"")</f>
        <v/>
      </c>
      <c r="BB558" t="str">
        <f>_xlfn.XLOOKUP(TabellSAML[[#This Row],[BIFF_del_datum]],TabellSAML[BIFF_led_datum],TabellSAML[BIFF_led_SF],"",0,1)</f>
        <v/>
      </c>
      <c r="BC558" s="5" t="str">
        <f>IF(TabellSAML[[#This Row],[LFT1]]=TRUE,TabellSAML[[#This Row],[Datum för det sista programtillfället]]&amp;TabellSAML[[#This Row],[(LFT) Ledarens namn]],"")</f>
        <v/>
      </c>
      <c r="BD558" t="str">
        <f>IF(TabellSAML[[#This Row],[LFT1]]=TRUE,TabellSAML[[#This Row],[Socialförvaltning som anordnat programtillfällena]],"")</f>
        <v/>
      </c>
      <c r="BE558" s="5" t="str">
        <f>IF(TabellSAML[[#This Row],[LFT2]]=TRUE,TabellSAML[[#This Row],[Datum för sista programtillfället]]&amp;TabellSAML[[#This Row],[(LFT) Namn på ledare för programmet]],"")</f>
        <v/>
      </c>
      <c r="BF558" t="str">
        <f>_xlfn.XLOOKUP(TabellSAML[[#This Row],[LFT_del_datum]],TabellSAML[LFT_led_datum],TabellSAML[LFT_led_SF],"",0,1)</f>
        <v/>
      </c>
      <c r="BG55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8" s="5" t="str">
        <f>IF(ISNUMBER(TabellSAML[[#This Row],[Datum för det sista programtillfället]]),TabellSAML[[#This Row],[Datum för det sista programtillfället]],IF(ISBLANK(TabellSAML[[#This Row],[Datum för sista programtillfället]]),"",TabellSAML[[#This Row],[Datum för sista programtillfället]]))</f>
        <v/>
      </c>
      <c r="BJ558" t="str">
        <f>IF(ISTEXT(TabellSAML[[#This Row],[Typ av program]]),TabellSAML[[#This Row],[Typ av program]],IF(ISBLANK(TabellSAML[[#This Row],[Typ av program2]]),"",TabellSAML[[#This Row],[Typ av program2]]))</f>
        <v/>
      </c>
      <c r="BK558" t="str">
        <f>IF(ISTEXT(TabellSAML[[#This Row],[Datum alla]]),"",YEAR(TabellSAML[[#This Row],[Datum alla]]))</f>
        <v/>
      </c>
      <c r="BL558" t="str">
        <f>IF(ISTEXT(TabellSAML[[#This Row],[Datum alla]]),"",MONTH(TabellSAML[[#This Row],[Datum alla]]))</f>
        <v/>
      </c>
      <c r="BM558" t="str">
        <f>IF(ISTEXT(TabellSAML[[#This Row],[Månad]]),"",IF(TabellSAML[[#This Row],[Månad]]&lt;=6,TabellSAML[[#This Row],[År]]&amp;" termin 1",TabellSAML[[#This Row],[År]]&amp;" termin 2"))</f>
        <v/>
      </c>
    </row>
    <row r="559" spans="2:65" x14ac:dyDescent="0.25">
      <c r="B559" s="1"/>
      <c r="C559" s="1"/>
      <c r="G559" s="29"/>
      <c r="S559" s="37"/>
      <c r="T559" s="29"/>
      <c r="AA559" s="2"/>
      <c r="AO559" s="44" t="str">
        <f>IF(TabellSAML[[#This Row],[ID]]&gt;0,ISTEXT(TabellSAML[[#This Row],[(CoS) Ledarens namn]]),"")</f>
        <v/>
      </c>
      <c r="AP559" t="str">
        <f>IF(TabellSAML[[#This Row],[ID]]&gt;0,ISTEXT(TabellSAML[[#This Row],[(BIFF) Ledarens namn]]),"")</f>
        <v/>
      </c>
      <c r="AQ559" t="str">
        <f>IF(TabellSAML[[#This Row],[ID]]&gt;0,ISTEXT(TabellSAML[[#This Row],[(LFT) Ledarens namn]]),"")</f>
        <v/>
      </c>
      <c r="AR559" t="str">
        <f>IF(TabellSAML[[#This Row],[ID]]&gt;0,ISTEXT(TabellSAML[[#This Row],[(CoS) Namn på ledare för programmet]]),"")</f>
        <v/>
      </c>
      <c r="AS559" t="str">
        <f>IF(TabellSAML[[#This Row],[ID]]&gt;0,ISTEXT(TabellSAML[[#This Row],[(BIFF) Namn på ledare för programmet]]),"")</f>
        <v/>
      </c>
      <c r="AT559" t="str">
        <f>IF(TabellSAML[[#This Row],[ID]]&gt;0,ISTEXT(TabellSAML[[#This Row],[(LFT) Namn på ledare för programmet]]),"")</f>
        <v/>
      </c>
      <c r="AU559" s="5" t="str">
        <f>IF(TabellSAML[[#This Row],[CoS1]]=TRUE,TabellSAML[[#This Row],[Datum för det sista programtillfället]]&amp;TabellSAML[[#This Row],[(CoS) Ledarens namn]],"")</f>
        <v/>
      </c>
      <c r="AV559" t="str">
        <f>IF(TabellSAML[[#This Row],[CoS1]]=TRUE,TabellSAML[[#This Row],[Socialförvaltning som anordnat programtillfällena]],"")</f>
        <v/>
      </c>
      <c r="AW559" s="5" t="str">
        <f>IF(TabellSAML[[#This Row],[CoS2]]=TRUE,TabellSAML[[#This Row],[Datum för sista programtillfället]]&amp;TabellSAML[[#This Row],[(CoS) Namn på ledare för programmet]],"")</f>
        <v/>
      </c>
      <c r="AX559" t="str">
        <f>_xlfn.XLOOKUP(TabellSAML[[#This Row],[CoS_del_datum]],TabellSAML[CoS_led_datum],TabellSAML[CoS_led_SF],"",0,1)</f>
        <v/>
      </c>
      <c r="AY559" s="5" t="str">
        <f>IF(TabellSAML[[#This Row],[BIFF1]]=TRUE,TabellSAML[[#This Row],[Datum för det sista programtillfället]]&amp;TabellSAML[[#This Row],[(BIFF) Ledarens namn]],"")</f>
        <v/>
      </c>
      <c r="AZ559" t="str">
        <f>IF(TabellSAML[[#This Row],[BIFF1]]=TRUE,TabellSAML[[#This Row],[Socialförvaltning som anordnat programtillfällena]],"")</f>
        <v/>
      </c>
      <c r="BA559" s="5" t="str">
        <f>IF(TabellSAML[[#This Row],[BIFF2]]=TRUE,TabellSAML[[#This Row],[Datum för sista programtillfället]]&amp;TabellSAML[[#This Row],[(BIFF) Namn på ledare för programmet]],"")</f>
        <v/>
      </c>
      <c r="BB559" t="str">
        <f>_xlfn.XLOOKUP(TabellSAML[[#This Row],[BIFF_del_datum]],TabellSAML[BIFF_led_datum],TabellSAML[BIFF_led_SF],"",0,1)</f>
        <v/>
      </c>
      <c r="BC559" s="5" t="str">
        <f>IF(TabellSAML[[#This Row],[LFT1]]=TRUE,TabellSAML[[#This Row],[Datum för det sista programtillfället]]&amp;TabellSAML[[#This Row],[(LFT) Ledarens namn]],"")</f>
        <v/>
      </c>
      <c r="BD559" t="str">
        <f>IF(TabellSAML[[#This Row],[LFT1]]=TRUE,TabellSAML[[#This Row],[Socialförvaltning som anordnat programtillfällena]],"")</f>
        <v/>
      </c>
      <c r="BE559" s="5" t="str">
        <f>IF(TabellSAML[[#This Row],[LFT2]]=TRUE,TabellSAML[[#This Row],[Datum för sista programtillfället]]&amp;TabellSAML[[#This Row],[(LFT) Namn på ledare för programmet]],"")</f>
        <v/>
      </c>
      <c r="BF559" t="str">
        <f>_xlfn.XLOOKUP(TabellSAML[[#This Row],[LFT_del_datum]],TabellSAML[LFT_led_datum],TabellSAML[LFT_led_SF],"",0,1)</f>
        <v/>
      </c>
      <c r="BG55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5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59" s="5" t="str">
        <f>IF(ISNUMBER(TabellSAML[[#This Row],[Datum för det sista programtillfället]]),TabellSAML[[#This Row],[Datum för det sista programtillfället]],IF(ISBLANK(TabellSAML[[#This Row],[Datum för sista programtillfället]]),"",TabellSAML[[#This Row],[Datum för sista programtillfället]]))</f>
        <v/>
      </c>
      <c r="BJ559" t="str">
        <f>IF(ISTEXT(TabellSAML[[#This Row],[Typ av program]]),TabellSAML[[#This Row],[Typ av program]],IF(ISBLANK(TabellSAML[[#This Row],[Typ av program2]]),"",TabellSAML[[#This Row],[Typ av program2]]))</f>
        <v/>
      </c>
      <c r="BK559" t="str">
        <f>IF(ISTEXT(TabellSAML[[#This Row],[Datum alla]]),"",YEAR(TabellSAML[[#This Row],[Datum alla]]))</f>
        <v/>
      </c>
      <c r="BL559" t="str">
        <f>IF(ISTEXT(TabellSAML[[#This Row],[Datum alla]]),"",MONTH(TabellSAML[[#This Row],[Datum alla]]))</f>
        <v/>
      </c>
      <c r="BM559" t="str">
        <f>IF(ISTEXT(TabellSAML[[#This Row],[Månad]]),"",IF(TabellSAML[[#This Row],[Månad]]&lt;=6,TabellSAML[[#This Row],[År]]&amp;" termin 1",TabellSAML[[#This Row],[År]]&amp;" termin 2"))</f>
        <v/>
      </c>
    </row>
    <row r="560" spans="2:65" x14ac:dyDescent="0.25">
      <c r="B560" s="1"/>
      <c r="C560" s="1"/>
      <c r="G560" s="29"/>
      <c r="S560" s="37"/>
      <c r="T560" s="29"/>
      <c r="AA560" s="2"/>
      <c r="AO560" s="44" t="str">
        <f>IF(TabellSAML[[#This Row],[ID]]&gt;0,ISTEXT(TabellSAML[[#This Row],[(CoS) Ledarens namn]]),"")</f>
        <v/>
      </c>
      <c r="AP560" t="str">
        <f>IF(TabellSAML[[#This Row],[ID]]&gt;0,ISTEXT(TabellSAML[[#This Row],[(BIFF) Ledarens namn]]),"")</f>
        <v/>
      </c>
      <c r="AQ560" t="str">
        <f>IF(TabellSAML[[#This Row],[ID]]&gt;0,ISTEXT(TabellSAML[[#This Row],[(LFT) Ledarens namn]]),"")</f>
        <v/>
      </c>
      <c r="AR560" t="str">
        <f>IF(TabellSAML[[#This Row],[ID]]&gt;0,ISTEXT(TabellSAML[[#This Row],[(CoS) Namn på ledare för programmet]]),"")</f>
        <v/>
      </c>
      <c r="AS560" t="str">
        <f>IF(TabellSAML[[#This Row],[ID]]&gt;0,ISTEXT(TabellSAML[[#This Row],[(BIFF) Namn på ledare för programmet]]),"")</f>
        <v/>
      </c>
      <c r="AT560" t="str">
        <f>IF(TabellSAML[[#This Row],[ID]]&gt;0,ISTEXT(TabellSAML[[#This Row],[(LFT) Namn på ledare för programmet]]),"")</f>
        <v/>
      </c>
      <c r="AU560" s="5" t="str">
        <f>IF(TabellSAML[[#This Row],[CoS1]]=TRUE,TabellSAML[[#This Row],[Datum för det sista programtillfället]]&amp;TabellSAML[[#This Row],[(CoS) Ledarens namn]],"")</f>
        <v/>
      </c>
      <c r="AV560" t="str">
        <f>IF(TabellSAML[[#This Row],[CoS1]]=TRUE,TabellSAML[[#This Row],[Socialförvaltning som anordnat programtillfällena]],"")</f>
        <v/>
      </c>
      <c r="AW560" s="5" t="str">
        <f>IF(TabellSAML[[#This Row],[CoS2]]=TRUE,TabellSAML[[#This Row],[Datum för sista programtillfället]]&amp;TabellSAML[[#This Row],[(CoS) Namn på ledare för programmet]],"")</f>
        <v/>
      </c>
      <c r="AX560" t="str">
        <f>_xlfn.XLOOKUP(TabellSAML[[#This Row],[CoS_del_datum]],TabellSAML[CoS_led_datum],TabellSAML[CoS_led_SF],"",0,1)</f>
        <v/>
      </c>
      <c r="AY560" s="5" t="str">
        <f>IF(TabellSAML[[#This Row],[BIFF1]]=TRUE,TabellSAML[[#This Row],[Datum för det sista programtillfället]]&amp;TabellSAML[[#This Row],[(BIFF) Ledarens namn]],"")</f>
        <v/>
      </c>
      <c r="AZ560" t="str">
        <f>IF(TabellSAML[[#This Row],[BIFF1]]=TRUE,TabellSAML[[#This Row],[Socialförvaltning som anordnat programtillfällena]],"")</f>
        <v/>
      </c>
      <c r="BA560" s="5" t="str">
        <f>IF(TabellSAML[[#This Row],[BIFF2]]=TRUE,TabellSAML[[#This Row],[Datum för sista programtillfället]]&amp;TabellSAML[[#This Row],[(BIFF) Namn på ledare för programmet]],"")</f>
        <v/>
      </c>
      <c r="BB560" t="str">
        <f>_xlfn.XLOOKUP(TabellSAML[[#This Row],[BIFF_del_datum]],TabellSAML[BIFF_led_datum],TabellSAML[BIFF_led_SF],"",0,1)</f>
        <v/>
      </c>
      <c r="BC560" s="5" t="str">
        <f>IF(TabellSAML[[#This Row],[LFT1]]=TRUE,TabellSAML[[#This Row],[Datum för det sista programtillfället]]&amp;TabellSAML[[#This Row],[(LFT) Ledarens namn]],"")</f>
        <v/>
      </c>
      <c r="BD560" t="str">
        <f>IF(TabellSAML[[#This Row],[LFT1]]=TRUE,TabellSAML[[#This Row],[Socialförvaltning som anordnat programtillfällena]],"")</f>
        <v/>
      </c>
      <c r="BE560" s="5" t="str">
        <f>IF(TabellSAML[[#This Row],[LFT2]]=TRUE,TabellSAML[[#This Row],[Datum för sista programtillfället]]&amp;TabellSAML[[#This Row],[(LFT) Namn på ledare för programmet]],"")</f>
        <v/>
      </c>
      <c r="BF560" t="str">
        <f>_xlfn.XLOOKUP(TabellSAML[[#This Row],[LFT_del_datum]],TabellSAML[LFT_led_datum],TabellSAML[LFT_led_SF],"",0,1)</f>
        <v/>
      </c>
      <c r="BG56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0" s="5" t="str">
        <f>IF(ISNUMBER(TabellSAML[[#This Row],[Datum för det sista programtillfället]]),TabellSAML[[#This Row],[Datum för det sista programtillfället]],IF(ISBLANK(TabellSAML[[#This Row],[Datum för sista programtillfället]]),"",TabellSAML[[#This Row],[Datum för sista programtillfället]]))</f>
        <v/>
      </c>
      <c r="BJ560" t="str">
        <f>IF(ISTEXT(TabellSAML[[#This Row],[Typ av program]]),TabellSAML[[#This Row],[Typ av program]],IF(ISBLANK(TabellSAML[[#This Row],[Typ av program2]]),"",TabellSAML[[#This Row],[Typ av program2]]))</f>
        <v/>
      </c>
      <c r="BK560" t="str">
        <f>IF(ISTEXT(TabellSAML[[#This Row],[Datum alla]]),"",YEAR(TabellSAML[[#This Row],[Datum alla]]))</f>
        <v/>
      </c>
      <c r="BL560" t="str">
        <f>IF(ISTEXT(TabellSAML[[#This Row],[Datum alla]]),"",MONTH(TabellSAML[[#This Row],[Datum alla]]))</f>
        <v/>
      </c>
      <c r="BM560" t="str">
        <f>IF(ISTEXT(TabellSAML[[#This Row],[Månad]]),"",IF(TabellSAML[[#This Row],[Månad]]&lt;=6,TabellSAML[[#This Row],[År]]&amp;" termin 1",TabellSAML[[#This Row],[År]]&amp;" termin 2"))</f>
        <v/>
      </c>
    </row>
    <row r="561" spans="2:65" x14ac:dyDescent="0.25">
      <c r="B561" s="1"/>
      <c r="C561" s="1"/>
      <c r="G561" s="29"/>
      <c r="S561" s="37"/>
      <c r="T561" s="29"/>
      <c r="AA561" s="2"/>
      <c r="AO561" s="44" t="str">
        <f>IF(TabellSAML[[#This Row],[ID]]&gt;0,ISTEXT(TabellSAML[[#This Row],[(CoS) Ledarens namn]]),"")</f>
        <v/>
      </c>
      <c r="AP561" t="str">
        <f>IF(TabellSAML[[#This Row],[ID]]&gt;0,ISTEXT(TabellSAML[[#This Row],[(BIFF) Ledarens namn]]),"")</f>
        <v/>
      </c>
      <c r="AQ561" t="str">
        <f>IF(TabellSAML[[#This Row],[ID]]&gt;0,ISTEXT(TabellSAML[[#This Row],[(LFT) Ledarens namn]]),"")</f>
        <v/>
      </c>
      <c r="AR561" t="str">
        <f>IF(TabellSAML[[#This Row],[ID]]&gt;0,ISTEXT(TabellSAML[[#This Row],[(CoS) Namn på ledare för programmet]]),"")</f>
        <v/>
      </c>
      <c r="AS561" t="str">
        <f>IF(TabellSAML[[#This Row],[ID]]&gt;0,ISTEXT(TabellSAML[[#This Row],[(BIFF) Namn på ledare för programmet]]),"")</f>
        <v/>
      </c>
      <c r="AT561" t="str">
        <f>IF(TabellSAML[[#This Row],[ID]]&gt;0,ISTEXT(TabellSAML[[#This Row],[(LFT) Namn på ledare för programmet]]),"")</f>
        <v/>
      </c>
      <c r="AU561" s="5" t="str">
        <f>IF(TabellSAML[[#This Row],[CoS1]]=TRUE,TabellSAML[[#This Row],[Datum för det sista programtillfället]]&amp;TabellSAML[[#This Row],[(CoS) Ledarens namn]],"")</f>
        <v/>
      </c>
      <c r="AV561" t="str">
        <f>IF(TabellSAML[[#This Row],[CoS1]]=TRUE,TabellSAML[[#This Row],[Socialförvaltning som anordnat programtillfällena]],"")</f>
        <v/>
      </c>
      <c r="AW561" s="5" t="str">
        <f>IF(TabellSAML[[#This Row],[CoS2]]=TRUE,TabellSAML[[#This Row],[Datum för sista programtillfället]]&amp;TabellSAML[[#This Row],[(CoS) Namn på ledare för programmet]],"")</f>
        <v/>
      </c>
      <c r="AX561" t="str">
        <f>_xlfn.XLOOKUP(TabellSAML[[#This Row],[CoS_del_datum]],TabellSAML[CoS_led_datum],TabellSAML[CoS_led_SF],"",0,1)</f>
        <v/>
      </c>
      <c r="AY561" s="5" t="str">
        <f>IF(TabellSAML[[#This Row],[BIFF1]]=TRUE,TabellSAML[[#This Row],[Datum för det sista programtillfället]]&amp;TabellSAML[[#This Row],[(BIFF) Ledarens namn]],"")</f>
        <v/>
      </c>
      <c r="AZ561" t="str">
        <f>IF(TabellSAML[[#This Row],[BIFF1]]=TRUE,TabellSAML[[#This Row],[Socialförvaltning som anordnat programtillfällena]],"")</f>
        <v/>
      </c>
      <c r="BA561" s="5" t="str">
        <f>IF(TabellSAML[[#This Row],[BIFF2]]=TRUE,TabellSAML[[#This Row],[Datum för sista programtillfället]]&amp;TabellSAML[[#This Row],[(BIFF) Namn på ledare för programmet]],"")</f>
        <v/>
      </c>
      <c r="BB561" t="str">
        <f>_xlfn.XLOOKUP(TabellSAML[[#This Row],[BIFF_del_datum]],TabellSAML[BIFF_led_datum],TabellSAML[BIFF_led_SF],"",0,1)</f>
        <v/>
      </c>
      <c r="BC561" s="5" t="str">
        <f>IF(TabellSAML[[#This Row],[LFT1]]=TRUE,TabellSAML[[#This Row],[Datum för det sista programtillfället]]&amp;TabellSAML[[#This Row],[(LFT) Ledarens namn]],"")</f>
        <v/>
      </c>
      <c r="BD561" t="str">
        <f>IF(TabellSAML[[#This Row],[LFT1]]=TRUE,TabellSAML[[#This Row],[Socialförvaltning som anordnat programtillfällena]],"")</f>
        <v/>
      </c>
      <c r="BE561" s="5" t="str">
        <f>IF(TabellSAML[[#This Row],[LFT2]]=TRUE,TabellSAML[[#This Row],[Datum för sista programtillfället]]&amp;TabellSAML[[#This Row],[(LFT) Namn på ledare för programmet]],"")</f>
        <v/>
      </c>
      <c r="BF561" t="str">
        <f>_xlfn.XLOOKUP(TabellSAML[[#This Row],[LFT_del_datum]],TabellSAML[LFT_led_datum],TabellSAML[LFT_led_SF],"",0,1)</f>
        <v/>
      </c>
      <c r="BG56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1" s="5" t="str">
        <f>IF(ISNUMBER(TabellSAML[[#This Row],[Datum för det sista programtillfället]]),TabellSAML[[#This Row],[Datum för det sista programtillfället]],IF(ISBLANK(TabellSAML[[#This Row],[Datum för sista programtillfället]]),"",TabellSAML[[#This Row],[Datum för sista programtillfället]]))</f>
        <v/>
      </c>
      <c r="BJ561" t="str">
        <f>IF(ISTEXT(TabellSAML[[#This Row],[Typ av program]]),TabellSAML[[#This Row],[Typ av program]],IF(ISBLANK(TabellSAML[[#This Row],[Typ av program2]]),"",TabellSAML[[#This Row],[Typ av program2]]))</f>
        <v/>
      </c>
      <c r="BK561" t="str">
        <f>IF(ISTEXT(TabellSAML[[#This Row],[Datum alla]]),"",YEAR(TabellSAML[[#This Row],[Datum alla]]))</f>
        <v/>
      </c>
      <c r="BL561" t="str">
        <f>IF(ISTEXT(TabellSAML[[#This Row],[Datum alla]]),"",MONTH(TabellSAML[[#This Row],[Datum alla]]))</f>
        <v/>
      </c>
      <c r="BM561" t="str">
        <f>IF(ISTEXT(TabellSAML[[#This Row],[Månad]]),"",IF(TabellSAML[[#This Row],[Månad]]&lt;=6,TabellSAML[[#This Row],[År]]&amp;" termin 1",TabellSAML[[#This Row],[År]]&amp;" termin 2"))</f>
        <v/>
      </c>
    </row>
    <row r="562" spans="2:65" x14ac:dyDescent="0.25">
      <c r="B562" s="1"/>
      <c r="C562" s="1"/>
      <c r="G562" s="29"/>
      <c r="J562" s="2"/>
      <c r="K562" s="2"/>
      <c r="S562" s="37"/>
      <c r="T562" s="29"/>
      <c r="AO562" s="44" t="str">
        <f>IF(TabellSAML[[#This Row],[ID]]&gt;0,ISTEXT(TabellSAML[[#This Row],[(CoS) Ledarens namn]]),"")</f>
        <v/>
      </c>
      <c r="AP562" t="str">
        <f>IF(TabellSAML[[#This Row],[ID]]&gt;0,ISTEXT(TabellSAML[[#This Row],[(BIFF) Ledarens namn]]),"")</f>
        <v/>
      </c>
      <c r="AQ562" t="str">
        <f>IF(TabellSAML[[#This Row],[ID]]&gt;0,ISTEXT(TabellSAML[[#This Row],[(LFT) Ledarens namn]]),"")</f>
        <v/>
      </c>
      <c r="AR562" t="str">
        <f>IF(TabellSAML[[#This Row],[ID]]&gt;0,ISTEXT(TabellSAML[[#This Row],[(CoS) Namn på ledare för programmet]]),"")</f>
        <v/>
      </c>
      <c r="AS562" t="str">
        <f>IF(TabellSAML[[#This Row],[ID]]&gt;0,ISTEXT(TabellSAML[[#This Row],[(BIFF) Namn på ledare för programmet]]),"")</f>
        <v/>
      </c>
      <c r="AT562" t="str">
        <f>IF(TabellSAML[[#This Row],[ID]]&gt;0,ISTEXT(TabellSAML[[#This Row],[(LFT) Namn på ledare för programmet]]),"")</f>
        <v/>
      </c>
      <c r="AU562" s="5" t="str">
        <f>IF(TabellSAML[[#This Row],[CoS1]]=TRUE,TabellSAML[[#This Row],[Datum för det sista programtillfället]]&amp;TabellSAML[[#This Row],[(CoS) Ledarens namn]],"")</f>
        <v/>
      </c>
      <c r="AV562" t="str">
        <f>IF(TabellSAML[[#This Row],[CoS1]]=TRUE,TabellSAML[[#This Row],[Socialförvaltning som anordnat programtillfällena]],"")</f>
        <v/>
      </c>
      <c r="AW562" s="5" t="str">
        <f>IF(TabellSAML[[#This Row],[CoS2]]=TRUE,TabellSAML[[#This Row],[Datum för sista programtillfället]]&amp;TabellSAML[[#This Row],[(CoS) Namn på ledare för programmet]],"")</f>
        <v/>
      </c>
      <c r="AX562" t="str">
        <f>_xlfn.XLOOKUP(TabellSAML[[#This Row],[CoS_del_datum]],TabellSAML[CoS_led_datum],TabellSAML[CoS_led_SF],"",0,1)</f>
        <v/>
      </c>
      <c r="AY562" s="5" t="str">
        <f>IF(TabellSAML[[#This Row],[BIFF1]]=TRUE,TabellSAML[[#This Row],[Datum för det sista programtillfället]]&amp;TabellSAML[[#This Row],[(BIFF) Ledarens namn]],"")</f>
        <v/>
      </c>
      <c r="AZ562" t="str">
        <f>IF(TabellSAML[[#This Row],[BIFF1]]=TRUE,TabellSAML[[#This Row],[Socialförvaltning som anordnat programtillfällena]],"")</f>
        <v/>
      </c>
      <c r="BA562" s="5" t="str">
        <f>IF(TabellSAML[[#This Row],[BIFF2]]=TRUE,TabellSAML[[#This Row],[Datum för sista programtillfället]]&amp;TabellSAML[[#This Row],[(BIFF) Namn på ledare för programmet]],"")</f>
        <v/>
      </c>
      <c r="BB562" t="str">
        <f>_xlfn.XLOOKUP(TabellSAML[[#This Row],[BIFF_del_datum]],TabellSAML[BIFF_led_datum],TabellSAML[BIFF_led_SF],"",0,1)</f>
        <v/>
      </c>
      <c r="BC562" s="5" t="str">
        <f>IF(TabellSAML[[#This Row],[LFT1]]=TRUE,TabellSAML[[#This Row],[Datum för det sista programtillfället]]&amp;TabellSAML[[#This Row],[(LFT) Ledarens namn]],"")</f>
        <v/>
      </c>
      <c r="BD562" t="str">
        <f>IF(TabellSAML[[#This Row],[LFT1]]=TRUE,TabellSAML[[#This Row],[Socialförvaltning som anordnat programtillfällena]],"")</f>
        <v/>
      </c>
      <c r="BE562" s="5" t="str">
        <f>IF(TabellSAML[[#This Row],[LFT2]]=TRUE,TabellSAML[[#This Row],[Datum för sista programtillfället]]&amp;TabellSAML[[#This Row],[(LFT) Namn på ledare för programmet]],"")</f>
        <v/>
      </c>
      <c r="BF562" t="str">
        <f>_xlfn.XLOOKUP(TabellSAML[[#This Row],[LFT_del_datum]],TabellSAML[LFT_led_datum],TabellSAML[LFT_led_SF],"",0,1)</f>
        <v/>
      </c>
      <c r="BG56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2" s="5" t="str">
        <f>IF(ISNUMBER(TabellSAML[[#This Row],[Datum för det sista programtillfället]]),TabellSAML[[#This Row],[Datum för det sista programtillfället]],IF(ISBLANK(TabellSAML[[#This Row],[Datum för sista programtillfället]]),"",TabellSAML[[#This Row],[Datum för sista programtillfället]]))</f>
        <v/>
      </c>
      <c r="BJ562" t="str">
        <f>IF(ISTEXT(TabellSAML[[#This Row],[Typ av program]]),TabellSAML[[#This Row],[Typ av program]],IF(ISBLANK(TabellSAML[[#This Row],[Typ av program2]]),"",TabellSAML[[#This Row],[Typ av program2]]))</f>
        <v/>
      </c>
      <c r="BK562" t="str">
        <f>IF(ISTEXT(TabellSAML[[#This Row],[Datum alla]]),"",YEAR(TabellSAML[[#This Row],[Datum alla]]))</f>
        <v/>
      </c>
      <c r="BL562" t="str">
        <f>IF(ISTEXT(TabellSAML[[#This Row],[Datum alla]]),"",MONTH(TabellSAML[[#This Row],[Datum alla]]))</f>
        <v/>
      </c>
      <c r="BM562" t="str">
        <f>IF(ISTEXT(TabellSAML[[#This Row],[Månad]]),"",IF(TabellSAML[[#This Row],[Månad]]&lt;=6,TabellSAML[[#This Row],[År]]&amp;" termin 1",TabellSAML[[#This Row],[År]]&amp;" termin 2"))</f>
        <v/>
      </c>
    </row>
    <row r="563" spans="2:65" x14ac:dyDescent="0.25">
      <c r="B563" s="1"/>
      <c r="C563" s="1"/>
      <c r="G563" s="29"/>
      <c r="J563" s="2"/>
      <c r="K563" s="2"/>
      <c r="S563" s="37"/>
      <c r="T563" s="29"/>
      <c r="AO563" s="44" t="str">
        <f>IF(TabellSAML[[#This Row],[ID]]&gt;0,ISTEXT(TabellSAML[[#This Row],[(CoS) Ledarens namn]]),"")</f>
        <v/>
      </c>
      <c r="AP563" t="str">
        <f>IF(TabellSAML[[#This Row],[ID]]&gt;0,ISTEXT(TabellSAML[[#This Row],[(BIFF) Ledarens namn]]),"")</f>
        <v/>
      </c>
      <c r="AQ563" t="str">
        <f>IF(TabellSAML[[#This Row],[ID]]&gt;0,ISTEXT(TabellSAML[[#This Row],[(LFT) Ledarens namn]]),"")</f>
        <v/>
      </c>
      <c r="AR563" t="str">
        <f>IF(TabellSAML[[#This Row],[ID]]&gt;0,ISTEXT(TabellSAML[[#This Row],[(CoS) Namn på ledare för programmet]]),"")</f>
        <v/>
      </c>
      <c r="AS563" t="str">
        <f>IF(TabellSAML[[#This Row],[ID]]&gt;0,ISTEXT(TabellSAML[[#This Row],[(BIFF) Namn på ledare för programmet]]),"")</f>
        <v/>
      </c>
      <c r="AT563" t="str">
        <f>IF(TabellSAML[[#This Row],[ID]]&gt;0,ISTEXT(TabellSAML[[#This Row],[(LFT) Namn på ledare för programmet]]),"")</f>
        <v/>
      </c>
      <c r="AU563" s="5" t="str">
        <f>IF(TabellSAML[[#This Row],[CoS1]]=TRUE,TabellSAML[[#This Row],[Datum för det sista programtillfället]]&amp;TabellSAML[[#This Row],[(CoS) Ledarens namn]],"")</f>
        <v/>
      </c>
      <c r="AV563" t="str">
        <f>IF(TabellSAML[[#This Row],[CoS1]]=TRUE,TabellSAML[[#This Row],[Socialförvaltning som anordnat programtillfällena]],"")</f>
        <v/>
      </c>
      <c r="AW563" s="5" t="str">
        <f>IF(TabellSAML[[#This Row],[CoS2]]=TRUE,TabellSAML[[#This Row],[Datum för sista programtillfället]]&amp;TabellSAML[[#This Row],[(CoS) Namn på ledare för programmet]],"")</f>
        <v/>
      </c>
      <c r="AX563" t="str">
        <f>_xlfn.XLOOKUP(TabellSAML[[#This Row],[CoS_del_datum]],TabellSAML[CoS_led_datum],TabellSAML[CoS_led_SF],"",0,1)</f>
        <v/>
      </c>
      <c r="AY563" s="5" t="str">
        <f>IF(TabellSAML[[#This Row],[BIFF1]]=TRUE,TabellSAML[[#This Row],[Datum för det sista programtillfället]]&amp;TabellSAML[[#This Row],[(BIFF) Ledarens namn]],"")</f>
        <v/>
      </c>
      <c r="AZ563" t="str">
        <f>IF(TabellSAML[[#This Row],[BIFF1]]=TRUE,TabellSAML[[#This Row],[Socialförvaltning som anordnat programtillfällena]],"")</f>
        <v/>
      </c>
      <c r="BA563" s="5" t="str">
        <f>IF(TabellSAML[[#This Row],[BIFF2]]=TRUE,TabellSAML[[#This Row],[Datum för sista programtillfället]]&amp;TabellSAML[[#This Row],[(BIFF) Namn på ledare för programmet]],"")</f>
        <v/>
      </c>
      <c r="BB563" t="str">
        <f>_xlfn.XLOOKUP(TabellSAML[[#This Row],[BIFF_del_datum]],TabellSAML[BIFF_led_datum],TabellSAML[BIFF_led_SF],"",0,1)</f>
        <v/>
      </c>
      <c r="BC563" s="5" t="str">
        <f>IF(TabellSAML[[#This Row],[LFT1]]=TRUE,TabellSAML[[#This Row],[Datum för det sista programtillfället]]&amp;TabellSAML[[#This Row],[(LFT) Ledarens namn]],"")</f>
        <v/>
      </c>
      <c r="BD563" t="str">
        <f>IF(TabellSAML[[#This Row],[LFT1]]=TRUE,TabellSAML[[#This Row],[Socialförvaltning som anordnat programtillfällena]],"")</f>
        <v/>
      </c>
      <c r="BE563" s="5" t="str">
        <f>IF(TabellSAML[[#This Row],[LFT2]]=TRUE,TabellSAML[[#This Row],[Datum för sista programtillfället]]&amp;TabellSAML[[#This Row],[(LFT) Namn på ledare för programmet]],"")</f>
        <v/>
      </c>
      <c r="BF563" t="str">
        <f>_xlfn.XLOOKUP(TabellSAML[[#This Row],[LFT_del_datum]],TabellSAML[LFT_led_datum],TabellSAML[LFT_led_SF],"",0,1)</f>
        <v/>
      </c>
      <c r="BG56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3" s="5" t="str">
        <f>IF(ISNUMBER(TabellSAML[[#This Row],[Datum för det sista programtillfället]]),TabellSAML[[#This Row],[Datum för det sista programtillfället]],IF(ISBLANK(TabellSAML[[#This Row],[Datum för sista programtillfället]]),"",TabellSAML[[#This Row],[Datum för sista programtillfället]]))</f>
        <v/>
      </c>
      <c r="BJ563" t="str">
        <f>IF(ISTEXT(TabellSAML[[#This Row],[Typ av program]]),TabellSAML[[#This Row],[Typ av program]],IF(ISBLANK(TabellSAML[[#This Row],[Typ av program2]]),"",TabellSAML[[#This Row],[Typ av program2]]))</f>
        <v/>
      </c>
      <c r="BK563" t="str">
        <f>IF(ISTEXT(TabellSAML[[#This Row],[Datum alla]]),"",YEAR(TabellSAML[[#This Row],[Datum alla]]))</f>
        <v/>
      </c>
      <c r="BL563" t="str">
        <f>IF(ISTEXT(TabellSAML[[#This Row],[Datum alla]]),"",MONTH(TabellSAML[[#This Row],[Datum alla]]))</f>
        <v/>
      </c>
      <c r="BM563" t="str">
        <f>IF(ISTEXT(TabellSAML[[#This Row],[Månad]]),"",IF(TabellSAML[[#This Row],[Månad]]&lt;=6,TabellSAML[[#This Row],[År]]&amp;" termin 1",TabellSAML[[#This Row],[År]]&amp;" termin 2"))</f>
        <v/>
      </c>
    </row>
    <row r="564" spans="2:65" x14ac:dyDescent="0.25">
      <c r="B564" s="1"/>
      <c r="C564" s="1"/>
      <c r="G564" s="29"/>
      <c r="J564" s="2"/>
      <c r="K564" s="2"/>
      <c r="S564" s="37"/>
      <c r="T564" s="29"/>
      <c r="AO564" s="44" t="str">
        <f>IF(TabellSAML[[#This Row],[ID]]&gt;0,ISTEXT(TabellSAML[[#This Row],[(CoS) Ledarens namn]]),"")</f>
        <v/>
      </c>
      <c r="AP564" t="str">
        <f>IF(TabellSAML[[#This Row],[ID]]&gt;0,ISTEXT(TabellSAML[[#This Row],[(BIFF) Ledarens namn]]),"")</f>
        <v/>
      </c>
      <c r="AQ564" t="str">
        <f>IF(TabellSAML[[#This Row],[ID]]&gt;0,ISTEXT(TabellSAML[[#This Row],[(LFT) Ledarens namn]]),"")</f>
        <v/>
      </c>
      <c r="AR564" t="str">
        <f>IF(TabellSAML[[#This Row],[ID]]&gt;0,ISTEXT(TabellSAML[[#This Row],[(CoS) Namn på ledare för programmet]]),"")</f>
        <v/>
      </c>
      <c r="AS564" t="str">
        <f>IF(TabellSAML[[#This Row],[ID]]&gt;0,ISTEXT(TabellSAML[[#This Row],[(BIFF) Namn på ledare för programmet]]),"")</f>
        <v/>
      </c>
      <c r="AT564" t="str">
        <f>IF(TabellSAML[[#This Row],[ID]]&gt;0,ISTEXT(TabellSAML[[#This Row],[(LFT) Namn på ledare för programmet]]),"")</f>
        <v/>
      </c>
      <c r="AU564" s="5" t="str">
        <f>IF(TabellSAML[[#This Row],[CoS1]]=TRUE,TabellSAML[[#This Row],[Datum för det sista programtillfället]]&amp;TabellSAML[[#This Row],[(CoS) Ledarens namn]],"")</f>
        <v/>
      </c>
      <c r="AV564" t="str">
        <f>IF(TabellSAML[[#This Row],[CoS1]]=TRUE,TabellSAML[[#This Row],[Socialförvaltning som anordnat programtillfällena]],"")</f>
        <v/>
      </c>
      <c r="AW564" s="5" t="str">
        <f>IF(TabellSAML[[#This Row],[CoS2]]=TRUE,TabellSAML[[#This Row],[Datum för sista programtillfället]]&amp;TabellSAML[[#This Row],[(CoS) Namn på ledare för programmet]],"")</f>
        <v/>
      </c>
      <c r="AX564" t="str">
        <f>_xlfn.XLOOKUP(TabellSAML[[#This Row],[CoS_del_datum]],TabellSAML[CoS_led_datum],TabellSAML[CoS_led_SF],"",0,1)</f>
        <v/>
      </c>
      <c r="AY564" s="5" t="str">
        <f>IF(TabellSAML[[#This Row],[BIFF1]]=TRUE,TabellSAML[[#This Row],[Datum för det sista programtillfället]]&amp;TabellSAML[[#This Row],[(BIFF) Ledarens namn]],"")</f>
        <v/>
      </c>
      <c r="AZ564" t="str">
        <f>IF(TabellSAML[[#This Row],[BIFF1]]=TRUE,TabellSAML[[#This Row],[Socialförvaltning som anordnat programtillfällena]],"")</f>
        <v/>
      </c>
      <c r="BA564" s="5" t="str">
        <f>IF(TabellSAML[[#This Row],[BIFF2]]=TRUE,TabellSAML[[#This Row],[Datum för sista programtillfället]]&amp;TabellSAML[[#This Row],[(BIFF) Namn på ledare för programmet]],"")</f>
        <v/>
      </c>
      <c r="BB564" t="str">
        <f>_xlfn.XLOOKUP(TabellSAML[[#This Row],[BIFF_del_datum]],TabellSAML[BIFF_led_datum],TabellSAML[BIFF_led_SF],"",0,1)</f>
        <v/>
      </c>
      <c r="BC564" s="5" t="str">
        <f>IF(TabellSAML[[#This Row],[LFT1]]=TRUE,TabellSAML[[#This Row],[Datum för det sista programtillfället]]&amp;TabellSAML[[#This Row],[(LFT) Ledarens namn]],"")</f>
        <v/>
      </c>
      <c r="BD564" t="str">
        <f>IF(TabellSAML[[#This Row],[LFT1]]=TRUE,TabellSAML[[#This Row],[Socialförvaltning som anordnat programtillfällena]],"")</f>
        <v/>
      </c>
      <c r="BE564" s="5" t="str">
        <f>IF(TabellSAML[[#This Row],[LFT2]]=TRUE,TabellSAML[[#This Row],[Datum för sista programtillfället]]&amp;TabellSAML[[#This Row],[(LFT) Namn på ledare för programmet]],"")</f>
        <v/>
      </c>
      <c r="BF564" t="str">
        <f>_xlfn.XLOOKUP(TabellSAML[[#This Row],[LFT_del_datum]],TabellSAML[LFT_led_datum],TabellSAML[LFT_led_SF],"",0,1)</f>
        <v/>
      </c>
      <c r="BG56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4" s="5" t="str">
        <f>IF(ISNUMBER(TabellSAML[[#This Row],[Datum för det sista programtillfället]]),TabellSAML[[#This Row],[Datum för det sista programtillfället]],IF(ISBLANK(TabellSAML[[#This Row],[Datum för sista programtillfället]]),"",TabellSAML[[#This Row],[Datum för sista programtillfället]]))</f>
        <v/>
      </c>
      <c r="BJ564" t="str">
        <f>IF(ISTEXT(TabellSAML[[#This Row],[Typ av program]]),TabellSAML[[#This Row],[Typ av program]],IF(ISBLANK(TabellSAML[[#This Row],[Typ av program2]]),"",TabellSAML[[#This Row],[Typ av program2]]))</f>
        <v/>
      </c>
      <c r="BK564" t="str">
        <f>IF(ISTEXT(TabellSAML[[#This Row],[Datum alla]]),"",YEAR(TabellSAML[[#This Row],[Datum alla]]))</f>
        <v/>
      </c>
      <c r="BL564" t="str">
        <f>IF(ISTEXT(TabellSAML[[#This Row],[Datum alla]]),"",MONTH(TabellSAML[[#This Row],[Datum alla]]))</f>
        <v/>
      </c>
      <c r="BM564" t="str">
        <f>IF(ISTEXT(TabellSAML[[#This Row],[Månad]]),"",IF(TabellSAML[[#This Row],[Månad]]&lt;=6,TabellSAML[[#This Row],[År]]&amp;" termin 1",TabellSAML[[#This Row],[År]]&amp;" termin 2"))</f>
        <v/>
      </c>
    </row>
    <row r="565" spans="2:65" x14ac:dyDescent="0.25">
      <c r="B565" s="1"/>
      <c r="C565" s="1"/>
      <c r="G565" s="29"/>
      <c r="J565" s="2"/>
      <c r="K565" s="2"/>
      <c r="S565" s="37"/>
      <c r="T565" s="29"/>
      <c r="AO565" s="44" t="str">
        <f>IF(TabellSAML[[#This Row],[ID]]&gt;0,ISTEXT(TabellSAML[[#This Row],[(CoS) Ledarens namn]]),"")</f>
        <v/>
      </c>
      <c r="AP565" t="str">
        <f>IF(TabellSAML[[#This Row],[ID]]&gt;0,ISTEXT(TabellSAML[[#This Row],[(BIFF) Ledarens namn]]),"")</f>
        <v/>
      </c>
      <c r="AQ565" t="str">
        <f>IF(TabellSAML[[#This Row],[ID]]&gt;0,ISTEXT(TabellSAML[[#This Row],[(LFT) Ledarens namn]]),"")</f>
        <v/>
      </c>
      <c r="AR565" t="str">
        <f>IF(TabellSAML[[#This Row],[ID]]&gt;0,ISTEXT(TabellSAML[[#This Row],[(CoS) Namn på ledare för programmet]]),"")</f>
        <v/>
      </c>
      <c r="AS565" t="str">
        <f>IF(TabellSAML[[#This Row],[ID]]&gt;0,ISTEXT(TabellSAML[[#This Row],[(BIFF) Namn på ledare för programmet]]),"")</f>
        <v/>
      </c>
      <c r="AT565" t="str">
        <f>IF(TabellSAML[[#This Row],[ID]]&gt;0,ISTEXT(TabellSAML[[#This Row],[(LFT) Namn på ledare för programmet]]),"")</f>
        <v/>
      </c>
      <c r="AU565" s="5" t="str">
        <f>IF(TabellSAML[[#This Row],[CoS1]]=TRUE,TabellSAML[[#This Row],[Datum för det sista programtillfället]]&amp;TabellSAML[[#This Row],[(CoS) Ledarens namn]],"")</f>
        <v/>
      </c>
      <c r="AV565" t="str">
        <f>IF(TabellSAML[[#This Row],[CoS1]]=TRUE,TabellSAML[[#This Row],[Socialförvaltning som anordnat programtillfällena]],"")</f>
        <v/>
      </c>
      <c r="AW565" s="5" t="str">
        <f>IF(TabellSAML[[#This Row],[CoS2]]=TRUE,TabellSAML[[#This Row],[Datum för sista programtillfället]]&amp;TabellSAML[[#This Row],[(CoS) Namn på ledare för programmet]],"")</f>
        <v/>
      </c>
      <c r="AX565" t="str">
        <f>_xlfn.XLOOKUP(TabellSAML[[#This Row],[CoS_del_datum]],TabellSAML[CoS_led_datum],TabellSAML[CoS_led_SF],"",0,1)</f>
        <v/>
      </c>
      <c r="AY565" s="5" t="str">
        <f>IF(TabellSAML[[#This Row],[BIFF1]]=TRUE,TabellSAML[[#This Row],[Datum för det sista programtillfället]]&amp;TabellSAML[[#This Row],[(BIFF) Ledarens namn]],"")</f>
        <v/>
      </c>
      <c r="AZ565" t="str">
        <f>IF(TabellSAML[[#This Row],[BIFF1]]=TRUE,TabellSAML[[#This Row],[Socialförvaltning som anordnat programtillfällena]],"")</f>
        <v/>
      </c>
      <c r="BA565" s="5" t="str">
        <f>IF(TabellSAML[[#This Row],[BIFF2]]=TRUE,TabellSAML[[#This Row],[Datum för sista programtillfället]]&amp;TabellSAML[[#This Row],[(BIFF) Namn på ledare för programmet]],"")</f>
        <v/>
      </c>
      <c r="BB565" t="str">
        <f>_xlfn.XLOOKUP(TabellSAML[[#This Row],[BIFF_del_datum]],TabellSAML[BIFF_led_datum],TabellSAML[BIFF_led_SF],"",0,1)</f>
        <v/>
      </c>
      <c r="BC565" s="5" t="str">
        <f>IF(TabellSAML[[#This Row],[LFT1]]=TRUE,TabellSAML[[#This Row],[Datum för det sista programtillfället]]&amp;TabellSAML[[#This Row],[(LFT) Ledarens namn]],"")</f>
        <v/>
      </c>
      <c r="BD565" t="str">
        <f>IF(TabellSAML[[#This Row],[LFT1]]=TRUE,TabellSAML[[#This Row],[Socialförvaltning som anordnat programtillfällena]],"")</f>
        <v/>
      </c>
      <c r="BE565" s="5" t="str">
        <f>IF(TabellSAML[[#This Row],[LFT2]]=TRUE,TabellSAML[[#This Row],[Datum för sista programtillfället]]&amp;TabellSAML[[#This Row],[(LFT) Namn på ledare för programmet]],"")</f>
        <v/>
      </c>
      <c r="BF565" t="str">
        <f>_xlfn.XLOOKUP(TabellSAML[[#This Row],[LFT_del_datum]],TabellSAML[LFT_led_datum],TabellSAML[LFT_led_SF],"",0,1)</f>
        <v/>
      </c>
      <c r="BG56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5" s="5" t="str">
        <f>IF(ISNUMBER(TabellSAML[[#This Row],[Datum för det sista programtillfället]]),TabellSAML[[#This Row],[Datum för det sista programtillfället]],IF(ISBLANK(TabellSAML[[#This Row],[Datum för sista programtillfället]]),"",TabellSAML[[#This Row],[Datum för sista programtillfället]]))</f>
        <v/>
      </c>
      <c r="BJ565" t="str">
        <f>IF(ISTEXT(TabellSAML[[#This Row],[Typ av program]]),TabellSAML[[#This Row],[Typ av program]],IF(ISBLANK(TabellSAML[[#This Row],[Typ av program2]]),"",TabellSAML[[#This Row],[Typ av program2]]))</f>
        <v/>
      </c>
      <c r="BK565" t="str">
        <f>IF(ISTEXT(TabellSAML[[#This Row],[Datum alla]]),"",YEAR(TabellSAML[[#This Row],[Datum alla]]))</f>
        <v/>
      </c>
      <c r="BL565" t="str">
        <f>IF(ISTEXT(TabellSAML[[#This Row],[Datum alla]]),"",MONTH(TabellSAML[[#This Row],[Datum alla]]))</f>
        <v/>
      </c>
      <c r="BM565" t="str">
        <f>IF(ISTEXT(TabellSAML[[#This Row],[Månad]]),"",IF(TabellSAML[[#This Row],[Månad]]&lt;=6,TabellSAML[[#This Row],[År]]&amp;" termin 1",TabellSAML[[#This Row],[År]]&amp;" termin 2"))</f>
        <v/>
      </c>
    </row>
    <row r="566" spans="2:65" x14ac:dyDescent="0.25">
      <c r="B566" s="1"/>
      <c r="C566" s="1"/>
      <c r="G566" s="29"/>
      <c r="S566" s="37"/>
      <c r="T566" s="29"/>
      <c r="AA566" s="2"/>
      <c r="AO566" s="44" t="str">
        <f>IF(TabellSAML[[#This Row],[ID]]&gt;0,ISTEXT(TabellSAML[[#This Row],[(CoS) Ledarens namn]]),"")</f>
        <v/>
      </c>
      <c r="AP566" t="str">
        <f>IF(TabellSAML[[#This Row],[ID]]&gt;0,ISTEXT(TabellSAML[[#This Row],[(BIFF) Ledarens namn]]),"")</f>
        <v/>
      </c>
      <c r="AQ566" t="str">
        <f>IF(TabellSAML[[#This Row],[ID]]&gt;0,ISTEXT(TabellSAML[[#This Row],[(LFT) Ledarens namn]]),"")</f>
        <v/>
      </c>
      <c r="AR566" t="str">
        <f>IF(TabellSAML[[#This Row],[ID]]&gt;0,ISTEXT(TabellSAML[[#This Row],[(CoS) Namn på ledare för programmet]]),"")</f>
        <v/>
      </c>
      <c r="AS566" t="str">
        <f>IF(TabellSAML[[#This Row],[ID]]&gt;0,ISTEXT(TabellSAML[[#This Row],[(BIFF) Namn på ledare för programmet]]),"")</f>
        <v/>
      </c>
      <c r="AT566" t="str">
        <f>IF(TabellSAML[[#This Row],[ID]]&gt;0,ISTEXT(TabellSAML[[#This Row],[(LFT) Namn på ledare för programmet]]),"")</f>
        <v/>
      </c>
      <c r="AU566" s="5" t="str">
        <f>IF(TabellSAML[[#This Row],[CoS1]]=TRUE,TabellSAML[[#This Row],[Datum för det sista programtillfället]]&amp;TabellSAML[[#This Row],[(CoS) Ledarens namn]],"")</f>
        <v/>
      </c>
      <c r="AV566" t="str">
        <f>IF(TabellSAML[[#This Row],[CoS1]]=TRUE,TabellSAML[[#This Row],[Socialförvaltning som anordnat programtillfällena]],"")</f>
        <v/>
      </c>
      <c r="AW566" s="5" t="str">
        <f>IF(TabellSAML[[#This Row],[CoS2]]=TRUE,TabellSAML[[#This Row],[Datum för sista programtillfället]]&amp;TabellSAML[[#This Row],[(CoS) Namn på ledare för programmet]],"")</f>
        <v/>
      </c>
      <c r="AX566" t="str">
        <f>_xlfn.XLOOKUP(TabellSAML[[#This Row],[CoS_del_datum]],TabellSAML[CoS_led_datum],TabellSAML[CoS_led_SF],"",0,1)</f>
        <v/>
      </c>
      <c r="AY566" s="5" t="str">
        <f>IF(TabellSAML[[#This Row],[BIFF1]]=TRUE,TabellSAML[[#This Row],[Datum för det sista programtillfället]]&amp;TabellSAML[[#This Row],[(BIFF) Ledarens namn]],"")</f>
        <v/>
      </c>
      <c r="AZ566" t="str">
        <f>IF(TabellSAML[[#This Row],[BIFF1]]=TRUE,TabellSAML[[#This Row],[Socialförvaltning som anordnat programtillfällena]],"")</f>
        <v/>
      </c>
      <c r="BA566" s="5" t="str">
        <f>IF(TabellSAML[[#This Row],[BIFF2]]=TRUE,TabellSAML[[#This Row],[Datum för sista programtillfället]]&amp;TabellSAML[[#This Row],[(BIFF) Namn på ledare för programmet]],"")</f>
        <v/>
      </c>
      <c r="BB566" t="str">
        <f>_xlfn.XLOOKUP(TabellSAML[[#This Row],[BIFF_del_datum]],TabellSAML[BIFF_led_datum],TabellSAML[BIFF_led_SF],"",0,1)</f>
        <v/>
      </c>
      <c r="BC566" s="5" t="str">
        <f>IF(TabellSAML[[#This Row],[LFT1]]=TRUE,TabellSAML[[#This Row],[Datum för det sista programtillfället]]&amp;TabellSAML[[#This Row],[(LFT) Ledarens namn]],"")</f>
        <v/>
      </c>
      <c r="BD566" t="str">
        <f>IF(TabellSAML[[#This Row],[LFT1]]=TRUE,TabellSAML[[#This Row],[Socialförvaltning som anordnat programtillfällena]],"")</f>
        <v/>
      </c>
      <c r="BE566" s="5" t="str">
        <f>IF(TabellSAML[[#This Row],[LFT2]]=TRUE,TabellSAML[[#This Row],[Datum för sista programtillfället]]&amp;TabellSAML[[#This Row],[(LFT) Namn på ledare för programmet]],"")</f>
        <v/>
      </c>
      <c r="BF566" t="str">
        <f>_xlfn.XLOOKUP(TabellSAML[[#This Row],[LFT_del_datum]],TabellSAML[LFT_led_datum],TabellSAML[LFT_led_SF],"",0,1)</f>
        <v/>
      </c>
      <c r="BG56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6" s="5" t="str">
        <f>IF(ISNUMBER(TabellSAML[[#This Row],[Datum för det sista programtillfället]]),TabellSAML[[#This Row],[Datum för det sista programtillfället]],IF(ISBLANK(TabellSAML[[#This Row],[Datum för sista programtillfället]]),"",TabellSAML[[#This Row],[Datum för sista programtillfället]]))</f>
        <v/>
      </c>
      <c r="BJ566" t="str">
        <f>IF(ISTEXT(TabellSAML[[#This Row],[Typ av program]]),TabellSAML[[#This Row],[Typ av program]],IF(ISBLANK(TabellSAML[[#This Row],[Typ av program2]]),"",TabellSAML[[#This Row],[Typ av program2]]))</f>
        <v/>
      </c>
      <c r="BK566" t="str">
        <f>IF(ISTEXT(TabellSAML[[#This Row],[Datum alla]]),"",YEAR(TabellSAML[[#This Row],[Datum alla]]))</f>
        <v/>
      </c>
      <c r="BL566" t="str">
        <f>IF(ISTEXT(TabellSAML[[#This Row],[Datum alla]]),"",MONTH(TabellSAML[[#This Row],[Datum alla]]))</f>
        <v/>
      </c>
      <c r="BM566" t="str">
        <f>IF(ISTEXT(TabellSAML[[#This Row],[Månad]]),"",IF(TabellSAML[[#This Row],[Månad]]&lt;=6,TabellSAML[[#This Row],[År]]&amp;" termin 1",TabellSAML[[#This Row],[År]]&amp;" termin 2"))</f>
        <v/>
      </c>
    </row>
    <row r="567" spans="2:65" x14ac:dyDescent="0.25">
      <c r="B567" s="1"/>
      <c r="C567" s="1"/>
      <c r="G567" s="29"/>
      <c r="S567" s="37"/>
      <c r="T567" s="29"/>
      <c r="AA567" s="2"/>
      <c r="AO567" s="44" t="str">
        <f>IF(TabellSAML[[#This Row],[ID]]&gt;0,ISTEXT(TabellSAML[[#This Row],[(CoS) Ledarens namn]]),"")</f>
        <v/>
      </c>
      <c r="AP567" t="str">
        <f>IF(TabellSAML[[#This Row],[ID]]&gt;0,ISTEXT(TabellSAML[[#This Row],[(BIFF) Ledarens namn]]),"")</f>
        <v/>
      </c>
      <c r="AQ567" t="str">
        <f>IF(TabellSAML[[#This Row],[ID]]&gt;0,ISTEXT(TabellSAML[[#This Row],[(LFT) Ledarens namn]]),"")</f>
        <v/>
      </c>
      <c r="AR567" t="str">
        <f>IF(TabellSAML[[#This Row],[ID]]&gt;0,ISTEXT(TabellSAML[[#This Row],[(CoS) Namn på ledare för programmet]]),"")</f>
        <v/>
      </c>
      <c r="AS567" t="str">
        <f>IF(TabellSAML[[#This Row],[ID]]&gt;0,ISTEXT(TabellSAML[[#This Row],[(BIFF) Namn på ledare för programmet]]),"")</f>
        <v/>
      </c>
      <c r="AT567" t="str">
        <f>IF(TabellSAML[[#This Row],[ID]]&gt;0,ISTEXT(TabellSAML[[#This Row],[(LFT) Namn på ledare för programmet]]),"")</f>
        <v/>
      </c>
      <c r="AU567" s="5" t="str">
        <f>IF(TabellSAML[[#This Row],[CoS1]]=TRUE,TabellSAML[[#This Row],[Datum för det sista programtillfället]]&amp;TabellSAML[[#This Row],[(CoS) Ledarens namn]],"")</f>
        <v/>
      </c>
      <c r="AV567" t="str">
        <f>IF(TabellSAML[[#This Row],[CoS1]]=TRUE,TabellSAML[[#This Row],[Socialförvaltning som anordnat programtillfällena]],"")</f>
        <v/>
      </c>
      <c r="AW567" s="5" t="str">
        <f>IF(TabellSAML[[#This Row],[CoS2]]=TRUE,TabellSAML[[#This Row],[Datum för sista programtillfället]]&amp;TabellSAML[[#This Row],[(CoS) Namn på ledare för programmet]],"")</f>
        <v/>
      </c>
      <c r="AX567" t="str">
        <f>_xlfn.XLOOKUP(TabellSAML[[#This Row],[CoS_del_datum]],TabellSAML[CoS_led_datum],TabellSAML[CoS_led_SF],"",0,1)</f>
        <v/>
      </c>
      <c r="AY567" s="5" t="str">
        <f>IF(TabellSAML[[#This Row],[BIFF1]]=TRUE,TabellSAML[[#This Row],[Datum för det sista programtillfället]]&amp;TabellSAML[[#This Row],[(BIFF) Ledarens namn]],"")</f>
        <v/>
      </c>
      <c r="AZ567" t="str">
        <f>IF(TabellSAML[[#This Row],[BIFF1]]=TRUE,TabellSAML[[#This Row],[Socialförvaltning som anordnat programtillfällena]],"")</f>
        <v/>
      </c>
      <c r="BA567" s="5" t="str">
        <f>IF(TabellSAML[[#This Row],[BIFF2]]=TRUE,TabellSAML[[#This Row],[Datum för sista programtillfället]]&amp;TabellSAML[[#This Row],[(BIFF) Namn på ledare för programmet]],"")</f>
        <v/>
      </c>
      <c r="BB567" t="str">
        <f>_xlfn.XLOOKUP(TabellSAML[[#This Row],[BIFF_del_datum]],TabellSAML[BIFF_led_datum],TabellSAML[BIFF_led_SF],"",0,1)</f>
        <v/>
      </c>
      <c r="BC567" s="5" t="str">
        <f>IF(TabellSAML[[#This Row],[LFT1]]=TRUE,TabellSAML[[#This Row],[Datum för det sista programtillfället]]&amp;TabellSAML[[#This Row],[(LFT) Ledarens namn]],"")</f>
        <v/>
      </c>
      <c r="BD567" t="str">
        <f>IF(TabellSAML[[#This Row],[LFT1]]=TRUE,TabellSAML[[#This Row],[Socialförvaltning som anordnat programtillfällena]],"")</f>
        <v/>
      </c>
      <c r="BE567" s="5" t="str">
        <f>IF(TabellSAML[[#This Row],[LFT2]]=TRUE,TabellSAML[[#This Row],[Datum för sista programtillfället]]&amp;TabellSAML[[#This Row],[(LFT) Namn på ledare för programmet]],"")</f>
        <v/>
      </c>
      <c r="BF567" t="str">
        <f>_xlfn.XLOOKUP(TabellSAML[[#This Row],[LFT_del_datum]],TabellSAML[LFT_led_datum],TabellSAML[LFT_led_SF],"",0,1)</f>
        <v/>
      </c>
      <c r="BG56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7" s="5" t="str">
        <f>IF(ISNUMBER(TabellSAML[[#This Row],[Datum för det sista programtillfället]]),TabellSAML[[#This Row],[Datum för det sista programtillfället]],IF(ISBLANK(TabellSAML[[#This Row],[Datum för sista programtillfället]]),"",TabellSAML[[#This Row],[Datum för sista programtillfället]]))</f>
        <v/>
      </c>
      <c r="BJ567" t="str">
        <f>IF(ISTEXT(TabellSAML[[#This Row],[Typ av program]]),TabellSAML[[#This Row],[Typ av program]],IF(ISBLANK(TabellSAML[[#This Row],[Typ av program2]]),"",TabellSAML[[#This Row],[Typ av program2]]))</f>
        <v/>
      </c>
      <c r="BK567" t="str">
        <f>IF(ISTEXT(TabellSAML[[#This Row],[Datum alla]]),"",YEAR(TabellSAML[[#This Row],[Datum alla]]))</f>
        <v/>
      </c>
      <c r="BL567" t="str">
        <f>IF(ISTEXT(TabellSAML[[#This Row],[Datum alla]]),"",MONTH(TabellSAML[[#This Row],[Datum alla]]))</f>
        <v/>
      </c>
      <c r="BM567" t="str">
        <f>IF(ISTEXT(TabellSAML[[#This Row],[Månad]]),"",IF(TabellSAML[[#This Row],[Månad]]&lt;=6,TabellSAML[[#This Row],[År]]&amp;" termin 1",TabellSAML[[#This Row],[År]]&amp;" termin 2"))</f>
        <v/>
      </c>
    </row>
    <row r="568" spans="2:65" x14ac:dyDescent="0.25">
      <c r="B568" s="1"/>
      <c r="C568" s="1"/>
      <c r="G568" s="29"/>
      <c r="S568" s="37"/>
      <c r="T568" s="29"/>
      <c r="AA568" s="2"/>
      <c r="AO568" s="44" t="str">
        <f>IF(TabellSAML[[#This Row],[ID]]&gt;0,ISTEXT(TabellSAML[[#This Row],[(CoS) Ledarens namn]]),"")</f>
        <v/>
      </c>
      <c r="AP568" t="str">
        <f>IF(TabellSAML[[#This Row],[ID]]&gt;0,ISTEXT(TabellSAML[[#This Row],[(BIFF) Ledarens namn]]),"")</f>
        <v/>
      </c>
      <c r="AQ568" t="str">
        <f>IF(TabellSAML[[#This Row],[ID]]&gt;0,ISTEXT(TabellSAML[[#This Row],[(LFT) Ledarens namn]]),"")</f>
        <v/>
      </c>
      <c r="AR568" t="str">
        <f>IF(TabellSAML[[#This Row],[ID]]&gt;0,ISTEXT(TabellSAML[[#This Row],[(CoS) Namn på ledare för programmet]]),"")</f>
        <v/>
      </c>
      <c r="AS568" t="str">
        <f>IF(TabellSAML[[#This Row],[ID]]&gt;0,ISTEXT(TabellSAML[[#This Row],[(BIFF) Namn på ledare för programmet]]),"")</f>
        <v/>
      </c>
      <c r="AT568" t="str">
        <f>IF(TabellSAML[[#This Row],[ID]]&gt;0,ISTEXT(TabellSAML[[#This Row],[(LFT) Namn på ledare för programmet]]),"")</f>
        <v/>
      </c>
      <c r="AU568" s="5" t="str">
        <f>IF(TabellSAML[[#This Row],[CoS1]]=TRUE,TabellSAML[[#This Row],[Datum för det sista programtillfället]]&amp;TabellSAML[[#This Row],[(CoS) Ledarens namn]],"")</f>
        <v/>
      </c>
      <c r="AV568" t="str">
        <f>IF(TabellSAML[[#This Row],[CoS1]]=TRUE,TabellSAML[[#This Row],[Socialförvaltning som anordnat programtillfällena]],"")</f>
        <v/>
      </c>
      <c r="AW568" s="5" t="str">
        <f>IF(TabellSAML[[#This Row],[CoS2]]=TRUE,TabellSAML[[#This Row],[Datum för sista programtillfället]]&amp;TabellSAML[[#This Row],[(CoS) Namn på ledare för programmet]],"")</f>
        <v/>
      </c>
      <c r="AX568" t="str">
        <f>_xlfn.XLOOKUP(TabellSAML[[#This Row],[CoS_del_datum]],TabellSAML[CoS_led_datum],TabellSAML[CoS_led_SF],"",0,1)</f>
        <v/>
      </c>
      <c r="AY568" s="5" t="str">
        <f>IF(TabellSAML[[#This Row],[BIFF1]]=TRUE,TabellSAML[[#This Row],[Datum för det sista programtillfället]]&amp;TabellSAML[[#This Row],[(BIFF) Ledarens namn]],"")</f>
        <v/>
      </c>
      <c r="AZ568" t="str">
        <f>IF(TabellSAML[[#This Row],[BIFF1]]=TRUE,TabellSAML[[#This Row],[Socialförvaltning som anordnat programtillfällena]],"")</f>
        <v/>
      </c>
      <c r="BA568" s="5" t="str">
        <f>IF(TabellSAML[[#This Row],[BIFF2]]=TRUE,TabellSAML[[#This Row],[Datum för sista programtillfället]]&amp;TabellSAML[[#This Row],[(BIFF) Namn på ledare för programmet]],"")</f>
        <v/>
      </c>
      <c r="BB568" t="str">
        <f>_xlfn.XLOOKUP(TabellSAML[[#This Row],[BIFF_del_datum]],TabellSAML[BIFF_led_datum],TabellSAML[BIFF_led_SF],"",0,1)</f>
        <v/>
      </c>
      <c r="BC568" s="5" t="str">
        <f>IF(TabellSAML[[#This Row],[LFT1]]=TRUE,TabellSAML[[#This Row],[Datum för det sista programtillfället]]&amp;TabellSAML[[#This Row],[(LFT) Ledarens namn]],"")</f>
        <v/>
      </c>
      <c r="BD568" t="str">
        <f>IF(TabellSAML[[#This Row],[LFT1]]=TRUE,TabellSAML[[#This Row],[Socialförvaltning som anordnat programtillfällena]],"")</f>
        <v/>
      </c>
      <c r="BE568" s="5" t="str">
        <f>IF(TabellSAML[[#This Row],[LFT2]]=TRUE,TabellSAML[[#This Row],[Datum för sista programtillfället]]&amp;TabellSAML[[#This Row],[(LFT) Namn på ledare för programmet]],"")</f>
        <v/>
      </c>
      <c r="BF568" t="str">
        <f>_xlfn.XLOOKUP(TabellSAML[[#This Row],[LFT_del_datum]],TabellSAML[LFT_led_datum],TabellSAML[LFT_led_SF],"",0,1)</f>
        <v/>
      </c>
      <c r="BG56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8" s="5" t="str">
        <f>IF(ISNUMBER(TabellSAML[[#This Row],[Datum för det sista programtillfället]]),TabellSAML[[#This Row],[Datum för det sista programtillfället]],IF(ISBLANK(TabellSAML[[#This Row],[Datum för sista programtillfället]]),"",TabellSAML[[#This Row],[Datum för sista programtillfället]]))</f>
        <v/>
      </c>
      <c r="BJ568" t="str">
        <f>IF(ISTEXT(TabellSAML[[#This Row],[Typ av program]]),TabellSAML[[#This Row],[Typ av program]],IF(ISBLANK(TabellSAML[[#This Row],[Typ av program2]]),"",TabellSAML[[#This Row],[Typ av program2]]))</f>
        <v/>
      </c>
      <c r="BK568" t="str">
        <f>IF(ISTEXT(TabellSAML[[#This Row],[Datum alla]]),"",YEAR(TabellSAML[[#This Row],[Datum alla]]))</f>
        <v/>
      </c>
      <c r="BL568" t="str">
        <f>IF(ISTEXT(TabellSAML[[#This Row],[Datum alla]]),"",MONTH(TabellSAML[[#This Row],[Datum alla]]))</f>
        <v/>
      </c>
      <c r="BM568" t="str">
        <f>IF(ISTEXT(TabellSAML[[#This Row],[Månad]]),"",IF(TabellSAML[[#This Row],[Månad]]&lt;=6,TabellSAML[[#This Row],[År]]&amp;" termin 1",TabellSAML[[#This Row],[År]]&amp;" termin 2"))</f>
        <v/>
      </c>
    </row>
    <row r="569" spans="2:65" x14ac:dyDescent="0.25">
      <c r="B569" s="1"/>
      <c r="C569" s="1"/>
      <c r="G569" s="29"/>
      <c r="S569" s="37"/>
      <c r="T569" s="29"/>
      <c r="AA569" s="2"/>
      <c r="AO569" s="44" t="str">
        <f>IF(TabellSAML[[#This Row],[ID]]&gt;0,ISTEXT(TabellSAML[[#This Row],[(CoS) Ledarens namn]]),"")</f>
        <v/>
      </c>
      <c r="AP569" t="str">
        <f>IF(TabellSAML[[#This Row],[ID]]&gt;0,ISTEXT(TabellSAML[[#This Row],[(BIFF) Ledarens namn]]),"")</f>
        <v/>
      </c>
      <c r="AQ569" t="str">
        <f>IF(TabellSAML[[#This Row],[ID]]&gt;0,ISTEXT(TabellSAML[[#This Row],[(LFT) Ledarens namn]]),"")</f>
        <v/>
      </c>
      <c r="AR569" t="str">
        <f>IF(TabellSAML[[#This Row],[ID]]&gt;0,ISTEXT(TabellSAML[[#This Row],[(CoS) Namn på ledare för programmet]]),"")</f>
        <v/>
      </c>
      <c r="AS569" t="str">
        <f>IF(TabellSAML[[#This Row],[ID]]&gt;0,ISTEXT(TabellSAML[[#This Row],[(BIFF) Namn på ledare för programmet]]),"")</f>
        <v/>
      </c>
      <c r="AT569" t="str">
        <f>IF(TabellSAML[[#This Row],[ID]]&gt;0,ISTEXT(TabellSAML[[#This Row],[(LFT) Namn på ledare för programmet]]),"")</f>
        <v/>
      </c>
      <c r="AU569" s="5" t="str">
        <f>IF(TabellSAML[[#This Row],[CoS1]]=TRUE,TabellSAML[[#This Row],[Datum för det sista programtillfället]]&amp;TabellSAML[[#This Row],[(CoS) Ledarens namn]],"")</f>
        <v/>
      </c>
      <c r="AV569" t="str">
        <f>IF(TabellSAML[[#This Row],[CoS1]]=TRUE,TabellSAML[[#This Row],[Socialförvaltning som anordnat programtillfällena]],"")</f>
        <v/>
      </c>
      <c r="AW569" s="5" t="str">
        <f>IF(TabellSAML[[#This Row],[CoS2]]=TRUE,TabellSAML[[#This Row],[Datum för sista programtillfället]]&amp;TabellSAML[[#This Row],[(CoS) Namn på ledare för programmet]],"")</f>
        <v/>
      </c>
      <c r="AX569" t="str">
        <f>_xlfn.XLOOKUP(TabellSAML[[#This Row],[CoS_del_datum]],TabellSAML[CoS_led_datum],TabellSAML[CoS_led_SF],"",0,1)</f>
        <v/>
      </c>
      <c r="AY569" s="5" t="str">
        <f>IF(TabellSAML[[#This Row],[BIFF1]]=TRUE,TabellSAML[[#This Row],[Datum för det sista programtillfället]]&amp;TabellSAML[[#This Row],[(BIFF) Ledarens namn]],"")</f>
        <v/>
      </c>
      <c r="AZ569" t="str">
        <f>IF(TabellSAML[[#This Row],[BIFF1]]=TRUE,TabellSAML[[#This Row],[Socialförvaltning som anordnat programtillfällena]],"")</f>
        <v/>
      </c>
      <c r="BA569" s="5" t="str">
        <f>IF(TabellSAML[[#This Row],[BIFF2]]=TRUE,TabellSAML[[#This Row],[Datum för sista programtillfället]]&amp;TabellSAML[[#This Row],[(BIFF) Namn på ledare för programmet]],"")</f>
        <v/>
      </c>
      <c r="BB569" t="str">
        <f>_xlfn.XLOOKUP(TabellSAML[[#This Row],[BIFF_del_datum]],TabellSAML[BIFF_led_datum],TabellSAML[BIFF_led_SF],"",0,1)</f>
        <v/>
      </c>
      <c r="BC569" s="5" t="str">
        <f>IF(TabellSAML[[#This Row],[LFT1]]=TRUE,TabellSAML[[#This Row],[Datum för det sista programtillfället]]&amp;TabellSAML[[#This Row],[(LFT) Ledarens namn]],"")</f>
        <v/>
      </c>
      <c r="BD569" t="str">
        <f>IF(TabellSAML[[#This Row],[LFT1]]=TRUE,TabellSAML[[#This Row],[Socialförvaltning som anordnat programtillfällena]],"")</f>
        <v/>
      </c>
      <c r="BE569" s="5" t="str">
        <f>IF(TabellSAML[[#This Row],[LFT2]]=TRUE,TabellSAML[[#This Row],[Datum för sista programtillfället]]&amp;TabellSAML[[#This Row],[(LFT) Namn på ledare för programmet]],"")</f>
        <v/>
      </c>
      <c r="BF569" t="str">
        <f>_xlfn.XLOOKUP(TabellSAML[[#This Row],[LFT_del_datum]],TabellSAML[LFT_led_datum],TabellSAML[LFT_led_SF],"",0,1)</f>
        <v/>
      </c>
      <c r="BG56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6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69" s="5" t="str">
        <f>IF(ISNUMBER(TabellSAML[[#This Row],[Datum för det sista programtillfället]]),TabellSAML[[#This Row],[Datum för det sista programtillfället]],IF(ISBLANK(TabellSAML[[#This Row],[Datum för sista programtillfället]]),"",TabellSAML[[#This Row],[Datum för sista programtillfället]]))</f>
        <v/>
      </c>
      <c r="BJ569" t="str">
        <f>IF(ISTEXT(TabellSAML[[#This Row],[Typ av program]]),TabellSAML[[#This Row],[Typ av program]],IF(ISBLANK(TabellSAML[[#This Row],[Typ av program2]]),"",TabellSAML[[#This Row],[Typ av program2]]))</f>
        <v/>
      </c>
      <c r="BK569" t="str">
        <f>IF(ISTEXT(TabellSAML[[#This Row],[Datum alla]]),"",YEAR(TabellSAML[[#This Row],[Datum alla]]))</f>
        <v/>
      </c>
      <c r="BL569" t="str">
        <f>IF(ISTEXT(TabellSAML[[#This Row],[Datum alla]]),"",MONTH(TabellSAML[[#This Row],[Datum alla]]))</f>
        <v/>
      </c>
      <c r="BM569" t="str">
        <f>IF(ISTEXT(TabellSAML[[#This Row],[Månad]]),"",IF(TabellSAML[[#This Row],[Månad]]&lt;=6,TabellSAML[[#This Row],[År]]&amp;" termin 1",TabellSAML[[#This Row],[År]]&amp;" termin 2"))</f>
        <v/>
      </c>
    </row>
    <row r="570" spans="2:65" x14ac:dyDescent="0.25">
      <c r="B570" s="1"/>
      <c r="C570" s="1"/>
      <c r="G570" s="29"/>
      <c r="S570" s="37"/>
      <c r="T570" s="29"/>
      <c r="AA570" s="2"/>
      <c r="AO570" s="44" t="str">
        <f>IF(TabellSAML[[#This Row],[ID]]&gt;0,ISTEXT(TabellSAML[[#This Row],[(CoS) Ledarens namn]]),"")</f>
        <v/>
      </c>
      <c r="AP570" t="str">
        <f>IF(TabellSAML[[#This Row],[ID]]&gt;0,ISTEXT(TabellSAML[[#This Row],[(BIFF) Ledarens namn]]),"")</f>
        <v/>
      </c>
      <c r="AQ570" t="str">
        <f>IF(TabellSAML[[#This Row],[ID]]&gt;0,ISTEXT(TabellSAML[[#This Row],[(LFT) Ledarens namn]]),"")</f>
        <v/>
      </c>
      <c r="AR570" t="str">
        <f>IF(TabellSAML[[#This Row],[ID]]&gt;0,ISTEXT(TabellSAML[[#This Row],[(CoS) Namn på ledare för programmet]]),"")</f>
        <v/>
      </c>
      <c r="AS570" t="str">
        <f>IF(TabellSAML[[#This Row],[ID]]&gt;0,ISTEXT(TabellSAML[[#This Row],[(BIFF) Namn på ledare för programmet]]),"")</f>
        <v/>
      </c>
      <c r="AT570" t="str">
        <f>IF(TabellSAML[[#This Row],[ID]]&gt;0,ISTEXT(TabellSAML[[#This Row],[(LFT) Namn på ledare för programmet]]),"")</f>
        <v/>
      </c>
      <c r="AU570" s="5" t="str">
        <f>IF(TabellSAML[[#This Row],[CoS1]]=TRUE,TabellSAML[[#This Row],[Datum för det sista programtillfället]]&amp;TabellSAML[[#This Row],[(CoS) Ledarens namn]],"")</f>
        <v/>
      </c>
      <c r="AV570" t="str">
        <f>IF(TabellSAML[[#This Row],[CoS1]]=TRUE,TabellSAML[[#This Row],[Socialförvaltning som anordnat programtillfällena]],"")</f>
        <v/>
      </c>
      <c r="AW570" s="5" t="str">
        <f>IF(TabellSAML[[#This Row],[CoS2]]=TRUE,TabellSAML[[#This Row],[Datum för sista programtillfället]]&amp;TabellSAML[[#This Row],[(CoS) Namn på ledare för programmet]],"")</f>
        <v/>
      </c>
      <c r="AX570" t="str">
        <f>_xlfn.XLOOKUP(TabellSAML[[#This Row],[CoS_del_datum]],TabellSAML[CoS_led_datum],TabellSAML[CoS_led_SF],"",0,1)</f>
        <v/>
      </c>
      <c r="AY570" s="5" t="str">
        <f>IF(TabellSAML[[#This Row],[BIFF1]]=TRUE,TabellSAML[[#This Row],[Datum för det sista programtillfället]]&amp;TabellSAML[[#This Row],[(BIFF) Ledarens namn]],"")</f>
        <v/>
      </c>
      <c r="AZ570" t="str">
        <f>IF(TabellSAML[[#This Row],[BIFF1]]=TRUE,TabellSAML[[#This Row],[Socialförvaltning som anordnat programtillfällena]],"")</f>
        <v/>
      </c>
      <c r="BA570" s="5" t="str">
        <f>IF(TabellSAML[[#This Row],[BIFF2]]=TRUE,TabellSAML[[#This Row],[Datum för sista programtillfället]]&amp;TabellSAML[[#This Row],[(BIFF) Namn på ledare för programmet]],"")</f>
        <v/>
      </c>
      <c r="BB570" t="str">
        <f>_xlfn.XLOOKUP(TabellSAML[[#This Row],[BIFF_del_datum]],TabellSAML[BIFF_led_datum],TabellSAML[BIFF_led_SF],"",0,1)</f>
        <v/>
      </c>
      <c r="BC570" s="5" t="str">
        <f>IF(TabellSAML[[#This Row],[LFT1]]=TRUE,TabellSAML[[#This Row],[Datum för det sista programtillfället]]&amp;TabellSAML[[#This Row],[(LFT) Ledarens namn]],"")</f>
        <v/>
      </c>
      <c r="BD570" t="str">
        <f>IF(TabellSAML[[#This Row],[LFT1]]=TRUE,TabellSAML[[#This Row],[Socialförvaltning som anordnat programtillfällena]],"")</f>
        <v/>
      </c>
      <c r="BE570" s="5" t="str">
        <f>IF(TabellSAML[[#This Row],[LFT2]]=TRUE,TabellSAML[[#This Row],[Datum för sista programtillfället]]&amp;TabellSAML[[#This Row],[(LFT) Namn på ledare för programmet]],"")</f>
        <v/>
      </c>
      <c r="BF570" t="str">
        <f>_xlfn.XLOOKUP(TabellSAML[[#This Row],[LFT_del_datum]],TabellSAML[LFT_led_datum],TabellSAML[LFT_led_SF],"",0,1)</f>
        <v/>
      </c>
      <c r="BG57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0" s="5" t="str">
        <f>IF(ISNUMBER(TabellSAML[[#This Row],[Datum för det sista programtillfället]]),TabellSAML[[#This Row],[Datum för det sista programtillfället]],IF(ISBLANK(TabellSAML[[#This Row],[Datum för sista programtillfället]]),"",TabellSAML[[#This Row],[Datum för sista programtillfället]]))</f>
        <v/>
      </c>
      <c r="BJ570" t="str">
        <f>IF(ISTEXT(TabellSAML[[#This Row],[Typ av program]]),TabellSAML[[#This Row],[Typ av program]],IF(ISBLANK(TabellSAML[[#This Row],[Typ av program2]]),"",TabellSAML[[#This Row],[Typ av program2]]))</f>
        <v/>
      </c>
      <c r="BK570" t="str">
        <f>IF(ISTEXT(TabellSAML[[#This Row],[Datum alla]]),"",YEAR(TabellSAML[[#This Row],[Datum alla]]))</f>
        <v/>
      </c>
      <c r="BL570" t="str">
        <f>IF(ISTEXT(TabellSAML[[#This Row],[Datum alla]]),"",MONTH(TabellSAML[[#This Row],[Datum alla]]))</f>
        <v/>
      </c>
      <c r="BM570" t="str">
        <f>IF(ISTEXT(TabellSAML[[#This Row],[Månad]]),"",IF(TabellSAML[[#This Row],[Månad]]&lt;=6,TabellSAML[[#This Row],[År]]&amp;" termin 1",TabellSAML[[#This Row],[År]]&amp;" termin 2"))</f>
        <v/>
      </c>
    </row>
    <row r="571" spans="2:65" x14ac:dyDescent="0.25">
      <c r="B571" s="1"/>
      <c r="C571" s="1"/>
      <c r="G571" s="29"/>
      <c r="S571" s="37"/>
      <c r="T571" s="29"/>
      <c r="AA571" s="2"/>
      <c r="AO571" s="44" t="str">
        <f>IF(TabellSAML[[#This Row],[ID]]&gt;0,ISTEXT(TabellSAML[[#This Row],[(CoS) Ledarens namn]]),"")</f>
        <v/>
      </c>
      <c r="AP571" t="str">
        <f>IF(TabellSAML[[#This Row],[ID]]&gt;0,ISTEXT(TabellSAML[[#This Row],[(BIFF) Ledarens namn]]),"")</f>
        <v/>
      </c>
      <c r="AQ571" t="str">
        <f>IF(TabellSAML[[#This Row],[ID]]&gt;0,ISTEXT(TabellSAML[[#This Row],[(LFT) Ledarens namn]]),"")</f>
        <v/>
      </c>
      <c r="AR571" t="str">
        <f>IF(TabellSAML[[#This Row],[ID]]&gt;0,ISTEXT(TabellSAML[[#This Row],[(CoS) Namn på ledare för programmet]]),"")</f>
        <v/>
      </c>
      <c r="AS571" t="str">
        <f>IF(TabellSAML[[#This Row],[ID]]&gt;0,ISTEXT(TabellSAML[[#This Row],[(BIFF) Namn på ledare för programmet]]),"")</f>
        <v/>
      </c>
      <c r="AT571" t="str">
        <f>IF(TabellSAML[[#This Row],[ID]]&gt;0,ISTEXT(TabellSAML[[#This Row],[(LFT) Namn på ledare för programmet]]),"")</f>
        <v/>
      </c>
      <c r="AU571" s="5" t="str">
        <f>IF(TabellSAML[[#This Row],[CoS1]]=TRUE,TabellSAML[[#This Row],[Datum för det sista programtillfället]]&amp;TabellSAML[[#This Row],[(CoS) Ledarens namn]],"")</f>
        <v/>
      </c>
      <c r="AV571" t="str">
        <f>IF(TabellSAML[[#This Row],[CoS1]]=TRUE,TabellSAML[[#This Row],[Socialförvaltning som anordnat programtillfällena]],"")</f>
        <v/>
      </c>
      <c r="AW571" s="5" t="str">
        <f>IF(TabellSAML[[#This Row],[CoS2]]=TRUE,TabellSAML[[#This Row],[Datum för sista programtillfället]]&amp;TabellSAML[[#This Row],[(CoS) Namn på ledare för programmet]],"")</f>
        <v/>
      </c>
      <c r="AX571" t="str">
        <f>_xlfn.XLOOKUP(TabellSAML[[#This Row],[CoS_del_datum]],TabellSAML[CoS_led_datum],TabellSAML[CoS_led_SF],"",0,1)</f>
        <v/>
      </c>
      <c r="AY571" s="5" t="str">
        <f>IF(TabellSAML[[#This Row],[BIFF1]]=TRUE,TabellSAML[[#This Row],[Datum för det sista programtillfället]]&amp;TabellSAML[[#This Row],[(BIFF) Ledarens namn]],"")</f>
        <v/>
      </c>
      <c r="AZ571" t="str">
        <f>IF(TabellSAML[[#This Row],[BIFF1]]=TRUE,TabellSAML[[#This Row],[Socialförvaltning som anordnat programtillfällena]],"")</f>
        <v/>
      </c>
      <c r="BA571" s="5" t="str">
        <f>IF(TabellSAML[[#This Row],[BIFF2]]=TRUE,TabellSAML[[#This Row],[Datum för sista programtillfället]]&amp;TabellSAML[[#This Row],[(BIFF) Namn på ledare för programmet]],"")</f>
        <v/>
      </c>
      <c r="BB571" t="str">
        <f>_xlfn.XLOOKUP(TabellSAML[[#This Row],[BIFF_del_datum]],TabellSAML[BIFF_led_datum],TabellSAML[BIFF_led_SF],"",0,1)</f>
        <v/>
      </c>
      <c r="BC571" s="5" t="str">
        <f>IF(TabellSAML[[#This Row],[LFT1]]=TRUE,TabellSAML[[#This Row],[Datum för det sista programtillfället]]&amp;TabellSAML[[#This Row],[(LFT) Ledarens namn]],"")</f>
        <v/>
      </c>
      <c r="BD571" t="str">
        <f>IF(TabellSAML[[#This Row],[LFT1]]=TRUE,TabellSAML[[#This Row],[Socialförvaltning som anordnat programtillfällena]],"")</f>
        <v/>
      </c>
      <c r="BE571" s="5" t="str">
        <f>IF(TabellSAML[[#This Row],[LFT2]]=TRUE,TabellSAML[[#This Row],[Datum för sista programtillfället]]&amp;TabellSAML[[#This Row],[(LFT) Namn på ledare för programmet]],"")</f>
        <v/>
      </c>
      <c r="BF571" t="str">
        <f>_xlfn.XLOOKUP(TabellSAML[[#This Row],[LFT_del_datum]],TabellSAML[LFT_led_datum],TabellSAML[LFT_led_SF],"",0,1)</f>
        <v/>
      </c>
      <c r="BG57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1" s="5" t="str">
        <f>IF(ISNUMBER(TabellSAML[[#This Row],[Datum för det sista programtillfället]]),TabellSAML[[#This Row],[Datum för det sista programtillfället]],IF(ISBLANK(TabellSAML[[#This Row],[Datum för sista programtillfället]]),"",TabellSAML[[#This Row],[Datum för sista programtillfället]]))</f>
        <v/>
      </c>
      <c r="BJ571" t="str">
        <f>IF(ISTEXT(TabellSAML[[#This Row],[Typ av program]]),TabellSAML[[#This Row],[Typ av program]],IF(ISBLANK(TabellSAML[[#This Row],[Typ av program2]]),"",TabellSAML[[#This Row],[Typ av program2]]))</f>
        <v/>
      </c>
      <c r="BK571" t="str">
        <f>IF(ISTEXT(TabellSAML[[#This Row],[Datum alla]]),"",YEAR(TabellSAML[[#This Row],[Datum alla]]))</f>
        <v/>
      </c>
      <c r="BL571" t="str">
        <f>IF(ISTEXT(TabellSAML[[#This Row],[Datum alla]]),"",MONTH(TabellSAML[[#This Row],[Datum alla]]))</f>
        <v/>
      </c>
      <c r="BM571" t="str">
        <f>IF(ISTEXT(TabellSAML[[#This Row],[Månad]]),"",IF(TabellSAML[[#This Row],[Månad]]&lt;=6,TabellSAML[[#This Row],[År]]&amp;" termin 1",TabellSAML[[#This Row],[År]]&amp;" termin 2"))</f>
        <v/>
      </c>
    </row>
    <row r="572" spans="2:65" x14ac:dyDescent="0.25">
      <c r="B572" s="1"/>
      <c r="C572" s="1"/>
      <c r="AO572" s="44" t="str">
        <f>IF(TabellSAML[[#This Row],[ID]]&gt;0,ISTEXT(TabellSAML[[#This Row],[(CoS) Ledarens namn]]),"")</f>
        <v/>
      </c>
      <c r="AP572" t="str">
        <f>IF(TabellSAML[[#This Row],[ID]]&gt;0,ISTEXT(TabellSAML[[#This Row],[(BIFF) Ledarens namn]]),"")</f>
        <v/>
      </c>
      <c r="AQ572" t="str">
        <f>IF(TabellSAML[[#This Row],[ID]]&gt;0,ISTEXT(TabellSAML[[#This Row],[(LFT) Ledarens namn]]),"")</f>
        <v/>
      </c>
      <c r="AR572" t="str">
        <f>IF(TabellSAML[[#This Row],[ID]]&gt;0,ISTEXT(TabellSAML[[#This Row],[(CoS) Namn på ledare för programmet]]),"")</f>
        <v/>
      </c>
      <c r="AS572" t="str">
        <f>IF(TabellSAML[[#This Row],[ID]]&gt;0,ISTEXT(TabellSAML[[#This Row],[(BIFF) Namn på ledare för programmet]]),"")</f>
        <v/>
      </c>
      <c r="AT572" t="str">
        <f>IF(TabellSAML[[#This Row],[ID]]&gt;0,ISTEXT(TabellSAML[[#This Row],[(LFT) Namn på ledare för programmet]]),"")</f>
        <v/>
      </c>
      <c r="AU572" s="5" t="str">
        <f>IF(TabellSAML[[#This Row],[CoS1]]=TRUE,TabellSAML[[#This Row],[Datum för det sista programtillfället]]&amp;TabellSAML[[#This Row],[(CoS) Ledarens namn]],"")</f>
        <v/>
      </c>
      <c r="AV572" t="str">
        <f>IF(TabellSAML[[#This Row],[CoS1]]=TRUE,TabellSAML[[#This Row],[Socialförvaltning som anordnat programtillfällena]],"")</f>
        <v/>
      </c>
      <c r="AW572" s="5" t="str">
        <f>IF(TabellSAML[[#This Row],[CoS2]]=TRUE,TabellSAML[[#This Row],[Datum för sista programtillfället]]&amp;TabellSAML[[#This Row],[(CoS) Namn på ledare för programmet]],"")</f>
        <v/>
      </c>
      <c r="AX572" t="str">
        <f>_xlfn.XLOOKUP(TabellSAML[[#This Row],[CoS_del_datum]],TabellSAML[CoS_led_datum],TabellSAML[CoS_led_SF],"",0,1)</f>
        <v/>
      </c>
      <c r="AY572" s="5" t="str">
        <f>IF(TabellSAML[[#This Row],[BIFF1]]=TRUE,TabellSAML[[#This Row],[Datum för det sista programtillfället]]&amp;TabellSAML[[#This Row],[(BIFF) Ledarens namn]],"")</f>
        <v/>
      </c>
      <c r="AZ572" t="str">
        <f>IF(TabellSAML[[#This Row],[BIFF1]]=TRUE,TabellSAML[[#This Row],[Socialförvaltning som anordnat programtillfällena]],"")</f>
        <v/>
      </c>
      <c r="BA572" s="5" t="str">
        <f>IF(TabellSAML[[#This Row],[BIFF2]]=TRUE,TabellSAML[[#This Row],[Datum för sista programtillfället]]&amp;TabellSAML[[#This Row],[(BIFF) Namn på ledare för programmet]],"")</f>
        <v/>
      </c>
      <c r="BB572" t="str">
        <f>_xlfn.XLOOKUP(TabellSAML[[#This Row],[BIFF_del_datum]],TabellSAML[BIFF_led_datum],TabellSAML[BIFF_led_SF],"",0,1)</f>
        <v/>
      </c>
      <c r="BC572" s="5" t="str">
        <f>IF(TabellSAML[[#This Row],[LFT1]]=TRUE,TabellSAML[[#This Row],[Datum för det sista programtillfället]]&amp;TabellSAML[[#This Row],[(LFT) Ledarens namn]],"")</f>
        <v/>
      </c>
      <c r="BD572" t="str">
        <f>IF(TabellSAML[[#This Row],[LFT1]]=TRUE,TabellSAML[[#This Row],[Socialförvaltning som anordnat programtillfällena]],"")</f>
        <v/>
      </c>
      <c r="BE572" s="5" t="str">
        <f>IF(TabellSAML[[#This Row],[LFT2]]=TRUE,TabellSAML[[#This Row],[Datum för sista programtillfället]]&amp;TabellSAML[[#This Row],[(LFT) Namn på ledare för programmet]],"")</f>
        <v/>
      </c>
      <c r="BF572" t="str">
        <f>_xlfn.XLOOKUP(TabellSAML[[#This Row],[LFT_del_datum]],TabellSAML[LFT_led_datum],TabellSAML[LFT_led_SF],"",0,1)</f>
        <v/>
      </c>
      <c r="BG57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2" s="5" t="str">
        <f>IF(ISNUMBER(TabellSAML[[#This Row],[Datum för det sista programtillfället]]),TabellSAML[[#This Row],[Datum för det sista programtillfället]],IF(ISBLANK(TabellSAML[[#This Row],[Datum för sista programtillfället]]),"",TabellSAML[[#This Row],[Datum för sista programtillfället]]))</f>
        <v/>
      </c>
      <c r="BJ572" t="str">
        <f>IF(ISTEXT(TabellSAML[[#This Row],[Typ av program]]),TabellSAML[[#This Row],[Typ av program]],IF(ISBLANK(TabellSAML[[#This Row],[Typ av program2]]),"",TabellSAML[[#This Row],[Typ av program2]]))</f>
        <v/>
      </c>
      <c r="BK572" t="str">
        <f>IF(ISTEXT(TabellSAML[[#This Row],[Datum alla]]),"",YEAR(TabellSAML[[#This Row],[Datum alla]]))</f>
        <v/>
      </c>
      <c r="BL572" t="str">
        <f>IF(ISTEXT(TabellSAML[[#This Row],[Datum alla]]),"",MONTH(TabellSAML[[#This Row],[Datum alla]]))</f>
        <v/>
      </c>
      <c r="BM572" t="str">
        <f>IF(ISTEXT(TabellSAML[[#This Row],[Månad]]),"",IF(TabellSAML[[#This Row],[Månad]]&lt;=6,TabellSAML[[#This Row],[År]]&amp;" termin 1",TabellSAML[[#This Row],[År]]&amp;" termin 2"))</f>
        <v/>
      </c>
    </row>
    <row r="573" spans="2:65" x14ac:dyDescent="0.25">
      <c r="B573" s="1"/>
      <c r="C573" s="1"/>
      <c r="AO573" s="44" t="str">
        <f>IF(TabellSAML[[#This Row],[ID]]&gt;0,ISTEXT(TabellSAML[[#This Row],[(CoS) Ledarens namn]]),"")</f>
        <v/>
      </c>
      <c r="AP573" t="str">
        <f>IF(TabellSAML[[#This Row],[ID]]&gt;0,ISTEXT(TabellSAML[[#This Row],[(BIFF) Ledarens namn]]),"")</f>
        <v/>
      </c>
      <c r="AQ573" t="str">
        <f>IF(TabellSAML[[#This Row],[ID]]&gt;0,ISTEXT(TabellSAML[[#This Row],[(LFT) Ledarens namn]]),"")</f>
        <v/>
      </c>
      <c r="AR573" t="str">
        <f>IF(TabellSAML[[#This Row],[ID]]&gt;0,ISTEXT(TabellSAML[[#This Row],[(CoS) Namn på ledare för programmet]]),"")</f>
        <v/>
      </c>
      <c r="AS573" t="str">
        <f>IF(TabellSAML[[#This Row],[ID]]&gt;0,ISTEXT(TabellSAML[[#This Row],[(BIFF) Namn på ledare för programmet]]),"")</f>
        <v/>
      </c>
      <c r="AT573" t="str">
        <f>IF(TabellSAML[[#This Row],[ID]]&gt;0,ISTEXT(TabellSAML[[#This Row],[(LFT) Namn på ledare för programmet]]),"")</f>
        <v/>
      </c>
      <c r="AU573" s="5" t="str">
        <f>IF(TabellSAML[[#This Row],[CoS1]]=TRUE,TabellSAML[[#This Row],[Datum för det sista programtillfället]]&amp;TabellSAML[[#This Row],[(CoS) Ledarens namn]],"")</f>
        <v/>
      </c>
      <c r="AV573" t="str">
        <f>IF(TabellSAML[[#This Row],[CoS1]]=TRUE,TabellSAML[[#This Row],[Socialförvaltning som anordnat programtillfällena]],"")</f>
        <v/>
      </c>
      <c r="AW573" s="5" t="str">
        <f>IF(TabellSAML[[#This Row],[CoS2]]=TRUE,TabellSAML[[#This Row],[Datum för sista programtillfället]]&amp;TabellSAML[[#This Row],[(CoS) Namn på ledare för programmet]],"")</f>
        <v/>
      </c>
      <c r="AX573" t="str">
        <f>_xlfn.XLOOKUP(TabellSAML[[#This Row],[CoS_del_datum]],TabellSAML[CoS_led_datum],TabellSAML[CoS_led_SF],"",0,1)</f>
        <v/>
      </c>
      <c r="AY573" s="5" t="str">
        <f>IF(TabellSAML[[#This Row],[BIFF1]]=TRUE,TabellSAML[[#This Row],[Datum för det sista programtillfället]]&amp;TabellSAML[[#This Row],[(BIFF) Ledarens namn]],"")</f>
        <v/>
      </c>
      <c r="AZ573" t="str">
        <f>IF(TabellSAML[[#This Row],[BIFF1]]=TRUE,TabellSAML[[#This Row],[Socialförvaltning som anordnat programtillfällena]],"")</f>
        <v/>
      </c>
      <c r="BA573" s="5" t="str">
        <f>IF(TabellSAML[[#This Row],[BIFF2]]=TRUE,TabellSAML[[#This Row],[Datum för sista programtillfället]]&amp;TabellSAML[[#This Row],[(BIFF) Namn på ledare för programmet]],"")</f>
        <v/>
      </c>
      <c r="BB573" t="str">
        <f>_xlfn.XLOOKUP(TabellSAML[[#This Row],[BIFF_del_datum]],TabellSAML[BIFF_led_datum],TabellSAML[BIFF_led_SF],"",0,1)</f>
        <v/>
      </c>
      <c r="BC573" s="5" t="str">
        <f>IF(TabellSAML[[#This Row],[LFT1]]=TRUE,TabellSAML[[#This Row],[Datum för det sista programtillfället]]&amp;TabellSAML[[#This Row],[(LFT) Ledarens namn]],"")</f>
        <v/>
      </c>
      <c r="BD573" t="str">
        <f>IF(TabellSAML[[#This Row],[LFT1]]=TRUE,TabellSAML[[#This Row],[Socialförvaltning som anordnat programtillfällena]],"")</f>
        <v/>
      </c>
      <c r="BE573" s="5" t="str">
        <f>IF(TabellSAML[[#This Row],[LFT2]]=TRUE,TabellSAML[[#This Row],[Datum för sista programtillfället]]&amp;TabellSAML[[#This Row],[(LFT) Namn på ledare för programmet]],"")</f>
        <v/>
      </c>
      <c r="BF573" t="str">
        <f>_xlfn.XLOOKUP(TabellSAML[[#This Row],[LFT_del_datum]],TabellSAML[LFT_led_datum],TabellSAML[LFT_led_SF],"",0,1)</f>
        <v/>
      </c>
      <c r="BG57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3" s="5" t="str">
        <f>IF(ISNUMBER(TabellSAML[[#This Row],[Datum för det sista programtillfället]]),TabellSAML[[#This Row],[Datum för det sista programtillfället]],IF(ISBLANK(TabellSAML[[#This Row],[Datum för sista programtillfället]]),"",TabellSAML[[#This Row],[Datum för sista programtillfället]]))</f>
        <v/>
      </c>
      <c r="BJ573" t="str">
        <f>IF(ISTEXT(TabellSAML[[#This Row],[Typ av program]]),TabellSAML[[#This Row],[Typ av program]],IF(ISBLANK(TabellSAML[[#This Row],[Typ av program2]]),"",TabellSAML[[#This Row],[Typ av program2]]))</f>
        <v/>
      </c>
      <c r="BK573" t="str">
        <f>IF(ISTEXT(TabellSAML[[#This Row],[Datum alla]]),"",YEAR(TabellSAML[[#This Row],[Datum alla]]))</f>
        <v/>
      </c>
      <c r="BL573" t="str">
        <f>IF(ISTEXT(TabellSAML[[#This Row],[Datum alla]]),"",MONTH(TabellSAML[[#This Row],[Datum alla]]))</f>
        <v/>
      </c>
      <c r="BM573" t="str">
        <f>IF(ISTEXT(TabellSAML[[#This Row],[Månad]]),"",IF(TabellSAML[[#This Row],[Månad]]&lt;=6,TabellSAML[[#This Row],[År]]&amp;" termin 1",TabellSAML[[#This Row],[År]]&amp;" termin 2"))</f>
        <v/>
      </c>
    </row>
    <row r="574" spans="2:65" x14ac:dyDescent="0.25">
      <c r="B574" s="1"/>
      <c r="C574" s="1"/>
      <c r="AO574" s="44" t="str">
        <f>IF(TabellSAML[[#This Row],[ID]]&gt;0,ISTEXT(TabellSAML[[#This Row],[(CoS) Ledarens namn]]),"")</f>
        <v/>
      </c>
      <c r="AP574" t="str">
        <f>IF(TabellSAML[[#This Row],[ID]]&gt;0,ISTEXT(TabellSAML[[#This Row],[(BIFF) Ledarens namn]]),"")</f>
        <v/>
      </c>
      <c r="AQ574" t="str">
        <f>IF(TabellSAML[[#This Row],[ID]]&gt;0,ISTEXT(TabellSAML[[#This Row],[(LFT) Ledarens namn]]),"")</f>
        <v/>
      </c>
      <c r="AR574" t="str">
        <f>IF(TabellSAML[[#This Row],[ID]]&gt;0,ISTEXT(TabellSAML[[#This Row],[(CoS) Namn på ledare för programmet]]),"")</f>
        <v/>
      </c>
      <c r="AS574" t="str">
        <f>IF(TabellSAML[[#This Row],[ID]]&gt;0,ISTEXT(TabellSAML[[#This Row],[(BIFF) Namn på ledare för programmet]]),"")</f>
        <v/>
      </c>
      <c r="AT574" t="str">
        <f>IF(TabellSAML[[#This Row],[ID]]&gt;0,ISTEXT(TabellSAML[[#This Row],[(LFT) Namn på ledare för programmet]]),"")</f>
        <v/>
      </c>
      <c r="AU574" s="5" t="str">
        <f>IF(TabellSAML[[#This Row],[CoS1]]=TRUE,TabellSAML[[#This Row],[Datum för det sista programtillfället]]&amp;TabellSAML[[#This Row],[(CoS) Ledarens namn]],"")</f>
        <v/>
      </c>
      <c r="AV574" t="str">
        <f>IF(TabellSAML[[#This Row],[CoS1]]=TRUE,TabellSAML[[#This Row],[Socialförvaltning som anordnat programtillfällena]],"")</f>
        <v/>
      </c>
      <c r="AW574" s="5" t="str">
        <f>IF(TabellSAML[[#This Row],[CoS2]]=TRUE,TabellSAML[[#This Row],[Datum för sista programtillfället]]&amp;TabellSAML[[#This Row],[(CoS) Namn på ledare för programmet]],"")</f>
        <v/>
      </c>
      <c r="AX574" t="str">
        <f>_xlfn.XLOOKUP(TabellSAML[[#This Row],[CoS_del_datum]],TabellSAML[CoS_led_datum],TabellSAML[CoS_led_SF],"",0,1)</f>
        <v/>
      </c>
      <c r="AY574" s="5" t="str">
        <f>IF(TabellSAML[[#This Row],[BIFF1]]=TRUE,TabellSAML[[#This Row],[Datum för det sista programtillfället]]&amp;TabellSAML[[#This Row],[(BIFF) Ledarens namn]],"")</f>
        <v/>
      </c>
      <c r="AZ574" t="str">
        <f>IF(TabellSAML[[#This Row],[BIFF1]]=TRUE,TabellSAML[[#This Row],[Socialförvaltning som anordnat programtillfällena]],"")</f>
        <v/>
      </c>
      <c r="BA574" s="5" t="str">
        <f>IF(TabellSAML[[#This Row],[BIFF2]]=TRUE,TabellSAML[[#This Row],[Datum för sista programtillfället]]&amp;TabellSAML[[#This Row],[(BIFF) Namn på ledare för programmet]],"")</f>
        <v/>
      </c>
      <c r="BB574" t="str">
        <f>_xlfn.XLOOKUP(TabellSAML[[#This Row],[BIFF_del_datum]],TabellSAML[BIFF_led_datum],TabellSAML[BIFF_led_SF],"",0,1)</f>
        <v/>
      </c>
      <c r="BC574" s="5" t="str">
        <f>IF(TabellSAML[[#This Row],[LFT1]]=TRUE,TabellSAML[[#This Row],[Datum för det sista programtillfället]]&amp;TabellSAML[[#This Row],[(LFT) Ledarens namn]],"")</f>
        <v/>
      </c>
      <c r="BD574" t="str">
        <f>IF(TabellSAML[[#This Row],[LFT1]]=TRUE,TabellSAML[[#This Row],[Socialförvaltning som anordnat programtillfällena]],"")</f>
        <v/>
      </c>
      <c r="BE574" s="5" t="str">
        <f>IF(TabellSAML[[#This Row],[LFT2]]=TRUE,TabellSAML[[#This Row],[Datum för sista programtillfället]]&amp;TabellSAML[[#This Row],[(LFT) Namn på ledare för programmet]],"")</f>
        <v/>
      </c>
      <c r="BF574" t="str">
        <f>_xlfn.XLOOKUP(TabellSAML[[#This Row],[LFT_del_datum]],TabellSAML[LFT_led_datum],TabellSAML[LFT_led_SF],"",0,1)</f>
        <v/>
      </c>
      <c r="BG57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4" s="5" t="str">
        <f>IF(ISNUMBER(TabellSAML[[#This Row],[Datum för det sista programtillfället]]),TabellSAML[[#This Row],[Datum för det sista programtillfället]],IF(ISBLANK(TabellSAML[[#This Row],[Datum för sista programtillfället]]),"",TabellSAML[[#This Row],[Datum för sista programtillfället]]))</f>
        <v/>
      </c>
      <c r="BJ574" t="str">
        <f>IF(ISTEXT(TabellSAML[[#This Row],[Typ av program]]),TabellSAML[[#This Row],[Typ av program]],IF(ISBLANK(TabellSAML[[#This Row],[Typ av program2]]),"",TabellSAML[[#This Row],[Typ av program2]]))</f>
        <v/>
      </c>
      <c r="BK574" t="str">
        <f>IF(ISTEXT(TabellSAML[[#This Row],[Datum alla]]),"",YEAR(TabellSAML[[#This Row],[Datum alla]]))</f>
        <v/>
      </c>
      <c r="BL574" t="str">
        <f>IF(ISTEXT(TabellSAML[[#This Row],[Datum alla]]),"",MONTH(TabellSAML[[#This Row],[Datum alla]]))</f>
        <v/>
      </c>
      <c r="BM574" t="str">
        <f>IF(ISTEXT(TabellSAML[[#This Row],[Månad]]),"",IF(TabellSAML[[#This Row],[Månad]]&lt;=6,TabellSAML[[#This Row],[År]]&amp;" termin 1",TabellSAML[[#This Row],[År]]&amp;" termin 2"))</f>
        <v/>
      </c>
    </row>
    <row r="575" spans="2:65" x14ac:dyDescent="0.25">
      <c r="B575" s="1"/>
      <c r="C575" s="1"/>
      <c r="AO575" s="44" t="str">
        <f>IF(TabellSAML[[#This Row],[ID]]&gt;0,ISTEXT(TabellSAML[[#This Row],[(CoS) Ledarens namn]]),"")</f>
        <v/>
      </c>
      <c r="AP575" t="str">
        <f>IF(TabellSAML[[#This Row],[ID]]&gt;0,ISTEXT(TabellSAML[[#This Row],[(BIFF) Ledarens namn]]),"")</f>
        <v/>
      </c>
      <c r="AQ575" t="str">
        <f>IF(TabellSAML[[#This Row],[ID]]&gt;0,ISTEXT(TabellSAML[[#This Row],[(LFT) Ledarens namn]]),"")</f>
        <v/>
      </c>
      <c r="AR575" t="str">
        <f>IF(TabellSAML[[#This Row],[ID]]&gt;0,ISTEXT(TabellSAML[[#This Row],[(CoS) Namn på ledare för programmet]]),"")</f>
        <v/>
      </c>
      <c r="AS575" t="str">
        <f>IF(TabellSAML[[#This Row],[ID]]&gt;0,ISTEXT(TabellSAML[[#This Row],[(BIFF) Namn på ledare för programmet]]),"")</f>
        <v/>
      </c>
      <c r="AT575" t="str">
        <f>IF(TabellSAML[[#This Row],[ID]]&gt;0,ISTEXT(TabellSAML[[#This Row],[(LFT) Namn på ledare för programmet]]),"")</f>
        <v/>
      </c>
      <c r="AU575" s="5" t="str">
        <f>IF(TabellSAML[[#This Row],[CoS1]]=TRUE,TabellSAML[[#This Row],[Datum för det sista programtillfället]]&amp;TabellSAML[[#This Row],[(CoS) Ledarens namn]],"")</f>
        <v/>
      </c>
      <c r="AV575" t="str">
        <f>IF(TabellSAML[[#This Row],[CoS1]]=TRUE,TabellSAML[[#This Row],[Socialförvaltning som anordnat programtillfällena]],"")</f>
        <v/>
      </c>
      <c r="AW575" s="5" t="str">
        <f>IF(TabellSAML[[#This Row],[CoS2]]=TRUE,TabellSAML[[#This Row],[Datum för sista programtillfället]]&amp;TabellSAML[[#This Row],[(CoS) Namn på ledare för programmet]],"")</f>
        <v/>
      </c>
      <c r="AX575" t="str">
        <f>_xlfn.XLOOKUP(TabellSAML[[#This Row],[CoS_del_datum]],TabellSAML[CoS_led_datum],TabellSAML[CoS_led_SF],"",0,1)</f>
        <v/>
      </c>
      <c r="AY575" s="5" t="str">
        <f>IF(TabellSAML[[#This Row],[BIFF1]]=TRUE,TabellSAML[[#This Row],[Datum för det sista programtillfället]]&amp;TabellSAML[[#This Row],[(BIFF) Ledarens namn]],"")</f>
        <v/>
      </c>
      <c r="AZ575" t="str">
        <f>IF(TabellSAML[[#This Row],[BIFF1]]=TRUE,TabellSAML[[#This Row],[Socialförvaltning som anordnat programtillfällena]],"")</f>
        <v/>
      </c>
      <c r="BA575" s="5" t="str">
        <f>IF(TabellSAML[[#This Row],[BIFF2]]=TRUE,TabellSAML[[#This Row],[Datum för sista programtillfället]]&amp;TabellSAML[[#This Row],[(BIFF) Namn på ledare för programmet]],"")</f>
        <v/>
      </c>
      <c r="BB575" t="str">
        <f>_xlfn.XLOOKUP(TabellSAML[[#This Row],[BIFF_del_datum]],TabellSAML[BIFF_led_datum],TabellSAML[BIFF_led_SF],"",0,1)</f>
        <v/>
      </c>
      <c r="BC575" s="5" t="str">
        <f>IF(TabellSAML[[#This Row],[LFT1]]=TRUE,TabellSAML[[#This Row],[Datum för det sista programtillfället]]&amp;TabellSAML[[#This Row],[(LFT) Ledarens namn]],"")</f>
        <v/>
      </c>
      <c r="BD575" t="str">
        <f>IF(TabellSAML[[#This Row],[LFT1]]=TRUE,TabellSAML[[#This Row],[Socialförvaltning som anordnat programtillfällena]],"")</f>
        <v/>
      </c>
      <c r="BE575" s="5" t="str">
        <f>IF(TabellSAML[[#This Row],[LFT2]]=TRUE,TabellSAML[[#This Row],[Datum för sista programtillfället]]&amp;TabellSAML[[#This Row],[(LFT) Namn på ledare för programmet]],"")</f>
        <v/>
      </c>
      <c r="BF575" t="str">
        <f>_xlfn.XLOOKUP(TabellSAML[[#This Row],[LFT_del_datum]],TabellSAML[LFT_led_datum],TabellSAML[LFT_led_SF],"",0,1)</f>
        <v/>
      </c>
      <c r="BG57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5" s="5" t="str">
        <f>IF(ISNUMBER(TabellSAML[[#This Row],[Datum för det sista programtillfället]]),TabellSAML[[#This Row],[Datum för det sista programtillfället]],IF(ISBLANK(TabellSAML[[#This Row],[Datum för sista programtillfället]]),"",TabellSAML[[#This Row],[Datum för sista programtillfället]]))</f>
        <v/>
      </c>
      <c r="BJ575" t="str">
        <f>IF(ISTEXT(TabellSAML[[#This Row],[Typ av program]]),TabellSAML[[#This Row],[Typ av program]],IF(ISBLANK(TabellSAML[[#This Row],[Typ av program2]]),"",TabellSAML[[#This Row],[Typ av program2]]))</f>
        <v/>
      </c>
      <c r="BK575" t="str">
        <f>IF(ISTEXT(TabellSAML[[#This Row],[Datum alla]]),"",YEAR(TabellSAML[[#This Row],[Datum alla]]))</f>
        <v/>
      </c>
      <c r="BL575" t="str">
        <f>IF(ISTEXT(TabellSAML[[#This Row],[Datum alla]]),"",MONTH(TabellSAML[[#This Row],[Datum alla]]))</f>
        <v/>
      </c>
      <c r="BM575" t="str">
        <f>IF(ISTEXT(TabellSAML[[#This Row],[Månad]]),"",IF(TabellSAML[[#This Row],[Månad]]&lt;=6,TabellSAML[[#This Row],[År]]&amp;" termin 1",TabellSAML[[#This Row],[År]]&amp;" termin 2"))</f>
        <v/>
      </c>
    </row>
    <row r="576" spans="2:65" x14ac:dyDescent="0.25">
      <c r="B576" s="1"/>
      <c r="C576" s="1"/>
      <c r="AO576" s="44" t="str">
        <f>IF(TabellSAML[[#This Row],[ID]]&gt;0,ISTEXT(TabellSAML[[#This Row],[(CoS) Ledarens namn]]),"")</f>
        <v/>
      </c>
      <c r="AP576" t="str">
        <f>IF(TabellSAML[[#This Row],[ID]]&gt;0,ISTEXT(TabellSAML[[#This Row],[(BIFF) Ledarens namn]]),"")</f>
        <v/>
      </c>
      <c r="AQ576" t="str">
        <f>IF(TabellSAML[[#This Row],[ID]]&gt;0,ISTEXT(TabellSAML[[#This Row],[(LFT) Ledarens namn]]),"")</f>
        <v/>
      </c>
      <c r="AR576" t="str">
        <f>IF(TabellSAML[[#This Row],[ID]]&gt;0,ISTEXT(TabellSAML[[#This Row],[(CoS) Namn på ledare för programmet]]),"")</f>
        <v/>
      </c>
      <c r="AS576" t="str">
        <f>IF(TabellSAML[[#This Row],[ID]]&gt;0,ISTEXT(TabellSAML[[#This Row],[(BIFF) Namn på ledare för programmet]]),"")</f>
        <v/>
      </c>
      <c r="AT576" t="str">
        <f>IF(TabellSAML[[#This Row],[ID]]&gt;0,ISTEXT(TabellSAML[[#This Row],[(LFT) Namn på ledare för programmet]]),"")</f>
        <v/>
      </c>
      <c r="AU576" s="5" t="str">
        <f>IF(TabellSAML[[#This Row],[CoS1]]=TRUE,TabellSAML[[#This Row],[Datum för det sista programtillfället]]&amp;TabellSAML[[#This Row],[(CoS) Ledarens namn]],"")</f>
        <v/>
      </c>
      <c r="AV576" t="str">
        <f>IF(TabellSAML[[#This Row],[CoS1]]=TRUE,TabellSAML[[#This Row],[Socialförvaltning som anordnat programtillfällena]],"")</f>
        <v/>
      </c>
      <c r="AW576" s="5" t="str">
        <f>IF(TabellSAML[[#This Row],[CoS2]]=TRUE,TabellSAML[[#This Row],[Datum för sista programtillfället]]&amp;TabellSAML[[#This Row],[(CoS) Namn på ledare för programmet]],"")</f>
        <v/>
      </c>
      <c r="AX576" t="str">
        <f>_xlfn.XLOOKUP(TabellSAML[[#This Row],[CoS_del_datum]],TabellSAML[CoS_led_datum],TabellSAML[CoS_led_SF],"",0,1)</f>
        <v/>
      </c>
      <c r="AY576" s="5" t="str">
        <f>IF(TabellSAML[[#This Row],[BIFF1]]=TRUE,TabellSAML[[#This Row],[Datum för det sista programtillfället]]&amp;TabellSAML[[#This Row],[(BIFF) Ledarens namn]],"")</f>
        <v/>
      </c>
      <c r="AZ576" t="str">
        <f>IF(TabellSAML[[#This Row],[BIFF1]]=TRUE,TabellSAML[[#This Row],[Socialförvaltning som anordnat programtillfällena]],"")</f>
        <v/>
      </c>
      <c r="BA576" s="5" t="str">
        <f>IF(TabellSAML[[#This Row],[BIFF2]]=TRUE,TabellSAML[[#This Row],[Datum för sista programtillfället]]&amp;TabellSAML[[#This Row],[(BIFF) Namn på ledare för programmet]],"")</f>
        <v/>
      </c>
      <c r="BB576" t="str">
        <f>_xlfn.XLOOKUP(TabellSAML[[#This Row],[BIFF_del_datum]],TabellSAML[BIFF_led_datum],TabellSAML[BIFF_led_SF],"",0,1)</f>
        <v/>
      </c>
      <c r="BC576" s="5" t="str">
        <f>IF(TabellSAML[[#This Row],[LFT1]]=TRUE,TabellSAML[[#This Row],[Datum för det sista programtillfället]]&amp;TabellSAML[[#This Row],[(LFT) Ledarens namn]],"")</f>
        <v/>
      </c>
      <c r="BD576" t="str">
        <f>IF(TabellSAML[[#This Row],[LFT1]]=TRUE,TabellSAML[[#This Row],[Socialförvaltning som anordnat programtillfällena]],"")</f>
        <v/>
      </c>
      <c r="BE576" s="5" t="str">
        <f>IF(TabellSAML[[#This Row],[LFT2]]=TRUE,TabellSAML[[#This Row],[Datum för sista programtillfället]]&amp;TabellSAML[[#This Row],[(LFT) Namn på ledare för programmet]],"")</f>
        <v/>
      </c>
      <c r="BF576" t="str">
        <f>_xlfn.XLOOKUP(TabellSAML[[#This Row],[LFT_del_datum]],TabellSAML[LFT_led_datum],TabellSAML[LFT_led_SF],"",0,1)</f>
        <v/>
      </c>
      <c r="BG57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6" s="5" t="str">
        <f>IF(ISNUMBER(TabellSAML[[#This Row],[Datum för det sista programtillfället]]),TabellSAML[[#This Row],[Datum för det sista programtillfället]],IF(ISBLANK(TabellSAML[[#This Row],[Datum för sista programtillfället]]),"",TabellSAML[[#This Row],[Datum för sista programtillfället]]))</f>
        <v/>
      </c>
      <c r="BJ576" t="str">
        <f>IF(ISTEXT(TabellSAML[[#This Row],[Typ av program]]),TabellSAML[[#This Row],[Typ av program]],IF(ISBLANK(TabellSAML[[#This Row],[Typ av program2]]),"",TabellSAML[[#This Row],[Typ av program2]]))</f>
        <v/>
      </c>
      <c r="BK576" t="str">
        <f>IF(ISTEXT(TabellSAML[[#This Row],[Datum alla]]),"",YEAR(TabellSAML[[#This Row],[Datum alla]]))</f>
        <v/>
      </c>
      <c r="BL576" t="str">
        <f>IF(ISTEXT(TabellSAML[[#This Row],[Datum alla]]),"",MONTH(TabellSAML[[#This Row],[Datum alla]]))</f>
        <v/>
      </c>
      <c r="BM576" t="str">
        <f>IF(ISTEXT(TabellSAML[[#This Row],[Månad]]),"",IF(TabellSAML[[#This Row],[Månad]]&lt;=6,TabellSAML[[#This Row],[År]]&amp;" termin 1",TabellSAML[[#This Row],[År]]&amp;" termin 2"))</f>
        <v/>
      </c>
    </row>
    <row r="577" spans="2:65" x14ac:dyDescent="0.25">
      <c r="B577" s="1"/>
      <c r="C577" s="1"/>
      <c r="AO577" s="44" t="str">
        <f>IF(TabellSAML[[#This Row],[ID]]&gt;0,ISTEXT(TabellSAML[[#This Row],[(CoS) Ledarens namn]]),"")</f>
        <v/>
      </c>
      <c r="AP577" t="str">
        <f>IF(TabellSAML[[#This Row],[ID]]&gt;0,ISTEXT(TabellSAML[[#This Row],[(BIFF) Ledarens namn]]),"")</f>
        <v/>
      </c>
      <c r="AQ577" t="str">
        <f>IF(TabellSAML[[#This Row],[ID]]&gt;0,ISTEXT(TabellSAML[[#This Row],[(LFT) Ledarens namn]]),"")</f>
        <v/>
      </c>
      <c r="AR577" t="str">
        <f>IF(TabellSAML[[#This Row],[ID]]&gt;0,ISTEXT(TabellSAML[[#This Row],[(CoS) Namn på ledare för programmet]]),"")</f>
        <v/>
      </c>
      <c r="AS577" t="str">
        <f>IF(TabellSAML[[#This Row],[ID]]&gt;0,ISTEXT(TabellSAML[[#This Row],[(BIFF) Namn på ledare för programmet]]),"")</f>
        <v/>
      </c>
      <c r="AT577" t="str">
        <f>IF(TabellSAML[[#This Row],[ID]]&gt;0,ISTEXT(TabellSAML[[#This Row],[(LFT) Namn på ledare för programmet]]),"")</f>
        <v/>
      </c>
      <c r="AU577" s="5" t="str">
        <f>IF(TabellSAML[[#This Row],[CoS1]]=TRUE,TabellSAML[[#This Row],[Datum för det sista programtillfället]]&amp;TabellSAML[[#This Row],[(CoS) Ledarens namn]],"")</f>
        <v/>
      </c>
      <c r="AV577" t="str">
        <f>IF(TabellSAML[[#This Row],[CoS1]]=TRUE,TabellSAML[[#This Row],[Socialförvaltning som anordnat programtillfällena]],"")</f>
        <v/>
      </c>
      <c r="AW577" s="5" t="str">
        <f>IF(TabellSAML[[#This Row],[CoS2]]=TRUE,TabellSAML[[#This Row],[Datum för sista programtillfället]]&amp;TabellSAML[[#This Row],[(CoS) Namn på ledare för programmet]],"")</f>
        <v/>
      </c>
      <c r="AX577" t="str">
        <f>_xlfn.XLOOKUP(TabellSAML[[#This Row],[CoS_del_datum]],TabellSAML[CoS_led_datum],TabellSAML[CoS_led_SF],"",0,1)</f>
        <v/>
      </c>
      <c r="AY577" s="5" t="str">
        <f>IF(TabellSAML[[#This Row],[BIFF1]]=TRUE,TabellSAML[[#This Row],[Datum för det sista programtillfället]]&amp;TabellSAML[[#This Row],[(BIFF) Ledarens namn]],"")</f>
        <v/>
      </c>
      <c r="AZ577" t="str">
        <f>IF(TabellSAML[[#This Row],[BIFF1]]=TRUE,TabellSAML[[#This Row],[Socialförvaltning som anordnat programtillfällena]],"")</f>
        <v/>
      </c>
      <c r="BA577" s="5" t="str">
        <f>IF(TabellSAML[[#This Row],[BIFF2]]=TRUE,TabellSAML[[#This Row],[Datum för sista programtillfället]]&amp;TabellSAML[[#This Row],[(BIFF) Namn på ledare för programmet]],"")</f>
        <v/>
      </c>
      <c r="BB577" t="str">
        <f>_xlfn.XLOOKUP(TabellSAML[[#This Row],[BIFF_del_datum]],TabellSAML[BIFF_led_datum],TabellSAML[BIFF_led_SF],"",0,1)</f>
        <v/>
      </c>
      <c r="BC577" s="5" t="str">
        <f>IF(TabellSAML[[#This Row],[LFT1]]=TRUE,TabellSAML[[#This Row],[Datum för det sista programtillfället]]&amp;TabellSAML[[#This Row],[(LFT) Ledarens namn]],"")</f>
        <v/>
      </c>
      <c r="BD577" t="str">
        <f>IF(TabellSAML[[#This Row],[LFT1]]=TRUE,TabellSAML[[#This Row],[Socialförvaltning som anordnat programtillfällena]],"")</f>
        <v/>
      </c>
      <c r="BE577" s="5" t="str">
        <f>IF(TabellSAML[[#This Row],[LFT2]]=TRUE,TabellSAML[[#This Row],[Datum för sista programtillfället]]&amp;TabellSAML[[#This Row],[(LFT) Namn på ledare för programmet]],"")</f>
        <v/>
      </c>
      <c r="BF577" t="str">
        <f>_xlfn.XLOOKUP(TabellSAML[[#This Row],[LFT_del_datum]],TabellSAML[LFT_led_datum],TabellSAML[LFT_led_SF],"",0,1)</f>
        <v/>
      </c>
      <c r="BG57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7" s="5" t="str">
        <f>IF(ISNUMBER(TabellSAML[[#This Row],[Datum för det sista programtillfället]]),TabellSAML[[#This Row],[Datum för det sista programtillfället]],IF(ISBLANK(TabellSAML[[#This Row],[Datum för sista programtillfället]]),"",TabellSAML[[#This Row],[Datum för sista programtillfället]]))</f>
        <v/>
      </c>
      <c r="BJ577" t="str">
        <f>IF(ISTEXT(TabellSAML[[#This Row],[Typ av program]]),TabellSAML[[#This Row],[Typ av program]],IF(ISBLANK(TabellSAML[[#This Row],[Typ av program2]]),"",TabellSAML[[#This Row],[Typ av program2]]))</f>
        <v/>
      </c>
      <c r="BK577" t="str">
        <f>IF(ISTEXT(TabellSAML[[#This Row],[Datum alla]]),"",YEAR(TabellSAML[[#This Row],[Datum alla]]))</f>
        <v/>
      </c>
      <c r="BL577" t="str">
        <f>IF(ISTEXT(TabellSAML[[#This Row],[Datum alla]]),"",MONTH(TabellSAML[[#This Row],[Datum alla]]))</f>
        <v/>
      </c>
      <c r="BM577" t="str">
        <f>IF(ISTEXT(TabellSAML[[#This Row],[Månad]]),"",IF(TabellSAML[[#This Row],[Månad]]&lt;=6,TabellSAML[[#This Row],[År]]&amp;" termin 1",TabellSAML[[#This Row],[År]]&amp;" termin 2"))</f>
        <v/>
      </c>
    </row>
    <row r="578" spans="2:65" x14ac:dyDescent="0.25">
      <c r="B578" s="1"/>
      <c r="C578" s="1"/>
      <c r="AO578" s="44" t="str">
        <f>IF(TabellSAML[[#This Row],[ID]]&gt;0,ISTEXT(TabellSAML[[#This Row],[(CoS) Ledarens namn]]),"")</f>
        <v/>
      </c>
      <c r="AP578" t="str">
        <f>IF(TabellSAML[[#This Row],[ID]]&gt;0,ISTEXT(TabellSAML[[#This Row],[(BIFF) Ledarens namn]]),"")</f>
        <v/>
      </c>
      <c r="AQ578" t="str">
        <f>IF(TabellSAML[[#This Row],[ID]]&gt;0,ISTEXT(TabellSAML[[#This Row],[(LFT) Ledarens namn]]),"")</f>
        <v/>
      </c>
      <c r="AR578" t="str">
        <f>IF(TabellSAML[[#This Row],[ID]]&gt;0,ISTEXT(TabellSAML[[#This Row],[(CoS) Namn på ledare för programmet]]),"")</f>
        <v/>
      </c>
      <c r="AS578" t="str">
        <f>IF(TabellSAML[[#This Row],[ID]]&gt;0,ISTEXT(TabellSAML[[#This Row],[(BIFF) Namn på ledare för programmet]]),"")</f>
        <v/>
      </c>
      <c r="AT578" t="str">
        <f>IF(TabellSAML[[#This Row],[ID]]&gt;0,ISTEXT(TabellSAML[[#This Row],[(LFT) Namn på ledare för programmet]]),"")</f>
        <v/>
      </c>
      <c r="AU578" s="5" t="str">
        <f>IF(TabellSAML[[#This Row],[CoS1]]=TRUE,TabellSAML[[#This Row],[Datum för det sista programtillfället]]&amp;TabellSAML[[#This Row],[(CoS) Ledarens namn]],"")</f>
        <v/>
      </c>
      <c r="AV578" t="str">
        <f>IF(TabellSAML[[#This Row],[CoS1]]=TRUE,TabellSAML[[#This Row],[Socialförvaltning som anordnat programtillfällena]],"")</f>
        <v/>
      </c>
      <c r="AW578" s="5" t="str">
        <f>IF(TabellSAML[[#This Row],[CoS2]]=TRUE,TabellSAML[[#This Row],[Datum för sista programtillfället]]&amp;TabellSAML[[#This Row],[(CoS) Namn på ledare för programmet]],"")</f>
        <v/>
      </c>
      <c r="AX578" t="str">
        <f>_xlfn.XLOOKUP(TabellSAML[[#This Row],[CoS_del_datum]],TabellSAML[CoS_led_datum],TabellSAML[CoS_led_SF],"",0,1)</f>
        <v/>
      </c>
      <c r="AY578" s="5" t="str">
        <f>IF(TabellSAML[[#This Row],[BIFF1]]=TRUE,TabellSAML[[#This Row],[Datum för det sista programtillfället]]&amp;TabellSAML[[#This Row],[(BIFF) Ledarens namn]],"")</f>
        <v/>
      </c>
      <c r="AZ578" t="str">
        <f>IF(TabellSAML[[#This Row],[BIFF1]]=TRUE,TabellSAML[[#This Row],[Socialförvaltning som anordnat programtillfällena]],"")</f>
        <v/>
      </c>
      <c r="BA578" s="5" t="str">
        <f>IF(TabellSAML[[#This Row],[BIFF2]]=TRUE,TabellSAML[[#This Row],[Datum för sista programtillfället]]&amp;TabellSAML[[#This Row],[(BIFF) Namn på ledare för programmet]],"")</f>
        <v/>
      </c>
      <c r="BB578" t="str">
        <f>_xlfn.XLOOKUP(TabellSAML[[#This Row],[BIFF_del_datum]],TabellSAML[BIFF_led_datum],TabellSAML[BIFF_led_SF],"",0,1)</f>
        <v/>
      </c>
      <c r="BC578" s="5" t="str">
        <f>IF(TabellSAML[[#This Row],[LFT1]]=TRUE,TabellSAML[[#This Row],[Datum för det sista programtillfället]]&amp;TabellSAML[[#This Row],[(LFT) Ledarens namn]],"")</f>
        <v/>
      </c>
      <c r="BD578" t="str">
        <f>IF(TabellSAML[[#This Row],[LFT1]]=TRUE,TabellSAML[[#This Row],[Socialförvaltning som anordnat programtillfällena]],"")</f>
        <v/>
      </c>
      <c r="BE578" s="5" t="str">
        <f>IF(TabellSAML[[#This Row],[LFT2]]=TRUE,TabellSAML[[#This Row],[Datum för sista programtillfället]]&amp;TabellSAML[[#This Row],[(LFT) Namn på ledare för programmet]],"")</f>
        <v/>
      </c>
      <c r="BF578" t="str">
        <f>_xlfn.XLOOKUP(TabellSAML[[#This Row],[LFT_del_datum]],TabellSAML[LFT_led_datum],TabellSAML[LFT_led_SF],"",0,1)</f>
        <v/>
      </c>
      <c r="BG57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8" s="5" t="str">
        <f>IF(ISNUMBER(TabellSAML[[#This Row],[Datum för det sista programtillfället]]),TabellSAML[[#This Row],[Datum för det sista programtillfället]],IF(ISBLANK(TabellSAML[[#This Row],[Datum för sista programtillfället]]),"",TabellSAML[[#This Row],[Datum för sista programtillfället]]))</f>
        <v/>
      </c>
      <c r="BJ578" t="str">
        <f>IF(ISTEXT(TabellSAML[[#This Row],[Typ av program]]),TabellSAML[[#This Row],[Typ av program]],IF(ISBLANK(TabellSAML[[#This Row],[Typ av program2]]),"",TabellSAML[[#This Row],[Typ av program2]]))</f>
        <v/>
      </c>
      <c r="BK578" t="str">
        <f>IF(ISTEXT(TabellSAML[[#This Row],[Datum alla]]),"",YEAR(TabellSAML[[#This Row],[Datum alla]]))</f>
        <v/>
      </c>
      <c r="BL578" t="str">
        <f>IF(ISTEXT(TabellSAML[[#This Row],[Datum alla]]),"",MONTH(TabellSAML[[#This Row],[Datum alla]]))</f>
        <v/>
      </c>
      <c r="BM578" t="str">
        <f>IF(ISTEXT(TabellSAML[[#This Row],[Månad]]),"",IF(TabellSAML[[#This Row],[Månad]]&lt;=6,TabellSAML[[#This Row],[År]]&amp;" termin 1",TabellSAML[[#This Row],[År]]&amp;" termin 2"))</f>
        <v/>
      </c>
    </row>
    <row r="579" spans="2:65" x14ac:dyDescent="0.25">
      <c r="B579" s="1"/>
      <c r="C579" s="1"/>
      <c r="AO579" s="44" t="str">
        <f>IF(TabellSAML[[#This Row],[ID]]&gt;0,ISTEXT(TabellSAML[[#This Row],[(CoS) Ledarens namn]]),"")</f>
        <v/>
      </c>
      <c r="AP579" t="str">
        <f>IF(TabellSAML[[#This Row],[ID]]&gt;0,ISTEXT(TabellSAML[[#This Row],[(BIFF) Ledarens namn]]),"")</f>
        <v/>
      </c>
      <c r="AQ579" t="str">
        <f>IF(TabellSAML[[#This Row],[ID]]&gt;0,ISTEXT(TabellSAML[[#This Row],[(LFT) Ledarens namn]]),"")</f>
        <v/>
      </c>
      <c r="AR579" t="str">
        <f>IF(TabellSAML[[#This Row],[ID]]&gt;0,ISTEXT(TabellSAML[[#This Row],[(CoS) Namn på ledare för programmet]]),"")</f>
        <v/>
      </c>
      <c r="AS579" t="str">
        <f>IF(TabellSAML[[#This Row],[ID]]&gt;0,ISTEXT(TabellSAML[[#This Row],[(BIFF) Namn på ledare för programmet]]),"")</f>
        <v/>
      </c>
      <c r="AT579" t="str">
        <f>IF(TabellSAML[[#This Row],[ID]]&gt;0,ISTEXT(TabellSAML[[#This Row],[(LFT) Namn på ledare för programmet]]),"")</f>
        <v/>
      </c>
      <c r="AU579" s="5" t="str">
        <f>IF(TabellSAML[[#This Row],[CoS1]]=TRUE,TabellSAML[[#This Row],[Datum för det sista programtillfället]]&amp;TabellSAML[[#This Row],[(CoS) Ledarens namn]],"")</f>
        <v/>
      </c>
      <c r="AV579" t="str">
        <f>IF(TabellSAML[[#This Row],[CoS1]]=TRUE,TabellSAML[[#This Row],[Socialförvaltning som anordnat programtillfällena]],"")</f>
        <v/>
      </c>
      <c r="AW579" s="5" t="str">
        <f>IF(TabellSAML[[#This Row],[CoS2]]=TRUE,TabellSAML[[#This Row],[Datum för sista programtillfället]]&amp;TabellSAML[[#This Row],[(CoS) Namn på ledare för programmet]],"")</f>
        <v/>
      </c>
      <c r="AX579" t="str">
        <f>_xlfn.XLOOKUP(TabellSAML[[#This Row],[CoS_del_datum]],TabellSAML[CoS_led_datum],TabellSAML[CoS_led_SF],"",0,1)</f>
        <v/>
      </c>
      <c r="AY579" s="5" t="str">
        <f>IF(TabellSAML[[#This Row],[BIFF1]]=TRUE,TabellSAML[[#This Row],[Datum för det sista programtillfället]]&amp;TabellSAML[[#This Row],[(BIFF) Ledarens namn]],"")</f>
        <v/>
      </c>
      <c r="AZ579" t="str">
        <f>IF(TabellSAML[[#This Row],[BIFF1]]=TRUE,TabellSAML[[#This Row],[Socialförvaltning som anordnat programtillfällena]],"")</f>
        <v/>
      </c>
      <c r="BA579" s="5" t="str">
        <f>IF(TabellSAML[[#This Row],[BIFF2]]=TRUE,TabellSAML[[#This Row],[Datum för sista programtillfället]]&amp;TabellSAML[[#This Row],[(BIFF) Namn på ledare för programmet]],"")</f>
        <v/>
      </c>
      <c r="BB579" t="str">
        <f>_xlfn.XLOOKUP(TabellSAML[[#This Row],[BIFF_del_datum]],TabellSAML[BIFF_led_datum],TabellSAML[BIFF_led_SF],"",0,1)</f>
        <v/>
      </c>
      <c r="BC579" s="5" t="str">
        <f>IF(TabellSAML[[#This Row],[LFT1]]=TRUE,TabellSAML[[#This Row],[Datum för det sista programtillfället]]&amp;TabellSAML[[#This Row],[(LFT) Ledarens namn]],"")</f>
        <v/>
      </c>
      <c r="BD579" t="str">
        <f>IF(TabellSAML[[#This Row],[LFT1]]=TRUE,TabellSAML[[#This Row],[Socialförvaltning som anordnat programtillfällena]],"")</f>
        <v/>
      </c>
      <c r="BE579" s="5" t="str">
        <f>IF(TabellSAML[[#This Row],[LFT2]]=TRUE,TabellSAML[[#This Row],[Datum för sista programtillfället]]&amp;TabellSAML[[#This Row],[(LFT) Namn på ledare för programmet]],"")</f>
        <v/>
      </c>
      <c r="BF579" t="str">
        <f>_xlfn.XLOOKUP(TabellSAML[[#This Row],[LFT_del_datum]],TabellSAML[LFT_led_datum],TabellSAML[LFT_led_SF],"",0,1)</f>
        <v/>
      </c>
      <c r="BG57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7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79" s="5" t="str">
        <f>IF(ISNUMBER(TabellSAML[[#This Row],[Datum för det sista programtillfället]]),TabellSAML[[#This Row],[Datum för det sista programtillfället]],IF(ISBLANK(TabellSAML[[#This Row],[Datum för sista programtillfället]]),"",TabellSAML[[#This Row],[Datum för sista programtillfället]]))</f>
        <v/>
      </c>
      <c r="BJ579" t="str">
        <f>IF(ISTEXT(TabellSAML[[#This Row],[Typ av program]]),TabellSAML[[#This Row],[Typ av program]],IF(ISBLANK(TabellSAML[[#This Row],[Typ av program2]]),"",TabellSAML[[#This Row],[Typ av program2]]))</f>
        <v/>
      </c>
      <c r="BK579" t="str">
        <f>IF(ISTEXT(TabellSAML[[#This Row],[Datum alla]]),"",YEAR(TabellSAML[[#This Row],[Datum alla]]))</f>
        <v/>
      </c>
      <c r="BL579" t="str">
        <f>IF(ISTEXT(TabellSAML[[#This Row],[Datum alla]]),"",MONTH(TabellSAML[[#This Row],[Datum alla]]))</f>
        <v/>
      </c>
      <c r="BM579" t="str">
        <f>IF(ISTEXT(TabellSAML[[#This Row],[Månad]]),"",IF(TabellSAML[[#This Row],[Månad]]&lt;=6,TabellSAML[[#This Row],[År]]&amp;" termin 1",TabellSAML[[#This Row],[År]]&amp;" termin 2"))</f>
        <v/>
      </c>
    </row>
    <row r="580" spans="2:65" x14ac:dyDescent="0.25">
      <c r="B580" s="1"/>
      <c r="C580" s="1"/>
      <c r="AO580" s="44" t="str">
        <f>IF(TabellSAML[[#This Row],[ID]]&gt;0,ISTEXT(TabellSAML[[#This Row],[(CoS) Ledarens namn]]),"")</f>
        <v/>
      </c>
      <c r="AP580" t="str">
        <f>IF(TabellSAML[[#This Row],[ID]]&gt;0,ISTEXT(TabellSAML[[#This Row],[(BIFF) Ledarens namn]]),"")</f>
        <v/>
      </c>
      <c r="AQ580" t="str">
        <f>IF(TabellSAML[[#This Row],[ID]]&gt;0,ISTEXT(TabellSAML[[#This Row],[(LFT) Ledarens namn]]),"")</f>
        <v/>
      </c>
      <c r="AR580" t="str">
        <f>IF(TabellSAML[[#This Row],[ID]]&gt;0,ISTEXT(TabellSAML[[#This Row],[(CoS) Namn på ledare för programmet]]),"")</f>
        <v/>
      </c>
      <c r="AS580" t="str">
        <f>IF(TabellSAML[[#This Row],[ID]]&gt;0,ISTEXT(TabellSAML[[#This Row],[(BIFF) Namn på ledare för programmet]]),"")</f>
        <v/>
      </c>
      <c r="AT580" t="str">
        <f>IF(TabellSAML[[#This Row],[ID]]&gt;0,ISTEXT(TabellSAML[[#This Row],[(LFT) Namn på ledare för programmet]]),"")</f>
        <v/>
      </c>
      <c r="AU580" s="5" t="str">
        <f>IF(TabellSAML[[#This Row],[CoS1]]=TRUE,TabellSAML[[#This Row],[Datum för det sista programtillfället]]&amp;TabellSAML[[#This Row],[(CoS) Ledarens namn]],"")</f>
        <v/>
      </c>
      <c r="AV580" t="str">
        <f>IF(TabellSAML[[#This Row],[CoS1]]=TRUE,TabellSAML[[#This Row],[Socialförvaltning som anordnat programtillfällena]],"")</f>
        <v/>
      </c>
      <c r="AW580" s="5" t="str">
        <f>IF(TabellSAML[[#This Row],[CoS2]]=TRUE,TabellSAML[[#This Row],[Datum för sista programtillfället]]&amp;TabellSAML[[#This Row],[(CoS) Namn på ledare för programmet]],"")</f>
        <v/>
      </c>
      <c r="AX580" t="str">
        <f>_xlfn.XLOOKUP(TabellSAML[[#This Row],[CoS_del_datum]],TabellSAML[CoS_led_datum],TabellSAML[CoS_led_SF],"",0,1)</f>
        <v/>
      </c>
      <c r="AY580" s="5" t="str">
        <f>IF(TabellSAML[[#This Row],[BIFF1]]=TRUE,TabellSAML[[#This Row],[Datum för det sista programtillfället]]&amp;TabellSAML[[#This Row],[(BIFF) Ledarens namn]],"")</f>
        <v/>
      </c>
      <c r="AZ580" t="str">
        <f>IF(TabellSAML[[#This Row],[BIFF1]]=TRUE,TabellSAML[[#This Row],[Socialförvaltning som anordnat programtillfällena]],"")</f>
        <v/>
      </c>
      <c r="BA580" s="5" t="str">
        <f>IF(TabellSAML[[#This Row],[BIFF2]]=TRUE,TabellSAML[[#This Row],[Datum för sista programtillfället]]&amp;TabellSAML[[#This Row],[(BIFF) Namn på ledare för programmet]],"")</f>
        <v/>
      </c>
      <c r="BB580" t="str">
        <f>_xlfn.XLOOKUP(TabellSAML[[#This Row],[BIFF_del_datum]],TabellSAML[BIFF_led_datum],TabellSAML[BIFF_led_SF],"",0,1)</f>
        <v/>
      </c>
      <c r="BC580" s="5" t="str">
        <f>IF(TabellSAML[[#This Row],[LFT1]]=TRUE,TabellSAML[[#This Row],[Datum för det sista programtillfället]]&amp;TabellSAML[[#This Row],[(LFT) Ledarens namn]],"")</f>
        <v/>
      </c>
      <c r="BD580" t="str">
        <f>IF(TabellSAML[[#This Row],[LFT1]]=TRUE,TabellSAML[[#This Row],[Socialförvaltning som anordnat programtillfällena]],"")</f>
        <v/>
      </c>
      <c r="BE580" s="5" t="str">
        <f>IF(TabellSAML[[#This Row],[LFT2]]=TRUE,TabellSAML[[#This Row],[Datum för sista programtillfället]]&amp;TabellSAML[[#This Row],[(LFT) Namn på ledare för programmet]],"")</f>
        <v/>
      </c>
      <c r="BF580" t="str">
        <f>_xlfn.XLOOKUP(TabellSAML[[#This Row],[LFT_del_datum]],TabellSAML[LFT_led_datum],TabellSAML[LFT_led_SF],"",0,1)</f>
        <v/>
      </c>
      <c r="BG58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0" s="5" t="str">
        <f>IF(ISNUMBER(TabellSAML[[#This Row],[Datum för det sista programtillfället]]),TabellSAML[[#This Row],[Datum för det sista programtillfället]],IF(ISBLANK(TabellSAML[[#This Row],[Datum för sista programtillfället]]),"",TabellSAML[[#This Row],[Datum för sista programtillfället]]))</f>
        <v/>
      </c>
      <c r="BJ580" t="str">
        <f>IF(ISTEXT(TabellSAML[[#This Row],[Typ av program]]),TabellSAML[[#This Row],[Typ av program]],IF(ISBLANK(TabellSAML[[#This Row],[Typ av program2]]),"",TabellSAML[[#This Row],[Typ av program2]]))</f>
        <v/>
      </c>
      <c r="BK580" t="str">
        <f>IF(ISTEXT(TabellSAML[[#This Row],[Datum alla]]),"",YEAR(TabellSAML[[#This Row],[Datum alla]]))</f>
        <v/>
      </c>
      <c r="BL580" t="str">
        <f>IF(ISTEXT(TabellSAML[[#This Row],[Datum alla]]),"",MONTH(TabellSAML[[#This Row],[Datum alla]]))</f>
        <v/>
      </c>
      <c r="BM580" t="str">
        <f>IF(ISTEXT(TabellSAML[[#This Row],[Månad]]),"",IF(TabellSAML[[#This Row],[Månad]]&lt;=6,TabellSAML[[#This Row],[År]]&amp;" termin 1",TabellSAML[[#This Row],[År]]&amp;" termin 2"))</f>
        <v/>
      </c>
    </row>
    <row r="581" spans="2:65" x14ac:dyDescent="0.25">
      <c r="B581" s="1"/>
      <c r="C581" s="1"/>
      <c r="AO581" s="44" t="str">
        <f>IF(TabellSAML[[#This Row],[ID]]&gt;0,ISTEXT(TabellSAML[[#This Row],[(CoS) Ledarens namn]]),"")</f>
        <v/>
      </c>
      <c r="AP581" t="str">
        <f>IF(TabellSAML[[#This Row],[ID]]&gt;0,ISTEXT(TabellSAML[[#This Row],[(BIFF) Ledarens namn]]),"")</f>
        <v/>
      </c>
      <c r="AQ581" t="str">
        <f>IF(TabellSAML[[#This Row],[ID]]&gt;0,ISTEXT(TabellSAML[[#This Row],[(LFT) Ledarens namn]]),"")</f>
        <v/>
      </c>
      <c r="AR581" t="str">
        <f>IF(TabellSAML[[#This Row],[ID]]&gt;0,ISTEXT(TabellSAML[[#This Row],[(CoS) Namn på ledare för programmet]]),"")</f>
        <v/>
      </c>
      <c r="AS581" t="str">
        <f>IF(TabellSAML[[#This Row],[ID]]&gt;0,ISTEXT(TabellSAML[[#This Row],[(BIFF) Namn på ledare för programmet]]),"")</f>
        <v/>
      </c>
      <c r="AT581" t="str">
        <f>IF(TabellSAML[[#This Row],[ID]]&gt;0,ISTEXT(TabellSAML[[#This Row],[(LFT) Namn på ledare för programmet]]),"")</f>
        <v/>
      </c>
      <c r="AU581" s="5" t="str">
        <f>IF(TabellSAML[[#This Row],[CoS1]]=TRUE,TabellSAML[[#This Row],[Datum för det sista programtillfället]]&amp;TabellSAML[[#This Row],[(CoS) Ledarens namn]],"")</f>
        <v/>
      </c>
      <c r="AV581" t="str">
        <f>IF(TabellSAML[[#This Row],[CoS1]]=TRUE,TabellSAML[[#This Row],[Socialförvaltning som anordnat programtillfällena]],"")</f>
        <v/>
      </c>
      <c r="AW581" s="5" t="str">
        <f>IF(TabellSAML[[#This Row],[CoS2]]=TRUE,TabellSAML[[#This Row],[Datum för sista programtillfället]]&amp;TabellSAML[[#This Row],[(CoS) Namn på ledare för programmet]],"")</f>
        <v/>
      </c>
      <c r="AX581" t="str">
        <f>_xlfn.XLOOKUP(TabellSAML[[#This Row],[CoS_del_datum]],TabellSAML[CoS_led_datum],TabellSAML[CoS_led_SF],"",0,1)</f>
        <v/>
      </c>
      <c r="AY581" s="5" t="str">
        <f>IF(TabellSAML[[#This Row],[BIFF1]]=TRUE,TabellSAML[[#This Row],[Datum för det sista programtillfället]]&amp;TabellSAML[[#This Row],[(BIFF) Ledarens namn]],"")</f>
        <v/>
      </c>
      <c r="AZ581" t="str">
        <f>IF(TabellSAML[[#This Row],[BIFF1]]=TRUE,TabellSAML[[#This Row],[Socialförvaltning som anordnat programtillfällena]],"")</f>
        <v/>
      </c>
      <c r="BA581" s="5" t="str">
        <f>IF(TabellSAML[[#This Row],[BIFF2]]=TRUE,TabellSAML[[#This Row],[Datum för sista programtillfället]]&amp;TabellSAML[[#This Row],[(BIFF) Namn på ledare för programmet]],"")</f>
        <v/>
      </c>
      <c r="BB581" t="str">
        <f>_xlfn.XLOOKUP(TabellSAML[[#This Row],[BIFF_del_datum]],TabellSAML[BIFF_led_datum],TabellSAML[BIFF_led_SF],"",0,1)</f>
        <v/>
      </c>
      <c r="BC581" s="5" t="str">
        <f>IF(TabellSAML[[#This Row],[LFT1]]=TRUE,TabellSAML[[#This Row],[Datum för det sista programtillfället]]&amp;TabellSAML[[#This Row],[(LFT) Ledarens namn]],"")</f>
        <v/>
      </c>
      <c r="BD581" t="str">
        <f>IF(TabellSAML[[#This Row],[LFT1]]=TRUE,TabellSAML[[#This Row],[Socialförvaltning som anordnat programtillfällena]],"")</f>
        <v/>
      </c>
      <c r="BE581" s="5" t="str">
        <f>IF(TabellSAML[[#This Row],[LFT2]]=TRUE,TabellSAML[[#This Row],[Datum för sista programtillfället]]&amp;TabellSAML[[#This Row],[(LFT) Namn på ledare för programmet]],"")</f>
        <v/>
      </c>
      <c r="BF581" t="str">
        <f>_xlfn.XLOOKUP(TabellSAML[[#This Row],[LFT_del_datum]],TabellSAML[LFT_led_datum],TabellSAML[LFT_led_SF],"",0,1)</f>
        <v/>
      </c>
      <c r="BG58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1" s="5" t="str">
        <f>IF(ISNUMBER(TabellSAML[[#This Row],[Datum för det sista programtillfället]]),TabellSAML[[#This Row],[Datum för det sista programtillfället]],IF(ISBLANK(TabellSAML[[#This Row],[Datum för sista programtillfället]]),"",TabellSAML[[#This Row],[Datum för sista programtillfället]]))</f>
        <v/>
      </c>
      <c r="BJ581" t="str">
        <f>IF(ISTEXT(TabellSAML[[#This Row],[Typ av program]]),TabellSAML[[#This Row],[Typ av program]],IF(ISBLANK(TabellSAML[[#This Row],[Typ av program2]]),"",TabellSAML[[#This Row],[Typ av program2]]))</f>
        <v/>
      </c>
      <c r="BK581" t="str">
        <f>IF(ISTEXT(TabellSAML[[#This Row],[Datum alla]]),"",YEAR(TabellSAML[[#This Row],[Datum alla]]))</f>
        <v/>
      </c>
      <c r="BL581" t="str">
        <f>IF(ISTEXT(TabellSAML[[#This Row],[Datum alla]]),"",MONTH(TabellSAML[[#This Row],[Datum alla]]))</f>
        <v/>
      </c>
      <c r="BM581" t="str">
        <f>IF(ISTEXT(TabellSAML[[#This Row],[Månad]]),"",IF(TabellSAML[[#This Row],[Månad]]&lt;=6,TabellSAML[[#This Row],[År]]&amp;" termin 1",TabellSAML[[#This Row],[År]]&amp;" termin 2"))</f>
        <v/>
      </c>
    </row>
    <row r="582" spans="2:65" x14ac:dyDescent="0.25">
      <c r="B582" s="1"/>
      <c r="C582" s="1"/>
      <c r="AO582" s="44" t="str">
        <f>IF(TabellSAML[[#This Row],[ID]]&gt;0,ISTEXT(TabellSAML[[#This Row],[(CoS) Ledarens namn]]),"")</f>
        <v/>
      </c>
      <c r="AP582" t="str">
        <f>IF(TabellSAML[[#This Row],[ID]]&gt;0,ISTEXT(TabellSAML[[#This Row],[(BIFF) Ledarens namn]]),"")</f>
        <v/>
      </c>
      <c r="AQ582" t="str">
        <f>IF(TabellSAML[[#This Row],[ID]]&gt;0,ISTEXT(TabellSAML[[#This Row],[(LFT) Ledarens namn]]),"")</f>
        <v/>
      </c>
      <c r="AR582" t="str">
        <f>IF(TabellSAML[[#This Row],[ID]]&gt;0,ISTEXT(TabellSAML[[#This Row],[(CoS) Namn på ledare för programmet]]),"")</f>
        <v/>
      </c>
      <c r="AS582" t="str">
        <f>IF(TabellSAML[[#This Row],[ID]]&gt;0,ISTEXT(TabellSAML[[#This Row],[(BIFF) Namn på ledare för programmet]]),"")</f>
        <v/>
      </c>
      <c r="AT582" t="str">
        <f>IF(TabellSAML[[#This Row],[ID]]&gt;0,ISTEXT(TabellSAML[[#This Row],[(LFT) Namn på ledare för programmet]]),"")</f>
        <v/>
      </c>
      <c r="AU582" s="5" t="str">
        <f>IF(TabellSAML[[#This Row],[CoS1]]=TRUE,TabellSAML[[#This Row],[Datum för det sista programtillfället]]&amp;TabellSAML[[#This Row],[(CoS) Ledarens namn]],"")</f>
        <v/>
      </c>
      <c r="AV582" t="str">
        <f>IF(TabellSAML[[#This Row],[CoS1]]=TRUE,TabellSAML[[#This Row],[Socialförvaltning som anordnat programtillfällena]],"")</f>
        <v/>
      </c>
      <c r="AW582" s="5" t="str">
        <f>IF(TabellSAML[[#This Row],[CoS2]]=TRUE,TabellSAML[[#This Row],[Datum för sista programtillfället]]&amp;TabellSAML[[#This Row],[(CoS) Namn på ledare för programmet]],"")</f>
        <v/>
      </c>
      <c r="AX582" t="str">
        <f>_xlfn.XLOOKUP(TabellSAML[[#This Row],[CoS_del_datum]],TabellSAML[CoS_led_datum],TabellSAML[CoS_led_SF],"",0,1)</f>
        <v/>
      </c>
      <c r="AY582" s="5" t="str">
        <f>IF(TabellSAML[[#This Row],[BIFF1]]=TRUE,TabellSAML[[#This Row],[Datum för det sista programtillfället]]&amp;TabellSAML[[#This Row],[(BIFF) Ledarens namn]],"")</f>
        <v/>
      </c>
      <c r="AZ582" t="str">
        <f>IF(TabellSAML[[#This Row],[BIFF1]]=TRUE,TabellSAML[[#This Row],[Socialförvaltning som anordnat programtillfällena]],"")</f>
        <v/>
      </c>
      <c r="BA582" s="5" t="str">
        <f>IF(TabellSAML[[#This Row],[BIFF2]]=TRUE,TabellSAML[[#This Row],[Datum för sista programtillfället]]&amp;TabellSAML[[#This Row],[(BIFF) Namn på ledare för programmet]],"")</f>
        <v/>
      </c>
      <c r="BB582" t="str">
        <f>_xlfn.XLOOKUP(TabellSAML[[#This Row],[BIFF_del_datum]],TabellSAML[BIFF_led_datum],TabellSAML[BIFF_led_SF],"",0,1)</f>
        <v/>
      </c>
      <c r="BC582" s="5" t="str">
        <f>IF(TabellSAML[[#This Row],[LFT1]]=TRUE,TabellSAML[[#This Row],[Datum för det sista programtillfället]]&amp;TabellSAML[[#This Row],[(LFT) Ledarens namn]],"")</f>
        <v/>
      </c>
      <c r="BD582" t="str">
        <f>IF(TabellSAML[[#This Row],[LFT1]]=TRUE,TabellSAML[[#This Row],[Socialförvaltning som anordnat programtillfällena]],"")</f>
        <v/>
      </c>
      <c r="BE582" s="5" t="str">
        <f>IF(TabellSAML[[#This Row],[LFT2]]=TRUE,TabellSAML[[#This Row],[Datum för sista programtillfället]]&amp;TabellSAML[[#This Row],[(LFT) Namn på ledare för programmet]],"")</f>
        <v/>
      </c>
      <c r="BF582" t="str">
        <f>_xlfn.XLOOKUP(TabellSAML[[#This Row],[LFT_del_datum]],TabellSAML[LFT_led_datum],TabellSAML[LFT_led_SF],"",0,1)</f>
        <v/>
      </c>
      <c r="BG58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2" s="5" t="str">
        <f>IF(ISNUMBER(TabellSAML[[#This Row],[Datum för det sista programtillfället]]),TabellSAML[[#This Row],[Datum för det sista programtillfället]],IF(ISBLANK(TabellSAML[[#This Row],[Datum för sista programtillfället]]),"",TabellSAML[[#This Row],[Datum för sista programtillfället]]))</f>
        <v/>
      </c>
      <c r="BJ582" t="str">
        <f>IF(ISTEXT(TabellSAML[[#This Row],[Typ av program]]),TabellSAML[[#This Row],[Typ av program]],IF(ISBLANK(TabellSAML[[#This Row],[Typ av program2]]),"",TabellSAML[[#This Row],[Typ av program2]]))</f>
        <v/>
      </c>
      <c r="BK582" t="str">
        <f>IF(ISTEXT(TabellSAML[[#This Row],[Datum alla]]),"",YEAR(TabellSAML[[#This Row],[Datum alla]]))</f>
        <v/>
      </c>
      <c r="BL582" t="str">
        <f>IF(ISTEXT(TabellSAML[[#This Row],[Datum alla]]),"",MONTH(TabellSAML[[#This Row],[Datum alla]]))</f>
        <v/>
      </c>
      <c r="BM582" t="str">
        <f>IF(ISTEXT(TabellSAML[[#This Row],[Månad]]),"",IF(TabellSAML[[#This Row],[Månad]]&lt;=6,TabellSAML[[#This Row],[År]]&amp;" termin 1",TabellSAML[[#This Row],[År]]&amp;" termin 2"))</f>
        <v/>
      </c>
    </row>
    <row r="583" spans="2:65" x14ac:dyDescent="0.25">
      <c r="B583" s="1"/>
      <c r="C583" s="1"/>
      <c r="AO583" s="44" t="str">
        <f>IF(TabellSAML[[#This Row],[ID]]&gt;0,ISTEXT(TabellSAML[[#This Row],[(CoS) Ledarens namn]]),"")</f>
        <v/>
      </c>
      <c r="AP583" t="str">
        <f>IF(TabellSAML[[#This Row],[ID]]&gt;0,ISTEXT(TabellSAML[[#This Row],[(BIFF) Ledarens namn]]),"")</f>
        <v/>
      </c>
      <c r="AQ583" t="str">
        <f>IF(TabellSAML[[#This Row],[ID]]&gt;0,ISTEXT(TabellSAML[[#This Row],[(LFT) Ledarens namn]]),"")</f>
        <v/>
      </c>
      <c r="AR583" t="str">
        <f>IF(TabellSAML[[#This Row],[ID]]&gt;0,ISTEXT(TabellSAML[[#This Row],[(CoS) Namn på ledare för programmet]]),"")</f>
        <v/>
      </c>
      <c r="AS583" t="str">
        <f>IF(TabellSAML[[#This Row],[ID]]&gt;0,ISTEXT(TabellSAML[[#This Row],[(BIFF) Namn på ledare för programmet]]),"")</f>
        <v/>
      </c>
      <c r="AT583" t="str">
        <f>IF(TabellSAML[[#This Row],[ID]]&gt;0,ISTEXT(TabellSAML[[#This Row],[(LFT) Namn på ledare för programmet]]),"")</f>
        <v/>
      </c>
      <c r="AU583" s="5" t="str">
        <f>IF(TabellSAML[[#This Row],[CoS1]]=TRUE,TabellSAML[[#This Row],[Datum för det sista programtillfället]]&amp;TabellSAML[[#This Row],[(CoS) Ledarens namn]],"")</f>
        <v/>
      </c>
      <c r="AV583" t="str">
        <f>IF(TabellSAML[[#This Row],[CoS1]]=TRUE,TabellSAML[[#This Row],[Socialförvaltning som anordnat programtillfällena]],"")</f>
        <v/>
      </c>
      <c r="AW583" s="5" t="str">
        <f>IF(TabellSAML[[#This Row],[CoS2]]=TRUE,TabellSAML[[#This Row],[Datum för sista programtillfället]]&amp;TabellSAML[[#This Row],[(CoS) Namn på ledare för programmet]],"")</f>
        <v/>
      </c>
      <c r="AX583" t="str">
        <f>_xlfn.XLOOKUP(TabellSAML[[#This Row],[CoS_del_datum]],TabellSAML[CoS_led_datum],TabellSAML[CoS_led_SF],"",0,1)</f>
        <v/>
      </c>
      <c r="AY583" s="5" t="str">
        <f>IF(TabellSAML[[#This Row],[BIFF1]]=TRUE,TabellSAML[[#This Row],[Datum för det sista programtillfället]]&amp;TabellSAML[[#This Row],[(BIFF) Ledarens namn]],"")</f>
        <v/>
      </c>
      <c r="AZ583" t="str">
        <f>IF(TabellSAML[[#This Row],[BIFF1]]=TRUE,TabellSAML[[#This Row],[Socialförvaltning som anordnat programtillfällena]],"")</f>
        <v/>
      </c>
      <c r="BA583" s="5" t="str">
        <f>IF(TabellSAML[[#This Row],[BIFF2]]=TRUE,TabellSAML[[#This Row],[Datum för sista programtillfället]]&amp;TabellSAML[[#This Row],[(BIFF) Namn på ledare för programmet]],"")</f>
        <v/>
      </c>
      <c r="BB583" t="str">
        <f>_xlfn.XLOOKUP(TabellSAML[[#This Row],[BIFF_del_datum]],TabellSAML[BIFF_led_datum],TabellSAML[BIFF_led_SF],"",0,1)</f>
        <v/>
      </c>
      <c r="BC583" s="5" t="str">
        <f>IF(TabellSAML[[#This Row],[LFT1]]=TRUE,TabellSAML[[#This Row],[Datum för det sista programtillfället]]&amp;TabellSAML[[#This Row],[(LFT) Ledarens namn]],"")</f>
        <v/>
      </c>
      <c r="BD583" t="str">
        <f>IF(TabellSAML[[#This Row],[LFT1]]=TRUE,TabellSAML[[#This Row],[Socialförvaltning som anordnat programtillfällena]],"")</f>
        <v/>
      </c>
      <c r="BE583" s="5" t="str">
        <f>IF(TabellSAML[[#This Row],[LFT2]]=TRUE,TabellSAML[[#This Row],[Datum för sista programtillfället]]&amp;TabellSAML[[#This Row],[(LFT) Namn på ledare för programmet]],"")</f>
        <v/>
      </c>
      <c r="BF583" t="str">
        <f>_xlfn.XLOOKUP(TabellSAML[[#This Row],[LFT_del_datum]],TabellSAML[LFT_led_datum],TabellSAML[LFT_led_SF],"",0,1)</f>
        <v/>
      </c>
      <c r="BG58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3" s="5" t="str">
        <f>IF(ISNUMBER(TabellSAML[[#This Row],[Datum för det sista programtillfället]]),TabellSAML[[#This Row],[Datum för det sista programtillfället]],IF(ISBLANK(TabellSAML[[#This Row],[Datum för sista programtillfället]]),"",TabellSAML[[#This Row],[Datum för sista programtillfället]]))</f>
        <v/>
      </c>
      <c r="BJ583" t="str">
        <f>IF(ISTEXT(TabellSAML[[#This Row],[Typ av program]]),TabellSAML[[#This Row],[Typ av program]],IF(ISBLANK(TabellSAML[[#This Row],[Typ av program2]]),"",TabellSAML[[#This Row],[Typ av program2]]))</f>
        <v/>
      </c>
      <c r="BK583" t="str">
        <f>IF(ISTEXT(TabellSAML[[#This Row],[Datum alla]]),"",YEAR(TabellSAML[[#This Row],[Datum alla]]))</f>
        <v/>
      </c>
      <c r="BL583" t="str">
        <f>IF(ISTEXT(TabellSAML[[#This Row],[Datum alla]]),"",MONTH(TabellSAML[[#This Row],[Datum alla]]))</f>
        <v/>
      </c>
      <c r="BM583" t="str">
        <f>IF(ISTEXT(TabellSAML[[#This Row],[Månad]]),"",IF(TabellSAML[[#This Row],[Månad]]&lt;=6,TabellSAML[[#This Row],[År]]&amp;" termin 1",TabellSAML[[#This Row],[År]]&amp;" termin 2"))</f>
        <v/>
      </c>
    </row>
    <row r="584" spans="2:65" x14ac:dyDescent="0.25">
      <c r="B584" s="1"/>
      <c r="C584" s="1"/>
      <c r="AO584" s="44" t="str">
        <f>IF(TabellSAML[[#This Row],[ID]]&gt;0,ISTEXT(TabellSAML[[#This Row],[(CoS) Ledarens namn]]),"")</f>
        <v/>
      </c>
      <c r="AP584" t="str">
        <f>IF(TabellSAML[[#This Row],[ID]]&gt;0,ISTEXT(TabellSAML[[#This Row],[(BIFF) Ledarens namn]]),"")</f>
        <v/>
      </c>
      <c r="AQ584" t="str">
        <f>IF(TabellSAML[[#This Row],[ID]]&gt;0,ISTEXT(TabellSAML[[#This Row],[(LFT) Ledarens namn]]),"")</f>
        <v/>
      </c>
      <c r="AR584" t="str">
        <f>IF(TabellSAML[[#This Row],[ID]]&gt;0,ISTEXT(TabellSAML[[#This Row],[(CoS) Namn på ledare för programmet]]),"")</f>
        <v/>
      </c>
      <c r="AS584" t="str">
        <f>IF(TabellSAML[[#This Row],[ID]]&gt;0,ISTEXT(TabellSAML[[#This Row],[(BIFF) Namn på ledare för programmet]]),"")</f>
        <v/>
      </c>
      <c r="AT584" t="str">
        <f>IF(TabellSAML[[#This Row],[ID]]&gt;0,ISTEXT(TabellSAML[[#This Row],[(LFT) Namn på ledare för programmet]]),"")</f>
        <v/>
      </c>
      <c r="AU584" s="5" t="str">
        <f>IF(TabellSAML[[#This Row],[CoS1]]=TRUE,TabellSAML[[#This Row],[Datum för det sista programtillfället]]&amp;TabellSAML[[#This Row],[(CoS) Ledarens namn]],"")</f>
        <v/>
      </c>
      <c r="AV584" t="str">
        <f>IF(TabellSAML[[#This Row],[CoS1]]=TRUE,TabellSAML[[#This Row],[Socialförvaltning som anordnat programtillfällena]],"")</f>
        <v/>
      </c>
      <c r="AW584" s="5" t="str">
        <f>IF(TabellSAML[[#This Row],[CoS2]]=TRUE,TabellSAML[[#This Row],[Datum för sista programtillfället]]&amp;TabellSAML[[#This Row],[(CoS) Namn på ledare för programmet]],"")</f>
        <v/>
      </c>
      <c r="AX584" t="str">
        <f>_xlfn.XLOOKUP(TabellSAML[[#This Row],[CoS_del_datum]],TabellSAML[CoS_led_datum],TabellSAML[CoS_led_SF],"",0,1)</f>
        <v/>
      </c>
      <c r="AY584" s="5" t="str">
        <f>IF(TabellSAML[[#This Row],[BIFF1]]=TRUE,TabellSAML[[#This Row],[Datum för det sista programtillfället]]&amp;TabellSAML[[#This Row],[(BIFF) Ledarens namn]],"")</f>
        <v/>
      </c>
      <c r="AZ584" t="str">
        <f>IF(TabellSAML[[#This Row],[BIFF1]]=TRUE,TabellSAML[[#This Row],[Socialförvaltning som anordnat programtillfällena]],"")</f>
        <v/>
      </c>
      <c r="BA584" s="5" t="str">
        <f>IF(TabellSAML[[#This Row],[BIFF2]]=TRUE,TabellSAML[[#This Row],[Datum för sista programtillfället]]&amp;TabellSAML[[#This Row],[(BIFF) Namn på ledare för programmet]],"")</f>
        <v/>
      </c>
      <c r="BB584" t="str">
        <f>_xlfn.XLOOKUP(TabellSAML[[#This Row],[BIFF_del_datum]],TabellSAML[BIFF_led_datum],TabellSAML[BIFF_led_SF],"",0,1)</f>
        <v/>
      </c>
      <c r="BC584" s="5" t="str">
        <f>IF(TabellSAML[[#This Row],[LFT1]]=TRUE,TabellSAML[[#This Row],[Datum för det sista programtillfället]]&amp;TabellSAML[[#This Row],[(LFT) Ledarens namn]],"")</f>
        <v/>
      </c>
      <c r="BD584" t="str">
        <f>IF(TabellSAML[[#This Row],[LFT1]]=TRUE,TabellSAML[[#This Row],[Socialförvaltning som anordnat programtillfällena]],"")</f>
        <v/>
      </c>
      <c r="BE584" s="5" t="str">
        <f>IF(TabellSAML[[#This Row],[LFT2]]=TRUE,TabellSAML[[#This Row],[Datum för sista programtillfället]]&amp;TabellSAML[[#This Row],[(LFT) Namn på ledare för programmet]],"")</f>
        <v/>
      </c>
      <c r="BF584" t="str">
        <f>_xlfn.XLOOKUP(TabellSAML[[#This Row],[LFT_del_datum]],TabellSAML[LFT_led_datum],TabellSAML[LFT_led_SF],"",0,1)</f>
        <v/>
      </c>
      <c r="BG58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4" s="5" t="str">
        <f>IF(ISNUMBER(TabellSAML[[#This Row],[Datum för det sista programtillfället]]),TabellSAML[[#This Row],[Datum för det sista programtillfället]],IF(ISBLANK(TabellSAML[[#This Row],[Datum för sista programtillfället]]),"",TabellSAML[[#This Row],[Datum för sista programtillfället]]))</f>
        <v/>
      </c>
      <c r="BJ584" t="str">
        <f>IF(ISTEXT(TabellSAML[[#This Row],[Typ av program]]),TabellSAML[[#This Row],[Typ av program]],IF(ISBLANK(TabellSAML[[#This Row],[Typ av program2]]),"",TabellSAML[[#This Row],[Typ av program2]]))</f>
        <v/>
      </c>
      <c r="BK584" t="str">
        <f>IF(ISTEXT(TabellSAML[[#This Row],[Datum alla]]),"",YEAR(TabellSAML[[#This Row],[Datum alla]]))</f>
        <v/>
      </c>
      <c r="BL584" t="str">
        <f>IF(ISTEXT(TabellSAML[[#This Row],[Datum alla]]),"",MONTH(TabellSAML[[#This Row],[Datum alla]]))</f>
        <v/>
      </c>
      <c r="BM584" t="str">
        <f>IF(ISTEXT(TabellSAML[[#This Row],[Månad]]),"",IF(TabellSAML[[#This Row],[Månad]]&lt;=6,TabellSAML[[#This Row],[År]]&amp;" termin 1",TabellSAML[[#This Row],[År]]&amp;" termin 2"))</f>
        <v/>
      </c>
    </row>
    <row r="585" spans="2:65" x14ac:dyDescent="0.25">
      <c r="B585" s="1"/>
      <c r="C585" s="1"/>
      <c r="AO585" s="44" t="str">
        <f>IF(TabellSAML[[#This Row],[ID]]&gt;0,ISTEXT(TabellSAML[[#This Row],[(CoS) Ledarens namn]]),"")</f>
        <v/>
      </c>
      <c r="AP585" t="str">
        <f>IF(TabellSAML[[#This Row],[ID]]&gt;0,ISTEXT(TabellSAML[[#This Row],[(BIFF) Ledarens namn]]),"")</f>
        <v/>
      </c>
      <c r="AQ585" t="str">
        <f>IF(TabellSAML[[#This Row],[ID]]&gt;0,ISTEXT(TabellSAML[[#This Row],[(LFT) Ledarens namn]]),"")</f>
        <v/>
      </c>
      <c r="AR585" t="str">
        <f>IF(TabellSAML[[#This Row],[ID]]&gt;0,ISTEXT(TabellSAML[[#This Row],[(CoS) Namn på ledare för programmet]]),"")</f>
        <v/>
      </c>
      <c r="AS585" t="str">
        <f>IF(TabellSAML[[#This Row],[ID]]&gt;0,ISTEXT(TabellSAML[[#This Row],[(BIFF) Namn på ledare för programmet]]),"")</f>
        <v/>
      </c>
      <c r="AT585" t="str">
        <f>IF(TabellSAML[[#This Row],[ID]]&gt;0,ISTEXT(TabellSAML[[#This Row],[(LFT) Namn på ledare för programmet]]),"")</f>
        <v/>
      </c>
      <c r="AU585" s="5" t="str">
        <f>IF(TabellSAML[[#This Row],[CoS1]]=TRUE,TabellSAML[[#This Row],[Datum för det sista programtillfället]]&amp;TabellSAML[[#This Row],[(CoS) Ledarens namn]],"")</f>
        <v/>
      </c>
      <c r="AV585" t="str">
        <f>IF(TabellSAML[[#This Row],[CoS1]]=TRUE,TabellSAML[[#This Row],[Socialförvaltning som anordnat programtillfällena]],"")</f>
        <v/>
      </c>
      <c r="AW585" s="5" t="str">
        <f>IF(TabellSAML[[#This Row],[CoS2]]=TRUE,TabellSAML[[#This Row],[Datum för sista programtillfället]]&amp;TabellSAML[[#This Row],[(CoS) Namn på ledare för programmet]],"")</f>
        <v/>
      </c>
      <c r="AX585" t="str">
        <f>_xlfn.XLOOKUP(TabellSAML[[#This Row],[CoS_del_datum]],TabellSAML[CoS_led_datum],TabellSAML[CoS_led_SF],"",0,1)</f>
        <v/>
      </c>
      <c r="AY585" s="5" t="str">
        <f>IF(TabellSAML[[#This Row],[BIFF1]]=TRUE,TabellSAML[[#This Row],[Datum för det sista programtillfället]]&amp;TabellSAML[[#This Row],[(BIFF) Ledarens namn]],"")</f>
        <v/>
      </c>
      <c r="AZ585" t="str">
        <f>IF(TabellSAML[[#This Row],[BIFF1]]=TRUE,TabellSAML[[#This Row],[Socialförvaltning som anordnat programtillfällena]],"")</f>
        <v/>
      </c>
      <c r="BA585" s="5" t="str">
        <f>IF(TabellSAML[[#This Row],[BIFF2]]=TRUE,TabellSAML[[#This Row],[Datum för sista programtillfället]]&amp;TabellSAML[[#This Row],[(BIFF) Namn på ledare för programmet]],"")</f>
        <v/>
      </c>
      <c r="BB585" t="str">
        <f>_xlfn.XLOOKUP(TabellSAML[[#This Row],[BIFF_del_datum]],TabellSAML[BIFF_led_datum],TabellSAML[BIFF_led_SF],"",0,1)</f>
        <v/>
      </c>
      <c r="BC585" s="5" t="str">
        <f>IF(TabellSAML[[#This Row],[LFT1]]=TRUE,TabellSAML[[#This Row],[Datum för det sista programtillfället]]&amp;TabellSAML[[#This Row],[(LFT) Ledarens namn]],"")</f>
        <v/>
      </c>
      <c r="BD585" t="str">
        <f>IF(TabellSAML[[#This Row],[LFT1]]=TRUE,TabellSAML[[#This Row],[Socialförvaltning som anordnat programtillfällena]],"")</f>
        <v/>
      </c>
      <c r="BE585" s="5" t="str">
        <f>IF(TabellSAML[[#This Row],[LFT2]]=TRUE,TabellSAML[[#This Row],[Datum för sista programtillfället]]&amp;TabellSAML[[#This Row],[(LFT) Namn på ledare för programmet]],"")</f>
        <v/>
      </c>
      <c r="BF585" t="str">
        <f>_xlfn.XLOOKUP(TabellSAML[[#This Row],[LFT_del_datum]],TabellSAML[LFT_led_datum],TabellSAML[LFT_led_SF],"",0,1)</f>
        <v/>
      </c>
      <c r="BG58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5" s="5" t="str">
        <f>IF(ISNUMBER(TabellSAML[[#This Row],[Datum för det sista programtillfället]]),TabellSAML[[#This Row],[Datum för det sista programtillfället]],IF(ISBLANK(TabellSAML[[#This Row],[Datum för sista programtillfället]]),"",TabellSAML[[#This Row],[Datum för sista programtillfället]]))</f>
        <v/>
      </c>
      <c r="BJ585" t="str">
        <f>IF(ISTEXT(TabellSAML[[#This Row],[Typ av program]]),TabellSAML[[#This Row],[Typ av program]],IF(ISBLANK(TabellSAML[[#This Row],[Typ av program2]]),"",TabellSAML[[#This Row],[Typ av program2]]))</f>
        <v/>
      </c>
      <c r="BK585" t="str">
        <f>IF(ISTEXT(TabellSAML[[#This Row],[Datum alla]]),"",YEAR(TabellSAML[[#This Row],[Datum alla]]))</f>
        <v/>
      </c>
      <c r="BL585" t="str">
        <f>IF(ISTEXT(TabellSAML[[#This Row],[Datum alla]]),"",MONTH(TabellSAML[[#This Row],[Datum alla]]))</f>
        <v/>
      </c>
      <c r="BM585" t="str">
        <f>IF(ISTEXT(TabellSAML[[#This Row],[Månad]]),"",IF(TabellSAML[[#This Row],[Månad]]&lt;=6,TabellSAML[[#This Row],[År]]&amp;" termin 1",TabellSAML[[#This Row],[År]]&amp;" termin 2"))</f>
        <v/>
      </c>
    </row>
    <row r="586" spans="2:65" x14ac:dyDescent="0.25">
      <c r="B586" s="1"/>
      <c r="C586" s="1"/>
      <c r="AO586" s="44" t="str">
        <f>IF(TabellSAML[[#This Row],[ID]]&gt;0,ISTEXT(TabellSAML[[#This Row],[(CoS) Ledarens namn]]),"")</f>
        <v/>
      </c>
      <c r="AP586" t="str">
        <f>IF(TabellSAML[[#This Row],[ID]]&gt;0,ISTEXT(TabellSAML[[#This Row],[(BIFF) Ledarens namn]]),"")</f>
        <v/>
      </c>
      <c r="AQ586" t="str">
        <f>IF(TabellSAML[[#This Row],[ID]]&gt;0,ISTEXT(TabellSAML[[#This Row],[(LFT) Ledarens namn]]),"")</f>
        <v/>
      </c>
      <c r="AR586" t="str">
        <f>IF(TabellSAML[[#This Row],[ID]]&gt;0,ISTEXT(TabellSAML[[#This Row],[(CoS) Namn på ledare för programmet]]),"")</f>
        <v/>
      </c>
      <c r="AS586" t="str">
        <f>IF(TabellSAML[[#This Row],[ID]]&gt;0,ISTEXT(TabellSAML[[#This Row],[(BIFF) Namn på ledare för programmet]]),"")</f>
        <v/>
      </c>
      <c r="AT586" t="str">
        <f>IF(TabellSAML[[#This Row],[ID]]&gt;0,ISTEXT(TabellSAML[[#This Row],[(LFT) Namn på ledare för programmet]]),"")</f>
        <v/>
      </c>
      <c r="AU586" s="5" t="str">
        <f>IF(TabellSAML[[#This Row],[CoS1]]=TRUE,TabellSAML[[#This Row],[Datum för det sista programtillfället]]&amp;TabellSAML[[#This Row],[(CoS) Ledarens namn]],"")</f>
        <v/>
      </c>
      <c r="AV586" t="str">
        <f>IF(TabellSAML[[#This Row],[CoS1]]=TRUE,TabellSAML[[#This Row],[Socialförvaltning som anordnat programtillfällena]],"")</f>
        <v/>
      </c>
      <c r="AW586" s="5" t="str">
        <f>IF(TabellSAML[[#This Row],[CoS2]]=TRUE,TabellSAML[[#This Row],[Datum för sista programtillfället]]&amp;TabellSAML[[#This Row],[(CoS) Namn på ledare för programmet]],"")</f>
        <v/>
      </c>
      <c r="AX586" t="str">
        <f>_xlfn.XLOOKUP(TabellSAML[[#This Row],[CoS_del_datum]],TabellSAML[CoS_led_datum],TabellSAML[CoS_led_SF],"",0,1)</f>
        <v/>
      </c>
      <c r="AY586" s="5" t="str">
        <f>IF(TabellSAML[[#This Row],[BIFF1]]=TRUE,TabellSAML[[#This Row],[Datum för det sista programtillfället]]&amp;TabellSAML[[#This Row],[(BIFF) Ledarens namn]],"")</f>
        <v/>
      </c>
      <c r="AZ586" t="str">
        <f>IF(TabellSAML[[#This Row],[BIFF1]]=TRUE,TabellSAML[[#This Row],[Socialförvaltning som anordnat programtillfällena]],"")</f>
        <v/>
      </c>
      <c r="BA586" s="5" t="str">
        <f>IF(TabellSAML[[#This Row],[BIFF2]]=TRUE,TabellSAML[[#This Row],[Datum för sista programtillfället]]&amp;TabellSAML[[#This Row],[(BIFF) Namn på ledare för programmet]],"")</f>
        <v/>
      </c>
      <c r="BB586" t="str">
        <f>_xlfn.XLOOKUP(TabellSAML[[#This Row],[BIFF_del_datum]],TabellSAML[BIFF_led_datum],TabellSAML[BIFF_led_SF],"",0,1)</f>
        <v/>
      </c>
      <c r="BC586" s="5" t="str">
        <f>IF(TabellSAML[[#This Row],[LFT1]]=TRUE,TabellSAML[[#This Row],[Datum för det sista programtillfället]]&amp;TabellSAML[[#This Row],[(LFT) Ledarens namn]],"")</f>
        <v/>
      </c>
      <c r="BD586" t="str">
        <f>IF(TabellSAML[[#This Row],[LFT1]]=TRUE,TabellSAML[[#This Row],[Socialförvaltning som anordnat programtillfällena]],"")</f>
        <v/>
      </c>
      <c r="BE586" s="5" t="str">
        <f>IF(TabellSAML[[#This Row],[LFT2]]=TRUE,TabellSAML[[#This Row],[Datum för sista programtillfället]]&amp;TabellSAML[[#This Row],[(LFT) Namn på ledare för programmet]],"")</f>
        <v/>
      </c>
      <c r="BF586" t="str">
        <f>_xlfn.XLOOKUP(TabellSAML[[#This Row],[LFT_del_datum]],TabellSAML[LFT_led_datum],TabellSAML[LFT_led_SF],"",0,1)</f>
        <v/>
      </c>
      <c r="BG58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6" s="5" t="str">
        <f>IF(ISNUMBER(TabellSAML[[#This Row],[Datum för det sista programtillfället]]),TabellSAML[[#This Row],[Datum för det sista programtillfället]],IF(ISBLANK(TabellSAML[[#This Row],[Datum för sista programtillfället]]),"",TabellSAML[[#This Row],[Datum för sista programtillfället]]))</f>
        <v/>
      </c>
      <c r="BJ586" t="str">
        <f>IF(ISTEXT(TabellSAML[[#This Row],[Typ av program]]),TabellSAML[[#This Row],[Typ av program]],IF(ISBLANK(TabellSAML[[#This Row],[Typ av program2]]),"",TabellSAML[[#This Row],[Typ av program2]]))</f>
        <v/>
      </c>
      <c r="BK586" t="str">
        <f>IF(ISTEXT(TabellSAML[[#This Row],[Datum alla]]),"",YEAR(TabellSAML[[#This Row],[Datum alla]]))</f>
        <v/>
      </c>
      <c r="BL586" t="str">
        <f>IF(ISTEXT(TabellSAML[[#This Row],[Datum alla]]),"",MONTH(TabellSAML[[#This Row],[Datum alla]]))</f>
        <v/>
      </c>
      <c r="BM586" t="str">
        <f>IF(ISTEXT(TabellSAML[[#This Row],[Månad]]),"",IF(TabellSAML[[#This Row],[Månad]]&lt;=6,TabellSAML[[#This Row],[År]]&amp;" termin 1",TabellSAML[[#This Row],[År]]&amp;" termin 2"))</f>
        <v/>
      </c>
    </row>
    <row r="587" spans="2:65" x14ac:dyDescent="0.25">
      <c r="B587" s="1"/>
      <c r="C587" s="1"/>
      <c r="AO587" s="44" t="str">
        <f>IF(TabellSAML[[#This Row],[ID]]&gt;0,ISTEXT(TabellSAML[[#This Row],[(CoS) Ledarens namn]]),"")</f>
        <v/>
      </c>
      <c r="AP587" t="str">
        <f>IF(TabellSAML[[#This Row],[ID]]&gt;0,ISTEXT(TabellSAML[[#This Row],[(BIFF) Ledarens namn]]),"")</f>
        <v/>
      </c>
      <c r="AQ587" t="str">
        <f>IF(TabellSAML[[#This Row],[ID]]&gt;0,ISTEXT(TabellSAML[[#This Row],[(LFT) Ledarens namn]]),"")</f>
        <v/>
      </c>
      <c r="AR587" t="str">
        <f>IF(TabellSAML[[#This Row],[ID]]&gt;0,ISTEXT(TabellSAML[[#This Row],[(CoS) Namn på ledare för programmet]]),"")</f>
        <v/>
      </c>
      <c r="AS587" t="str">
        <f>IF(TabellSAML[[#This Row],[ID]]&gt;0,ISTEXT(TabellSAML[[#This Row],[(BIFF) Namn på ledare för programmet]]),"")</f>
        <v/>
      </c>
      <c r="AT587" t="str">
        <f>IF(TabellSAML[[#This Row],[ID]]&gt;0,ISTEXT(TabellSAML[[#This Row],[(LFT) Namn på ledare för programmet]]),"")</f>
        <v/>
      </c>
      <c r="AU587" s="5" t="str">
        <f>IF(TabellSAML[[#This Row],[CoS1]]=TRUE,TabellSAML[[#This Row],[Datum för det sista programtillfället]]&amp;TabellSAML[[#This Row],[(CoS) Ledarens namn]],"")</f>
        <v/>
      </c>
      <c r="AV587" t="str">
        <f>IF(TabellSAML[[#This Row],[CoS1]]=TRUE,TabellSAML[[#This Row],[Socialförvaltning som anordnat programtillfällena]],"")</f>
        <v/>
      </c>
      <c r="AW587" s="5" t="str">
        <f>IF(TabellSAML[[#This Row],[CoS2]]=TRUE,TabellSAML[[#This Row],[Datum för sista programtillfället]]&amp;TabellSAML[[#This Row],[(CoS) Namn på ledare för programmet]],"")</f>
        <v/>
      </c>
      <c r="AX587" t="str">
        <f>_xlfn.XLOOKUP(TabellSAML[[#This Row],[CoS_del_datum]],TabellSAML[CoS_led_datum],TabellSAML[CoS_led_SF],"",0,1)</f>
        <v/>
      </c>
      <c r="AY587" s="5" t="str">
        <f>IF(TabellSAML[[#This Row],[BIFF1]]=TRUE,TabellSAML[[#This Row],[Datum för det sista programtillfället]]&amp;TabellSAML[[#This Row],[(BIFF) Ledarens namn]],"")</f>
        <v/>
      </c>
      <c r="AZ587" t="str">
        <f>IF(TabellSAML[[#This Row],[BIFF1]]=TRUE,TabellSAML[[#This Row],[Socialförvaltning som anordnat programtillfällena]],"")</f>
        <v/>
      </c>
      <c r="BA587" s="5" t="str">
        <f>IF(TabellSAML[[#This Row],[BIFF2]]=TRUE,TabellSAML[[#This Row],[Datum för sista programtillfället]]&amp;TabellSAML[[#This Row],[(BIFF) Namn på ledare för programmet]],"")</f>
        <v/>
      </c>
      <c r="BB587" t="str">
        <f>_xlfn.XLOOKUP(TabellSAML[[#This Row],[BIFF_del_datum]],TabellSAML[BIFF_led_datum],TabellSAML[BIFF_led_SF],"",0,1)</f>
        <v/>
      </c>
      <c r="BC587" s="5" t="str">
        <f>IF(TabellSAML[[#This Row],[LFT1]]=TRUE,TabellSAML[[#This Row],[Datum för det sista programtillfället]]&amp;TabellSAML[[#This Row],[(LFT) Ledarens namn]],"")</f>
        <v/>
      </c>
      <c r="BD587" t="str">
        <f>IF(TabellSAML[[#This Row],[LFT1]]=TRUE,TabellSAML[[#This Row],[Socialförvaltning som anordnat programtillfällena]],"")</f>
        <v/>
      </c>
      <c r="BE587" s="5" t="str">
        <f>IF(TabellSAML[[#This Row],[LFT2]]=TRUE,TabellSAML[[#This Row],[Datum för sista programtillfället]]&amp;TabellSAML[[#This Row],[(LFT) Namn på ledare för programmet]],"")</f>
        <v/>
      </c>
      <c r="BF587" t="str">
        <f>_xlfn.XLOOKUP(TabellSAML[[#This Row],[LFT_del_datum]],TabellSAML[LFT_led_datum],TabellSAML[LFT_led_SF],"",0,1)</f>
        <v/>
      </c>
      <c r="BG58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7" s="5" t="str">
        <f>IF(ISNUMBER(TabellSAML[[#This Row],[Datum för det sista programtillfället]]),TabellSAML[[#This Row],[Datum för det sista programtillfället]],IF(ISBLANK(TabellSAML[[#This Row],[Datum för sista programtillfället]]),"",TabellSAML[[#This Row],[Datum för sista programtillfället]]))</f>
        <v/>
      </c>
      <c r="BJ587" t="str">
        <f>IF(ISTEXT(TabellSAML[[#This Row],[Typ av program]]),TabellSAML[[#This Row],[Typ av program]],IF(ISBLANK(TabellSAML[[#This Row],[Typ av program2]]),"",TabellSAML[[#This Row],[Typ av program2]]))</f>
        <v/>
      </c>
      <c r="BK587" t="str">
        <f>IF(ISTEXT(TabellSAML[[#This Row],[Datum alla]]),"",YEAR(TabellSAML[[#This Row],[Datum alla]]))</f>
        <v/>
      </c>
      <c r="BL587" t="str">
        <f>IF(ISTEXT(TabellSAML[[#This Row],[Datum alla]]),"",MONTH(TabellSAML[[#This Row],[Datum alla]]))</f>
        <v/>
      </c>
      <c r="BM587" t="str">
        <f>IF(ISTEXT(TabellSAML[[#This Row],[Månad]]),"",IF(TabellSAML[[#This Row],[Månad]]&lt;=6,TabellSAML[[#This Row],[År]]&amp;" termin 1",TabellSAML[[#This Row],[År]]&amp;" termin 2"))</f>
        <v/>
      </c>
    </row>
    <row r="588" spans="2:65" x14ac:dyDescent="0.25">
      <c r="B588" s="1"/>
      <c r="C588" s="1"/>
      <c r="AO588" s="44" t="str">
        <f>IF(TabellSAML[[#This Row],[ID]]&gt;0,ISTEXT(TabellSAML[[#This Row],[(CoS) Ledarens namn]]),"")</f>
        <v/>
      </c>
      <c r="AP588" t="str">
        <f>IF(TabellSAML[[#This Row],[ID]]&gt;0,ISTEXT(TabellSAML[[#This Row],[(BIFF) Ledarens namn]]),"")</f>
        <v/>
      </c>
      <c r="AQ588" t="str">
        <f>IF(TabellSAML[[#This Row],[ID]]&gt;0,ISTEXT(TabellSAML[[#This Row],[(LFT) Ledarens namn]]),"")</f>
        <v/>
      </c>
      <c r="AR588" t="str">
        <f>IF(TabellSAML[[#This Row],[ID]]&gt;0,ISTEXT(TabellSAML[[#This Row],[(CoS) Namn på ledare för programmet]]),"")</f>
        <v/>
      </c>
      <c r="AS588" t="str">
        <f>IF(TabellSAML[[#This Row],[ID]]&gt;0,ISTEXT(TabellSAML[[#This Row],[(BIFF) Namn på ledare för programmet]]),"")</f>
        <v/>
      </c>
      <c r="AT588" t="str">
        <f>IF(TabellSAML[[#This Row],[ID]]&gt;0,ISTEXT(TabellSAML[[#This Row],[(LFT) Namn på ledare för programmet]]),"")</f>
        <v/>
      </c>
      <c r="AU588" s="5" t="str">
        <f>IF(TabellSAML[[#This Row],[CoS1]]=TRUE,TabellSAML[[#This Row],[Datum för det sista programtillfället]]&amp;TabellSAML[[#This Row],[(CoS) Ledarens namn]],"")</f>
        <v/>
      </c>
      <c r="AV588" t="str">
        <f>IF(TabellSAML[[#This Row],[CoS1]]=TRUE,TabellSAML[[#This Row],[Socialförvaltning som anordnat programtillfällena]],"")</f>
        <v/>
      </c>
      <c r="AW588" s="5" t="str">
        <f>IF(TabellSAML[[#This Row],[CoS2]]=TRUE,TabellSAML[[#This Row],[Datum för sista programtillfället]]&amp;TabellSAML[[#This Row],[(CoS) Namn på ledare för programmet]],"")</f>
        <v/>
      </c>
      <c r="AX588" t="str">
        <f>_xlfn.XLOOKUP(TabellSAML[[#This Row],[CoS_del_datum]],TabellSAML[CoS_led_datum],TabellSAML[CoS_led_SF],"",0,1)</f>
        <v/>
      </c>
      <c r="AY588" s="5" t="str">
        <f>IF(TabellSAML[[#This Row],[BIFF1]]=TRUE,TabellSAML[[#This Row],[Datum för det sista programtillfället]]&amp;TabellSAML[[#This Row],[(BIFF) Ledarens namn]],"")</f>
        <v/>
      </c>
      <c r="AZ588" t="str">
        <f>IF(TabellSAML[[#This Row],[BIFF1]]=TRUE,TabellSAML[[#This Row],[Socialförvaltning som anordnat programtillfällena]],"")</f>
        <v/>
      </c>
      <c r="BA588" s="5" t="str">
        <f>IF(TabellSAML[[#This Row],[BIFF2]]=TRUE,TabellSAML[[#This Row],[Datum för sista programtillfället]]&amp;TabellSAML[[#This Row],[(BIFF) Namn på ledare för programmet]],"")</f>
        <v/>
      </c>
      <c r="BB588" t="str">
        <f>_xlfn.XLOOKUP(TabellSAML[[#This Row],[BIFF_del_datum]],TabellSAML[BIFF_led_datum],TabellSAML[BIFF_led_SF],"",0,1)</f>
        <v/>
      </c>
      <c r="BC588" s="5" t="str">
        <f>IF(TabellSAML[[#This Row],[LFT1]]=TRUE,TabellSAML[[#This Row],[Datum för det sista programtillfället]]&amp;TabellSAML[[#This Row],[(LFT) Ledarens namn]],"")</f>
        <v/>
      </c>
      <c r="BD588" t="str">
        <f>IF(TabellSAML[[#This Row],[LFT1]]=TRUE,TabellSAML[[#This Row],[Socialförvaltning som anordnat programtillfällena]],"")</f>
        <v/>
      </c>
      <c r="BE588" s="5" t="str">
        <f>IF(TabellSAML[[#This Row],[LFT2]]=TRUE,TabellSAML[[#This Row],[Datum för sista programtillfället]]&amp;TabellSAML[[#This Row],[(LFT) Namn på ledare för programmet]],"")</f>
        <v/>
      </c>
      <c r="BF588" t="str">
        <f>_xlfn.XLOOKUP(TabellSAML[[#This Row],[LFT_del_datum]],TabellSAML[LFT_led_datum],TabellSAML[LFT_led_SF],"",0,1)</f>
        <v/>
      </c>
      <c r="BG58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8" s="5" t="str">
        <f>IF(ISNUMBER(TabellSAML[[#This Row],[Datum för det sista programtillfället]]),TabellSAML[[#This Row],[Datum för det sista programtillfället]],IF(ISBLANK(TabellSAML[[#This Row],[Datum för sista programtillfället]]),"",TabellSAML[[#This Row],[Datum för sista programtillfället]]))</f>
        <v/>
      </c>
      <c r="BJ588" t="str">
        <f>IF(ISTEXT(TabellSAML[[#This Row],[Typ av program]]),TabellSAML[[#This Row],[Typ av program]],IF(ISBLANK(TabellSAML[[#This Row],[Typ av program2]]),"",TabellSAML[[#This Row],[Typ av program2]]))</f>
        <v/>
      </c>
      <c r="BK588" t="str">
        <f>IF(ISTEXT(TabellSAML[[#This Row],[Datum alla]]),"",YEAR(TabellSAML[[#This Row],[Datum alla]]))</f>
        <v/>
      </c>
      <c r="BL588" t="str">
        <f>IF(ISTEXT(TabellSAML[[#This Row],[Datum alla]]),"",MONTH(TabellSAML[[#This Row],[Datum alla]]))</f>
        <v/>
      </c>
      <c r="BM588" t="str">
        <f>IF(ISTEXT(TabellSAML[[#This Row],[Månad]]),"",IF(TabellSAML[[#This Row],[Månad]]&lt;=6,TabellSAML[[#This Row],[År]]&amp;" termin 1",TabellSAML[[#This Row],[År]]&amp;" termin 2"))</f>
        <v/>
      </c>
    </row>
    <row r="589" spans="2:65" x14ac:dyDescent="0.25">
      <c r="B589" s="1"/>
      <c r="C589" s="1"/>
      <c r="AO589" s="44" t="str">
        <f>IF(TabellSAML[[#This Row],[ID]]&gt;0,ISTEXT(TabellSAML[[#This Row],[(CoS) Ledarens namn]]),"")</f>
        <v/>
      </c>
      <c r="AP589" t="str">
        <f>IF(TabellSAML[[#This Row],[ID]]&gt;0,ISTEXT(TabellSAML[[#This Row],[(BIFF) Ledarens namn]]),"")</f>
        <v/>
      </c>
      <c r="AQ589" t="str">
        <f>IF(TabellSAML[[#This Row],[ID]]&gt;0,ISTEXT(TabellSAML[[#This Row],[(LFT) Ledarens namn]]),"")</f>
        <v/>
      </c>
      <c r="AR589" t="str">
        <f>IF(TabellSAML[[#This Row],[ID]]&gt;0,ISTEXT(TabellSAML[[#This Row],[(CoS) Namn på ledare för programmet]]),"")</f>
        <v/>
      </c>
      <c r="AS589" t="str">
        <f>IF(TabellSAML[[#This Row],[ID]]&gt;0,ISTEXT(TabellSAML[[#This Row],[(BIFF) Namn på ledare för programmet]]),"")</f>
        <v/>
      </c>
      <c r="AT589" t="str">
        <f>IF(TabellSAML[[#This Row],[ID]]&gt;0,ISTEXT(TabellSAML[[#This Row],[(LFT) Namn på ledare för programmet]]),"")</f>
        <v/>
      </c>
      <c r="AU589" s="5" t="str">
        <f>IF(TabellSAML[[#This Row],[CoS1]]=TRUE,TabellSAML[[#This Row],[Datum för det sista programtillfället]]&amp;TabellSAML[[#This Row],[(CoS) Ledarens namn]],"")</f>
        <v/>
      </c>
      <c r="AV589" t="str">
        <f>IF(TabellSAML[[#This Row],[CoS1]]=TRUE,TabellSAML[[#This Row],[Socialförvaltning som anordnat programtillfällena]],"")</f>
        <v/>
      </c>
      <c r="AW589" s="5" t="str">
        <f>IF(TabellSAML[[#This Row],[CoS2]]=TRUE,TabellSAML[[#This Row],[Datum för sista programtillfället]]&amp;TabellSAML[[#This Row],[(CoS) Namn på ledare för programmet]],"")</f>
        <v/>
      </c>
      <c r="AX589" t="str">
        <f>_xlfn.XLOOKUP(TabellSAML[[#This Row],[CoS_del_datum]],TabellSAML[CoS_led_datum],TabellSAML[CoS_led_SF],"",0,1)</f>
        <v/>
      </c>
      <c r="AY589" s="5" t="str">
        <f>IF(TabellSAML[[#This Row],[BIFF1]]=TRUE,TabellSAML[[#This Row],[Datum för det sista programtillfället]]&amp;TabellSAML[[#This Row],[(BIFF) Ledarens namn]],"")</f>
        <v/>
      </c>
      <c r="AZ589" t="str">
        <f>IF(TabellSAML[[#This Row],[BIFF1]]=TRUE,TabellSAML[[#This Row],[Socialförvaltning som anordnat programtillfällena]],"")</f>
        <v/>
      </c>
      <c r="BA589" s="5" t="str">
        <f>IF(TabellSAML[[#This Row],[BIFF2]]=TRUE,TabellSAML[[#This Row],[Datum för sista programtillfället]]&amp;TabellSAML[[#This Row],[(BIFF) Namn på ledare för programmet]],"")</f>
        <v/>
      </c>
      <c r="BB589" t="str">
        <f>_xlfn.XLOOKUP(TabellSAML[[#This Row],[BIFF_del_datum]],TabellSAML[BIFF_led_datum],TabellSAML[BIFF_led_SF],"",0,1)</f>
        <v/>
      </c>
      <c r="BC589" s="5" t="str">
        <f>IF(TabellSAML[[#This Row],[LFT1]]=TRUE,TabellSAML[[#This Row],[Datum för det sista programtillfället]]&amp;TabellSAML[[#This Row],[(LFT) Ledarens namn]],"")</f>
        <v/>
      </c>
      <c r="BD589" t="str">
        <f>IF(TabellSAML[[#This Row],[LFT1]]=TRUE,TabellSAML[[#This Row],[Socialförvaltning som anordnat programtillfällena]],"")</f>
        <v/>
      </c>
      <c r="BE589" s="5" t="str">
        <f>IF(TabellSAML[[#This Row],[LFT2]]=TRUE,TabellSAML[[#This Row],[Datum för sista programtillfället]]&amp;TabellSAML[[#This Row],[(LFT) Namn på ledare för programmet]],"")</f>
        <v/>
      </c>
      <c r="BF589" t="str">
        <f>_xlfn.XLOOKUP(TabellSAML[[#This Row],[LFT_del_datum]],TabellSAML[LFT_led_datum],TabellSAML[LFT_led_SF],"",0,1)</f>
        <v/>
      </c>
      <c r="BG58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8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89" s="5" t="str">
        <f>IF(ISNUMBER(TabellSAML[[#This Row],[Datum för det sista programtillfället]]),TabellSAML[[#This Row],[Datum för det sista programtillfället]],IF(ISBLANK(TabellSAML[[#This Row],[Datum för sista programtillfället]]),"",TabellSAML[[#This Row],[Datum för sista programtillfället]]))</f>
        <v/>
      </c>
      <c r="BJ589" t="str">
        <f>IF(ISTEXT(TabellSAML[[#This Row],[Typ av program]]),TabellSAML[[#This Row],[Typ av program]],IF(ISBLANK(TabellSAML[[#This Row],[Typ av program2]]),"",TabellSAML[[#This Row],[Typ av program2]]))</f>
        <v/>
      </c>
      <c r="BK589" t="str">
        <f>IF(ISTEXT(TabellSAML[[#This Row],[Datum alla]]),"",YEAR(TabellSAML[[#This Row],[Datum alla]]))</f>
        <v/>
      </c>
      <c r="BL589" t="str">
        <f>IF(ISTEXT(TabellSAML[[#This Row],[Datum alla]]),"",MONTH(TabellSAML[[#This Row],[Datum alla]]))</f>
        <v/>
      </c>
      <c r="BM589" t="str">
        <f>IF(ISTEXT(TabellSAML[[#This Row],[Månad]]),"",IF(TabellSAML[[#This Row],[Månad]]&lt;=6,TabellSAML[[#This Row],[År]]&amp;" termin 1",TabellSAML[[#This Row],[År]]&amp;" termin 2"))</f>
        <v/>
      </c>
    </row>
    <row r="590" spans="2:65" x14ac:dyDescent="0.25">
      <c r="B590" s="1"/>
      <c r="C590" s="1"/>
      <c r="AO590" s="44" t="str">
        <f>IF(TabellSAML[[#This Row],[ID]]&gt;0,ISTEXT(TabellSAML[[#This Row],[(CoS) Ledarens namn]]),"")</f>
        <v/>
      </c>
      <c r="AP590" t="str">
        <f>IF(TabellSAML[[#This Row],[ID]]&gt;0,ISTEXT(TabellSAML[[#This Row],[(BIFF) Ledarens namn]]),"")</f>
        <v/>
      </c>
      <c r="AQ590" t="str">
        <f>IF(TabellSAML[[#This Row],[ID]]&gt;0,ISTEXT(TabellSAML[[#This Row],[(LFT) Ledarens namn]]),"")</f>
        <v/>
      </c>
      <c r="AR590" t="str">
        <f>IF(TabellSAML[[#This Row],[ID]]&gt;0,ISTEXT(TabellSAML[[#This Row],[(CoS) Namn på ledare för programmet]]),"")</f>
        <v/>
      </c>
      <c r="AS590" t="str">
        <f>IF(TabellSAML[[#This Row],[ID]]&gt;0,ISTEXT(TabellSAML[[#This Row],[(BIFF) Namn på ledare för programmet]]),"")</f>
        <v/>
      </c>
      <c r="AT590" t="str">
        <f>IF(TabellSAML[[#This Row],[ID]]&gt;0,ISTEXT(TabellSAML[[#This Row],[(LFT) Namn på ledare för programmet]]),"")</f>
        <v/>
      </c>
      <c r="AU590" s="5" t="str">
        <f>IF(TabellSAML[[#This Row],[CoS1]]=TRUE,TabellSAML[[#This Row],[Datum för det sista programtillfället]]&amp;TabellSAML[[#This Row],[(CoS) Ledarens namn]],"")</f>
        <v/>
      </c>
      <c r="AV590" t="str">
        <f>IF(TabellSAML[[#This Row],[CoS1]]=TRUE,TabellSAML[[#This Row],[Socialförvaltning som anordnat programtillfällena]],"")</f>
        <v/>
      </c>
      <c r="AW590" s="5" t="str">
        <f>IF(TabellSAML[[#This Row],[CoS2]]=TRUE,TabellSAML[[#This Row],[Datum för sista programtillfället]]&amp;TabellSAML[[#This Row],[(CoS) Namn på ledare för programmet]],"")</f>
        <v/>
      </c>
      <c r="AX590" t="str">
        <f>_xlfn.XLOOKUP(TabellSAML[[#This Row],[CoS_del_datum]],TabellSAML[CoS_led_datum],TabellSAML[CoS_led_SF],"",0,1)</f>
        <v/>
      </c>
      <c r="AY590" s="5" t="str">
        <f>IF(TabellSAML[[#This Row],[BIFF1]]=TRUE,TabellSAML[[#This Row],[Datum för det sista programtillfället]]&amp;TabellSAML[[#This Row],[(BIFF) Ledarens namn]],"")</f>
        <v/>
      </c>
      <c r="AZ590" t="str">
        <f>IF(TabellSAML[[#This Row],[BIFF1]]=TRUE,TabellSAML[[#This Row],[Socialförvaltning som anordnat programtillfällena]],"")</f>
        <v/>
      </c>
      <c r="BA590" s="5" t="str">
        <f>IF(TabellSAML[[#This Row],[BIFF2]]=TRUE,TabellSAML[[#This Row],[Datum för sista programtillfället]]&amp;TabellSAML[[#This Row],[(BIFF) Namn på ledare för programmet]],"")</f>
        <v/>
      </c>
      <c r="BB590" t="str">
        <f>_xlfn.XLOOKUP(TabellSAML[[#This Row],[BIFF_del_datum]],TabellSAML[BIFF_led_datum],TabellSAML[BIFF_led_SF],"",0,1)</f>
        <v/>
      </c>
      <c r="BC590" s="5" t="str">
        <f>IF(TabellSAML[[#This Row],[LFT1]]=TRUE,TabellSAML[[#This Row],[Datum för det sista programtillfället]]&amp;TabellSAML[[#This Row],[(LFT) Ledarens namn]],"")</f>
        <v/>
      </c>
      <c r="BD590" t="str">
        <f>IF(TabellSAML[[#This Row],[LFT1]]=TRUE,TabellSAML[[#This Row],[Socialförvaltning som anordnat programtillfällena]],"")</f>
        <v/>
      </c>
      <c r="BE590" s="5" t="str">
        <f>IF(TabellSAML[[#This Row],[LFT2]]=TRUE,TabellSAML[[#This Row],[Datum för sista programtillfället]]&amp;TabellSAML[[#This Row],[(LFT) Namn på ledare för programmet]],"")</f>
        <v/>
      </c>
      <c r="BF590" t="str">
        <f>_xlfn.XLOOKUP(TabellSAML[[#This Row],[LFT_del_datum]],TabellSAML[LFT_led_datum],TabellSAML[LFT_led_SF],"",0,1)</f>
        <v/>
      </c>
      <c r="BG59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0" s="5" t="str">
        <f>IF(ISNUMBER(TabellSAML[[#This Row],[Datum för det sista programtillfället]]),TabellSAML[[#This Row],[Datum för det sista programtillfället]],IF(ISBLANK(TabellSAML[[#This Row],[Datum för sista programtillfället]]),"",TabellSAML[[#This Row],[Datum för sista programtillfället]]))</f>
        <v/>
      </c>
      <c r="BJ590" t="str">
        <f>IF(ISTEXT(TabellSAML[[#This Row],[Typ av program]]),TabellSAML[[#This Row],[Typ av program]],IF(ISBLANK(TabellSAML[[#This Row],[Typ av program2]]),"",TabellSAML[[#This Row],[Typ av program2]]))</f>
        <v/>
      </c>
      <c r="BK590" t="str">
        <f>IF(ISTEXT(TabellSAML[[#This Row],[Datum alla]]),"",YEAR(TabellSAML[[#This Row],[Datum alla]]))</f>
        <v/>
      </c>
      <c r="BL590" t="str">
        <f>IF(ISTEXT(TabellSAML[[#This Row],[Datum alla]]),"",MONTH(TabellSAML[[#This Row],[Datum alla]]))</f>
        <v/>
      </c>
      <c r="BM590" t="str">
        <f>IF(ISTEXT(TabellSAML[[#This Row],[Månad]]),"",IF(TabellSAML[[#This Row],[Månad]]&lt;=6,TabellSAML[[#This Row],[År]]&amp;" termin 1",TabellSAML[[#This Row],[År]]&amp;" termin 2"))</f>
        <v/>
      </c>
    </row>
    <row r="591" spans="2:65" x14ac:dyDescent="0.25">
      <c r="B591" s="1"/>
      <c r="C591" s="1"/>
      <c r="AO591" s="44" t="str">
        <f>IF(TabellSAML[[#This Row],[ID]]&gt;0,ISTEXT(TabellSAML[[#This Row],[(CoS) Ledarens namn]]),"")</f>
        <v/>
      </c>
      <c r="AP591" t="str">
        <f>IF(TabellSAML[[#This Row],[ID]]&gt;0,ISTEXT(TabellSAML[[#This Row],[(BIFF) Ledarens namn]]),"")</f>
        <v/>
      </c>
      <c r="AQ591" t="str">
        <f>IF(TabellSAML[[#This Row],[ID]]&gt;0,ISTEXT(TabellSAML[[#This Row],[(LFT) Ledarens namn]]),"")</f>
        <v/>
      </c>
      <c r="AR591" t="str">
        <f>IF(TabellSAML[[#This Row],[ID]]&gt;0,ISTEXT(TabellSAML[[#This Row],[(CoS) Namn på ledare för programmet]]),"")</f>
        <v/>
      </c>
      <c r="AS591" t="str">
        <f>IF(TabellSAML[[#This Row],[ID]]&gt;0,ISTEXT(TabellSAML[[#This Row],[(BIFF) Namn på ledare för programmet]]),"")</f>
        <v/>
      </c>
      <c r="AT591" t="str">
        <f>IF(TabellSAML[[#This Row],[ID]]&gt;0,ISTEXT(TabellSAML[[#This Row],[(LFT) Namn på ledare för programmet]]),"")</f>
        <v/>
      </c>
      <c r="AU591" s="5" t="str">
        <f>IF(TabellSAML[[#This Row],[CoS1]]=TRUE,TabellSAML[[#This Row],[Datum för det sista programtillfället]]&amp;TabellSAML[[#This Row],[(CoS) Ledarens namn]],"")</f>
        <v/>
      </c>
      <c r="AV591" t="str">
        <f>IF(TabellSAML[[#This Row],[CoS1]]=TRUE,TabellSAML[[#This Row],[Socialförvaltning som anordnat programtillfällena]],"")</f>
        <v/>
      </c>
      <c r="AW591" s="5" t="str">
        <f>IF(TabellSAML[[#This Row],[CoS2]]=TRUE,TabellSAML[[#This Row],[Datum för sista programtillfället]]&amp;TabellSAML[[#This Row],[(CoS) Namn på ledare för programmet]],"")</f>
        <v/>
      </c>
      <c r="AX591" t="str">
        <f>_xlfn.XLOOKUP(TabellSAML[[#This Row],[CoS_del_datum]],TabellSAML[CoS_led_datum],TabellSAML[CoS_led_SF],"",0,1)</f>
        <v/>
      </c>
      <c r="AY591" s="5" t="str">
        <f>IF(TabellSAML[[#This Row],[BIFF1]]=TRUE,TabellSAML[[#This Row],[Datum för det sista programtillfället]]&amp;TabellSAML[[#This Row],[(BIFF) Ledarens namn]],"")</f>
        <v/>
      </c>
      <c r="AZ591" t="str">
        <f>IF(TabellSAML[[#This Row],[BIFF1]]=TRUE,TabellSAML[[#This Row],[Socialförvaltning som anordnat programtillfällena]],"")</f>
        <v/>
      </c>
      <c r="BA591" s="5" t="str">
        <f>IF(TabellSAML[[#This Row],[BIFF2]]=TRUE,TabellSAML[[#This Row],[Datum för sista programtillfället]]&amp;TabellSAML[[#This Row],[(BIFF) Namn på ledare för programmet]],"")</f>
        <v/>
      </c>
      <c r="BB591" t="str">
        <f>_xlfn.XLOOKUP(TabellSAML[[#This Row],[BIFF_del_datum]],TabellSAML[BIFF_led_datum],TabellSAML[BIFF_led_SF],"",0,1)</f>
        <v/>
      </c>
      <c r="BC591" s="5" t="str">
        <f>IF(TabellSAML[[#This Row],[LFT1]]=TRUE,TabellSAML[[#This Row],[Datum för det sista programtillfället]]&amp;TabellSAML[[#This Row],[(LFT) Ledarens namn]],"")</f>
        <v/>
      </c>
      <c r="BD591" t="str">
        <f>IF(TabellSAML[[#This Row],[LFT1]]=TRUE,TabellSAML[[#This Row],[Socialförvaltning som anordnat programtillfällena]],"")</f>
        <v/>
      </c>
      <c r="BE591" s="5" t="str">
        <f>IF(TabellSAML[[#This Row],[LFT2]]=TRUE,TabellSAML[[#This Row],[Datum för sista programtillfället]]&amp;TabellSAML[[#This Row],[(LFT) Namn på ledare för programmet]],"")</f>
        <v/>
      </c>
      <c r="BF591" t="str">
        <f>_xlfn.XLOOKUP(TabellSAML[[#This Row],[LFT_del_datum]],TabellSAML[LFT_led_datum],TabellSAML[LFT_led_SF],"",0,1)</f>
        <v/>
      </c>
      <c r="BG59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1" s="5" t="str">
        <f>IF(ISNUMBER(TabellSAML[[#This Row],[Datum för det sista programtillfället]]),TabellSAML[[#This Row],[Datum för det sista programtillfället]],IF(ISBLANK(TabellSAML[[#This Row],[Datum för sista programtillfället]]),"",TabellSAML[[#This Row],[Datum för sista programtillfället]]))</f>
        <v/>
      </c>
      <c r="BJ591" t="str">
        <f>IF(ISTEXT(TabellSAML[[#This Row],[Typ av program]]),TabellSAML[[#This Row],[Typ av program]],IF(ISBLANK(TabellSAML[[#This Row],[Typ av program2]]),"",TabellSAML[[#This Row],[Typ av program2]]))</f>
        <v/>
      </c>
      <c r="BK591" t="str">
        <f>IF(ISTEXT(TabellSAML[[#This Row],[Datum alla]]),"",YEAR(TabellSAML[[#This Row],[Datum alla]]))</f>
        <v/>
      </c>
      <c r="BL591" t="str">
        <f>IF(ISTEXT(TabellSAML[[#This Row],[Datum alla]]),"",MONTH(TabellSAML[[#This Row],[Datum alla]]))</f>
        <v/>
      </c>
      <c r="BM591" t="str">
        <f>IF(ISTEXT(TabellSAML[[#This Row],[Månad]]),"",IF(TabellSAML[[#This Row],[Månad]]&lt;=6,TabellSAML[[#This Row],[År]]&amp;" termin 1",TabellSAML[[#This Row],[År]]&amp;" termin 2"))</f>
        <v/>
      </c>
    </row>
    <row r="592" spans="2:65" x14ac:dyDescent="0.25">
      <c r="B592" s="1"/>
      <c r="C592" s="1"/>
      <c r="AO592" s="44" t="str">
        <f>IF(TabellSAML[[#This Row],[ID]]&gt;0,ISTEXT(TabellSAML[[#This Row],[(CoS) Ledarens namn]]),"")</f>
        <v/>
      </c>
      <c r="AP592" t="str">
        <f>IF(TabellSAML[[#This Row],[ID]]&gt;0,ISTEXT(TabellSAML[[#This Row],[(BIFF) Ledarens namn]]),"")</f>
        <v/>
      </c>
      <c r="AQ592" t="str">
        <f>IF(TabellSAML[[#This Row],[ID]]&gt;0,ISTEXT(TabellSAML[[#This Row],[(LFT) Ledarens namn]]),"")</f>
        <v/>
      </c>
      <c r="AR592" t="str">
        <f>IF(TabellSAML[[#This Row],[ID]]&gt;0,ISTEXT(TabellSAML[[#This Row],[(CoS) Namn på ledare för programmet]]),"")</f>
        <v/>
      </c>
      <c r="AS592" t="str">
        <f>IF(TabellSAML[[#This Row],[ID]]&gt;0,ISTEXT(TabellSAML[[#This Row],[(BIFF) Namn på ledare för programmet]]),"")</f>
        <v/>
      </c>
      <c r="AT592" t="str">
        <f>IF(TabellSAML[[#This Row],[ID]]&gt;0,ISTEXT(TabellSAML[[#This Row],[(LFT) Namn på ledare för programmet]]),"")</f>
        <v/>
      </c>
      <c r="AU592" s="5" t="str">
        <f>IF(TabellSAML[[#This Row],[CoS1]]=TRUE,TabellSAML[[#This Row],[Datum för det sista programtillfället]]&amp;TabellSAML[[#This Row],[(CoS) Ledarens namn]],"")</f>
        <v/>
      </c>
      <c r="AV592" t="str">
        <f>IF(TabellSAML[[#This Row],[CoS1]]=TRUE,TabellSAML[[#This Row],[Socialförvaltning som anordnat programtillfällena]],"")</f>
        <v/>
      </c>
      <c r="AW592" s="5" t="str">
        <f>IF(TabellSAML[[#This Row],[CoS2]]=TRUE,TabellSAML[[#This Row],[Datum för sista programtillfället]]&amp;TabellSAML[[#This Row],[(CoS) Namn på ledare för programmet]],"")</f>
        <v/>
      </c>
      <c r="AX592" t="str">
        <f>_xlfn.XLOOKUP(TabellSAML[[#This Row],[CoS_del_datum]],TabellSAML[CoS_led_datum],TabellSAML[CoS_led_SF],"",0,1)</f>
        <v/>
      </c>
      <c r="AY592" s="5" t="str">
        <f>IF(TabellSAML[[#This Row],[BIFF1]]=TRUE,TabellSAML[[#This Row],[Datum för det sista programtillfället]]&amp;TabellSAML[[#This Row],[(BIFF) Ledarens namn]],"")</f>
        <v/>
      </c>
      <c r="AZ592" t="str">
        <f>IF(TabellSAML[[#This Row],[BIFF1]]=TRUE,TabellSAML[[#This Row],[Socialförvaltning som anordnat programtillfällena]],"")</f>
        <v/>
      </c>
      <c r="BA592" s="5" t="str">
        <f>IF(TabellSAML[[#This Row],[BIFF2]]=TRUE,TabellSAML[[#This Row],[Datum för sista programtillfället]]&amp;TabellSAML[[#This Row],[(BIFF) Namn på ledare för programmet]],"")</f>
        <v/>
      </c>
      <c r="BB592" t="str">
        <f>_xlfn.XLOOKUP(TabellSAML[[#This Row],[BIFF_del_datum]],TabellSAML[BIFF_led_datum],TabellSAML[BIFF_led_SF],"",0,1)</f>
        <v/>
      </c>
      <c r="BC592" s="5" t="str">
        <f>IF(TabellSAML[[#This Row],[LFT1]]=TRUE,TabellSAML[[#This Row],[Datum för det sista programtillfället]]&amp;TabellSAML[[#This Row],[(LFT) Ledarens namn]],"")</f>
        <v/>
      </c>
      <c r="BD592" t="str">
        <f>IF(TabellSAML[[#This Row],[LFT1]]=TRUE,TabellSAML[[#This Row],[Socialförvaltning som anordnat programtillfällena]],"")</f>
        <v/>
      </c>
      <c r="BE592" s="5" t="str">
        <f>IF(TabellSAML[[#This Row],[LFT2]]=TRUE,TabellSAML[[#This Row],[Datum för sista programtillfället]]&amp;TabellSAML[[#This Row],[(LFT) Namn på ledare för programmet]],"")</f>
        <v/>
      </c>
      <c r="BF592" t="str">
        <f>_xlfn.XLOOKUP(TabellSAML[[#This Row],[LFT_del_datum]],TabellSAML[LFT_led_datum],TabellSAML[LFT_led_SF],"",0,1)</f>
        <v/>
      </c>
      <c r="BG59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2" s="5" t="str">
        <f>IF(ISNUMBER(TabellSAML[[#This Row],[Datum för det sista programtillfället]]),TabellSAML[[#This Row],[Datum för det sista programtillfället]],IF(ISBLANK(TabellSAML[[#This Row],[Datum för sista programtillfället]]),"",TabellSAML[[#This Row],[Datum för sista programtillfället]]))</f>
        <v/>
      </c>
      <c r="BJ592" t="str">
        <f>IF(ISTEXT(TabellSAML[[#This Row],[Typ av program]]),TabellSAML[[#This Row],[Typ av program]],IF(ISBLANK(TabellSAML[[#This Row],[Typ av program2]]),"",TabellSAML[[#This Row],[Typ av program2]]))</f>
        <v/>
      </c>
      <c r="BK592" t="str">
        <f>IF(ISTEXT(TabellSAML[[#This Row],[Datum alla]]),"",YEAR(TabellSAML[[#This Row],[Datum alla]]))</f>
        <v/>
      </c>
      <c r="BL592" t="str">
        <f>IF(ISTEXT(TabellSAML[[#This Row],[Datum alla]]),"",MONTH(TabellSAML[[#This Row],[Datum alla]]))</f>
        <v/>
      </c>
      <c r="BM592" t="str">
        <f>IF(ISTEXT(TabellSAML[[#This Row],[Månad]]),"",IF(TabellSAML[[#This Row],[Månad]]&lt;=6,TabellSAML[[#This Row],[År]]&amp;" termin 1",TabellSAML[[#This Row],[År]]&amp;" termin 2"))</f>
        <v/>
      </c>
    </row>
    <row r="593" spans="2:65" x14ac:dyDescent="0.25">
      <c r="B593" s="1"/>
      <c r="C593" s="1"/>
      <c r="AO593" s="44" t="str">
        <f>IF(TabellSAML[[#This Row],[ID]]&gt;0,ISTEXT(TabellSAML[[#This Row],[(CoS) Ledarens namn]]),"")</f>
        <v/>
      </c>
      <c r="AP593" t="str">
        <f>IF(TabellSAML[[#This Row],[ID]]&gt;0,ISTEXT(TabellSAML[[#This Row],[(BIFF) Ledarens namn]]),"")</f>
        <v/>
      </c>
      <c r="AQ593" t="str">
        <f>IF(TabellSAML[[#This Row],[ID]]&gt;0,ISTEXT(TabellSAML[[#This Row],[(LFT) Ledarens namn]]),"")</f>
        <v/>
      </c>
      <c r="AR593" t="str">
        <f>IF(TabellSAML[[#This Row],[ID]]&gt;0,ISTEXT(TabellSAML[[#This Row],[(CoS) Namn på ledare för programmet]]),"")</f>
        <v/>
      </c>
      <c r="AS593" t="str">
        <f>IF(TabellSAML[[#This Row],[ID]]&gt;0,ISTEXT(TabellSAML[[#This Row],[(BIFF) Namn på ledare för programmet]]),"")</f>
        <v/>
      </c>
      <c r="AT593" t="str">
        <f>IF(TabellSAML[[#This Row],[ID]]&gt;0,ISTEXT(TabellSAML[[#This Row],[(LFT) Namn på ledare för programmet]]),"")</f>
        <v/>
      </c>
      <c r="AU593" s="5" t="str">
        <f>IF(TabellSAML[[#This Row],[CoS1]]=TRUE,TabellSAML[[#This Row],[Datum för det sista programtillfället]]&amp;TabellSAML[[#This Row],[(CoS) Ledarens namn]],"")</f>
        <v/>
      </c>
      <c r="AV593" t="str">
        <f>IF(TabellSAML[[#This Row],[CoS1]]=TRUE,TabellSAML[[#This Row],[Socialförvaltning som anordnat programtillfällena]],"")</f>
        <v/>
      </c>
      <c r="AW593" s="5" t="str">
        <f>IF(TabellSAML[[#This Row],[CoS2]]=TRUE,TabellSAML[[#This Row],[Datum för sista programtillfället]]&amp;TabellSAML[[#This Row],[(CoS) Namn på ledare för programmet]],"")</f>
        <v/>
      </c>
      <c r="AX593" t="str">
        <f>_xlfn.XLOOKUP(TabellSAML[[#This Row],[CoS_del_datum]],TabellSAML[CoS_led_datum],TabellSAML[CoS_led_SF],"",0,1)</f>
        <v/>
      </c>
      <c r="AY593" s="5" t="str">
        <f>IF(TabellSAML[[#This Row],[BIFF1]]=TRUE,TabellSAML[[#This Row],[Datum för det sista programtillfället]]&amp;TabellSAML[[#This Row],[(BIFF) Ledarens namn]],"")</f>
        <v/>
      </c>
      <c r="AZ593" t="str">
        <f>IF(TabellSAML[[#This Row],[BIFF1]]=TRUE,TabellSAML[[#This Row],[Socialförvaltning som anordnat programtillfällena]],"")</f>
        <v/>
      </c>
      <c r="BA593" s="5" t="str">
        <f>IF(TabellSAML[[#This Row],[BIFF2]]=TRUE,TabellSAML[[#This Row],[Datum för sista programtillfället]]&amp;TabellSAML[[#This Row],[(BIFF) Namn på ledare för programmet]],"")</f>
        <v/>
      </c>
      <c r="BB593" t="str">
        <f>_xlfn.XLOOKUP(TabellSAML[[#This Row],[BIFF_del_datum]],TabellSAML[BIFF_led_datum],TabellSAML[BIFF_led_SF],"",0,1)</f>
        <v/>
      </c>
      <c r="BC593" s="5" t="str">
        <f>IF(TabellSAML[[#This Row],[LFT1]]=TRUE,TabellSAML[[#This Row],[Datum för det sista programtillfället]]&amp;TabellSAML[[#This Row],[(LFT) Ledarens namn]],"")</f>
        <v/>
      </c>
      <c r="BD593" t="str">
        <f>IF(TabellSAML[[#This Row],[LFT1]]=TRUE,TabellSAML[[#This Row],[Socialförvaltning som anordnat programtillfällena]],"")</f>
        <v/>
      </c>
      <c r="BE593" s="5" t="str">
        <f>IF(TabellSAML[[#This Row],[LFT2]]=TRUE,TabellSAML[[#This Row],[Datum för sista programtillfället]]&amp;TabellSAML[[#This Row],[(LFT) Namn på ledare för programmet]],"")</f>
        <v/>
      </c>
      <c r="BF593" t="str">
        <f>_xlfn.XLOOKUP(TabellSAML[[#This Row],[LFT_del_datum]],TabellSAML[LFT_led_datum],TabellSAML[LFT_led_SF],"",0,1)</f>
        <v/>
      </c>
      <c r="BG59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3" s="5" t="str">
        <f>IF(ISNUMBER(TabellSAML[[#This Row],[Datum för det sista programtillfället]]),TabellSAML[[#This Row],[Datum för det sista programtillfället]],IF(ISBLANK(TabellSAML[[#This Row],[Datum för sista programtillfället]]),"",TabellSAML[[#This Row],[Datum för sista programtillfället]]))</f>
        <v/>
      </c>
      <c r="BJ593" t="str">
        <f>IF(ISTEXT(TabellSAML[[#This Row],[Typ av program]]),TabellSAML[[#This Row],[Typ av program]],IF(ISBLANK(TabellSAML[[#This Row],[Typ av program2]]),"",TabellSAML[[#This Row],[Typ av program2]]))</f>
        <v/>
      </c>
      <c r="BK593" t="str">
        <f>IF(ISTEXT(TabellSAML[[#This Row],[Datum alla]]),"",YEAR(TabellSAML[[#This Row],[Datum alla]]))</f>
        <v/>
      </c>
      <c r="BL593" t="str">
        <f>IF(ISTEXT(TabellSAML[[#This Row],[Datum alla]]),"",MONTH(TabellSAML[[#This Row],[Datum alla]]))</f>
        <v/>
      </c>
      <c r="BM593" t="str">
        <f>IF(ISTEXT(TabellSAML[[#This Row],[Månad]]),"",IF(TabellSAML[[#This Row],[Månad]]&lt;=6,TabellSAML[[#This Row],[År]]&amp;" termin 1",TabellSAML[[#This Row],[År]]&amp;" termin 2"))</f>
        <v/>
      </c>
    </row>
    <row r="594" spans="2:65" x14ac:dyDescent="0.25">
      <c r="B594" s="1"/>
      <c r="C594" s="1"/>
      <c r="AO594" s="44" t="str">
        <f>IF(TabellSAML[[#This Row],[ID]]&gt;0,ISTEXT(TabellSAML[[#This Row],[(CoS) Ledarens namn]]),"")</f>
        <v/>
      </c>
      <c r="AP594" t="str">
        <f>IF(TabellSAML[[#This Row],[ID]]&gt;0,ISTEXT(TabellSAML[[#This Row],[(BIFF) Ledarens namn]]),"")</f>
        <v/>
      </c>
      <c r="AQ594" t="str">
        <f>IF(TabellSAML[[#This Row],[ID]]&gt;0,ISTEXT(TabellSAML[[#This Row],[(LFT) Ledarens namn]]),"")</f>
        <v/>
      </c>
      <c r="AR594" t="str">
        <f>IF(TabellSAML[[#This Row],[ID]]&gt;0,ISTEXT(TabellSAML[[#This Row],[(CoS) Namn på ledare för programmet]]),"")</f>
        <v/>
      </c>
      <c r="AS594" t="str">
        <f>IF(TabellSAML[[#This Row],[ID]]&gt;0,ISTEXT(TabellSAML[[#This Row],[(BIFF) Namn på ledare för programmet]]),"")</f>
        <v/>
      </c>
      <c r="AT594" t="str">
        <f>IF(TabellSAML[[#This Row],[ID]]&gt;0,ISTEXT(TabellSAML[[#This Row],[(LFT) Namn på ledare för programmet]]),"")</f>
        <v/>
      </c>
      <c r="AU594" s="5" t="str">
        <f>IF(TabellSAML[[#This Row],[CoS1]]=TRUE,TabellSAML[[#This Row],[Datum för det sista programtillfället]]&amp;TabellSAML[[#This Row],[(CoS) Ledarens namn]],"")</f>
        <v/>
      </c>
      <c r="AV594" t="str">
        <f>IF(TabellSAML[[#This Row],[CoS1]]=TRUE,TabellSAML[[#This Row],[Socialförvaltning som anordnat programtillfällena]],"")</f>
        <v/>
      </c>
      <c r="AW594" s="5" t="str">
        <f>IF(TabellSAML[[#This Row],[CoS2]]=TRUE,TabellSAML[[#This Row],[Datum för sista programtillfället]]&amp;TabellSAML[[#This Row],[(CoS) Namn på ledare för programmet]],"")</f>
        <v/>
      </c>
      <c r="AX594" t="str">
        <f>_xlfn.XLOOKUP(TabellSAML[[#This Row],[CoS_del_datum]],TabellSAML[CoS_led_datum],TabellSAML[CoS_led_SF],"",0,1)</f>
        <v/>
      </c>
      <c r="AY594" s="5" t="str">
        <f>IF(TabellSAML[[#This Row],[BIFF1]]=TRUE,TabellSAML[[#This Row],[Datum för det sista programtillfället]]&amp;TabellSAML[[#This Row],[(BIFF) Ledarens namn]],"")</f>
        <v/>
      </c>
      <c r="AZ594" t="str">
        <f>IF(TabellSAML[[#This Row],[BIFF1]]=TRUE,TabellSAML[[#This Row],[Socialförvaltning som anordnat programtillfällena]],"")</f>
        <v/>
      </c>
      <c r="BA594" s="5" t="str">
        <f>IF(TabellSAML[[#This Row],[BIFF2]]=TRUE,TabellSAML[[#This Row],[Datum för sista programtillfället]]&amp;TabellSAML[[#This Row],[(BIFF) Namn på ledare för programmet]],"")</f>
        <v/>
      </c>
      <c r="BB594" t="str">
        <f>_xlfn.XLOOKUP(TabellSAML[[#This Row],[BIFF_del_datum]],TabellSAML[BIFF_led_datum],TabellSAML[BIFF_led_SF],"",0,1)</f>
        <v/>
      </c>
      <c r="BC594" s="5" t="str">
        <f>IF(TabellSAML[[#This Row],[LFT1]]=TRUE,TabellSAML[[#This Row],[Datum för det sista programtillfället]]&amp;TabellSAML[[#This Row],[(LFT) Ledarens namn]],"")</f>
        <v/>
      </c>
      <c r="BD594" t="str">
        <f>IF(TabellSAML[[#This Row],[LFT1]]=TRUE,TabellSAML[[#This Row],[Socialförvaltning som anordnat programtillfällena]],"")</f>
        <v/>
      </c>
      <c r="BE594" s="5" t="str">
        <f>IF(TabellSAML[[#This Row],[LFT2]]=TRUE,TabellSAML[[#This Row],[Datum för sista programtillfället]]&amp;TabellSAML[[#This Row],[(LFT) Namn på ledare för programmet]],"")</f>
        <v/>
      </c>
      <c r="BF594" t="str">
        <f>_xlfn.XLOOKUP(TabellSAML[[#This Row],[LFT_del_datum]],TabellSAML[LFT_led_datum],TabellSAML[LFT_led_SF],"",0,1)</f>
        <v/>
      </c>
      <c r="BG59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4" s="5" t="str">
        <f>IF(ISNUMBER(TabellSAML[[#This Row],[Datum för det sista programtillfället]]),TabellSAML[[#This Row],[Datum för det sista programtillfället]],IF(ISBLANK(TabellSAML[[#This Row],[Datum för sista programtillfället]]),"",TabellSAML[[#This Row],[Datum för sista programtillfället]]))</f>
        <v/>
      </c>
      <c r="BJ594" t="str">
        <f>IF(ISTEXT(TabellSAML[[#This Row],[Typ av program]]),TabellSAML[[#This Row],[Typ av program]],IF(ISBLANK(TabellSAML[[#This Row],[Typ av program2]]),"",TabellSAML[[#This Row],[Typ av program2]]))</f>
        <v/>
      </c>
      <c r="BK594" t="str">
        <f>IF(ISTEXT(TabellSAML[[#This Row],[Datum alla]]),"",YEAR(TabellSAML[[#This Row],[Datum alla]]))</f>
        <v/>
      </c>
      <c r="BL594" t="str">
        <f>IF(ISTEXT(TabellSAML[[#This Row],[Datum alla]]),"",MONTH(TabellSAML[[#This Row],[Datum alla]]))</f>
        <v/>
      </c>
      <c r="BM594" t="str">
        <f>IF(ISTEXT(TabellSAML[[#This Row],[Månad]]),"",IF(TabellSAML[[#This Row],[Månad]]&lt;=6,TabellSAML[[#This Row],[År]]&amp;" termin 1",TabellSAML[[#This Row],[År]]&amp;" termin 2"))</f>
        <v/>
      </c>
    </row>
    <row r="595" spans="2:65" x14ac:dyDescent="0.25">
      <c r="B595" s="1"/>
      <c r="C595" s="1"/>
      <c r="AO595" s="44" t="str">
        <f>IF(TabellSAML[[#This Row],[ID]]&gt;0,ISTEXT(TabellSAML[[#This Row],[(CoS) Ledarens namn]]),"")</f>
        <v/>
      </c>
      <c r="AP595" t="str">
        <f>IF(TabellSAML[[#This Row],[ID]]&gt;0,ISTEXT(TabellSAML[[#This Row],[(BIFF) Ledarens namn]]),"")</f>
        <v/>
      </c>
      <c r="AQ595" t="str">
        <f>IF(TabellSAML[[#This Row],[ID]]&gt;0,ISTEXT(TabellSAML[[#This Row],[(LFT) Ledarens namn]]),"")</f>
        <v/>
      </c>
      <c r="AR595" t="str">
        <f>IF(TabellSAML[[#This Row],[ID]]&gt;0,ISTEXT(TabellSAML[[#This Row],[(CoS) Namn på ledare för programmet]]),"")</f>
        <v/>
      </c>
      <c r="AS595" t="str">
        <f>IF(TabellSAML[[#This Row],[ID]]&gt;0,ISTEXT(TabellSAML[[#This Row],[(BIFF) Namn på ledare för programmet]]),"")</f>
        <v/>
      </c>
      <c r="AT595" t="str">
        <f>IF(TabellSAML[[#This Row],[ID]]&gt;0,ISTEXT(TabellSAML[[#This Row],[(LFT) Namn på ledare för programmet]]),"")</f>
        <v/>
      </c>
      <c r="AU595" s="5" t="str">
        <f>IF(TabellSAML[[#This Row],[CoS1]]=TRUE,TabellSAML[[#This Row],[Datum för det sista programtillfället]]&amp;TabellSAML[[#This Row],[(CoS) Ledarens namn]],"")</f>
        <v/>
      </c>
      <c r="AV595" t="str">
        <f>IF(TabellSAML[[#This Row],[CoS1]]=TRUE,TabellSAML[[#This Row],[Socialförvaltning som anordnat programtillfällena]],"")</f>
        <v/>
      </c>
      <c r="AW595" s="5" t="str">
        <f>IF(TabellSAML[[#This Row],[CoS2]]=TRUE,TabellSAML[[#This Row],[Datum för sista programtillfället]]&amp;TabellSAML[[#This Row],[(CoS) Namn på ledare för programmet]],"")</f>
        <v/>
      </c>
      <c r="AX595" t="str">
        <f>_xlfn.XLOOKUP(TabellSAML[[#This Row],[CoS_del_datum]],TabellSAML[CoS_led_datum],TabellSAML[CoS_led_SF],"",0,1)</f>
        <v/>
      </c>
      <c r="AY595" s="5" t="str">
        <f>IF(TabellSAML[[#This Row],[BIFF1]]=TRUE,TabellSAML[[#This Row],[Datum för det sista programtillfället]]&amp;TabellSAML[[#This Row],[(BIFF) Ledarens namn]],"")</f>
        <v/>
      </c>
      <c r="AZ595" t="str">
        <f>IF(TabellSAML[[#This Row],[BIFF1]]=TRUE,TabellSAML[[#This Row],[Socialförvaltning som anordnat programtillfällena]],"")</f>
        <v/>
      </c>
      <c r="BA595" s="5" t="str">
        <f>IF(TabellSAML[[#This Row],[BIFF2]]=TRUE,TabellSAML[[#This Row],[Datum för sista programtillfället]]&amp;TabellSAML[[#This Row],[(BIFF) Namn på ledare för programmet]],"")</f>
        <v/>
      </c>
      <c r="BB595" t="str">
        <f>_xlfn.XLOOKUP(TabellSAML[[#This Row],[BIFF_del_datum]],TabellSAML[BIFF_led_datum],TabellSAML[BIFF_led_SF],"",0,1)</f>
        <v/>
      </c>
      <c r="BC595" s="5" t="str">
        <f>IF(TabellSAML[[#This Row],[LFT1]]=TRUE,TabellSAML[[#This Row],[Datum för det sista programtillfället]]&amp;TabellSAML[[#This Row],[(LFT) Ledarens namn]],"")</f>
        <v/>
      </c>
      <c r="BD595" t="str">
        <f>IF(TabellSAML[[#This Row],[LFT1]]=TRUE,TabellSAML[[#This Row],[Socialförvaltning som anordnat programtillfällena]],"")</f>
        <v/>
      </c>
      <c r="BE595" s="5" t="str">
        <f>IF(TabellSAML[[#This Row],[LFT2]]=TRUE,TabellSAML[[#This Row],[Datum för sista programtillfället]]&amp;TabellSAML[[#This Row],[(LFT) Namn på ledare för programmet]],"")</f>
        <v/>
      </c>
      <c r="BF595" t="str">
        <f>_xlfn.XLOOKUP(TabellSAML[[#This Row],[LFT_del_datum]],TabellSAML[LFT_led_datum],TabellSAML[LFT_led_SF],"",0,1)</f>
        <v/>
      </c>
      <c r="BG59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5" s="5" t="str">
        <f>IF(ISNUMBER(TabellSAML[[#This Row],[Datum för det sista programtillfället]]),TabellSAML[[#This Row],[Datum för det sista programtillfället]],IF(ISBLANK(TabellSAML[[#This Row],[Datum för sista programtillfället]]),"",TabellSAML[[#This Row],[Datum för sista programtillfället]]))</f>
        <v/>
      </c>
      <c r="BJ595" t="str">
        <f>IF(ISTEXT(TabellSAML[[#This Row],[Typ av program]]),TabellSAML[[#This Row],[Typ av program]],IF(ISBLANK(TabellSAML[[#This Row],[Typ av program2]]),"",TabellSAML[[#This Row],[Typ av program2]]))</f>
        <v/>
      </c>
      <c r="BK595" t="str">
        <f>IF(ISTEXT(TabellSAML[[#This Row],[Datum alla]]),"",YEAR(TabellSAML[[#This Row],[Datum alla]]))</f>
        <v/>
      </c>
      <c r="BL595" t="str">
        <f>IF(ISTEXT(TabellSAML[[#This Row],[Datum alla]]),"",MONTH(TabellSAML[[#This Row],[Datum alla]]))</f>
        <v/>
      </c>
      <c r="BM595" t="str">
        <f>IF(ISTEXT(TabellSAML[[#This Row],[Månad]]),"",IF(TabellSAML[[#This Row],[Månad]]&lt;=6,TabellSAML[[#This Row],[År]]&amp;" termin 1",TabellSAML[[#This Row],[År]]&amp;" termin 2"))</f>
        <v/>
      </c>
    </row>
    <row r="596" spans="2:65" x14ac:dyDescent="0.25">
      <c r="B596" s="1"/>
      <c r="C596" s="1"/>
      <c r="AO596" s="44" t="str">
        <f>IF(TabellSAML[[#This Row],[ID]]&gt;0,ISTEXT(TabellSAML[[#This Row],[(CoS) Ledarens namn]]),"")</f>
        <v/>
      </c>
      <c r="AP596" t="str">
        <f>IF(TabellSAML[[#This Row],[ID]]&gt;0,ISTEXT(TabellSAML[[#This Row],[(BIFF) Ledarens namn]]),"")</f>
        <v/>
      </c>
      <c r="AQ596" t="str">
        <f>IF(TabellSAML[[#This Row],[ID]]&gt;0,ISTEXT(TabellSAML[[#This Row],[(LFT) Ledarens namn]]),"")</f>
        <v/>
      </c>
      <c r="AR596" t="str">
        <f>IF(TabellSAML[[#This Row],[ID]]&gt;0,ISTEXT(TabellSAML[[#This Row],[(CoS) Namn på ledare för programmet]]),"")</f>
        <v/>
      </c>
      <c r="AS596" t="str">
        <f>IF(TabellSAML[[#This Row],[ID]]&gt;0,ISTEXT(TabellSAML[[#This Row],[(BIFF) Namn på ledare för programmet]]),"")</f>
        <v/>
      </c>
      <c r="AT596" t="str">
        <f>IF(TabellSAML[[#This Row],[ID]]&gt;0,ISTEXT(TabellSAML[[#This Row],[(LFT) Namn på ledare för programmet]]),"")</f>
        <v/>
      </c>
      <c r="AU596" s="5" t="str">
        <f>IF(TabellSAML[[#This Row],[CoS1]]=TRUE,TabellSAML[[#This Row],[Datum för det sista programtillfället]]&amp;TabellSAML[[#This Row],[(CoS) Ledarens namn]],"")</f>
        <v/>
      </c>
      <c r="AV596" t="str">
        <f>IF(TabellSAML[[#This Row],[CoS1]]=TRUE,TabellSAML[[#This Row],[Socialförvaltning som anordnat programtillfällena]],"")</f>
        <v/>
      </c>
      <c r="AW596" s="5" t="str">
        <f>IF(TabellSAML[[#This Row],[CoS2]]=TRUE,TabellSAML[[#This Row],[Datum för sista programtillfället]]&amp;TabellSAML[[#This Row],[(CoS) Namn på ledare för programmet]],"")</f>
        <v/>
      </c>
      <c r="AX596" t="str">
        <f>_xlfn.XLOOKUP(TabellSAML[[#This Row],[CoS_del_datum]],TabellSAML[CoS_led_datum],TabellSAML[CoS_led_SF],"",0,1)</f>
        <v/>
      </c>
      <c r="AY596" s="5" t="str">
        <f>IF(TabellSAML[[#This Row],[BIFF1]]=TRUE,TabellSAML[[#This Row],[Datum för det sista programtillfället]]&amp;TabellSAML[[#This Row],[(BIFF) Ledarens namn]],"")</f>
        <v/>
      </c>
      <c r="AZ596" t="str">
        <f>IF(TabellSAML[[#This Row],[BIFF1]]=TRUE,TabellSAML[[#This Row],[Socialförvaltning som anordnat programtillfällena]],"")</f>
        <v/>
      </c>
      <c r="BA596" s="5" t="str">
        <f>IF(TabellSAML[[#This Row],[BIFF2]]=TRUE,TabellSAML[[#This Row],[Datum för sista programtillfället]]&amp;TabellSAML[[#This Row],[(BIFF) Namn på ledare för programmet]],"")</f>
        <v/>
      </c>
      <c r="BB596" t="str">
        <f>_xlfn.XLOOKUP(TabellSAML[[#This Row],[BIFF_del_datum]],TabellSAML[BIFF_led_datum],TabellSAML[BIFF_led_SF],"",0,1)</f>
        <v/>
      </c>
      <c r="BC596" s="5" t="str">
        <f>IF(TabellSAML[[#This Row],[LFT1]]=TRUE,TabellSAML[[#This Row],[Datum för det sista programtillfället]]&amp;TabellSAML[[#This Row],[(LFT) Ledarens namn]],"")</f>
        <v/>
      </c>
      <c r="BD596" t="str">
        <f>IF(TabellSAML[[#This Row],[LFT1]]=TRUE,TabellSAML[[#This Row],[Socialförvaltning som anordnat programtillfällena]],"")</f>
        <v/>
      </c>
      <c r="BE596" s="5" t="str">
        <f>IF(TabellSAML[[#This Row],[LFT2]]=TRUE,TabellSAML[[#This Row],[Datum för sista programtillfället]]&amp;TabellSAML[[#This Row],[(LFT) Namn på ledare för programmet]],"")</f>
        <v/>
      </c>
      <c r="BF596" t="str">
        <f>_xlfn.XLOOKUP(TabellSAML[[#This Row],[LFT_del_datum]],TabellSAML[LFT_led_datum],TabellSAML[LFT_led_SF],"",0,1)</f>
        <v/>
      </c>
      <c r="BG59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6" s="5" t="str">
        <f>IF(ISNUMBER(TabellSAML[[#This Row],[Datum för det sista programtillfället]]),TabellSAML[[#This Row],[Datum för det sista programtillfället]],IF(ISBLANK(TabellSAML[[#This Row],[Datum för sista programtillfället]]),"",TabellSAML[[#This Row],[Datum för sista programtillfället]]))</f>
        <v/>
      </c>
      <c r="BJ596" t="str">
        <f>IF(ISTEXT(TabellSAML[[#This Row],[Typ av program]]),TabellSAML[[#This Row],[Typ av program]],IF(ISBLANK(TabellSAML[[#This Row],[Typ av program2]]),"",TabellSAML[[#This Row],[Typ av program2]]))</f>
        <v/>
      </c>
      <c r="BK596" t="str">
        <f>IF(ISTEXT(TabellSAML[[#This Row],[Datum alla]]),"",YEAR(TabellSAML[[#This Row],[Datum alla]]))</f>
        <v/>
      </c>
      <c r="BL596" t="str">
        <f>IF(ISTEXT(TabellSAML[[#This Row],[Datum alla]]),"",MONTH(TabellSAML[[#This Row],[Datum alla]]))</f>
        <v/>
      </c>
      <c r="BM596" t="str">
        <f>IF(ISTEXT(TabellSAML[[#This Row],[Månad]]),"",IF(TabellSAML[[#This Row],[Månad]]&lt;=6,TabellSAML[[#This Row],[År]]&amp;" termin 1",TabellSAML[[#This Row],[År]]&amp;" termin 2"))</f>
        <v/>
      </c>
    </row>
    <row r="597" spans="2:65" x14ac:dyDescent="0.25">
      <c r="B597" s="1"/>
      <c r="C597" s="1"/>
      <c r="AO597" s="44" t="str">
        <f>IF(TabellSAML[[#This Row],[ID]]&gt;0,ISTEXT(TabellSAML[[#This Row],[(CoS) Ledarens namn]]),"")</f>
        <v/>
      </c>
      <c r="AP597" t="str">
        <f>IF(TabellSAML[[#This Row],[ID]]&gt;0,ISTEXT(TabellSAML[[#This Row],[(BIFF) Ledarens namn]]),"")</f>
        <v/>
      </c>
      <c r="AQ597" t="str">
        <f>IF(TabellSAML[[#This Row],[ID]]&gt;0,ISTEXT(TabellSAML[[#This Row],[(LFT) Ledarens namn]]),"")</f>
        <v/>
      </c>
      <c r="AR597" t="str">
        <f>IF(TabellSAML[[#This Row],[ID]]&gt;0,ISTEXT(TabellSAML[[#This Row],[(CoS) Namn på ledare för programmet]]),"")</f>
        <v/>
      </c>
      <c r="AS597" t="str">
        <f>IF(TabellSAML[[#This Row],[ID]]&gt;0,ISTEXT(TabellSAML[[#This Row],[(BIFF) Namn på ledare för programmet]]),"")</f>
        <v/>
      </c>
      <c r="AT597" t="str">
        <f>IF(TabellSAML[[#This Row],[ID]]&gt;0,ISTEXT(TabellSAML[[#This Row],[(LFT) Namn på ledare för programmet]]),"")</f>
        <v/>
      </c>
      <c r="AU597" s="5" t="str">
        <f>IF(TabellSAML[[#This Row],[CoS1]]=TRUE,TabellSAML[[#This Row],[Datum för det sista programtillfället]]&amp;TabellSAML[[#This Row],[(CoS) Ledarens namn]],"")</f>
        <v/>
      </c>
      <c r="AV597" t="str">
        <f>IF(TabellSAML[[#This Row],[CoS1]]=TRUE,TabellSAML[[#This Row],[Socialförvaltning som anordnat programtillfällena]],"")</f>
        <v/>
      </c>
      <c r="AW597" s="5" t="str">
        <f>IF(TabellSAML[[#This Row],[CoS2]]=TRUE,TabellSAML[[#This Row],[Datum för sista programtillfället]]&amp;TabellSAML[[#This Row],[(CoS) Namn på ledare för programmet]],"")</f>
        <v/>
      </c>
      <c r="AX597" t="str">
        <f>_xlfn.XLOOKUP(TabellSAML[[#This Row],[CoS_del_datum]],TabellSAML[CoS_led_datum],TabellSAML[CoS_led_SF],"",0,1)</f>
        <v/>
      </c>
      <c r="AY597" s="5" t="str">
        <f>IF(TabellSAML[[#This Row],[BIFF1]]=TRUE,TabellSAML[[#This Row],[Datum för det sista programtillfället]]&amp;TabellSAML[[#This Row],[(BIFF) Ledarens namn]],"")</f>
        <v/>
      </c>
      <c r="AZ597" t="str">
        <f>IF(TabellSAML[[#This Row],[BIFF1]]=TRUE,TabellSAML[[#This Row],[Socialförvaltning som anordnat programtillfällena]],"")</f>
        <v/>
      </c>
      <c r="BA597" s="5" t="str">
        <f>IF(TabellSAML[[#This Row],[BIFF2]]=TRUE,TabellSAML[[#This Row],[Datum för sista programtillfället]]&amp;TabellSAML[[#This Row],[(BIFF) Namn på ledare för programmet]],"")</f>
        <v/>
      </c>
      <c r="BB597" t="str">
        <f>_xlfn.XLOOKUP(TabellSAML[[#This Row],[BIFF_del_datum]],TabellSAML[BIFF_led_datum],TabellSAML[BIFF_led_SF],"",0,1)</f>
        <v/>
      </c>
      <c r="BC597" s="5" t="str">
        <f>IF(TabellSAML[[#This Row],[LFT1]]=TRUE,TabellSAML[[#This Row],[Datum för det sista programtillfället]]&amp;TabellSAML[[#This Row],[(LFT) Ledarens namn]],"")</f>
        <v/>
      </c>
      <c r="BD597" t="str">
        <f>IF(TabellSAML[[#This Row],[LFT1]]=TRUE,TabellSAML[[#This Row],[Socialförvaltning som anordnat programtillfällena]],"")</f>
        <v/>
      </c>
      <c r="BE597" s="5" t="str">
        <f>IF(TabellSAML[[#This Row],[LFT2]]=TRUE,TabellSAML[[#This Row],[Datum för sista programtillfället]]&amp;TabellSAML[[#This Row],[(LFT) Namn på ledare för programmet]],"")</f>
        <v/>
      </c>
      <c r="BF597" t="str">
        <f>_xlfn.XLOOKUP(TabellSAML[[#This Row],[LFT_del_datum]],TabellSAML[LFT_led_datum],TabellSAML[LFT_led_SF],"",0,1)</f>
        <v/>
      </c>
      <c r="BG59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7" s="5" t="str">
        <f>IF(ISNUMBER(TabellSAML[[#This Row],[Datum för det sista programtillfället]]),TabellSAML[[#This Row],[Datum för det sista programtillfället]],IF(ISBLANK(TabellSAML[[#This Row],[Datum för sista programtillfället]]),"",TabellSAML[[#This Row],[Datum för sista programtillfället]]))</f>
        <v/>
      </c>
      <c r="BJ597" t="str">
        <f>IF(ISTEXT(TabellSAML[[#This Row],[Typ av program]]),TabellSAML[[#This Row],[Typ av program]],IF(ISBLANK(TabellSAML[[#This Row],[Typ av program2]]),"",TabellSAML[[#This Row],[Typ av program2]]))</f>
        <v/>
      </c>
      <c r="BK597" t="str">
        <f>IF(ISTEXT(TabellSAML[[#This Row],[Datum alla]]),"",YEAR(TabellSAML[[#This Row],[Datum alla]]))</f>
        <v/>
      </c>
      <c r="BL597" t="str">
        <f>IF(ISTEXT(TabellSAML[[#This Row],[Datum alla]]),"",MONTH(TabellSAML[[#This Row],[Datum alla]]))</f>
        <v/>
      </c>
      <c r="BM597" t="str">
        <f>IF(ISTEXT(TabellSAML[[#This Row],[Månad]]),"",IF(TabellSAML[[#This Row],[Månad]]&lt;=6,TabellSAML[[#This Row],[År]]&amp;" termin 1",TabellSAML[[#This Row],[År]]&amp;" termin 2"))</f>
        <v/>
      </c>
    </row>
    <row r="598" spans="2:65" x14ac:dyDescent="0.25">
      <c r="B598" s="1"/>
      <c r="C598" s="1"/>
      <c r="AO598" s="44" t="str">
        <f>IF(TabellSAML[[#This Row],[ID]]&gt;0,ISTEXT(TabellSAML[[#This Row],[(CoS) Ledarens namn]]),"")</f>
        <v/>
      </c>
      <c r="AP598" t="str">
        <f>IF(TabellSAML[[#This Row],[ID]]&gt;0,ISTEXT(TabellSAML[[#This Row],[(BIFF) Ledarens namn]]),"")</f>
        <v/>
      </c>
      <c r="AQ598" t="str">
        <f>IF(TabellSAML[[#This Row],[ID]]&gt;0,ISTEXT(TabellSAML[[#This Row],[(LFT) Ledarens namn]]),"")</f>
        <v/>
      </c>
      <c r="AR598" t="str">
        <f>IF(TabellSAML[[#This Row],[ID]]&gt;0,ISTEXT(TabellSAML[[#This Row],[(CoS) Namn på ledare för programmet]]),"")</f>
        <v/>
      </c>
      <c r="AS598" t="str">
        <f>IF(TabellSAML[[#This Row],[ID]]&gt;0,ISTEXT(TabellSAML[[#This Row],[(BIFF) Namn på ledare för programmet]]),"")</f>
        <v/>
      </c>
      <c r="AT598" t="str">
        <f>IF(TabellSAML[[#This Row],[ID]]&gt;0,ISTEXT(TabellSAML[[#This Row],[(LFT) Namn på ledare för programmet]]),"")</f>
        <v/>
      </c>
      <c r="AU598" s="5" t="str">
        <f>IF(TabellSAML[[#This Row],[CoS1]]=TRUE,TabellSAML[[#This Row],[Datum för det sista programtillfället]]&amp;TabellSAML[[#This Row],[(CoS) Ledarens namn]],"")</f>
        <v/>
      </c>
      <c r="AV598" t="str">
        <f>IF(TabellSAML[[#This Row],[CoS1]]=TRUE,TabellSAML[[#This Row],[Socialförvaltning som anordnat programtillfällena]],"")</f>
        <v/>
      </c>
      <c r="AW598" s="5" t="str">
        <f>IF(TabellSAML[[#This Row],[CoS2]]=TRUE,TabellSAML[[#This Row],[Datum för sista programtillfället]]&amp;TabellSAML[[#This Row],[(CoS) Namn på ledare för programmet]],"")</f>
        <v/>
      </c>
      <c r="AX598" t="str">
        <f>_xlfn.XLOOKUP(TabellSAML[[#This Row],[CoS_del_datum]],TabellSAML[CoS_led_datum],TabellSAML[CoS_led_SF],"",0,1)</f>
        <v/>
      </c>
      <c r="AY598" s="5" t="str">
        <f>IF(TabellSAML[[#This Row],[BIFF1]]=TRUE,TabellSAML[[#This Row],[Datum för det sista programtillfället]]&amp;TabellSAML[[#This Row],[(BIFF) Ledarens namn]],"")</f>
        <v/>
      </c>
      <c r="AZ598" t="str">
        <f>IF(TabellSAML[[#This Row],[BIFF1]]=TRUE,TabellSAML[[#This Row],[Socialförvaltning som anordnat programtillfällena]],"")</f>
        <v/>
      </c>
      <c r="BA598" s="5" t="str">
        <f>IF(TabellSAML[[#This Row],[BIFF2]]=TRUE,TabellSAML[[#This Row],[Datum för sista programtillfället]]&amp;TabellSAML[[#This Row],[(BIFF) Namn på ledare för programmet]],"")</f>
        <v/>
      </c>
      <c r="BB598" t="str">
        <f>_xlfn.XLOOKUP(TabellSAML[[#This Row],[BIFF_del_datum]],TabellSAML[BIFF_led_datum],TabellSAML[BIFF_led_SF],"",0,1)</f>
        <v/>
      </c>
      <c r="BC598" s="5" t="str">
        <f>IF(TabellSAML[[#This Row],[LFT1]]=TRUE,TabellSAML[[#This Row],[Datum för det sista programtillfället]]&amp;TabellSAML[[#This Row],[(LFT) Ledarens namn]],"")</f>
        <v/>
      </c>
      <c r="BD598" t="str">
        <f>IF(TabellSAML[[#This Row],[LFT1]]=TRUE,TabellSAML[[#This Row],[Socialförvaltning som anordnat programtillfällena]],"")</f>
        <v/>
      </c>
      <c r="BE598" s="5" t="str">
        <f>IF(TabellSAML[[#This Row],[LFT2]]=TRUE,TabellSAML[[#This Row],[Datum för sista programtillfället]]&amp;TabellSAML[[#This Row],[(LFT) Namn på ledare för programmet]],"")</f>
        <v/>
      </c>
      <c r="BF598" t="str">
        <f>_xlfn.XLOOKUP(TabellSAML[[#This Row],[LFT_del_datum]],TabellSAML[LFT_led_datum],TabellSAML[LFT_led_SF],"",0,1)</f>
        <v/>
      </c>
      <c r="BG59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8" s="5" t="str">
        <f>IF(ISNUMBER(TabellSAML[[#This Row],[Datum för det sista programtillfället]]),TabellSAML[[#This Row],[Datum för det sista programtillfället]],IF(ISBLANK(TabellSAML[[#This Row],[Datum för sista programtillfället]]),"",TabellSAML[[#This Row],[Datum för sista programtillfället]]))</f>
        <v/>
      </c>
      <c r="BJ598" t="str">
        <f>IF(ISTEXT(TabellSAML[[#This Row],[Typ av program]]),TabellSAML[[#This Row],[Typ av program]],IF(ISBLANK(TabellSAML[[#This Row],[Typ av program2]]),"",TabellSAML[[#This Row],[Typ av program2]]))</f>
        <v/>
      </c>
      <c r="BK598" t="str">
        <f>IF(ISTEXT(TabellSAML[[#This Row],[Datum alla]]),"",YEAR(TabellSAML[[#This Row],[Datum alla]]))</f>
        <v/>
      </c>
      <c r="BL598" t="str">
        <f>IF(ISTEXT(TabellSAML[[#This Row],[Datum alla]]),"",MONTH(TabellSAML[[#This Row],[Datum alla]]))</f>
        <v/>
      </c>
      <c r="BM598" t="str">
        <f>IF(ISTEXT(TabellSAML[[#This Row],[Månad]]),"",IF(TabellSAML[[#This Row],[Månad]]&lt;=6,TabellSAML[[#This Row],[År]]&amp;" termin 1",TabellSAML[[#This Row],[År]]&amp;" termin 2"))</f>
        <v/>
      </c>
    </row>
    <row r="599" spans="2:65" x14ac:dyDescent="0.25">
      <c r="B599" s="1"/>
      <c r="C599" s="1"/>
      <c r="AO599" s="44" t="str">
        <f>IF(TabellSAML[[#This Row],[ID]]&gt;0,ISTEXT(TabellSAML[[#This Row],[(CoS) Ledarens namn]]),"")</f>
        <v/>
      </c>
      <c r="AP599" t="str">
        <f>IF(TabellSAML[[#This Row],[ID]]&gt;0,ISTEXT(TabellSAML[[#This Row],[(BIFF) Ledarens namn]]),"")</f>
        <v/>
      </c>
      <c r="AQ599" t="str">
        <f>IF(TabellSAML[[#This Row],[ID]]&gt;0,ISTEXT(TabellSAML[[#This Row],[(LFT) Ledarens namn]]),"")</f>
        <v/>
      </c>
      <c r="AR599" t="str">
        <f>IF(TabellSAML[[#This Row],[ID]]&gt;0,ISTEXT(TabellSAML[[#This Row],[(CoS) Namn på ledare för programmet]]),"")</f>
        <v/>
      </c>
      <c r="AS599" t="str">
        <f>IF(TabellSAML[[#This Row],[ID]]&gt;0,ISTEXT(TabellSAML[[#This Row],[(BIFF) Namn på ledare för programmet]]),"")</f>
        <v/>
      </c>
      <c r="AT599" t="str">
        <f>IF(TabellSAML[[#This Row],[ID]]&gt;0,ISTEXT(TabellSAML[[#This Row],[(LFT) Namn på ledare för programmet]]),"")</f>
        <v/>
      </c>
      <c r="AU599" s="5" t="str">
        <f>IF(TabellSAML[[#This Row],[CoS1]]=TRUE,TabellSAML[[#This Row],[Datum för det sista programtillfället]]&amp;TabellSAML[[#This Row],[(CoS) Ledarens namn]],"")</f>
        <v/>
      </c>
      <c r="AV599" t="str">
        <f>IF(TabellSAML[[#This Row],[CoS1]]=TRUE,TabellSAML[[#This Row],[Socialförvaltning som anordnat programtillfällena]],"")</f>
        <v/>
      </c>
      <c r="AW599" s="5" t="str">
        <f>IF(TabellSAML[[#This Row],[CoS2]]=TRUE,TabellSAML[[#This Row],[Datum för sista programtillfället]]&amp;TabellSAML[[#This Row],[(CoS) Namn på ledare för programmet]],"")</f>
        <v/>
      </c>
      <c r="AX599" t="str">
        <f>_xlfn.XLOOKUP(TabellSAML[[#This Row],[CoS_del_datum]],TabellSAML[CoS_led_datum],TabellSAML[CoS_led_SF],"",0,1)</f>
        <v/>
      </c>
      <c r="AY599" s="5" t="str">
        <f>IF(TabellSAML[[#This Row],[BIFF1]]=TRUE,TabellSAML[[#This Row],[Datum för det sista programtillfället]]&amp;TabellSAML[[#This Row],[(BIFF) Ledarens namn]],"")</f>
        <v/>
      </c>
      <c r="AZ599" t="str">
        <f>IF(TabellSAML[[#This Row],[BIFF1]]=TRUE,TabellSAML[[#This Row],[Socialförvaltning som anordnat programtillfällena]],"")</f>
        <v/>
      </c>
      <c r="BA599" s="5" t="str">
        <f>IF(TabellSAML[[#This Row],[BIFF2]]=TRUE,TabellSAML[[#This Row],[Datum för sista programtillfället]]&amp;TabellSAML[[#This Row],[(BIFF) Namn på ledare för programmet]],"")</f>
        <v/>
      </c>
      <c r="BB599" t="str">
        <f>_xlfn.XLOOKUP(TabellSAML[[#This Row],[BIFF_del_datum]],TabellSAML[BIFF_led_datum],TabellSAML[BIFF_led_SF],"",0,1)</f>
        <v/>
      </c>
      <c r="BC599" s="5" t="str">
        <f>IF(TabellSAML[[#This Row],[LFT1]]=TRUE,TabellSAML[[#This Row],[Datum för det sista programtillfället]]&amp;TabellSAML[[#This Row],[(LFT) Ledarens namn]],"")</f>
        <v/>
      </c>
      <c r="BD599" t="str">
        <f>IF(TabellSAML[[#This Row],[LFT1]]=TRUE,TabellSAML[[#This Row],[Socialförvaltning som anordnat programtillfällena]],"")</f>
        <v/>
      </c>
      <c r="BE599" s="5" t="str">
        <f>IF(TabellSAML[[#This Row],[LFT2]]=TRUE,TabellSAML[[#This Row],[Datum för sista programtillfället]]&amp;TabellSAML[[#This Row],[(LFT) Namn på ledare för programmet]],"")</f>
        <v/>
      </c>
      <c r="BF599" t="str">
        <f>_xlfn.XLOOKUP(TabellSAML[[#This Row],[LFT_del_datum]],TabellSAML[LFT_led_datum],TabellSAML[LFT_led_SF],"",0,1)</f>
        <v/>
      </c>
      <c r="BG59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59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599" s="5" t="str">
        <f>IF(ISNUMBER(TabellSAML[[#This Row],[Datum för det sista programtillfället]]),TabellSAML[[#This Row],[Datum för det sista programtillfället]],IF(ISBLANK(TabellSAML[[#This Row],[Datum för sista programtillfället]]),"",TabellSAML[[#This Row],[Datum för sista programtillfället]]))</f>
        <v/>
      </c>
      <c r="BJ599" t="str">
        <f>IF(ISTEXT(TabellSAML[[#This Row],[Typ av program]]),TabellSAML[[#This Row],[Typ av program]],IF(ISBLANK(TabellSAML[[#This Row],[Typ av program2]]),"",TabellSAML[[#This Row],[Typ av program2]]))</f>
        <v/>
      </c>
      <c r="BK599" t="str">
        <f>IF(ISTEXT(TabellSAML[[#This Row],[Datum alla]]),"",YEAR(TabellSAML[[#This Row],[Datum alla]]))</f>
        <v/>
      </c>
      <c r="BL599" t="str">
        <f>IF(ISTEXT(TabellSAML[[#This Row],[Datum alla]]),"",MONTH(TabellSAML[[#This Row],[Datum alla]]))</f>
        <v/>
      </c>
      <c r="BM599" t="str">
        <f>IF(ISTEXT(TabellSAML[[#This Row],[Månad]]),"",IF(TabellSAML[[#This Row],[Månad]]&lt;=6,TabellSAML[[#This Row],[År]]&amp;" termin 1",TabellSAML[[#This Row],[År]]&amp;" termin 2"))</f>
        <v/>
      </c>
    </row>
    <row r="600" spans="2:65" x14ac:dyDescent="0.25">
      <c r="B600" s="1"/>
      <c r="C600" s="1"/>
      <c r="AO600" s="44" t="str">
        <f>IF(TabellSAML[[#This Row],[ID]]&gt;0,ISTEXT(TabellSAML[[#This Row],[(CoS) Ledarens namn]]),"")</f>
        <v/>
      </c>
      <c r="AP600" t="str">
        <f>IF(TabellSAML[[#This Row],[ID]]&gt;0,ISTEXT(TabellSAML[[#This Row],[(BIFF) Ledarens namn]]),"")</f>
        <v/>
      </c>
      <c r="AQ600" t="str">
        <f>IF(TabellSAML[[#This Row],[ID]]&gt;0,ISTEXT(TabellSAML[[#This Row],[(LFT) Ledarens namn]]),"")</f>
        <v/>
      </c>
      <c r="AR600" t="str">
        <f>IF(TabellSAML[[#This Row],[ID]]&gt;0,ISTEXT(TabellSAML[[#This Row],[(CoS) Namn på ledare för programmet]]),"")</f>
        <v/>
      </c>
      <c r="AS600" t="str">
        <f>IF(TabellSAML[[#This Row],[ID]]&gt;0,ISTEXT(TabellSAML[[#This Row],[(BIFF) Namn på ledare för programmet]]),"")</f>
        <v/>
      </c>
      <c r="AT600" t="str">
        <f>IF(TabellSAML[[#This Row],[ID]]&gt;0,ISTEXT(TabellSAML[[#This Row],[(LFT) Namn på ledare för programmet]]),"")</f>
        <v/>
      </c>
      <c r="AU600" s="5" t="str">
        <f>IF(TabellSAML[[#This Row],[CoS1]]=TRUE,TabellSAML[[#This Row],[Datum för det sista programtillfället]]&amp;TabellSAML[[#This Row],[(CoS) Ledarens namn]],"")</f>
        <v/>
      </c>
      <c r="AV600" t="str">
        <f>IF(TabellSAML[[#This Row],[CoS1]]=TRUE,TabellSAML[[#This Row],[Socialförvaltning som anordnat programtillfällena]],"")</f>
        <v/>
      </c>
      <c r="AW600" s="5" t="str">
        <f>IF(TabellSAML[[#This Row],[CoS2]]=TRUE,TabellSAML[[#This Row],[Datum för sista programtillfället]]&amp;TabellSAML[[#This Row],[(CoS) Namn på ledare för programmet]],"")</f>
        <v/>
      </c>
      <c r="AX600" t="str">
        <f>_xlfn.XLOOKUP(TabellSAML[[#This Row],[CoS_del_datum]],TabellSAML[CoS_led_datum],TabellSAML[CoS_led_SF],"",0,1)</f>
        <v/>
      </c>
      <c r="AY600" s="5" t="str">
        <f>IF(TabellSAML[[#This Row],[BIFF1]]=TRUE,TabellSAML[[#This Row],[Datum för det sista programtillfället]]&amp;TabellSAML[[#This Row],[(BIFF) Ledarens namn]],"")</f>
        <v/>
      </c>
      <c r="AZ600" t="str">
        <f>IF(TabellSAML[[#This Row],[BIFF1]]=TRUE,TabellSAML[[#This Row],[Socialförvaltning som anordnat programtillfällena]],"")</f>
        <v/>
      </c>
      <c r="BA600" s="5" t="str">
        <f>IF(TabellSAML[[#This Row],[BIFF2]]=TRUE,TabellSAML[[#This Row],[Datum för sista programtillfället]]&amp;TabellSAML[[#This Row],[(BIFF) Namn på ledare för programmet]],"")</f>
        <v/>
      </c>
      <c r="BB600" t="str">
        <f>_xlfn.XLOOKUP(TabellSAML[[#This Row],[BIFF_del_datum]],TabellSAML[BIFF_led_datum],TabellSAML[BIFF_led_SF],"",0,1)</f>
        <v/>
      </c>
      <c r="BC600" s="5" t="str">
        <f>IF(TabellSAML[[#This Row],[LFT1]]=TRUE,TabellSAML[[#This Row],[Datum för det sista programtillfället]]&amp;TabellSAML[[#This Row],[(LFT) Ledarens namn]],"")</f>
        <v/>
      </c>
      <c r="BD600" t="str">
        <f>IF(TabellSAML[[#This Row],[LFT1]]=TRUE,TabellSAML[[#This Row],[Socialförvaltning som anordnat programtillfällena]],"")</f>
        <v/>
      </c>
      <c r="BE600" s="5" t="str">
        <f>IF(TabellSAML[[#This Row],[LFT2]]=TRUE,TabellSAML[[#This Row],[Datum för sista programtillfället]]&amp;TabellSAML[[#This Row],[(LFT) Namn på ledare för programmet]],"")</f>
        <v/>
      </c>
      <c r="BF600" t="str">
        <f>_xlfn.XLOOKUP(TabellSAML[[#This Row],[LFT_del_datum]],TabellSAML[LFT_led_datum],TabellSAML[LFT_led_SF],"",0,1)</f>
        <v/>
      </c>
      <c r="BG60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0" s="5" t="str">
        <f>IF(ISNUMBER(TabellSAML[[#This Row],[Datum för det sista programtillfället]]),TabellSAML[[#This Row],[Datum för det sista programtillfället]],IF(ISBLANK(TabellSAML[[#This Row],[Datum för sista programtillfället]]),"",TabellSAML[[#This Row],[Datum för sista programtillfället]]))</f>
        <v/>
      </c>
      <c r="BJ600" t="str">
        <f>IF(ISTEXT(TabellSAML[[#This Row],[Typ av program]]),TabellSAML[[#This Row],[Typ av program]],IF(ISBLANK(TabellSAML[[#This Row],[Typ av program2]]),"",TabellSAML[[#This Row],[Typ av program2]]))</f>
        <v/>
      </c>
      <c r="BK600" t="str">
        <f>IF(ISTEXT(TabellSAML[[#This Row],[Datum alla]]),"",YEAR(TabellSAML[[#This Row],[Datum alla]]))</f>
        <v/>
      </c>
      <c r="BL600" t="str">
        <f>IF(ISTEXT(TabellSAML[[#This Row],[Datum alla]]),"",MONTH(TabellSAML[[#This Row],[Datum alla]]))</f>
        <v/>
      </c>
      <c r="BM600" t="str">
        <f>IF(ISTEXT(TabellSAML[[#This Row],[Månad]]),"",IF(TabellSAML[[#This Row],[Månad]]&lt;=6,TabellSAML[[#This Row],[År]]&amp;" termin 1",TabellSAML[[#This Row],[År]]&amp;" termin 2"))</f>
        <v/>
      </c>
    </row>
    <row r="601" spans="2:65" x14ac:dyDescent="0.25">
      <c r="B601" s="1"/>
      <c r="C601" s="1"/>
      <c r="AO601" s="44" t="str">
        <f>IF(TabellSAML[[#This Row],[ID]]&gt;0,ISTEXT(TabellSAML[[#This Row],[(CoS) Ledarens namn]]),"")</f>
        <v/>
      </c>
      <c r="AP601" t="str">
        <f>IF(TabellSAML[[#This Row],[ID]]&gt;0,ISTEXT(TabellSAML[[#This Row],[(BIFF) Ledarens namn]]),"")</f>
        <v/>
      </c>
      <c r="AQ601" t="str">
        <f>IF(TabellSAML[[#This Row],[ID]]&gt;0,ISTEXT(TabellSAML[[#This Row],[(LFT) Ledarens namn]]),"")</f>
        <v/>
      </c>
      <c r="AR601" t="str">
        <f>IF(TabellSAML[[#This Row],[ID]]&gt;0,ISTEXT(TabellSAML[[#This Row],[(CoS) Namn på ledare för programmet]]),"")</f>
        <v/>
      </c>
      <c r="AS601" t="str">
        <f>IF(TabellSAML[[#This Row],[ID]]&gt;0,ISTEXT(TabellSAML[[#This Row],[(BIFF) Namn på ledare för programmet]]),"")</f>
        <v/>
      </c>
      <c r="AT601" t="str">
        <f>IF(TabellSAML[[#This Row],[ID]]&gt;0,ISTEXT(TabellSAML[[#This Row],[(LFT) Namn på ledare för programmet]]),"")</f>
        <v/>
      </c>
      <c r="AU601" s="5" t="str">
        <f>IF(TabellSAML[[#This Row],[CoS1]]=TRUE,TabellSAML[[#This Row],[Datum för det sista programtillfället]]&amp;TabellSAML[[#This Row],[(CoS) Ledarens namn]],"")</f>
        <v/>
      </c>
      <c r="AV601" t="str">
        <f>IF(TabellSAML[[#This Row],[CoS1]]=TRUE,TabellSAML[[#This Row],[Socialförvaltning som anordnat programtillfällena]],"")</f>
        <v/>
      </c>
      <c r="AW601" s="5" t="str">
        <f>IF(TabellSAML[[#This Row],[CoS2]]=TRUE,TabellSAML[[#This Row],[Datum för sista programtillfället]]&amp;TabellSAML[[#This Row],[(CoS) Namn på ledare för programmet]],"")</f>
        <v/>
      </c>
      <c r="AX601" t="str">
        <f>_xlfn.XLOOKUP(TabellSAML[[#This Row],[CoS_del_datum]],TabellSAML[CoS_led_datum],TabellSAML[CoS_led_SF],"",0,1)</f>
        <v/>
      </c>
      <c r="AY601" s="5" t="str">
        <f>IF(TabellSAML[[#This Row],[BIFF1]]=TRUE,TabellSAML[[#This Row],[Datum för det sista programtillfället]]&amp;TabellSAML[[#This Row],[(BIFF) Ledarens namn]],"")</f>
        <v/>
      </c>
      <c r="AZ601" t="str">
        <f>IF(TabellSAML[[#This Row],[BIFF1]]=TRUE,TabellSAML[[#This Row],[Socialförvaltning som anordnat programtillfällena]],"")</f>
        <v/>
      </c>
      <c r="BA601" s="5" t="str">
        <f>IF(TabellSAML[[#This Row],[BIFF2]]=TRUE,TabellSAML[[#This Row],[Datum för sista programtillfället]]&amp;TabellSAML[[#This Row],[(BIFF) Namn på ledare för programmet]],"")</f>
        <v/>
      </c>
      <c r="BB601" t="str">
        <f>_xlfn.XLOOKUP(TabellSAML[[#This Row],[BIFF_del_datum]],TabellSAML[BIFF_led_datum],TabellSAML[BIFF_led_SF],"",0,1)</f>
        <v/>
      </c>
      <c r="BC601" s="5" t="str">
        <f>IF(TabellSAML[[#This Row],[LFT1]]=TRUE,TabellSAML[[#This Row],[Datum för det sista programtillfället]]&amp;TabellSAML[[#This Row],[(LFT) Ledarens namn]],"")</f>
        <v/>
      </c>
      <c r="BD601" t="str">
        <f>IF(TabellSAML[[#This Row],[LFT1]]=TRUE,TabellSAML[[#This Row],[Socialförvaltning som anordnat programtillfällena]],"")</f>
        <v/>
      </c>
      <c r="BE601" s="5" t="str">
        <f>IF(TabellSAML[[#This Row],[LFT2]]=TRUE,TabellSAML[[#This Row],[Datum för sista programtillfället]]&amp;TabellSAML[[#This Row],[(LFT) Namn på ledare för programmet]],"")</f>
        <v/>
      </c>
      <c r="BF601" t="str">
        <f>_xlfn.XLOOKUP(TabellSAML[[#This Row],[LFT_del_datum]],TabellSAML[LFT_led_datum],TabellSAML[LFT_led_SF],"",0,1)</f>
        <v/>
      </c>
      <c r="BG60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1" s="5" t="str">
        <f>IF(ISNUMBER(TabellSAML[[#This Row],[Datum för det sista programtillfället]]),TabellSAML[[#This Row],[Datum för det sista programtillfället]],IF(ISBLANK(TabellSAML[[#This Row],[Datum för sista programtillfället]]),"",TabellSAML[[#This Row],[Datum för sista programtillfället]]))</f>
        <v/>
      </c>
      <c r="BJ601" t="str">
        <f>IF(ISTEXT(TabellSAML[[#This Row],[Typ av program]]),TabellSAML[[#This Row],[Typ av program]],IF(ISBLANK(TabellSAML[[#This Row],[Typ av program2]]),"",TabellSAML[[#This Row],[Typ av program2]]))</f>
        <v/>
      </c>
      <c r="BK601" t="str">
        <f>IF(ISTEXT(TabellSAML[[#This Row],[Datum alla]]),"",YEAR(TabellSAML[[#This Row],[Datum alla]]))</f>
        <v/>
      </c>
      <c r="BL601" t="str">
        <f>IF(ISTEXT(TabellSAML[[#This Row],[Datum alla]]),"",MONTH(TabellSAML[[#This Row],[Datum alla]]))</f>
        <v/>
      </c>
      <c r="BM601" t="str">
        <f>IF(ISTEXT(TabellSAML[[#This Row],[Månad]]),"",IF(TabellSAML[[#This Row],[Månad]]&lt;=6,TabellSAML[[#This Row],[År]]&amp;" termin 1",TabellSAML[[#This Row],[År]]&amp;" termin 2"))</f>
        <v/>
      </c>
    </row>
    <row r="602" spans="2:65" x14ac:dyDescent="0.25">
      <c r="B602" s="1"/>
      <c r="C602" s="1"/>
      <c r="AO602" s="44" t="str">
        <f>IF(TabellSAML[[#This Row],[ID]]&gt;0,ISTEXT(TabellSAML[[#This Row],[(CoS) Ledarens namn]]),"")</f>
        <v/>
      </c>
      <c r="AP602" t="str">
        <f>IF(TabellSAML[[#This Row],[ID]]&gt;0,ISTEXT(TabellSAML[[#This Row],[(BIFF) Ledarens namn]]),"")</f>
        <v/>
      </c>
      <c r="AQ602" t="str">
        <f>IF(TabellSAML[[#This Row],[ID]]&gt;0,ISTEXT(TabellSAML[[#This Row],[(LFT) Ledarens namn]]),"")</f>
        <v/>
      </c>
      <c r="AR602" t="str">
        <f>IF(TabellSAML[[#This Row],[ID]]&gt;0,ISTEXT(TabellSAML[[#This Row],[(CoS) Namn på ledare för programmet]]),"")</f>
        <v/>
      </c>
      <c r="AS602" t="str">
        <f>IF(TabellSAML[[#This Row],[ID]]&gt;0,ISTEXT(TabellSAML[[#This Row],[(BIFF) Namn på ledare för programmet]]),"")</f>
        <v/>
      </c>
      <c r="AT602" t="str">
        <f>IF(TabellSAML[[#This Row],[ID]]&gt;0,ISTEXT(TabellSAML[[#This Row],[(LFT) Namn på ledare för programmet]]),"")</f>
        <v/>
      </c>
      <c r="AU602" s="5" t="str">
        <f>IF(TabellSAML[[#This Row],[CoS1]]=TRUE,TabellSAML[[#This Row],[Datum för det sista programtillfället]]&amp;TabellSAML[[#This Row],[(CoS) Ledarens namn]],"")</f>
        <v/>
      </c>
      <c r="AV602" t="str">
        <f>IF(TabellSAML[[#This Row],[CoS1]]=TRUE,TabellSAML[[#This Row],[Socialförvaltning som anordnat programtillfällena]],"")</f>
        <v/>
      </c>
      <c r="AW602" s="5" t="str">
        <f>IF(TabellSAML[[#This Row],[CoS2]]=TRUE,TabellSAML[[#This Row],[Datum för sista programtillfället]]&amp;TabellSAML[[#This Row],[(CoS) Namn på ledare för programmet]],"")</f>
        <v/>
      </c>
      <c r="AX602" t="str">
        <f>_xlfn.XLOOKUP(TabellSAML[[#This Row],[CoS_del_datum]],TabellSAML[CoS_led_datum],TabellSAML[CoS_led_SF],"",0,1)</f>
        <v/>
      </c>
      <c r="AY602" s="5" t="str">
        <f>IF(TabellSAML[[#This Row],[BIFF1]]=TRUE,TabellSAML[[#This Row],[Datum för det sista programtillfället]]&amp;TabellSAML[[#This Row],[(BIFF) Ledarens namn]],"")</f>
        <v/>
      </c>
      <c r="AZ602" t="str">
        <f>IF(TabellSAML[[#This Row],[BIFF1]]=TRUE,TabellSAML[[#This Row],[Socialförvaltning som anordnat programtillfällena]],"")</f>
        <v/>
      </c>
      <c r="BA602" s="5" t="str">
        <f>IF(TabellSAML[[#This Row],[BIFF2]]=TRUE,TabellSAML[[#This Row],[Datum för sista programtillfället]]&amp;TabellSAML[[#This Row],[(BIFF) Namn på ledare för programmet]],"")</f>
        <v/>
      </c>
      <c r="BB602" t="str">
        <f>_xlfn.XLOOKUP(TabellSAML[[#This Row],[BIFF_del_datum]],TabellSAML[BIFF_led_datum],TabellSAML[BIFF_led_SF],"",0,1)</f>
        <v/>
      </c>
      <c r="BC602" s="5" t="str">
        <f>IF(TabellSAML[[#This Row],[LFT1]]=TRUE,TabellSAML[[#This Row],[Datum för det sista programtillfället]]&amp;TabellSAML[[#This Row],[(LFT) Ledarens namn]],"")</f>
        <v/>
      </c>
      <c r="BD602" t="str">
        <f>IF(TabellSAML[[#This Row],[LFT1]]=TRUE,TabellSAML[[#This Row],[Socialförvaltning som anordnat programtillfällena]],"")</f>
        <v/>
      </c>
      <c r="BE602" s="5" t="str">
        <f>IF(TabellSAML[[#This Row],[LFT2]]=TRUE,TabellSAML[[#This Row],[Datum för sista programtillfället]]&amp;TabellSAML[[#This Row],[(LFT) Namn på ledare för programmet]],"")</f>
        <v/>
      </c>
      <c r="BF602" t="str">
        <f>_xlfn.XLOOKUP(TabellSAML[[#This Row],[LFT_del_datum]],TabellSAML[LFT_led_datum],TabellSAML[LFT_led_SF],"",0,1)</f>
        <v/>
      </c>
      <c r="BG60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2" s="5" t="str">
        <f>IF(ISNUMBER(TabellSAML[[#This Row],[Datum för det sista programtillfället]]),TabellSAML[[#This Row],[Datum för det sista programtillfället]],IF(ISBLANK(TabellSAML[[#This Row],[Datum för sista programtillfället]]),"",TabellSAML[[#This Row],[Datum för sista programtillfället]]))</f>
        <v/>
      </c>
      <c r="BJ602" t="str">
        <f>IF(ISTEXT(TabellSAML[[#This Row],[Typ av program]]),TabellSAML[[#This Row],[Typ av program]],IF(ISBLANK(TabellSAML[[#This Row],[Typ av program2]]),"",TabellSAML[[#This Row],[Typ av program2]]))</f>
        <v/>
      </c>
      <c r="BK602" t="str">
        <f>IF(ISTEXT(TabellSAML[[#This Row],[Datum alla]]),"",YEAR(TabellSAML[[#This Row],[Datum alla]]))</f>
        <v/>
      </c>
      <c r="BL602" t="str">
        <f>IF(ISTEXT(TabellSAML[[#This Row],[Datum alla]]),"",MONTH(TabellSAML[[#This Row],[Datum alla]]))</f>
        <v/>
      </c>
      <c r="BM602" t="str">
        <f>IF(ISTEXT(TabellSAML[[#This Row],[Månad]]),"",IF(TabellSAML[[#This Row],[Månad]]&lt;=6,TabellSAML[[#This Row],[År]]&amp;" termin 1",TabellSAML[[#This Row],[År]]&amp;" termin 2"))</f>
        <v/>
      </c>
    </row>
    <row r="603" spans="2:65" x14ac:dyDescent="0.25">
      <c r="B603" s="1"/>
      <c r="C603" s="1"/>
      <c r="AO603" s="44" t="str">
        <f>IF(TabellSAML[[#This Row],[ID]]&gt;0,ISTEXT(TabellSAML[[#This Row],[(CoS) Ledarens namn]]),"")</f>
        <v/>
      </c>
      <c r="AP603" t="str">
        <f>IF(TabellSAML[[#This Row],[ID]]&gt;0,ISTEXT(TabellSAML[[#This Row],[(BIFF) Ledarens namn]]),"")</f>
        <v/>
      </c>
      <c r="AQ603" t="str">
        <f>IF(TabellSAML[[#This Row],[ID]]&gt;0,ISTEXT(TabellSAML[[#This Row],[(LFT) Ledarens namn]]),"")</f>
        <v/>
      </c>
      <c r="AR603" t="str">
        <f>IF(TabellSAML[[#This Row],[ID]]&gt;0,ISTEXT(TabellSAML[[#This Row],[(CoS) Namn på ledare för programmet]]),"")</f>
        <v/>
      </c>
      <c r="AS603" t="str">
        <f>IF(TabellSAML[[#This Row],[ID]]&gt;0,ISTEXT(TabellSAML[[#This Row],[(BIFF) Namn på ledare för programmet]]),"")</f>
        <v/>
      </c>
      <c r="AT603" t="str">
        <f>IF(TabellSAML[[#This Row],[ID]]&gt;0,ISTEXT(TabellSAML[[#This Row],[(LFT) Namn på ledare för programmet]]),"")</f>
        <v/>
      </c>
      <c r="AU603" s="5" t="str">
        <f>IF(TabellSAML[[#This Row],[CoS1]]=TRUE,TabellSAML[[#This Row],[Datum för det sista programtillfället]]&amp;TabellSAML[[#This Row],[(CoS) Ledarens namn]],"")</f>
        <v/>
      </c>
      <c r="AV603" t="str">
        <f>IF(TabellSAML[[#This Row],[CoS1]]=TRUE,TabellSAML[[#This Row],[Socialförvaltning som anordnat programtillfällena]],"")</f>
        <v/>
      </c>
      <c r="AW603" s="5" t="str">
        <f>IF(TabellSAML[[#This Row],[CoS2]]=TRUE,TabellSAML[[#This Row],[Datum för sista programtillfället]]&amp;TabellSAML[[#This Row],[(CoS) Namn på ledare för programmet]],"")</f>
        <v/>
      </c>
      <c r="AX603" t="str">
        <f>_xlfn.XLOOKUP(TabellSAML[[#This Row],[CoS_del_datum]],TabellSAML[CoS_led_datum],TabellSAML[CoS_led_SF],"",0,1)</f>
        <v/>
      </c>
      <c r="AY603" s="5" t="str">
        <f>IF(TabellSAML[[#This Row],[BIFF1]]=TRUE,TabellSAML[[#This Row],[Datum för det sista programtillfället]]&amp;TabellSAML[[#This Row],[(BIFF) Ledarens namn]],"")</f>
        <v/>
      </c>
      <c r="AZ603" t="str">
        <f>IF(TabellSAML[[#This Row],[BIFF1]]=TRUE,TabellSAML[[#This Row],[Socialförvaltning som anordnat programtillfällena]],"")</f>
        <v/>
      </c>
      <c r="BA603" s="5" t="str">
        <f>IF(TabellSAML[[#This Row],[BIFF2]]=TRUE,TabellSAML[[#This Row],[Datum för sista programtillfället]]&amp;TabellSAML[[#This Row],[(BIFF) Namn på ledare för programmet]],"")</f>
        <v/>
      </c>
      <c r="BB603" t="str">
        <f>_xlfn.XLOOKUP(TabellSAML[[#This Row],[BIFF_del_datum]],TabellSAML[BIFF_led_datum],TabellSAML[BIFF_led_SF],"",0,1)</f>
        <v/>
      </c>
      <c r="BC603" s="5" t="str">
        <f>IF(TabellSAML[[#This Row],[LFT1]]=TRUE,TabellSAML[[#This Row],[Datum för det sista programtillfället]]&amp;TabellSAML[[#This Row],[(LFT) Ledarens namn]],"")</f>
        <v/>
      </c>
      <c r="BD603" t="str">
        <f>IF(TabellSAML[[#This Row],[LFT1]]=TRUE,TabellSAML[[#This Row],[Socialförvaltning som anordnat programtillfällena]],"")</f>
        <v/>
      </c>
      <c r="BE603" s="5" t="str">
        <f>IF(TabellSAML[[#This Row],[LFT2]]=TRUE,TabellSAML[[#This Row],[Datum för sista programtillfället]]&amp;TabellSAML[[#This Row],[(LFT) Namn på ledare för programmet]],"")</f>
        <v/>
      </c>
      <c r="BF603" t="str">
        <f>_xlfn.XLOOKUP(TabellSAML[[#This Row],[LFT_del_datum]],TabellSAML[LFT_led_datum],TabellSAML[LFT_led_SF],"",0,1)</f>
        <v/>
      </c>
      <c r="BG60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3" s="5" t="str">
        <f>IF(ISNUMBER(TabellSAML[[#This Row],[Datum för det sista programtillfället]]),TabellSAML[[#This Row],[Datum för det sista programtillfället]],IF(ISBLANK(TabellSAML[[#This Row],[Datum för sista programtillfället]]),"",TabellSAML[[#This Row],[Datum för sista programtillfället]]))</f>
        <v/>
      </c>
      <c r="BJ603" t="str">
        <f>IF(ISTEXT(TabellSAML[[#This Row],[Typ av program]]),TabellSAML[[#This Row],[Typ av program]],IF(ISBLANK(TabellSAML[[#This Row],[Typ av program2]]),"",TabellSAML[[#This Row],[Typ av program2]]))</f>
        <v/>
      </c>
      <c r="BK603" t="str">
        <f>IF(ISTEXT(TabellSAML[[#This Row],[Datum alla]]),"",YEAR(TabellSAML[[#This Row],[Datum alla]]))</f>
        <v/>
      </c>
      <c r="BL603" t="str">
        <f>IF(ISTEXT(TabellSAML[[#This Row],[Datum alla]]),"",MONTH(TabellSAML[[#This Row],[Datum alla]]))</f>
        <v/>
      </c>
      <c r="BM603" t="str">
        <f>IF(ISTEXT(TabellSAML[[#This Row],[Månad]]),"",IF(TabellSAML[[#This Row],[Månad]]&lt;=6,TabellSAML[[#This Row],[År]]&amp;" termin 1",TabellSAML[[#This Row],[År]]&amp;" termin 2"))</f>
        <v/>
      </c>
    </row>
    <row r="604" spans="2:65" x14ac:dyDescent="0.25">
      <c r="B604" s="1"/>
      <c r="C604" s="1"/>
      <c r="AO604" s="44" t="str">
        <f>IF(TabellSAML[[#This Row],[ID]]&gt;0,ISTEXT(TabellSAML[[#This Row],[(CoS) Ledarens namn]]),"")</f>
        <v/>
      </c>
      <c r="AP604" t="str">
        <f>IF(TabellSAML[[#This Row],[ID]]&gt;0,ISTEXT(TabellSAML[[#This Row],[(BIFF) Ledarens namn]]),"")</f>
        <v/>
      </c>
      <c r="AQ604" t="str">
        <f>IF(TabellSAML[[#This Row],[ID]]&gt;0,ISTEXT(TabellSAML[[#This Row],[(LFT) Ledarens namn]]),"")</f>
        <v/>
      </c>
      <c r="AR604" t="str">
        <f>IF(TabellSAML[[#This Row],[ID]]&gt;0,ISTEXT(TabellSAML[[#This Row],[(CoS) Namn på ledare för programmet]]),"")</f>
        <v/>
      </c>
      <c r="AS604" t="str">
        <f>IF(TabellSAML[[#This Row],[ID]]&gt;0,ISTEXT(TabellSAML[[#This Row],[(BIFF) Namn på ledare för programmet]]),"")</f>
        <v/>
      </c>
      <c r="AT604" t="str">
        <f>IF(TabellSAML[[#This Row],[ID]]&gt;0,ISTEXT(TabellSAML[[#This Row],[(LFT) Namn på ledare för programmet]]),"")</f>
        <v/>
      </c>
      <c r="AU604" s="5" t="str">
        <f>IF(TabellSAML[[#This Row],[CoS1]]=TRUE,TabellSAML[[#This Row],[Datum för det sista programtillfället]]&amp;TabellSAML[[#This Row],[(CoS) Ledarens namn]],"")</f>
        <v/>
      </c>
      <c r="AV604" t="str">
        <f>IF(TabellSAML[[#This Row],[CoS1]]=TRUE,TabellSAML[[#This Row],[Socialförvaltning som anordnat programtillfällena]],"")</f>
        <v/>
      </c>
      <c r="AW604" s="5" t="str">
        <f>IF(TabellSAML[[#This Row],[CoS2]]=TRUE,TabellSAML[[#This Row],[Datum för sista programtillfället]]&amp;TabellSAML[[#This Row],[(CoS) Namn på ledare för programmet]],"")</f>
        <v/>
      </c>
      <c r="AX604" t="str">
        <f>_xlfn.XLOOKUP(TabellSAML[[#This Row],[CoS_del_datum]],TabellSAML[CoS_led_datum],TabellSAML[CoS_led_SF],"",0,1)</f>
        <v/>
      </c>
      <c r="AY604" s="5" t="str">
        <f>IF(TabellSAML[[#This Row],[BIFF1]]=TRUE,TabellSAML[[#This Row],[Datum för det sista programtillfället]]&amp;TabellSAML[[#This Row],[(BIFF) Ledarens namn]],"")</f>
        <v/>
      </c>
      <c r="AZ604" t="str">
        <f>IF(TabellSAML[[#This Row],[BIFF1]]=TRUE,TabellSAML[[#This Row],[Socialförvaltning som anordnat programtillfällena]],"")</f>
        <v/>
      </c>
      <c r="BA604" s="5" t="str">
        <f>IF(TabellSAML[[#This Row],[BIFF2]]=TRUE,TabellSAML[[#This Row],[Datum för sista programtillfället]]&amp;TabellSAML[[#This Row],[(BIFF) Namn på ledare för programmet]],"")</f>
        <v/>
      </c>
      <c r="BB604" t="str">
        <f>_xlfn.XLOOKUP(TabellSAML[[#This Row],[BIFF_del_datum]],TabellSAML[BIFF_led_datum],TabellSAML[BIFF_led_SF],"",0,1)</f>
        <v/>
      </c>
      <c r="BC604" s="5" t="str">
        <f>IF(TabellSAML[[#This Row],[LFT1]]=TRUE,TabellSAML[[#This Row],[Datum för det sista programtillfället]]&amp;TabellSAML[[#This Row],[(LFT) Ledarens namn]],"")</f>
        <v/>
      </c>
      <c r="BD604" t="str">
        <f>IF(TabellSAML[[#This Row],[LFT1]]=TRUE,TabellSAML[[#This Row],[Socialförvaltning som anordnat programtillfällena]],"")</f>
        <v/>
      </c>
      <c r="BE604" s="5" t="str">
        <f>IF(TabellSAML[[#This Row],[LFT2]]=TRUE,TabellSAML[[#This Row],[Datum för sista programtillfället]]&amp;TabellSAML[[#This Row],[(LFT) Namn på ledare för programmet]],"")</f>
        <v/>
      </c>
      <c r="BF604" t="str">
        <f>_xlfn.XLOOKUP(TabellSAML[[#This Row],[LFT_del_datum]],TabellSAML[LFT_led_datum],TabellSAML[LFT_led_SF],"",0,1)</f>
        <v/>
      </c>
      <c r="BG60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4" s="5" t="str">
        <f>IF(ISNUMBER(TabellSAML[[#This Row],[Datum för det sista programtillfället]]),TabellSAML[[#This Row],[Datum för det sista programtillfället]],IF(ISBLANK(TabellSAML[[#This Row],[Datum för sista programtillfället]]),"",TabellSAML[[#This Row],[Datum för sista programtillfället]]))</f>
        <v/>
      </c>
      <c r="BJ604" t="str">
        <f>IF(ISTEXT(TabellSAML[[#This Row],[Typ av program]]),TabellSAML[[#This Row],[Typ av program]],IF(ISBLANK(TabellSAML[[#This Row],[Typ av program2]]),"",TabellSAML[[#This Row],[Typ av program2]]))</f>
        <v/>
      </c>
      <c r="BK604" t="str">
        <f>IF(ISTEXT(TabellSAML[[#This Row],[Datum alla]]),"",YEAR(TabellSAML[[#This Row],[Datum alla]]))</f>
        <v/>
      </c>
      <c r="BL604" t="str">
        <f>IF(ISTEXT(TabellSAML[[#This Row],[Datum alla]]),"",MONTH(TabellSAML[[#This Row],[Datum alla]]))</f>
        <v/>
      </c>
      <c r="BM604" t="str">
        <f>IF(ISTEXT(TabellSAML[[#This Row],[Månad]]),"",IF(TabellSAML[[#This Row],[Månad]]&lt;=6,TabellSAML[[#This Row],[År]]&amp;" termin 1",TabellSAML[[#This Row],[År]]&amp;" termin 2"))</f>
        <v/>
      </c>
    </row>
    <row r="605" spans="2:65" x14ac:dyDescent="0.25">
      <c r="B605" s="1"/>
      <c r="C605" s="1"/>
      <c r="AO605" s="44" t="str">
        <f>IF(TabellSAML[[#This Row],[ID]]&gt;0,ISTEXT(TabellSAML[[#This Row],[(CoS) Ledarens namn]]),"")</f>
        <v/>
      </c>
      <c r="AP605" t="str">
        <f>IF(TabellSAML[[#This Row],[ID]]&gt;0,ISTEXT(TabellSAML[[#This Row],[(BIFF) Ledarens namn]]),"")</f>
        <v/>
      </c>
      <c r="AQ605" t="str">
        <f>IF(TabellSAML[[#This Row],[ID]]&gt;0,ISTEXT(TabellSAML[[#This Row],[(LFT) Ledarens namn]]),"")</f>
        <v/>
      </c>
      <c r="AR605" t="str">
        <f>IF(TabellSAML[[#This Row],[ID]]&gt;0,ISTEXT(TabellSAML[[#This Row],[(CoS) Namn på ledare för programmet]]),"")</f>
        <v/>
      </c>
      <c r="AS605" t="str">
        <f>IF(TabellSAML[[#This Row],[ID]]&gt;0,ISTEXT(TabellSAML[[#This Row],[(BIFF) Namn på ledare för programmet]]),"")</f>
        <v/>
      </c>
      <c r="AT605" t="str">
        <f>IF(TabellSAML[[#This Row],[ID]]&gt;0,ISTEXT(TabellSAML[[#This Row],[(LFT) Namn på ledare för programmet]]),"")</f>
        <v/>
      </c>
      <c r="AU605" s="5" t="str">
        <f>IF(TabellSAML[[#This Row],[CoS1]]=TRUE,TabellSAML[[#This Row],[Datum för det sista programtillfället]]&amp;TabellSAML[[#This Row],[(CoS) Ledarens namn]],"")</f>
        <v/>
      </c>
      <c r="AV605" t="str">
        <f>IF(TabellSAML[[#This Row],[CoS1]]=TRUE,TabellSAML[[#This Row],[Socialförvaltning som anordnat programtillfällena]],"")</f>
        <v/>
      </c>
      <c r="AW605" s="5" t="str">
        <f>IF(TabellSAML[[#This Row],[CoS2]]=TRUE,TabellSAML[[#This Row],[Datum för sista programtillfället]]&amp;TabellSAML[[#This Row],[(CoS) Namn på ledare för programmet]],"")</f>
        <v/>
      </c>
      <c r="AX605" t="str">
        <f>_xlfn.XLOOKUP(TabellSAML[[#This Row],[CoS_del_datum]],TabellSAML[CoS_led_datum],TabellSAML[CoS_led_SF],"",0,1)</f>
        <v/>
      </c>
      <c r="AY605" s="5" t="str">
        <f>IF(TabellSAML[[#This Row],[BIFF1]]=TRUE,TabellSAML[[#This Row],[Datum för det sista programtillfället]]&amp;TabellSAML[[#This Row],[(BIFF) Ledarens namn]],"")</f>
        <v/>
      </c>
      <c r="AZ605" t="str">
        <f>IF(TabellSAML[[#This Row],[BIFF1]]=TRUE,TabellSAML[[#This Row],[Socialförvaltning som anordnat programtillfällena]],"")</f>
        <v/>
      </c>
      <c r="BA605" s="5" t="str">
        <f>IF(TabellSAML[[#This Row],[BIFF2]]=TRUE,TabellSAML[[#This Row],[Datum för sista programtillfället]]&amp;TabellSAML[[#This Row],[(BIFF) Namn på ledare för programmet]],"")</f>
        <v/>
      </c>
      <c r="BB605" t="str">
        <f>_xlfn.XLOOKUP(TabellSAML[[#This Row],[BIFF_del_datum]],TabellSAML[BIFF_led_datum],TabellSAML[BIFF_led_SF],"",0,1)</f>
        <v/>
      </c>
      <c r="BC605" s="5" t="str">
        <f>IF(TabellSAML[[#This Row],[LFT1]]=TRUE,TabellSAML[[#This Row],[Datum för det sista programtillfället]]&amp;TabellSAML[[#This Row],[(LFT) Ledarens namn]],"")</f>
        <v/>
      </c>
      <c r="BD605" t="str">
        <f>IF(TabellSAML[[#This Row],[LFT1]]=TRUE,TabellSAML[[#This Row],[Socialförvaltning som anordnat programtillfällena]],"")</f>
        <v/>
      </c>
      <c r="BE605" s="5" t="str">
        <f>IF(TabellSAML[[#This Row],[LFT2]]=TRUE,TabellSAML[[#This Row],[Datum för sista programtillfället]]&amp;TabellSAML[[#This Row],[(LFT) Namn på ledare för programmet]],"")</f>
        <v/>
      </c>
      <c r="BF605" t="str">
        <f>_xlfn.XLOOKUP(TabellSAML[[#This Row],[LFT_del_datum]],TabellSAML[LFT_led_datum],TabellSAML[LFT_led_SF],"",0,1)</f>
        <v/>
      </c>
      <c r="BG60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5" s="5" t="str">
        <f>IF(ISNUMBER(TabellSAML[[#This Row],[Datum för det sista programtillfället]]),TabellSAML[[#This Row],[Datum för det sista programtillfället]],IF(ISBLANK(TabellSAML[[#This Row],[Datum för sista programtillfället]]),"",TabellSAML[[#This Row],[Datum för sista programtillfället]]))</f>
        <v/>
      </c>
      <c r="BJ605" t="str">
        <f>IF(ISTEXT(TabellSAML[[#This Row],[Typ av program]]),TabellSAML[[#This Row],[Typ av program]],IF(ISBLANK(TabellSAML[[#This Row],[Typ av program2]]),"",TabellSAML[[#This Row],[Typ av program2]]))</f>
        <v/>
      </c>
      <c r="BK605" t="str">
        <f>IF(ISTEXT(TabellSAML[[#This Row],[Datum alla]]),"",YEAR(TabellSAML[[#This Row],[Datum alla]]))</f>
        <v/>
      </c>
      <c r="BL605" t="str">
        <f>IF(ISTEXT(TabellSAML[[#This Row],[Datum alla]]),"",MONTH(TabellSAML[[#This Row],[Datum alla]]))</f>
        <v/>
      </c>
      <c r="BM605" t="str">
        <f>IF(ISTEXT(TabellSAML[[#This Row],[Månad]]),"",IF(TabellSAML[[#This Row],[Månad]]&lt;=6,TabellSAML[[#This Row],[År]]&amp;" termin 1",TabellSAML[[#This Row],[År]]&amp;" termin 2"))</f>
        <v/>
      </c>
    </row>
    <row r="606" spans="2:65" x14ac:dyDescent="0.25">
      <c r="B606" s="1"/>
      <c r="C606" s="1"/>
      <c r="AO606" s="44" t="str">
        <f>IF(TabellSAML[[#This Row],[ID]]&gt;0,ISTEXT(TabellSAML[[#This Row],[(CoS) Ledarens namn]]),"")</f>
        <v/>
      </c>
      <c r="AP606" t="str">
        <f>IF(TabellSAML[[#This Row],[ID]]&gt;0,ISTEXT(TabellSAML[[#This Row],[(BIFF) Ledarens namn]]),"")</f>
        <v/>
      </c>
      <c r="AQ606" t="str">
        <f>IF(TabellSAML[[#This Row],[ID]]&gt;0,ISTEXT(TabellSAML[[#This Row],[(LFT) Ledarens namn]]),"")</f>
        <v/>
      </c>
      <c r="AR606" t="str">
        <f>IF(TabellSAML[[#This Row],[ID]]&gt;0,ISTEXT(TabellSAML[[#This Row],[(CoS) Namn på ledare för programmet]]),"")</f>
        <v/>
      </c>
      <c r="AS606" t="str">
        <f>IF(TabellSAML[[#This Row],[ID]]&gt;0,ISTEXT(TabellSAML[[#This Row],[(BIFF) Namn på ledare för programmet]]),"")</f>
        <v/>
      </c>
      <c r="AT606" t="str">
        <f>IF(TabellSAML[[#This Row],[ID]]&gt;0,ISTEXT(TabellSAML[[#This Row],[(LFT) Namn på ledare för programmet]]),"")</f>
        <v/>
      </c>
      <c r="AU606" s="5" t="str">
        <f>IF(TabellSAML[[#This Row],[CoS1]]=TRUE,TabellSAML[[#This Row],[Datum för det sista programtillfället]]&amp;TabellSAML[[#This Row],[(CoS) Ledarens namn]],"")</f>
        <v/>
      </c>
      <c r="AV606" t="str">
        <f>IF(TabellSAML[[#This Row],[CoS1]]=TRUE,TabellSAML[[#This Row],[Socialförvaltning som anordnat programtillfällena]],"")</f>
        <v/>
      </c>
      <c r="AW606" s="5" t="str">
        <f>IF(TabellSAML[[#This Row],[CoS2]]=TRUE,TabellSAML[[#This Row],[Datum för sista programtillfället]]&amp;TabellSAML[[#This Row],[(CoS) Namn på ledare för programmet]],"")</f>
        <v/>
      </c>
      <c r="AX606" t="str">
        <f>_xlfn.XLOOKUP(TabellSAML[[#This Row],[CoS_del_datum]],TabellSAML[CoS_led_datum],TabellSAML[CoS_led_SF],"",0,1)</f>
        <v/>
      </c>
      <c r="AY606" s="5" t="str">
        <f>IF(TabellSAML[[#This Row],[BIFF1]]=TRUE,TabellSAML[[#This Row],[Datum för det sista programtillfället]]&amp;TabellSAML[[#This Row],[(BIFF) Ledarens namn]],"")</f>
        <v/>
      </c>
      <c r="AZ606" t="str">
        <f>IF(TabellSAML[[#This Row],[BIFF1]]=TRUE,TabellSAML[[#This Row],[Socialförvaltning som anordnat programtillfällena]],"")</f>
        <v/>
      </c>
      <c r="BA606" s="5" t="str">
        <f>IF(TabellSAML[[#This Row],[BIFF2]]=TRUE,TabellSAML[[#This Row],[Datum för sista programtillfället]]&amp;TabellSAML[[#This Row],[(BIFF) Namn på ledare för programmet]],"")</f>
        <v/>
      </c>
      <c r="BB606" t="str">
        <f>_xlfn.XLOOKUP(TabellSAML[[#This Row],[BIFF_del_datum]],TabellSAML[BIFF_led_datum],TabellSAML[BIFF_led_SF],"",0,1)</f>
        <v/>
      </c>
      <c r="BC606" s="5" t="str">
        <f>IF(TabellSAML[[#This Row],[LFT1]]=TRUE,TabellSAML[[#This Row],[Datum för det sista programtillfället]]&amp;TabellSAML[[#This Row],[(LFT) Ledarens namn]],"")</f>
        <v/>
      </c>
      <c r="BD606" t="str">
        <f>IF(TabellSAML[[#This Row],[LFT1]]=TRUE,TabellSAML[[#This Row],[Socialförvaltning som anordnat programtillfällena]],"")</f>
        <v/>
      </c>
      <c r="BE606" s="5" t="str">
        <f>IF(TabellSAML[[#This Row],[LFT2]]=TRUE,TabellSAML[[#This Row],[Datum för sista programtillfället]]&amp;TabellSAML[[#This Row],[(LFT) Namn på ledare för programmet]],"")</f>
        <v/>
      </c>
      <c r="BF606" t="str">
        <f>_xlfn.XLOOKUP(TabellSAML[[#This Row],[LFT_del_datum]],TabellSAML[LFT_led_datum],TabellSAML[LFT_led_SF],"",0,1)</f>
        <v/>
      </c>
      <c r="BG60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6" s="5" t="str">
        <f>IF(ISNUMBER(TabellSAML[[#This Row],[Datum för det sista programtillfället]]),TabellSAML[[#This Row],[Datum för det sista programtillfället]],IF(ISBLANK(TabellSAML[[#This Row],[Datum för sista programtillfället]]),"",TabellSAML[[#This Row],[Datum för sista programtillfället]]))</f>
        <v/>
      </c>
      <c r="BJ606" t="str">
        <f>IF(ISTEXT(TabellSAML[[#This Row],[Typ av program]]),TabellSAML[[#This Row],[Typ av program]],IF(ISBLANK(TabellSAML[[#This Row],[Typ av program2]]),"",TabellSAML[[#This Row],[Typ av program2]]))</f>
        <v/>
      </c>
      <c r="BK606" t="str">
        <f>IF(ISTEXT(TabellSAML[[#This Row],[Datum alla]]),"",YEAR(TabellSAML[[#This Row],[Datum alla]]))</f>
        <v/>
      </c>
      <c r="BL606" t="str">
        <f>IF(ISTEXT(TabellSAML[[#This Row],[Datum alla]]),"",MONTH(TabellSAML[[#This Row],[Datum alla]]))</f>
        <v/>
      </c>
      <c r="BM606" t="str">
        <f>IF(ISTEXT(TabellSAML[[#This Row],[Månad]]),"",IF(TabellSAML[[#This Row],[Månad]]&lt;=6,TabellSAML[[#This Row],[År]]&amp;" termin 1",TabellSAML[[#This Row],[År]]&amp;" termin 2"))</f>
        <v/>
      </c>
    </row>
    <row r="607" spans="2:65" x14ac:dyDescent="0.25">
      <c r="B607" s="1"/>
      <c r="C607" s="1"/>
      <c r="AO607" s="44" t="str">
        <f>IF(TabellSAML[[#This Row],[ID]]&gt;0,ISTEXT(TabellSAML[[#This Row],[(CoS) Ledarens namn]]),"")</f>
        <v/>
      </c>
      <c r="AP607" t="str">
        <f>IF(TabellSAML[[#This Row],[ID]]&gt;0,ISTEXT(TabellSAML[[#This Row],[(BIFF) Ledarens namn]]),"")</f>
        <v/>
      </c>
      <c r="AQ607" t="str">
        <f>IF(TabellSAML[[#This Row],[ID]]&gt;0,ISTEXT(TabellSAML[[#This Row],[(LFT) Ledarens namn]]),"")</f>
        <v/>
      </c>
      <c r="AR607" t="str">
        <f>IF(TabellSAML[[#This Row],[ID]]&gt;0,ISTEXT(TabellSAML[[#This Row],[(CoS) Namn på ledare för programmet]]),"")</f>
        <v/>
      </c>
      <c r="AS607" t="str">
        <f>IF(TabellSAML[[#This Row],[ID]]&gt;0,ISTEXT(TabellSAML[[#This Row],[(BIFF) Namn på ledare för programmet]]),"")</f>
        <v/>
      </c>
      <c r="AT607" t="str">
        <f>IF(TabellSAML[[#This Row],[ID]]&gt;0,ISTEXT(TabellSAML[[#This Row],[(LFT) Namn på ledare för programmet]]),"")</f>
        <v/>
      </c>
      <c r="AU607" s="5" t="str">
        <f>IF(TabellSAML[[#This Row],[CoS1]]=TRUE,TabellSAML[[#This Row],[Datum för det sista programtillfället]]&amp;TabellSAML[[#This Row],[(CoS) Ledarens namn]],"")</f>
        <v/>
      </c>
      <c r="AV607" t="str">
        <f>IF(TabellSAML[[#This Row],[CoS1]]=TRUE,TabellSAML[[#This Row],[Socialförvaltning som anordnat programtillfällena]],"")</f>
        <v/>
      </c>
      <c r="AW607" s="5" t="str">
        <f>IF(TabellSAML[[#This Row],[CoS2]]=TRUE,TabellSAML[[#This Row],[Datum för sista programtillfället]]&amp;TabellSAML[[#This Row],[(CoS) Namn på ledare för programmet]],"")</f>
        <v/>
      </c>
      <c r="AX607" t="str">
        <f>_xlfn.XLOOKUP(TabellSAML[[#This Row],[CoS_del_datum]],TabellSAML[CoS_led_datum],TabellSAML[CoS_led_SF],"",0,1)</f>
        <v/>
      </c>
      <c r="AY607" s="5" t="str">
        <f>IF(TabellSAML[[#This Row],[BIFF1]]=TRUE,TabellSAML[[#This Row],[Datum för det sista programtillfället]]&amp;TabellSAML[[#This Row],[(BIFF) Ledarens namn]],"")</f>
        <v/>
      </c>
      <c r="AZ607" t="str">
        <f>IF(TabellSAML[[#This Row],[BIFF1]]=TRUE,TabellSAML[[#This Row],[Socialförvaltning som anordnat programtillfällena]],"")</f>
        <v/>
      </c>
      <c r="BA607" s="5" t="str">
        <f>IF(TabellSAML[[#This Row],[BIFF2]]=TRUE,TabellSAML[[#This Row],[Datum för sista programtillfället]]&amp;TabellSAML[[#This Row],[(BIFF) Namn på ledare för programmet]],"")</f>
        <v/>
      </c>
      <c r="BB607" t="str">
        <f>_xlfn.XLOOKUP(TabellSAML[[#This Row],[BIFF_del_datum]],TabellSAML[BIFF_led_datum],TabellSAML[BIFF_led_SF],"",0,1)</f>
        <v/>
      </c>
      <c r="BC607" s="5" t="str">
        <f>IF(TabellSAML[[#This Row],[LFT1]]=TRUE,TabellSAML[[#This Row],[Datum för det sista programtillfället]]&amp;TabellSAML[[#This Row],[(LFT) Ledarens namn]],"")</f>
        <v/>
      </c>
      <c r="BD607" t="str">
        <f>IF(TabellSAML[[#This Row],[LFT1]]=TRUE,TabellSAML[[#This Row],[Socialförvaltning som anordnat programtillfällena]],"")</f>
        <v/>
      </c>
      <c r="BE607" s="5" t="str">
        <f>IF(TabellSAML[[#This Row],[LFT2]]=TRUE,TabellSAML[[#This Row],[Datum för sista programtillfället]]&amp;TabellSAML[[#This Row],[(LFT) Namn på ledare för programmet]],"")</f>
        <v/>
      </c>
      <c r="BF607" t="str">
        <f>_xlfn.XLOOKUP(TabellSAML[[#This Row],[LFT_del_datum]],TabellSAML[LFT_led_datum],TabellSAML[LFT_led_SF],"",0,1)</f>
        <v/>
      </c>
      <c r="BG60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7" s="5" t="str">
        <f>IF(ISNUMBER(TabellSAML[[#This Row],[Datum för det sista programtillfället]]),TabellSAML[[#This Row],[Datum för det sista programtillfället]],IF(ISBLANK(TabellSAML[[#This Row],[Datum för sista programtillfället]]),"",TabellSAML[[#This Row],[Datum för sista programtillfället]]))</f>
        <v/>
      </c>
      <c r="BJ607" t="str">
        <f>IF(ISTEXT(TabellSAML[[#This Row],[Typ av program]]),TabellSAML[[#This Row],[Typ av program]],IF(ISBLANK(TabellSAML[[#This Row],[Typ av program2]]),"",TabellSAML[[#This Row],[Typ av program2]]))</f>
        <v/>
      </c>
      <c r="BK607" t="str">
        <f>IF(ISTEXT(TabellSAML[[#This Row],[Datum alla]]),"",YEAR(TabellSAML[[#This Row],[Datum alla]]))</f>
        <v/>
      </c>
      <c r="BL607" t="str">
        <f>IF(ISTEXT(TabellSAML[[#This Row],[Datum alla]]),"",MONTH(TabellSAML[[#This Row],[Datum alla]]))</f>
        <v/>
      </c>
      <c r="BM607" t="str">
        <f>IF(ISTEXT(TabellSAML[[#This Row],[Månad]]),"",IF(TabellSAML[[#This Row],[Månad]]&lt;=6,TabellSAML[[#This Row],[År]]&amp;" termin 1",TabellSAML[[#This Row],[År]]&amp;" termin 2"))</f>
        <v/>
      </c>
    </row>
    <row r="608" spans="2:65" x14ac:dyDescent="0.25">
      <c r="B608" s="1"/>
      <c r="C608" s="1"/>
      <c r="AO608" s="44" t="str">
        <f>IF(TabellSAML[[#This Row],[ID]]&gt;0,ISTEXT(TabellSAML[[#This Row],[(CoS) Ledarens namn]]),"")</f>
        <v/>
      </c>
      <c r="AP608" t="str">
        <f>IF(TabellSAML[[#This Row],[ID]]&gt;0,ISTEXT(TabellSAML[[#This Row],[(BIFF) Ledarens namn]]),"")</f>
        <v/>
      </c>
      <c r="AQ608" t="str">
        <f>IF(TabellSAML[[#This Row],[ID]]&gt;0,ISTEXT(TabellSAML[[#This Row],[(LFT) Ledarens namn]]),"")</f>
        <v/>
      </c>
      <c r="AR608" t="str">
        <f>IF(TabellSAML[[#This Row],[ID]]&gt;0,ISTEXT(TabellSAML[[#This Row],[(CoS) Namn på ledare för programmet]]),"")</f>
        <v/>
      </c>
      <c r="AS608" t="str">
        <f>IF(TabellSAML[[#This Row],[ID]]&gt;0,ISTEXT(TabellSAML[[#This Row],[(BIFF) Namn på ledare för programmet]]),"")</f>
        <v/>
      </c>
      <c r="AT608" t="str">
        <f>IF(TabellSAML[[#This Row],[ID]]&gt;0,ISTEXT(TabellSAML[[#This Row],[(LFT) Namn på ledare för programmet]]),"")</f>
        <v/>
      </c>
      <c r="AU608" s="5" t="str">
        <f>IF(TabellSAML[[#This Row],[CoS1]]=TRUE,TabellSAML[[#This Row],[Datum för det sista programtillfället]]&amp;TabellSAML[[#This Row],[(CoS) Ledarens namn]],"")</f>
        <v/>
      </c>
      <c r="AV608" t="str">
        <f>IF(TabellSAML[[#This Row],[CoS1]]=TRUE,TabellSAML[[#This Row],[Socialförvaltning som anordnat programtillfällena]],"")</f>
        <v/>
      </c>
      <c r="AW608" s="5" t="str">
        <f>IF(TabellSAML[[#This Row],[CoS2]]=TRUE,TabellSAML[[#This Row],[Datum för sista programtillfället]]&amp;TabellSAML[[#This Row],[(CoS) Namn på ledare för programmet]],"")</f>
        <v/>
      </c>
      <c r="AX608" t="str">
        <f>_xlfn.XLOOKUP(TabellSAML[[#This Row],[CoS_del_datum]],TabellSAML[CoS_led_datum],TabellSAML[CoS_led_SF],"",0,1)</f>
        <v/>
      </c>
      <c r="AY608" s="5" t="str">
        <f>IF(TabellSAML[[#This Row],[BIFF1]]=TRUE,TabellSAML[[#This Row],[Datum för det sista programtillfället]]&amp;TabellSAML[[#This Row],[(BIFF) Ledarens namn]],"")</f>
        <v/>
      </c>
      <c r="AZ608" t="str">
        <f>IF(TabellSAML[[#This Row],[BIFF1]]=TRUE,TabellSAML[[#This Row],[Socialförvaltning som anordnat programtillfällena]],"")</f>
        <v/>
      </c>
      <c r="BA608" s="5" t="str">
        <f>IF(TabellSAML[[#This Row],[BIFF2]]=TRUE,TabellSAML[[#This Row],[Datum för sista programtillfället]]&amp;TabellSAML[[#This Row],[(BIFF) Namn på ledare för programmet]],"")</f>
        <v/>
      </c>
      <c r="BB608" t="str">
        <f>_xlfn.XLOOKUP(TabellSAML[[#This Row],[BIFF_del_datum]],TabellSAML[BIFF_led_datum],TabellSAML[BIFF_led_SF],"",0,1)</f>
        <v/>
      </c>
      <c r="BC608" s="5" t="str">
        <f>IF(TabellSAML[[#This Row],[LFT1]]=TRUE,TabellSAML[[#This Row],[Datum för det sista programtillfället]]&amp;TabellSAML[[#This Row],[(LFT) Ledarens namn]],"")</f>
        <v/>
      </c>
      <c r="BD608" t="str">
        <f>IF(TabellSAML[[#This Row],[LFT1]]=TRUE,TabellSAML[[#This Row],[Socialförvaltning som anordnat programtillfällena]],"")</f>
        <v/>
      </c>
      <c r="BE608" s="5" t="str">
        <f>IF(TabellSAML[[#This Row],[LFT2]]=TRUE,TabellSAML[[#This Row],[Datum för sista programtillfället]]&amp;TabellSAML[[#This Row],[(LFT) Namn på ledare för programmet]],"")</f>
        <v/>
      </c>
      <c r="BF608" t="str">
        <f>_xlfn.XLOOKUP(TabellSAML[[#This Row],[LFT_del_datum]],TabellSAML[LFT_led_datum],TabellSAML[LFT_led_SF],"",0,1)</f>
        <v/>
      </c>
      <c r="BG60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8" s="5" t="str">
        <f>IF(ISNUMBER(TabellSAML[[#This Row],[Datum för det sista programtillfället]]),TabellSAML[[#This Row],[Datum för det sista programtillfället]],IF(ISBLANK(TabellSAML[[#This Row],[Datum för sista programtillfället]]),"",TabellSAML[[#This Row],[Datum för sista programtillfället]]))</f>
        <v/>
      </c>
      <c r="BJ608" t="str">
        <f>IF(ISTEXT(TabellSAML[[#This Row],[Typ av program]]),TabellSAML[[#This Row],[Typ av program]],IF(ISBLANK(TabellSAML[[#This Row],[Typ av program2]]),"",TabellSAML[[#This Row],[Typ av program2]]))</f>
        <v/>
      </c>
      <c r="BK608" t="str">
        <f>IF(ISTEXT(TabellSAML[[#This Row],[Datum alla]]),"",YEAR(TabellSAML[[#This Row],[Datum alla]]))</f>
        <v/>
      </c>
      <c r="BL608" t="str">
        <f>IF(ISTEXT(TabellSAML[[#This Row],[Datum alla]]),"",MONTH(TabellSAML[[#This Row],[Datum alla]]))</f>
        <v/>
      </c>
      <c r="BM608" t="str">
        <f>IF(ISTEXT(TabellSAML[[#This Row],[Månad]]),"",IF(TabellSAML[[#This Row],[Månad]]&lt;=6,TabellSAML[[#This Row],[År]]&amp;" termin 1",TabellSAML[[#This Row],[År]]&amp;" termin 2"))</f>
        <v/>
      </c>
    </row>
    <row r="609" spans="2:65" x14ac:dyDescent="0.25">
      <c r="B609" s="1"/>
      <c r="C609" s="1"/>
      <c r="AO609" s="44" t="str">
        <f>IF(TabellSAML[[#This Row],[ID]]&gt;0,ISTEXT(TabellSAML[[#This Row],[(CoS) Ledarens namn]]),"")</f>
        <v/>
      </c>
      <c r="AP609" t="str">
        <f>IF(TabellSAML[[#This Row],[ID]]&gt;0,ISTEXT(TabellSAML[[#This Row],[(BIFF) Ledarens namn]]),"")</f>
        <v/>
      </c>
      <c r="AQ609" t="str">
        <f>IF(TabellSAML[[#This Row],[ID]]&gt;0,ISTEXT(TabellSAML[[#This Row],[(LFT) Ledarens namn]]),"")</f>
        <v/>
      </c>
      <c r="AR609" t="str">
        <f>IF(TabellSAML[[#This Row],[ID]]&gt;0,ISTEXT(TabellSAML[[#This Row],[(CoS) Namn på ledare för programmet]]),"")</f>
        <v/>
      </c>
      <c r="AS609" t="str">
        <f>IF(TabellSAML[[#This Row],[ID]]&gt;0,ISTEXT(TabellSAML[[#This Row],[(BIFF) Namn på ledare för programmet]]),"")</f>
        <v/>
      </c>
      <c r="AT609" t="str">
        <f>IF(TabellSAML[[#This Row],[ID]]&gt;0,ISTEXT(TabellSAML[[#This Row],[(LFT) Namn på ledare för programmet]]),"")</f>
        <v/>
      </c>
      <c r="AU609" s="5" t="str">
        <f>IF(TabellSAML[[#This Row],[CoS1]]=TRUE,TabellSAML[[#This Row],[Datum för det sista programtillfället]]&amp;TabellSAML[[#This Row],[(CoS) Ledarens namn]],"")</f>
        <v/>
      </c>
      <c r="AV609" t="str">
        <f>IF(TabellSAML[[#This Row],[CoS1]]=TRUE,TabellSAML[[#This Row],[Socialförvaltning som anordnat programtillfällena]],"")</f>
        <v/>
      </c>
      <c r="AW609" s="5" t="str">
        <f>IF(TabellSAML[[#This Row],[CoS2]]=TRUE,TabellSAML[[#This Row],[Datum för sista programtillfället]]&amp;TabellSAML[[#This Row],[(CoS) Namn på ledare för programmet]],"")</f>
        <v/>
      </c>
      <c r="AX609" t="str">
        <f>_xlfn.XLOOKUP(TabellSAML[[#This Row],[CoS_del_datum]],TabellSAML[CoS_led_datum],TabellSAML[CoS_led_SF],"",0,1)</f>
        <v/>
      </c>
      <c r="AY609" s="5" t="str">
        <f>IF(TabellSAML[[#This Row],[BIFF1]]=TRUE,TabellSAML[[#This Row],[Datum för det sista programtillfället]]&amp;TabellSAML[[#This Row],[(BIFF) Ledarens namn]],"")</f>
        <v/>
      </c>
      <c r="AZ609" t="str">
        <f>IF(TabellSAML[[#This Row],[BIFF1]]=TRUE,TabellSAML[[#This Row],[Socialförvaltning som anordnat programtillfällena]],"")</f>
        <v/>
      </c>
      <c r="BA609" s="5" t="str">
        <f>IF(TabellSAML[[#This Row],[BIFF2]]=TRUE,TabellSAML[[#This Row],[Datum för sista programtillfället]]&amp;TabellSAML[[#This Row],[(BIFF) Namn på ledare för programmet]],"")</f>
        <v/>
      </c>
      <c r="BB609" t="str">
        <f>_xlfn.XLOOKUP(TabellSAML[[#This Row],[BIFF_del_datum]],TabellSAML[BIFF_led_datum],TabellSAML[BIFF_led_SF],"",0,1)</f>
        <v/>
      </c>
      <c r="BC609" s="5" t="str">
        <f>IF(TabellSAML[[#This Row],[LFT1]]=TRUE,TabellSAML[[#This Row],[Datum för det sista programtillfället]]&amp;TabellSAML[[#This Row],[(LFT) Ledarens namn]],"")</f>
        <v/>
      </c>
      <c r="BD609" t="str">
        <f>IF(TabellSAML[[#This Row],[LFT1]]=TRUE,TabellSAML[[#This Row],[Socialförvaltning som anordnat programtillfällena]],"")</f>
        <v/>
      </c>
      <c r="BE609" s="5" t="str">
        <f>IF(TabellSAML[[#This Row],[LFT2]]=TRUE,TabellSAML[[#This Row],[Datum för sista programtillfället]]&amp;TabellSAML[[#This Row],[(LFT) Namn på ledare för programmet]],"")</f>
        <v/>
      </c>
      <c r="BF609" t="str">
        <f>_xlfn.XLOOKUP(TabellSAML[[#This Row],[LFT_del_datum]],TabellSAML[LFT_led_datum],TabellSAML[LFT_led_SF],"",0,1)</f>
        <v/>
      </c>
      <c r="BG60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0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09" s="5" t="str">
        <f>IF(ISNUMBER(TabellSAML[[#This Row],[Datum för det sista programtillfället]]),TabellSAML[[#This Row],[Datum för det sista programtillfället]],IF(ISBLANK(TabellSAML[[#This Row],[Datum för sista programtillfället]]),"",TabellSAML[[#This Row],[Datum för sista programtillfället]]))</f>
        <v/>
      </c>
      <c r="BJ609" t="str">
        <f>IF(ISTEXT(TabellSAML[[#This Row],[Typ av program]]),TabellSAML[[#This Row],[Typ av program]],IF(ISBLANK(TabellSAML[[#This Row],[Typ av program2]]),"",TabellSAML[[#This Row],[Typ av program2]]))</f>
        <v/>
      </c>
      <c r="BK609" t="str">
        <f>IF(ISTEXT(TabellSAML[[#This Row],[Datum alla]]),"",YEAR(TabellSAML[[#This Row],[Datum alla]]))</f>
        <v/>
      </c>
      <c r="BL609" t="str">
        <f>IF(ISTEXT(TabellSAML[[#This Row],[Datum alla]]),"",MONTH(TabellSAML[[#This Row],[Datum alla]]))</f>
        <v/>
      </c>
      <c r="BM609" t="str">
        <f>IF(ISTEXT(TabellSAML[[#This Row],[Månad]]),"",IF(TabellSAML[[#This Row],[Månad]]&lt;=6,TabellSAML[[#This Row],[År]]&amp;" termin 1",TabellSAML[[#This Row],[År]]&amp;" termin 2"))</f>
        <v/>
      </c>
    </row>
    <row r="610" spans="2:65" x14ac:dyDescent="0.25">
      <c r="B610" s="1"/>
      <c r="C610" s="1"/>
      <c r="AO610" s="44" t="str">
        <f>IF(TabellSAML[[#This Row],[ID]]&gt;0,ISTEXT(TabellSAML[[#This Row],[(CoS) Ledarens namn]]),"")</f>
        <v/>
      </c>
      <c r="AP610" t="str">
        <f>IF(TabellSAML[[#This Row],[ID]]&gt;0,ISTEXT(TabellSAML[[#This Row],[(BIFF) Ledarens namn]]),"")</f>
        <v/>
      </c>
      <c r="AQ610" t="str">
        <f>IF(TabellSAML[[#This Row],[ID]]&gt;0,ISTEXT(TabellSAML[[#This Row],[(LFT) Ledarens namn]]),"")</f>
        <v/>
      </c>
      <c r="AR610" t="str">
        <f>IF(TabellSAML[[#This Row],[ID]]&gt;0,ISTEXT(TabellSAML[[#This Row],[(CoS) Namn på ledare för programmet]]),"")</f>
        <v/>
      </c>
      <c r="AS610" t="str">
        <f>IF(TabellSAML[[#This Row],[ID]]&gt;0,ISTEXT(TabellSAML[[#This Row],[(BIFF) Namn på ledare för programmet]]),"")</f>
        <v/>
      </c>
      <c r="AT610" t="str">
        <f>IF(TabellSAML[[#This Row],[ID]]&gt;0,ISTEXT(TabellSAML[[#This Row],[(LFT) Namn på ledare för programmet]]),"")</f>
        <v/>
      </c>
      <c r="AU610" s="5" t="str">
        <f>IF(TabellSAML[[#This Row],[CoS1]]=TRUE,TabellSAML[[#This Row],[Datum för det sista programtillfället]]&amp;TabellSAML[[#This Row],[(CoS) Ledarens namn]],"")</f>
        <v/>
      </c>
      <c r="AV610" t="str">
        <f>IF(TabellSAML[[#This Row],[CoS1]]=TRUE,TabellSAML[[#This Row],[Socialförvaltning som anordnat programtillfällena]],"")</f>
        <v/>
      </c>
      <c r="AW610" s="5" t="str">
        <f>IF(TabellSAML[[#This Row],[CoS2]]=TRUE,TabellSAML[[#This Row],[Datum för sista programtillfället]]&amp;TabellSAML[[#This Row],[(CoS) Namn på ledare för programmet]],"")</f>
        <v/>
      </c>
      <c r="AX610" t="str">
        <f>_xlfn.XLOOKUP(TabellSAML[[#This Row],[CoS_del_datum]],TabellSAML[CoS_led_datum],TabellSAML[CoS_led_SF],"",0,1)</f>
        <v/>
      </c>
      <c r="AY610" s="5" t="str">
        <f>IF(TabellSAML[[#This Row],[BIFF1]]=TRUE,TabellSAML[[#This Row],[Datum för det sista programtillfället]]&amp;TabellSAML[[#This Row],[(BIFF) Ledarens namn]],"")</f>
        <v/>
      </c>
      <c r="AZ610" t="str">
        <f>IF(TabellSAML[[#This Row],[BIFF1]]=TRUE,TabellSAML[[#This Row],[Socialförvaltning som anordnat programtillfällena]],"")</f>
        <v/>
      </c>
      <c r="BA610" s="5" t="str">
        <f>IF(TabellSAML[[#This Row],[BIFF2]]=TRUE,TabellSAML[[#This Row],[Datum för sista programtillfället]]&amp;TabellSAML[[#This Row],[(BIFF) Namn på ledare för programmet]],"")</f>
        <v/>
      </c>
      <c r="BB610" t="str">
        <f>_xlfn.XLOOKUP(TabellSAML[[#This Row],[BIFF_del_datum]],TabellSAML[BIFF_led_datum],TabellSAML[BIFF_led_SF],"",0,1)</f>
        <v/>
      </c>
      <c r="BC610" s="5" t="str">
        <f>IF(TabellSAML[[#This Row],[LFT1]]=TRUE,TabellSAML[[#This Row],[Datum för det sista programtillfället]]&amp;TabellSAML[[#This Row],[(LFT) Ledarens namn]],"")</f>
        <v/>
      </c>
      <c r="BD610" t="str">
        <f>IF(TabellSAML[[#This Row],[LFT1]]=TRUE,TabellSAML[[#This Row],[Socialförvaltning som anordnat programtillfällena]],"")</f>
        <v/>
      </c>
      <c r="BE610" s="5" t="str">
        <f>IF(TabellSAML[[#This Row],[LFT2]]=TRUE,TabellSAML[[#This Row],[Datum för sista programtillfället]]&amp;TabellSAML[[#This Row],[(LFT) Namn på ledare för programmet]],"")</f>
        <v/>
      </c>
      <c r="BF610" t="str">
        <f>_xlfn.XLOOKUP(TabellSAML[[#This Row],[LFT_del_datum]],TabellSAML[LFT_led_datum],TabellSAML[LFT_led_SF],"",0,1)</f>
        <v/>
      </c>
      <c r="BG61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0" s="5" t="str">
        <f>IF(ISNUMBER(TabellSAML[[#This Row],[Datum för det sista programtillfället]]),TabellSAML[[#This Row],[Datum för det sista programtillfället]],IF(ISBLANK(TabellSAML[[#This Row],[Datum för sista programtillfället]]),"",TabellSAML[[#This Row],[Datum för sista programtillfället]]))</f>
        <v/>
      </c>
      <c r="BJ610" t="str">
        <f>IF(ISTEXT(TabellSAML[[#This Row],[Typ av program]]),TabellSAML[[#This Row],[Typ av program]],IF(ISBLANK(TabellSAML[[#This Row],[Typ av program2]]),"",TabellSAML[[#This Row],[Typ av program2]]))</f>
        <v/>
      </c>
      <c r="BK610" t="str">
        <f>IF(ISTEXT(TabellSAML[[#This Row],[Datum alla]]),"",YEAR(TabellSAML[[#This Row],[Datum alla]]))</f>
        <v/>
      </c>
      <c r="BL610" t="str">
        <f>IF(ISTEXT(TabellSAML[[#This Row],[Datum alla]]),"",MONTH(TabellSAML[[#This Row],[Datum alla]]))</f>
        <v/>
      </c>
      <c r="BM610" t="str">
        <f>IF(ISTEXT(TabellSAML[[#This Row],[Månad]]),"",IF(TabellSAML[[#This Row],[Månad]]&lt;=6,TabellSAML[[#This Row],[År]]&amp;" termin 1",TabellSAML[[#This Row],[År]]&amp;" termin 2"))</f>
        <v/>
      </c>
    </row>
    <row r="611" spans="2:65" x14ac:dyDescent="0.25">
      <c r="B611" s="1"/>
      <c r="C611" s="1"/>
      <c r="AO611" s="44" t="str">
        <f>IF(TabellSAML[[#This Row],[ID]]&gt;0,ISTEXT(TabellSAML[[#This Row],[(CoS) Ledarens namn]]),"")</f>
        <v/>
      </c>
      <c r="AP611" t="str">
        <f>IF(TabellSAML[[#This Row],[ID]]&gt;0,ISTEXT(TabellSAML[[#This Row],[(BIFF) Ledarens namn]]),"")</f>
        <v/>
      </c>
      <c r="AQ611" t="str">
        <f>IF(TabellSAML[[#This Row],[ID]]&gt;0,ISTEXT(TabellSAML[[#This Row],[(LFT) Ledarens namn]]),"")</f>
        <v/>
      </c>
      <c r="AR611" t="str">
        <f>IF(TabellSAML[[#This Row],[ID]]&gt;0,ISTEXT(TabellSAML[[#This Row],[(CoS) Namn på ledare för programmet]]),"")</f>
        <v/>
      </c>
      <c r="AS611" t="str">
        <f>IF(TabellSAML[[#This Row],[ID]]&gt;0,ISTEXT(TabellSAML[[#This Row],[(BIFF) Namn på ledare för programmet]]),"")</f>
        <v/>
      </c>
      <c r="AT611" t="str">
        <f>IF(TabellSAML[[#This Row],[ID]]&gt;0,ISTEXT(TabellSAML[[#This Row],[(LFT) Namn på ledare för programmet]]),"")</f>
        <v/>
      </c>
      <c r="AU611" s="5" t="str">
        <f>IF(TabellSAML[[#This Row],[CoS1]]=TRUE,TabellSAML[[#This Row],[Datum för det sista programtillfället]]&amp;TabellSAML[[#This Row],[(CoS) Ledarens namn]],"")</f>
        <v/>
      </c>
      <c r="AV611" t="str">
        <f>IF(TabellSAML[[#This Row],[CoS1]]=TRUE,TabellSAML[[#This Row],[Socialförvaltning som anordnat programtillfällena]],"")</f>
        <v/>
      </c>
      <c r="AW611" s="5" t="str">
        <f>IF(TabellSAML[[#This Row],[CoS2]]=TRUE,TabellSAML[[#This Row],[Datum för sista programtillfället]]&amp;TabellSAML[[#This Row],[(CoS) Namn på ledare för programmet]],"")</f>
        <v/>
      </c>
      <c r="AX611" t="str">
        <f>_xlfn.XLOOKUP(TabellSAML[[#This Row],[CoS_del_datum]],TabellSAML[CoS_led_datum],TabellSAML[CoS_led_SF],"",0,1)</f>
        <v/>
      </c>
      <c r="AY611" s="5" t="str">
        <f>IF(TabellSAML[[#This Row],[BIFF1]]=TRUE,TabellSAML[[#This Row],[Datum för det sista programtillfället]]&amp;TabellSAML[[#This Row],[(BIFF) Ledarens namn]],"")</f>
        <v/>
      </c>
      <c r="AZ611" t="str">
        <f>IF(TabellSAML[[#This Row],[BIFF1]]=TRUE,TabellSAML[[#This Row],[Socialförvaltning som anordnat programtillfällena]],"")</f>
        <v/>
      </c>
      <c r="BA611" s="5" t="str">
        <f>IF(TabellSAML[[#This Row],[BIFF2]]=TRUE,TabellSAML[[#This Row],[Datum för sista programtillfället]]&amp;TabellSAML[[#This Row],[(BIFF) Namn på ledare för programmet]],"")</f>
        <v/>
      </c>
      <c r="BB611" t="str">
        <f>_xlfn.XLOOKUP(TabellSAML[[#This Row],[BIFF_del_datum]],TabellSAML[BIFF_led_datum],TabellSAML[BIFF_led_SF],"",0,1)</f>
        <v/>
      </c>
      <c r="BC611" s="5" t="str">
        <f>IF(TabellSAML[[#This Row],[LFT1]]=TRUE,TabellSAML[[#This Row],[Datum för det sista programtillfället]]&amp;TabellSAML[[#This Row],[(LFT) Ledarens namn]],"")</f>
        <v/>
      </c>
      <c r="BD611" t="str">
        <f>IF(TabellSAML[[#This Row],[LFT1]]=TRUE,TabellSAML[[#This Row],[Socialförvaltning som anordnat programtillfällena]],"")</f>
        <v/>
      </c>
      <c r="BE611" s="5" t="str">
        <f>IF(TabellSAML[[#This Row],[LFT2]]=TRUE,TabellSAML[[#This Row],[Datum för sista programtillfället]]&amp;TabellSAML[[#This Row],[(LFT) Namn på ledare för programmet]],"")</f>
        <v/>
      </c>
      <c r="BF611" t="str">
        <f>_xlfn.XLOOKUP(TabellSAML[[#This Row],[LFT_del_datum]],TabellSAML[LFT_led_datum],TabellSAML[LFT_led_SF],"",0,1)</f>
        <v/>
      </c>
      <c r="BG61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1" s="5" t="str">
        <f>IF(ISNUMBER(TabellSAML[[#This Row],[Datum för det sista programtillfället]]),TabellSAML[[#This Row],[Datum för det sista programtillfället]],IF(ISBLANK(TabellSAML[[#This Row],[Datum för sista programtillfället]]),"",TabellSAML[[#This Row],[Datum för sista programtillfället]]))</f>
        <v/>
      </c>
      <c r="BJ611" t="str">
        <f>IF(ISTEXT(TabellSAML[[#This Row],[Typ av program]]),TabellSAML[[#This Row],[Typ av program]],IF(ISBLANK(TabellSAML[[#This Row],[Typ av program2]]),"",TabellSAML[[#This Row],[Typ av program2]]))</f>
        <v/>
      </c>
      <c r="BK611" t="str">
        <f>IF(ISTEXT(TabellSAML[[#This Row],[Datum alla]]),"",YEAR(TabellSAML[[#This Row],[Datum alla]]))</f>
        <v/>
      </c>
      <c r="BL611" t="str">
        <f>IF(ISTEXT(TabellSAML[[#This Row],[Datum alla]]),"",MONTH(TabellSAML[[#This Row],[Datum alla]]))</f>
        <v/>
      </c>
      <c r="BM611" t="str">
        <f>IF(ISTEXT(TabellSAML[[#This Row],[Månad]]),"",IF(TabellSAML[[#This Row],[Månad]]&lt;=6,TabellSAML[[#This Row],[År]]&amp;" termin 1",TabellSAML[[#This Row],[År]]&amp;" termin 2"))</f>
        <v/>
      </c>
    </row>
    <row r="612" spans="2:65" x14ac:dyDescent="0.25">
      <c r="B612" s="1"/>
      <c r="C612" s="1"/>
      <c r="AO612" s="44" t="str">
        <f>IF(TabellSAML[[#This Row],[ID]]&gt;0,ISTEXT(TabellSAML[[#This Row],[(CoS) Ledarens namn]]),"")</f>
        <v/>
      </c>
      <c r="AP612" t="str">
        <f>IF(TabellSAML[[#This Row],[ID]]&gt;0,ISTEXT(TabellSAML[[#This Row],[(BIFF) Ledarens namn]]),"")</f>
        <v/>
      </c>
      <c r="AQ612" t="str">
        <f>IF(TabellSAML[[#This Row],[ID]]&gt;0,ISTEXT(TabellSAML[[#This Row],[(LFT) Ledarens namn]]),"")</f>
        <v/>
      </c>
      <c r="AR612" t="str">
        <f>IF(TabellSAML[[#This Row],[ID]]&gt;0,ISTEXT(TabellSAML[[#This Row],[(CoS) Namn på ledare för programmet]]),"")</f>
        <v/>
      </c>
      <c r="AS612" t="str">
        <f>IF(TabellSAML[[#This Row],[ID]]&gt;0,ISTEXT(TabellSAML[[#This Row],[(BIFF) Namn på ledare för programmet]]),"")</f>
        <v/>
      </c>
      <c r="AT612" t="str">
        <f>IF(TabellSAML[[#This Row],[ID]]&gt;0,ISTEXT(TabellSAML[[#This Row],[(LFT) Namn på ledare för programmet]]),"")</f>
        <v/>
      </c>
      <c r="AU612" s="5" t="str">
        <f>IF(TabellSAML[[#This Row],[CoS1]]=TRUE,TabellSAML[[#This Row],[Datum för det sista programtillfället]]&amp;TabellSAML[[#This Row],[(CoS) Ledarens namn]],"")</f>
        <v/>
      </c>
      <c r="AV612" t="str">
        <f>IF(TabellSAML[[#This Row],[CoS1]]=TRUE,TabellSAML[[#This Row],[Socialförvaltning som anordnat programtillfällena]],"")</f>
        <v/>
      </c>
      <c r="AW612" s="5" t="str">
        <f>IF(TabellSAML[[#This Row],[CoS2]]=TRUE,TabellSAML[[#This Row],[Datum för sista programtillfället]]&amp;TabellSAML[[#This Row],[(CoS) Namn på ledare för programmet]],"")</f>
        <v/>
      </c>
      <c r="AX612" t="str">
        <f>_xlfn.XLOOKUP(TabellSAML[[#This Row],[CoS_del_datum]],TabellSAML[CoS_led_datum],TabellSAML[CoS_led_SF],"",0,1)</f>
        <v/>
      </c>
      <c r="AY612" s="5" t="str">
        <f>IF(TabellSAML[[#This Row],[BIFF1]]=TRUE,TabellSAML[[#This Row],[Datum för det sista programtillfället]]&amp;TabellSAML[[#This Row],[(BIFF) Ledarens namn]],"")</f>
        <v/>
      </c>
      <c r="AZ612" t="str">
        <f>IF(TabellSAML[[#This Row],[BIFF1]]=TRUE,TabellSAML[[#This Row],[Socialförvaltning som anordnat programtillfällena]],"")</f>
        <v/>
      </c>
      <c r="BA612" s="5" t="str">
        <f>IF(TabellSAML[[#This Row],[BIFF2]]=TRUE,TabellSAML[[#This Row],[Datum för sista programtillfället]]&amp;TabellSAML[[#This Row],[(BIFF) Namn på ledare för programmet]],"")</f>
        <v/>
      </c>
      <c r="BB612" t="str">
        <f>_xlfn.XLOOKUP(TabellSAML[[#This Row],[BIFF_del_datum]],TabellSAML[BIFF_led_datum],TabellSAML[BIFF_led_SF],"",0,1)</f>
        <v/>
      </c>
      <c r="BC612" s="5" t="str">
        <f>IF(TabellSAML[[#This Row],[LFT1]]=TRUE,TabellSAML[[#This Row],[Datum för det sista programtillfället]]&amp;TabellSAML[[#This Row],[(LFT) Ledarens namn]],"")</f>
        <v/>
      </c>
      <c r="BD612" t="str">
        <f>IF(TabellSAML[[#This Row],[LFT1]]=TRUE,TabellSAML[[#This Row],[Socialförvaltning som anordnat programtillfällena]],"")</f>
        <v/>
      </c>
      <c r="BE612" s="5" t="str">
        <f>IF(TabellSAML[[#This Row],[LFT2]]=TRUE,TabellSAML[[#This Row],[Datum för sista programtillfället]]&amp;TabellSAML[[#This Row],[(LFT) Namn på ledare för programmet]],"")</f>
        <v/>
      </c>
      <c r="BF612" t="str">
        <f>_xlfn.XLOOKUP(TabellSAML[[#This Row],[LFT_del_datum]],TabellSAML[LFT_led_datum],TabellSAML[LFT_led_SF],"",0,1)</f>
        <v/>
      </c>
      <c r="BG61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2" s="5" t="str">
        <f>IF(ISNUMBER(TabellSAML[[#This Row],[Datum för det sista programtillfället]]),TabellSAML[[#This Row],[Datum för det sista programtillfället]],IF(ISBLANK(TabellSAML[[#This Row],[Datum för sista programtillfället]]),"",TabellSAML[[#This Row],[Datum för sista programtillfället]]))</f>
        <v/>
      </c>
      <c r="BJ612" t="str">
        <f>IF(ISTEXT(TabellSAML[[#This Row],[Typ av program]]),TabellSAML[[#This Row],[Typ av program]],IF(ISBLANK(TabellSAML[[#This Row],[Typ av program2]]),"",TabellSAML[[#This Row],[Typ av program2]]))</f>
        <v/>
      </c>
      <c r="BK612" t="str">
        <f>IF(ISTEXT(TabellSAML[[#This Row],[Datum alla]]),"",YEAR(TabellSAML[[#This Row],[Datum alla]]))</f>
        <v/>
      </c>
      <c r="BL612" t="str">
        <f>IF(ISTEXT(TabellSAML[[#This Row],[Datum alla]]),"",MONTH(TabellSAML[[#This Row],[Datum alla]]))</f>
        <v/>
      </c>
      <c r="BM612" t="str">
        <f>IF(ISTEXT(TabellSAML[[#This Row],[Månad]]),"",IF(TabellSAML[[#This Row],[Månad]]&lt;=6,TabellSAML[[#This Row],[År]]&amp;" termin 1",TabellSAML[[#This Row],[År]]&amp;" termin 2"))</f>
        <v/>
      </c>
    </row>
    <row r="613" spans="2:65" x14ac:dyDescent="0.25">
      <c r="B613" s="1"/>
      <c r="C613" s="1"/>
      <c r="AO613" s="44" t="str">
        <f>IF(TabellSAML[[#This Row],[ID]]&gt;0,ISTEXT(TabellSAML[[#This Row],[(CoS) Ledarens namn]]),"")</f>
        <v/>
      </c>
      <c r="AP613" t="str">
        <f>IF(TabellSAML[[#This Row],[ID]]&gt;0,ISTEXT(TabellSAML[[#This Row],[(BIFF) Ledarens namn]]),"")</f>
        <v/>
      </c>
      <c r="AQ613" t="str">
        <f>IF(TabellSAML[[#This Row],[ID]]&gt;0,ISTEXT(TabellSAML[[#This Row],[(LFT) Ledarens namn]]),"")</f>
        <v/>
      </c>
      <c r="AR613" t="str">
        <f>IF(TabellSAML[[#This Row],[ID]]&gt;0,ISTEXT(TabellSAML[[#This Row],[(CoS) Namn på ledare för programmet]]),"")</f>
        <v/>
      </c>
      <c r="AS613" t="str">
        <f>IF(TabellSAML[[#This Row],[ID]]&gt;0,ISTEXT(TabellSAML[[#This Row],[(BIFF) Namn på ledare för programmet]]),"")</f>
        <v/>
      </c>
      <c r="AT613" t="str">
        <f>IF(TabellSAML[[#This Row],[ID]]&gt;0,ISTEXT(TabellSAML[[#This Row],[(LFT) Namn på ledare för programmet]]),"")</f>
        <v/>
      </c>
      <c r="AU613" s="5" t="str">
        <f>IF(TabellSAML[[#This Row],[CoS1]]=TRUE,TabellSAML[[#This Row],[Datum för det sista programtillfället]]&amp;TabellSAML[[#This Row],[(CoS) Ledarens namn]],"")</f>
        <v/>
      </c>
      <c r="AV613" t="str">
        <f>IF(TabellSAML[[#This Row],[CoS1]]=TRUE,TabellSAML[[#This Row],[Socialförvaltning som anordnat programtillfällena]],"")</f>
        <v/>
      </c>
      <c r="AW613" s="5" t="str">
        <f>IF(TabellSAML[[#This Row],[CoS2]]=TRUE,TabellSAML[[#This Row],[Datum för sista programtillfället]]&amp;TabellSAML[[#This Row],[(CoS) Namn på ledare för programmet]],"")</f>
        <v/>
      </c>
      <c r="AX613" t="str">
        <f>_xlfn.XLOOKUP(TabellSAML[[#This Row],[CoS_del_datum]],TabellSAML[CoS_led_datum],TabellSAML[CoS_led_SF],"",0,1)</f>
        <v/>
      </c>
      <c r="AY613" s="5" t="str">
        <f>IF(TabellSAML[[#This Row],[BIFF1]]=TRUE,TabellSAML[[#This Row],[Datum för det sista programtillfället]]&amp;TabellSAML[[#This Row],[(BIFF) Ledarens namn]],"")</f>
        <v/>
      </c>
      <c r="AZ613" t="str">
        <f>IF(TabellSAML[[#This Row],[BIFF1]]=TRUE,TabellSAML[[#This Row],[Socialförvaltning som anordnat programtillfällena]],"")</f>
        <v/>
      </c>
      <c r="BA613" s="5" t="str">
        <f>IF(TabellSAML[[#This Row],[BIFF2]]=TRUE,TabellSAML[[#This Row],[Datum för sista programtillfället]]&amp;TabellSAML[[#This Row],[(BIFF) Namn på ledare för programmet]],"")</f>
        <v/>
      </c>
      <c r="BB613" t="str">
        <f>_xlfn.XLOOKUP(TabellSAML[[#This Row],[BIFF_del_datum]],TabellSAML[BIFF_led_datum],TabellSAML[BIFF_led_SF],"",0,1)</f>
        <v/>
      </c>
      <c r="BC613" s="5" t="str">
        <f>IF(TabellSAML[[#This Row],[LFT1]]=TRUE,TabellSAML[[#This Row],[Datum för det sista programtillfället]]&amp;TabellSAML[[#This Row],[(LFT) Ledarens namn]],"")</f>
        <v/>
      </c>
      <c r="BD613" t="str">
        <f>IF(TabellSAML[[#This Row],[LFT1]]=TRUE,TabellSAML[[#This Row],[Socialförvaltning som anordnat programtillfällena]],"")</f>
        <v/>
      </c>
      <c r="BE613" s="5" t="str">
        <f>IF(TabellSAML[[#This Row],[LFT2]]=TRUE,TabellSAML[[#This Row],[Datum för sista programtillfället]]&amp;TabellSAML[[#This Row],[(LFT) Namn på ledare för programmet]],"")</f>
        <v/>
      </c>
      <c r="BF613" t="str">
        <f>_xlfn.XLOOKUP(TabellSAML[[#This Row],[LFT_del_datum]],TabellSAML[LFT_led_datum],TabellSAML[LFT_led_SF],"",0,1)</f>
        <v/>
      </c>
      <c r="BG61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3" s="5" t="str">
        <f>IF(ISNUMBER(TabellSAML[[#This Row],[Datum för det sista programtillfället]]),TabellSAML[[#This Row],[Datum för det sista programtillfället]],IF(ISBLANK(TabellSAML[[#This Row],[Datum för sista programtillfället]]),"",TabellSAML[[#This Row],[Datum för sista programtillfället]]))</f>
        <v/>
      </c>
      <c r="BJ613" t="str">
        <f>IF(ISTEXT(TabellSAML[[#This Row],[Typ av program]]),TabellSAML[[#This Row],[Typ av program]],IF(ISBLANK(TabellSAML[[#This Row],[Typ av program2]]),"",TabellSAML[[#This Row],[Typ av program2]]))</f>
        <v/>
      </c>
      <c r="BK613" t="str">
        <f>IF(ISTEXT(TabellSAML[[#This Row],[Datum alla]]),"",YEAR(TabellSAML[[#This Row],[Datum alla]]))</f>
        <v/>
      </c>
      <c r="BL613" t="str">
        <f>IF(ISTEXT(TabellSAML[[#This Row],[Datum alla]]),"",MONTH(TabellSAML[[#This Row],[Datum alla]]))</f>
        <v/>
      </c>
      <c r="BM613" t="str">
        <f>IF(ISTEXT(TabellSAML[[#This Row],[Månad]]),"",IF(TabellSAML[[#This Row],[Månad]]&lt;=6,TabellSAML[[#This Row],[År]]&amp;" termin 1",TabellSAML[[#This Row],[År]]&amp;" termin 2"))</f>
        <v/>
      </c>
    </row>
    <row r="614" spans="2:65" x14ac:dyDescent="0.25">
      <c r="B614" s="1"/>
      <c r="C614" s="1"/>
      <c r="AO614" s="44" t="str">
        <f>IF(TabellSAML[[#This Row],[ID]]&gt;0,ISTEXT(TabellSAML[[#This Row],[(CoS) Ledarens namn]]),"")</f>
        <v/>
      </c>
      <c r="AP614" t="str">
        <f>IF(TabellSAML[[#This Row],[ID]]&gt;0,ISTEXT(TabellSAML[[#This Row],[(BIFF) Ledarens namn]]),"")</f>
        <v/>
      </c>
      <c r="AQ614" t="str">
        <f>IF(TabellSAML[[#This Row],[ID]]&gt;0,ISTEXT(TabellSAML[[#This Row],[(LFT) Ledarens namn]]),"")</f>
        <v/>
      </c>
      <c r="AR614" t="str">
        <f>IF(TabellSAML[[#This Row],[ID]]&gt;0,ISTEXT(TabellSAML[[#This Row],[(CoS) Namn på ledare för programmet]]),"")</f>
        <v/>
      </c>
      <c r="AS614" t="str">
        <f>IF(TabellSAML[[#This Row],[ID]]&gt;0,ISTEXT(TabellSAML[[#This Row],[(BIFF) Namn på ledare för programmet]]),"")</f>
        <v/>
      </c>
      <c r="AT614" t="str">
        <f>IF(TabellSAML[[#This Row],[ID]]&gt;0,ISTEXT(TabellSAML[[#This Row],[(LFT) Namn på ledare för programmet]]),"")</f>
        <v/>
      </c>
      <c r="AU614" s="5" t="str">
        <f>IF(TabellSAML[[#This Row],[CoS1]]=TRUE,TabellSAML[[#This Row],[Datum för det sista programtillfället]]&amp;TabellSAML[[#This Row],[(CoS) Ledarens namn]],"")</f>
        <v/>
      </c>
      <c r="AV614" t="str">
        <f>IF(TabellSAML[[#This Row],[CoS1]]=TRUE,TabellSAML[[#This Row],[Socialförvaltning som anordnat programtillfällena]],"")</f>
        <v/>
      </c>
      <c r="AW614" s="5" t="str">
        <f>IF(TabellSAML[[#This Row],[CoS2]]=TRUE,TabellSAML[[#This Row],[Datum för sista programtillfället]]&amp;TabellSAML[[#This Row],[(CoS) Namn på ledare för programmet]],"")</f>
        <v/>
      </c>
      <c r="AX614" t="str">
        <f>_xlfn.XLOOKUP(TabellSAML[[#This Row],[CoS_del_datum]],TabellSAML[CoS_led_datum],TabellSAML[CoS_led_SF],"",0,1)</f>
        <v/>
      </c>
      <c r="AY614" s="5" t="str">
        <f>IF(TabellSAML[[#This Row],[BIFF1]]=TRUE,TabellSAML[[#This Row],[Datum för det sista programtillfället]]&amp;TabellSAML[[#This Row],[(BIFF) Ledarens namn]],"")</f>
        <v/>
      </c>
      <c r="AZ614" t="str">
        <f>IF(TabellSAML[[#This Row],[BIFF1]]=TRUE,TabellSAML[[#This Row],[Socialförvaltning som anordnat programtillfällena]],"")</f>
        <v/>
      </c>
      <c r="BA614" s="5" t="str">
        <f>IF(TabellSAML[[#This Row],[BIFF2]]=TRUE,TabellSAML[[#This Row],[Datum för sista programtillfället]]&amp;TabellSAML[[#This Row],[(BIFF) Namn på ledare för programmet]],"")</f>
        <v/>
      </c>
      <c r="BB614" t="str">
        <f>_xlfn.XLOOKUP(TabellSAML[[#This Row],[BIFF_del_datum]],TabellSAML[BIFF_led_datum],TabellSAML[BIFF_led_SF],"",0,1)</f>
        <v/>
      </c>
      <c r="BC614" s="5" t="str">
        <f>IF(TabellSAML[[#This Row],[LFT1]]=TRUE,TabellSAML[[#This Row],[Datum för det sista programtillfället]]&amp;TabellSAML[[#This Row],[(LFT) Ledarens namn]],"")</f>
        <v/>
      </c>
      <c r="BD614" t="str">
        <f>IF(TabellSAML[[#This Row],[LFT1]]=TRUE,TabellSAML[[#This Row],[Socialförvaltning som anordnat programtillfällena]],"")</f>
        <v/>
      </c>
      <c r="BE614" s="5" t="str">
        <f>IF(TabellSAML[[#This Row],[LFT2]]=TRUE,TabellSAML[[#This Row],[Datum för sista programtillfället]]&amp;TabellSAML[[#This Row],[(LFT) Namn på ledare för programmet]],"")</f>
        <v/>
      </c>
      <c r="BF614" t="str">
        <f>_xlfn.XLOOKUP(TabellSAML[[#This Row],[LFT_del_datum]],TabellSAML[LFT_led_datum],TabellSAML[LFT_led_SF],"",0,1)</f>
        <v/>
      </c>
      <c r="BG61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4" s="5" t="str">
        <f>IF(ISNUMBER(TabellSAML[[#This Row],[Datum för det sista programtillfället]]),TabellSAML[[#This Row],[Datum för det sista programtillfället]],IF(ISBLANK(TabellSAML[[#This Row],[Datum för sista programtillfället]]),"",TabellSAML[[#This Row],[Datum för sista programtillfället]]))</f>
        <v/>
      </c>
      <c r="BJ614" t="str">
        <f>IF(ISTEXT(TabellSAML[[#This Row],[Typ av program]]),TabellSAML[[#This Row],[Typ av program]],IF(ISBLANK(TabellSAML[[#This Row],[Typ av program2]]),"",TabellSAML[[#This Row],[Typ av program2]]))</f>
        <v/>
      </c>
      <c r="BK614" t="str">
        <f>IF(ISTEXT(TabellSAML[[#This Row],[Datum alla]]),"",YEAR(TabellSAML[[#This Row],[Datum alla]]))</f>
        <v/>
      </c>
      <c r="BL614" t="str">
        <f>IF(ISTEXT(TabellSAML[[#This Row],[Datum alla]]),"",MONTH(TabellSAML[[#This Row],[Datum alla]]))</f>
        <v/>
      </c>
      <c r="BM614" t="str">
        <f>IF(ISTEXT(TabellSAML[[#This Row],[Månad]]),"",IF(TabellSAML[[#This Row],[Månad]]&lt;=6,TabellSAML[[#This Row],[År]]&amp;" termin 1",TabellSAML[[#This Row],[År]]&amp;" termin 2"))</f>
        <v/>
      </c>
    </row>
    <row r="615" spans="2:65" x14ac:dyDescent="0.25">
      <c r="B615" s="1"/>
      <c r="C615" s="1"/>
      <c r="AO615" s="44" t="str">
        <f>IF(TabellSAML[[#This Row],[ID]]&gt;0,ISTEXT(TabellSAML[[#This Row],[(CoS) Ledarens namn]]),"")</f>
        <v/>
      </c>
      <c r="AP615" t="str">
        <f>IF(TabellSAML[[#This Row],[ID]]&gt;0,ISTEXT(TabellSAML[[#This Row],[(BIFF) Ledarens namn]]),"")</f>
        <v/>
      </c>
      <c r="AQ615" t="str">
        <f>IF(TabellSAML[[#This Row],[ID]]&gt;0,ISTEXT(TabellSAML[[#This Row],[(LFT) Ledarens namn]]),"")</f>
        <v/>
      </c>
      <c r="AR615" t="str">
        <f>IF(TabellSAML[[#This Row],[ID]]&gt;0,ISTEXT(TabellSAML[[#This Row],[(CoS) Namn på ledare för programmet]]),"")</f>
        <v/>
      </c>
      <c r="AS615" t="str">
        <f>IF(TabellSAML[[#This Row],[ID]]&gt;0,ISTEXT(TabellSAML[[#This Row],[(BIFF) Namn på ledare för programmet]]),"")</f>
        <v/>
      </c>
      <c r="AT615" t="str">
        <f>IF(TabellSAML[[#This Row],[ID]]&gt;0,ISTEXT(TabellSAML[[#This Row],[(LFT) Namn på ledare för programmet]]),"")</f>
        <v/>
      </c>
      <c r="AU615" s="5" t="str">
        <f>IF(TabellSAML[[#This Row],[CoS1]]=TRUE,TabellSAML[[#This Row],[Datum för det sista programtillfället]]&amp;TabellSAML[[#This Row],[(CoS) Ledarens namn]],"")</f>
        <v/>
      </c>
      <c r="AV615" t="str">
        <f>IF(TabellSAML[[#This Row],[CoS1]]=TRUE,TabellSAML[[#This Row],[Socialförvaltning som anordnat programtillfällena]],"")</f>
        <v/>
      </c>
      <c r="AW615" s="5" t="str">
        <f>IF(TabellSAML[[#This Row],[CoS2]]=TRUE,TabellSAML[[#This Row],[Datum för sista programtillfället]]&amp;TabellSAML[[#This Row],[(CoS) Namn på ledare för programmet]],"")</f>
        <v/>
      </c>
      <c r="AX615" t="str">
        <f>_xlfn.XLOOKUP(TabellSAML[[#This Row],[CoS_del_datum]],TabellSAML[CoS_led_datum],TabellSAML[CoS_led_SF],"",0,1)</f>
        <v/>
      </c>
      <c r="AY615" s="5" t="str">
        <f>IF(TabellSAML[[#This Row],[BIFF1]]=TRUE,TabellSAML[[#This Row],[Datum för det sista programtillfället]]&amp;TabellSAML[[#This Row],[(BIFF) Ledarens namn]],"")</f>
        <v/>
      </c>
      <c r="AZ615" t="str">
        <f>IF(TabellSAML[[#This Row],[BIFF1]]=TRUE,TabellSAML[[#This Row],[Socialförvaltning som anordnat programtillfällena]],"")</f>
        <v/>
      </c>
      <c r="BA615" s="5" t="str">
        <f>IF(TabellSAML[[#This Row],[BIFF2]]=TRUE,TabellSAML[[#This Row],[Datum för sista programtillfället]]&amp;TabellSAML[[#This Row],[(BIFF) Namn på ledare för programmet]],"")</f>
        <v/>
      </c>
      <c r="BB615" t="str">
        <f>_xlfn.XLOOKUP(TabellSAML[[#This Row],[BIFF_del_datum]],TabellSAML[BIFF_led_datum],TabellSAML[BIFF_led_SF],"",0,1)</f>
        <v/>
      </c>
      <c r="BC615" s="5" t="str">
        <f>IF(TabellSAML[[#This Row],[LFT1]]=TRUE,TabellSAML[[#This Row],[Datum för det sista programtillfället]]&amp;TabellSAML[[#This Row],[(LFT) Ledarens namn]],"")</f>
        <v/>
      </c>
      <c r="BD615" t="str">
        <f>IF(TabellSAML[[#This Row],[LFT1]]=TRUE,TabellSAML[[#This Row],[Socialförvaltning som anordnat programtillfällena]],"")</f>
        <v/>
      </c>
      <c r="BE615" s="5" t="str">
        <f>IF(TabellSAML[[#This Row],[LFT2]]=TRUE,TabellSAML[[#This Row],[Datum för sista programtillfället]]&amp;TabellSAML[[#This Row],[(LFT) Namn på ledare för programmet]],"")</f>
        <v/>
      </c>
      <c r="BF615" t="str">
        <f>_xlfn.XLOOKUP(TabellSAML[[#This Row],[LFT_del_datum]],TabellSAML[LFT_led_datum],TabellSAML[LFT_led_SF],"",0,1)</f>
        <v/>
      </c>
      <c r="BG61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5" s="5" t="str">
        <f>IF(ISNUMBER(TabellSAML[[#This Row],[Datum för det sista programtillfället]]),TabellSAML[[#This Row],[Datum för det sista programtillfället]],IF(ISBLANK(TabellSAML[[#This Row],[Datum för sista programtillfället]]),"",TabellSAML[[#This Row],[Datum för sista programtillfället]]))</f>
        <v/>
      </c>
      <c r="BJ615" t="str">
        <f>IF(ISTEXT(TabellSAML[[#This Row],[Typ av program]]),TabellSAML[[#This Row],[Typ av program]],IF(ISBLANK(TabellSAML[[#This Row],[Typ av program2]]),"",TabellSAML[[#This Row],[Typ av program2]]))</f>
        <v/>
      </c>
      <c r="BK615" t="str">
        <f>IF(ISTEXT(TabellSAML[[#This Row],[Datum alla]]),"",YEAR(TabellSAML[[#This Row],[Datum alla]]))</f>
        <v/>
      </c>
      <c r="BL615" t="str">
        <f>IF(ISTEXT(TabellSAML[[#This Row],[Datum alla]]),"",MONTH(TabellSAML[[#This Row],[Datum alla]]))</f>
        <v/>
      </c>
      <c r="BM615" t="str">
        <f>IF(ISTEXT(TabellSAML[[#This Row],[Månad]]),"",IF(TabellSAML[[#This Row],[Månad]]&lt;=6,TabellSAML[[#This Row],[År]]&amp;" termin 1",TabellSAML[[#This Row],[År]]&amp;" termin 2"))</f>
        <v/>
      </c>
    </row>
    <row r="616" spans="2:65" x14ac:dyDescent="0.25">
      <c r="B616" s="1"/>
      <c r="C616" s="1"/>
      <c r="AO616" s="44" t="str">
        <f>IF(TabellSAML[[#This Row],[ID]]&gt;0,ISTEXT(TabellSAML[[#This Row],[(CoS) Ledarens namn]]),"")</f>
        <v/>
      </c>
      <c r="AP616" t="str">
        <f>IF(TabellSAML[[#This Row],[ID]]&gt;0,ISTEXT(TabellSAML[[#This Row],[(BIFF) Ledarens namn]]),"")</f>
        <v/>
      </c>
      <c r="AQ616" t="str">
        <f>IF(TabellSAML[[#This Row],[ID]]&gt;0,ISTEXT(TabellSAML[[#This Row],[(LFT) Ledarens namn]]),"")</f>
        <v/>
      </c>
      <c r="AR616" t="str">
        <f>IF(TabellSAML[[#This Row],[ID]]&gt;0,ISTEXT(TabellSAML[[#This Row],[(CoS) Namn på ledare för programmet]]),"")</f>
        <v/>
      </c>
      <c r="AS616" t="str">
        <f>IF(TabellSAML[[#This Row],[ID]]&gt;0,ISTEXT(TabellSAML[[#This Row],[(BIFF) Namn på ledare för programmet]]),"")</f>
        <v/>
      </c>
      <c r="AT616" t="str">
        <f>IF(TabellSAML[[#This Row],[ID]]&gt;0,ISTEXT(TabellSAML[[#This Row],[(LFT) Namn på ledare för programmet]]),"")</f>
        <v/>
      </c>
      <c r="AU616" s="5" t="str">
        <f>IF(TabellSAML[[#This Row],[CoS1]]=TRUE,TabellSAML[[#This Row],[Datum för det sista programtillfället]]&amp;TabellSAML[[#This Row],[(CoS) Ledarens namn]],"")</f>
        <v/>
      </c>
      <c r="AV616" t="str">
        <f>IF(TabellSAML[[#This Row],[CoS1]]=TRUE,TabellSAML[[#This Row],[Socialförvaltning som anordnat programtillfällena]],"")</f>
        <v/>
      </c>
      <c r="AW616" s="5" t="str">
        <f>IF(TabellSAML[[#This Row],[CoS2]]=TRUE,TabellSAML[[#This Row],[Datum för sista programtillfället]]&amp;TabellSAML[[#This Row],[(CoS) Namn på ledare för programmet]],"")</f>
        <v/>
      </c>
      <c r="AX616" t="str">
        <f>_xlfn.XLOOKUP(TabellSAML[[#This Row],[CoS_del_datum]],TabellSAML[CoS_led_datum],TabellSAML[CoS_led_SF],"",0,1)</f>
        <v/>
      </c>
      <c r="AY616" s="5" t="str">
        <f>IF(TabellSAML[[#This Row],[BIFF1]]=TRUE,TabellSAML[[#This Row],[Datum för det sista programtillfället]]&amp;TabellSAML[[#This Row],[(BIFF) Ledarens namn]],"")</f>
        <v/>
      </c>
      <c r="AZ616" t="str">
        <f>IF(TabellSAML[[#This Row],[BIFF1]]=TRUE,TabellSAML[[#This Row],[Socialförvaltning som anordnat programtillfällena]],"")</f>
        <v/>
      </c>
      <c r="BA616" s="5" t="str">
        <f>IF(TabellSAML[[#This Row],[BIFF2]]=TRUE,TabellSAML[[#This Row],[Datum för sista programtillfället]]&amp;TabellSAML[[#This Row],[(BIFF) Namn på ledare för programmet]],"")</f>
        <v/>
      </c>
      <c r="BB616" t="str">
        <f>_xlfn.XLOOKUP(TabellSAML[[#This Row],[BIFF_del_datum]],TabellSAML[BIFF_led_datum],TabellSAML[BIFF_led_SF],"",0,1)</f>
        <v/>
      </c>
      <c r="BC616" s="5" t="str">
        <f>IF(TabellSAML[[#This Row],[LFT1]]=TRUE,TabellSAML[[#This Row],[Datum för det sista programtillfället]]&amp;TabellSAML[[#This Row],[(LFT) Ledarens namn]],"")</f>
        <v/>
      </c>
      <c r="BD616" t="str">
        <f>IF(TabellSAML[[#This Row],[LFT1]]=TRUE,TabellSAML[[#This Row],[Socialförvaltning som anordnat programtillfällena]],"")</f>
        <v/>
      </c>
      <c r="BE616" s="5" t="str">
        <f>IF(TabellSAML[[#This Row],[LFT2]]=TRUE,TabellSAML[[#This Row],[Datum för sista programtillfället]]&amp;TabellSAML[[#This Row],[(LFT) Namn på ledare för programmet]],"")</f>
        <v/>
      </c>
      <c r="BF616" t="str">
        <f>_xlfn.XLOOKUP(TabellSAML[[#This Row],[LFT_del_datum]],TabellSAML[LFT_led_datum],TabellSAML[LFT_led_SF],"",0,1)</f>
        <v/>
      </c>
      <c r="BG61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6" s="5" t="str">
        <f>IF(ISNUMBER(TabellSAML[[#This Row],[Datum för det sista programtillfället]]),TabellSAML[[#This Row],[Datum för det sista programtillfället]],IF(ISBLANK(TabellSAML[[#This Row],[Datum för sista programtillfället]]),"",TabellSAML[[#This Row],[Datum för sista programtillfället]]))</f>
        <v/>
      </c>
      <c r="BJ616" t="str">
        <f>IF(ISTEXT(TabellSAML[[#This Row],[Typ av program]]),TabellSAML[[#This Row],[Typ av program]],IF(ISBLANK(TabellSAML[[#This Row],[Typ av program2]]),"",TabellSAML[[#This Row],[Typ av program2]]))</f>
        <v/>
      </c>
      <c r="BK616" t="str">
        <f>IF(ISTEXT(TabellSAML[[#This Row],[Datum alla]]),"",YEAR(TabellSAML[[#This Row],[Datum alla]]))</f>
        <v/>
      </c>
      <c r="BL616" t="str">
        <f>IF(ISTEXT(TabellSAML[[#This Row],[Datum alla]]),"",MONTH(TabellSAML[[#This Row],[Datum alla]]))</f>
        <v/>
      </c>
      <c r="BM616" t="str">
        <f>IF(ISTEXT(TabellSAML[[#This Row],[Månad]]),"",IF(TabellSAML[[#This Row],[Månad]]&lt;=6,TabellSAML[[#This Row],[År]]&amp;" termin 1",TabellSAML[[#This Row],[År]]&amp;" termin 2"))</f>
        <v/>
      </c>
    </row>
    <row r="617" spans="2:65" x14ac:dyDescent="0.25">
      <c r="B617" s="1"/>
      <c r="C617" s="1"/>
      <c r="AO617" s="44" t="str">
        <f>IF(TabellSAML[[#This Row],[ID]]&gt;0,ISTEXT(TabellSAML[[#This Row],[(CoS) Ledarens namn]]),"")</f>
        <v/>
      </c>
      <c r="AP617" t="str">
        <f>IF(TabellSAML[[#This Row],[ID]]&gt;0,ISTEXT(TabellSAML[[#This Row],[(BIFF) Ledarens namn]]),"")</f>
        <v/>
      </c>
      <c r="AQ617" t="str">
        <f>IF(TabellSAML[[#This Row],[ID]]&gt;0,ISTEXT(TabellSAML[[#This Row],[(LFT) Ledarens namn]]),"")</f>
        <v/>
      </c>
      <c r="AR617" t="str">
        <f>IF(TabellSAML[[#This Row],[ID]]&gt;0,ISTEXT(TabellSAML[[#This Row],[(CoS) Namn på ledare för programmet]]),"")</f>
        <v/>
      </c>
      <c r="AS617" t="str">
        <f>IF(TabellSAML[[#This Row],[ID]]&gt;0,ISTEXT(TabellSAML[[#This Row],[(BIFF) Namn på ledare för programmet]]),"")</f>
        <v/>
      </c>
      <c r="AT617" t="str">
        <f>IF(TabellSAML[[#This Row],[ID]]&gt;0,ISTEXT(TabellSAML[[#This Row],[(LFT) Namn på ledare för programmet]]),"")</f>
        <v/>
      </c>
      <c r="AU617" s="5" t="str">
        <f>IF(TabellSAML[[#This Row],[CoS1]]=TRUE,TabellSAML[[#This Row],[Datum för det sista programtillfället]]&amp;TabellSAML[[#This Row],[(CoS) Ledarens namn]],"")</f>
        <v/>
      </c>
      <c r="AV617" t="str">
        <f>IF(TabellSAML[[#This Row],[CoS1]]=TRUE,TabellSAML[[#This Row],[Socialförvaltning som anordnat programtillfällena]],"")</f>
        <v/>
      </c>
      <c r="AW617" s="5" t="str">
        <f>IF(TabellSAML[[#This Row],[CoS2]]=TRUE,TabellSAML[[#This Row],[Datum för sista programtillfället]]&amp;TabellSAML[[#This Row],[(CoS) Namn på ledare för programmet]],"")</f>
        <v/>
      </c>
      <c r="AX617" t="str">
        <f>_xlfn.XLOOKUP(TabellSAML[[#This Row],[CoS_del_datum]],TabellSAML[CoS_led_datum],TabellSAML[CoS_led_SF],"",0,1)</f>
        <v/>
      </c>
      <c r="AY617" s="5" t="str">
        <f>IF(TabellSAML[[#This Row],[BIFF1]]=TRUE,TabellSAML[[#This Row],[Datum för det sista programtillfället]]&amp;TabellSAML[[#This Row],[(BIFF) Ledarens namn]],"")</f>
        <v/>
      </c>
      <c r="AZ617" t="str">
        <f>IF(TabellSAML[[#This Row],[BIFF1]]=TRUE,TabellSAML[[#This Row],[Socialförvaltning som anordnat programtillfällena]],"")</f>
        <v/>
      </c>
      <c r="BA617" s="5" t="str">
        <f>IF(TabellSAML[[#This Row],[BIFF2]]=TRUE,TabellSAML[[#This Row],[Datum för sista programtillfället]]&amp;TabellSAML[[#This Row],[(BIFF) Namn på ledare för programmet]],"")</f>
        <v/>
      </c>
      <c r="BB617" t="str">
        <f>_xlfn.XLOOKUP(TabellSAML[[#This Row],[BIFF_del_datum]],TabellSAML[BIFF_led_datum],TabellSAML[BIFF_led_SF],"",0,1)</f>
        <v/>
      </c>
      <c r="BC617" s="5" t="str">
        <f>IF(TabellSAML[[#This Row],[LFT1]]=TRUE,TabellSAML[[#This Row],[Datum för det sista programtillfället]]&amp;TabellSAML[[#This Row],[(LFT) Ledarens namn]],"")</f>
        <v/>
      </c>
      <c r="BD617" t="str">
        <f>IF(TabellSAML[[#This Row],[LFT1]]=TRUE,TabellSAML[[#This Row],[Socialförvaltning som anordnat programtillfällena]],"")</f>
        <v/>
      </c>
      <c r="BE617" s="5" t="str">
        <f>IF(TabellSAML[[#This Row],[LFT2]]=TRUE,TabellSAML[[#This Row],[Datum för sista programtillfället]]&amp;TabellSAML[[#This Row],[(LFT) Namn på ledare för programmet]],"")</f>
        <v/>
      </c>
      <c r="BF617" t="str">
        <f>_xlfn.XLOOKUP(TabellSAML[[#This Row],[LFT_del_datum]],TabellSAML[LFT_led_datum],TabellSAML[LFT_led_SF],"",0,1)</f>
        <v/>
      </c>
      <c r="BG61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7" s="5" t="str">
        <f>IF(ISNUMBER(TabellSAML[[#This Row],[Datum för det sista programtillfället]]),TabellSAML[[#This Row],[Datum för det sista programtillfället]],IF(ISBLANK(TabellSAML[[#This Row],[Datum för sista programtillfället]]),"",TabellSAML[[#This Row],[Datum för sista programtillfället]]))</f>
        <v/>
      </c>
      <c r="BJ617" t="str">
        <f>IF(ISTEXT(TabellSAML[[#This Row],[Typ av program]]),TabellSAML[[#This Row],[Typ av program]],IF(ISBLANK(TabellSAML[[#This Row],[Typ av program2]]),"",TabellSAML[[#This Row],[Typ av program2]]))</f>
        <v/>
      </c>
      <c r="BK617" t="str">
        <f>IF(ISTEXT(TabellSAML[[#This Row],[Datum alla]]),"",YEAR(TabellSAML[[#This Row],[Datum alla]]))</f>
        <v/>
      </c>
      <c r="BL617" t="str">
        <f>IF(ISTEXT(TabellSAML[[#This Row],[Datum alla]]),"",MONTH(TabellSAML[[#This Row],[Datum alla]]))</f>
        <v/>
      </c>
      <c r="BM617" t="str">
        <f>IF(ISTEXT(TabellSAML[[#This Row],[Månad]]),"",IF(TabellSAML[[#This Row],[Månad]]&lt;=6,TabellSAML[[#This Row],[År]]&amp;" termin 1",TabellSAML[[#This Row],[År]]&amp;" termin 2"))</f>
        <v/>
      </c>
    </row>
    <row r="618" spans="2:65" x14ac:dyDescent="0.25">
      <c r="B618" s="1"/>
      <c r="C618" s="1"/>
      <c r="AO618" s="44" t="str">
        <f>IF(TabellSAML[[#This Row],[ID]]&gt;0,ISTEXT(TabellSAML[[#This Row],[(CoS) Ledarens namn]]),"")</f>
        <v/>
      </c>
      <c r="AP618" t="str">
        <f>IF(TabellSAML[[#This Row],[ID]]&gt;0,ISTEXT(TabellSAML[[#This Row],[(BIFF) Ledarens namn]]),"")</f>
        <v/>
      </c>
      <c r="AQ618" t="str">
        <f>IF(TabellSAML[[#This Row],[ID]]&gt;0,ISTEXT(TabellSAML[[#This Row],[(LFT) Ledarens namn]]),"")</f>
        <v/>
      </c>
      <c r="AR618" t="str">
        <f>IF(TabellSAML[[#This Row],[ID]]&gt;0,ISTEXT(TabellSAML[[#This Row],[(CoS) Namn på ledare för programmet]]),"")</f>
        <v/>
      </c>
      <c r="AS618" t="str">
        <f>IF(TabellSAML[[#This Row],[ID]]&gt;0,ISTEXT(TabellSAML[[#This Row],[(BIFF) Namn på ledare för programmet]]),"")</f>
        <v/>
      </c>
      <c r="AT618" t="str">
        <f>IF(TabellSAML[[#This Row],[ID]]&gt;0,ISTEXT(TabellSAML[[#This Row],[(LFT) Namn på ledare för programmet]]),"")</f>
        <v/>
      </c>
      <c r="AU618" s="5" t="str">
        <f>IF(TabellSAML[[#This Row],[CoS1]]=TRUE,TabellSAML[[#This Row],[Datum för det sista programtillfället]]&amp;TabellSAML[[#This Row],[(CoS) Ledarens namn]],"")</f>
        <v/>
      </c>
      <c r="AV618" t="str">
        <f>IF(TabellSAML[[#This Row],[CoS1]]=TRUE,TabellSAML[[#This Row],[Socialförvaltning som anordnat programtillfällena]],"")</f>
        <v/>
      </c>
      <c r="AW618" s="5" t="str">
        <f>IF(TabellSAML[[#This Row],[CoS2]]=TRUE,TabellSAML[[#This Row],[Datum för sista programtillfället]]&amp;TabellSAML[[#This Row],[(CoS) Namn på ledare för programmet]],"")</f>
        <v/>
      </c>
      <c r="AX618" t="str">
        <f>_xlfn.XLOOKUP(TabellSAML[[#This Row],[CoS_del_datum]],TabellSAML[CoS_led_datum],TabellSAML[CoS_led_SF],"",0,1)</f>
        <v/>
      </c>
      <c r="AY618" s="5" t="str">
        <f>IF(TabellSAML[[#This Row],[BIFF1]]=TRUE,TabellSAML[[#This Row],[Datum för det sista programtillfället]]&amp;TabellSAML[[#This Row],[(BIFF) Ledarens namn]],"")</f>
        <v/>
      </c>
      <c r="AZ618" t="str">
        <f>IF(TabellSAML[[#This Row],[BIFF1]]=TRUE,TabellSAML[[#This Row],[Socialförvaltning som anordnat programtillfällena]],"")</f>
        <v/>
      </c>
      <c r="BA618" s="5" t="str">
        <f>IF(TabellSAML[[#This Row],[BIFF2]]=TRUE,TabellSAML[[#This Row],[Datum för sista programtillfället]]&amp;TabellSAML[[#This Row],[(BIFF) Namn på ledare för programmet]],"")</f>
        <v/>
      </c>
      <c r="BB618" t="str">
        <f>_xlfn.XLOOKUP(TabellSAML[[#This Row],[BIFF_del_datum]],TabellSAML[BIFF_led_datum],TabellSAML[BIFF_led_SF],"",0,1)</f>
        <v/>
      </c>
      <c r="BC618" s="5" t="str">
        <f>IF(TabellSAML[[#This Row],[LFT1]]=TRUE,TabellSAML[[#This Row],[Datum för det sista programtillfället]]&amp;TabellSAML[[#This Row],[(LFT) Ledarens namn]],"")</f>
        <v/>
      </c>
      <c r="BD618" t="str">
        <f>IF(TabellSAML[[#This Row],[LFT1]]=TRUE,TabellSAML[[#This Row],[Socialförvaltning som anordnat programtillfällena]],"")</f>
        <v/>
      </c>
      <c r="BE618" s="5" t="str">
        <f>IF(TabellSAML[[#This Row],[LFT2]]=TRUE,TabellSAML[[#This Row],[Datum för sista programtillfället]]&amp;TabellSAML[[#This Row],[(LFT) Namn på ledare för programmet]],"")</f>
        <v/>
      </c>
      <c r="BF618" t="str">
        <f>_xlfn.XLOOKUP(TabellSAML[[#This Row],[LFT_del_datum]],TabellSAML[LFT_led_datum],TabellSAML[LFT_led_SF],"",0,1)</f>
        <v/>
      </c>
      <c r="BG61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8" s="5" t="str">
        <f>IF(ISNUMBER(TabellSAML[[#This Row],[Datum för det sista programtillfället]]),TabellSAML[[#This Row],[Datum för det sista programtillfället]],IF(ISBLANK(TabellSAML[[#This Row],[Datum för sista programtillfället]]),"",TabellSAML[[#This Row],[Datum för sista programtillfället]]))</f>
        <v/>
      </c>
      <c r="BJ618" t="str">
        <f>IF(ISTEXT(TabellSAML[[#This Row],[Typ av program]]),TabellSAML[[#This Row],[Typ av program]],IF(ISBLANK(TabellSAML[[#This Row],[Typ av program2]]),"",TabellSAML[[#This Row],[Typ av program2]]))</f>
        <v/>
      </c>
      <c r="BK618" t="str">
        <f>IF(ISTEXT(TabellSAML[[#This Row],[Datum alla]]),"",YEAR(TabellSAML[[#This Row],[Datum alla]]))</f>
        <v/>
      </c>
      <c r="BL618" t="str">
        <f>IF(ISTEXT(TabellSAML[[#This Row],[Datum alla]]),"",MONTH(TabellSAML[[#This Row],[Datum alla]]))</f>
        <v/>
      </c>
      <c r="BM618" t="str">
        <f>IF(ISTEXT(TabellSAML[[#This Row],[Månad]]),"",IF(TabellSAML[[#This Row],[Månad]]&lt;=6,TabellSAML[[#This Row],[År]]&amp;" termin 1",TabellSAML[[#This Row],[År]]&amp;" termin 2"))</f>
        <v/>
      </c>
    </row>
    <row r="619" spans="2:65" x14ac:dyDescent="0.25">
      <c r="B619" s="1"/>
      <c r="C619" s="1"/>
      <c r="AO619" s="44" t="str">
        <f>IF(TabellSAML[[#This Row],[ID]]&gt;0,ISTEXT(TabellSAML[[#This Row],[(CoS) Ledarens namn]]),"")</f>
        <v/>
      </c>
      <c r="AP619" t="str">
        <f>IF(TabellSAML[[#This Row],[ID]]&gt;0,ISTEXT(TabellSAML[[#This Row],[(BIFF) Ledarens namn]]),"")</f>
        <v/>
      </c>
      <c r="AQ619" t="str">
        <f>IF(TabellSAML[[#This Row],[ID]]&gt;0,ISTEXT(TabellSAML[[#This Row],[(LFT) Ledarens namn]]),"")</f>
        <v/>
      </c>
      <c r="AR619" t="str">
        <f>IF(TabellSAML[[#This Row],[ID]]&gt;0,ISTEXT(TabellSAML[[#This Row],[(CoS) Namn på ledare för programmet]]),"")</f>
        <v/>
      </c>
      <c r="AS619" t="str">
        <f>IF(TabellSAML[[#This Row],[ID]]&gt;0,ISTEXT(TabellSAML[[#This Row],[(BIFF) Namn på ledare för programmet]]),"")</f>
        <v/>
      </c>
      <c r="AT619" t="str">
        <f>IF(TabellSAML[[#This Row],[ID]]&gt;0,ISTEXT(TabellSAML[[#This Row],[(LFT) Namn på ledare för programmet]]),"")</f>
        <v/>
      </c>
      <c r="AU619" s="5" t="str">
        <f>IF(TabellSAML[[#This Row],[CoS1]]=TRUE,TabellSAML[[#This Row],[Datum för det sista programtillfället]]&amp;TabellSAML[[#This Row],[(CoS) Ledarens namn]],"")</f>
        <v/>
      </c>
      <c r="AV619" t="str">
        <f>IF(TabellSAML[[#This Row],[CoS1]]=TRUE,TabellSAML[[#This Row],[Socialförvaltning som anordnat programtillfällena]],"")</f>
        <v/>
      </c>
      <c r="AW619" s="5" t="str">
        <f>IF(TabellSAML[[#This Row],[CoS2]]=TRUE,TabellSAML[[#This Row],[Datum för sista programtillfället]]&amp;TabellSAML[[#This Row],[(CoS) Namn på ledare för programmet]],"")</f>
        <v/>
      </c>
      <c r="AX619" t="str">
        <f>_xlfn.XLOOKUP(TabellSAML[[#This Row],[CoS_del_datum]],TabellSAML[CoS_led_datum],TabellSAML[CoS_led_SF],"",0,1)</f>
        <v/>
      </c>
      <c r="AY619" s="5" t="str">
        <f>IF(TabellSAML[[#This Row],[BIFF1]]=TRUE,TabellSAML[[#This Row],[Datum för det sista programtillfället]]&amp;TabellSAML[[#This Row],[(BIFF) Ledarens namn]],"")</f>
        <v/>
      </c>
      <c r="AZ619" t="str">
        <f>IF(TabellSAML[[#This Row],[BIFF1]]=TRUE,TabellSAML[[#This Row],[Socialförvaltning som anordnat programtillfällena]],"")</f>
        <v/>
      </c>
      <c r="BA619" s="5" t="str">
        <f>IF(TabellSAML[[#This Row],[BIFF2]]=TRUE,TabellSAML[[#This Row],[Datum för sista programtillfället]]&amp;TabellSAML[[#This Row],[(BIFF) Namn på ledare för programmet]],"")</f>
        <v/>
      </c>
      <c r="BB619" t="str">
        <f>_xlfn.XLOOKUP(TabellSAML[[#This Row],[BIFF_del_datum]],TabellSAML[BIFF_led_datum],TabellSAML[BIFF_led_SF],"",0,1)</f>
        <v/>
      </c>
      <c r="BC619" s="5" t="str">
        <f>IF(TabellSAML[[#This Row],[LFT1]]=TRUE,TabellSAML[[#This Row],[Datum för det sista programtillfället]]&amp;TabellSAML[[#This Row],[(LFT) Ledarens namn]],"")</f>
        <v/>
      </c>
      <c r="BD619" t="str">
        <f>IF(TabellSAML[[#This Row],[LFT1]]=TRUE,TabellSAML[[#This Row],[Socialförvaltning som anordnat programtillfällena]],"")</f>
        <v/>
      </c>
      <c r="BE619" s="5" t="str">
        <f>IF(TabellSAML[[#This Row],[LFT2]]=TRUE,TabellSAML[[#This Row],[Datum för sista programtillfället]]&amp;TabellSAML[[#This Row],[(LFT) Namn på ledare för programmet]],"")</f>
        <v/>
      </c>
      <c r="BF619" t="str">
        <f>_xlfn.XLOOKUP(TabellSAML[[#This Row],[LFT_del_datum]],TabellSAML[LFT_led_datum],TabellSAML[LFT_led_SF],"",0,1)</f>
        <v/>
      </c>
      <c r="BG61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1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19" s="5" t="str">
        <f>IF(ISNUMBER(TabellSAML[[#This Row],[Datum för det sista programtillfället]]),TabellSAML[[#This Row],[Datum för det sista programtillfället]],IF(ISBLANK(TabellSAML[[#This Row],[Datum för sista programtillfället]]),"",TabellSAML[[#This Row],[Datum för sista programtillfället]]))</f>
        <v/>
      </c>
      <c r="BJ619" t="str">
        <f>IF(ISTEXT(TabellSAML[[#This Row],[Typ av program]]),TabellSAML[[#This Row],[Typ av program]],IF(ISBLANK(TabellSAML[[#This Row],[Typ av program2]]),"",TabellSAML[[#This Row],[Typ av program2]]))</f>
        <v/>
      </c>
      <c r="BK619" t="str">
        <f>IF(ISTEXT(TabellSAML[[#This Row],[Datum alla]]),"",YEAR(TabellSAML[[#This Row],[Datum alla]]))</f>
        <v/>
      </c>
      <c r="BL619" t="str">
        <f>IF(ISTEXT(TabellSAML[[#This Row],[Datum alla]]),"",MONTH(TabellSAML[[#This Row],[Datum alla]]))</f>
        <v/>
      </c>
      <c r="BM619" t="str">
        <f>IF(ISTEXT(TabellSAML[[#This Row],[Månad]]),"",IF(TabellSAML[[#This Row],[Månad]]&lt;=6,TabellSAML[[#This Row],[År]]&amp;" termin 1",TabellSAML[[#This Row],[År]]&amp;" termin 2"))</f>
        <v/>
      </c>
    </row>
    <row r="620" spans="2:65" x14ac:dyDescent="0.25">
      <c r="B620" s="1"/>
      <c r="C620" s="1"/>
      <c r="AO620" s="44" t="str">
        <f>IF(TabellSAML[[#This Row],[ID]]&gt;0,ISTEXT(TabellSAML[[#This Row],[(CoS) Ledarens namn]]),"")</f>
        <v/>
      </c>
      <c r="AP620" t="str">
        <f>IF(TabellSAML[[#This Row],[ID]]&gt;0,ISTEXT(TabellSAML[[#This Row],[(BIFF) Ledarens namn]]),"")</f>
        <v/>
      </c>
      <c r="AQ620" t="str">
        <f>IF(TabellSAML[[#This Row],[ID]]&gt;0,ISTEXT(TabellSAML[[#This Row],[(LFT) Ledarens namn]]),"")</f>
        <v/>
      </c>
      <c r="AR620" t="str">
        <f>IF(TabellSAML[[#This Row],[ID]]&gt;0,ISTEXT(TabellSAML[[#This Row],[(CoS) Namn på ledare för programmet]]),"")</f>
        <v/>
      </c>
      <c r="AS620" t="str">
        <f>IF(TabellSAML[[#This Row],[ID]]&gt;0,ISTEXT(TabellSAML[[#This Row],[(BIFF) Namn på ledare för programmet]]),"")</f>
        <v/>
      </c>
      <c r="AT620" t="str">
        <f>IF(TabellSAML[[#This Row],[ID]]&gt;0,ISTEXT(TabellSAML[[#This Row],[(LFT) Namn på ledare för programmet]]),"")</f>
        <v/>
      </c>
      <c r="AU620" s="5" t="str">
        <f>IF(TabellSAML[[#This Row],[CoS1]]=TRUE,TabellSAML[[#This Row],[Datum för det sista programtillfället]]&amp;TabellSAML[[#This Row],[(CoS) Ledarens namn]],"")</f>
        <v/>
      </c>
      <c r="AV620" t="str">
        <f>IF(TabellSAML[[#This Row],[CoS1]]=TRUE,TabellSAML[[#This Row],[Socialförvaltning som anordnat programtillfällena]],"")</f>
        <v/>
      </c>
      <c r="AW620" s="5" t="str">
        <f>IF(TabellSAML[[#This Row],[CoS2]]=TRUE,TabellSAML[[#This Row],[Datum för sista programtillfället]]&amp;TabellSAML[[#This Row],[(CoS) Namn på ledare för programmet]],"")</f>
        <v/>
      </c>
      <c r="AX620" t="str">
        <f>_xlfn.XLOOKUP(TabellSAML[[#This Row],[CoS_del_datum]],TabellSAML[CoS_led_datum],TabellSAML[CoS_led_SF],"",0,1)</f>
        <v/>
      </c>
      <c r="AY620" s="5" t="str">
        <f>IF(TabellSAML[[#This Row],[BIFF1]]=TRUE,TabellSAML[[#This Row],[Datum för det sista programtillfället]]&amp;TabellSAML[[#This Row],[(BIFF) Ledarens namn]],"")</f>
        <v/>
      </c>
      <c r="AZ620" t="str">
        <f>IF(TabellSAML[[#This Row],[BIFF1]]=TRUE,TabellSAML[[#This Row],[Socialförvaltning som anordnat programtillfällena]],"")</f>
        <v/>
      </c>
      <c r="BA620" s="5" t="str">
        <f>IF(TabellSAML[[#This Row],[BIFF2]]=TRUE,TabellSAML[[#This Row],[Datum för sista programtillfället]]&amp;TabellSAML[[#This Row],[(BIFF) Namn på ledare för programmet]],"")</f>
        <v/>
      </c>
      <c r="BB620" t="str">
        <f>_xlfn.XLOOKUP(TabellSAML[[#This Row],[BIFF_del_datum]],TabellSAML[BIFF_led_datum],TabellSAML[BIFF_led_SF],"",0,1)</f>
        <v/>
      </c>
      <c r="BC620" s="5" t="str">
        <f>IF(TabellSAML[[#This Row],[LFT1]]=TRUE,TabellSAML[[#This Row],[Datum för det sista programtillfället]]&amp;TabellSAML[[#This Row],[(LFT) Ledarens namn]],"")</f>
        <v/>
      </c>
      <c r="BD620" t="str">
        <f>IF(TabellSAML[[#This Row],[LFT1]]=TRUE,TabellSAML[[#This Row],[Socialförvaltning som anordnat programtillfällena]],"")</f>
        <v/>
      </c>
      <c r="BE620" s="5" t="str">
        <f>IF(TabellSAML[[#This Row],[LFT2]]=TRUE,TabellSAML[[#This Row],[Datum för sista programtillfället]]&amp;TabellSAML[[#This Row],[(LFT) Namn på ledare för programmet]],"")</f>
        <v/>
      </c>
      <c r="BF620" t="str">
        <f>_xlfn.XLOOKUP(TabellSAML[[#This Row],[LFT_del_datum]],TabellSAML[LFT_led_datum],TabellSAML[LFT_led_SF],"",0,1)</f>
        <v/>
      </c>
      <c r="BG62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0" s="5" t="str">
        <f>IF(ISNUMBER(TabellSAML[[#This Row],[Datum för det sista programtillfället]]),TabellSAML[[#This Row],[Datum för det sista programtillfället]],IF(ISBLANK(TabellSAML[[#This Row],[Datum för sista programtillfället]]),"",TabellSAML[[#This Row],[Datum för sista programtillfället]]))</f>
        <v/>
      </c>
      <c r="BJ620" t="str">
        <f>IF(ISTEXT(TabellSAML[[#This Row],[Typ av program]]),TabellSAML[[#This Row],[Typ av program]],IF(ISBLANK(TabellSAML[[#This Row],[Typ av program2]]),"",TabellSAML[[#This Row],[Typ av program2]]))</f>
        <v/>
      </c>
      <c r="BK620" t="str">
        <f>IF(ISTEXT(TabellSAML[[#This Row],[Datum alla]]),"",YEAR(TabellSAML[[#This Row],[Datum alla]]))</f>
        <v/>
      </c>
      <c r="BL620" t="str">
        <f>IF(ISTEXT(TabellSAML[[#This Row],[Datum alla]]),"",MONTH(TabellSAML[[#This Row],[Datum alla]]))</f>
        <v/>
      </c>
      <c r="BM620" t="str">
        <f>IF(ISTEXT(TabellSAML[[#This Row],[Månad]]),"",IF(TabellSAML[[#This Row],[Månad]]&lt;=6,TabellSAML[[#This Row],[År]]&amp;" termin 1",TabellSAML[[#This Row],[År]]&amp;" termin 2"))</f>
        <v/>
      </c>
    </row>
    <row r="621" spans="2:65" x14ac:dyDescent="0.25">
      <c r="B621" s="1"/>
      <c r="C621" s="1"/>
      <c r="AO621" s="44" t="str">
        <f>IF(TabellSAML[[#This Row],[ID]]&gt;0,ISTEXT(TabellSAML[[#This Row],[(CoS) Ledarens namn]]),"")</f>
        <v/>
      </c>
      <c r="AP621" t="str">
        <f>IF(TabellSAML[[#This Row],[ID]]&gt;0,ISTEXT(TabellSAML[[#This Row],[(BIFF) Ledarens namn]]),"")</f>
        <v/>
      </c>
      <c r="AQ621" t="str">
        <f>IF(TabellSAML[[#This Row],[ID]]&gt;0,ISTEXT(TabellSAML[[#This Row],[(LFT) Ledarens namn]]),"")</f>
        <v/>
      </c>
      <c r="AR621" t="str">
        <f>IF(TabellSAML[[#This Row],[ID]]&gt;0,ISTEXT(TabellSAML[[#This Row],[(CoS) Namn på ledare för programmet]]),"")</f>
        <v/>
      </c>
      <c r="AS621" t="str">
        <f>IF(TabellSAML[[#This Row],[ID]]&gt;0,ISTEXT(TabellSAML[[#This Row],[(BIFF) Namn på ledare för programmet]]),"")</f>
        <v/>
      </c>
      <c r="AT621" t="str">
        <f>IF(TabellSAML[[#This Row],[ID]]&gt;0,ISTEXT(TabellSAML[[#This Row],[(LFT) Namn på ledare för programmet]]),"")</f>
        <v/>
      </c>
      <c r="AU621" s="5" t="str">
        <f>IF(TabellSAML[[#This Row],[CoS1]]=TRUE,TabellSAML[[#This Row],[Datum för det sista programtillfället]]&amp;TabellSAML[[#This Row],[(CoS) Ledarens namn]],"")</f>
        <v/>
      </c>
      <c r="AV621" t="str">
        <f>IF(TabellSAML[[#This Row],[CoS1]]=TRUE,TabellSAML[[#This Row],[Socialförvaltning som anordnat programtillfällena]],"")</f>
        <v/>
      </c>
      <c r="AW621" s="5" t="str">
        <f>IF(TabellSAML[[#This Row],[CoS2]]=TRUE,TabellSAML[[#This Row],[Datum för sista programtillfället]]&amp;TabellSAML[[#This Row],[(CoS) Namn på ledare för programmet]],"")</f>
        <v/>
      </c>
      <c r="AX621" t="str">
        <f>_xlfn.XLOOKUP(TabellSAML[[#This Row],[CoS_del_datum]],TabellSAML[CoS_led_datum],TabellSAML[CoS_led_SF],"",0,1)</f>
        <v/>
      </c>
      <c r="AY621" s="5" t="str">
        <f>IF(TabellSAML[[#This Row],[BIFF1]]=TRUE,TabellSAML[[#This Row],[Datum för det sista programtillfället]]&amp;TabellSAML[[#This Row],[(BIFF) Ledarens namn]],"")</f>
        <v/>
      </c>
      <c r="AZ621" t="str">
        <f>IF(TabellSAML[[#This Row],[BIFF1]]=TRUE,TabellSAML[[#This Row],[Socialförvaltning som anordnat programtillfällena]],"")</f>
        <v/>
      </c>
      <c r="BA621" s="5" t="str">
        <f>IF(TabellSAML[[#This Row],[BIFF2]]=TRUE,TabellSAML[[#This Row],[Datum för sista programtillfället]]&amp;TabellSAML[[#This Row],[(BIFF) Namn på ledare för programmet]],"")</f>
        <v/>
      </c>
      <c r="BB621" t="str">
        <f>_xlfn.XLOOKUP(TabellSAML[[#This Row],[BIFF_del_datum]],TabellSAML[BIFF_led_datum],TabellSAML[BIFF_led_SF],"",0,1)</f>
        <v/>
      </c>
      <c r="BC621" s="5" t="str">
        <f>IF(TabellSAML[[#This Row],[LFT1]]=TRUE,TabellSAML[[#This Row],[Datum för det sista programtillfället]]&amp;TabellSAML[[#This Row],[(LFT) Ledarens namn]],"")</f>
        <v/>
      </c>
      <c r="BD621" t="str">
        <f>IF(TabellSAML[[#This Row],[LFT1]]=TRUE,TabellSAML[[#This Row],[Socialförvaltning som anordnat programtillfällena]],"")</f>
        <v/>
      </c>
      <c r="BE621" s="5" t="str">
        <f>IF(TabellSAML[[#This Row],[LFT2]]=TRUE,TabellSAML[[#This Row],[Datum för sista programtillfället]]&amp;TabellSAML[[#This Row],[(LFT) Namn på ledare för programmet]],"")</f>
        <v/>
      </c>
      <c r="BF621" t="str">
        <f>_xlfn.XLOOKUP(TabellSAML[[#This Row],[LFT_del_datum]],TabellSAML[LFT_led_datum],TabellSAML[LFT_led_SF],"",0,1)</f>
        <v/>
      </c>
      <c r="BG62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1" s="5" t="str">
        <f>IF(ISNUMBER(TabellSAML[[#This Row],[Datum för det sista programtillfället]]),TabellSAML[[#This Row],[Datum för det sista programtillfället]],IF(ISBLANK(TabellSAML[[#This Row],[Datum för sista programtillfället]]),"",TabellSAML[[#This Row],[Datum för sista programtillfället]]))</f>
        <v/>
      </c>
      <c r="BJ621" t="str">
        <f>IF(ISTEXT(TabellSAML[[#This Row],[Typ av program]]),TabellSAML[[#This Row],[Typ av program]],IF(ISBLANK(TabellSAML[[#This Row],[Typ av program2]]),"",TabellSAML[[#This Row],[Typ av program2]]))</f>
        <v/>
      </c>
      <c r="BK621" t="str">
        <f>IF(ISTEXT(TabellSAML[[#This Row],[Datum alla]]),"",YEAR(TabellSAML[[#This Row],[Datum alla]]))</f>
        <v/>
      </c>
      <c r="BL621" t="str">
        <f>IF(ISTEXT(TabellSAML[[#This Row],[Datum alla]]),"",MONTH(TabellSAML[[#This Row],[Datum alla]]))</f>
        <v/>
      </c>
      <c r="BM621" t="str">
        <f>IF(ISTEXT(TabellSAML[[#This Row],[Månad]]),"",IF(TabellSAML[[#This Row],[Månad]]&lt;=6,TabellSAML[[#This Row],[År]]&amp;" termin 1",TabellSAML[[#This Row],[År]]&amp;" termin 2"))</f>
        <v/>
      </c>
    </row>
    <row r="622" spans="2:65" x14ac:dyDescent="0.25">
      <c r="B622" s="1"/>
      <c r="C622" s="1"/>
      <c r="AO622" s="44" t="str">
        <f>IF(TabellSAML[[#This Row],[ID]]&gt;0,ISTEXT(TabellSAML[[#This Row],[(CoS) Ledarens namn]]),"")</f>
        <v/>
      </c>
      <c r="AP622" t="str">
        <f>IF(TabellSAML[[#This Row],[ID]]&gt;0,ISTEXT(TabellSAML[[#This Row],[(BIFF) Ledarens namn]]),"")</f>
        <v/>
      </c>
      <c r="AQ622" t="str">
        <f>IF(TabellSAML[[#This Row],[ID]]&gt;0,ISTEXT(TabellSAML[[#This Row],[(LFT) Ledarens namn]]),"")</f>
        <v/>
      </c>
      <c r="AR622" t="str">
        <f>IF(TabellSAML[[#This Row],[ID]]&gt;0,ISTEXT(TabellSAML[[#This Row],[(CoS) Namn på ledare för programmet]]),"")</f>
        <v/>
      </c>
      <c r="AS622" t="str">
        <f>IF(TabellSAML[[#This Row],[ID]]&gt;0,ISTEXT(TabellSAML[[#This Row],[(BIFF) Namn på ledare för programmet]]),"")</f>
        <v/>
      </c>
      <c r="AT622" t="str">
        <f>IF(TabellSAML[[#This Row],[ID]]&gt;0,ISTEXT(TabellSAML[[#This Row],[(LFT) Namn på ledare för programmet]]),"")</f>
        <v/>
      </c>
      <c r="AU622" s="5" t="str">
        <f>IF(TabellSAML[[#This Row],[CoS1]]=TRUE,TabellSAML[[#This Row],[Datum för det sista programtillfället]]&amp;TabellSAML[[#This Row],[(CoS) Ledarens namn]],"")</f>
        <v/>
      </c>
      <c r="AV622" t="str">
        <f>IF(TabellSAML[[#This Row],[CoS1]]=TRUE,TabellSAML[[#This Row],[Socialförvaltning som anordnat programtillfällena]],"")</f>
        <v/>
      </c>
      <c r="AW622" s="5" t="str">
        <f>IF(TabellSAML[[#This Row],[CoS2]]=TRUE,TabellSAML[[#This Row],[Datum för sista programtillfället]]&amp;TabellSAML[[#This Row],[(CoS) Namn på ledare för programmet]],"")</f>
        <v/>
      </c>
      <c r="AX622" t="str">
        <f>_xlfn.XLOOKUP(TabellSAML[[#This Row],[CoS_del_datum]],TabellSAML[CoS_led_datum],TabellSAML[CoS_led_SF],"",0,1)</f>
        <v/>
      </c>
      <c r="AY622" s="5" t="str">
        <f>IF(TabellSAML[[#This Row],[BIFF1]]=TRUE,TabellSAML[[#This Row],[Datum för det sista programtillfället]]&amp;TabellSAML[[#This Row],[(BIFF) Ledarens namn]],"")</f>
        <v/>
      </c>
      <c r="AZ622" t="str">
        <f>IF(TabellSAML[[#This Row],[BIFF1]]=TRUE,TabellSAML[[#This Row],[Socialförvaltning som anordnat programtillfällena]],"")</f>
        <v/>
      </c>
      <c r="BA622" s="5" t="str">
        <f>IF(TabellSAML[[#This Row],[BIFF2]]=TRUE,TabellSAML[[#This Row],[Datum för sista programtillfället]]&amp;TabellSAML[[#This Row],[(BIFF) Namn på ledare för programmet]],"")</f>
        <v/>
      </c>
      <c r="BB622" t="str">
        <f>_xlfn.XLOOKUP(TabellSAML[[#This Row],[BIFF_del_datum]],TabellSAML[BIFF_led_datum],TabellSAML[BIFF_led_SF],"",0,1)</f>
        <v/>
      </c>
      <c r="BC622" s="5" t="str">
        <f>IF(TabellSAML[[#This Row],[LFT1]]=TRUE,TabellSAML[[#This Row],[Datum för det sista programtillfället]]&amp;TabellSAML[[#This Row],[(LFT) Ledarens namn]],"")</f>
        <v/>
      </c>
      <c r="BD622" t="str">
        <f>IF(TabellSAML[[#This Row],[LFT1]]=TRUE,TabellSAML[[#This Row],[Socialförvaltning som anordnat programtillfällena]],"")</f>
        <v/>
      </c>
      <c r="BE622" s="5" t="str">
        <f>IF(TabellSAML[[#This Row],[LFT2]]=TRUE,TabellSAML[[#This Row],[Datum för sista programtillfället]]&amp;TabellSAML[[#This Row],[(LFT) Namn på ledare för programmet]],"")</f>
        <v/>
      </c>
      <c r="BF622" t="str">
        <f>_xlfn.XLOOKUP(TabellSAML[[#This Row],[LFT_del_datum]],TabellSAML[LFT_led_datum],TabellSAML[LFT_led_SF],"",0,1)</f>
        <v/>
      </c>
      <c r="BG62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2" s="5" t="str">
        <f>IF(ISNUMBER(TabellSAML[[#This Row],[Datum för det sista programtillfället]]),TabellSAML[[#This Row],[Datum för det sista programtillfället]],IF(ISBLANK(TabellSAML[[#This Row],[Datum för sista programtillfället]]),"",TabellSAML[[#This Row],[Datum för sista programtillfället]]))</f>
        <v/>
      </c>
      <c r="BJ622" t="str">
        <f>IF(ISTEXT(TabellSAML[[#This Row],[Typ av program]]),TabellSAML[[#This Row],[Typ av program]],IF(ISBLANK(TabellSAML[[#This Row],[Typ av program2]]),"",TabellSAML[[#This Row],[Typ av program2]]))</f>
        <v/>
      </c>
      <c r="BK622" t="str">
        <f>IF(ISTEXT(TabellSAML[[#This Row],[Datum alla]]),"",YEAR(TabellSAML[[#This Row],[Datum alla]]))</f>
        <v/>
      </c>
      <c r="BL622" t="str">
        <f>IF(ISTEXT(TabellSAML[[#This Row],[Datum alla]]),"",MONTH(TabellSAML[[#This Row],[Datum alla]]))</f>
        <v/>
      </c>
      <c r="BM622" t="str">
        <f>IF(ISTEXT(TabellSAML[[#This Row],[Månad]]),"",IF(TabellSAML[[#This Row],[Månad]]&lt;=6,TabellSAML[[#This Row],[År]]&amp;" termin 1",TabellSAML[[#This Row],[År]]&amp;" termin 2"))</f>
        <v/>
      </c>
    </row>
    <row r="623" spans="2:65" x14ac:dyDescent="0.25">
      <c r="B623" s="1"/>
      <c r="C623" s="1"/>
      <c r="AO623" s="44" t="str">
        <f>IF(TabellSAML[[#This Row],[ID]]&gt;0,ISTEXT(TabellSAML[[#This Row],[(CoS) Ledarens namn]]),"")</f>
        <v/>
      </c>
      <c r="AP623" t="str">
        <f>IF(TabellSAML[[#This Row],[ID]]&gt;0,ISTEXT(TabellSAML[[#This Row],[(BIFF) Ledarens namn]]),"")</f>
        <v/>
      </c>
      <c r="AQ623" t="str">
        <f>IF(TabellSAML[[#This Row],[ID]]&gt;0,ISTEXT(TabellSAML[[#This Row],[(LFT) Ledarens namn]]),"")</f>
        <v/>
      </c>
      <c r="AR623" t="str">
        <f>IF(TabellSAML[[#This Row],[ID]]&gt;0,ISTEXT(TabellSAML[[#This Row],[(CoS) Namn på ledare för programmet]]),"")</f>
        <v/>
      </c>
      <c r="AS623" t="str">
        <f>IF(TabellSAML[[#This Row],[ID]]&gt;0,ISTEXT(TabellSAML[[#This Row],[(BIFF) Namn på ledare för programmet]]),"")</f>
        <v/>
      </c>
      <c r="AT623" t="str">
        <f>IF(TabellSAML[[#This Row],[ID]]&gt;0,ISTEXT(TabellSAML[[#This Row],[(LFT) Namn på ledare för programmet]]),"")</f>
        <v/>
      </c>
      <c r="AU623" s="5" t="str">
        <f>IF(TabellSAML[[#This Row],[CoS1]]=TRUE,TabellSAML[[#This Row],[Datum för det sista programtillfället]]&amp;TabellSAML[[#This Row],[(CoS) Ledarens namn]],"")</f>
        <v/>
      </c>
      <c r="AV623" t="str">
        <f>IF(TabellSAML[[#This Row],[CoS1]]=TRUE,TabellSAML[[#This Row],[Socialförvaltning som anordnat programtillfällena]],"")</f>
        <v/>
      </c>
      <c r="AW623" s="5" t="str">
        <f>IF(TabellSAML[[#This Row],[CoS2]]=TRUE,TabellSAML[[#This Row],[Datum för sista programtillfället]]&amp;TabellSAML[[#This Row],[(CoS) Namn på ledare för programmet]],"")</f>
        <v/>
      </c>
      <c r="AX623" t="str">
        <f>_xlfn.XLOOKUP(TabellSAML[[#This Row],[CoS_del_datum]],TabellSAML[CoS_led_datum],TabellSAML[CoS_led_SF],"",0,1)</f>
        <v/>
      </c>
      <c r="AY623" s="5" t="str">
        <f>IF(TabellSAML[[#This Row],[BIFF1]]=TRUE,TabellSAML[[#This Row],[Datum för det sista programtillfället]]&amp;TabellSAML[[#This Row],[(BIFF) Ledarens namn]],"")</f>
        <v/>
      </c>
      <c r="AZ623" t="str">
        <f>IF(TabellSAML[[#This Row],[BIFF1]]=TRUE,TabellSAML[[#This Row],[Socialförvaltning som anordnat programtillfällena]],"")</f>
        <v/>
      </c>
      <c r="BA623" s="5" t="str">
        <f>IF(TabellSAML[[#This Row],[BIFF2]]=TRUE,TabellSAML[[#This Row],[Datum för sista programtillfället]]&amp;TabellSAML[[#This Row],[(BIFF) Namn på ledare för programmet]],"")</f>
        <v/>
      </c>
      <c r="BB623" t="str">
        <f>_xlfn.XLOOKUP(TabellSAML[[#This Row],[BIFF_del_datum]],TabellSAML[BIFF_led_datum],TabellSAML[BIFF_led_SF],"",0,1)</f>
        <v/>
      </c>
      <c r="BC623" s="5" t="str">
        <f>IF(TabellSAML[[#This Row],[LFT1]]=TRUE,TabellSAML[[#This Row],[Datum för det sista programtillfället]]&amp;TabellSAML[[#This Row],[(LFT) Ledarens namn]],"")</f>
        <v/>
      </c>
      <c r="BD623" t="str">
        <f>IF(TabellSAML[[#This Row],[LFT1]]=TRUE,TabellSAML[[#This Row],[Socialförvaltning som anordnat programtillfällena]],"")</f>
        <v/>
      </c>
      <c r="BE623" s="5" t="str">
        <f>IF(TabellSAML[[#This Row],[LFT2]]=TRUE,TabellSAML[[#This Row],[Datum för sista programtillfället]]&amp;TabellSAML[[#This Row],[(LFT) Namn på ledare för programmet]],"")</f>
        <v/>
      </c>
      <c r="BF623" t="str">
        <f>_xlfn.XLOOKUP(TabellSAML[[#This Row],[LFT_del_datum]],TabellSAML[LFT_led_datum],TabellSAML[LFT_led_SF],"",0,1)</f>
        <v/>
      </c>
      <c r="BG62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3" s="5" t="str">
        <f>IF(ISNUMBER(TabellSAML[[#This Row],[Datum för det sista programtillfället]]),TabellSAML[[#This Row],[Datum för det sista programtillfället]],IF(ISBLANK(TabellSAML[[#This Row],[Datum för sista programtillfället]]),"",TabellSAML[[#This Row],[Datum för sista programtillfället]]))</f>
        <v/>
      </c>
      <c r="BJ623" t="str">
        <f>IF(ISTEXT(TabellSAML[[#This Row],[Typ av program]]),TabellSAML[[#This Row],[Typ av program]],IF(ISBLANK(TabellSAML[[#This Row],[Typ av program2]]),"",TabellSAML[[#This Row],[Typ av program2]]))</f>
        <v/>
      </c>
      <c r="BK623" t="str">
        <f>IF(ISTEXT(TabellSAML[[#This Row],[Datum alla]]),"",YEAR(TabellSAML[[#This Row],[Datum alla]]))</f>
        <v/>
      </c>
      <c r="BL623" t="str">
        <f>IF(ISTEXT(TabellSAML[[#This Row],[Datum alla]]),"",MONTH(TabellSAML[[#This Row],[Datum alla]]))</f>
        <v/>
      </c>
      <c r="BM623" t="str">
        <f>IF(ISTEXT(TabellSAML[[#This Row],[Månad]]),"",IF(TabellSAML[[#This Row],[Månad]]&lt;=6,TabellSAML[[#This Row],[År]]&amp;" termin 1",TabellSAML[[#This Row],[År]]&amp;" termin 2"))</f>
        <v/>
      </c>
    </row>
    <row r="624" spans="2:65" x14ac:dyDescent="0.25">
      <c r="B624" s="1"/>
      <c r="C624" s="1"/>
      <c r="AO624" s="44" t="str">
        <f>IF(TabellSAML[[#This Row],[ID]]&gt;0,ISTEXT(TabellSAML[[#This Row],[(CoS) Ledarens namn]]),"")</f>
        <v/>
      </c>
      <c r="AP624" t="str">
        <f>IF(TabellSAML[[#This Row],[ID]]&gt;0,ISTEXT(TabellSAML[[#This Row],[(BIFF) Ledarens namn]]),"")</f>
        <v/>
      </c>
      <c r="AQ624" t="str">
        <f>IF(TabellSAML[[#This Row],[ID]]&gt;0,ISTEXT(TabellSAML[[#This Row],[(LFT) Ledarens namn]]),"")</f>
        <v/>
      </c>
      <c r="AR624" t="str">
        <f>IF(TabellSAML[[#This Row],[ID]]&gt;0,ISTEXT(TabellSAML[[#This Row],[(CoS) Namn på ledare för programmet]]),"")</f>
        <v/>
      </c>
      <c r="AS624" t="str">
        <f>IF(TabellSAML[[#This Row],[ID]]&gt;0,ISTEXT(TabellSAML[[#This Row],[(BIFF) Namn på ledare för programmet]]),"")</f>
        <v/>
      </c>
      <c r="AT624" t="str">
        <f>IF(TabellSAML[[#This Row],[ID]]&gt;0,ISTEXT(TabellSAML[[#This Row],[(LFT) Namn på ledare för programmet]]),"")</f>
        <v/>
      </c>
      <c r="AU624" s="5" t="str">
        <f>IF(TabellSAML[[#This Row],[CoS1]]=TRUE,TabellSAML[[#This Row],[Datum för det sista programtillfället]]&amp;TabellSAML[[#This Row],[(CoS) Ledarens namn]],"")</f>
        <v/>
      </c>
      <c r="AV624" t="str">
        <f>IF(TabellSAML[[#This Row],[CoS1]]=TRUE,TabellSAML[[#This Row],[Socialförvaltning som anordnat programtillfällena]],"")</f>
        <v/>
      </c>
      <c r="AW624" s="5" t="str">
        <f>IF(TabellSAML[[#This Row],[CoS2]]=TRUE,TabellSAML[[#This Row],[Datum för sista programtillfället]]&amp;TabellSAML[[#This Row],[(CoS) Namn på ledare för programmet]],"")</f>
        <v/>
      </c>
      <c r="AX624" t="str">
        <f>_xlfn.XLOOKUP(TabellSAML[[#This Row],[CoS_del_datum]],TabellSAML[CoS_led_datum],TabellSAML[CoS_led_SF],"",0,1)</f>
        <v/>
      </c>
      <c r="AY624" s="5" t="str">
        <f>IF(TabellSAML[[#This Row],[BIFF1]]=TRUE,TabellSAML[[#This Row],[Datum för det sista programtillfället]]&amp;TabellSAML[[#This Row],[(BIFF) Ledarens namn]],"")</f>
        <v/>
      </c>
      <c r="AZ624" t="str">
        <f>IF(TabellSAML[[#This Row],[BIFF1]]=TRUE,TabellSAML[[#This Row],[Socialförvaltning som anordnat programtillfällena]],"")</f>
        <v/>
      </c>
      <c r="BA624" s="5" t="str">
        <f>IF(TabellSAML[[#This Row],[BIFF2]]=TRUE,TabellSAML[[#This Row],[Datum för sista programtillfället]]&amp;TabellSAML[[#This Row],[(BIFF) Namn på ledare för programmet]],"")</f>
        <v/>
      </c>
      <c r="BB624" t="str">
        <f>_xlfn.XLOOKUP(TabellSAML[[#This Row],[BIFF_del_datum]],TabellSAML[BIFF_led_datum],TabellSAML[BIFF_led_SF],"",0,1)</f>
        <v/>
      </c>
      <c r="BC624" s="5" t="str">
        <f>IF(TabellSAML[[#This Row],[LFT1]]=TRUE,TabellSAML[[#This Row],[Datum för det sista programtillfället]]&amp;TabellSAML[[#This Row],[(LFT) Ledarens namn]],"")</f>
        <v/>
      </c>
      <c r="BD624" t="str">
        <f>IF(TabellSAML[[#This Row],[LFT1]]=TRUE,TabellSAML[[#This Row],[Socialförvaltning som anordnat programtillfällena]],"")</f>
        <v/>
      </c>
      <c r="BE624" s="5" t="str">
        <f>IF(TabellSAML[[#This Row],[LFT2]]=TRUE,TabellSAML[[#This Row],[Datum för sista programtillfället]]&amp;TabellSAML[[#This Row],[(LFT) Namn på ledare för programmet]],"")</f>
        <v/>
      </c>
      <c r="BF624" t="str">
        <f>_xlfn.XLOOKUP(TabellSAML[[#This Row],[LFT_del_datum]],TabellSAML[LFT_led_datum],TabellSAML[LFT_led_SF],"",0,1)</f>
        <v/>
      </c>
      <c r="BG62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4" s="5" t="str">
        <f>IF(ISNUMBER(TabellSAML[[#This Row],[Datum för det sista programtillfället]]),TabellSAML[[#This Row],[Datum för det sista programtillfället]],IF(ISBLANK(TabellSAML[[#This Row],[Datum för sista programtillfället]]),"",TabellSAML[[#This Row],[Datum för sista programtillfället]]))</f>
        <v/>
      </c>
      <c r="BJ624" t="str">
        <f>IF(ISTEXT(TabellSAML[[#This Row],[Typ av program]]),TabellSAML[[#This Row],[Typ av program]],IF(ISBLANK(TabellSAML[[#This Row],[Typ av program2]]),"",TabellSAML[[#This Row],[Typ av program2]]))</f>
        <v/>
      </c>
      <c r="BK624" t="str">
        <f>IF(ISTEXT(TabellSAML[[#This Row],[Datum alla]]),"",YEAR(TabellSAML[[#This Row],[Datum alla]]))</f>
        <v/>
      </c>
      <c r="BL624" t="str">
        <f>IF(ISTEXT(TabellSAML[[#This Row],[Datum alla]]),"",MONTH(TabellSAML[[#This Row],[Datum alla]]))</f>
        <v/>
      </c>
      <c r="BM624" t="str">
        <f>IF(ISTEXT(TabellSAML[[#This Row],[Månad]]),"",IF(TabellSAML[[#This Row],[Månad]]&lt;=6,TabellSAML[[#This Row],[År]]&amp;" termin 1",TabellSAML[[#This Row],[År]]&amp;" termin 2"))</f>
        <v/>
      </c>
    </row>
    <row r="625" spans="2:65" x14ac:dyDescent="0.25">
      <c r="B625" s="1"/>
      <c r="C625" s="1"/>
      <c r="AO625" s="44" t="str">
        <f>IF(TabellSAML[[#This Row],[ID]]&gt;0,ISTEXT(TabellSAML[[#This Row],[(CoS) Ledarens namn]]),"")</f>
        <v/>
      </c>
      <c r="AP625" t="str">
        <f>IF(TabellSAML[[#This Row],[ID]]&gt;0,ISTEXT(TabellSAML[[#This Row],[(BIFF) Ledarens namn]]),"")</f>
        <v/>
      </c>
      <c r="AQ625" t="str">
        <f>IF(TabellSAML[[#This Row],[ID]]&gt;0,ISTEXT(TabellSAML[[#This Row],[(LFT) Ledarens namn]]),"")</f>
        <v/>
      </c>
      <c r="AR625" t="str">
        <f>IF(TabellSAML[[#This Row],[ID]]&gt;0,ISTEXT(TabellSAML[[#This Row],[(CoS) Namn på ledare för programmet]]),"")</f>
        <v/>
      </c>
      <c r="AS625" t="str">
        <f>IF(TabellSAML[[#This Row],[ID]]&gt;0,ISTEXT(TabellSAML[[#This Row],[(BIFF) Namn på ledare för programmet]]),"")</f>
        <v/>
      </c>
      <c r="AT625" t="str">
        <f>IF(TabellSAML[[#This Row],[ID]]&gt;0,ISTEXT(TabellSAML[[#This Row],[(LFT) Namn på ledare för programmet]]),"")</f>
        <v/>
      </c>
      <c r="AU625" s="5" t="str">
        <f>IF(TabellSAML[[#This Row],[CoS1]]=TRUE,TabellSAML[[#This Row],[Datum för det sista programtillfället]]&amp;TabellSAML[[#This Row],[(CoS) Ledarens namn]],"")</f>
        <v/>
      </c>
      <c r="AV625" t="str">
        <f>IF(TabellSAML[[#This Row],[CoS1]]=TRUE,TabellSAML[[#This Row],[Socialförvaltning som anordnat programtillfällena]],"")</f>
        <v/>
      </c>
      <c r="AW625" s="5" t="str">
        <f>IF(TabellSAML[[#This Row],[CoS2]]=TRUE,TabellSAML[[#This Row],[Datum för sista programtillfället]]&amp;TabellSAML[[#This Row],[(CoS) Namn på ledare för programmet]],"")</f>
        <v/>
      </c>
      <c r="AX625" t="str">
        <f>_xlfn.XLOOKUP(TabellSAML[[#This Row],[CoS_del_datum]],TabellSAML[CoS_led_datum],TabellSAML[CoS_led_SF],"",0,1)</f>
        <v/>
      </c>
      <c r="AY625" s="5" t="str">
        <f>IF(TabellSAML[[#This Row],[BIFF1]]=TRUE,TabellSAML[[#This Row],[Datum för det sista programtillfället]]&amp;TabellSAML[[#This Row],[(BIFF) Ledarens namn]],"")</f>
        <v/>
      </c>
      <c r="AZ625" t="str">
        <f>IF(TabellSAML[[#This Row],[BIFF1]]=TRUE,TabellSAML[[#This Row],[Socialförvaltning som anordnat programtillfällena]],"")</f>
        <v/>
      </c>
      <c r="BA625" s="5" t="str">
        <f>IF(TabellSAML[[#This Row],[BIFF2]]=TRUE,TabellSAML[[#This Row],[Datum för sista programtillfället]]&amp;TabellSAML[[#This Row],[(BIFF) Namn på ledare för programmet]],"")</f>
        <v/>
      </c>
      <c r="BB625" t="str">
        <f>_xlfn.XLOOKUP(TabellSAML[[#This Row],[BIFF_del_datum]],TabellSAML[BIFF_led_datum],TabellSAML[BIFF_led_SF],"",0,1)</f>
        <v/>
      </c>
      <c r="BC625" s="5" t="str">
        <f>IF(TabellSAML[[#This Row],[LFT1]]=TRUE,TabellSAML[[#This Row],[Datum för det sista programtillfället]]&amp;TabellSAML[[#This Row],[(LFT) Ledarens namn]],"")</f>
        <v/>
      </c>
      <c r="BD625" t="str">
        <f>IF(TabellSAML[[#This Row],[LFT1]]=TRUE,TabellSAML[[#This Row],[Socialförvaltning som anordnat programtillfällena]],"")</f>
        <v/>
      </c>
      <c r="BE625" s="5" t="str">
        <f>IF(TabellSAML[[#This Row],[LFT2]]=TRUE,TabellSAML[[#This Row],[Datum för sista programtillfället]]&amp;TabellSAML[[#This Row],[(LFT) Namn på ledare för programmet]],"")</f>
        <v/>
      </c>
      <c r="BF625" t="str">
        <f>_xlfn.XLOOKUP(TabellSAML[[#This Row],[LFT_del_datum]],TabellSAML[LFT_led_datum],TabellSAML[LFT_led_SF],"",0,1)</f>
        <v/>
      </c>
      <c r="BG62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5" s="5" t="str">
        <f>IF(ISNUMBER(TabellSAML[[#This Row],[Datum för det sista programtillfället]]),TabellSAML[[#This Row],[Datum för det sista programtillfället]],IF(ISBLANK(TabellSAML[[#This Row],[Datum för sista programtillfället]]),"",TabellSAML[[#This Row],[Datum för sista programtillfället]]))</f>
        <v/>
      </c>
      <c r="BJ625" t="str">
        <f>IF(ISTEXT(TabellSAML[[#This Row],[Typ av program]]),TabellSAML[[#This Row],[Typ av program]],IF(ISBLANK(TabellSAML[[#This Row],[Typ av program2]]),"",TabellSAML[[#This Row],[Typ av program2]]))</f>
        <v/>
      </c>
      <c r="BK625" t="str">
        <f>IF(ISTEXT(TabellSAML[[#This Row],[Datum alla]]),"",YEAR(TabellSAML[[#This Row],[Datum alla]]))</f>
        <v/>
      </c>
      <c r="BL625" t="str">
        <f>IF(ISTEXT(TabellSAML[[#This Row],[Datum alla]]),"",MONTH(TabellSAML[[#This Row],[Datum alla]]))</f>
        <v/>
      </c>
      <c r="BM625" t="str">
        <f>IF(ISTEXT(TabellSAML[[#This Row],[Månad]]),"",IF(TabellSAML[[#This Row],[Månad]]&lt;=6,TabellSAML[[#This Row],[År]]&amp;" termin 1",TabellSAML[[#This Row],[År]]&amp;" termin 2"))</f>
        <v/>
      </c>
    </row>
    <row r="626" spans="2:65" x14ac:dyDescent="0.25">
      <c r="B626" s="1"/>
      <c r="C626" s="1"/>
      <c r="AO626" s="44" t="str">
        <f>IF(TabellSAML[[#This Row],[ID]]&gt;0,ISTEXT(TabellSAML[[#This Row],[(CoS) Ledarens namn]]),"")</f>
        <v/>
      </c>
      <c r="AP626" t="str">
        <f>IF(TabellSAML[[#This Row],[ID]]&gt;0,ISTEXT(TabellSAML[[#This Row],[(BIFF) Ledarens namn]]),"")</f>
        <v/>
      </c>
      <c r="AQ626" t="str">
        <f>IF(TabellSAML[[#This Row],[ID]]&gt;0,ISTEXT(TabellSAML[[#This Row],[(LFT) Ledarens namn]]),"")</f>
        <v/>
      </c>
      <c r="AR626" t="str">
        <f>IF(TabellSAML[[#This Row],[ID]]&gt;0,ISTEXT(TabellSAML[[#This Row],[(CoS) Namn på ledare för programmet]]),"")</f>
        <v/>
      </c>
      <c r="AS626" t="str">
        <f>IF(TabellSAML[[#This Row],[ID]]&gt;0,ISTEXT(TabellSAML[[#This Row],[(BIFF) Namn på ledare för programmet]]),"")</f>
        <v/>
      </c>
      <c r="AT626" t="str">
        <f>IF(TabellSAML[[#This Row],[ID]]&gt;0,ISTEXT(TabellSAML[[#This Row],[(LFT) Namn på ledare för programmet]]),"")</f>
        <v/>
      </c>
      <c r="AU626" s="5" t="str">
        <f>IF(TabellSAML[[#This Row],[CoS1]]=TRUE,TabellSAML[[#This Row],[Datum för det sista programtillfället]]&amp;TabellSAML[[#This Row],[(CoS) Ledarens namn]],"")</f>
        <v/>
      </c>
      <c r="AV626" t="str">
        <f>IF(TabellSAML[[#This Row],[CoS1]]=TRUE,TabellSAML[[#This Row],[Socialförvaltning som anordnat programtillfällena]],"")</f>
        <v/>
      </c>
      <c r="AW626" s="5" t="str">
        <f>IF(TabellSAML[[#This Row],[CoS2]]=TRUE,TabellSAML[[#This Row],[Datum för sista programtillfället]]&amp;TabellSAML[[#This Row],[(CoS) Namn på ledare för programmet]],"")</f>
        <v/>
      </c>
      <c r="AX626" t="str">
        <f>_xlfn.XLOOKUP(TabellSAML[[#This Row],[CoS_del_datum]],TabellSAML[CoS_led_datum],TabellSAML[CoS_led_SF],"",0,1)</f>
        <v/>
      </c>
      <c r="AY626" s="5" t="str">
        <f>IF(TabellSAML[[#This Row],[BIFF1]]=TRUE,TabellSAML[[#This Row],[Datum för det sista programtillfället]]&amp;TabellSAML[[#This Row],[(BIFF) Ledarens namn]],"")</f>
        <v/>
      </c>
      <c r="AZ626" t="str">
        <f>IF(TabellSAML[[#This Row],[BIFF1]]=TRUE,TabellSAML[[#This Row],[Socialförvaltning som anordnat programtillfällena]],"")</f>
        <v/>
      </c>
      <c r="BA626" s="5" t="str">
        <f>IF(TabellSAML[[#This Row],[BIFF2]]=TRUE,TabellSAML[[#This Row],[Datum för sista programtillfället]]&amp;TabellSAML[[#This Row],[(BIFF) Namn på ledare för programmet]],"")</f>
        <v/>
      </c>
      <c r="BB626" t="str">
        <f>_xlfn.XLOOKUP(TabellSAML[[#This Row],[BIFF_del_datum]],TabellSAML[BIFF_led_datum],TabellSAML[BIFF_led_SF],"",0,1)</f>
        <v/>
      </c>
      <c r="BC626" s="5" t="str">
        <f>IF(TabellSAML[[#This Row],[LFT1]]=TRUE,TabellSAML[[#This Row],[Datum för det sista programtillfället]]&amp;TabellSAML[[#This Row],[(LFT) Ledarens namn]],"")</f>
        <v/>
      </c>
      <c r="BD626" t="str">
        <f>IF(TabellSAML[[#This Row],[LFT1]]=TRUE,TabellSAML[[#This Row],[Socialförvaltning som anordnat programtillfällena]],"")</f>
        <v/>
      </c>
      <c r="BE626" s="5" t="str">
        <f>IF(TabellSAML[[#This Row],[LFT2]]=TRUE,TabellSAML[[#This Row],[Datum för sista programtillfället]]&amp;TabellSAML[[#This Row],[(LFT) Namn på ledare för programmet]],"")</f>
        <v/>
      </c>
      <c r="BF626" t="str">
        <f>_xlfn.XLOOKUP(TabellSAML[[#This Row],[LFT_del_datum]],TabellSAML[LFT_led_datum],TabellSAML[LFT_led_SF],"",0,1)</f>
        <v/>
      </c>
      <c r="BG62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6" s="5" t="str">
        <f>IF(ISNUMBER(TabellSAML[[#This Row],[Datum för det sista programtillfället]]),TabellSAML[[#This Row],[Datum för det sista programtillfället]],IF(ISBLANK(TabellSAML[[#This Row],[Datum för sista programtillfället]]),"",TabellSAML[[#This Row],[Datum för sista programtillfället]]))</f>
        <v/>
      </c>
      <c r="BJ626" t="str">
        <f>IF(ISTEXT(TabellSAML[[#This Row],[Typ av program]]),TabellSAML[[#This Row],[Typ av program]],IF(ISBLANK(TabellSAML[[#This Row],[Typ av program2]]),"",TabellSAML[[#This Row],[Typ av program2]]))</f>
        <v/>
      </c>
      <c r="BK626" t="str">
        <f>IF(ISTEXT(TabellSAML[[#This Row],[Datum alla]]),"",YEAR(TabellSAML[[#This Row],[Datum alla]]))</f>
        <v/>
      </c>
      <c r="BL626" t="str">
        <f>IF(ISTEXT(TabellSAML[[#This Row],[Datum alla]]),"",MONTH(TabellSAML[[#This Row],[Datum alla]]))</f>
        <v/>
      </c>
      <c r="BM626" t="str">
        <f>IF(ISTEXT(TabellSAML[[#This Row],[Månad]]),"",IF(TabellSAML[[#This Row],[Månad]]&lt;=6,TabellSAML[[#This Row],[År]]&amp;" termin 1",TabellSAML[[#This Row],[År]]&amp;" termin 2"))</f>
        <v/>
      </c>
    </row>
    <row r="627" spans="2:65" x14ac:dyDescent="0.25">
      <c r="B627" s="1"/>
      <c r="C627" s="1"/>
      <c r="AO627" s="44" t="str">
        <f>IF(TabellSAML[[#This Row],[ID]]&gt;0,ISTEXT(TabellSAML[[#This Row],[(CoS) Ledarens namn]]),"")</f>
        <v/>
      </c>
      <c r="AP627" t="str">
        <f>IF(TabellSAML[[#This Row],[ID]]&gt;0,ISTEXT(TabellSAML[[#This Row],[(BIFF) Ledarens namn]]),"")</f>
        <v/>
      </c>
      <c r="AQ627" t="str">
        <f>IF(TabellSAML[[#This Row],[ID]]&gt;0,ISTEXT(TabellSAML[[#This Row],[(LFT) Ledarens namn]]),"")</f>
        <v/>
      </c>
      <c r="AR627" t="str">
        <f>IF(TabellSAML[[#This Row],[ID]]&gt;0,ISTEXT(TabellSAML[[#This Row],[(CoS) Namn på ledare för programmet]]),"")</f>
        <v/>
      </c>
      <c r="AS627" t="str">
        <f>IF(TabellSAML[[#This Row],[ID]]&gt;0,ISTEXT(TabellSAML[[#This Row],[(BIFF) Namn på ledare för programmet]]),"")</f>
        <v/>
      </c>
      <c r="AT627" t="str">
        <f>IF(TabellSAML[[#This Row],[ID]]&gt;0,ISTEXT(TabellSAML[[#This Row],[(LFT) Namn på ledare för programmet]]),"")</f>
        <v/>
      </c>
      <c r="AU627" s="5" t="str">
        <f>IF(TabellSAML[[#This Row],[CoS1]]=TRUE,TabellSAML[[#This Row],[Datum för det sista programtillfället]]&amp;TabellSAML[[#This Row],[(CoS) Ledarens namn]],"")</f>
        <v/>
      </c>
      <c r="AV627" t="str">
        <f>IF(TabellSAML[[#This Row],[CoS1]]=TRUE,TabellSAML[[#This Row],[Socialförvaltning som anordnat programtillfällena]],"")</f>
        <v/>
      </c>
      <c r="AW627" s="5" t="str">
        <f>IF(TabellSAML[[#This Row],[CoS2]]=TRUE,TabellSAML[[#This Row],[Datum för sista programtillfället]]&amp;TabellSAML[[#This Row],[(CoS) Namn på ledare för programmet]],"")</f>
        <v/>
      </c>
      <c r="AX627" t="str">
        <f>_xlfn.XLOOKUP(TabellSAML[[#This Row],[CoS_del_datum]],TabellSAML[CoS_led_datum],TabellSAML[CoS_led_SF],"",0,1)</f>
        <v/>
      </c>
      <c r="AY627" s="5" t="str">
        <f>IF(TabellSAML[[#This Row],[BIFF1]]=TRUE,TabellSAML[[#This Row],[Datum för det sista programtillfället]]&amp;TabellSAML[[#This Row],[(BIFF) Ledarens namn]],"")</f>
        <v/>
      </c>
      <c r="AZ627" t="str">
        <f>IF(TabellSAML[[#This Row],[BIFF1]]=TRUE,TabellSAML[[#This Row],[Socialförvaltning som anordnat programtillfällena]],"")</f>
        <v/>
      </c>
      <c r="BA627" s="5" t="str">
        <f>IF(TabellSAML[[#This Row],[BIFF2]]=TRUE,TabellSAML[[#This Row],[Datum för sista programtillfället]]&amp;TabellSAML[[#This Row],[(BIFF) Namn på ledare för programmet]],"")</f>
        <v/>
      </c>
      <c r="BB627" t="str">
        <f>_xlfn.XLOOKUP(TabellSAML[[#This Row],[BIFF_del_datum]],TabellSAML[BIFF_led_datum],TabellSAML[BIFF_led_SF],"",0,1)</f>
        <v/>
      </c>
      <c r="BC627" s="5" t="str">
        <f>IF(TabellSAML[[#This Row],[LFT1]]=TRUE,TabellSAML[[#This Row],[Datum för det sista programtillfället]]&amp;TabellSAML[[#This Row],[(LFT) Ledarens namn]],"")</f>
        <v/>
      </c>
      <c r="BD627" t="str">
        <f>IF(TabellSAML[[#This Row],[LFT1]]=TRUE,TabellSAML[[#This Row],[Socialförvaltning som anordnat programtillfällena]],"")</f>
        <v/>
      </c>
      <c r="BE627" s="5" t="str">
        <f>IF(TabellSAML[[#This Row],[LFT2]]=TRUE,TabellSAML[[#This Row],[Datum för sista programtillfället]]&amp;TabellSAML[[#This Row],[(LFT) Namn på ledare för programmet]],"")</f>
        <v/>
      </c>
      <c r="BF627" t="str">
        <f>_xlfn.XLOOKUP(TabellSAML[[#This Row],[LFT_del_datum]],TabellSAML[LFT_led_datum],TabellSAML[LFT_led_SF],"",0,1)</f>
        <v/>
      </c>
      <c r="BG62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7" s="5" t="str">
        <f>IF(ISNUMBER(TabellSAML[[#This Row],[Datum för det sista programtillfället]]),TabellSAML[[#This Row],[Datum för det sista programtillfället]],IF(ISBLANK(TabellSAML[[#This Row],[Datum för sista programtillfället]]),"",TabellSAML[[#This Row],[Datum för sista programtillfället]]))</f>
        <v/>
      </c>
      <c r="BJ627" t="str">
        <f>IF(ISTEXT(TabellSAML[[#This Row],[Typ av program]]),TabellSAML[[#This Row],[Typ av program]],IF(ISBLANK(TabellSAML[[#This Row],[Typ av program2]]),"",TabellSAML[[#This Row],[Typ av program2]]))</f>
        <v/>
      </c>
      <c r="BK627" t="str">
        <f>IF(ISTEXT(TabellSAML[[#This Row],[Datum alla]]),"",YEAR(TabellSAML[[#This Row],[Datum alla]]))</f>
        <v/>
      </c>
      <c r="BL627" t="str">
        <f>IF(ISTEXT(TabellSAML[[#This Row],[Datum alla]]),"",MONTH(TabellSAML[[#This Row],[Datum alla]]))</f>
        <v/>
      </c>
      <c r="BM627" t="str">
        <f>IF(ISTEXT(TabellSAML[[#This Row],[Månad]]),"",IF(TabellSAML[[#This Row],[Månad]]&lt;=6,TabellSAML[[#This Row],[År]]&amp;" termin 1",TabellSAML[[#This Row],[År]]&amp;" termin 2"))</f>
        <v/>
      </c>
    </row>
    <row r="628" spans="2:65" x14ac:dyDescent="0.25">
      <c r="B628" s="1"/>
      <c r="C628" s="1"/>
      <c r="AO628" s="44" t="str">
        <f>IF(TabellSAML[[#This Row],[ID]]&gt;0,ISTEXT(TabellSAML[[#This Row],[(CoS) Ledarens namn]]),"")</f>
        <v/>
      </c>
      <c r="AP628" t="str">
        <f>IF(TabellSAML[[#This Row],[ID]]&gt;0,ISTEXT(TabellSAML[[#This Row],[(BIFF) Ledarens namn]]),"")</f>
        <v/>
      </c>
      <c r="AQ628" t="str">
        <f>IF(TabellSAML[[#This Row],[ID]]&gt;0,ISTEXT(TabellSAML[[#This Row],[(LFT) Ledarens namn]]),"")</f>
        <v/>
      </c>
      <c r="AR628" t="str">
        <f>IF(TabellSAML[[#This Row],[ID]]&gt;0,ISTEXT(TabellSAML[[#This Row],[(CoS) Namn på ledare för programmet]]),"")</f>
        <v/>
      </c>
      <c r="AS628" t="str">
        <f>IF(TabellSAML[[#This Row],[ID]]&gt;0,ISTEXT(TabellSAML[[#This Row],[(BIFF) Namn på ledare för programmet]]),"")</f>
        <v/>
      </c>
      <c r="AT628" t="str">
        <f>IF(TabellSAML[[#This Row],[ID]]&gt;0,ISTEXT(TabellSAML[[#This Row],[(LFT) Namn på ledare för programmet]]),"")</f>
        <v/>
      </c>
      <c r="AU628" s="5" t="str">
        <f>IF(TabellSAML[[#This Row],[CoS1]]=TRUE,TabellSAML[[#This Row],[Datum för det sista programtillfället]]&amp;TabellSAML[[#This Row],[(CoS) Ledarens namn]],"")</f>
        <v/>
      </c>
      <c r="AV628" t="str">
        <f>IF(TabellSAML[[#This Row],[CoS1]]=TRUE,TabellSAML[[#This Row],[Socialförvaltning som anordnat programtillfällena]],"")</f>
        <v/>
      </c>
      <c r="AW628" s="5" t="str">
        <f>IF(TabellSAML[[#This Row],[CoS2]]=TRUE,TabellSAML[[#This Row],[Datum för sista programtillfället]]&amp;TabellSAML[[#This Row],[(CoS) Namn på ledare för programmet]],"")</f>
        <v/>
      </c>
      <c r="AX628" t="str">
        <f>_xlfn.XLOOKUP(TabellSAML[[#This Row],[CoS_del_datum]],TabellSAML[CoS_led_datum],TabellSAML[CoS_led_SF],"",0,1)</f>
        <v/>
      </c>
      <c r="AY628" s="5" t="str">
        <f>IF(TabellSAML[[#This Row],[BIFF1]]=TRUE,TabellSAML[[#This Row],[Datum för det sista programtillfället]]&amp;TabellSAML[[#This Row],[(BIFF) Ledarens namn]],"")</f>
        <v/>
      </c>
      <c r="AZ628" t="str">
        <f>IF(TabellSAML[[#This Row],[BIFF1]]=TRUE,TabellSAML[[#This Row],[Socialförvaltning som anordnat programtillfällena]],"")</f>
        <v/>
      </c>
      <c r="BA628" s="5" t="str">
        <f>IF(TabellSAML[[#This Row],[BIFF2]]=TRUE,TabellSAML[[#This Row],[Datum för sista programtillfället]]&amp;TabellSAML[[#This Row],[(BIFF) Namn på ledare för programmet]],"")</f>
        <v/>
      </c>
      <c r="BB628" t="str">
        <f>_xlfn.XLOOKUP(TabellSAML[[#This Row],[BIFF_del_datum]],TabellSAML[BIFF_led_datum],TabellSAML[BIFF_led_SF],"",0,1)</f>
        <v/>
      </c>
      <c r="BC628" s="5" t="str">
        <f>IF(TabellSAML[[#This Row],[LFT1]]=TRUE,TabellSAML[[#This Row],[Datum för det sista programtillfället]]&amp;TabellSAML[[#This Row],[(LFT) Ledarens namn]],"")</f>
        <v/>
      </c>
      <c r="BD628" t="str">
        <f>IF(TabellSAML[[#This Row],[LFT1]]=TRUE,TabellSAML[[#This Row],[Socialförvaltning som anordnat programtillfällena]],"")</f>
        <v/>
      </c>
      <c r="BE628" s="5" t="str">
        <f>IF(TabellSAML[[#This Row],[LFT2]]=TRUE,TabellSAML[[#This Row],[Datum för sista programtillfället]]&amp;TabellSAML[[#This Row],[(LFT) Namn på ledare för programmet]],"")</f>
        <v/>
      </c>
      <c r="BF628" t="str">
        <f>_xlfn.XLOOKUP(TabellSAML[[#This Row],[LFT_del_datum]],TabellSAML[LFT_led_datum],TabellSAML[LFT_led_SF],"",0,1)</f>
        <v/>
      </c>
      <c r="BG62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8" s="5" t="str">
        <f>IF(ISNUMBER(TabellSAML[[#This Row],[Datum för det sista programtillfället]]),TabellSAML[[#This Row],[Datum för det sista programtillfället]],IF(ISBLANK(TabellSAML[[#This Row],[Datum för sista programtillfället]]),"",TabellSAML[[#This Row],[Datum för sista programtillfället]]))</f>
        <v/>
      </c>
      <c r="BJ628" t="str">
        <f>IF(ISTEXT(TabellSAML[[#This Row],[Typ av program]]),TabellSAML[[#This Row],[Typ av program]],IF(ISBLANK(TabellSAML[[#This Row],[Typ av program2]]),"",TabellSAML[[#This Row],[Typ av program2]]))</f>
        <v/>
      </c>
      <c r="BK628" t="str">
        <f>IF(ISTEXT(TabellSAML[[#This Row],[Datum alla]]),"",YEAR(TabellSAML[[#This Row],[Datum alla]]))</f>
        <v/>
      </c>
      <c r="BL628" t="str">
        <f>IF(ISTEXT(TabellSAML[[#This Row],[Datum alla]]),"",MONTH(TabellSAML[[#This Row],[Datum alla]]))</f>
        <v/>
      </c>
      <c r="BM628" t="str">
        <f>IF(ISTEXT(TabellSAML[[#This Row],[Månad]]),"",IF(TabellSAML[[#This Row],[Månad]]&lt;=6,TabellSAML[[#This Row],[År]]&amp;" termin 1",TabellSAML[[#This Row],[År]]&amp;" termin 2"))</f>
        <v/>
      </c>
    </row>
    <row r="629" spans="2:65" x14ac:dyDescent="0.25">
      <c r="B629" s="1"/>
      <c r="C629" s="1"/>
      <c r="AO629" s="44" t="str">
        <f>IF(TabellSAML[[#This Row],[ID]]&gt;0,ISTEXT(TabellSAML[[#This Row],[(CoS) Ledarens namn]]),"")</f>
        <v/>
      </c>
      <c r="AP629" t="str">
        <f>IF(TabellSAML[[#This Row],[ID]]&gt;0,ISTEXT(TabellSAML[[#This Row],[(BIFF) Ledarens namn]]),"")</f>
        <v/>
      </c>
      <c r="AQ629" t="str">
        <f>IF(TabellSAML[[#This Row],[ID]]&gt;0,ISTEXT(TabellSAML[[#This Row],[(LFT) Ledarens namn]]),"")</f>
        <v/>
      </c>
      <c r="AR629" t="str">
        <f>IF(TabellSAML[[#This Row],[ID]]&gt;0,ISTEXT(TabellSAML[[#This Row],[(CoS) Namn på ledare för programmet]]),"")</f>
        <v/>
      </c>
      <c r="AS629" t="str">
        <f>IF(TabellSAML[[#This Row],[ID]]&gt;0,ISTEXT(TabellSAML[[#This Row],[(BIFF) Namn på ledare för programmet]]),"")</f>
        <v/>
      </c>
      <c r="AT629" t="str">
        <f>IF(TabellSAML[[#This Row],[ID]]&gt;0,ISTEXT(TabellSAML[[#This Row],[(LFT) Namn på ledare för programmet]]),"")</f>
        <v/>
      </c>
      <c r="AU629" s="5" t="str">
        <f>IF(TabellSAML[[#This Row],[CoS1]]=TRUE,TabellSAML[[#This Row],[Datum för det sista programtillfället]]&amp;TabellSAML[[#This Row],[(CoS) Ledarens namn]],"")</f>
        <v/>
      </c>
      <c r="AV629" t="str">
        <f>IF(TabellSAML[[#This Row],[CoS1]]=TRUE,TabellSAML[[#This Row],[Socialförvaltning som anordnat programtillfällena]],"")</f>
        <v/>
      </c>
      <c r="AW629" s="5" t="str">
        <f>IF(TabellSAML[[#This Row],[CoS2]]=TRUE,TabellSAML[[#This Row],[Datum för sista programtillfället]]&amp;TabellSAML[[#This Row],[(CoS) Namn på ledare för programmet]],"")</f>
        <v/>
      </c>
      <c r="AX629" t="str">
        <f>_xlfn.XLOOKUP(TabellSAML[[#This Row],[CoS_del_datum]],TabellSAML[CoS_led_datum],TabellSAML[CoS_led_SF],"",0,1)</f>
        <v/>
      </c>
      <c r="AY629" s="5" t="str">
        <f>IF(TabellSAML[[#This Row],[BIFF1]]=TRUE,TabellSAML[[#This Row],[Datum för det sista programtillfället]]&amp;TabellSAML[[#This Row],[(BIFF) Ledarens namn]],"")</f>
        <v/>
      </c>
      <c r="AZ629" t="str">
        <f>IF(TabellSAML[[#This Row],[BIFF1]]=TRUE,TabellSAML[[#This Row],[Socialförvaltning som anordnat programtillfällena]],"")</f>
        <v/>
      </c>
      <c r="BA629" s="5" t="str">
        <f>IF(TabellSAML[[#This Row],[BIFF2]]=TRUE,TabellSAML[[#This Row],[Datum för sista programtillfället]]&amp;TabellSAML[[#This Row],[(BIFF) Namn på ledare för programmet]],"")</f>
        <v/>
      </c>
      <c r="BB629" t="str">
        <f>_xlfn.XLOOKUP(TabellSAML[[#This Row],[BIFF_del_datum]],TabellSAML[BIFF_led_datum],TabellSAML[BIFF_led_SF],"",0,1)</f>
        <v/>
      </c>
      <c r="BC629" s="5" t="str">
        <f>IF(TabellSAML[[#This Row],[LFT1]]=TRUE,TabellSAML[[#This Row],[Datum för det sista programtillfället]]&amp;TabellSAML[[#This Row],[(LFT) Ledarens namn]],"")</f>
        <v/>
      </c>
      <c r="BD629" t="str">
        <f>IF(TabellSAML[[#This Row],[LFT1]]=TRUE,TabellSAML[[#This Row],[Socialförvaltning som anordnat programtillfällena]],"")</f>
        <v/>
      </c>
      <c r="BE629" s="5" t="str">
        <f>IF(TabellSAML[[#This Row],[LFT2]]=TRUE,TabellSAML[[#This Row],[Datum för sista programtillfället]]&amp;TabellSAML[[#This Row],[(LFT) Namn på ledare för programmet]],"")</f>
        <v/>
      </c>
      <c r="BF629" t="str">
        <f>_xlfn.XLOOKUP(TabellSAML[[#This Row],[LFT_del_datum]],TabellSAML[LFT_led_datum],TabellSAML[LFT_led_SF],"",0,1)</f>
        <v/>
      </c>
      <c r="BG62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2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29" s="5" t="str">
        <f>IF(ISNUMBER(TabellSAML[[#This Row],[Datum för det sista programtillfället]]),TabellSAML[[#This Row],[Datum för det sista programtillfället]],IF(ISBLANK(TabellSAML[[#This Row],[Datum för sista programtillfället]]),"",TabellSAML[[#This Row],[Datum för sista programtillfället]]))</f>
        <v/>
      </c>
      <c r="BJ629" t="str">
        <f>IF(ISTEXT(TabellSAML[[#This Row],[Typ av program]]),TabellSAML[[#This Row],[Typ av program]],IF(ISBLANK(TabellSAML[[#This Row],[Typ av program2]]),"",TabellSAML[[#This Row],[Typ av program2]]))</f>
        <v/>
      </c>
      <c r="BK629" t="str">
        <f>IF(ISTEXT(TabellSAML[[#This Row],[Datum alla]]),"",YEAR(TabellSAML[[#This Row],[Datum alla]]))</f>
        <v/>
      </c>
      <c r="BL629" t="str">
        <f>IF(ISTEXT(TabellSAML[[#This Row],[Datum alla]]),"",MONTH(TabellSAML[[#This Row],[Datum alla]]))</f>
        <v/>
      </c>
      <c r="BM629" t="str">
        <f>IF(ISTEXT(TabellSAML[[#This Row],[Månad]]),"",IF(TabellSAML[[#This Row],[Månad]]&lt;=6,TabellSAML[[#This Row],[År]]&amp;" termin 1",TabellSAML[[#This Row],[År]]&amp;" termin 2"))</f>
        <v/>
      </c>
    </row>
    <row r="630" spans="2:65" x14ac:dyDescent="0.25">
      <c r="B630" s="1"/>
      <c r="C630" s="1"/>
      <c r="AO630" s="44" t="str">
        <f>IF(TabellSAML[[#This Row],[ID]]&gt;0,ISTEXT(TabellSAML[[#This Row],[(CoS) Ledarens namn]]),"")</f>
        <v/>
      </c>
      <c r="AP630" t="str">
        <f>IF(TabellSAML[[#This Row],[ID]]&gt;0,ISTEXT(TabellSAML[[#This Row],[(BIFF) Ledarens namn]]),"")</f>
        <v/>
      </c>
      <c r="AQ630" t="str">
        <f>IF(TabellSAML[[#This Row],[ID]]&gt;0,ISTEXT(TabellSAML[[#This Row],[(LFT) Ledarens namn]]),"")</f>
        <v/>
      </c>
      <c r="AR630" t="str">
        <f>IF(TabellSAML[[#This Row],[ID]]&gt;0,ISTEXT(TabellSAML[[#This Row],[(CoS) Namn på ledare för programmet]]),"")</f>
        <v/>
      </c>
      <c r="AS630" t="str">
        <f>IF(TabellSAML[[#This Row],[ID]]&gt;0,ISTEXT(TabellSAML[[#This Row],[(BIFF) Namn på ledare för programmet]]),"")</f>
        <v/>
      </c>
      <c r="AT630" t="str">
        <f>IF(TabellSAML[[#This Row],[ID]]&gt;0,ISTEXT(TabellSAML[[#This Row],[(LFT) Namn på ledare för programmet]]),"")</f>
        <v/>
      </c>
      <c r="AU630" s="5" t="str">
        <f>IF(TabellSAML[[#This Row],[CoS1]]=TRUE,TabellSAML[[#This Row],[Datum för det sista programtillfället]]&amp;TabellSAML[[#This Row],[(CoS) Ledarens namn]],"")</f>
        <v/>
      </c>
      <c r="AV630" t="str">
        <f>IF(TabellSAML[[#This Row],[CoS1]]=TRUE,TabellSAML[[#This Row],[Socialförvaltning som anordnat programtillfällena]],"")</f>
        <v/>
      </c>
      <c r="AW630" s="5" t="str">
        <f>IF(TabellSAML[[#This Row],[CoS2]]=TRUE,TabellSAML[[#This Row],[Datum för sista programtillfället]]&amp;TabellSAML[[#This Row],[(CoS) Namn på ledare för programmet]],"")</f>
        <v/>
      </c>
      <c r="AX630" t="str">
        <f>_xlfn.XLOOKUP(TabellSAML[[#This Row],[CoS_del_datum]],TabellSAML[CoS_led_datum],TabellSAML[CoS_led_SF],"",0,1)</f>
        <v/>
      </c>
      <c r="AY630" s="5" t="str">
        <f>IF(TabellSAML[[#This Row],[BIFF1]]=TRUE,TabellSAML[[#This Row],[Datum för det sista programtillfället]]&amp;TabellSAML[[#This Row],[(BIFF) Ledarens namn]],"")</f>
        <v/>
      </c>
      <c r="AZ630" t="str">
        <f>IF(TabellSAML[[#This Row],[BIFF1]]=TRUE,TabellSAML[[#This Row],[Socialförvaltning som anordnat programtillfällena]],"")</f>
        <v/>
      </c>
      <c r="BA630" s="5" t="str">
        <f>IF(TabellSAML[[#This Row],[BIFF2]]=TRUE,TabellSAML[[#This Row],[Datum för sista programtillfället]]&amp;TabellSAML[[#This Row],[(BIFF) Namn på ledare för programmet]],"")</f>
        <v/>
      </c>
      <c r="BB630" t="str">
        <f>_xlfn.XLOOKUP(TabellSAML[[#This Row],[BIFF_del_datum]],TabellSAML[BIFF_led_datum],TabellSAML[BIFF_led_SF],"",0,1)</f>
        <v/>
      </c>
      <c r="BC630" s="5" t="str">
        <f>IF(TabellSAML[[#This Row],[LFT1]]=TRUE,TabellSAML[[#This Row],[Datum för det sista programtillfället]]&amp;TabellSAML[[#This Row],[(LFT) Ledarens namn]],"")</f>
        <v/>
      </c>
      <c r="BD630" t="str">
        <f>IF(TabellSAML[[#This Row],[LFT1]]=TRUE,TabellSAML[[#This Row],[Socialförvaltning som anordnat programtillfällena]],"")</f>
        <v/>
      </c>
      <c r="BE630" s="5" t="str">
        <f>IF(TabellSAML[[#This Row],[LFT2]]=TRUE,TabellSAML[[#This Row],[Datum för sista programtillfället]]&amp;TabellSAML[[#This Row],[(LFT) Namn på ledare för programmet]],"")</f>
        <v/>
      </c>
      <c r="BF630" t="str">
        <f>_xlfn.XLOOKUP(TabellSAML[[#This Row],[LFT_del_datum]],TabellSAML[LFT_led_datum],TabellSAML[LFT_led_SF],"",0,1)</f>
        <v/>
      </c>
      <c r="BG63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0" s="5" t="str">
        <f>IF(ISNUMBER(TabellSAML[[#This Row],[Datum för det sista programtillfället]]),TabellSAML[[#This Row],[Datum för det sista programtillfället]],IF(ISBLANK(TabellSAML[[#This Row],[Datum för sista programtillfället]]),"",TabellSAML[[#This Row],[Datum för sista programtillfället]]))</f>
        <v/>
      </c>
      <c r="BJ630" t="str">
        <f>IF(ISTEXT(TabellSAML[[#This Row],[Typ av program]]),TabellSAML[[#This Row],[Typ av program]],IF(ISBLANK(TabellSAML[[#This Row],[Typ av program2]]),"",TabellSAML[[#This Row],[Typ av program2]]))</f>
        <v/>
      </c>
      <c r="BK630" t="str">
        <f>IF(ISTEXT(TabellSAML[[#This Row],[Datum alla]]),"",YEAR(TabellSAML[[#This Row],[Datum alla]]))</f>
        <v/>
      </c>
      <c r="BL630" t="str">
        <f>IF(ISTEXT(TabellSAML[[#This Row],[Datum alla]]),"",MONTH(TabellSAML[[#This Row],[Datum alla]]))</f>
        <v/>
      </c>
      <c r="BM630" t="str">
        <f>IF(ISTEXT(TabellSAML[[#This Row],[Månad]]),"",IF(TabellSAML[[#This Row],[Månad]]&lt;=6,TabellSAML[[#This Row],[År]]&amp;" termin 1",TabellSAML[[#This Row],[År]]&amp;" termin 2"))</f>
        <v/>
      </c>
    </row>
    <row r="631" spans="2:65" x14ac:dyDescent="0.25">
      <c r="B631" s="1"/>
      <c r="C631" s="1"/>
      <c r="AO631" s="44" t="str">
        <f>IF(TabellSAML[[#This Row],[ID]]&gt;0,ISTEXT(TabellSAML[[#This Row],[(CoS) Ledarens namn]]),"")</f>
        <v/>
      </c>
      <c r="AP631" t="str">
        <f>IF(TabellSAML[[#This Row],[ID]]&gt;0,ISTEXT(TabellSAML[[#This Row],[(BIFF) Ledarens namn]]),"")</f>
        <v/>
      </c>
      <c r="AQ631" t="str">
        <f>IF(TabellSAML[[#This Row],[ID]]&gt;0,ISTEXT(TabellSAML[[#This Row],[(LFT) Ledarens namn]]),"")</f>
        <v/>
      </c>
      <c r="AR631" t="str">
        <f>IF(TabellSAML[[#This Row],[ID]]&gt;0,ISTEXT(TabellSAML[[#This Row],[(CoS) Namn på ledare för programmet]]),"")</f>
        <v/>
      </c>
      <c r="AS631" t="str">
        <f>IF(TabellSAML[[#This Row],[ID]]&gt;0,ISTEXT(TabellSAML[[#This Row],[(BIFF) Namn på ledare för programmet]]),"")</f>
        <v/>
      </c>
      <c r="AT631" t="str">
        <f>IF(TabellSAML[[#This Row],[ID]]&gt;0,ISTEXT(TabellSAML[[#This Row],[(LFT) Namn på ledare för programmet]]),"")</f>
        <v/>
      </c>
      <c r="AU631" s="5" t="str">
        <f>IF(TabellSAML[[#This Row],[CoS1]]=TRUE,TabellSAML[[#This Row],[Datum för det sista programtillfället]]&amp;TabellSAML[[#This Row],[(CoS) Ledarens namn]],"")</f>
        <v/>
      </c>
      <c r="AV631" t="str">
        <f>IF(TabellSAML[[#This Row],[CoS1]]=TRUE,TabellSAML[[#This Row],[Socialförvaltning som anordnat programtillfällena]],"")</f>
        <v/>
      </c>
      <c r="AW631" s="5" t="str">
        <f>IF(TabellSAML[[#This Row],[CoS2]]=TRUE,TabellSAML[[#This Row],[Datum för sista programtillfället]]&amp;TabellSAML[[#This Row],[(CoS) Namn på ledare för programmet]],"")</f>
        <v/>
      </c>
      <c r="AX631" t="str">
        <f>_xlfn.XLOOKUP(TabellSAML[[#This Row],[CoS_del_datum]],TabellSAML[CoS_led_datum],TabellSAML[CoS_led_SF],"",0,1)</f>
        <v/>
      </c>
      <c r="AY631" s="5" t="str">
        <f>IF(TabellSAML[[#This Row],[BIFF1]]=TRUE,TabellSAML[[#This Row],[Datum för det sista programtillfället]]&amp;TabellSAML[[#This Row],[(BIFF) Ledarens namn]],"")</f>
        <v/>
      </c>
      <c r="AZ631" t="str">
        <f>IF(TabellSAML[[#This Row],[BIFF1]]=TRUE,TabellSAML[[#This Row],[Socialförvaltning som anordnat programtillfällena]],"")</f>
        <v/>
      </c>
      <c r="BA631" s="5" t="str">
        <f>IF(TabellSAML[[#This Row],[BIFF2]]=TRUE,TabellSAML[[#This Row],[Datum för sista programtillfället]]&amp;TabellSAML[[#This Row],[(BIFF) Namn på ledare för programmet]],"")</f>
        <v/>
      </c>
      <c r="BB631" t="str">
        <f>_xlfn.XLOOKUP(TabellSAML[[#This Row],[BIFF_del_datum]],TabellSAML[BIFF_led_datum],TabellSAML[BIFF_led_SF],"",0,1)</f>
        <v/>
      </c>
      <c r="BC631" s="5" t="str">
        <f>IF(TabellSAML[[#This Row],[LFT1]]=TRUE,TabellSAML[[#This Row],[Datum för det sista programtillfället]]&amp;TabellSAML[[#This Row],[(LFT) Ledarens namn]],"")</f>
        <v/>
      </c>
      <c r="BD631" t="str">
        <f>IF(TabellSAML[[#This Row],[LFT1]]=TRUE,TabellSAML[[#This Row],[Socialförvaltning som anordnat programtillfällena]],"")</f>
        <v/>
      </c>
      <c r="BE631" s="5" t="str">
        <f>IF(TabellSAML[[#This Row],[LFT2]]=TRUE,TabellSAML[[#This Row],[Datum för sista programtillfället]]&amp;TabellSAML[[#This Row],[(LFT) Namn på ledare för programmet]],"")</f>
        <v/>
      </c>
      <c r="BF631" t="str">
        <f>_xlfn.XLOOKUP(TabellSAML[[#This Row],[LFT_del_datum]],TabellSAML[LFT_led_datum],TabellSAML[LFT_led_SF],"",0,1)</f>
        <v/>
      </c>
      <c r="BG63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1" s="5" t="str">
        <f>IF(ISNUMBER(TabellSAML[[#This Row],[Datum för det sista programtillfället]]),TabellSAML[[#This Row],[Datum för det sista programtillfället]],IF(ISBLANK(TabellSAML[[#This Row],[Datum för sista programtillfället]]),"",TabellSAML[[#This Row],[Datum för sista programtillfället]]))</f>
        <v/>
      </c>
      <c r="BJ631" t="str">
        <f>IF(ISTEXT(TabellSAML[[#This Row],[Typ av program]]),TabellSAML[[#This Row],[Typ av program]],IF(ISBLANK(TabellSAML[[#This Row],[Typ av program2]]),"",TabellSAML[[#This Row],[Typ av program2]]))</f>
        <v/>
      </c>
      <c r="BK631" t="str">
        <f>IF(ISTEXT(TabellSAML[[#This Row],[Datum alla]]),"",YEAR(TabellSAML[[#This Row],[Datum alla]]))</f>
        <v/>
      </c>
      <c r="BL631" t="str">
        <f>IF(ISTEXT(TabellSAML[[#This Row],[Datum alla]]),"",MONTH(TabellSAML[[#This Row],[Datum alla]]))</f>
        <v/>
      </c>
      <c r="BM631" t="str">
        <f>IF(ISTEXT(TabellSAML[[#This Row],[Månad]]),"",IF(TabellSAML[[#This Row],[Månad]]&lt;=6,TabellSAML[[#This Row],[År]]&amp;" termin 1",TabellSAML[[#This Row],[År]]&amp;" termin 2"))</f>
        <v/>
      </c>
    </row>
    <row r="632" spans="2:65" x14ac:dyDescent="0.25">
      <c r="B632" s="1"/>
      <c r="C632" s="1"/>
      <c r="AO632" s="44" t="str">
        <f>IF(TabellSAML[[#This Row],[ID]]&gt;0,ISTEXT(TabellSAML[[#This Row],[(CoS) Ledarens namn]]),"")</f>
        <v/>
      </c>
      <c r="AP632" t="str">
        <f>IF(TabellSAML[[#This Row],[ID]]&gt;0,ISTEXT(TabellSAML[[#This Row],[(BIFF) Ledarens namn]]),"")</f>
        <v/>
      </c>
      <c r="AQ632" t="str">
        <f>IF(TabellSAML[[#This Row],[ID]]&gt;0,ISTEXT(TabellSAML[[#This Row],[(LFT) Ledarens namn]]),"")</f>
        <v/>
      </c>
      <c r="AR632" t="str">
        <f>IF(TabellSAML[[#This Row],[ID]]&gt;0,ISTEXT(TabellSAML[[#This Row],[(CoS) Namn på ledare för programmet]]),"")</f>
        <v/>
      </c>
      <c r="AS632" t="str">
        <f>IF(TabellSAML[[#This Row],[ID]]&gt;0,ISTEXT(TabellSAML[[#This Row],[(BIFF) Namn på ledare för programmet]]),"")</f>
        <v/>
      </c>
      <c r="AT632" t="str">
        <f>IF(TabellSAML[[#This Row],[ID]]&gt;0,ISTEXT(TabellSAML[[#This Row],[(LFT) Namn på ledare för programmet]]),"")</f>
        <v/>
      </c>
      <c r="AU632" s="5" t="str">
        <f>IF(TabellSAML[[#This Row],[CoS1]]=TRUE,TabellSAML[[#This Row],[Datum för det sista programtillfället]]&amp;TabellSAML[[#This Row],[(CoS) Ledarens namn]],"")</f>
        <v/>
      </c>
      <c r="AV632" t="str">
        <f>IF(TabellSAML[[#This Row],[CoS1]]=TRUE,TabellSAML[[#This Row],[Socialförvaltning som anordnat programtillfällena]],"")</f>
        <v/>
      </c>
      <c r="AW632" s="5" t="str">
        <f>IF(TabellSAML[[#This Row],[CoS2]]=TRUE,TabellSAML[[#This Row],[Datum för sista programtillfället]]&amp;TabellSAML[[#This Row],[(CoS) Namn på ledare för programmet]],"")</f>
        <v/>
      </c>
      <c r="AX632" t="str">
        <f>_xlfn.XLOOKUP(TabellSAML[[#This Row],[CoS_del_datum]],TabellSAML[CoS_led_datum],TabellSAML[CoS_led_SF],"",0,1)</f>
        <v/>
      </c>
      <c r="AY632" s="5" t="str">
        <f>IF(TabellSAML[[#This Row],[BIFF1]]=TRUE,TabellSAML[[#This Row],[Datum för det sista programtillfället]]&amp;TabellSAML[[#This Row],[(BIFF) Ledarens namn]],"")</f>
        <v/>
      </c>
      <c r="AZ632" t="str">
        <f>IF(TabellSAML[[#This Row],[BIFF1]]=TRUE,TabellSAML[[#This Row],[Socialförvaltning som anordnat programtillfällena]],"")</f>
        <v/>
      </c>
      <c r="BA632" s="5" t="str">
        <f>IF(TabellSAML[[#This Row],[BIFF2]]=TRUE,TabellSAML[[#This Row],[Datum för sista programtillfället]]&amp;TabellSAML[[#This Row],[(BIFF) Namn på ledare för programmet]],"")</f>
        <v/>
      </c>
      <c r="BB632" t="str">
        <f>_xlfn.XLOOKUP(TabellSAML[[#This Row],[BIFF_del_datum]],TabellSAML[BIFF_led_datum],TabellSAML[BIFF_led_SF],"",0,1)</f>
        <v/>
      </c>
      <c r="BC632" s="5" t="str">
        <f>IF(TabellSAML[[#This Row],[LFT1]]=TRUE,TabellSAML[[#This Row],[Datum för det sista programtillfället]]&amp;TabellSAML[[#This Row],[(LFT) Ledarens namn]],"")</f>
        <v/>
      </c>
      <c r="BD632" t="str">
        <f>IF(TabellSAML[[#This Row],[LFT1]]=TRUE,TabellSAML[[#This Row],[Socialförvaltning som anordnat programtillfällena]],"")</f>
        <v/>
      </c>
      <c r="BE632" s="5" t="str">
        <f>IF(TabellSAML[[#This Row],[LFT2]]=TRUE,TabellSAML[[#This Row],[Datum för sista programtillfället]]&amp;TabellSAML[[#This Row],[(LFT) Namn på ledare för programmet]],"")</f>
        <v/>
      </c>
      <c r="BF632" t="str">
        <f>_xlfn.XLOOKUP(TabellSAML[[#This Row],[LFT_del_datum]],TabellSAML[LFT_led_datum],TabellSAML[LFT_led_SF],"",0,1)</f>
        <v/>
      </c>
      <c r="BG63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2" s="5" t="str">
        <f>IF(ISNUMBER(TabellSAML[[#This Row],[Datum för det sista programtillfället]]),TabellSAML[[#This Row],[Datum för det sista programtillfället]],IF(ISBLANK(TabellSAML[[#This Row],[Datum för sista programtillfället]]),"",TabellSAML[[#This Row],[Datum för sista programtillfället]]))</f>
        <v/>
      </c>
      <c r="BJ632" t="str">
        <f>IF(ISTEXT(TabellSAML[[#This Row],[Typ av program]]),TabellSAML[[#This Row],[Typ av program]],IF(ISBLANK(TabellSAML[[#This Row],[Typ av program2]]),"",TabellSAML[[#This Row],[Typ av program2]]))</f>
        <v/>
      </c>
      <c r="BK632" t="str">
        <f>IF(ISTEXT(TabellSAML[[#This Row],[Datum alla]]),"",YEAR(TabellSAML[[#This Row],[Datum alla]]))</f>
        <v/>
      </c>
      <c r="BL632" t="str">
        <f>IF(ISTEXT(TabellSAML[[#This Row],[Datum alla]]),"",MONTH(TabellSAML[[#This Row],[Datum alla]]))</f>
        <v/>
      </c>
      <c r="BM632" t="str">
        <f>IF(ISTEXT(TabellSAML[[#This Row],[Månad]]),"",IF(TabellSAML[[#This Row],[Månad]]&lt;=6,TabellSAML[[#This Row],[År]]&amp;" termin 1",TabellSAML[[#This Row],[År]]&amp;" termin 2"))</f>
        <v/>
      </c>
    </row>
    <row r="633" spans="2:65" x14ac:dyDescent="0.25">
      <c r="B633" s="1"/>
      <c r="C633" s="1"/>
      <c r="AO633" s="44" t="str">
        <f>IF(TabellSAML[[#This Row],[ID]]&gt;0,ISTEXT(TabellSAML[[#This Row],[(CoS) Ledarens namn]]),"")</f>
        <v/>
      </c>
      <c r="AP633" t="str">
        <f>IF(TabellSAML[[#This Row],[ID]]&gt;0,ISTEXT(TabellSAML[[#This Row],[(BIFF) Ledarens namn]]),"")</f>
        <v/>
      </c>
      <c r="AQ633" t="str">
        <f>IF(TabellSAML[[#This Row],[ID]]&gt;0,ISTEXT(TabellSAML[[#This Row],[(LFT) Ledarens namn]]),"")</f>
        <v/>
      </c>
      <c r="AR633" t="str">
        <f>IF(TabellSAML[[#This Row],[ID]]&gt;0,ISTEXT(TabellSAML[[#This Row],[(CoS) Namn på ledare för programmet]]),"")</f>
        <v/>
      </c>
      <c r="AS633" t="str">
        <f>IF(TabellSAML[[#This Row],[ID]]&gt;0,ISTEXT(TabellSAML[[#This Row],[(BIFF) Namn på ledare för programmet]]),"")</f>
        <v/>
      </c>
      <c r="AT633" t="str">
        <f>IF(TabellSAML[[#This Row],[ID]]&gt;0,ISTEXT(TabellSAML[[#This Row],[(LFT) Namn på ledare för programmet]]),"")</f>
        <v/>
      </c>
      <c r="AU633" s="5" t="str">
        <f>IF(TabellSAML[[#This Row],[CoS1]]=TRUE,TabellSAML[[#This Row],[Datum för det sista programtillfället]]&amp;TabellSAML[[#This Row],[(CoS) Ledarens namn]],"")</f>
        <v/>
      </c>
      <c r="AV633" t="str">
        <f>IF(TabellSAML[[#This Row],[CoS1]]=TRUE,TabellSAML[[#This Row],[Socialförvaltning som anordnat programtillfällena]],"")</f>
        <v/>
      </c>
      <c r="AW633" s="5" t="str">
        <f>IF(TabellSAML[[#This Row],[CoS2]]=TRUE,TabellSAML[[#This Row],[Datum för sista programtillfället]]&amp;TabellSAML[[#This Row],[(CoS) Namn på ledare för programmet]],"")</f>
        <v/>
      </c>
      <c r="AX633" t="str">
        <f>_xlfn.XLOOKUP(TabellSAML[[#This Row],[CoS_del_datum]],TabellSAML[CoS_led_datum],TabellSAML[CoS_led_SF],"",0,1)</f>
        <v/>
      </c>
      <c r="AY633" s="5" t="str">
        <f>IF(TabellSAML[[#This Row],[BIFF1]]=TRUE,TabellSAML[[#This Row],[Datum för det sista programtillfället]]&amp;TabellSAML[[#This Row],[(BIFF) Ledarens namn]],"")</f>
        <v/>
      </c>
      <c r="AZ633" t="str">
        <f>IF(TabellSAML[[#This Row],[BIFF1]]=TRUE,TabellSAML[[#This Row],[Socialförvaltning som anordnat programtillfällena]],"")</f>
        <v/>
      </c>
      <c r="BA633" s="5" t="str">
        <f>IF(TabellSAML[[#This Row],[BIFF2]]=TRUE,TabellSAML[[#This Row],[Datum för sista programtillfället]]&amp;TabellSAML[[#This Row],[(BIFF) Namn på ledare för programmet]],"")</f>
        <v/>
      </c>
      <c r="BB633" t="str">
        <f>_xlfn.XLOOKUP(TabellSAML[[#This Row],[BIFF_del_datum]],TabellSAML[BIFF_led_datum],TabellSAML[BIFF_led_SF],"",0,1)</f>
        <v/>
      </c>
      <c r="BC633" s="5" t="str">
        <f>IF(TabellSAML[[#This Row],[LFT1]]=TRUE,TabellSAML[[#This Row],[Datum för det sista programtillfället]]&amp;TabellSAML[[#This Row],[(LFT) Ledarens namn]],"")</f>
        <v/>
      </c>
      <c r="BD633" t="str">
        <f>IF(TabellSAML[[#This Row],[LFT1]]=TRUE,TabellSAML[[#This Row],[Socialförvaltning som anordnat programtillfällena]],"")</f>
        <v/>
      </c>
      <c r="BE633" s="5" t="str">
        <f>IF(TabellSAML[[#This Row],[LFT2]]=TRUE,TabellSAML[[#This Row],[Datum för sista programtillfället]]&amp;TabellSAML[[#This Row],[(LFT) Namn på ledare för programmet]],"")</f>
        <v/>
      </c>
      <c r="BF633" t="str">
        <f>_xlfn.XLOOKUP(TabellSAML[[#This Row],[LFT_del_datum]],TabellSAML[LFT_led_datum],TabellSAML[LFT_led_SF],"",0,1)</f>
        <v/>
      </c>
      <c r="BG63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3" s="5" t="str">
        <f>IF(ISNUMBER(TabellSAML[[#This Row],[Datum för det sista programtillfället]]),TabellSAML[[#This Row],[Datum för det sista programtillfället]],IF(ISBLANK(TabellSAML[[#This Row],[Datum för sista programtillfället]]),"",TabellSAML[[#This Row],[Datum för sista programtillfället]]))</f>
        <v/>
      </c>
      <c r="BJ633" t="str">
        <f>IF(ISTEXT(TabellSAML[[#This Row],[Typ av program]]),TabellSAML[[#This Row],[Typ av program]],IF(ISBLANK(TabellSAML[[#This Row],[Typ av program2]]),"",TabellSAML[[#This Row],[Typ av program2]]))</f>
        <v/>
      </c>
      <c r="BK633" t="str">
        <f>IF(ISTEXT(TabellSAML[[#This Row],[Datum alla]]),"",YEAR(TabellSAML[[#This Row],[Datum alla]]))</f>
        <v/>
      </c>
      <c r="BL633" t="str">
        <f>IF(ISTEXT(TabellSAML[[#This Row],[Datum alla]]),"",MONTH(TabellSAML[[#This Row],[Datum alla]]))</f>
        <v/>
      </c>
      <c r="BM633" t="str">
        <f>IF(ISTEXT(TabellSAML[[#This Row],[Månad]]),"",IF(TabellSAML[[#This Row],[Månad]]&lt;=6,TabellSAML[[#This Row],[År]]&amp;" termin 1",TabellSAML[[#This Row],[År]]&amp;" termin 2"))</f>
        <v/>
      </c>
    </row>
    <row r="634" spans="2:65" x14ac:dyDescent="0.25">
      <c r="B634" s="1"/>
      <c r="C634" s="1"/>
      <c r="AO634" s="44" t="str">
        <f>IF(TabellSAML[[#This Row],[ID]]&gt;0,ISTEXT(TabellSAML[[#This Row],[(CoS) Ledarens namn]]),"")</f>
        <v/>
      </c>
      <c r="AP634" t="str">
        <f>IF(TabellSAML[[#This Row],[ID]]&gt;0,ISTEXT(TabellSAML[[#This Row],[(BIFF) Ledarens namn]]),"")</f>
        <v/>
      </c>
      <c r="AQ634" t="str">
        <f>IF(TabellSAML[[#This Row],[ID]]&gt;0,ISTEXT(TabellSAML[[#This Row],[(LFT) Ledarens namn]]),"")</f>
        <v/>
      </c>
      <c r="AR634" t="str">
        <f>IF(TabellSAML[[#This Row],[ID]]&gt;0,ISTEXT(TabellSAML[[#This Row],[(CoS) Namn på ledare för programmet]]),"")</f>
        <v/>
      </c>
      <c r="AS634" t="str">
        <f>IF(TabellSAML[[#This Row],[ID]]&gt;0,ISTEXT(TabellSAML[[#This Row],[(BIFF) Namn på ledare för programmet]]),"")</f>
        <v/>
      </c>
      <c r="AT634" t="str">
        <f>IF(TabellSAML[[#This Row],[ID]]&gt;0,ISTEXT(TabellSAML[[#This Row],[(LFT) Namn på ledare för programmet]]),"")</f>
        <v/>
      </c>
      <c r="AU634" s="5" t="str">
        <f>IF(TabellSAML[[#This Row],[CoS1]]=TRUE,TabellSAML[[#This Row],[Datum för det sista programtillfället]]&amp;TabellSAML[[#This Row],[(CoS) Ledarens namn]],"")</f>
        <v/>
      </c>
      <c r="AV634" t="str">
        <f>IF(TabellSAML[[#This Row],[CoS1]]=TRUE,TabellSAML[[#This Row],[Socialförvaltning som anordnat programtillfällena]],"")</f>
        <v/>
      </c>
      <c r="AW634" s="5" t="str">
        <f>IF(TabellSAML[[#This Row],[CoS2]]=TRUE,TabellSAML[[#This Row],[Datum för sista programtillfället]]&amp;TabellSAML[[#This Row],[(CoS) Namn på ledare för programmet]],"")</f>
        <v/>
      </c>
      <c r="AX634" t="str">
        <f>_xlfn.XLOOKUP(TabellSAML[[#This Row],[CoS_del_datum]],TabellSAML[CoS_led_datum],TabellSAML[CoS_led_SF],"",0,1)</f>
        <v/>
      </c>
      <c r="AY634" s="5" t="str">
        <f>IF(TabellSAML[[#This Row],[BIFF1]]=TRUE,TabellSAML[[#This Row],[Datum för det sista programtillfället]]&amp;TabellSAML[[#This Row],[(BIFF) Ledarens namn]],"")</f>
        <v/>
      </c>
      <c r="AZ634" t="str">
        <f>IF(TabellSAML[[#This Row],[BIFF1]]=TRUE,TabellSAML[[#This Row],[Socialförvaltning som anordnat programtillfällena]],"")</f>
        <v/>
      </c>
      <c r="BA634" s="5" t="str">
        <f>IF(TabellSAML[[#This Row],[BIFF2]]=TRUE,TabellSAML[[#This Row],[Datum för sista programtillfället]]&amp;TabellSAML[[#This Row],[(BIFF) Namn på ledare för programmet]],"")</f>
        <v/>
      </c>
      <c r="BB634" t="str">
        <f>_xlfn.XLOOKUP(TabellSAML[[#This Row],[BIFF_del_datum]],TabellSAML[BIFF_led_datum],TabellSAML[BIFF_led_SF],"",0,1)</f>
        <v/>
      </c>
      <c r="BC634" s="5" t="str">
        <f>IF(TabellSAML[[#This Row],[LFT1]]=TRUE,TabellSAML[[#This Row],[Datum för det sista programtillfället]]&amp;TabellSAML[[#This Row],[(LFT) Ledarens namn]],"")</f>
        <v/>
      </c>
      <c r="BD634" t="str">
        <f>IF(TabellSAML[[#This Row],[LFT1]]=TRUE,TabellSAML[[#This Row],[Socialförvaltning som anordnat programtillfällena]],"")</f>
        <v/>
      </c>
      <c r="BE634" s="5" t="str">
        <f>IF(TabellSAML[[#This Row],[LFT2]]=TRUE,TabellSAML[[#This Row],[Datum för sista programtillfället]]&amp;TabellSAML[[#This Row],[(LFT) Namn på ledare för programmet]],"")</f>
        <v/>
      </c>
      <c r="BF634" t="str">
        <f>_xlfn.XLOOKUP(TabellSAML[[#This Row],[LFT_del_datum]],TabellSAML[LFT_led_datum],TabellSAML[LFT_led_SF],"",0,1)</f>
        <v/>
      </c>
      <c r="BG63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4" s="5" t="str">
        <f>IF(ISNUMBER(TabellSAML[[#This Row],[Datum för det sista programtillfället]]),TabellSAML[[#This Row],[Datum för det sista programtillfället]],IF(ISBLANK(TabellSAML[[#This Row],[Datum för sista programtillfället]]),"",TabellSAML[[#This Row],[Datum för sista programtillfället]]))</f>
        <v/>
      </c>
      <c r="BJ634" t="str">
        <f>IF(ISTEXT(TabellSAML[[#This Row],[Typ av program]]),TabellSAML[[#This Row],[Typ av program]],IF(ISBLANK(TabellSAML[[#This Row],[Typ av program2]]),"",TabellSAML[[#This Row],[Typ av program2]]))</f>
        <v/>
      </c>
      <c r="BK634" t="str">
        <f>IF(ISTEXT(TabellSAML[[#This Row],[Datum alla]]),"",YEAR(TabellSAML[[#This Row],[Datum alla]]))</f>
        <v/>
      </c>
      <c r="BL634" t="str">
        <f>IF(ISTEXT(TabellSAML[[#This Row],[Datum alla]]),"",MONTH(TabellSAML[[#This Row],[Datum alla]]))</f>
        <v/>
      </c>
      <c r="BM634" t="str">
        <f>IF(ISTEXT(TabellSAML[[#This Row],[Månad]]),"",IF(TabellSAML[[#This Row],[Månad]]&lt;=6,TabellSAML[[#This Row],[År]]&amp;" termin 1",TabellSAML[[#This Row],[År]]&amp;" termin 2"))</f>
        <v/>
      </c>
    </row>
    <row r="635" spans="2:65" x14ac:dyDescent="0.25">
      <c r="B635" s="1"/>
      <c r="C635" s="1"/>
      <c r="AO635" s="44" t="str">
        <f>IF(TabellSAML[[#This Row],[ID]]&gt;0,ISTEXT(TabellSAML[[#This Row],[(CoS) Ledarens namn]]),"")</f>
        <v/>
      </c>
      <c r="AP635" t="str">
        <f>IF(TabellSAML[[#This Row],[ID]]&gt;0,ISTEXT(TabellSAML[[#This Row],[(BIFF) Ledarens namn]]),"")</f>
        <v/>
      </c>
      <c r="AQ635" t="str">
        <f>IF(TabellSAML[[#This Row],[ID]]&gt;0,ISTEXT(TabellSAML[[#This Row],[(LFT) Ledarens namn]]),"")</f>
        <v/>
      </c>
      <c r="AR635" t="str">
        <f>IF(TabellSAML[[#This Row],[ID]]&gt;0,ISTEXT(TabellSAML[[#This Row],[(CoS) Namn på ledare för programmet]]),"")</f>
        <v/>
      </c>
      <c r="AS635" t="str">
        <f>IF(TabellSAML[[#This Row],[ID]]&gt;0,ISTEXT(TabellSAML[[#This Row],[(BIFF) Namn på ledare för programmet]]),"")</f>
        <v/>
      </c>
      <c r="AT635" t="str">
        <f>IF(TabellSAML[[#This Row],[ID]]&gt;0,ISTEXT(TabellSAML[[#This Row],[(LFT) Namn på ledare för programmet]]),"")</f>
        <v/>
      </c>
      <c r="AU635" s="5" t="str">
        <f>IF(TabellSAML[[#This Row],[CoS1]]=TRUE,TabellSAML[[#This Row],[Datum för det sista programtillfället]]&amp;TabellSAML[[#This Row],[(CoS) Ledarens namn]],"")</f>
        <v/>
      </c>
      <c r="AV635" t="str">
        <f>IF(TabellSAML[[#This Row],[CoS1]]=TRUE,TabellSAML[[#This Row],[Socialförvaltning som anordnat programtillfällena]],"")</f>
        <v/>
      </c>
      <c r="AW635" s="5" t="str">
        <f>IF(TabellSAML[[#This Row],[CoS2]]=TRUE,TabellSAML[[#This Row],[Datum för sista programtillfället]]&amp;TabellSAML[[#This Row],[(CoS) Namn på ledare för programmet]],"")</f>
        <v/>
      </c>
      <c r="AX635" t="str">
        <f>_xlfn.XLOOKUP(TabellSAML[[#This Row],[CoS_del_datum]],TabellSAML[CoS_led_datum],TabellSAML[CoS_led_SF],"",0,1)</f>
        <v/>
      </c>
      <c r="AY635" s="5" t="str">
        <f>IF(TabellSAML[[#This Row],[BIFF1]]=TRUE,TabellSAML[[#This Row],[Datum för det sista programtillfället]]&amp;TabellSAML[[#This Row],[(BIFF) Ledarens namn]],"")</f>
        <v/>
      </c>
      <c r="AZ635" t="str">
        <f>IF(TabellSAML[[#This Row],[BIFF1]]=TRUE,TabellSAML[[#This Row],[Socialförvaltning som anordnat programtillfällena]],"")</f>
        <v/>
      </c>
      <c r="BA635" s="5" t="str">
        <f>IF(TabellSAML[[#This Row],[BIFF2]]=TRUE,TabellSAML[[#This Row],[Datum för sista programtillfället]]&amp;TabellSAML[[#This Row],[(BIFF) Namn på ledare för programmet]],"")</f>
        <v/>
      </c>
      <c r="BB635" t="str">
        <f>_xlfn.XLOOKUP(TabellSAML[[#This Row],[BIFF_del_datum]],TabellSAML[BIFF_led_datum],TabellSAML[BIFF_led_SF],"",0,1)</f>
        <v/>
      </c>
      <c r="BC635" s="5" t="str">
        <f>IF(TabellSAML[[#This Row],[LFT1]]=TRUE,TabellSAML[[#This Row],[Datum för det sista programtillfället]]&amp;TabellSAML[[#This Row],[(LFT) Ledarens namn]],"")</f>
        <v/>
      </c>
      <c r="BD635" t="str">
        <f>IF(TabellSAML[[#This Row],[LFT1]]=TRUE,TabellSAML[[#This Row],[Socialförvaltning som anordnat programtillfällena]],"")</f>
        <v/>
      </c>
      <c r="BE635" s="5" t="str">
        <f>IF(TabellSAML[[#This Row],[LFT2]]=TRUE,TabellSAML[[#This Row],[Datum för sista programtillfället]]&amp;TabellSAML[[#This Row],[(LFT) Namn på ledare för programmet]],"")</f>
        <v/>
      </c>
      <c r="BF635" t="str">
        <f>_xlfn.XLOOKUP(TabellSAML[[#This Row],[LFT_del_datum]],TabellSAML[LFT_led_datum],TabellSAML[LFT_led_SF],"",0,1)</f>
        <v/>
      </c>
      <c r="BG63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5" s="5" t="str">
        <f>IF(ISNUMBER(TabellSAML[[#This Row],[Datum för det sista programtillfället]]),TabellSAML[[#This Row],[Datum för det sista programtillfället]],IF(ISBLANK(TabellSAML[[#This Row],[Datum för sista programtillfället]]),"",TabellSAML[[#This Row],[Datum för sista programtillfället]]))</f>
        <v/>
      </c>
      <c r="BJ635" t="str">
        <f>IF(ISTEXT(TabellSAML[[#This Row],[Typ av program]]),TabellSAML[[#This Row],[Typ av program]],IF(ISBLANK(TabellSAML[[#This Row],[Typ av program2]]),"",TabellSAML[[#This Row],[Typ av program2]]))</f>
        <v/>
      </c>
      <c r="BK635" t="str">
        <f>IF(ISTEXT(TabellSAML[[#This Row],[Datum alla]]),"",YEAR(TabellSAML[[#This Row],[Datum alla]]))</f>
        <v/>
      </c>
      <c r="BL635" t="str">
        <f>IF(ISTEXT(TabellSAML[[#This Row],[Datum alla]]),"",MONTH(TabellSAML[[#This Row],[Datum alla]]))</f>
        <v/>
      </c>
      <c r="BM635" t="str">
        <f>IF(ISTEXT(TabellSAML[[#This Row],[Månad]]),"",IF(TabellSAML[[#This Row],[Månad]]&lt;=6,TabellSAML[[#This Row],[År]]&amp;" termin 1",TabellSAML[[#This Row],[År]]&amp;" termin 2"))</f>
        <v/>
      </c>
    </row>
    <row r="636" spans="2:65" x14ac:dyDescent="0.25">
      <c r="B636" s="1"/>
      <c r="C636" s="1"/>
      <c r="AO636" s="44" t="str">
        <f>IF(TabellSAML[[#This Row],[ID]]&gt;0,ISTEXT(TabellSAML[[#This Row],[(CoS) Ledarens namn]]),"")</f>
        <v/>
      </c>
      <c r="AP636" t="str">
        <f>IF(TabellSAML[[#This Row],[ID]]&gt;0,ISTEXT(TabellSAML[[#This Row],[(BIFF) Ledarens namn]]),"")</f>
        <v/>
      </c>
      <c r="AQ636" t="str">
        <f>IF(TabellSAML[[#This Row],[ID]]&gt;0,ISTEXT(TabellSAML[[#This Row],[(LFT) Ledarens namn]]),"")</f>
        <v/>
      </c>
      <c r="AR636" t="str">
        <f>IF(TabellSAML[[#This Row],[ID]]&gt;0,ISTEXT(TabellSAML[[#This Row],[(CoS) Namn på ledare för programmet]]),"")</f>
        <v/>
      </c>
      <c r="AS636" t="str">
        <f>IF(TabellSAML[[#This Row],[ID]]&gt;0,ISTEXT(TabellSAML[[#This Row],[(BIFF) Namn på ledare för programmet]]),"")</f>
        <v/>
      </c>
      <c r="AT636" t="str">
        <f>IF(TabellSAML[[#This Row],[ID]]&gt;0,ISTEXT(TabellSAML[[#This Row],[(LFT) Namn på ledare för programmet]]),"")</f>
        <v/>
      </c>
      <c r="AU636" s="5" t="str">
        <f>IF(TabellSAML[[#This Row],[CoS1]]=TRUE,TabellSAML[[#This Row],[Datum för det sista programtillfället]]&amp;TabellSAML[[#This Row],[(CoS) Ledarens namn]],"")</f>
        <v/>
      </c>
      <c r="AV636" t="str">
        <f>IF(TabellSAML[[#This Row],[CoS1]]=TRUE,TabellSAML[[#This Row],[Socialförvaltning som anordnat programtillfällena]],"")</f>
        <v/>
      </c>
      <c r="AW636" s="5" t="str">
        <f>IF(TabellSAML[[#This Row],[CoS2]]=TRUE,TabellSAML[[#This Row],[Datum för sista programtillfället]]&amp;TabellSAML[[#This Row],[(CoS) Namn på ledare för programmet]],"")</f>
        <v/>
      </c>
      <c r="AX636" t="str">
        <f>_xlfn.XLOOKUP(TabellSAML[[#This Row],[CoS_del_datum]],TabellSAML[CoS_led_datum],TabellSAML[CoS_led_SF],"",0,1)</f>
        <v/>
      </c>
      <c r="AY636" s="5" t="str">
        <f>IF(TabellSAML[[#This Row],[BIFF1]]=TRUE,TabellSAML[[#This Row],[Datum för det sista programtillfället]]&amp;TabellSAML[[#This Row],[(BIFF) Ledarens namn]],"")</f>
        <v/>
      </c>
      <c r="AZ636" t="str">
        <f>IF(TabellSAML[[#This Row],[BIFF1]]=TRUE,TabellSAML[[#This Row],[Socialförvaltning som anordnat programtillfällena]],"")</f>
        <v/>
      </c>
      <c r="BA636" s="5" t="str">
        <f>IF(TabellSAML[[#This Row],[BIFF2]]=TRUE,TabellSAML[[#This Row],[Datum för sista programtillfället]]&amp;TabellSAML[[#This Row],[(BIFF) Namn på ledare för programmet]],"")</f>
        <v/>
      </c>
      <c r="BB636" t="str">
        <f>_xlfn.XLOOKUP(TabellSAML[[#This Row],[BIFF_del_datum]],TabellSAML[BIFF_led_datum],TabellSAML[BIFF_led_SF],"",0,1)</f>
        <v/>
      </c>
      <c r="BC636" s="5" t="str">
        <f>IF(TabellSAML[[#This Row],[LFT1]]=TRUE,TabellSAML[[#This Row],[Datum för det sista programtillfället]]&amp;TabellSAML[[#This Row],[(LFT) Ledarens namn]],"")</f>
        <v/>
      </c>
      <c r="BD636" t="str">
        <f>IF(TabellSAML[[#This Row],[LFT1]]=TRUE,TabellSAML[[#This Row],[Socialförvaltning som anordnat programtillfällena]],"")</f>
        <v/>
      </c>
      <c r="BE636" s="5" t="str">
        <f>IF(TabellSAML[[#This Row],[LFT2]]=TRUE,TabellSAML[[#This Row],[Datum för sista programtillfället]]&amp;TabellSAML[[#This Row],[(LFT) Namn på ledare för programmet]],"")</f>
        <v/>
      </c>
      <c r="BF636" t="str">
        <f>_xlfn.XLOOKUP(TabellSAML[[#This Row],[LFT_del_datum]],TabellSAML[LFT_led_datum],TabellSAML[LFT_led_SF],"",0,1)</f>
        <v/>
      </c>
      <c r="BG63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6" s="5" t="str">
        <f>IF(ISNUMBER(TabellSAML[[#This Row],[Datum för det sista programtillfället]]),TabellSAML[[#This Row],[Datum för det sista programtillfället]],IF(ISBLANK(TabellSAML[[#This Row],[Datum för sista programtillfället]]),"",TabellSAML[[#This Row],[Datum för sista programtillfället]]))</f>
        <v/>
      </c>
      <c r="BJ636" t="str">
        <f>IF(ISTEXT(TabellSAML[[#This Row],[Typ av program]]),TabellSAML[[#This Row],[Typ av program]],IF(ISBLANK(TabellSAML[[#This Row],[Typ av program2]]),"",TabellSAML[[#This Row],[Typ av program2]]))</f>
        <v/>
      </c>
      <c r="BK636" t="str">
        <f>IF(ISTEXT(TabellSAML[[#This Row],[Datum alla]]),"",YEAR(TabellSAML[[#This Row],[Datum alla]]))</f>
        <v/>
      </c>
      <c r="BL636" t="str">
        <f>IF(ISTEXT(TabellSAML[[#This Row],[Datum alla]]),"",MONTH(TabellSAML[[#This Row],[Datum alla]]))</f>
        <v/>
      </c>
      <c r="BM636" t="str">
        <f>IF(ISTEXT(TabellSAML[[#This Row],[Månad]]),"",IF(TabellSAML[[#This Row],[Månad]]&lt;=6,TabellSAML[[#This Row],[År]]&amp;" termin 1",TabellSAML[[#This Row],[År]]&amp;" termin 2"))</f>
        <v/>
      </c>
    </row>
    <row r="637" spans="2:65" x14ac:dyDescent="0.25">
      <c r="B637" s="1"/>
      <c r="C637" s="1"/>
      <c r="AO637" s="44" t="str">
        <f>IF(TabellSAML[[#This Row],[ID]]&gt;0,ISTEXT(TabellSAML[[#This Row],[(CoS) Ledarens namn]]),"")</f>
        <v/>
      </c>
      <c r="AP637" t="str">
        <f>IF(TabellSAML[[#This Row],[ID]]&gt;0,ISTEXT(TabellSAML[[#This Row],[(BIFF) Ledarens namn]]),"")</f>
        <v/>
      </c>
      <c r="AQ637" t="str">
        <f>IF(TabellSAML[[#This Row],[ID]]&gt;0,ISTEXT(TabellSAML[[#This Row],[(LFT) Ledarens namn]]),"")</f>
        <v/>
      </c>
      <c r="AR637" t="str">
        <f>IF(TabellSAML[[#This Row],[ID]]&gt;0,ISTEXT(TabellSAML[[#This Row],[(CoS) Namn på ledare för programmet]]),"")</f>
        <v/>
      </c>
      <c r="AS637" t="str">
        <f>IF(TabellSAML[[#This Row],[ID]]&gt;0,ISTEXT(TabellSAML[[#This Row],[(BIFF) Namn på ledare för programmet]]),"")</f>
        <v/>
      </c>
      <c r="AT637" t="str">
        <f>IF(TabellSAML[[#This Row],[ID]]&gt;0,ISTEXT(TabellSAML[[#This Row],[(LFT) Namn på ledare för programmet]]),"")</f>
        <v/>
      </c>
      <c r="AU637" s="5" t="str">
        <f>IF(TabellSAML[[#This Row],[CoS1]]=TRUE,TabellSAML[[#This Row],[Datum för det sista programtillfället]]&amp;TabellSAML[[#This Row],[(CoS) Ledarens namn]],"")</f>
        <v/>
      </c>
      <c r="AV637" t="str">
        <f>IF(TabellSAML[[#This Row],[CoS1]]=TRUE,TabellSAML[[#This Row],[Socialförvaltning som anordnat programtillfällena]],"")</f>
        <v/>
      </c>
      <c r="AW637" s="5" t="str">
        <f>IF(TabellSAML[[#This Row],[CoS2]]=TRUE,TabellSAML[[#This Row],[Datum för sista programtillfället]]&amp;TabellSAML[[#This Row],[(CoS) Namn på ledare för programmet]],"")</f>
        <v/>
      </c>
      <c r="AX637" t="str">
        <f>_xlfn.XLOOKUP(TabellSAML[[#This Row],[CoS_del_datum]],TabellSAML[CoS_led_datum],TabellSAML[CoS_led_SF],"",0,1)</f>
        <v/>
      </c>
      <c r="AY637" s="5" t="str">
        <f>IF(TabellSAML[[#This Row],[BIFF1]]=TRUE,TabellSAML[[#This Row],[Datum för det sista programtillfället]]&amp;TabellSAML[[#This Row],[(BIFF) Ledarens namn]],"")</f>
        <v/>
      </c>
      <c r="AZ637" t="str">
        <f>IF(TabellSAML[[#This Row],[BIFF1]]=TRUE,TabellSAML[[#This Row],[Socialförvaltning som anordnat programtillfällena]],"")</f>
        <v/>
      </c>
      <c r="BA637" s="5" t="str">
        <f>IF(TabellSAML[[#This Row],[BIFF2]]=TRUE,TabellSAML[[#This Row],[Datum för sista programtillfället]]&amp;TabellSAML[[#This Row],[(BIFF) Namn på ledare för programmet]],"")</f>
        <v/>
      </c>
      <c r="BB637" t="str">
        <f>_xlfn.XLOOKUP(TabellSAML[[#This Row],[BIFF_del_datum]],TabellSAML[BIFF_led_datum],TabellSAML[BIFF_led_SF],"",0,1)</f>
        <v/>
      </c>
      <c r="BC637" s="5" t="str">
        <f>IF(TabellSAML[[#This Row],[LFT1]]=TRUE,TabellSAML[[#This Row],[Datum för det sista programtillfället]]&amp;TabellSAML[[#This Row],[(LFT) Ledarens namn]],"")</f>
        <v/>
      </c>
      <c r="BD637" t="str">
        <f>IF(TabellSAML[[#This Row],[LFT1]]=TRUE,TabellSAML[[#This Row],[Socialförvaltning som anordnat programtillfällena]],"")</f>
        <v/>
      </c>
      <c r="BE637" s="5" t="str">
        <f>IF(TabellSAML[[#This Row],[LFT2]]=TRUE,TabellSAML[[#This Row],[Datum för sista programtillfället]]&amp;TabellSAML[[#This Row],[(LFT) Namn på ledare för programmet]],"")</f>
        <v/>
      </c>
      <c r="BF637" t="str">
        <f>_xlfn.XLOOKUP(TabellSAML[[#This Row],[LFT_del_datum]],TabellSAML[LFT_led_datum],TabellSAML[LFT_led_SF],"",0,1)</f>
        <v/>
      </c>
      <c r="BG63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7" s="5" t="str">
        <f>IF(ISNUMBER(TabellSAML[[#This Row],[Datum för det sista programtillfället]]),TabellSAML[[#This Row],[Datum för det sista programtillfället]],IF(ISBLANK(TabellSAML[[#This Row],[Datum för sista programtillfället]]),"",TabellSAML[[#This Row],[Datum för sista programtillfället]]))</f>
        <v/>
      </c>
      <c r="BJ637" t="str">
        <f>IF(ISTEXT(TabellSAML[[#This Row],[Typ av program]]),TabellSAML[[#This Row],[Typ av program]],IF(ISBLANK(TabellSAML[[#This Row],[Typ av program2]]),"",TabellSAML[[#This Row],[Typ av program2]]))</f>
        <v/>
      </c>
      <c r="BK637" t="str">
        <f>IF(ISTEXT(TabellSAML[[#This Row],[Datum alla]]),"",YEAR(TabellSAML[[#This Row],[Datum alla]]))</f>
        <v/>
      </c>
      <c r="BL637" t="str">
        <f>IF(ISTEXT(TabellSAML[[#This Row],[Datum alla]]),"",MONTH(TabellSAML[[#This Row],[Datum alla]]))</f>
        <v/>
      </c>
      <c r="BM637" t="str">
        <f>IF(ISTEXT(TabellSAML[[#This Row],[Månad]]),"",IF(TabellSAML[[#This Row],[Månad]]&lt;=6,TabellSAML[[#This Row],[År]]&amp;" termin 1",TabellSAML[[#This Row],[År]]&amp;" termin 2"))</f>
        <v/>
      </c>
    </row>
    <row r="638" spans="2:65" x14ac:dyDescent="0.25">
      <c r="B638" s="1"/>
      <c r="C638" s="1"/>
      <c r="AO638" s="44" t="str">
        <f>IF(TabellSAML[[#This Row],[ID]]&gt;0,ISTEXT(TabellSAML[[#This Row],[(CoS) Ledarens namn]]),"")</f>
        <v/>
      </c>
      <c r="AP638" t="str">
        <f>IF(TabellSAML[[#This Row],[ID]]&gt;0,ISTEXT(TabellSAML[[#This Row],[(BIFF) Ledarens namn]]),"")</f>
        <v/>
      </c>
      <c r="AQ638" t="str">
        <f>IF(TabellSAML[[#This Row],[ID]]&gt;0,ISTEXT(TabellSAML[[#This Row],[(LFT) Ledarens namn]]),"")</f>
        <v/>
      </c>
      <c r="AR638" t="str">
        <f>IF(TabellSAML[[#This Row],[ID]]&gt;0,ISTEXT(TabellSAML[[#This Row],[(CoS) Namn på ledare för programmet]]),"")</f>
        <v/>
      </c>
      <c r="AS638" t="str">
        <f>IF(TabellSAML[[#This Row],[ID]]&gt;0,ISTEXT(TabellSAML[[#This Row],[(BIFF) Namn på ledare för programmet]]),"")</f>
        <v/>
      </c>
      <c r="AT638" t="str">
        <f>IF(TabellSAML[[#This Row],[ID]]&gt;0,ISTEXT(TabellSAML[[#This Row],[(LFT) Namn på ledare för programmet]]),"")</f>
        <v/>
      </c>
      <c r="AU638" s="5" t="str">
        <f>IF(TabellSAML[[#This Row],[CoS1]]=TRUE,TabellSAML[[#This Row],[Datum för det sista programtillfället]]&amp;TabellSAML[[#This Row],[(CoS) Ledarens namn]],"")</f>
        <v/>
      </c>
      <c r="AV638" t="str">
        <f>IF(TabellSAML[[#This Row],[CoS1]]=TRUE,TabellSAML[[#This Row],[Socialförvaltning som anordnat programtillfällena]],"")</f>
        <v/>
      </c>
      <c r="AW638" s="5" t="str">
        <f>IF(TabellSAML[[#This Row],[CoS2]]=TRUE,TabellSAML[[#This Row],[Datum för sista programtillfället]]&amp;TabellSAML[[#This Row],[(CoS) Namn på ledare för programmet]],"")</f>
        <v/>
      </c>
      <c r="AX638" t="str">
        <f>_xlfn.XLOOKUP(TabellSAML[[#This Row],[CoS_del_datum]],TabellSAML[CoS_led_datum],TabellSAML[CoS_led_SF],"",0,1)</f>
        <v/>
      </c>
      <c r="AY638" s="5" t="str">
        <f>IF(TabellSAML[[#This Row],[BIFF1]]=TRUE,TabellSAML[[#This Row],[Datum för det sista programtillfället]]&amp;TabellSAML[[#This Row],[(BIFF) Ledarens namn]],"")</f>
        <v/>
      </c>
      <c r="AZ638" t="str">
        <f>IF(TabellSAML[[#This Row],[BIFF1]]=TRUE,TabellSAML[[#This Row],[Socialförvaltning som anordnat programtillfällena]],"")</f>
        <v/>
      </c>
      <c r="BA638" s="5" t="str">
        <f>IF(TabellSAML[[#This Row],[BIFF2]]=TRUE,TabellSAML[[#This Row],[Datum för sista programtillfället]]&amp;TabellSAML[[#This Row],[(BIFF) Namn på ledare för programmet]],"")</f>
        <v/>
      </c>
      <c r="BB638" t="str">
        <f>_xlfn.XLOOKUP(TabellSAML[[#This Row],[BIFF_del_datum]],TabellSAML[BIFF_led_datum],TabellSAML[BIFF_led_SF],"",0,1)</f>
        <v/>
      </c>
      <c r="BC638" s="5" t="str">
        <f>IF(TabellSAML[[#This Row],[LFT1]]=TRUE,TabellSAML[[#This Row],[Datum för det sista programtillfället]]&amp;TabellSAML[[#This Row],[(LFT) Ledarens namn]],"")</f>
        <v/>
      </c>
      <c r="BD638" t="str">
        <f>IF(TabellSAML[[#This Row],[LFT1]]=TRUE,TabellSAML[[#This Row],[Socialförvaltning som anordnat programtillfällena]],"")</f>
        <v/>
      </c>
      <c r="BE638" s="5" t="str">
        <f>IF(TabellSAML[[#This Row],[LFT2]]=TRUE,TabellSAML[[#This Row],[Datum för sista programtillfället]]&amp;TabellSAML[[#This Row],[(LFT) Namn på ledare för programmet]],"")</f>
        <v/>
      </c>
      <c r="BF638" t="str">
        <f>_xlfn.XLOOKUP(TabellSAML[[#This Row],[LFT_del_datum]],TabellSAML[LFT_led_datum],TabellSAML[LFT_led_SF],"",0,1)</f>
        <v/>
      </c>
      <c r="BG63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8" s="5" t="str">
        <f>IF(ISNUMBER(TabellSAML[[#This Row],[Datum för det sista programtillfället]]),TabellSAML[[#This Row],[Datum för det sista programtillfället]],IF(ISBLANK(TabellSAML[[#This Row],[Datum för sista programtillfället]]),"",TabellSAML[[#This Row],[Datum för sista programtillfället]]))</f>
        <v/>
      </c>
      <c r="BJ638" t="str">
        <f>IF(ISTEXT(TabellSAML[[#This Row],[Typ av program]]),TabellSAML[[#This Row],[Typ av program]],IF(ISBLANK(TabellSAML[[#This Row],[Typ av program2]]),"",TabellSAML[[#This Row],[Typ av program2]]))</f>
        <v/>
      </c>
      <c r="BK638" t="str">
        <f>IF(ISTEXT(TabellSAML[[#This Row],[Datum alla]]),"",YEAR(TabellSAML[[#This Row],[Datum alla]]))</f>
        <v/>
      </c>
      <c r="BL638" t="str">
        <f>IF(ISTEXT(TabellSAML[[#This Row],[Datum alla]]),"",MONTH(TabellSAML[[#This Row],[Datum alla]]))</f>
        <v/>
      </c>
      <c r="BM638" t="str">
        <f>IF(ISTEXT(TabellSAML[[#This Row],[Månad]]),"",IF(TabellSAML[[#This Row],[Månad]]&lt;=6,TabellSAML[[#This Row],[År]]&amp;" termin 1",TabellSAML[[#This Row],[År]]&amp;" termin 2"))</f>
        <v/>
      </c>
    </row>
    <row r="639" spans="2:65" x14ac:dyDescent="0.25">
      <c r="B639" s="1"/>
      <c r="C639" s="1"/>
      <c r="AO639" s="44" t="str">
        <f>IF(TabellSAML[[#This Row],[ID]]&gt;0,ISTEXT(TabellSAML[[#This Row],[(CoS) Ledarens namn]]),"")</f>
        <v/>
      </c>
      <c r="AP639" t="str">
        <f>IF(TabellSAML[[#This Row],[ID]]&gt;0,ISTEXT(TabellSAML[[#This Row],[(BIFF) Ledarens namn]]),"")</f>
        <v/>
      </c>
      <c r="AQ639" t="str">
        <f>IF(TabellSAML[[#This Row],[ID]]&gt;0,ISTEXT(TabellSAML[[#This Row],[(LFT) Ledarens namn]]),"")</f>
        <v/>
      </c>
      <c r="AR639" t="str">
        <f>IF(TabellSAML[[#This Row],[ID]]&gt;0,ISTEXT(TabellSAML[[#This Row],[(CoS) Namn på ledare för programmet]]),"")</f>
        <v/>
      </c>
      <c r="AS639" t="str">
        <f>IF(TabellSAML[[#This Row],[ID]]&gt;0,ISTEXT(TabellSAML[[#This Row],[(BIFF) Namn på ledare för programmet]]),"")</f>
        <v/>
      </c>
      <c r="AT639" t="str">
        <f>IF(TabellSAML[[#This Row],[ID]]&gt;0,ISTEXT(TabellSAML[[#This Row],[(LFT) Namn på ledare för programmet]]),"")</f>
        <v/>
      </c>
      <c r="AU639" s="5" t="str">
        <f>IF(TabellSAML[[#This Row],[CoS1]]=TRUE,TabellSAML[[#This Row],[Datum för det sista programtillfället]]&amp;TabellSAML[[#This Row],[(CoS) Ledarens namn]],"")</f>
        <v/>
      </c>
      <c r="AV639" t="str">
        <f>IF(TabellSAML[[#This Row],[CoS1]]=TRUE,TabellSAML[[#This Row],[Socialförvaltning som anordnat programtillfällena]],"")</f>
        <v/>
      </c>
      <c r="AW639" s="5" t="str">
        <f>IF(TabellSAML[[#This Row],[CoS2]]=TRUE,TabellSAML[[#This Row],[Datum för sista programtillfället]]&amp;TabellSAML[[#This Row],[(CoS) Namn på ledare för programmet]],"")</f>
        <v/>
      </c>
      <c r="AX639" t="str">
        <f>_xlfn.XLOOKUP(TabellSAML[[#This Row],[CoS_del_datum]],TabellSAML[CoS_led_datum],TabellSAML[CoS_led_SF],"",0,1)</f>
        <v/>
      </c>
      <c r="AY639" s="5" t="str">
        <f>IF(TabellSAML[[#This Row],[BIFF1]]=TRUE,TabellSAML[[#This Row],[Datum för det sista programtillfället]]&amp;TabellSAML[[#This Row],[(BIFF) Ledarens namn]],"")</f>
        <v/>
      </c>
      <c r="AZ639" t="str">
        <f>IF(TabellSAML[[#This Row],[BIFF1]]=TRUE,TabellSAML[[#This Row],[Socialförvaltning som anordnat programtillfällena]],"")</f>
        <v/>
      </c>
      <c r="BA639" s="5" t="str">
        <f>IF(TabellSAML[[#This Row],[BIFF2]]=TRUE,TabellSAML[[#This Row],[Datum för sista programtillfället]]&amp;TabellSAML[[#This Row],[(BIFF) Namn på ledare för programmet]],"")</f>
        <v/>
      </c>
      <c r="BB639" t="str">
        <f>_xlfn.XLOOKUP(TabellSAML[[#This Row],[BIFF_del_datum]],TabellSAML[BIFF_led_datum],TabellSAML[BIFF_led_SF],"",0,1)</f>
        <v/>
      </c>
      <c r="BC639" s="5" t="str">
        <f>IF(TabellSAML[[#This Row],[LFT1]]=TRUE,TabellSAML[[#This Row],[Datum för det sista programtillfället]]&amp;TabellSAML[[#This Row],[(LFT) Ledarens namn]],"")</f>
        <v/>
      </c>
      <c r="BD639" t="str">
        <f>IF(TabellSAML[[#This Row],[LFT1]]=TRUE,TabellSAML[[#This Row],[Socialförvaltning som anordnat programtillfällena]],"")</f>
        <v/>
      </c>
      <c r="BE639" s="5" t="str">
        <f>IF(TabellSAML[[#This Row],[LFT2]]=TRUE,TabellSAML[[#This Row],[Datum för sista programtillfället]]&amp;TabellSAML[[#This Row],[(LFT) Namn på ledare för programmet]],"")</f>
        <v/>
      </c>
      <c r="BF639" t="str">
        <f>_xlfn.XLOOKUP(TabellSAML[[#This Row],[LFT_del_datum]],TabellSAML[LFT_led_datum],TabellSAML[LFT_led_SF],"",0,1)</f>
        <v/>
      </c>
      <c r="BG63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3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39" s="5" t="str">
        <f>IF(ISNUMBER(TabellSAML[[#This Row],[Datum för det sista programtillfället]]),TabellSAML[[#This Row],[Datum för det sista programtillfället]],IF(ISBLANK(TabellSAML[[#This Row],[Datum för sista programtillfället]]),"",TabellSAML[[#This Row],[Datum för sista programtillfället]]))</f>
        <v/>
      </c>
      <c r="BJ639" t="str">
        <f>IF(ISTEXT(TabellSAML[[#This Row],[Typ av program]]),TabellSAML[[#This Row],[Typ av program]],IF(ISBLANK(TabellSAML[[#This Row],[Typ av program2]]),"",TabellSAML[[#This Row],[Typ av program2]]))</f>
        <v/>
      </c>
      <c r="BK639" t="str">
        <f>IF(ISTEXT(TabellSAML[[#This Row],[Datum alla]]),"",YEAR(TabellSAML[[#This Row],[Datum alla]]))</f>
        <v/>
      </c>
      <c r="BL639" t="str">
        <f>IF(ISTEXT(TabellSAML[[#This Row],[Datum alla]]),"",MONTH(TabellSAML[[#This Row],[Datum alla]]))</f>
        <v/>
      </c>
      <c r="BM639" t="str">
        <f>IF(ISTEXT(TabellSAML[[#This Row],[Månad]]),"",IF(TabellSAML[[#This Row],[Månad]]&lt;=6,TabellSAML[[#This Row],[År]]&amp;" termin 1",TabellSAML[[#This Row],[År]]&amp;" termin 2"))</f>
        <v/>
      </c>
    </row>
    <row r="640" spans="2:65" x14ac:dyDescent="0.25">
      <c r="B640" s="1"/>
      <c r="C640" s="1"/>
      <c r="AO640" s="44" t="str">
        <f>IF(TabellSAML[[#This Row],[ID]]&gt;0,ISTEXT(TabellSAML[[#This Row],[(CoS) Ledarens namn]]),"")</f>
        <v/>
      </c>
      <c r="AP640" t="str">
        <f>IF(TabellSAML[[#This Row],[ID]]&gt;0,ISTEXT(TabellSAML[[#This Row],[(BIFF) Ledarens namn]]),"")</f>
        <v/>
      </c>
      <c r="AQ640" t="str">
        <f>IF(TabellSAML[[#This Row],[ID]]&gt;0,ISTEXT(TabellSAML[[#This Row],[(LFT) Ledarens namn]]),"")</f>
        <v/>
      </c>
      <c r="AR640" t="str">
        <f>IF(TabellSAML[[#This Row],[ID]]&gt;0,ISTEXT(TabellSAML[[#This Row],[(CoS) Namn på ledare för programmet]]),"")</f>
        <v/>
      </c>
      <c r="AS640" t="str">
        <f>IF(TabellSAML[[#This Row],[ID]]&gt;0,ISTEXT(TabellSAML[[#This Row],[(BIFF) Namn på ledare för programmet]]),"")</f>
        <v/>
      </c>
      <c r="AT640" t="str">
        <f>IF(TabellSAML[[#This Row],[ID]]&gt;0,ISTEXT(TabellSAML[[#This Row],[(LFT) Namn på ledare för programmet]]),"")</f>
        <v/>
      </c>
      <c r="AU640" s="5" t="str">
        <f>IF(TabellSAML[[#This Row],[CoS1]]=TRUE,TabellSAML[[#This Row],[Datum för det sista programtillfället]]&amp;TabellSAML[[#This Row],[(CoS) Ledarens namn]],"")</f>
        <v/>
      </c>
      <c r="AV640" t="str">
        <f>IF(TabellSAML[[#This Row],[CoS1]]=TRUE,TabellSAML[[#This Row],[Socialförvaltning som anordnat programtillfällena]],"")</f>
        <v/>
      </c>
      <c r="AW640" s="5" t="str">
        <f>IF(TabellSAML[[#This Row],[CoS2]]=TRUE,TabellSAML[[#This Row],[Datum för sista programtillfället]]&amp;TabellSAML[[#This Row],[(CoS) Namn på ledare för programmet]],"")</f>
        <v/>
      </c>
      <c r="AX640" t="str">
        <f>_xlfn.XLOOKUP(TabellSAML[[#This Row],[CoS_del_datum]],TabellSAML[CoS_led_datum],TabellSAML[CoS_led_SF],"",0,1)</f>
        <v/>
      </c>
      <c r="AY640" s="5" t="str">
        <f>IF(TabellSAML[[#This Row],[BIFF1]]=TRUE,TabellSAML[[#This Row],[Datum för det sista programtillfället]]&amp;TabellSAML[[#This Row],[(BIFF) Ledarens namn]],"")</f>
        <v/>
      </c>
      <c r="AZ640" t="str">
        <f>IF(TabellSAML[[#This Row],[BIFF1]]=TRUE,TabellSAML[[#This Row],[Socialförvaltning som anordnat programtillfällena]],"")</f>
        <v/>
      </c>
      <c r="BA640" s="5" t="str">
        <f>IF(TabellSAML[[#This Row],[BIFF2]]=TRUE,TabellSAML[[#This Row],[Datum för sista programtillfället]]&amp;TabellSAML[[#This Row],[(BIFF) Namn på ledare för programmet]],"")</f>
        <v/>
      </c>
      <c r="BB640" t="str">
        <f>_xlfn.XLOOKUP(TabellSAML[[#This Row],[BIFF_del_datum]],TabellSAML[BIFF_led_datum],TabellSAML[BIFF_led_SF],"",0,1)</f>
        <v/>
      </c>
      <c r="BC640" s="5" t="str">
        <f>IF(TabellSAML[[#This Row],[LFT1]]=TRUE,TabellSAML[[#This Row],[Datum för det sista programtillfället]]&amp;TabellSAML[[#This Row],[(LFT) Ledarens namn]],"")</f>
        <v/>
      </c>
      <c r="BD640" t="str">
        <f>IF(TabellSAML[[#This Row],[LFT1]]=TRUE,TabellSAML[[#This Row],[Socialförvaltning som anordnat programtillfällena]],"")</f>
        <v/>
      </c>
      <c r="BE640" s="5" t="str">
        <f>IF(TabellSAML[[#This Row],[LFT2]]=TRUE,TabellSAML[[#This Row],[Datum för sista programtillfället]]&amp;TabellSAML[[#This Row],[(LFT) Namn på ledare för programmet]],"")</f>
        <v/>
      </c>
      <c r="BF640" t="str">
        <f>_xlfn.XLOOKUP(TabellSAML[[#This Row],[LFT_del_datum]],TabellSAML[LFT_led_datum],TabellSAML[LFT_led_SF],"",0,1)</f>
        <v/>
      </c>
      <c r="BG64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0" s="5" t="str">
        <f>IF(ISNUMBER(TabellSAML[[#This Row],[Datum för det sista programtillfället]]),TabellSAML[[#This Row],[Datum för det sista programtillfället]],IF(ISBLANK(TabellSAML[[#This Row],[Datum för sista programtillfället]]),"",TabellSAML[[#This Row],[Datum för sista programtillfället]]))</f>
        <v/>
      </c>
      <c r="BJ640" t="str">
        <f>IF(ISTEXT(TabellSAML[[#This Row],[Typ av program]]),TabellSAML[[#This Row],[Typ av program]],IF(ISBLANK(TabellSAML[[#This Row],[Typ av program2]]),"",TabellSAML[[#This Row],[Typ av program2]]))</f>
        <v/>
      </c>
      <c r="BK640" t="str">
        <f>IF(ISTEXT(TabellSAML[[#This Row],[Datum alla]]),"",YEAR(TabellSAML[[#This Row],[Datum alla]]))</f>
        <v/>
      </c>
      <c r="BL640" t="str">
        <f>IF(ISTEXT(TabellSAML[[#This Row],[Datum alla]]),"",MONTH(TabellSAML[[#This Row],[Datum alla]]))</f>
        <v/>
      </c>
      <c r="BM640" t="str">
        <f>IF(ISTEXT(TabellSAML[[#This Row],[Månad]]),"",IF(TabellSAML[[#This Row],[Månad]]&lt;=6,TabellSAML[[#This Row],[År]]&amp;" termin 1",TabellSAML[[#This Row],[År]]&amp;" termin 2"))</f>
        <v/>
      </c>
    </row>
    <row r="641" spans="2:65" x14ac:dyDescent="0.25">
      <c r="B641" s="1"/>
      <c r="C641" s="1"/>
      <c r="AO641" s="44" t="str">
        <f>IF(TabellSAML[[#This Row],[ID]]&gt;0,ISTEXT(TabellSAML[[#This Row],[(CoS) Ledarens namn]]),"")</f>
        <v/>
      </c>
      <c r="AP641" t="str">
        <f>IF(TabellSAML[[#This Row],[ID]]&gt;0,ISTEXT(TabellSAML[[#This Row],[(BIFF) Ledarens namn]]),"")</f>
        <v/>
      </c>
      <c r="AQ641" t="str">
        <f>IF(TabellSAML[[#This Row],[ID]]&gt;0,ISTEXT(TabellSAML[[#This Row],[(LFT) Ledarens namn]]),"")</f>
        <v/>
      </c>
      <c r="AR641" t="str">
        <f>IF(TabellSAML[[#This Row],[ID]]&gt;0,ISTEXT(TabellSAML[[#This Row],[(CoS) Namn på ledare för programmet]]),"")</f>
        <v/>
      </c>
      <c r="AS641" t="str">
        <f>IF(TabellSAML[[#This Row],[ID]]&gt;0,ISTEXT(TabellSAML[[#This Row],[(BIFF) Namn på ledare för programmet]]),"")</f>
        <v/>
      </c>
      <c r="AT641" t="str">
        <f>IF(TabellSAML[[#This Row],[ID]]&gt;0,ISTEXT(TabellSAML[[#This Row],[(LFT) Namn på ledare för programmet]]),"")</f>
        <v/>
      </c>
      <c r="AU641" s="5" t="str">
        <f>IF(TabellSAML[[#This Row],[CoS1]]=TRUE,TabellSAML[[#This Row],[Datum för det sista programtillfället]]&amp;TabellSAML[[#This Row],[(CoS) Ledarens namn]],"")</f>
        <v/>
      </c>
      <c r="AV641" t="str">
        <f>IF(TabellSAML[[#This Row],[CoS1]]=TRUE,TabellSAML[[#This Row],[Socialförvaltning som anordnat programtillfällena]],"")</f>
        <v/>
      </c>
      <c r="AW641" s="5" t="str">
        <f>IF(TabellSAML[[#This Row],[CoS2]]=TRUE,TabellSAML[[#This Row],[Datum för sista programtillfället]]&amp;TabellSAML[[#This Row],[(CoS) Namn på ledare för programmet]],"")</f>
        <v/>
      </c>
      <c r="AX641" t="str">
        <f>_xlfn.XLOOKUP(TabellSAML[[#This Row],[CoS_del_datum]],TabellSAML[CoS_led_datum],TabellSAML[CoS_led_SF],"",0,1)</f>
        <v/>
      </c>
      <c r="AY641" s="5" t="str">
        <f>IF(TabellSAML[[#This Row],[BIFF1]]=TRUE,TabellSAML[[#This Row],[Datum för det sista programtillfället]]&amp;TabellSAML[[#This Row],[(BIFF) Ledarens namn]],"")</f>
        <v/>
      </c>
      <c r="AZ641" t="str">
        <f>IF(TabellSAML[[#This Row],[BIFF1]]=TRUE,TabellSAML[[#This Row],[Socialförvaltning som anordnat programtillfällena]],"")</f>
        <v/>
      </c>
      <c r="BA641" s="5" t="str">
        <f>IF(TabellSAML[[#This Row],[BIFF2]]=TRUE,TabellSAML[[#This Row],[Datum för sista programtillfället]]&amp;TabellSAML[[#This Row],[(BIFF) Namn på ledare för programmet]],"")</f>
        <v/>
      </c>
      <c r="BB641" t="str">
        <f>_xlfn.XLOOKUP(TabellSAML[[#This Row],[BIFF_del_datum]],TabellSAML[BIFF_led_datum],TabellSAML[BIFF_led_SF],"",0,1)</f>
        <v/>
      </c>
      <c r="BC641" s="5" t="str">
        <f>IF(TabellSAML[[#This Row],[LFT1]]=TRUE,TabellSAML[[#This Row],[Datum för det sista programtillfället]]&amp;TabellSAML[[#This Row],[(LFT) Ledarens namn]],"")</f>
        <v/>
      </c>
      <c r="BD641" t="str">
        <f>IF(TabellSAML[[#This Row],[LFT1]]=TRUE,TabellSAML[[#This Row],[Socialförvaltning som anordnat programtillfällena]],"")</f>
        <v/>
      </c>
      <c r="BE641" s="5" t="str">
        <f>IF(TabellSAML[[#This Row],[LFT2]]=TRUE,TabellSAML[[#This Row],[Datum för sista programtillfället]]&amp;TabellSAML[[#This Row],[(LFT) Namn på ledare för programmet]],"")</f>
        <v/>
      </c>
      <c r="BF641" t="str">
        <f>_xlfn.XLOOKUP(TabellSAML[[#This Row],[LFT_del_datum]],TabellSAML[LFT_led_datum],TabellSAML[LFT_led_SF],"",0,1)</f>
        <v/>
      </c>
      <c r="BG64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1" s="5" t="str">
        <f>IF(ISNUMBER(TabellSAML[[#This Row],[Datum för det sista programtillfället]]),TabellSAML[[#This Row],[Datum för det sista programtillfället]],IF(ISBLANK(TabellSAML[[#This Row],[Datum för sista programtillfället]]),"",TabellSAML[[#This Row],[Datum för sista programtillfället]]))</f>
        <v/>
      </c>
      <c r="BJ641" t="str">
        <f>IF(ISTEXT(TabellSAML[[#This Row],[Typ av program]]),TabellSAML[[#This Row],[Typ av program]],IF(ISBLANK(TabellSAML[[#This Row],[Typ av program2]]),"",TabellSAML[[#This Row],[Typ av program2]]))</f>
        <v/>
      </c>
      <c r="BK641" t="str">
        <f>IF(ISTEXT(TabellSAML[[#This Row],[Datum alla]]),"",YEAR(TabellSAML[[#This Row],[Datum alla]]))</f>
        <v/>
      </c>
      <c r="BL641" t="str">
        <f>IF(ISTEXT(TabellSAML[[#This Row],[Datum alla]]),"",MONTH(TabellSAML[[#This Row],[Datum alla]]))</f>
        <v/>
      </c>
      <c r="BM641" t="str">
        <f>IF(ISTEXT(TabellSAML[[#This Row],[Månad]]),"",IF(TabellSAML[[#This Row],[Månad]]&lt;=6,TabellSAML[[#This Row],[År]]&amp;" termin 1",TabellSAML[[#This Row],[År]]&amp;" termin 2"))</f>
        <v/>
      </c>
    </row>
    <row r="642" spans="2:65" x14ac:dyDescent="0.25">
      <c r="B642" s="1"/>
      <c r="C642" s="1"/>
      <c r="AO642" s="44" t="str">
        <f>IF(TabellSAML[[#This Row],[ID]]&gt;0,ISTEXT(TabellSAML[[#This Row],[(CoS) Ledarens namn]]),"")</f>
        <v/>
      </c>
      <c r="AP642" t="str">
        <f>IF(TabellSAML[[#This Row],[ID]]&gt;0,ISTEXT(TabellSAML[[#This Row],[(BIFF) Ledarens namn]]),"")</f>
        <v/>
      </c>
      <c r="AQ642" t="str">
        <f>IF(TabellSAML[[#This Row],[ID]]&gt;0,ISTEXT(TabellSAML[[#This Row],[(LFT) Ledarens namn]]),"")</f>
        <v/>
      </c>
      <c r="AR642" t="str">
        <f>IF(TabellSAML[[#This Row],[ID]]&gt;0,ISTEXT(TabellSAML[[#This Row],[(CoS) Namn på ledare för programmet]]),"")</f>
        <v/>
      </c>
      <c r="AS642" t="str">
        <f>IF(TabellSAML[[#This Row],[ID]]&gt;0,ISTEXT(TabellSAML[[#This Row],[(BIFF) Namn på ledare för programmet]]),"")</f>
        <v/>
      </c>
      <c r="AT642" t="str">
        <f>IF(TabellSAML[[#This Row],[ID]]&gt;0,ISTEXT(TabellSAML[[#This Row],[(LFT) Namn på ledare för programmet]]),"")</f>
        <v/>
      </c>
      <c r="AU642" s="5" t="str">
        <f>IF(TabellSAML[[#This Row],[CoS1]]=TRUE,TabellSAML[[#This Row],[Datum för det sista programtillfället]]&amp;TabellSAML[[#This Row],[(CoS) Ledarens namn]],"")</f>
        <v/>
      </c>
      <c r="AV642" t="str">
        <f>IF(TabellSAML[[#This Row],[CoS1]]=TRUE,TabellSAML[[#This Row],[Socialförvaltning som anordnat programtillfällena]],"")</f>
        <v/>
      </c>
      <c r="AW642" s="5" t="str">
        <f>IF(TabellSAML[[#This Row],[CoS2]]=TRUE,TabellSAML[[#This Row],[Datum för sista programtillfället]]&amp;TabellSAML[[#This Row],[(CoS) Namn på ledare för programmet]],"")</f>
        <v/>
      </c>
      <c r="AX642" t="str">
        <f>_xlfn.XLOOKUP(TabellSAML[[#This Row],[CoS_del_datum]],TabellSAML[CoS_led_datum],TabellSAML[CoS_led_SF],"",0,1)</f>
        <v/>
      </c>
      <c r="AY642" s="5" t="str">
        <f>IF(TabellSAML[[#This Row],[BIFF1]]=TRUE,TabellSAML[[#This Row],[Datum för det sista programtillfället]]&amp;TabellSAML[[#This Row],[(BIFF) Ledarens namn]],"")</f>
        <v/>
      </c>
      <c r="AZ642" t="str">
        <f>IF(TabellSAML[[#This Row],[BIFF1]]=TRUE,TabellSAML[[#This Row],[Socialförvaltning som anordnat programtillfällena]],"")</f>
        <v/>
      </c>
      <c r="BA642" s="5" t="str">
        <f>IF(TabellSAML[[#This Row],[BIFF2]]=TRUE,TabellSAML[[#This Row],[Datum för sista programtillfället]]&amp;TabellSAML[[#This Row],[(BIFF) Namn på ledare för programmet]],"")</f>
        <v/>
      </c>
      <c r="BB642" t="str">
        <f>_xlfn.XLOOKUP(TabellSAML[[#This Row],[BIFF_del_datum]],TabellSAML[BIFF_led_datum],TabellSAML[BIFF_led_SF],"",0,1)</f>
        <v/>
      </c>
      <c r="BC642" s="5" t="str">
        <f>IF(TabellSAML[[#This Row],[LFT1]]=TRUE,TabellSAML[[#This Row],[Datum för det sista programtillfället]]&amp;TabellSAML[[#This Row],[(LFT) Ledarens namn]],"")</f>
        <v/>
      </c>
      <c r="BD642" t="str">
        <f>IF(TabellSAML[[#This Row],[LFT1]]=TRUE,TabellSAML[[#This Row],[Socialförvaltning som anordnat programtillfällena]],"")</f>
        <v/>
      </c>
      <c r="BE642" s="5" t="str">
        <f>IF(TabellSAML[[#This Row],[LFT2]]=TRUE,TabellSAML[[#This Row],[Datum för sista programtillfället]]&amp;TabellSAML[[#This Row],[(LFT) Namn på ledare för programmet]],"")</f>
        <v/>
      </c>
      <c r="BF642" t="str">
        <f>_xlfn.XLOOKUP(TabellSAML[[#This Row],[LFT_del_datum]],TabellSAML[LFT_led_datum],TabellSAML[LFT_led_SF],"",0,1)</f>
        <v/>
      </c>
      <c r="BG64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2" s="5" t="str">
        <f>IF(ISNUMBER(TabellSAML[[#This Row],[Datum för det sista programtillfället]]),TabellSAML[[#This Row],[Datum för det sista programtillfället]],IF(ISBLANK(TabellSAML[[#This Row],[Datum för sista programtillfället]]),"",TabellSAML[[#This Row],[Datum för sista programtillfället]]))</f>
        <v/>
      </c>
      <c r="BJ642" t="str">
        <f>IF(ISTEXT(TabellSAML[[#This Row],[Typ av program]]),TabellSAML[[#This Row],[Typ av program]],IF(ISBLANK(TabellSAML[[#This Row],[Typ av program2]]),"",TabellSAML[[#This Row],[Typ av program2]]))</f>
        <v/>
      </c>
      <c r="BK642" t="str">
        <f>IF(ISTEXT(TabellSAML[[#This Row],[Datum alla]]),"",YEAR(TabellSAML[[#This Row],[Datum alla]]))</f>
        <v/>
      </c>
      <c r="BL642" t="str">
        <f>IF(ISTEXT(TabellSAML[[#This Row],[Datum alla]]),"",MONTH(TabellSAML[[#This Row],[Datum alla]]))</f>
        <v/>
      </c>
      <c r="BM642" t="str">
        <f>IF(ISTEXT(TabellSAML[[#This Row],[Månad]]),"",IF(TabellSAML[[#This Row],[Månad]]&lt;=6,TabellSAML[[#This Row],[År]]&amp;" termin 1",TabellSAML[[#This Row],[År]]&amp;" termin 2"))</f>
        <v/>
      </c>
    </row>
    <row r="643" spans="2:65" x14ac:dyDescent="0.25">
      <c r="B643" s="1"/>
      <c r="C643" s="1"/>
      <c r="AO643" s="44" t="str">
        <f>IF(TabellSAML[[#This Row],[ID]]&gt;0,ISTEXT(TabellSAML[[#This Row],[(CoS) Ledarens namn]]),"")</f>
        <v/>
      </c>
      <c r="AP643" t="str">
        <f>IF(TabellSAML[[#This Row],[ID]]&gt;0,ISTEXT(TabellSAML[[#This Row],[(BIFF) Ledarens namn]]),"")</f>
        <v/>
      </c>
      <c r="AQ643" t="str">
        <f>IF(TabellSAML[[#This Row],[ID]]&gt;0,ISTEXT(TabellSAML[[#This Row],[(LFT) Ledarens namn]]),"")</f>
        <v/>
      </c>
      <c r="AR643" t="str">
        <f>IF(TabellSAML[[#This Row],[ID]]&gt;0,ISTEXT(TabellSAML[[#This Row],[(CoS) Namn på ledare för programmet]]),"")</f>
        <v/>
      </c>
      <c r="AS643" t="str">
        <f>IF(TabellSAML[[#This Row],[ID]]&gt;0,ISTEXT(TabellSAML[[#This Row],[(BIFF) Namn på ledare för programmet]]),"")</f>
        <v/>
      </c>
      <c r="AT643" t="str">
        <f>IF(TabellSAML[[#This Row],[ID]]&gt;0,ISTEXT(TabellSAML[[#This Row],[(LFT) Namn på ledare för programmet]]),"")</f>
        <v/>
      </c>
      <c r="AU643" s="5" t="str">
        <f>IF(TabellSAML[[#This Row],[CoS1]]=TRUE,TabellSAML[[#This Row],[Datum för det sista programtillfället]]&amp;TabellSAML[[#This Row],[(CoS) Ledarens namn]],"")</f>
        <v/>
      </c>
      <c r="AV643" t="str">
        <f>IF(TabellSAML[[#This Row],[CoS1]]=TRUE,TabellSAML[[#This Row],[Socialförvaltning som anordnat programtillfällena]],"")</f>
        <v/>
      </c>
      <c r="AW643" s="5" t="str">
        <f>IF(TabellSAML[[#This Row],[CoS2]]=TRUE,TabellSAML[[#This Row],[Datum för sista programtillfället]]&amp;TabellSAML[[#This Row],[(CoS) Namn på ledare för programmet]],"")</f>
        <v/>
      </c>
      <c r="AX643" t="str">
        <f>_xlfn.XLOOKUP(TabellSAML[[#This Row],[CoS_del_datum]],TabellSAML[CoS_led_datum],TabellSAML[CoS_led_SF],"",0,1)</f>
        <v/>
      </c>
      <c r="AY643" s="5" t="str">
        <f>IF(TabellSAML[[#This Row],[BIFF1]]=TRUE,TabellSAML[[#This Row],[Datum för det sista programtillfället]]&amp;TabellSAML[[#This Row],[(BIFF) Ledarens namn]],"")</f>
        <v/>
      </c>
      <c r="AZ643" t="str">
        <f>IF(TabellSAML[[#This Row],[BIFF1]]=TRUE,TabellSAML[[#This Row],[Socialförvaltning som anordnat programtillfällena]],"")</f>
        <v/>
      </c>
      <c r="BA643" s="5" t="str">
        <f>IF(TabellSAML[[#This Row],[BIFF2]]=TRUE,TabellSAML[[#This Row],[Datum för sista programtillfället]]&amp;TabellSAML[[#This Row],[(BIFF) Namn på ledare för programmet]],"")</f>
        <v/>
      </c>
      <c r="BB643" t="str">
        <f>_xlfn.XLOOKUP(TabellSAML[[#This Row],[BIFF_del_datum]],TabellSAML[BIFF_led_datum],TabellSAML[BIFF_led_SF],"",0,1)</f>
        <v/>
      </c>
      <c r="BC643" s="5" t="str">
        <f>IF(TabellSAML[[#This Row],[LFT1]]=TRUE,TabellSAML[[#This Row],[Datum för det sista programtillfället]]&amp;TabellSAML[[#This Row],[(LFT) Ledarens namn]],"")</f>
        <v/>
      </c>
      <c r="BD643" t="str">
        <f>IF(TabellSAML[[#This Row],[LFT1]]=TRUE,TabellSAML[[#This Row],[Socialförvaltning som anordnat programtillfällena]],"")</f>
        <v/>
      </c>
      <c r="BE643" s="5" t="str">
        <f>IF(TabellSAML[[#This Row],[LFT2]]=TRUE,TabellSAML[[#This Row],[Datum för sista programtillfället]]&amp;TabellSAML[[#This Row],[(LFT) Namn på ledare för programmet]],"")</f>
        <v/>
      </c>
      <c r="BF643" t="str">
        <f>_xlfn.XLOOKUP(TabellSAML[[#This Row],[LFT_del_datum]],TabellSAML[LFT_led_datum],TabellSAML[LFT_led_SF],"",0,1)</f>
        <v/>
      </c>
      <c r="BG64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3" s="5" t="str">
        <f>IF(ISNUMBER(TabellSAML[[#This Row],[Datum för det sista programtillfället]]),TabellSAML[[#This Row],[Datum för det sista programtillfället]],IF(ISBLANK(TabellSAML[[#This Row],[Datum för sista programtillfället]]),"",TabellSAML[[#This Row],[Datum för sista programtillfället]]))</f>
        <v/>
      </c>
      <c r="BJ643" t="str">
        <f>IF(ISTEXT(TabellSAML[[#This Row],[Typ av program]]),TabellSAML[[#This Row],[Typ av program]],IF(ISBLANK(TabellSAML[[#This Row],[Typ av program2]]),"",TabellSAML[[#This Row],[Typ av program2]]))</f>
        <v/>
      </c>
      <c r="BK643" t="str">
        <f>IF(ISTEXT(TabellSAML[[#This Row],[Datum alla]]),"",YEAR(TabellSAML[[#This Row],[Datum alla]]))</f>
        <v/>
      </c>
      <c r="BL643" t="str">
        <f>IF(ISTEXT(TabellSAML[[#This Row],[Datum alla]]),"",MONTH(TabellSAML[[#This Row],[Datum alla]]))</f>
        <v/>
      </c>
      <c r="BM643" t="str">
        <f>IF(ISTEXT(TabellSAML[[#This Row],[Månad]]),"",IF(TabellSAML[[#This Row],[Månad]]&lt;=6,TabellSAML[[#This Row],[År]]&amp;" termin 1",TabellSAML[[#This Row],[År]]&amp;" termin 2"))</f>
        <v/>
      </c>
    </row>
    <row r="644" spans="2:65" x14ac:dyDescent="0.25">
      <c r="B644" s="1"/>
      <c r="C644" s="1"/>
      <c r="AO644" s="44" t="str">
        <f>IF(TabellSAML[[#This Row],[ID]]&gt;0,ISTEXT(TabellSAML[[#This Row],[(CoS) Ledarens namn]]),"")</f>
        <v/>
      </c>
      <c r="AP644" t="str">
        <f>IF(TabellSAML[[#This Row],[ID]]&gt;0,ISTEXT(TabellSAML[[#This Row],[(BIFF) Ledarens namn]]),"")</f>
        <v/>
      </c>
      <c r="AQ644" t="str">
        <f>IF(TabellSAML[[#This Row],[ID]]&gt;0,ISTEXT(TabellSAML[[#This Row],[(LFT) Ledarens namn]]),"")</f>
        <v/>
      </c>
      <c r="AR644" t="str">
        <f>IF(TabellSAML[[#This Row],[ID]]&gt;0,ISTEXT(TabellSAML[[#This Row],[(CoS) Namn på ledare för programmet]]),"")</f>
        <v/>
      </c>
      <c r="AS644" t="str">
        <f>IF(TabellSAML[[#This Row],[ID]]&gt;0,ISTEXT(TabellSAML[[#This Row],[(BIFF) Namn på ledare för programmet]]),"")</f>
        <v/>
      </c>
      <c r="AT644" t="str">
        <f>IF(TabellSAML[[#This Row],[ID]]&gt;0,ISTEXT(TabellSAML[[#This Row],[(LFT) Namn på ledare för programmet]]),"")</f>
        <v/>
      </c>
      <c r="AU644" s="5" t="str">
        <f>IF(TabellSAML[[#This Row],[CoS1]]=TRUE,TabellSAML[[#This Row],[Datum för det sista programtillfället]]&amp;TabellSAML[[#This Row],[(CoS) Ledarens namn]],"")</f>
        <v/>
      </c>
      <c r="AV644" t="str">
        <f>IF(TabellSAML[[#This Row],[CoS1]]=TRUE,TabellSAML[[#This Row],[Socialförvaltning som anordnat programtillfällena]],"")</f>
        <v/>
      </c>
      <c r="AW644" s="5" t="str">
        <f>IF(TabellSAML[[#This Row],[CoS2]]=TRUE,TabellSAML[[#This Row],[Datum för sista programtillfället]]&amp;TabellSAML[[#This Row],[(CoS) Namn på ledare för programmet]],"")</f>
        <v/>
      </c>
      <c r="AX644" t="str">
        <f>_xlfn.XLOOKUP(TabellSAML[[#This Row],[CoS_del_datum]],TabellSAML[CoS_led_datum],TabellSAML[CoS_led_SF],"",0,1)</f>
        <v/>
      </c>
      <c r="AY644" s="5" t="str">
        <f>IF(TabellSAML[[#This Row],[BIFF1]]=TRUE,TabellSAML[[#This Row],[Datum för det sista programtillfället]]&amp;TabellSAML[[#This Row],[(BIFF) Ledarens namn]],"")</f>
        <v/>
      </c>
      <c r="AZ644" t="str">
        <f>IF(TabellSAML[[#This Row],[BIFF1]]=TRUE,TabellSAML[[#This Row],[Socialförvaltning som anordnat programtillfällena]],"")</f>
        <v/>
      </c>
      <c r="BA644" s="5" t="str">
        <f>IF(TabellSAML[[#This Row],[BIFF2]]=TRUE,TabellSAML[[#This Row],[Datum för sista programtillfället]]&amp;TabellSAML[[#This Row],[(BIFF) Namn på ledare för programmet]],"")</f>
        <v/>
      </c>
      <c r="BB644" t="str">
        <f>_xlfn.XLOOKUP(TabellSAML[[#This Row],[BIFF_del_datum]],TabellSAML[BIFF_led_datum],TabellSAML[BIFF_led_SF],"",0,1)</f>
        <v/>
      </c>
      <c r="BC644" s="5" t="str">
        <f>IF(TabellSAML[[#This Row],[LFT1]]=TRUE,TabellSAML[[#This Row],[Datum för det sista programtillfället]]&amp;TabellSAML[[#This Row],[(LFT) Ledarens namn]],"")</f>
        <v/>
      </c>
      <c r="BD644" t="str">
        <f>IF(TabellSAML[[#This Row],[LFT1]]=TRUE,TabellSAML[[#This Row],[Socialförvaltning som anordnat programtillfällena]],"")</f>
        <v/>
      </c>
      <c r="BE644" s="5" t="str">
        <f>IF(TabellSAML[[#This Row],[LFT2]]=TRUE,TabellSAML[[#This Row],[Datum för sista programtillfället]]&amp;TabellSAML[[#This Row],[(LFT) Namn på ledare för programmet]],"")</f>
        <v/>
      </c>
      <c r="BF644" t="str">
        <f>_xlfn.XLOOKUP(TabellSAML[[#This Row],[LFT_del_datum]],TabellSAML[LFT_led_datum],TabellSAML[LFT_led_SF],"",0,1)</f>
        <v/>
      </c>
      <c r="BG64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4" s="5" t="str">
        <f>IF(ISNUMBER(TabellSAML[[#This Row],[Datum för det sista programtillfället]]),TabellSAML[[#This Row],[Datum för det sista programtillfället]],IF(ISBLANK(TabellSAML[[#This Row],[Datum för sista programtillfället]]),"",TabellSAML[[#This Row],[Datum för sista programtillfället]]))</f>
        <v/>
      </c>
      <c r="BJ644" t="str">
        <f>IF(ISTEXT(TabellSAML[[#This Row],[Typ av program]]),TabellSAML[[#This Row],[Typ av program]],IF(ISBLANK(TabellSAML[[#This Row],[Typ av program2]]),"",TabellSAML[[#This Row],[Typ av program2]]))</f>
        <v/>
      </c>
      <c r="BK644" t="str">
        <f>IF(ISTEXT(TabellSAML[[#This Row],[Datum alla]]),"",YEAR(TabellSAML[[#This Row],[Datum alla]]))</f>
        <v/>
      </c>
      <c r="BL644" t="str">
        <f>IF(ISTEXT(TabellSAML[[#This Row],[Datum alla]]),"",MONTH(TabellSAML[[#This Row],[Datum alla]]))</f>
        <v/>
      </c>
      <c r="BM644" t="str">
        <f>IF(ISTEXT(TabellSAML[[#This Row],[Månad]]),"",IF(TabellSAML[[#This Row],[Månad]]&lt;=6,TabellSAML[[#This Row],[År]]&amp;" termin 1",TabellSAML[[#This Row],[År]]&amp;" termin 2"))</f>
        <v/>
      </c>
    </row>
    <row r="645" spans="2:65" x14ac:dyDescent="0.25">
      <c r="B645" s="1"/>
      <c r="C645" s="1"/>
      <c r="AO645" s="44" t="str">
        <f>IF(TabellSAML[[#This Row],[ID]]&gt;0,ISTEXT(TabellSAML[[#This Row],[(CoS) Ledarens namn]]),"")</f>
        <v/>
      </c>
      <c r="AP645" t="str">
        <f>IF(TabellSAML[[#This Row],[ID]]&gt;0,ISTEXT(TabellSAML[[#This Row],[(BIFF) Ledarens namn]]),"")</f>
        <v/>
      </c>
      <c r="AQ645" t="str">
        <f>IF(TabellSAML[[#This Row],[ID]]&gt;0,ISTEXT(TabellSAML[[#This Row],[(LFT) Ledarens namn]]),"")</f>
        <v/>
      </c>
      <c r="AR645" t="str">
        <f>IF(TabellSAML[[#This Row],[ID]]&gt;0,ISTEXT(TabellSAML[[#This Row],[(CoS) Namn på ledare för programmet]]),"")</f>
        <v/>
      </c>
      <c r="AS645" t="str">
        <f>IF(TabellSAML[[#This Row],[ID]]&gt;0,ISTEXT(TabellSAML[[#This Row],[(BIFF) Namn på ledare för programmet]]),"")</f>
        <v/>
      </c>
      <c r="AT645" t="str">
        <f>IF(TabellSAML[[#This Row],[ID]]&gt;0,ISTEXT(TabellSAML[[#This Row],[(LFT) Namn på ledare för programmet]]),"")</f>
        <v/>
      </c>
      <c r="AU645" s="5" t="str">
        <f>IF(TabellSAML[[#This Row],[CoS1]]=TRUE,TabellSAML[[#This Row],[Datum för det sista programtillfället]]&amp;TabellSAML[[#This Row],[(CoS) Ledarens namn]],"")</f>
        <v/>
      </c>
      <c r="AV645" t="str">
        <f>IF(TabellSAML[[#This Row],[CoS1]]=TRUE,TabellSAML[[#This Row],[Socialförvaltning som anordnat programtillfällena]],"")</f>
        <v/>
      </c>
      <c r="AW645" s="5" t="str">
        <f>IF(TabellSAML[[#This Row],[CoS2]]=TRUE,TabellSAML[[#This Row],[Datum för sista programtillfället]]&amp;TabellSAML[[#This Row],[(CoS) Namn på ledare för programmet]],"")</f>
        <v/>
      </c>
      <c r="AX645" t="str">
        <f>_xlfn.XLOOKUP(TabellSAML[[#This Row],[CoS_del_datum]],TabellSAML[CoS_led_datum],TabellSAML[CoS_led_SF],"",0,1)</f>
        <v/>
      </c>
      <c r="AY645" s="5" t="str">
        <f>IF(TabellSAML[[#This Row],[BIFF1]]=TRUE,TabellSAML[[#This Row],[Datum för det sista programtillfället]]&amp;TabellSAML[[#This Row],[(BIFF) Ledarens namn]],"")</f>
        <v/>
      </c>
      <c r="AZ645" t="str">
        <f>IF(TabellSAML[[#This Row],[BIFF1]]=TRUE,TabellSAML[[#This Row],[Socialförvaltning som anordnat programtillfällena]],"")</f>
        <v/>
      </c>
      <c r="BA645" s="5" t="str">
        <f>IF(TabellSAML[[#This Row],[BIFF2]]=TRUE,TabellSAML[[#This Row],[Datum för sista programtillfället]]&amp;TabellSAML[[#This Row],[(BIFF) Namn på ledare för programmet]],"")</f>
        <v/>
      </c>
      <c r="BB645" t="str">
        <f>_xlfn.XLOOKUP(TabellSAML[[#This Row],[BIFF_del_datum]],TabellSAML[BIFF_led_datum],TabellSAML[BIFF_led_SF],"",0,1)</f>
        <v/>
      </c>
      <c r="BC645" s="5" t="str">
        <f>IF(TabellSAML[[#This Row],[LFT1]]=TRUE,TabellSAML[[#This Row],[Datum för det sista programtillfället]]&amp;TabellSAML[[#This Row],[(LFT) Ledarens namn]],"")</f>
        <v/>
      </c>
      <c r="BD645" t="str">
        <f>IF(TabellSAML[[#This Row],[LFT1]]=TRUE,TabellSAML[[#This Row],[Socialförvaltning som anordnat programtillfällena]],"")</f>
        <v/>
      </c>
      <c r="BE645" s="5" t="str">
        <f>IF(TabellSAML[[#This Row],[LFT2]]=TRUE,TabellSAML[[#This Row],[Datum för sista programtillfället]]&amp;TabellSAML[[#This Row],[(LFT) Namn på ledare för programmet]],"")</f>
        <v/>
      </c>
      <c r="BF645" t="str">
        <f>_xlfn.XLOOKUP(TabellSAML[[#This Row],[LFT_del_datum]],TabellSAML[LFT_led_datum],TabellSAML[LFT_led_SF],"",0,1)</f>
        <v/>
      </c>
      <c r="BG64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5" s="5" t="str">
        <f>IF(ISNUMBER(TabellSAML[[#This Row],[Datum för det sista programtillfället]]),TabellSAML[[#This Row],[Datum för det sista programtillfället]],IF(ISBLANK(TabellSAML[[#This Row],[Datum för sista programtillfället]]),"",TabellSAML[[#This Row],[Datum för sista programtillfället]]))</f>
        <v/>
      </c>
      <c r="BJ645" t="str">
        <f>IF(ISTEXT(TabellSAML[[#This Row],[Typ av program]]),TabellSAML[[#This Row],[Typ av program]],IF(ISBLANK(TabellSAML[[#This Row],[Typ av program2]]),"",TabellSAML[[#This Row],[Typ av program2]]))</f>
        <v/>
      </c>
      <c r="BK645" t="str">
        <f>IF(ISTEXT(TabellSAML[[#This Row],[Datum alla]]),"",YEAR(TabellSAML[[#This Row],[Datum alla]]))</f>
        <v/>
      </c>
      <c r="BL645" t="str">
        <f>IF(ISTEXT(TabellSAML[[#This Row],[Datum alla]]),"",MONTH(TabellSAML[[#This Row],[Datum alla]]))</f>
        <v/>
      </c>
      <c r="BM645" t="str">
        <f>IF(ISTEXT(TabellSAML[[#This Row],[Månad]]),"",IF(TabellSAML[[#This Row],[Månad]]&lt;=6,TabellSAML[[#This Row],[År]]&amp;" termin 1",TabellSAML[[#This Row],[År]]&amp;" termin 2"))</f>
        <v/>
      </c>
    </row>
    <row r="646" spans="2:65" x14ac:dyDescent="0.25">
      <c r="B646" s="1"/>
      <c r="C646" s="1"/>
      <c r="AO646" s="44" t="str">
        <f>IF(TabellSAML[[#This Row],[ID]]&gt;0,ISTEXT(TabellSAML[[#This Row],[(CoS) Ledarens namn]]),"")</f>
        <v/>
      </c>
      <c r="AP646" t="str">
        <f>IF(TabellSAML[[#This Row],[ID]]&gt;0,ISTEXT(TabellSAML[[#This Row],[(BIFF) Ledarens namn]]),"")</f>
        <v/>
      </c>
      <c r="AQ646" t="str">
        <f>IF(TabellSAML[[#This Row],[ID]]&gt;0,ISTEXT(TabellSAML[[#This Row],[(LFT) Ledarens namn]]),"")</f>
        <v/>
      </c>
      <c r="AR646" t="str">
        <f>IF(TabellSAML[[#This Row],[ID]]&gt;0,ISTEXT(TabellSAML[[#This Row],[(CoS) Namn på ledare för programmet]]),"")</f>
        <v/>
      </c>
      <c r="AS646" t="str">
        <f>IF(TabellSAML[[#This Row],[ID]]&gt;0,ISTEXT(TabellSAML[[#This Row],[(BIFF) Namn på ledare för programmet]]),"")</f>
        <v/>
      </c>
      <c r="AT646" t="str">
        <f>IF(TabellSAML[[#This Row],[ID]]&gt;0,ISTEXT(TabellSAML[[#This Row],[(LFT) Namn på ledare för programmet]]),"")</f>
        <v/>
      </c>
      <c r="AU646" s="5" t="str">
        <f>IF(TabellSAML[[#This Row],[CoS1]]=TRUE,TabellSAML[[#This Row],[Datum för det sista programtillfället]]&amp;TabellSAML[[#This Row],[(CoS) Ledarens namn]],"")</f>
        <v/>
      </c>
      <c r="AV646" t="str">
        <f>IF(TabellSAML[[#This Row],[CoS1]]=TRUE,TabellSAML[[#This Row],[Socialförvaltning som anordnat programtillfällena]],"")</f>
        <v/>
      </c>
      <c r="AW646" s="5" t="str">
        <f>IF(TabellSAML[[#This Row],[CoS2]]=TRUE,TabellSAML[[#This Row],[Datum för sista programtillfället]]&amp;TabellSAML[[#This Row],[(CoS) Namn på ledare för programmet]],"")</f>
        <v/>
      </c>
      <c r="AX646" t="str">
        <f>_xlfn.XLOOKUP(TabellSAML[[#This Row],[CoS_del_datum]],TabellSAML[CoS_led_datum],TabellSAML[CoS_led_SF],"",0,1)</f>
        <v/>
      </c>
      <c r="AY646" s="5" t="str">
        <f>IF(TabellSAML[[#This Row],[BIFF1]]=TRUE,TabellSAML[[#This Row],[Datum för det sista programtillfället]]&amp;TabellSAML[[#This Row],[(BIFF) Ledarens namn]],"")</f>
        <v/>
      </c>
      <c r="AZ646" t="str">
        <f>IF(TabellSAML[[#This Row],[BIFF1]]=TRUE,TabellSAML[[#This Row],[Socialförvaltning som anordnat programtillfällena]],"")</f>
        <v/>
      </c>
      <c r="BA646" s="5" t="str">
        <f>IF(TabellSAML[[#This Row],[BIFF2]]=TRUE,TabellSAML[[#This Row],[Datum för sista programtillfället]]&amp;TabellSAML[[#This Row],[(BIFF) Namn på ledare för programmet]],"")</f>
        <v/>
      </c>
      <c r="BB646" t="str">
        <f>_xlfn.XLOOKUP(TabellSAML[[#This Row],[BIFF_del_datum]],TabellSAML[BIFF_led_datum],TabellSAML[BIFF_led_SF],"",0,1)</f>
        <v/>
      </c>
      <c r="BC646" s="5" t="str">
        <f>IF(TabellSAML[[#This Row],[LFT1]]=TRUE,TabellSAML[[#This Row],[Datum för det sista programtillfället]]&amp;TabellSAML[[#This Row],[(LFT) Ledarens namn]],"")</f>
        <v/>
      </c>
      <c r="BD646" t="str">
        <f>IF(TabellSAML[[#This Row],[LFT1]]=TRUE,TabellSAML[[#This Row],[Socialförvaltning som anordnat programtillfällena]],"")</f>
        <v/>
      </c>
      <c r="BE646" s="5" t="str">
        <f>IF(TabellSAML[[#This Row],[LFT2]]=TRUE,TabellSAML[[#This Row],[Datum för sista programtillfället]]&amp;TabellSAML[[#This Row],[(LFT) Namn på ledare för programmet]],"")</f>
        <v/>
      </c>
      <c r="BF646" t="str">
        <f>_xlfn.XLOOKUP(TabellSAML[[#This Row],[LFT_del_datum]],TabellSAML[LFT_led_datum],TabellSAML[LFT_led_SF],"",0,1)</f>
        <v/>
      </c>
      <c r="BG64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6" s="5" t="str">
        <f>IF(ISNUMBER(TabellSAML[[#This Row],[Datum för det sista programtillfället]]),TabellSAML[[#This Row],[Datum för det sista programtillfället]],IF(ISBLANK(TabellSAML[[#This Row],[Datum för sista programtillfället]]),"",TabellSAML[[#This Row],[Datum för sista programtillfället]]))</f>
        <v/>
      </c>
      <c r="BJ646" t="str">
        <f>IF(ISTEXT(TabellSAML[[#This Row],[Typ av program]]),TabellSAML[[#This Row],[Typ av program]],IF(ISBLANK(TabellSAML[[#This Row],[Typ av program2]]),"",TabellSAML[[#This Row],[Typ av program2]]))</f>
        <v/>
      </c>
      <c r="BK646" t="str">
        <f>IF(ISTEXT(TabellSAML[[#This Row],[Datum alla]]),"",YEAR(TabellSAML[[#This Row],[Datum alla]]))</f>
        <v/>
      </c>
      <c r="BL646" t="str">
        <f>IF(ISTEXT(TabellSAML[[#This Row],[Datum alla]]),"",MONTH(TabellSAML[[#This Row],[Datum alla]]))</f>
        <v/>
      </c>
      <c r="BM646" t="str">
        <f>IF(ISTEXT(TabellSAML[[#This Row],[Månad]]),"",IF(TabellSAML[[#This Row],[Månad]]&lt;=6,TabellSAML[[#This Row],[År]]&amp;" termin 1",TabellSAML[[#This Row],[År]]&amp;" termin 2"))</f>
        <v/>
      </c>
    </row>
    <row r="647" spans="2:65" x14ac:dyDescent="0.25">
      <c r="B647" s="1"/>
      <c r="C647" s="1"/>
      <c r="AO647" s="44" t="str">
        <f>IF(TabellSAML[[#This Row],[ID]]&gt;0,ISTEXT(TabellSAML[[#This Row],[(CoS) Ledarens namn]]),"")</f>
        <v/>
      </c>
      <c r="AP647" t="str">
        <f>IF(TabellSAML[[#This Row],[ID]]&gt;0,ISTEXT(TabellSAML[[#This Row],[(BIFF) Ledarens namn]]),"")</f>
        <v/>
      </c>
      <c r="AQ647" t="str">
        <f>IF(TabellSAML[[#This Row],[ID]]&gt;0,ISTEXT(TabellSAML[[#This Row],[(LFT) Ledarens namn]]),"")</f>
        <v/>
      </c>
      <c r="AR647" t="str">
        <f>IF(TabellSAML[[#This Row],[ID]]&gt;0,ISTEXT(TabellSAML[[#This Row],[(CoS) Namn på ledare för programmet]]),"")</f>
        <v/>
      </c>
      <c r="AS647" t="str">
        <f>IF(TabellSAML[[#This Row],[ID]]&gt;0,ISTEXT(TabellSAML[[#This Row],[(BIFF) Namn på ledare för programmet]]),"")</f>
        <v/>
      </c>
      <c r="AT647" t="str">
        <f>IF(TabellSAML[[#This Row],[ID]]&gt;0,ISTEXT(TabellSAML[[#This Row],[(LFT) Namn på ledare för programmet]]),"")</f>
        <v/>
      </c>
      <c r="AU647" s="5" t="str">
        <f>IF(TabellSAML[[#This Row],[CoS1]]=TRUE,TabellSAML[[#This Row],[Datum för det sista programtillfället]]&amp;TabellSAML[[#This Row],[(CoS) Ledarens namn]],"")</f>
        <v/>
      </c>
      <c r="AV647" t="str">
        <f>IF(TabellSAML[[#This Row],[CoS1]]=TRUE,TabellSAML[[#This Row],[Socialförvaltning som anordnat programtillfällena]],"")</f>
        <v/>
      </c>
      <c r="AW647" s="5" t="str">
        <f>IF(TabellSAML[[#This Row],[CoS2]]=TRUE,TabellSAML[[#This Row],[Datum för sista programtillfället]]&amp;TabellSAML[[#This Row],[(CoS) Namn på ledare för programmet]],"")</f>
        <v/>
      </c>
      <c r="AX647" t="str">
        <f>_xlfn.XLOOKUP(TabellSAML[[#This Row],[CoS_del_datum]],TabellSAML[CoS_led_datum],TabellSAML[CoS_led_SF],"",0,1)</f>
        <v/>
      </c>
      <c r="AY647" s="5" t="str">
        <f>IF(TabellSAML[[#This Row],[BIFF1]]=TRUE,TabellSAML[[#This Row],[Datum för det sista programtillfället]]&amp;TabellSAML[[#This Row],[(BIFF) Ledarens namn]],"")</f>
        <v/>
      </c>
      <c r="AZ647" t="str">
        <f>IF(TabellSAML[[#This Row],[BIFF1]]=TRUE,TabellSAML[[#This Row],[Socialförvaltning som anordnat programtillfällena]],"")</f>
        <v/>
      </c>
      <c r="BA647" s="5" t="str">
        <f>IF(TabellSAML[[#This Row],[BIFF2]]=TRUE,TabellSAML[[#This Row],[Datum för sista programtillfället]]&amp;TabellSAML[[#This Row],[(BIFF) Namn på ledare för programmet]],"")</f>
        <v/>
      </c>
      <c r="BB647" t="str">
        <f>_xlfn.XLOOKUP(TabellSAML[[#This Row],[BIFF_del_datum]],TabellSAML[BIFF_led_datum],TabellSAML[BIFF_led_SF],"",0,1)</f>
        <v/>
      </c>
      <c r="BC647" s="5" t="str">
        <f>IF(TabellSAML[[#This Row],[LFT1]]=TRUE,TabellSAML[[#This Row],[Datum för det sista programtillfället]]&amp;TabellSAML[[#This Row],[(LFT) Ledarens namn]],"")</f>
        <v/>
      </c>
      <c r="BD647" t="str">
        <f>IF(TabellSAML[[#This Row],[LFT1]]=TRUE,TabellSAML[[#This Row],[Socialförvaltning som anordnat programtillfällena]],"")</f>
        <v/>
      </c>
      <c r="BE647" s="5" t="str">
        <f>IF(TabellSAML[[#This Row],[LFT2]]=TRUE,TabellSAML[[#This Row],[Datum för sista programtillfället]]&amp;TabellSAML[[#This Row],[(LFT) Namn på ledare för programmet]],"")</f>
        <v/>
      </c>
      <c r="BF647" t="str">
        <f>_xlfn.XLOOKUP(TabellSAML[[#This Row],[LFT_del_datum]],TabellSAML[LFT_led_datum],TabellSAML[LFT_led_SF],"",0,1)</f>
        <v/>
      </c>
      <c r="BG64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7" s="5" t="str">
        <f>IF(ISNUMBER(TabellSAML[[#This Row],[Datum för det sista programtillfället]]),TabellSAML[[#This Row],[Datum för det sista programtillfället]],IF(ISBLANK(TabellSAML[[#This Row],[Datum för sista programtillfället]]),"",TabellSAML[[#This Row],[Datum för sista programtillfället]]))</f>
        <v/>
      </c>
      <c r="BJ647" t="str">
        <f>IF(ISTEXT(TabellSAML[[#This Row],[Typ av program]]),TabellSAML[[#This Row],[Typ av program]],IF(ISBLANK(TabellSAML[[#This Row],[Typ av program2]]),"",TabellSAML[[#This Row],[Typ av program2]]))</f>
        <v/>
      </c>
      <c r="BK647" t="str">
        <f>IF(ISTEXT(TabellSAML[[#This Row],[Datum alla]]),"",YEAR(TabellSAML[[#This Row],[Datum alla]]))</f>
        <v/>
      </c>
      <c r="BL647" t="str">
        <f>IF(ISTEXT(TabellSAML[[#This Row],[Datum alla]]),"",MONTH(TabellSAML[[#This Row],[Datum alla]]))</f>
        <v/>
      </c>
      <c r="BM647" t="str">
        <f>IF(ISTEXT(TabellSAML[[#This Row],[Månad]]),"",IF(TabellSAML[[#This Row],[Månad]]&lt;=6,TabellSAML[[#This Row],[År]]&amp;" termin 1",TabellSAML[[#This Row],[År]]&amp;" termin 2"))</f>
        <v/>
      </c>
    </row>
    <row r="648" spans="2:65" x14ac:dyDescent="0.25">
      <c r="B648" s="1"/>
      <c r="C648" s="1"/>
      <c r="AO648" s="44" t="str">
        <f>IF(TabellSAML[[#This Row],[ID]]&gt;0,ISTEXT(TabellSAML[[#This Row],[(CoS) Ledarens namn]]),"")</f>
        <v/>
      </c>
      <c r="AP648" t="str">
        <f>IF(TabellSAML[[#This Row],[ID]]&gt;0,ISTEXT(TabellSAML[[#This Row],[(BIFF) Ledarens namn]]),"")</f>
        <v/>
      </c>
      <c r="AQ648" t="str">
        <f>IF(TabellSAML[[#This Row],[ID]]&gt;0,ISTEXT(TabellSAML[[#This Row],[(LFT) Ledarens namn]]),"")</f>
        <v/>
      </c>
      <c r="AR648" t="str">
        <f>IF(TabellSAML[[#This Row],[ID]]&gt;0,ISTEXT(TabellSAML[[#This Row],[(CoS) Namn på ledare för programmet]]),"")</f>
        <v/>
      </c>
      <c r="AS648" t="str">
        <f>IF(TabellSAML[[#This Row],[ID]]&gt;0,ISTEXT(TabellSAML[[#This Row],[(BIFF) Namn på ledare för programmet]]),"")</f>
        <v/>
      </c>
      <c r="AT648" t="str">
        <f>IF(TabellSAML[[#This Row],[ID]]&gt;0,ISTEXT(TabellSAML[[#This Row],[(LFT) Namn på ledare för programmet]]),"")</f>
        <v/>
      </c>
      <c r="AU648" s="5" t="str">
        <f>IF(TabellSAML[[#This Row],[CoS1]]=TRUE,TabellSAML[[#This Row],[Datum för det sista programtillfället]]&amp;TabellSAML[[#This Row],[(CoS) Ledarens namn]],"")</f>
        <v/>
      </c>
      <c r="AV648" t="str">
        <f>IF(TabellSAML[[#This Row],[CoS1]]=TRUE,TabellSAML[[#This Row],[Socialförvaltning som anordnat programtillfällena]],"")</f>
        <v/>
      </c>
      <c r="AW648" s="5" t="str">
        <f>IF(TabellSAML[[#This Row],[CoS2]]=TRUE,TabellSAML[[#This Row],[Datum för sista programtillfället]]&amp;TabellSAML[[#This Row],[(CoS) Namn på ledare för programmet]],"")</f>
        <v/>
      </c>
      <c r="AX648" t="str">
        <f>_xlfn.XLOOKUP(TabellSAML[[#This Row],[CoS_del_datum]],TabellSAML[CoS_led_datum],TabellSAML[CoS_led_SF],"",0,1)</f>
        <v/>
      </c>
      <c r="AY648" s="5" t="str">
        <f>IF(TabellSAML[[#This Row],[BIFF1]]=TRUE,TabellSAML[[#This Row],[Datum för det sista programtillfället]]&amp;TabellSAML[[#This Row],[(BIFF) Ledarens namn]],"")</f>
        <v/>
      </c>
      <c r="AZ648" t="str">
        <f>IF(TabellSAML[[#This Row],[BIFF1]]=TRUE,TabellSAML[[#This Row],[Socialförvaltning som anordnat programtillfällena]],"")</f>
        <v/>
      </c>
      <c r="BA648" s="5" t="str">
        <f>IF(TabellSAML[[#This Row],[BIFF2]]=TRUE,TabellSAML[[#This Row],[Datum för sista programtillfället]]&amp;TabellSAML[[#This Row],[(BIFF) Namn på ledare för programmet]],"")</f>
        <v/>
      </c>
      <c r="BB648" t="str">
        <f>_xlfn.XLOOKUP(TabellSAML[[#This Row],[BIFF_del_datum]],TabellSAML[BIFF_led_datum],TabellSAML[BIFF_led_SF],"",0,1)</f>
        <v/>
      </c>
      <c r="BC648" s="5" t="str">
        <f>IF(TabellSAML[[#This Row],[LFT1]]=TRUE,TabellSAML[[#This Row],[Datum för det sista programtillfället]]&amp;TabellSAML[[#This Row],[(LFT) Ledarens namn]],"")</f>
        <v/>
      </c>
      <c r="BD648" t="str">
        <f>IF(TabellSAML[[#This Row],[LFT1]]=TRUE,TabellSAML[[#This Row],[Socialförvaltning som anordnat programtillfällena]],"")</f>
        <v/>
      </c>
      <c r="BE648" s="5" t="str">
        <f>IF(TabellSAML[[#This Row],[LFT2]]=TRUE,TabellSAML[[#This Row],[Datum för sista programtillfället]]&amp;TabellSAML[[#This Row],[(LFT) Namn på ledare för programmet]],"")</f>
        <v/>
      </c>
      <c r="BF648" t="str">
        <f>_xlfn.XLOOKUP(TabellSAML[[#This Row],[LFT_del_datum]],TabellSAML[LFT_led_datum],TabellSAML[LFT_led_SF],"",0,1)</f>
        <v/>
      </c>
      <c r="BG64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8" s="5" t="str">
        <f>IF(ISNUMBER(TabellSAML[[#This Row],[Datum för det sista programtillfället]]),TabellSAML[[#This Row],[Datum för det sista programtillfället]],IF(ISBLANK(TabellSAML[[#This Row],[Datum för sista programtillfället]]),"",TabellSAML[[#This Row],[Datum för sista programtillfället]]))</f>
        <v/>
      </c>
      <c r="BJ648" t="str">
        <f>IF(ISTEXT(TabellSAML[[#This Row],[Typ av program]]),TabellSAML[[#This Row],[Typ av program]],IF(ISBLANK(TabellSAML[[#This Row],[Typ av program2]]),"",TabellSAML[[#This Row],[Typ av program2]]))</f>
        <v/>
      </c>
      <c r="BK648" t="str">
        <f>IF(ISTEXT(TabellSAML[[#This Row],[Datum alla]]),"",YEAR(TabellSAML[[#This Row],[Datum alla]]))</f>
        <v/>
      </c>
      <c r="BL648" t="str">
        <f>IF(ISTEXT(TabellSAML[[#This Row],[Datum alla]]),"",MONTH(TabellSAML[[#This Row],[Datum alla]]))</f>
        <v/>
      </c>
      <c r="BM648" t="str">
        <f>IF(ISTEXT(TabellSAML[[#This Row],[Månad]]),"",IF(TabellSAML[[#This Row],[Månad]]&lt;=6,TabellSAML[[#This Row],[År]]&amp;" termin 1",TabellSAML[[#This Row],[År]]&amp;" termin 2"))</f>
        <v/>
      </c>
    </row>
    <row r="649" spans="2:65" x14ac:dyDescent="0.25">
      <c r="B649" s="1"/>
      <c r="C649" s="1"/>
      <c r="AO649" s="44" t="str">
        <f>IF(TabellSAML[[#This Row],[ID]]&gt;0,ISTEXT(TabellSAML[[#This Row],[(CoS) Ledarens namn]]),"")</f>
        <v/>
      </c>
      <c r="AP649" t="str">
        <f>IF(TabellSAML[[#This Row],[ID]]&gt;0,ISTEXT(TabellSAML[[#This Row],[(BIFF) Ledarens namn]]),"")</f>
        <v/>
      </c>
      <c r="AQ649" t="str">
        <f>IF(TabellSAML[[#This Row],[ID]]&gt;0,ISTEXT(TabellSAML[[#This Row],[(LFT) Ledarens namn]]),"")</f>
        <v/>
      </c>
      <c r="AR649" t="str">
        <f>IF(TabellSAML[[#This Row],[ID]]&gt;0,ISTEXT(TabellSAML[[#This Row],[(CoS) Namn på ledare för programmet]]),"")</f>
        <v/>
      </c>
      <c r="AS649" t="str">
        <f>IF(TabellSAML[[#This Row],[ID]]&gt;0,ISTEXT(TabellSAML[[#This Row],[(BIFF) Namn på ledare för programmet]]),"")</f>
        <v/>
      </c>
      <c r="AT649" t="str">
        <f>IF(TabellSAML[[#This Row],[ID]]&gt;0,ISTEXT(TabellSAML[[#This Row],[(LFT) Namn på ledare för programmet]]),"")</f>
        <v/>
      </c>
      <c r="AU649" s="5" t="str">
        <f>IF(TabellSAML[[#This Row],[CoS1]]=TRUE,TabellSAML[[#This Row],[Datum för det sista programtillfället]]&amp;TabellSAML[[#This Row],[(CoS) Ledarens namn]],"")</f>
        <v/>
      </c>
      <c r="AV649" t="str">
        <f>IF(TabellSAML[[#This Row],[CoS1]]=TRUE,TabellSAML[[#This Row],[Socialförvaltning som anordnat programtillfällena]],"")</f>
        <v/>
      </c>
      <c r="AW649" s="5" t="str">
        <f>IF(TabellSAML[[#This Row],[CoS2]]=TRUE,TabellSAML[[#This Row],[Datum för sista programtillfället]]&amp;TabellSAML[[#This Row],[(CoS) Namn på ledare för programmet]],"")</f>
        <v/>
      </c>
      <c r="AX649" t="str">
        <f>_xlfn.XLOOKUP(TabellSAML[[#This Row],[CoS_del_datum]],TabellSAML[CoS_led_datum],TabellSAML[CoS_led_SF],"",0,1)</f>
        <v/>
      </c>
      <c r="AY649" s="5" t="str">
        <f>IF(TabellSAML[[#This Row],[BIFF1]]=TRUE,TabellSAML[[#This Row],[Datum för det sista programtillfället]]&amp;TabellSAML[[#This Row],[(BIFF) Ledarens namn]],"")</f>
        <v/>
      </c>
      <c r="AZ649" t="str">
        <f>IF(TabellSAML[[#This Row],[BIFF1]]=TRUE,TabellSAML[[#This Row],[Socialförvaltning som anordnat programtillfällena]],"")</f>
        <v/>
      </c>
      <c r="BA649" s="5" t="str">
        <f>IF(TabellSAML[[#This Row],[BIFF2]]=TRUE,TabellSAML[[#This Row],[Datum för sista programtillfället]]&amp;TabellSAML[[#This Row],[(BIFF) Namn på ledare för programmet]],"")</f>
        <v/>
      </c>
      <c r="BB649" t="str">
        <f>_xlfn.XLOOKUP(TabellSAML[[#This Row],[BIFF_del_datum]],TabellSAML[BIFF_led_datum],TabellSAML[BIFF_led_SF],"",0,1)</f>
        <v/>
      </c>
      <c r="BC649" s="5" t="str">
        <f>IF(TabellSAML[[#This Row],[LFT1]]=TRUE,TabellSAML[[#This Row],[Datum för det sista programtillfället]]&amp;TabellSAML[[#This Row],[(LFT) Ledarens namn]],"")</f>
        <v/>
      </c>
      <c r="BD649" t="str">
        <f>IF(TabellSAML[[#This Row],[LFT1]]=TRUE,TabellSAML[[#This Row],[Socialförvaltning som anordnat programtillfällena]],"")</f>
        <v/>
      </c>
      <c r="BE649" s="5" t="str">
        <f>IF(TabellSAML[[#This Row],[LFT2]]=TRUE,TabellSAML[[#This Row],[Datum för sista programtillfället]]&amp;TabellSAML[[#This Row],[(LFT) Namn på ledare för programmet]],"")</f>
        <v/>
      </c>
      <c r="BF649" t="str">
        <f>_xlfn.XLOOKUP(TabellSAML[[#This Row],[LFT_del_datum]],TabellSAML[LFT_led_datum],TabellSAML[LFT_led_SF],"",0,1)</f>
        <v/>
      </c>
      <c r="BG64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4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49" s="5" t="str">
        <f>IF(ISNUMBER(TabellSAML[[#This Row],[Datum för det sista programtillfället]]),TabellSAML[[#This Row],[Datum för det sista programtillfället]],IF(ISBLANK(TabellSAML[[#This Row],[Datum för sista programtillfället]]),"",TabellSAML[[#This Row],[Datum för sista programtillfället]]))</f>
        <v/>
      </c>
      <c r="BJ649" t="str">
        <f>IF(ISTEXT(TabellSAML[[#This Row],[Typ av program]]),TabellSAML[[#This Row],[Typ av program]],IF(ISBLANK(TabellSAML[[#This Row],[Typ av program2]]),"",TabellSAML[[#This Row],[Typ av program2]]))</f>
        <v/>
      </c>
      <c r="BK649" t="str">
        <f>IF(ISTEXT(TabellSAML[[#This Row],[Datum alla]]),"",YEAR(TabellSAML[[#This Row],[Datum alla]]))</f>
        <v/>
      </c>
      <c r="BL649" t="str">
        <f>IF(ISTEXT(TabellSAML[[#This Row],[Datum alla]]),"",MONTH(TabellSAML[[#This Row],[Datum alla]]))</f>
        <v/>
      </c>
      <c r="BM649" t="str">
        <f>IF(ISTEXT(TabellSAML[[#This Row],[Månad]]),"",IF(TabellSAML[[#This Row],[Månad]]&lt;=6,TabellSAML[[#This Row],[År]]&amp;" termin 1",TabellSAML[[#This Row],[År]]&amp;" termin 2"))</f>
        <v/>
      </c>
    </row>
    <row r="650" spans="2:65" x14ac:dyDescent="0.25">
      <c r="B650" s="1"/>
      <c r="C650" s="1"/>
      <c r="AO650" s="44" t="str">
        <f>IF(TabellSAML[[#This Row],[ID]]&gt;0,ISTEXT(TabellSAML[[#This Row],[(CoS) Ledarens namn]]),"")</f>
        <v/>
      </c>
      <c r="AP650" t="str">
        <f>IF(TabellSAML[[#This Row],[ID]]&gt;0,ISTEXT(TabellSAML[[#This Row],[(BIFF) Ledarens namn]]),"")</f>
        <v/>
      </c>
      <c r="AQ650" t="str">
        <f>IF(TabellSAML[[#This Row],[ID]]&gt;0,ISTEXT(TabellSAML[[#This Row],[(LFT) Ledarens namn]]),"")</f>
        <v/>
      </c>
      <c r="AR650" t="str">
        <f>IF(TabellSAML[[#This Row],[ID]]&gt;0,ISTEXT(TabellSAML[[#This Row],[(CoS) Namn på ledare för programmet]]),"")</f>
        <v/>
      </c>
      <c r="AS650" t="str">
        <f>IF(TabellSAML[[#This Row],[ID]]&gt;0,ISTEXT(TabellSAML[[#This Row],[(BIFF) Namn på ledare för programmet]]),"")</f>
        <v/>
      </c>
      <c r="AT650" t="str">
        <f>IF(TabellSAML[[#This Row],[ID]]&gt;0,ISTEXT(TabellSAML[[#This Row],[(LFT) Namn på ledare för programmet]]),"")</f>
        <v/>
      </c>
      <c r="AU650" s="5" t="str">
        <f>IF(TabellSAML[[#This Row],[CoS1]]=TRUE,TabellSAML[[#This Row],[Datum för det sista programtillfället]]&amp;TabellSAML[[#This Row],[(CoS) Ledarens namn]],"")</f>
        <v/>
      </c>
      <c r="AV650" t="str">
        <f>IF(TabellSAML[[#This Row],[CoS1]]=TRUE,TabellSAML[[#This Row],[Socialförvaltning som anordnat programtillfällena]],"")</f>
        <v/>
      </c>
      <c r="AW650" s="5" t="str">
        <f>IF(TabellSAML[[#This Row],[CoS2]]=TRUE,TabellSAML[[#This Row],[Datum för sista programtillfället]]&amp;TabellSAML[[#This Row],[(CoS) Namn på ledare för programmet]],"")</f>
        <v/>
      </c>
      <c r="AX650" t="str">
        <f>_xlfn.XLOOKUP(TabellSAML[[#This Row],[CoS_del_datum]],TabellSAML[CoS_led_datum],TabellSAML[CoS_led_SF],"",0,1)</f>
        <v/>
      </c>
      <c r="AY650" s="5" t="str">
        <f>IF(TabellSAML[[#This Row],[BIFF1]]=TRUE,TabellSAML[[#This Row],[Datum för det sista programtillfället]]&amp;TabellSAML[[#This Row],[(BIFF) Ledarens namn]],"")</f>
        <v/>
      </c>
      <c r="AZ650" t="str">
        <f>IF(TabellSAML[[#This Row],[BIFF1]]=TRUE,TabellSAML[[#This Row],[Socialförvaltning som anordnat programtillfällena]],"")</f>
        <v/>
      </c>
      <c r="BA650" s="5" t="str">
        <f>IF(TabellSAML[[#This Row],[BIFF2]]=TRUE,TabellSAML[[#This Row],[Datum för sista programtillfället]]&amp;TabellSAML[[#This Row],[(BIFF) Namn på ledare för programmet]],"")</f>
        <v/>
      </c>
      <c r="BB650" t="str">
        <f>_xlfn.XLOOKUP(TabellSAML[[#This Row],[BIFF_del_datum]],TabellSAML[BIFF_led_datum],TabellSAML[BIFF_led_SF],"",0,1)</f>
        <v/>
      </c>
      <c r="BC650" s="5" t="str">
        <f>IF(TabellSAML[[#This Row],[LFT1]]=TRUE,TabellSAML[[#This Row],[Datum för det sista programtillfället]]&amp;TabellSAML[[#This Row],[(LFT) Ledarens namn]],"")</f>
        <v/>
      </c>
      <c r="BD650" t="str">
        <f>IF(TabellSAML[[#This Row],[LFT1]]=TRUE,TabellSAML[[#This Row],[Socialförvaltning som anordnat programtillfällena]],"")</f>
        <v/>
      </c>
      <c r="BE650" s="5" t="str">
        <f>IF(TabellSAML[[#This Row],[LFT2]]=TRUE,TabellSAML[[#This Row],[Datum för sista programtillfället]]&amp;TabellSAML[[#This Row],[(LFT) Namn på ledare för programmet]],"")</f>
        <v/>
      </c>
      <c r="BF650" t="str">
        <f>_xlfn.XLOOKUP(TabellSAML[[#This Row],[LFT_del_datum]],TabellSAML[LFT_led_datum],TabellSAML[LFT_led_SF],"",0,1)</f>
        <v/>
      </c>
      <c r="BG65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0" s="5" t="str">
        <f>IF(ISNUMBER(TabellSAML[[#This Row],[Datum för det sista programtillfället]]),TabellSAML[[#This Row],[Datum för det sista programtillfället]],IF(ISBLANK(TabellSAML[[#This Row],[Datum för sista programtillfället]]),"",TabellSAML[[#This Row],[Datum för sista programtillfället]]))</f>
        <v/>
      </c>
      <c r="BJ650" t="str">
        <f>IF(ISTEXT(TabellSAML[[#This Row],[Typ av program]]),TabellSAML[[#This Row],[Typ av program]],IF(ISBLANK(TabellSAML[[#This Row],[Typ av program2]]),"",TabellSAML[[#This Row],[Typ av program2]]))</f>
        <v/>
      </c>
      <c r="BK650" t="str">
        <f>IF(ISTEXT(TabellSAML[[#This Row],[Datum alla]]),"",YEAR(TabellSAML[[#This Row],[Datum alla]]))</f>
        <v/>
      </c>
      <c r="BL650" t="str">
        <f>IF(ISTEXT(TabellSAML[[#This Row],[Datum alla]]),"",MONTH(TabellSAML[[#This Row],[Datum alla]]))</f>
        <v/>
      </c>
      <c r="BM650" t="str">
        <f>IF(ISTEXT(TabellSAML[[#This Row],[Månad]]),"",IF(TabellSAML[[#This Row],[Månad]]&lt;=6,TabellSAML[[#This Row],[År]]&amp;" termin 1",TabellSAML[[#This Row],[År]]&amp;" termin 2"))</f>
        <v/>
      </c>
    </row>
    <row r="651" spans="2:65" x14ac:dyDescent="0.25">
      <c r="B651" s="1"/>
      <c r="C651" s="1"/>
      <c r="AO651" s="44" t="str">
        <f>IF(TabellSAML[[#This Row],[ID]]&gt;0,ISTEXT(TabellSAML[[#This Row],[(CoS) Ledarens namn]]),"")</f>
        <v/>
      </c>
      <c r="AP651" t="str">
        <f>IF(TabellSAML[[#This Row],[ID]]&gt;0,ISTEXT(TabellSAML[[#This Row],[(BIFF) Ledarens namn]]),"")</f>
        <v/>
      </c>
      <c r="AQ651" t="str">
        <f>IF(TabellSAML[[#This Row],[ID]]&gt;0,ISTEXT(TabellSAML[[#This Row],[(LFT) Ledarens namn]]),"")</f>
        <v/>
      </c>
      <c r="AR651" t="str">
        <f>IF(TabellSAML[[#This Row],[ID]]&gt;0,ISTEXT(TabellSAML[[#This Row],[(CoS) Namn på ledare för programmet]]),"")</f>
        <v/>
      </c>
      <c r="AS651" t="str">
        <f>IF(TabellSAML[[#This Row],[ID]]&gt;0,ISTEXT(TabellSAML[[#This Row],[(BIFF) Namn på ledare för programmet]]),"")</f>
        <v/>
      </c>
      <c r="AT651" t="str">
        <f>IF(TabellSAML[[#This Row],[ID]]&gt;0,ISTEXT(TabellSAML[[#This Row],[(LFT) Namn på ledare för programmet]]),"")</f>
        <v/>
      </c>
      <c r="AU651" s="5" t="str">
        <f>IF(TabellSAML[[#This Row],[CoS1]]=TRUE,TabellSAML[[#This Row],[Datum för det sista programtillfället]]&amp;TabellSAML[[#This Row],[(CoS) Ledarens namn]],"")</f>
        <v/>
      </c>
      <c r="AV651" t="str">
        <f>IF(TabellSAML[[#This Row],[CoS1]]=TRUE,TabellSAML[[#This Row],[Socialförvaltning som anordnat programtillfällena]],"")</f>
        <v/>
      </c>
      <c r="AW651" s="5" t="str">
        <f>IF(TabellSAML[[#This Row],[CoS2]]=TRUE,TabellSAML[[#This Row],[Datum för sista programtillfället]]&amp;TabellSAML[[#This Row],[(CoS) Namn på ledare för programmet]],"")</f>
        <v/>
      </c>
      <c r="AX651" t="str">
        <f>_xlfn.XLOOKUP(TabellSAML[[#This Row],[CoS_del_datum]],TabellSAML[CoS_led_datum],TabellSAML[CoS_led_SF],"",0,1)</f>
        <v/>
      </c>
      <c r="AY651" s="5" t="str">
        <f>IF(TabellSAML[[#This Row],[BIFF1]]=TRUE,TabellSAML[[#This Row],[Datum för det sista programtillfället]]&amp;TabellSAML[[#This Row],[(BIFF) Ledarens namn]],"")</f>
        <v/>
      </c>
      <c r="AZ651" t="str">
        <f>IF(TabellSAML[[#This Row],[BIFF1]]=TRUE,TabellSAML[[#This Row],[Socialförvaltning som anordnat programtillfällena]],"")</f>
        <v/>
      </c>
      <c r="BA651" s="5" t="str">
        <f>IF(TabellSAML[[#This Row],[BIFF2]]=TRUE,TabellSAML[[#This Row],[Datum för sista programtillfället]]&amp;TabellSAML[[#This Row],[(BIFF) Namn på ledare för programmet]],"")</f>
        <v/>
      </c>
      <c r="BB651" t="str">
        <f>_xlfn.XLOOKUP(TabellSAML[[#This Row],[BIFF_del_datum]],TabellSAML[BIFF_led_datum],TabellSAML[BIFF_led_SF],"",0,1)</f>
        <v/>
      </c>
      <c r="BC651" s="5" t="str">
        <f>IF(TabellSAML[[#This Row],[LFT1]]=TRUE,TabellSAML[[#This Row],[Datum för det sista programtillfället]]&amp;TabellSAML[[#This Row],[(LFT) Ledarens namn]],"")</f>
        <v/>
      </c>
      <c r="BD651" t="str">
        <f>IF(TabellSAML[[#This Row],[LFT1]]=TRUE,TabellSAML[[#This Row],[Socialförvaltning som anordnat programtillfällena]],"")</f>
        <v/>
      </c>
      <c r="BE651" s="5" t="str">
        <f>IF(TabellSAML[[#This Row],[LFT2]]=TRUE,TabellSAML[[#This Row],[Datum för sista programtillfället]]&amp;TabellSAML[[#This Row],[(LFT) Namn på ledare för programmet]],"")</f>
        <v/>
      </c>
      <c r="BF651" t="str">
        <f>_xlfn.XLOOKUP(TabellSAML[[#This Row],[LFT_del_datum]],TabellSAML[LFT_led_datum],TabellSAML[LFT_led_SF],"",0,1)</f>
        <v/>
      </c>
      <c r="BG65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1" s="5" t="str">
        <f>IF(ISNUMBER(TabellSAML[[#This Row],[Datum för det sista programtillfället]]),TabellSAML[[#This Row],[Datum för det sista programtillfället]],IF(ISBLANK(TabellSAML[[#This Row],[Datum för sista programtillfället]]),"",TabellSAML[[#This Row],[Datum för sista programtillfället]]))</f>
        <v/>
      </c>
      <c r="BJ651" t="str">
        <f>IF(ISTEXT(TabellSAML[[#This Row],[Typ av program]]),TabellSAML[[#This Row],[Typ av program]],IF(ISBLANK(TabellSAML[[#This Row],[Typ av program2]]),"",TabellSAML[[#This Row],[Typ av program2]]))</f>
        <v/>
      </c>
      <c r="BK651" t="str">
        <f>IF(ISTEXT(TabellSAML[[#This Row],[Datum alla]]),"",YEAR(TabellSAML[[#This Row],[Datum alla]]))</f>
        <v/>
      </c>
      <c r="BL651" t="str">
        <f>IF(ISTEXT(TabellSAML[[#This Row],[Datum alla]]),"",MONTH(TabellSAML[[#This Row],[Datum alla]]))</f>
        <v/>
      </c>
      <c r="BM651" t="str">
        <f>IF(ISTEXT(TabellSAML[[#This Row],[Månad]]),"",IF(TabellSAML[[#This Row],[Månad]]&lt;=6,TabellSAML[[#This Row],[År]]&amp;" termin 1",TabellSAML[[#This Row],[År]]&amp;" termin 2"))</f>
        <v/>
      </c>
    </row>
    <row r="652" spans="2:65" x14ac:dyDescent="0.25">
      <c r="B652" s="1"/>
      <c r="C652" s="1"/>
      <c r="AO652" s="44" t="str">
        <f>IF(TabellSAML[[#This Row],[ID]]&gt;0,ISTEXT(TabellSAML[[#This Row],[(CoS) Ledarens namn]]),"")</f>
        <v/>
      </c>
      <c r="AP652" t="str">
        <f>IF(TabellSAML[[#This Row],[ID]]&gt;0,ISTEXT(TabellSAML[[#This Row],[(BIFF) Ledarens namn]]),"")</f>
        <v/>
      </c>
      <c r="AQ652" t="str">
        <f>IF(TabellSAML[[#This Row],[ID]]&gt;0,ISTEXT(TabellSAML[[#This Row],[(LFT) Ledarens namn]]),"")</f>
        <v/>
      </c>
      <c r="AR652" t="str">
        <f>IF(TabellSAML[[#This Row],[ID]]&gt;0,ISTEXT(TabellSAML[[#This Row],[(CoS) Namn på ledare för programmet]]),"")</f>
        <v/>
      </c>
      <c r="AS652" t="str">
        <f>IF(TabellSAML[[#This Row],[ID]]&gt;0,ISTEXT(TabellSAML[[#This Row],[(BIFF) Namn på ledare för programmet]]),"")</f>
        <v/>
      </c>
      <c r="AT652" t="str">
        <f>IF(TabellSAML[[#This Row],[ID]]&gt;0,ISTEXT(TabellSAML[[#This Row],[(LFT) Namn på ledare för programmet]]),"")</f>
        <v/>
      </c>
      <c r="AU652" s="5" t="str">
        <f>IF(TabellSAML[[#This Row],[CoS1]]=TRUE,TabellSAML[[#This Row],[Datum för det sista programtillfället]]&amp;TabellSAML[[#This Row],[(CoS) Ledarens namn]],"")</f>
        <v/>
      </c>
      <c r="AV652" t="str">
        <f>IF(TabellSAML[[#This Row],[CoS1]]=TRUE,TabellSAML[[#This Row],[Socialförvaltning som anordnat programtillfällena]],"")</f>
        <v/>
      </c>
      <c r="AW652" s="5" t="str">
        <f>IF(TabellSAML[[#This Row],[CoS2]]=TRUE,TabellSAML[[#This Row],[Datum för sista programtillfället]]&amp;TabellSAML[[#This Row],[(CoS) Namn på ledare för programmet]],"")</f>
        <v/>
      </c>
      <c r="AX652" t="str">
        <f>_xlfn.XLOOKUP(TabellSAML[[#This Row],[CoS_del_datum]],TabellSAML[CoS_led_datum],TabellSAML[CoS_led_SF],"",0,1)</f>
        <v/>
      </c>
      <c r="AY652" s="5" t="str">
        <f>IF(TabellSAML[[#This Row],[BIFF1]]=TRUE,TabellSAML[[#This Row],[Datum för det sista programtillfället]]&amp;TabellSAML[[#This Row],[(BIFF) Ledarens namn]],"")</f>
        <v/>
      </c>
      <c r="AZ652" t="str">
        <f>IF(TabellSAML[[#This Row],[BIFF1]]=TRUE,TabellSAML[[#This Row],[Socialförvaltning som anordnat programtillfällena]],"")</f>
        <v/>
      </c>
      <c r="BA652" s="5" t="str">
        <f>IF(TabellSAML[[#This Row],[BIFF2]]=TRUE,TabellSAML[[#This Row],[Datum för sista programtillfället]]&amp;TabellSAML[[#This Row],[(BIFF) Namn på ledare för programmet]],"")</f>
        <v/>
      </c>
      <c r="BB652" t="str">
        <f>_xlfn.XLOOKUP(TabellSAML[[#This Row],[BIFF_del_datum]],TabellSAML[BIFF_led_datum],TabellSAML[BIFF_led_SF],"",0,1)</f>
        <v/>
      </c>
      <c r="BC652" s="5" t="str">
        <f>IF(TabellSAML[[#This Row],[LFT1]]=TRUE,TabellSAML[[#This Row],[Datum för det sista programtillfället]]&amp;TabellSAML[[#This Row],[(LFT) Ledarens namn]],"")</f>
        <v/>
      </c>
      <c r="BD652" t="str">
        <f>IF(TabellSAML[[#This Row],[LFT1]]=TRUE,TabellSAML[[#This Row],[Socialförvaltning som anordnat programtillfällena]],"")</f>
        <v/>
      </c>
      <c r="BE652" s="5" t="str">
        <f>IF(TabellSAML[[#This Row],[LFT2]]=TRUE,TabellSAML[[#This Row],[Datum för sista programtillfället]]&amp;TabellSAML[[#This Row],[(LFT) Namn på ledare för programmet]],"")</f>
        <v/>
      </c>
      <c r="BF652" t="str">
        <f>_xlfn.XLOOKUP(TabellSAML[[#This Row],[LFT_del_datum]],TabellSAML[LFT_led_datum],TabellSAML[LFT_led_SF],"",0,1)</f>
        <v/>
      </c>
      <c r="BG65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2" s="5" t="str">
        <f>IF(ISNUMBER(TabellSAML[[#This Row],[Datum för det sista programtillfället]]),TabellSAML[[#This Row],[Datum för det sista programtillfället]],IF(ISBLANK(TabellSAML[[#This Row],[Datum för sista programtillfället]]),"",TabellSAML[[#This Row],[Datum för sista programtillfället]]))</f>
        <v/>
      </c>
      <c r="BJ652" t="str">
        <f>IF(ISTEXT(TabellSAML[[#This Row],[Typ av program]]),TabellSAML[[#This Row],[Typ av program]],IF(ISBLANK(TabellSAML[[#This Row],[Typ av program2]]),"",TabellSAML[[#This Row],[Typ av program2]]))</f>
        <v/>
      </c>
      <c r="BK652" t="str">
        <f>IF(ISTEXT(TabellSAML[[#This Row],[Datum alla]]),"",YEAR(TabellSAML[[#This Row],[Datum alla]]))</f>
        <v/>
      </c>
      <c r="BL652" t="str">
        <f>IF(ISTEXT(TabellSAML[[#This Row],[Datum alla]]),"",MONTH(TabellSAML[[#This Row],[Datum alla]]))</f>
        <v/>
      </c>
      <c r="BM652" t="str">
        <f>IF(ISTEXT(TabellSAML[[#This Row],[Månad]]),"",IF(TabellSAML[[#This Row],[Månad]]&lt;=6,TabellSAML[[#This Row],[År]]&amp;" termin 1",TabellSAML[[#This Row],[År]]&amp;" termin 2"))</f>
        <v/>
      </c>
    </row>
    <row r="653" spans="2:65" x14ac:dyDescent="0.25">
      <c r="B653" s="1"/>
      <c r="C653" s="1"/>
      <c r="AO653" s="44" t="str">
        <f>IF(TabellSAML[[#This Row],[ID]]&gt;0,ISTEXT(TabellSAML[[#This Row],[(CoS) Ledarens namn]]),"")</f>
        <v/>
      </c>
      <c r="AP653" t="str">
        <f>IF(TabellSAML[[#This Row],[ID]]&gt;0,ISTEXT(TabellSAML[[#This Row],[(BIFF) Ledarens namn]]),"")</f>
        <v/>
      </c>
      <c r="AQ653" t="str">
        <f>IF(TabellSAML[[#This Row],[ID]]&gt;0,ISTEXT(TabellSAML[[#This Row],[(LFT) Ledarens namn]]),"")</f>
        <v/>
      </c>
      <c r="AR653" t="str">
        <f>IF(TabellSAML[[#This Row],[ID]]&gt;0,ISTEXT(TabellSAML[[#This Row],[(CoS) Namn på ledare för programmet]]),"")</f>
        <v/>
      </c>
      <c r="AS653" t="str">
        <f>IF(TabellSAML[[#This Row],[ID]]&gt;0,ISTEXT(TabellSAML[[#This Row],[(BIFF) Namn på ledare för programmet]]),"")</f>
        <v/>
      </c>
      <c r="AT653" t="str">
        <f>IF(TabellSAML[[#This Row],[ID]]&gt;0,ISTEXT(TabellSAML[[#This Row],[(LFT) Namn på ledare för programmet]]),"")</f>
        <v/>
      </c>
      <c r="AU653" s="5" t="str">
        <f>IF(TabellSAML[[#This Row],[CoS1]]=TRUE,TabellSAML[[#This Row],[Datum för det sista programtillfället]]&amp;TabellSAML[[#This Row],[(CoS) Ledarens namn]],"")</f>
        <v/>
      </c>
      <c r="AV653" t="str">
        <f>IF(TabellSAML[[#This Row],[CoS1]]=TRUE,TabellSAML[[#This Row],[Socialförvaltning som anordnat programtillfällena]],"")</f>
        <v/>
      </c>
      <c r="AW653" s="5" t="str">
        <f>IF(TabellSAML[[#This Row],[CoS2]]=TRUE,TabellSAML[[#This Row],[Datum för sista programtillfället]]&amp;TabellSAML[[#This Row],[(CoS) Namn på ledare för programmet]],"")</f>
        <v/>
      </c>
      <c r="AX653" t="str">
        <f>_xlfn.XLOOKUP(TabellSAML[[#This Row],[CoS_del_datum]],TabellSAML[CoS_led_datum],TabellSAML[CoS_led_SF],"",0,1)</f>
        <v/>
      </c>
      <c r="AY653" s="5" t="str">
        <f>IF(TabellSAML[[#This Row],[BIFF1]]=TRUE,TabellSAML[[#This Row],[Datum för det sista programtillfället]]&amp;TabellSAML[[#This Row],[(BIFF) Ledarens namn]],"")</f>
        <v/>
      </c>
      <c r="AZ653" t="str">
        <f>IF(TabellSAML[[#This Row],[BIFF1]]=TRUE,TabellSAML[[#This Row],[Socialförvaltning som anordnat programtillfällena]],"")</f>
        <v/>
      </c>
      <c r="BA653" s="5" t="str">
        <f>IF(TabellSAML[[#This Row],[BIFF2]]=TRUE,TabellSAML[[#This Row],[Datum för sista programtillfället]]&amp;TabellSAML[[#This Row],[(BIFF) Namn på ledare för programmet]],"")</f>
        <v/>
      </c>
      <c r="BB653" t="str">
        <f>_xlfn.XLOOKUP(TabellSAML[[#This Row],[BIFF_del_datum]],TabellSAML[BIFF_led_datum],TabellSAML[BIFF_led_SF],"",0,1)</f>
        <v/>
      </c>
      <c r="BC653" s="5" t="str">
        <f>IF(TabellSAML[[#This Row],[LFT1]]=TRUE,TabellSAML[[#This Row],[Datum för det sista programtillfället]]&amp;TabellSAML[[#This Row],[(LFT) Ledarens namn]],"")</f>
        <v/>
      </c>
      <c r="BD653" t="str">
        <f>IF(TabellSAML[[#This Row],[LFT1]]=TRUE,TabellSAML[[#This Row],[Socialförvaltning som anordnat programtillfällena]],"")</f>
        <v/>
      </c>
      <c r="BE653" s="5" t="str">
        <f>IF(TabellSAML[[#This Row],[LFT2]]=TRUE,TabellSAML[[#This Row],[Datum för sista programtillfället]]&amp;TabellSAML[[#This Row],[(LFT) Namn på ledare för programmet]],"")</f>
        <v/>
      </c>
      <c r="BF653" t="str">
        <f>_xlfn.XLOOKUP(TabellSAML[[#This Row],[LFT_del_datum]],TabellSAML[LFT_led_datum],TabellSAML[LFT_led_SF],"",0,1)</f>
        <v/>
      </c>
      <c r="BG65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3" s="5" t="str">
        <f>IF(ISNUMBER(TabellSAML[[#This Row],[Datum för det sista programtillfället]]),TabellSAML[[#This Row],[Datum för det sista programtillfället]],IF(ISBLANK(TabellSAML[[#This Row],[Datum för sista programtillfället]]),"",TabellSAML[[#This Row],[Datum för sista programtillfället]]))</f>
        <v/>
      </c>
      <c r="BJ653" t="str">
        <f>IF(ISTEXT(TabellSAML[[#This Row],[Typ av program]]),TabellSAML[[#This Row],[Typ av program]],IF(ISBLANK(TabellSAML[[#This Row],[Typ av program2]]),"",TabellSAML[[#This Row],[Typ av program2]]))</f>
        <v/>
      </c>
      <c r="BK653" t="str">
        <f>IF(ISTEXT(TabellSAML[[#This Row],[Datum alla]]),"",YEAR(TabellSAML[[#This Row],[Datum alla]]))</f>
        <v/>
      </c>
      <c r="BL653" t="str">
        <f>IF(ISTEXT(TabellSAML[[#This Row],[Datum alla]]),"",MONTH(TabellSAML[[#This Row],[Datum alla]]))</f>
        <v/>
      </c>
      <c r="BM653" t="str">
        <f>IF(ISTEXT(TabellSAML[[#This Row],[Månad]]),"",IF(TabellSAML[[#This Row],[Månad]]&lt;=6,TabellSAML[[#This Row],[År]]&amp;" termin 1",TabellSAML[[#This Row],[År]]&amp;" termin 2"))</f>
        <v/>
      </c>
    </row>
    <row r="654" spans="2:65" x14ac:dyDescent="0.25">
      <c r="B654" s="1"/>
      <c r="C654" s="1"/>
      <c r="AO654" s="44" t="str">
        <f>IF(TabellSAML[[#This Row],[ID]]&gt;0,ISTEXT(TabellSAML[[#This Row],[(CoS) Ledarens namn]]),"")</f>
        <v/>
      </c>
      <c r="AP654" t="str">
        <f>IF(TabellSAML[[#This Row],[ID]]&gt;0,ISTEXT(TabellSAML[[#This Row],[(BIFF) Ledarens namn]]),"")</f>
        <v/>
      </c>
      <c r="AQ654" t="str">
        <f>IF(TabellSAML[[#This Row],[ID]]&gt;0,ISTEXT(TabellSAML[[#This Row],[(LFT) Ledarens namn]]),"")</f>
        <v/>
      </c>
      <c r="AR654" t="str">
        <f>IF(TabellSAML[[#This Row],[ID]]&gt;0,ISTEXT(TabellSAML[[#This Row],[(CoS) Namn på ledare för programmet]]),"")</f>
        <v/>
      </c>
      <c r="AS654" t="str">
        <f>IF(TabellSAML[[#This Row],[ID]]&gt;0,ISTEXT(TabellSAML[[#This Row],[(BIFF) Namn på ledare för programmet]]),"")</f>
        <v/>
      </c>
      <c r="AT654" t="str">
        <f>IF(TabellSAML[[#This Row],[ID]]&gt;0,ISTEXT(TabellSAML[[#This Row],[(LFT) Namn på ledare för programmet]]),"")</f>
        <v/>
      </c>
      <c r="AU654" s="5" t="str">
        <f>IF(TabellSAML[[#This Row],[CoS1]]=TRUE,TabellSAML[[#This Row],[Datum för det sista programtillfället]]&amp;TabellSAML[[#This Row],[(CoS) Ledarens namn]],"")</f>
        <v/>
      </c>
      <c r="AV654" t="str">
        <f>IF(TabellSAML[[#This Row],[CoS1]]=TRUE,TabellSAML[[#This Row],[Socialförvaltning som anordnat programtillfällena]],"")</f>
        <v/>
      </c>
      <c r="AW654" s="5" t="str">
        <f>IF(TabellSAML[[#This Row],[CoS2]]=TRUE,TabellSAML[[#This Row],[Datum för sista programtillfället]]&amp;TabellSAML[[#This Row],[(CoS) Namn på ledare för programmet]],"")</f>
        <v/>
      </c>
      <c r="AX654" t="str">
        <f>_xlfn.XLOOKUP(TabellSAML[[#This Row],[CoS_del_datum]],TabellSAML[CoS_led_datum],TabellSAML[CoS_led_SF],"",0,1)</f>
        <v/>
      </c>
      <c r="AY654" s="5" t="str">
        <f>IF(TabellSAML[[#This Row],[BIFF1]]=TRUE,TabellSAML[[#This Row],[Datum för det sista programtillfället]]&amp;TabellSAML[[#This Row],[(BIFF) Ledarens namn]],"")</f>
        <v/>
      </c>
      <c r="AZ654" t="str">
        <f>IF(TabellSAML[[#This Row],[BIFF1]]=TRUE,TabellSAML[[#This Row],[Socialförvaltning som anordnat programtillfällena]],"")</f>
        <v/>
      </c>
      <c r="BA654" s="5" t="str">
        <f>IF(TabellSAML[[#This Row],[BIFF2]]=TRUE,TabellSAML[[#This Row],[Datum för sista programtillfället]]&amp;TabellSAML[[#This Row],[(BIFF) Namn på ledare för programmet]],"")</f>
        <v/>
      </c>
      <c r="BB654" t="str">
        <f>_xlfn.XLOOKUP(TabellSAML[[#This Row],[BIFF_del_datum]],TabellSAML[BIFF_led_datum],TabellSAML[BIFF_led_SF],"",0,1)</f>
        <v/>
      </c>
      <c r="BC654" s="5" t="str">
        <f>IF(TabellSAML[[#This Row],[LFT1]]=TRUE,TabellSAML[[#This Row],[Datum för det sista programtillfället]]&amp;TabellSAML[[#This Row],[(LFT) Ledarens namn]],"")</f>
        <v/>
      </c>
      <c r="BD654" t="str">
        <f>IF(TabellSAML[[#This Row],[LFT1]]=TRUE,TabellSAML[[#This Row],[Socialförvaltning som anordnat programtillfällena]],"")</f>
        <v/>
      </c>
      <c r="BE654" s="5" t="str">
        <f>IF(TabellSAML[[#This Row],[LFT2]]=TRUE,TabellSAML[[#This Row],[Datum för sista programtillfället]]&amp;TabellSAML[[#This Row],[(LFT) Namn på ledare för programmet]],"")</f>
        <v/>
      </c>
      <c r="BF654" t="str">
        <f>_xlfn.XLOOKUP(TabellSAML[[#This Row],[LFT_del_datum]],TabellSAML[LFT_led_datum],TabellSAML[LFT_led_SF],"",0,1)</f>
        <v/>
      </c>
      <c r="BG65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4" s="5" t="str">
        <f>IF(ISNUMBER(TabellSAML[[#This Row],[Datum för det sista programtillfället]]),TabellSAML[[#This Row],[Datum för det sista programtillfället]],IF(ISBLANK(TabellSAML[[#This Row],[Datum för sista programtillfället]]),"",TabellSAML[[#This Row],[Datum för sista programtillfället]]))</f>
        <v/>
      </c>
      <c r="BJ654" t="str">
        <f>IF(ISTEXT(TabellSAML[[#This Row],[Typ av program]]),TabellSAML[[#This Row],[Typ av program]],IF(ISBLANK(TabellSAML[[#This Row],[Typ av program2]]),"",TabellSAML[[#This Row],[Typ av program2]]))</f>
        <v/>
      </c>
      <c r="BK654" t="str">
        <f>IF(ISTEXT(TabellSAML[[#This Row],[Datum alla]]),"",YEAR(TabellSAML[[#This Row],[Datum alla]]))</f>
        <v/>
      </c>
      <c r="BL654" t="str">
        <f>IF(ISTEXT(TabellSAML[[#This Row],[Datum alla]]),"",MONTH(TabellSAML[[#This Row],[Datum alla]]))</f>
        <v/>
      </c>
      <c r="BM654" t="str">
        <f>IF(ISTEXT(TabellSAML[[#This Row],[Månad]]),"",IF(TabellSAML[[#This Row],[Månad]]&lt;=6,TabellSAML[[#This Row],[År]]&amp;" termin 1",TabellSAML[[#This Row],[År]]&amp;" termin 2"))</f>
        <v/>
      </c>
    </row>
    <row r="655" spans="2:65" x14ac:dyDescent="0.25">
      <c r="B655" s="1"/>
      <c r="C655" s="1"/>
      <c r="AO655" s="44" t="str">
        <f>IF(TabellSAML[[#This Row],[ID]]&gt;0,ISTEXT(TabellSAML[[#This Row],[(CoS) Ledarens namn]]),"")</f>
        <v/>
      </c>
      <c r="AP655" t="str">
        <f>IF(TabellSAML[[#This Row],[ID]]&gt;0,ISTEXT(TabellSAML[[#This Row],[(BIFF) Ledarens namn]]),"")</f>
        <v/>
      </c>
      <c r="AQ655" t="str">
        <f>IF(TabellSAML[[#This Row],[ID]]&gt;0,ISTEXT(TabellSAML[[#This Row],[(LFT) Ledarens namn]]),"")</f>
        <v/>
      </c>
      <c r="AR655" t="str">
        <f>IF(TabellSAML[[#This Row],[ID]]&gt;0,ISTEXT(TabellSAML[[#This Row],[(CoS) Namn på ledare för programmet]]),"")</f>
        <v/>
      </c>
      <c r="AS655" t="str">
        <f>IF(TabellSAML[[#This Row],[ID]]&gt;0,ISTEXT(TabellSAML[[#This Row],[(BIFF) Namn på ledare för programmet]]),"")</f>
        <v/>
      </c>
      <c r="AT655" t="str">
        <f>IF(TabellSAML[[#This Row],[ID]]&gt;0,ISTEXT(TabellSAML[[#This Row],[(LFT) Namn på ledare för programmet]]),"")</f>
        <v/>
      </c>
      <c r="AU655" s="5" t="str">
        <f>IF(TabellSAML[[#This Row],[CoS1]]=TRUE,TabellSAML[[#This Row],[Datum för det sista programtillfället]]&amp;TabellSAML[[#This Row],[(CoS) Ledarens namn]],"")</f>
        <v/>
      </c>
      <c r="AV655" t="str">
        <f>IF(TabellSAML[[#This Row],[CoS1]]=TRUE,TabellSAML[[#This Row],[Socialförvaltning som anordnat programtillfällena]],"")</f>
        <v/>
      </c>
      <c r="AW655" s="5" t="str">
        <f>IF(TabellSAML[[#This Row],[CoS2]]=TRUE,TabellSAML[[#This Row],[Datum för sista programtillfället]]&amp;TabellSAML[[#This Row],[(CoS) Namn på ledare för programmet]],"")</f>
        <v/>
      </c>
      <c r="AX655" t="str">
        <f>_xlfn.XLOOKUP(TabellSAML[[#This Row],[CoS_del_datum]],TabellSAML[CoS_led_datum],TabellSAML[CoS_led_SF],"",0,1)</f>
        <v/>
      </c>
      <c r="AY655" s="5" t="str">
        <f>IF(TabellSAML[[#This Row],[BIFF1]]=TRUE,TabellSAML[[#This Row],[Datum för det sista programtillfället]]&amp;TabellSAML[[#This Row],[(BIFF) Ledarens namn]],"")</f>
        <v/>
      </c>
      <c r="AZ655" t="str">
        <f>IF(TabellSAML[[#This Row],[BIFF1]]=TRUE,TabellSAML[[#This Row],[Socialförvaltning som anordnat programtillfällena]],"")</f>
        <v/>
      </c>
      <c r="BA655" s="5" t="str">
        <f>IF(TabellSAML[[#This Row],[BIFF2]]=TRUE,TabellSAML[[#This Row],[Datum för sista programtillfället]]&amp;TabellSAML[[#This Row],[(BIFF) Namn på ledare för programmet]],"")</f>
        <v/>
      </c>
      <c r="BB655" t="str">
        <f>_xlfn.XLOOKUP(TabellSAML[[#This Row],[BIFF_del_datum]],TabellSAML[BIFF_led_datum],TabellSAML[BIFF_led_SF],"",0,1)</f>
        <v/>
      </c>
      <c r="BC655" s="5" t="str">
        <f>IF(TabellSAML[[#This Row],[LFT1]]=TRUE,TabellSAML[[#This Row],[Datum för det sista programtillfället]]&amp;TabellSAML[[#This Row],[(LFT) Ledarens namn]],"")</f>
        <v/>
      </c>
      <c r="BD655" t="str">
        <f>IF(TabellSAML[[#This Row],[LFT1]]=TRUE,TabellSAML[[#This Row],[Socialförvaltning som anordnat programtillfällena]],"")</f>
        <v/>
      </c>
      <c r="BE655" s="5" t="str">
        <f>IF(TabellSAML[[#This Row],[LFT2]]=TRUE,TabellSAML[[#This Row],[Datum för sista programtillfället]]&amp;TabellSAML[[#This Row],[(LFT) Namn på ledare för programmet]],"")</f>
        <v/>
      </c>
      <c r="BF655" t="str">
        <f>_xlfn.XLOOKUP(TabellSAML[[#This Row],[LFT_del_datum]],TabellSAML[LFT_led_datum],TabellSAML[LFT_led_SF],"",0,1)</f>
        <v/>
      </c>
      <c r="BG655"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5"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5" s="5" t="str">
        <f>IF(ISNUMBER(TabellSAML[[#This Row],[Datum för det sista programtillfället]]),TabellSAML[[#This Row],[Datum för det sista programtillfället]],IF(ISBLANK(TabellSAML[[#This Row],[Datum för sista programtillfället]]),"",TabellSAML[[#This Row],[Datum för sista programtillfället]]))</f>
        <v/>
      </c>
      <c r="BJ655" t="str">
        <f>IF(ISTEXT(TabellSAML[[#This Row],[Typ av program]]),TabellSAML[[#This Row],[Typ av program]],IF(ISBLANK(TabellSAML[[#This Row],[Typ av program2]]),"",TabellSAML[[#This Row],[Typ av program2]]))</f>
        <v/>
      </c>
      <c r="BK655" t="str">
        <f>IF(ISTEXT(TabellSAML[[#This Row],[Datum alla]]),"",YEAR(TabellSAML[[#This Row],[Datum alla]]))</f>
        <v/>
      </c>
      <c r="BL655" t="str">
        <f>IF(ISTEXT(TabellSAML[[#This Row],[Datum alla]]),"",MONTH(TabellSAML[[#This Row],[Datum alla]]))</f>
        <v/>
      </c>
      <c r="BM655" t="str">
        <f>IF(ISTEXT(TabellSAML[[#This Row],[Månad]]),"",IF(TabellSAML[[#This Row],[Månad]]&lt;=6,TabellSAML[[#This Row],[År]]&amp;" termin 1",TabellSAML[[#This Row],[År]]&amp;" termin 2"))</f>
        <v/>
      </c>
    </row>
    <row r="656" spans="2:65" x14ac:dyDescent="0.25">
      <c r="B656" s="1"/>
      <c r="C656" s="1"/>
      <c r="AO656" s="44" t="str">
        <f>IF(TabellSAML[[#This Row],[ID]]&gt;0,ISTEXT(TabellSAML[[#This Row],[(CoS) Ledarens namn]]),"")</f>
        <v/>
      </c>
      <c r="AP656" t="str">
        <f>IF(TabellSAML[[#This Row],[ID]]&gt;0,ISTEXT(TabellSAML[[#This Row],[(BIFF) Ledarens namn]]),"")</f>
        <v/>
      </c>
      <c r="AQ656" t="str">
        <f>IF(TabellSAML[[#This Row],[ID]]&gt;0,ISTEXT(TabellSAML[[#This Row],[(LFT) Ledarens namn]]),"")</f>
        <v/>
      </c>
      <c r="AR656" t="str">
        <f>IF(TabellSAML[[#This Row],[ID]]&gt;0,ISTEXT(TabellSAML[[#This Row],[(CoS) Namn på ledare för programmet]]),"")</f>
        <v/>
      </c>
      <c r="AS656" t="str">
        <f>IF(TabellSAML[[#This Row],[ID]]&gt;0,ISTEXT(TabellSAML[[#This Row],[(BIFF) Namn på ledare för programmet]]),"")</f>
        <v/>
      </c>
      <c r="AT656" t="str">
        <f>IF(TabellSAML[[#This Row],[ID]]&gt;0,ISTEXT(TabellSAML[[#This Row],[(LFT) Namn på ledare för programmet]]),"")</f>
        <v/>
      </c>
      <c r="AU656" s="5" t="str">
        <f>IF(TabellSAML[[#This Row],[CoS1]]=TRUE,TabellSAML[[#This Row],[Datum för det sista programtillfället]]&amp;TabellSAML[[#This Row],[(CoS) Ledarens namn]],"")</f>
        <v/>
      </c>
      <c r="AV656" t="str">
        <f>IF(TabellSAML[[#This Row],[CoS1]]=TRUE,TabellSAML[[#This Row],[Socialförvaltning som anordnat programtillfällena]],"")</f>
        <v/>
      </c>
      <c r="AW656" s="5" t="str">
        <f>IF(TabellSAML[[#This Row],[CoS2]]=TRUE,TabellSAML[[#This Row],[Datum för sista programtillfället]]&amp;TabellSAML[[#This Row],[(CoS) Namn på ledare för programmet]],"")</f>
        <v/>
      </c>
      <c r="AX656" t="str">
        <f>_xlfn.XLOOKUP(TabellSAML[[#This Row],[CoS_del_datum]],TabellSAML[CoS_led_datum],TabellSAML[CoS_led_SF],"",0,1)</f>
        <v/>
      </c>
      <c r="AY656" s="5" t="str">
        <f>IF(TabellSAML[[#This Row],[BIFF1]]=TRUE,TabellSAML[[#This Row],[Datum för det sista programtillfället]]&amp;TabellSAML[[#This Row],[(BIFF) Ledarens namn]],"")</f>
        <v/>
      </c>
      <c r="AZ656" t="str">
        <f>IF(TabellSAML[[#This Row],[BIFF1]]=TRUE,TabellSAML[[#This Row],[Socialförvaltning som anordnat programtillfällena]],"")</f>
        <v/>
      </c>
      <c r="BA656" s="5" t="str">
        <f>IF(TabellSAML[[#This Row],[BIFF2]]=TRUE,TabellSAML[[#This Row],[Datum för sista programtillfället]]&amp;TabellSAML[[#This Row],[(BIFF) Namn på ledare för programmet]],"")</f>
        <v/>
      </c>
      <c r="BB656" t="str">
        <f>_xlfn.XLOOKUP(TabellSAML[[#This Row],[BIFF_del_datum]],TabellSAML[BIFF_led_datum],TabellSAML[BIFF_led_SF],"",0,1)</f>
        <v/>
      </c>
      <c r="BC656" s="5" t="str">
        <f>IF(TabellSAML[[#This Row],[LFT1]]=TRUE,TabellSAML[[#This Row],[Datum för det sista programtillfället]]&amp;TabellSAML[[#This Row],[(LFT) Ledarens namn]],"")</f>
        <v/>
      </c>
      <c r="BD656" t="str">
        <f>IF(TabellSAML[[#This Row],[LFT1]]=TRUE,TabellSAML[[#This Row],[Socialförvaltning som anordnat programtillfällena]],"")</f>
        <v/>
      </c>
      <c r="BE656" s="5" t="str">
        <f>IF(TabellSAML[[#This Row],[LFT2]]=TRUE,TabellSAML[[#This Row],[Datum för sista programtillfället]]&amp;TabellSAML[[#This Row],[(LFT) Namn på ledare för programmet]],"")</f>
        <v/>
      </c>
      <c r="BF656" t="str">
        <f>_xlfn.XLOOKUP(TabellSAML[[#This Row],[LFT_del_datum]],TabellSAML[LFT_led_datum],TabellSAML[LFT_led_SF],"",0,1)</f>
        <v/>
      </c>
      <c r="BG656"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6"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6" s="5" t="str">
        <f>IF(ISNUMBER(TabellSAML[[#This Row],[Datum för det sista programtillfället]]),TabellSAML[[#This Row],[Datum för det sista programtillfället]],IF(ISBLANK(TabellSAML[[#This Row],[Datum för sista programtillfället]]),"",TabellSAML[[#This Row],[Datum för sista programtillfället]]))</f>
        <v/>
      </c>
      <c r="BJ656" t="str">
        <f>IF(ISTEXT(TabellSAML[[#This Row],[Typ av program]]),TabellSAML[[#This Row],[Typ av program]],IF(ISBLANK(TabellSAML[[#This Row],[Typ av program2]]),"",TabellSAML[[#This Row],[Typ av program2]]))</f>
        <v/>
      </c>
      <c r="BK656" t="str">
        <f>IF(ISTEXT(TabellSAML[[#This Row],[Datum alla]]),"",YEAR(TabellSAML[[#This Row],[Datum alla]]))</f>
        <v/>
      </c>
      <c r="BL656" t="str">
        <f>IF(ISTEXT(TabellSAML[[#This Row],[Datum alla]]),"",MONTH(TabellSAML[[#This Row],[Datum alla]]))</f>
        <v/>
      </c>
      <c r="BM656" t="str">
        <f>IF(ISTEXT(TabellSAML[[#This Row],[Månad]]),"",IF(TabellSAML[[#This Row],[Månad]]&lt;=6,TabellSAML[[#This Row],[År]]&amp;" termin 1",TabellSAML[[#This Row],[År]]&amp;" termin 2"))</f>
        <v/>
      </c>
    </row>
    <row r="657" spans="2:65" x14ac:dyDescent="0.25">
      <c r="B657" s="1"/>
      <c r="C657" s="1"/>
      <c r="AO657" s="44" t="str">
        <f>IF(TabellSAML[[#This Row],[ID]]&gt;0,ISTEXT(TabellSAML[[#This Row],[(CoS) Ledarens namn]]),"")</f>
        <v/>
      </c>
      <c r="AP657" t="str">
        <f>IF(TabellSAML[[#This Row],[ID]]&gt;0,ISTEXT(TabellSAML[[#This Row],[(BIFF) Ledarens namn]]),"")</f>
        <v/>
      </c>
      <c r="AQ657" t="str">
        <f>IF(TabellSAML[[#This Row],[ID]]&gt;0,ISTEXT(TabellSAML[[#This Row],[(LFT) Ledarens namn]]),"")</f>
        <v/>
      </c>
      <c r="AR657" t="str">
        <f>IF(TabellSAML[[#This Row],[ID]]&gt;0,ISTEXT(TabellSAML[[#This Row],[(CoS) Namn på ledare för programmet]]),"")</f>
        <v/>
      </c>
      <c r="AS657" t="str">
        <f>IF(TabellSAML[[#This Row],[ID]]&gt;0,ISTEXT(TabellSAML[[#This Row],[(BIFF) Namn på ledare för programmet]]),"")</f>
        <v/>
      </c>
      <c r="AT657" t="str">
        <f>IF(TabellSAML[[#This Row],[ID]]&gt;0,ISTEXT(TabellSAML[[#This Row],[(LFT) Namn på ledare för programmet]]),"")</f>
        <v/>
      </c>
      <c r="AU657" s="5" t="str">
        <f>IF(TabellSAML[[#This Row],[CoS1]]=TRUE,TabellSAML[[#This Row],[Datum för det sista programtillfället]]&amp;TabellSAML[[#This Row],[(CoS) Ledarens namn]],"")</f>
        <v/>
      </c>
      <c r="AV657" t="str">
        <f>IF(TabellSAML[[#This Row],[CoS1]]=TRUE,TabellSAML[[#This Row],[Socialförvaltning som anordnat programtillfällena]],"")</f>
        <v/>
      </c>
      <c r="AW657" s="5" t="str">
        <f>IF(TabellSAML[[#This Row],[CoS2]]=TRUE,TabellSAML[[#This Row],[Datum för sista programtillfället]]&amp;TabellSAML[[#This Row],[(CoS) Namn på ledare för programmet]],"")</f>
        <v/>
      </c>
      <c r="AX657" t="str">
        <f>_xlfn.XLOOKUP(TabellSAML[[#This Row],[CoS_del_datum]],TabellSAML[CoS_led_datum],TabellSAML[CoS_led_SF],"",0,1)</f>
        <v/>
      </c>
      <c r="AY657" s="5" t="str">
        <f>IF(TabellSAML[[#This Row],[BIFF1]]=TRUE,TabellSAML[[#This Row],[Datum för det sista programtillfället]]&amp;TabellSAML[[#This Row],[(BIFF) Ledarens namn]],"")</f>
        <v/>
      </c>
      <c r="AZ657" t="str">
        <f>IF(TabellSAML[[#This Row],[BIFF1]]=TRUE,TabellSAML[[#This Row],[Socialförvaltning som anordnat programtillfällena]],"")</f>
        <v/>
      </c>
      <c r="BA657" s="5" t="str">
        <f>IF(TabellSAML[[#This Row],[BIFF2]]=TRUE,TabellSAML[[#This Row],[Datum för sista programtillfället]]&amp;TabellSAML[[#This Row],[(BIFF) Namn på ledare för programmet]],"")</f>
        <v/>
      </c>
      <c r="BB657" t="str">
        <f>_xlfn.XLOOKUP(TabellSAML[[#This Row],[BIFF_del_datum]],TabellSAML[BIFF_led_datum],TabellSAML[BIFF_led_SF],"",0,1)</f>
        <v/>
      </c>
      <c r="BC657" s="5" t="str">
        <f>IF(TabellSAML[[#This Row],[LFT1]]=TRUE,TabellSAML[[#This Row],[Datum för det sista programtillfället]]&amp;TabellSAML[[#This Row],[(LFT) Ledarens namn]],"")</f>
        <v/>
      </c>
      <c r="BD657" t="str">
        <f>IF(TabellSAML[[#This Row],[LFT1]]=TRUE,TabellSAML[[#This Row],[Socialförvaltning som anordnat programtillfällena]],"")</f>
        <v/>
      </c>
      <c r="BE657" s="5" t="str">
        <f>IF(TabellSAML[[#This Row],[LFT2]]=TRUE,TabellSAML[[#This Row],[Datum för sista programtillfället]]&amp;TabellSAML[[#This Row],[(LFT) Namn på ledare för programmet]],"")</f>
        <v/>
      </c>
      <c r="BF657" t="str">
        <f>_xlfn.XLOOKUP(TabellSAML[[#This Row],[LFT_del_datum]],TabellSAML[LFT_led_datum],TabellSAML[LFT_led_SF],"",0,1)</f>
        <v/>
      </c>
      <c r="BG657"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7"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7" s="5" t="str">
        <f>IF(ISNUMBER(TabellSAML[[#This Row],[Datum för det sista programtillfället]]),TabellSAML[[#This Row],[Datum för det sista programtillfället]],IF(ISBLANK(TabellSAML[[#This Row],[Datum för sista programtillfället]]),"",TabellSAML[[#This Row],[Datum för sista programtillfället]]))</f>
        <v/>
      </c>
      <c r="BJ657" t="str">
        <f>IF(ISTEXT(TabellSAML[[#This Row],[Typ av program]]),TabellSAML[[#This Row],[Typ av program]],IF(ISBLANK(TabellSAML[[#This Row],[Typ av program2]]),"",TabellSAML[[#This Row],[Typ av program2]]))</f>
        <v/>
      </c>
      <c r="BK657" t="str">
        <f>IF(ISTEXT(TabellSAML[[#This Row],[Datum alla]]),"",YEAR(TabellSAML[[#This Row],[Datum alla]]))</f>
        <v/>
      </c>
      <c r="BL657" t="str">
        <f>IF(ISTEXT(TabellSAML[[#This Row],[Datum alla]]),"",MONTH(TabellSAML[[#This Row],[Datum alla]]))</f>
        <v/>
      </c>
      <c r="BM657" t="str">
        <f>IF(ISTEXT(TabellSAML[[#This Row],[Månad]]),"",IF(TabellSAML[[#This Row],[Månad]]&lt;=6,TabellSAML[[#This Row],[År]]&amp;" termin 1",TabellSAML[[#This Row],[År]]&amp;" termin 2"))</f>
        <v/>
      </c>
    </row>
    <row r="658" spans="2:65" x14ac:dyDescent="0.25">
      <c r="B658" s="1"/>
      <c r="C658" s="1"/>
      <c r="AO658" s="44" t="str">
        <f>IF(TabellSAML[[#This Row],[ID]]&gt;0,ISTEXT(TabellSAML[[#This Row],[(CoS) Ledarens namn]]),"")</f>
        <v/>
      </c>
      <c r="AP658" t="str">
        <f>IF(TabellSAML[[#This Row],[ID]]&gt;0,ISTEXT(TabellSAML[[#This Row],[(BIFF) Ledarens namn]]),"")</f>
        <v/>
      </c>
      <c r="AQ658" t="str">
        <f>IF(TabellSAML[[#This Row],[ID]]&gt;0,ISTEXT(TabellSAML[[#This Row],[(LFT) Ledarens namn]]),"")</f>
        <v/>
      </c>
      <c r="AR658" t="str">
        <f>IF(TabellSAML[[#This Row],[ID]]&gt;0,ISTEXT(TabellSAML[[#This Row],[(CoS) Namn på ledare för programmet]]),"")</f>
        <v/>
      </c>
      <c r="AS658" t="str">
        <f>IF(TabellSAML[[#This Row],[ID]]&gt;0,ISTEXT(TabellSAML[[#This Row],[(BIFF) Namn på ledare för programmet]]),"")</f>
        <v/>
      </c>
      <c r="AT658" t="str">
        <f>IF(TabellSAML[[#This Row],[ID]]&gt;0,ISTEXT(TabellSAML[[#This Row],[(LFT) Namn på ledare för programmet]]),"")</f>
        <v/>
      </c>
      <c r="AU658" s="5" t="str">
        <f>IF(TabellSAML[[#This Row],[CoS1]]=TRUE,TabellSAML[[#This Row],[Datum för det sista programtillfället]]&amp;TabellSAML[[#This Row],[(CoS) Ledarens namn]],"")</f>
        <v/>
      </c>
      <c r="AV658" t="str">
        <f>IF(TabellSAML[[#This Row],[CoS1]]=TRUE,TabellSAML[[#This Row],[Socialförvaltning som anordnat programtillfällena]],"")</f>
        <v/>
      </c>
      <c r="AW658" s="5" t="str">
        <f>IF(TabellSAML[[#This Row],[CoS2]]=TRUE,TabellSAML[[#This Row],[Datum för sista programtillfället]]&amp;TabellSAML[[#This Row],[(CoS) Namn på ledare för programmet]],"")</f>
        <v/>
      </c>
      <c r="AX658" t="str">
        <f>_xlfn.XLOOKUP(TabellSAML[[#This Row],[CoS_del_datum]],TabellSAML[CoS_led_datum],TabellSAML[CoS_led_SF],"",0,1)</f>
        <v/>
      </c>
      <c r="AY658" s="5" t="str">
        <f>IF(TabellSAML[[#This Row],[BIFF1]]=TRUE,TabellSAML[[#This Row],[Datum för det sista programtillfället]]&amp;TabellSAML[[#This Row],[(BIFF) Ledarens namn]],"")</f>
        <v/>
      </c>
      <c r="AZ658" t="str">
        <f>IF(TabellSAML[[#This Row],[BIFF1]]=TRUE,TabellSAML[[#This Row],[Socialförvaltning som anordnat programtillfällena]],"")</f>
        <v/>
      </c>
      <c r="BA658" s="5" t="str">
        <f>IF(TabellSAML[[#This Row],[BIFF2]]=TRUE,TabellSAML[[#This Row],[Datum för sista programtillfället]]&amp;TabellSAML[[#This Row],[(BIFF) Namn på ledare för programmet]],"")</f>
        <v/>
      </c>
      <c r="BB658" t="str">
        <f>_xlfn.XLOOKUP(TabellSAML[[#This Row],[BIFF_del_datum]],TabellSAML[BIFF_led_datum],TabellSAML[BIFF_led_SF],"",0,1)</f>
        <v/>
      </c>
      <c r="BC658" s="5" t="str">
        <f>IF(TabellSAML[[#This Row],[LFT1]]=TRUE,TabellSAML[[#This Row],[Datum för det sista programtillfället]]&amp;TabellSAML[[#This Row],[(LFT) Ledarens namn]],"")</f>
        <v/>
      </c>
      <c r="BD658" t="str">
        <f>IF(TabellSAML[[#This Row],[LFT1]]=TRUE,TabellSAML[[#This Row],[Socialförvaltning som anordnat programtillfällena]],"")</f>
        <v/>
      </c>
      <c r="BE658" s="5" t="str">
        <f>IF(TabellSAML[[#This Row],[LFT2]]=TRUE,TabellSAML[[#This Row],[Datum för sista programtillfället]]&amp;TabellSAML[[#This Row],[(LFT) Namn på ledare för programmet]],"")</f>
        <v/>
      </c>
      <c r="BF658" t="str">
        <f>_xlfn.XLOOKUP(TabellSAML[[#This Row],[LFT_del_datum]],TabellSAML[LFT_led_datum],TabellSAML[LFT_led_SF],"",0,1)</f>
        <v/>
      </c>
      <c r="BG658"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8"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8" s="5" t="str">
        <f>IF(ISNUMBER(TabellSAML[[#This Row],[Datum för det sista programtillfället]]),TabellSAML[[#This Row],[Datum för det sista programtillfället]],IF(ISBLANK(TabellSAML[[#This Row],[Datum för sista programtillfället]]),"",TabellSAML[[#This Row],[Datum för sista programtillfället]]))</f>
        <v/>
      </c>
      <c r="BJ658" t="str">
        <f>IF(ISTEXT(TabellSAML[[#This Row],[Typ av program]]),TabellSAML[[#This Row],[Typ av program]],IF(ISBLANK(TabellSAML[[#This Row],[Typ av program2]]),"",TabellSAML[[#This Row],[Typ av program2]]))</f>
        <v/>
      </c>
      <c r="BK658" t="str">
        <f>IF(ISTEXT(TabellSAML[[#This Row],[Datum alla]]),"",YEAR(TabellSAML[[#This Row],[Datum alla]]))</f>
        <v/>
      </c>
      <c r="BL658" t="str">
        <f>IF(ISTEXT(TabellSAML[[#This Row],[Datum alla]]),"",MONTH(TabellSAML[[#This Row],[Datum alla]]))</f>
        <v/>
      </c>
      <c r="BM658" t="str">
        <f>IF(ISTEXT(TabellSAML[[#This Row],[Månad]]),"",IF(TabellSAML[[#This Row],[Månad]]&lt;=6,TabellSAML[[#This Row],[År]]&amp;" termin 1",TabellSAML[[#This Row],[År]]&amp;" termin 2"))</f>
        <v/>
      </c>
    </row>
    <row r="659" spans="2:65" x14ac:dyDescent="0.25">
      <c r="B659" s="1"/>
      <c r="C659" s="1"/>
      <c r="AO659" s="44" t="str">
        <f>IF(TabellSAML[[#This Row],[ID]]&gt;0,ISTEXT(TabellSAML[[#This Row],[(CoS) Ledarens namn]]),"")</f>
        <v/>
      </c>
      <c r="AP659" t="str">
        <f>IF(TabellSAML[[#This Row],[ID]]&gt;0,ISTEXT(TabellSAML[[#This Row],[(BIFF) Ledarens namn]]),"")</f>
        <v/>
      </c>
      <c r="AQ659" t="str">
        <f>IF(TabellSAML[[#This Row],[ID]]&gt;0,ISTEXT(TabellSAML[[#This Row],[(LFT) Ledarens namn]]),"")</f>
        <v/>
      </c>
      <c r="AR659" t="str">
        <f>IF(TabellSAML[[#This Row],[ID]]&gt;0,ISTEXT(TabellSAML[[#This Row],[(CoS) Namn på ledare för programmet]]),"")</f>
        <v/>
      </c>
      <c r="AS659" t="str">
        <f>IF(TabellSAML[[#This Row],[ID]]&gt;0,ISTEXT(TabellSAML[[#This Row],[(BIFF) Namn på ledare för programmet]]),"")</f>
        <v/>
      </c>
      <c r="AT659" t="str">
        <f>IF(TabellSAML[[#This Row],[ID]]&gt;0,ISTEXT(TabellSAML[[#This Row],[(LFT) Namn på ledare för programmet]]),"")</f>
        <v/>
      </c>
      <c r="AU659" s="5" t="str">
        <f>IF(TabellSAML[[#This Row],[CoS1]]=TRUE,TabellSAML[[#This Row],[Datum för det sista programtillfället]]&amp;TabellSAML[[#This Row],[(CoS) Ledarens namn]],"")</f>
        <v/>
      </c>
      <c r="AV659" t="str">
        <f>IF(TabellSAML[[#This Row],[CoS1]]=TRUE,TabellSAML[[#This Row],[Socialförvaltning som anordnat programtillfällena]],"")</f>
        <v/>
      </c>
      <c r="AW659" s="5" t="str">
        <f>IF(TabellSAML[[#This Row],[CoS2]]=TRUE,TabellSAML[[#This Row],[Datum för sista programtillfället]]&amp;TabellSAML[[#This Row],[(CoS) Namn på ledare för programmet]],"")</f>
        <v/>
      </c>
      <c r="AX659" t="str">
        <f>_xlfn.XLOOKUP(TabellSAML[[#This Row],[CoS_del_datum]],TabellSAML[CoS_led_datum],TabellSAML[CoS_led_SF],"",0,1)</f>
        <v/>
      </c>
      <c r="AY659" s="5" t="str">
        <f>IF(TabellSAML[[#This Row],[BIFF1]]=TRUE,TabellSAML[[#This Row],[Datum för det sista programtillfället]]&amp;TabellSAML[[#This Row],[(BIFF) Ledarens namn]],"")</f>
        <v/>
      </c>
      <c r="AZ659" t="str">
        <f>IF(TabellSAML[[#This Row],[BIFF1]]=TRUE,TabellSAML[[#This Row],[Socialförvaltning som anordnat programtillfällena]],"")</f>
        <v/>
      </c>
      <c r="BA659" s="5" t="str">
        <f>IF(TabellSAML[[#This Row],[BIFF2]]=TRUE,TabellSAML[[#This Row],[Datum för sista programtillfället]]&amp;TabellSAML[[#This Row],[(BIFF) Namn på ledare för programmet]],"")</f>
        <v/>
      </c>
      <c r="BB659" t="str">
        <f>_xlfn.XLOOKUP(TabellSAML[[#This Row],[BIFF_del_datum]],TabellSAML[BIFF_led_datum],TabellSAML[BIFF_led_SF],"",0,1)</f>
        <v/>
      </c>
      <c r="BC659" s="5" t="str">
        <f>IF(TabellSAML[[#This Row],[LFT1]]=TRUE,TabellSAML[[#This Row],[Datum för det sista programtillfället]]&amp;TabellSAML[[#This Row],[(LFT) Ledarens namn]],"")</f>
        <v/>
      </c>
      <c r="BD659" t="str">
        <f>IF(TabellSAML[[#This Row],[LFT1]]=TRUE,TabellSAML[[#This Row],[Socialförvaltning som anordnat programtillfällena]],"")</f>
        <v/>
      </c>
      <c r="BE659" s="5" t="str">
        <f>IF(TabellSAML[[#This Row],[LFT2]]=TRUE,TabellSAML[[#This Row],[Datum för sista programtillfället]]&amp;TabellSAML[[#This Row],[(LFT) Namn på ledare för programmet]],"")</f>
        <v/>
      </c>
      <c r="BF659" t="str">
        <f>_xlfn.XLOOKUP(TabellSAML[[#This Row],[LFT_del_datum]],TabellSAML[LFT_led_datum],TabellSAML[LFT_led_SF],"",0,1)</f>
        <v/>
      </c>
      <c r="BG659"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59"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59" s="5" t="str">
        <f>IF(ISNUMBER(TabellSAML[[#This Row],[Datum för det sista programtillfället]]),TabellSAML[[#This Row],[Datum för det sista programtillfället]],IF(ISBLANK(TabellSAML[[#This Row],[Datum för sista programtillfället]]),"",TabellSAML[[#This Row],[Datum för sista programtillfället]]))</f>
        <v/>
      </c>
      <c r="BJ659" t="str">
        <f>IF(ISTEXT(TabellSAML[[#This Row],[Typ av program]]),TabellSAML[[#This Row],[Typ av program]],IF(ISBLANK(TabellSAML[[#This Row],[Typ av program2]]),"",TabellSAML[[#This Row],[Typ av program2]]))</f>
        <v/>
      </c>
      <c r="BK659" t="str">
        <f>IF(ISTEXT(TabellSAML[[#This Row],[Datum alla]]),"",YEAR(TabellSAML[[#This Row],[Datum alla]]))</f>
        <v/>
      </c>
      <c r="BL659" t="str">
        <f>IF(ISTEXT(TabellSAML[[#This Row],[Datum alla]]),"",MONTH(TabellSAML[[#This Row],[Datum alla]]))</f>
        <v/>
      </c>
      <c r="BM659" t="str">
        <f>IF(ISTEXT(TabellSAML[[#This Row],[Månad]]),"",IF(TabellSAML[[#This Row],[Månad]]&lt;=6,TabellSAML[[#This Row],[År]]&amp;" termin 1",TabellSAML[[#This Row],[År]]&amp;" termin 2"))</f>
        <v/>
      </c>
    </row>
    <row r="660" spans="2:65" x14ac:dyDescent="0.25">
      <c r="B660" s="1"/>
      <c r="C660" s="1"/>
      <c r="AO660" s="44" t="str">
        <f>IF(TabellSAML[[#This Row],[ID]]&gt;0,ISTEXT(TabellSAML[[#This Row],[(CoS) Ledarens namn]]),"")</f>
        <v/>
      </c>
      <c r="AP660" t="str">
        <f>IF(TabellSAML[[#This Row],[ID]]&gt;0,ISTEXT(TabellSAML[[#This Row],[(BIFF) Ledarens namn]]),"")</f>
        <v/>
      </c>
      <c r="AQ660" t="str">
        <f>IF(TabellSAML[[#This Row],[ID]]&gt;0,ISTEXT(TabellSAML[[#This Row],[(LFT) Ledarens namn]]),"")</f>
        <v/>
      </c>
      <c r="AR660" t="str">
        <f>IF(TabellSAML[[#This Row],[ID]]&gt;0,ISTEXT(TabellSAML[[#This Row],[(CoS) Namn på ledare för programmet]]),"")</f>
        <v/>
      </c>
      <c r="AS660" t="str">
        <f>IF(TabellSAML[[#This Row],[ID]]&gt;0,ISTEXT(TabellSAML[[#This Row],[(BIFF) Namn på ledare för programmet]]),"")</f>
        <v/>
      </c>
      <c r="AT660" t="str">
        <f>IF(TabellSAML[[#This Row],[ID]]&gt;0,ISTEXT(TabellSAML[[#This Row],[(LFT) Namn på ledare för programmet]]),"")</f>
        <v/>
      </c>
      <c r="AU660" s="5" t="str">
        <f>IF(TabellSAML[[#This Row],[CoS1]]=TRUE,TabellSAML[[#This Row],[Datum för det sista programtillfället]]&amp;TabellSAML[[#This Row],[(CoS) Ledarens namn]],"")</f>
        <v/>
      </c>
      <c r="AV660" t="str">
        <f>IF(TabellSAML[[#This Row],[CoS1]]=TRUE,TabellSAML[[#This Row],[Socialförvaltning som anordnat programtillfällena]],"")</f>
        <v/>
      </c>
      <c r="AW660" s="5" t="str">
        <f>IF(TabellSAML[[#This Row],[CoS2]]=TRUE,TabellSAML[[#This Row],[Datum för sista programtillfället]]&amp;TabellSAML[[#This Row],[(CoS) Namn på ledare för programmet]],"")</f>
        <v/>
      </c>
      <c r="AX660" t="str">
        <f>_xlfn.XLOOKUP(TabellSAML[[#This Row],[CoS_del_datum]],TabellSAML[CoS_led_datum],TabellSAML[CoS_led_SF],"",0,1)</f>
        <v/>
      </c>
      <c r="AY660" s="5" t="str">
        <f>IF(TabellSAML[[#This Row],[BIFF1]]=TRUE,TabellSAML[[#This Row],[Datum för det sista programtillfället]]&amp;TabellSAML[[#This Row],[(BIFF) Ledarens namn]],"")</f>
        <v/>
      </c>
      <c r="AZ660" t="str">
        <f>IF(TabellSAML[[#This Row],[BIFF1]]=TRUE,TabellSAML[[#This Row],[Socialförvaltning som anordnat programtillfällena]],"")</f>
        <v/>
      </c>
      <c r="BA660" s="5" t="str">
        <f>IF(TabellSAML[[#This Row],[BIFF2]]=TRUE,TabellSAML[[#This Row],[Datum för sista programtillfället]]&amp;TabellSAML[[#This Row],[(BIFF) Namn på ledare för programmet]],"")</f>
        <v/>
      </c>
      <c r="BB660" t="str">
        <f>_xlfn.XLOOKUP(TabellSAML[[#This Row],[BIFF_del_datum]],TabellSAML[BIFF_led_datum],TabellSAML[BIFF_led_SF],"",0,1)</f>
        <v/>
      </c>
      <c r="BC660" s="5" t="str">
        <f>IF(TabellSAML[[#This Row],[LFT1]]=TRUE,TabellSAML[[#This Row],[Datum för det sista programtillfället]]&amp;TabellSAML[[#This Row],[(LFT) Ledarens namn]],"")</f>
        <v/>
      </c>
      <c r="BD660" t="str">
        <f>IF(TabellSAML[[#This Row],[LFT1]]=TRUE,TabellSAML[[#This Row],[Socialförvaltning som anordnat programtillfällena]],"")</f>
        <v/>
      </c>
      <c r="BE660" s="5" t="str">
        <f>IF(TabellSAML[[#This Row],[LFT2]]=TRUE,TabellSAML[[#This Row],[Datum för sista programtillfället]]&amp;TabellSAML[[#This Row],[(LFT) Namn på ledare för programmet]],"")</f>
        <v/>
      </c>
      <c r="BF660" t="str">
        <f>_xlfn.XLOOKUP(TabellSAML[[#This Row],[LFT_del_datum]],TabellSAML[LFT_led_datum],TabellSAML[LFT_led_SF],"",0,1)</f>
        <v/>
      </c>
      <c r="BG660"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60"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60" s="5" t="str">
        <f>IF(ISNUMBER(TabellSAML[[#This Row],[Datum för det sista programtillfället]]),TabellSAML[[#This Row],[Datum för det sista programtillfället]],IF(ISBLANK(TabellSAML[[#This Row],[Datum för sista programtillfället]]),"",TabellSAML[[#This Row],[Datum för sista programtillfället]]))</f>
        <v/>
      </c>
      <c r="BJ660" t="str">
        <f>IF(ISTEXT(TabellSAML[[#This Row],[Typ av program]]),TabellSAML[[#This Row],[Typ av program]],IF(ISBLANK(TabellSAML[[#This Row],[Typ av program2]]),"",TabellSAML[[#This Row],[Typ av program2]]))</f>
        <v/>
      </c>
      <c r="BK660" t="str">
        <f>IF(ISTEXT(TabellSAML[[#This Row],[Datum alla]]),"",YEAR(TabellSAML[[#This Row],[Datum alla]]))</f>
        <v/>
      </c>
      <c r="BL660" t="str">
        <f>IF(ISTEXT(TabellSAML[[#This Row],[Datum alla]]),"",MONTH(TabellSAML[[#This Row],[Datum alla]]))</f>
        <v/>
      </c>
      <c r="BM660" t="str">
        <f>IF(ISTEXT(TabellSAML[[#This Row],[Månad]]),"",IF(TabellSAML[[#This Row],[Månad]]&lt;=6,TabellSAML[[#This Row],[År]]&amp;" termin 1",TabellSAML[[#This Row],[År]]&amp;" termin 2"))</f>
        <v/>
      </c>
    </row>
    <row r="661" spans="2:65" x14ac:dyDescent="0.25">
      <c r="B661" s="1"/>
      <c r="C661" s="1"/>
      <c r="AO661" s="44" t="str">
        <f>IF(TabellSAML[[#This Row],[ID]]&gt;0,ISTEXT(TabellSAML[[#This Row],[(CoS) Ledarens namn]]),"")</f>
        <v/>
      </c>
      <c r="AP661" t="str">
        <f>IF(TabellSAML[[#This Row],[ID]]&gt;0,ISTEXT(TabellSAML[[#This Row],[(BIFF) Ledarens namn]]),"")</f>
        <v/>
      </c>
      <c r="AQ661" t="str">
        <f>IF(TabellSAML[[#This Row],[ID]]&gt;0,ISTEXT(TabellSAML[[#This Row],[(LFT) Ledarens namn]]),"")</f>
        <v/>
      </c>
      <c r="AR661" t="str">
        <f>IF(TabellSAML[[#This Row],[ID]]&gt;0,ISTEXT(TabellSAML[[#This Row],[(CoS) Namn på ledare för programmet]]),"")</f>
        <v/>
      </c>
      <c r="AS661" t="str">
        <f>IF(TabellSAML[[#This Row],[ID]]&gt;0,ISTEXT(TabellSAML[[#This Row],[(BIFF) Namn på ledare för programmet]]),"")</f>
        <v/>
      </c>
      <c r="AT661" t="str">
        <f>IF(TabellSAML[[#This Row],[ID]]&gt;0,ISTEXT(TabellSAML[[#This Row],[(LFT) Namn på ledare för programmet]]),"")</f>
        <v/>
      </c>
      <c r="AU661" s="5" t="str">
        <f>IF(TabellSAML[[#This Row],[CoS1]]=TRUE,TabellSAML[[#This Row],[Datum för det sista programtillfället]]&amp;TabellSAML[[#This Row],[(CoS) Ledarens namn]],"")</f>
        <v/>
      </c>
      <c r="AV661" t="str">
        <f>IF(TabellSAML[[#This Row],[CoS1]]=TRUE,TabellSAML[[#This Row],[Socialförvaltning som anordnat programtillfällena]],"")</f>
        <v/>
      </c>
      <c r="AW661" s="5" t="str">
        <f>IF(TabellSAML[[#This Row],[CoS2]]=TRUE,TabellSAML[[#This Row],[Datum för sista programtillfället]]&amp;TabellSAML[[#This Row],[(CoS) Namn på ledare för programmet]],"")</f>
        <v/>
      </c>
      <c r="AX661" t="str">
        <f>_xlfn.XLOOKUP(TabellSAML[[#This Row],[CoS_del_datum]],TabellSAML[CoS_led_datum],TabellSAML[CoS_led_SF],"",0,1)</f>
        <v/>
      </c>
      <c r="AY661" s="5" t="str">
        <f>IF(TabellSAML[[#This Row],[BIFF1]]=TRUE,TabellSAML[[#This Row],[Datum för det sista programtillfället]]&amp;TabellSAML[[#This Row],[(BIFF) Ledarens namn]],"")</f>
        <v/>
      </c>
      <c r="AZ661" t="str">
        <f>IF(TabellSAML[[#This Row],[BIFF1]]=TRUE,TabellSAML[[#This Row],[Socialförvaltning som anordnat programtillfällena]],"")</f>
        <v/>
      </c>
      <c r="BA661" s="5" t="str">
        <f>IF(TabellSAML[[#This Row],[BIFF2]]=TRUE,TabellSAML[[#This Row],[Datum för sista programtillfället]]&amp;TabellSAML[[#This Row],[(BIFF) Namn på ledare för programmet]],"")</f>
        <v/>
      </c>
      <c r="BB661" t="str">
        <f>_xlfn.XLOOKUP(TabellSAML[[#This Row],[BIFF_del_datum]],TabellSAML[BIFF_led_datum],TabellSAML[BIFF_led_SF],"",0,1)</f>
        <v/>
      </c>
      <c r="BC661" s="5" t="str">
        <f>IF(TabellSAML[[#This Row],[LFT1]]=TRUE,TabellSAML[[#This Row],[Datum för det sista programtillfället]]&amp;TabellSAML[[#This Row],[(LFT) Ledarens namn]],"")</f>
        <v/>
      </c>
      <c r="BD661" t="str">
        <f>IF(TabellSAML[[#This Row],[LFT1]]=TRUE,TabellSAML[[#This Row],[Socialförvaltning som anordnat programtillfällena]],"")</f>
        <v/>
      </c>
      <c r="BE661" s="5" t="str">
        <f>IF(TabellSAML[[#This Row],[LFT2]]=TRUE,TabellSAML[[#This Row],[Datum för sista programtillfället]]&amp;TabellSAML[[#This Row],[(LFT) Namn på ledare för programmet]],"")</f>
        <v/>
      </c>
      <c r="BF661" t="str">
        <f>_xlfn.XLOOKUP(TabellSAML[[#This Row],[LFT_del_datum]],TabellSAML[LFT_led_datum],TabellSAML[LFT_led_SF],"",0,1)</f>
        <v/>
      </c>
      <c r="BG661"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61"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61" s="5" t="str">
        <f>IF(ISNUMBER(TabellSAML[[#This Row],[Datum för det sista programtillfället]]),TabellSAML[[#This Row],[Datum för det sista programtillfället]],IF(ISBLANK(TabellSAML[[#This Row],[Datum för sista programtillfället]]),"",TabellSAML[[#This Row],[Datum för sista programtillfället]]))</f>
        <v/>
      </c>
      <c r="BJ661" t="str">
        <f>IF(ISTEXT(TabellSAML[[#This Row],[Typ av program]]),TabellSAML[[#This Row],[Typ av program]],IF(ISBLANK(TabellSAML[[#This Row],[Typ av program2]]),"",TabellSAML[[#This Row],[Typ av program2]]))</f>
        <v/>
      </c>
      <c r="BK661" t="str">
        <f>IF(ISTEXT(TabellSAML[[#This Row],[Datum alla]]),"",YEAR(TabellSAML[[#This Row],[Datum alla]]))</f>
        <v/>
      </c>
      <c r="BL661" t="str">
        <f>IF(ISTEXT(TabellSAML[[#This Row],[Datum alla]]),"",MONTH(TabellSAML[[#This Row],[Datum alla]]))</f>
        <v/>
      </c>
      <c r="BM661" t="str">
        <f>IF(ISTEXT(TabellSAML[[#This Row],[Månad]]),"",IF(TabellSAML[[#This Row],[Månad]]&lt;=6,TabellSAML[[#This Row],[År]]&amp;" termin 1",TabellSAML[[#This Row],[År]]&amp;" termin 2"))</f>
        <v/>
      </c>
    </row>
    <row r="662" spans="2:65" x14ac:dyDescent="0.25">
      <c r="B662" s="1"/>
      <c r="C662" s="1"/>
      <c r="AO662" s="44" t="str">
        <f>IF(TabellSAML[[#This Row],[ID]]&gt;0,ISTEXT(TabellSAML[[#This Row],[(CoS) Ledarens namn]]),"")</f>
        <v/>
      </c>
      <c r="AP662" t="str">
        <f>IF(TabellSAML[[#This Row],[ID]]&gt;0,ISTEXT(TabellSAML[[#This Row],[(BIFF) Ledarens namn]]),"")</f>
        <v/>
      </c>
      <c r="AQ662" t="str">
        <f>IF(TabellSAML[[#This Row],[ID]]&gt;0,ISTEXT(TabellSAML[[#This Row],[(LFT) Ledarens namn]]),"")</f>
        <v/>
      </c>
      <c r="AR662" t="str">
        <f>IF(TabellSAML[[#This Row],[ID]]&gt;0,ISTEXT(TabellSAML[[#This Row],[(CoS) Namn på ledare för programmet]]),"")</f>
        <v/>
      </c>
      <c r="AS662" t="str">
        <f>IF(TabellSAML[[#This Row],[ID]]&gt;0,ISTEXT(TabellSAML[[#This Row],[(BIFF) Namn på ledare för programmet]]),"")</f>
        <v/>
      </c>
      <c r="AT662" t="str">
        <f>IF(TabellSAML[[#This Row],[ID]]&gt;0,ISTEXT(TabellSAML[[#This Row],[(LFT) Namn på ledare för programmet]]),"")</f>
        <v/>
      </c>
      <c r="AU662" s="5" t="str">
        <f>IF(TabellSAML[[#This Row],[CoS1]]=TRUE,TabellSAML[[#This Row],[Datum för det sista programtillfället]]&amp;TabellSAML[[#This Row],[(CoS) Ledarens namn]],"")</f>
        <v/>
      </c>
      <c r="AV662" t="str">
        <f>IF(TabellSAML[[#This Row],[CoS1]]=TRUE,TabellSAML[[#This Row],[Socialförvaltning som anordnat programtillfällena]],"")</f>
        <v/>
      </c>
      <c r="AW662" s="5" t="str">
        <f>IF(TabellSAML[[#This Row],[CoS2]]=TRUE,TabellSAML[[#This Row],[Datum för sista programtillfället]]&amp;TabellSAML[[#This Row],[(CoS) Namn på ledare för programmet]],"")</f>
        <v/>
      </c>
      <c r="AX662" t="str">
        <f>_xlfn.XLOOKUP(TabellSAML[[#This Row],[CoS_del_datum]],TabellSAML[CoS_led_datum],TabellSAML[CoS_led_SF],"",0,1)</f>
        <v/>
      </c>
      <c r="AY662" s="5" t="str">
        <f>IF(TabellSAML[[#This Row],[BIFF1]]=TRUE,TabellSAML[[#This Row],[Datum för det sista programtillfället]]&amp;TabellSAML[[#This Row],[(BIFF) Ledarens namn]],"")</f>
        <v/>
      </c>
      <c r="AZ662" t="str">
        <f>IF(TabellSAML[[#This Row],[BIFF1]]=TRUE,TabellSAML[[#This Row],[Socialförvaltning som anordnat programtillfällena]],"")</f>
        <v/>
      </c>
      <c r="BA662" s="5" t="str">
        <f>IF(TabellSAML[[#This Row],[BIFF2]]=TRUE,TabellSAML[[#This Row],[Datum för sista programtillfället]]&amp;TabellSAML[[#This Row],[(BIFF) Namn på ledare för programmet]],"")</f>
        <v/>
      </c>
      <c r="BB662" t="str">
        <f>_xlfn.XLOOKUP(TabellSAML[[#This Row],[BIFF_del_datum]],TabellSAML[BIFF_led_datum],TabellSAML[BIFF_led_SF],"",0,1)</f>
        <v/>
      </c>
      <c r="BC662" s="5" t="str">
        <f>IF(TabellSAML[[#This Row],[LFT1]]=TRUE,TabellSAML[[#This Row],[Datum för det sista programtillfället]]&amp;TabellSAML[[#This Row],[(LFT) Ledarens namn]],"")</f>
        <v/>
      </c>
      <c r="BD662" t="str">
        <f>IF(TabellSAML[[#This Row],[LFT1]]=TRUE,TabellSAML[[#This Row],[Socialförvaltning som anordnat programtillfällena]],"")</f>
        <v/>
      </c>
      <c r="BE662" s="5" t="str">
        <f>IF(TabellSAML[[#This Row],[LFT2]]=TRUE,TabellSAML[[#This Row],[Datum för sista programtillfället]]&amp;TabellSAML[[#This Row],[(LFT) Namn på ledare för programmet]],"")</f>
        <v/>
      </c>
      <c r="BF662" t="str">
        <f>_xlfn.XLOOKUP(TabellSAML[[#This Row],[LFT_del_datum]],TabellSAML[LFT_led_datum],TabellSAML[LFT_led_SF],"",0,1)</f>
        <v/>
      </c>
      <c r="BG662"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62"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62" s="5" t="str">
        <f>IF(ISNUMBER(TabellSAML[[#This Row],[Datum för det sista programtillfället]]),TabellSAML[[#This Row],[Datum för det sista programtillfället]],IF(ISBLANK(TabellSAML[[#This Row],[Datum för sista programtillfället]]),"",TabellSAML[[#This Row],[Datum för sista programtillfället]]))</f>
        <v/>
      </c>
      <c r="BJ662" t="str">
        <f>IF(ISTEXT(TabellSAML[[#This Row],[Typ av program]]),TabellSAML[[#This Row],[Typ av program]],IF(ISBLANK(TabellSAML[[#This Row],[Typ av program2]]),"",TabellSAML[[#This Row],[Typ av program2]]))</f>
        <v/>
      </c>
      <c r="BK662" t="str">
        <f>IF(ISTEXT(TabellSAML[[#This Row],[Datum alla]]),"",YEAR(TabellSAML[[#This Row],[Datum alla]]))</f>
        <v/>
      </c>
      <c r="BL662" t="str">
        <f>IF(ISTEXT(TabellSAML[[#This Row],[Datum alla]]),"",MONTH(TabellSAML[[#This Row],[Datum alla]]))</f>
        <v/>
      </c>
      <c r="BM662" t="str">
        <f>IF(ISTEXT(TabellSAML[[#This Row],[Månad]]),"",IF(TabellSAML[[#This Row],[Månad]]&lt;=6,TabellSAML[[#This Row],[År]]&amp;" termin 1",TabellSAML[[#This Row],[År]]&amp;" termin 2"))</f>
        <v/>
      </c>
    </row>
    <row r="663" spans="2:65" x14ac:dyDescent="0.25">
      <c r="B663" s="1"/>
      <c r="C663" s="1"/>
      <c r="AO663" s="44" t="str">
        <f>IF(TabellSAML[[#This Row],[ID]]&gt;0,ISTEXT(TabellSAML[[#This Row],[(CoS) Ledarens namn]]),"")</f>
        <v/>
      </c>
      <c r="AP663" t="str">
        <f>IF(TabellSAML[[#This Row],[ID]]&gt;0,ISTEXT(TabellSAML[[#This Row],[(BIFF) Ledarens namn]]),"")</f>
        <v/>
      </c>
      <c r="AQ663" t="str">
        <f>IF(TabellSAML[[#This Row],[ID]]&gt;0,ISTEXT(TabellSAML[[#This Row],[(LFT) Ledarens namn]]),"")</f>
        <v/>
      </c>
      <c r="AR663" t="str">
        <f>IF(TabellSAML[[#This Row],[ID]]&gt;0,ISTEXT(TabellSAML[[#This Row],[(CoS) Namn på ledare för programmet]]),"")</f>
        <v/>
      </c>
      <c r="AS663" t="str">
        <f>IF(TabellSAML[[#This Row],[ID]]&gt;0,ISTEXT(TabellSAML[[#This Row],[(BIFF) Namn på ledare för programmet]]),"")</f>
        <v/>
      </c>
      <c r="AT663" t="str">
        <f>IF(TabellSAML[[#This Row],[ID]]&gt;0,ISTEXT(TabellSAML[[#This Row],[(LFT) Namn på ledare för programmet]]),"")</f>
        <v/>
      </c>
      <c r="AU663" s="5" t="str">
        <f>IF(TabellSAML[[#This Row],[CoS1]]=TRUE,TabellSAML[[#This Row],[Datum för det sista programtillfället]]&amp;TabellSAML[[#This Row],[(CoS) Ledarens namn]],"")</f>
        <v/>
      </c>
      <c r="AV663" t="str">
        <f>IF(TabellSAML[[#This Row],[CoS1]]=TRUE,TabellSAML[[#This Row],[Socialförvaltning som anordnat programtillfällena]],"")</f>
        <v/>
      </c>
      <c r="AW663" s="5" t="str">
        <f>IF(TabellSAML[[#This Row],[CoS2]]=TRUE,TabellSAML[[#This Row],[Datum för sista programtillfället]]&amp;TabellSAML[[#This Row],[(CoS) Namn på ledare för programmet]],"")</f>
        <v/>
      </c>
      <c r="AX663" t="str">
        <f>_xlfn.XLOOKUP(TabellSAML[[#This Row],[CoS_del_datum]],TabellSAML[CoS_led_datum],TabellSAML[CoS_led_SF],"",0,1)</f>
        <v/>
      </c>
      <c r="AY663" s="5" t="str">
        <f>IF(TabellSAML[[#This Row],[BIFF1]]=TRUE,TabellSAML[[#This Row],[Datum för det sista programtillfället]]&amp;TabellSAML[[#This Row],[(BIFF) Ledarens namn]],"")</f>
        <v/>
      </c>
      <c r="AZ663" t="str">
        <f>IF(TabellSAML[[#This Row],[BIFF1]]=TRUE,TabellSAML[[#This Row],[Socialförvaltning som anordnat programtillfällena]],"")</f>
        <v/>
      </c>
      <c r="BA663" s="5" t="str">
        <f>IF(TabellSAML[[#This Row],[BIFF2]]=TRUE,TabellSAML[[#This Row],[Datum för sista programtillfället]]&amp;TabellSAML[[#This Row],[(BIFF) Namn på ledare för programmet]],"")</f>
        <v/>
      </c>
      <c r="BB663" t="str">
        <f>_xlfn.XLOOKUP(TabellSAML[[#This Row],[BIFF_del_datum]],TabellSAML[BIFF_led_datum],TabellSAML[BIFF_led_SF],"",0,1)</f>
        <v/>
      </c>
      <c r="BC663" s="5" t="str">
        <f>IF(TabellSAML[[#This Row],[LFT1]]=TRUE,TabellSAML[[#This Row],[Datum för det sista programtillfället]]&amp;TabellSAML[[#This Row],[(LFT) Ledarens namn]],"")</f>
        <v/>
      </c>
      <c r="BD663" t="str">
        <f>IF(TabellSAML[[#This Row],[LFT1]]=TRUE,TabellSAML[[#This Row],[Socialförvaltning som anordnat programtillfällena]],"")</f>
        <v/>
      </c>
      <c r="BE663" s="5" t="str">
        <f>IF(TabellSAML[[#This Row],[LFT2]]=TRUE,TabellSAML[[#This Row],[Datum för sista programtillfället]]&amp;TabellSAML[[#This Row],[(LFT) Namn på ledare för programmet]],"")</f>
        <v/>
      </c>
      <c r="BF663" t="str">
        <f>_xlfn.XLOOKUP(TabellSAML[[#This Row],[LFT_del_datum]],TabellSAML[LFT_led_datum],TabellSAML[LFT_led_SF],"",0,1)</f>
        <v/>
      </c>
      <c r="BG663"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63"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63" s="5" t="str">
        <f>IF(ISNUMBER(TabellSAML[[#This Row],[Datum för det sista programtillfället]]),TabellSAML[[#This Row],[Datum för det sista programtillfället]],IF(ISBLANK(TabellSAML[[#This Row],[Datum för sista programtillfället]]),"",TabellSAML[[#This Row],[Datum för sista programtillfället]]))</f>
        <v/>
      </c>
      <c r="BJ663" t="str">
        <f>IF(ISTEXT(TabellSAML[[#This Row],[Typ av program]]),TabellSAML[[#This Row],[Typ av program]],IF(ISBLANK(TabellSAML[[#This Row],[Typ av program2]]),"",TabellSAML[[#This Row],[Typ av program2]]))</f>
        <v/>
      </c>
      <c r="BK663" t="str">
        <f>IF(ISTEXT(TabellSAML[[#This Row],[Datum alla]]),"",YEAR(TabellSAML[[#This Row],[Datum alla]]))</f>
        <v/>
      </c>
      <c r="BL663" t="str">
        <f>IF(ISTEXT(TabellSAML[[#This Row],[Datum alla]]),"",MONTH(TabellSAML[[#This Row],[Datum alla]]))</f>
        <v/>
      </c>
      <c r="BM663" t="str">
        <f>IF(ISTEXT(TabellSAML[[#This Row],[Månad]]),"",IF(TabellSAML[[#This Row],[Månad]]&lt;=6,TabellSAML[[#This Row],[År]]&amp;" termin 1",TabellSAML[[#This Row],[År]]&amp;" termin 2"))</f>
        <v/>
      </c>
    </row>
    <row r="664" spans="2:65" x14ac:dyDescent="0.25">
      <c r="B664" s="1"/>
      <c r="C664" s="1"/>
      <c r="AO664" s="44" t="str">
        <f>IF(TabellSAML[[#This Row],[ID]]&gt;0,ISTEXT(TabellSAML[[#This Row],[(CoS) Ledarens namn]]),"")</f>
        <v/>
      </c>
      <c r="AP664" t="str">
        <f>IF(TabellSAML[[#This Row],[ID]]&gt;0,ISTEXT(TabellSAML[[#This Row],[(BIFF) Ledarens namn]]),"")</f>
        <v/>
      </c>
      <c r="AQ664" t="str">
        <f>IF(TabellSAML[[#This Row],[ID]]&gt;0,ISTEXT(TabellSAML[[#This Row],[(LFT) Ledarens namn]]),"")</f>
        <v/>
      </c>
      <c r="AR664" t="str">
        <f>IF(TabellSAML[[#This Row],[ID]]&gt;0,ISTEXT(TabellSAML[[#This Row],[(CoS) Namn på ledare för programmet]]),"")</f>
        <v/>
      </c>
      <c r="AS664" t="str">
        <f>IF(TabellSAML[[#This Row],[ID]]&gt;0,ISTEXT(TabellSAML[[#This Row],[(BIFF) Namn på ledare för programmet]]),"")</f>
        <v/>
      </c>
      <c r="AT664" t="str">
        <f>IF(TabellSAML[[#This Row],[ID]]&gt;0,ISTEXT(TabellSAML[[#This Row],[(LFT) Namn på ledare för programmet]]),"")</f>
        <v/>
      </c>
      <c r="AU664" s="5" t="str">
        <f>IF(TabellSAML[[#This Row],[CoS1]]=TRUE,TabellSAML[[#This Row],[Datum för det sista programtillfället]]&amp;TabellSAML[[#This Row],[(CoS) Ledarens namn]],"")</f>
        <v/>
      </c>
      <c r="AV664" t="str">
        <f>IF(TabellSAML[[#This Row],[CoS1]]=TRUE,TabellSAML[[#This Row],[Socialförvaltning som anordnat programtillfällena]],"")</f>
        <v/>
      </c>
      <c r="AW664" s="5" t="str">
        <f>IF(TabellSAML[[#This Row],[CoS2]]=TRUE,TabellSAML[[#This Row],[Datum för sista programtillfället]]&amp;TabellSAML[[#This Row],[(CoS) Namn på ledare för programmet]],"")</f>
        <v/>
      </c>
      <c r="AX664" t="str">
        <f>_xlfn.XLOOKUP(TabellSAML[[#This Row],[CoS_del_datum]],TabellSAML[CoS_led_datum],TabellSAML[CoS_led_SF],"",0,1)</f>
        <v/>
      </c>
      <c r="AY664" s="5" t="str">
        <f>IF(TabellSAML[[#This Row],[BIFF1]]=TRUE,TabellSAML[[#This Row],[Datum för det sista programtillfället]]&amp;TabellSAML[[#This Row],[(BIFF) Ledarens namn]],"")</f>
        <v/>
      </c>
      <c r="AZ664" t="str">
        <f>IF(TabellSAML[[#This Row],[BIFF1]]=TRUE,TabellSAML[[#This Row],[Socialförvaltning som anordnat programtillfällena]],"")</f>
        <v/>
      </c>
      <c r="BA664" s="5" t="str">
        <f>IF(TabellSAML[[#This Row],[BIFF2]]=TRUE,TabellSAML[[#This Row],[Datum för sista programtillfället]]&amp;TabellSAML[[#This Row],[(BIFF) Namn på ledare för programmet]],"")</f>
        <v/>
      </c>
      <c r="BB664" t="str">
        <f>_xlfn.XLOOKUP(TabellSAML[[#This Row],[BIFF_del_datum]],TabellSAML[BIFF_led_datum],TabellSAML[BIFF_led_SF],"",0,1)</f>
        <v/>
      </c>
      <c r="BC664" s="5" t="str">
        <f>IF(TabellSAML[[#This Row],[LFT1]]=TRUE,TabellSAML[[#This Row],[Datum för det sista programtillfället]]&amp;TabellSAML[[#This Row],[(LFT) Ledarens namn]],"")</f>
        <v/>
      </c>
      <c r="BD664" t="str">
        <f>IF(TabellSAML[[#This Row],[LFT1]]=TRUE,TabellSAML[[#This Row],[Socialförvaltning som anordnat programtillfällena]],"")</f>
        <v/>
      </c>
      <c r="BE664" s="5" t="str">
        <f>IF(TabellSAML[[#This Row],[LFT2]]=TRUE,TabellSAML[[#This Row],[Datum för sista programtillfället]]&amp;TabellSAML[[#This Row],[(LFT) Namn på ledare för programmet]],"")</f>
        <v/>
      </c>
      <c r="BF664" t="str">
        <f>_xlfn.XLOOKUP(TabellSAML[[#This Row],[LFT_del_datum]],TabellSAML[LFT_led_datum],TabellSAML[LFT_led_SF],"",0,1)</f>
        <v/>
      </c>
      <c r="BG664" s="52" t="str">
        <f>IF(ISBLANK(TabellSAML[[#This Row],[Typ av program2]]),"",IF(TabellSAML[[#This Row],[Typ av program2]]="Trygghetscirkeln",TabellSAML[[#This Row],[CoS_del_SF]],IF(TabellSAML[[#This Row],[Typ av program2]]="Barn i föräldrars fokus",TabellSAML[[#This Row],[BIFF-del_SF]],IF(TabellSAML[[#This Row],[Typ av program2]]="Ledarskapsträning för tonårsföräldrar",TabellSAML[[#This Row],[LFT_del_SF]],""))))</f>
        <v/>
      </c>
      <c r="BH664" t="str">
        <f>IF(OR(TabellSAML[[#This Row],[SF Deltagare]]="Centrum",TabellSAML[[#This Row],[SF Deltagare]]="Hisingen",TabellSAML[[#This Row],[SF Deltagare]]="Nordost",TabellSAML[[#This Row],[SF Deltagare]]="Sydväst"),TabellSAML[[#This Row],[SF Deltagare]],IF(ISBLANK(TabellSAML[[#This Row],[Socialförvaltning som anordnat programtillfällena]]),"",TabellSAML[[#This Row],[Socialförvaltning som anordnat programtillfällena]]))</f>
        <v/>
      </c>
      <c r="BI664" s="5" t="str">
        <f>IF(ISNUMBER(TabellSAML[[#This Row],[Datum för det sista programtillfället]]),TabellSAML[[#This Row],[Datum för det sista programtillfället]],IF(ISBLANK(TabellSAML[[#This Row],[Datum för sista programtillfället]]),"",TabellSAML[[#This Row],[Datum för sista programtillfället]]))</f>
        <v/>
      </c>
      <c r="BJ664" t="str">
        <f>IF(ISTEXT(TabellSAML[[#This Row],[Typ av program]]),TabellSAML[[#This Row],[Typ av program]],IF(ISBLANK(TabellSAML[[#This Row],[Typ av program2]]),"",TabellSAML[[#This Row],[Typ av program2]]))</f>
        <v/>
      </c>
      <c r="BK664" t="str">
        <f>IF(ISTEXT(TabellSAML[[#This Row],[Datum alla]]),"",YEAR(TabellSAML[[#This Row],[Datum alla]]))</f>
        <v/>
      </c>
      <c r="BL664" t="str">
        <f>IF(ISTEXT(TabellSAML[[#This Row],[Datum alla]]),"",MONTH(TabellSAML[[#This Row],[Datum alla]]))</f>
        <v/>
      </c>
      <c r="BM664" t="str">
        <f>IF(ISTEXT(TabellSAML[[#This Row],[Månad]]),"",IF(TabellSAML[[#This Row],[Månad]]&lt;=6,TabellSAML[[#This Row],[År]]&amp;" termin 1",TabellSAML[[#This Row],[År]]&amp;" termin 2"))</f>
        <v/>
      </c>
    </row>
  </sheetData>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663D4267B64D948BD936F2A5243D887" ma:contentTypeVersion="14" ma:contentTypeDescription="Skapa ett nytt dokument." ma:contentTypeScope="" ma:versionID="43dff3defcb5379280869f0b4daba141">
  <xsd:schema xmlns:xsd="http://www.w3.org/2001/XMLSchema" xmlns:xs="http://www.w3.org/2001/XMLSchema" xmlns:p="http://schemas.microsoft.com/office/2006/metadata/properties" xmlns:ns2="cc584284-009b-4688-a085-8b29b6fa2e40" xmlns:ns3="d8c4d26a-1a4c-4a0f-a70d-91fda94bac62" targetNamespace="http://schemas.microsoft.com/office/2006/metadata/properties" ma:root="true" ma:fieldsID="1a745104cc867c2e75f1eb277894539f" ns2:_="" ns3:_="">
    <xsd:import namespace="cc584284-009b-4688-a085-8b29b6fa2e40"/>
    <xsd:import namespace="d8c4d26a-1a4c-4a0f-a70d-91fda94bac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584284-009b-4688-a085-8b29b6fa2e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Bildmarkeringar" ma:readOnly="false" ma:fieldId="{5cf76f15-5ced-4ddc-b409-7134ff3c332f}" ma:taxonomyMulti="true" ma:sspId="5ba0a079-088f-45e9-a2b8-c4105584005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c4d26a-1a4c-4a0f-a70d-91fda94bac62"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element name="TaxCatchAll" ma:index="16" nillable="true" ma:displayName="Taxonomy Catch All Column" ma:hidden="true" ma:list="{8251319b-9462-43c3-b7d6-90076e9dbf33}" ma:internalName="TaxCatchAll" ma:showField="CatchAllData" ma:web="d8c4d26a-1a4c-4a0f-a70d-91fda94bac6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14CF2B-966C-4DD8-8358-1AEBFC9549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584284-009b-4688-a085-8b29b6fa2e40"/>
    <ds:schemaRef ds:uri="d8c4d26a-1a4c-4a0f-a70d-91fda94bac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F83FD7-66C4-47E6-BF09-59DD571B26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Kalkylblad</vt:lpstr>
      </vt:variant>
      <vt:variant>
        <vt:i4>5</vt:i4>
      </vt:variant>
    </vt:vector>
  </HeadingPairs>
  <TitlesOfParts>
    <vt:vector size="5" baseType="lpstr">
      <vt:lpstr>Data tom 230630</vt:lpstr>
      <vt:lpstr>Diagram tom 230630</vt:lpstr>
      <vt:lpstr>Data 230701-231004</vt:lpstr>
      <vt:lpstr>Instruktion</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Odhnoff</dc:creator>
  <cp:keywords/>
  <dc:description/>
  <cp:lastModifiedBy>Carl Odhnoff</cp:lastModifiedBy>
  <cp:revision/>
  <dcterms:created xsi:type="dcterms:W3CDTF">2023-04-26T06:47:29Z</dcterms:created>
  <dcterms:modified xsi:type="dcterms:W3CDTF">2025-06-23T14:11:56Z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