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820" yWindow="180" windowWidth="15200" windowHeight="14940" tabRatio="1000" activeTab="2"/>
  </bookViews>
  <sheets>
    <sheet name="H vacuum" sheetId="1" r:id="rId1"/>
    <sheet name="OH lines" sheetId="2" r:id="rId2"/>
    <sheet name="Arc Lin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2" l="1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R62" i="2"/>
  <c r="Q62" i="2"/>
  <c r="R61" i="2"/>
  <c r="Q61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N62" i="2"/>
  <c r="M62" i="2"/>
  <c r="N61" i="2"/>
  <c r="M61" i="2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I41" i="3"/>
  <c r="H41" i="3"/>
  <c r="I40" i="3"/>
  <c r="H40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V62" i="2"/>
  <c r="U62" i="2"/>
  <c r="V61" i="2"/>
  <c r="U61" i="2"/>
  <c r="U41" i="2"/>
  <c r="V41" i="2"/>
  <c r="U42" i="2"/>
  <c r="V42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M41" i="3"/>
  <c r="L41" i="3"/>
  <c r="M40" i="3"/>
  <c r="L40" i="3"/>
  <c r="M37" i="3"/>
  <c r="M36" i="3"/>
  <c r="M35" i="3"/>
  <c r="M34" i="3"/>
  <c r="M33" i="3"/>
  <c r="M32" i="3"/>
  <c r="M31" i="3"/>
  <c r="M30" i="3"/>
  <c r="M29" i="3"/>
  <c r="M28" i="3"/>
  <c r="M27" i="3"/>
  <c r="M26" i="3"/>
  <c r="L37" i="3"/>
  <c r="L36" i="3"/>
  <c r="L35" i="3"/>
  <c r="L34" i="3"/>
  <c r="L33" i="3"/>
  <c r="L32" i="3"/>
  <c r="L31" i="3"/>
  <c r="L30" i="3"/>
  <c r="L29" i="3"/>
  <c r="L28" i="3"/>
  <c r="L27" i="3"/>
  <c r="L26" i="3"/>
  <c r="D4" i="3"/>
  <c r="E4" i="3"/>
  <c r="E5" i="3"/>
  <c r="E6" i="3"/>
  <c r="E7" i="3"/>
  <c r="E8" i="3"/>
  <c r="E9" i="3"/>
  <c r="E10" i="3"/>
  <c r="E11" i="3"/>
  <c r="E12" i="3"/>
  <c r="D5" i="3"/>
  <c r="D6" i="3"/>
  <c r="D7" i="3"/>
  <c r="D8" i="3"/>
  <c r="D9" i="3"/>
  <c r="D10" i="3"/>
  <c r="D11" i="3"/>
  <c r="D12" i="3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62" i="2"/>
  <c r="I62" i="2"/>
  <c r="J61" i="2"/>
  <c r="I61" i="2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41" i="3"/>
  <c r="D41" i="3"/>
  <c r="E40" i="3"/>
  <c r="D40" i="3"/>
  <c r="N15" i="1"/>
  <c r="O15" i="1"/>
  <c r="N16" i="1"/>
  <c r="O16" i="1"/>
  <c r="N17" i="1"/>
  <c r="O17" i="1"/>
  <c r="N18" i="1"/>
  <c r="O18" i="1"/>
  <c r="N19" i="1"/>
  <c r="O19" i="1"/>
  <c r="N20" i="1"/>
  <c r="O20" i="1"/>
  <c r="N12" i="1"/>
  <c r="O12" i="1"/>
  <c r="O59" i="1"/>
  <c r="N59" i="1"/>
  <c r="O58" i="1"/>
  <c r="N58" i="1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F62" i="2"/>
  <c r="E62" i="2"/>
  <c r="F61" i="2"/>
  <c r="E61" i="2"/>
  <c r="J15" i="1"/>
  <c r="K15" i="1"/>
  <c r="J16" i="1"/>
  <c r="K16" i="1"/>
  <c r="J17" i="1"/>
  <c r="K17" i="1"/>
  <c r="J18" i="1"/>
  <c r="K18" i="1"/>
  <c r="J19" i="1"/>
  <c r="K19" i="1"/>
  <c r="J20" i="1"/>
  <c r="K20" i="1"/>
  <c r="J12" i="1"/>
  <c r="K12" i="1"/>
  <c r="K59" i="1"/>
  <c r="J59" i="1"/>
  <c r="K58" i="1"/>
  <c r="J58" i="1"/>
  <c r="F12" i="1"/>
  <c r="G12" i="1"/>
  <c r="F15" i="1"/>
  <c r="G15" i="1"/>
  <c r="F16" i="1"/>
  <c r="G16" i="1"/>
  <c r="F17" i="1"/>
  <c r="G17" i="1"/>
  <c r="F18" i="1"/>
  <c r="G18" i="1"/>
  <c r="F19" i="1"/>
  <c r="G19" i="1"/>
  <c r="F20" i="1"/>
  <c r="G20" i="1"/>
  <c r="G59" i="1"/>
  <c r="G58" i="1"/>
  <c r="F59" i="1"/>
  <c r="F58" i="1"/>
</calcChain>
</file>

<file path=xl/sharedStrings.xml><?xml version="1.0" encoding="utf-8"?>
<sst xmlns="http://schemas.openxmlformats.org/spreadsheetml/2006/main" count="180" uniqueCount="80">
  <si>
    <t>Series</t>
  </si>
  <si>
    <t>Transition</t>
  </si>
  <si>
    <t>wavelength (Angstrom)</t>
  </si>
  <si>
    <t>Paschen</t>
  </si>
  <si>
    <t>4-3</t>
  </si>
  <si>
    <t>5-3</t>
  </si>
  <si>
    <t>6-3</t>
  </si>
  <si>
    <t>7-3</t>
  </si>
  <si>
    <t>8-3</t>
  </si>
  <si>
    <t>9-3</t>
  </si>
  <si>
    <t>10-3</t>
  </si>
  <si>
    <t>Brackett</t>
  </si>
  <si>
    <t>5-4</t>
  </si>
  <si>
    <t>6-4</t>
  </si>
  <si>
    <t>7-4</t>
  </si>
  <si>
    <t>8-4</t>
  </si>
  <si>
    <t>9-4</t>
  </si>
  <si>
    <t>10-4</t>
  </si>
  <si>
    <t>11-4</t>
  </si>
  <si>
    <t>12-4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</si>
  <si>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</si>
  <si>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</si>
  <si>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</si>
  <si>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</si>
  <si>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</si>
  <si>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</si>
  <si>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</si>
  <si>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</si>
  <si>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</si>
  <si>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Pfund</t>
  </si>
  <si>
    <t>7-5</t>
  </si>
  <si>
    <t>8-5</t>
  </si>
  <si>
    <t>9-5</t>
  </si>
  <si>
    <t>10-5</t>
  </si>
  <si>
    <t>11-5</t>
  </si>
  <si>
    <t>12-5</t>
  </si>
  <si>
    <t>13-5</t>
  </si>
  <si>
    <t>14-5</t>
  </si>
  <si>
    <t>15-5</t>
  </si>
  <si>
    <t>16-5</t>
  </si>
  <si>
    <t>17-5</t>
  </si>
  <si>
    <t>18-5</t>
  </si>
  <si>
    <t>19-5</t>
  </si>
  <si>
    <t>20-5</t>
  </si>
  <si>
    <t>Humphreys</t>
  </si>
  <si>
    <t>10-6</t>
  </si>
  <si>
    <t>11-6</t>
  </si>
  <si>
    <t>12-6</t>
  </si>
  <si>
    <t>13-6</t>
  </si>
  <si>
    <t>14-6</t>
  </si>
  <si>
    <t>15-6</t>
  </si>
  <si>
    <t>16-6</t>
  </si>
  <si>
    <t>17-6</t>
  </si>
  <si>
    <t>18-6</t>
  </si>
  <si>
    <t>19-6</t>
  </si>
  <si>
    <t>20-6</t>
  </si>
  <si>
    <t>21-6</t>
  </si>
  <si>
    <t>22-6</t>
  </si>
  <si>
    <t>23-6</t>
  </si>
  <si>
    <t>24-6</t>
  </si>
  <si>
    <t>25-6</t>
  </si>
  <si>
    <t>Wavelength (Angstrom)</t>
  </si>
  <si>
    <t>Strength</t>
  </si>
  <si>
    <t>Wavelength</t>
  </si>
  <si>
    <t>abs(delta)</t>
  </si>
  <si>
    <t>delta</t>
  </si>
  <si>
    <t>measured wavelength</t>
  </si>
  <si>
    <t>average</t>
  </si>
  <si>
    <t>stddev</t>
  </si>
  <si>
    <t>HK Telluric Option 3</t>
  </si>
  <si>
    <t>HK Telluric Option 1 - arc</t>
  </si>
  <si>
    <t>HK Telluric Option 2 - arc</t>
  </si>
  <si>
    <t>JH recovered arc</t>
  </si>
  <si>
    <t>JH Science with arc - Step 15 test</t>
  </si>
  <si>
    <t>HK Science with OH</t>
  </si>
  <si>
    <t>HK Science with arc</t>
  </si>
  <si>
    <t>HK recovered science arc</t>
  </si>
  <si>
    <t>HK recovered telluric arc</t>
  </si>
  <si>
    <t>HK Telluric with arc</t>
  </si>
  <si>
    <t>HK Telluric with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</si>
</sst>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64" fontId="1" fillId="0" borderId="4" xfId="0" applyNumberFormat="1" applyFont="1" applyBorder="1" applyAlignment="1">
      <alignment wrapText="1"/>
    </xf>
    <xf numFmtId="2" fontId="0" fillId="0" borderId="1" xfId="0" applyNumberFormat="1" applyBorder="1"/>
    <xf numFmtId="164" fontId="1" fillId="0" borderId="1" xfId="0" applyNumberFormat="1" applyFont="1" applyBorder="1"/>
    <xf numFmtId="164" fontId="1" fillId="0" borderId="6" xfId="0" applyNumberFormat="1" applyFont="1" applyBorder="1" applyAlignment="1">
      <alignment wrapText="1"/>
    </xf>
    <xf numFmtId="164" fontId="0" fillId="0" borderId="2" xfId="0" applyNumberFormat="1" applyBorder="1"/>
    <xf numFmtId="164" fontId="1" fillId="0" borderId="7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/>
    <xf numFmtId="2" fontId="1" fillId="0" borderId="1" xfId="0" applyNumberFormat="1" applyFont="1" applyBorder="1"/>
    <xf numFmtId="164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2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0" fontId="0" fillId="0" borderId="0" xfId="0" applyFill="1" applyBorder="1"/>
    <xf numFmtId="0" fontId="1" fillId="0" borderId="2" xfId="0" applyFont="1" applyBorder="1"/>
    <xf numFmtId="0" fontId="0" fillId="0" borderId="8" xfId="0" applyBorder="1" applyAlignment="1">
      <alignment horizontal="center"/>
    </xf>
    <xf numFmtId="164" fontId="1" fillId="0" borderId="9" xfId="0" applyNumberFormat="1" applyFont="1" applyBorder="1" applyAlignment="1">
      <alignment wrapText="1"/>
    </xf>
    <xf numFmtId="164" fontId="1" fillId="0" borderId="8" xfId="0" applyNumberFormat="1" applyFont="1" applyBorder="1" applyAlignment="1">
      <alignment wrapText="1"/>
    </xf>
    <xf numFmtId="164" fontId="0" fillId="0" borderId="8" xfId="0" applyNumberFormat="1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H1" workbookViewId="0">
      <selection activeCell="M15" sqref="M15:M20"/>
    </sheetView>
  </sheetViews>
  <sheetFormatPr baseColWidth="10" defaultRowHeight="15" x14ac:dyDescent="0"/>
  <cols>
    <col min="2" max="2" width="10.83203125" style="3"/>
    <col min="3" max="3" width="10.83203125" style="5"/>
    <col min="4" max="4" width="4.33203125" customWidth="1"/>
    <col min="5" max="5" width="10.83203125" style="20"/>
    <col min="6" max="6" width="10" style="24" customWidth="1"/>
    <col min="7" max="7" width="9.83203125" style="10" customWidth="1"/>
    <col min="8" max="8" width="4" customWidth="1"/>
    <col min="12" max="12" width="3.83203125" customWidth="1"/>
  </cols>
  <sheetData>
    <row r="1" spans="1:15" s="1" customFormat="1">
      <c r="B1" s="2"/>
      <c r="C1" s="18"/>
      <c r="E1" s="51" t="s">
        <v>69</v>
      </c>
      <c r="F1" s="52"/>
      <c r="G1" s="53"/>
      <c r="I1" s="51" t="s">
        <v>70</v>
      </c>
      <c r="J1" s="52"/>
      <c r="K1" s="53"/>
      <c r="M1" s="51" t="s">
        <v>71</v>
      </c>
      <c r="N1" s="52"/>
      <c r="O1" s="53"/>
    </row>
    <row r="2" spans="1:15" s="11" customFormat="1" ht="46" thickBot="1">
      <c r="A2" s="11" t="s">
        <v>0</v>
      </c>
      <c r="B2" s="12" t="s">
        <v>1</v>
      </c>
      <c r="C2" s="13" t="s">
        <v>2</v>
      </c>
      <c r="E2" s="19" t="s">
        <v>66</v>
      </c>
      <c r="F2" s="16" t="s">
        <v>65</v>
      </c>
      <c r="G2" s="21" t="s">
        <v>64</v>
      </c>
      <c r="I2" s="19" t="s">
        <v>66</v>
      </c>
      <c r="J2" s="16" t="s">
        <v>65</v>
      </c>
      <c r="K2" s="21" t="s">
        <v>64</v>
      </c>
      <c r="M2" s="19" t="s">
        <v>66</v>
      </c>
      <c r="N2" s="16" t="s">
        <v>65</v>
      </c>
      <c r="O2" s="21" t="s">
        <v>64</v>
      </c>
    </row>
    <row r="3" spans="1:15">
      <c r="A3" t="s">
        <v>3</v>
      </c>
      <c r="B3" s="3" t="s">
        <v>4</v>
      </c>
      <c r="C3" s="5">
        <v>18756.099999999999</v>
      </c>
      <c r="I3" s="20"/>
      <c r="J3" s="24"/>
      <c r="K3" s="10"/>
      <c r="M3" s="20"/>
      <c r="N3" s="24"/>
      <c r="O3" s="10"/>
    </row>
    <row r="4" spans="1:15">
      <c r="A4" t="s">
        <v>3</v>
      </c>
      <c r="B4" s="3" t="s">
        <v>5</v>
      </c>
      <c r="C4" s="5">
        <v>12821.6</v>
      </c>
      <c r="I4" s="20"/>
      <c r="J4" s="24"/>
      <c r="K4" s="10"/>
      <c r="M4" s="20"/>
      <c r="N4" s="24"/>
      <c r="O4" s="10"/>
    </row>
    <row r="5" spans="1:15">
      <c r="A5" t="s">
        <v>3</v>
      </c>
      <c r="B5" s="3" t="s">
        <v>6</v>
      </c>
      <c r="C5" s="5">
        <v>10941.1</v>
      </c>
      <c r="I5" s="20"/>
      <c r="J5" s="24"/>
      <c r="K5" s="10"/>
      <c r="M5" s="20"/>
      <c r="N5" s="24"/>
      <c r="O5" s="10"/>
    </row>
    <row r="6" spans="1:15">
      <c r="A6" t="s">
        <v>3</v>
      </c>
      <c r="B6" s="3" t="s">
        <v>7</v>
      </c>
      <c r="C6" s="5">
        <v>10052.1</v>
      </c>
      <c r="I6" s="20"/>
      <c r="J6" s="24"/>
      <c r="K6" s="10"/>
      <c r="M6" s="20"/>
      <c r="N6" s="24"/>
      <c r="O6" s="10"/>
    </row>
    <row r="7" spans="1:15">
      <c r="A7" t="s">
        <v>3</v>
      </c>
      <c r="B7" s="3" t="s">
        <v>8</v>
      </c>
      <c r="C7" s="5">
        <v>9548.6</v>
      </c>
      <c r="I7" s="20"/>
      <c r="J7" s="24"/>
      <c r="K7" s="10"/>
      <c r="M7" s="20"/>
      <c r="N7" s="24"/>
      <c r="O7" s="10"/>
    </row>
    <row r="8" spans="1:15">
      <c r="A8" t="s">
        <v>3</v>
      </c>
      <c r="B8" s="3" t="s">
        <v>9</v>
      </c>
      <c r="C8" s="5">
        <v>9531.5</v>
      </c>
      <c r="I8" s="20"/>
      <c r="J8" s="24"/>
      <c r="K8" s="10"/>
      <c r="M8" s="20"/>
      <c r="N8" s="24"/>
      <c r="O8" s="10"/>
    </row>
    <row r="9" spans="1:15">
      <c r="A9" t="s">
        <v>3</v>
      </c>
      <c r="B9" s="3" t="s">
        <v>10</v>
      </c>
      <c r="C9" s="5">
        <v>9017.4</v>
      </c>
      <c r="I9" s="20"/>
      <c r="J9" s="24"/>
      <c r="K9" s="10"/>
      <c r="M9" s="20"/>
      <c r="N9" s="24"/>
      <c r="O9" s="10"/>
    </row>
    <row r="10" spans="1:15">
      <c r="A10" t="s">
        <v>11</v>
      </c>
      <c r="B10" s="3" t="s">
        <v>12</v>
      </c>
      <c r="C10" s="5">
        <v>40522.6</v>
      </c>
      <c r="I10" s="20"/>
      <c r="J10" s="24"/>
      <c r="K10" s="10"/>
      <c r="M10" s="20"/>
      <c r="N10" s="24"/>
      <c r="O10" s="10"/>
    </row>
    <row r="11" spans="1:15">
      <c r="A11" t="s">
        <v>11</v>
      </c>
      <c r="B11" s="3" t="s">
        <v>13</v>
      </c>
      <c r="C11" s="5">
        <v>26258.7</v>
      </c>
      <c r="I11" s="20"/>
      <c r="J11" s="24"/>
      <c r="K11" s="10"/>
      <c r="M11" s="20"/>
      <c r="N11" s="24"/>
      <c r="O11" s="10"/>
    </row>
    <row r="12" spans="1:15">
      <c r="A12" t="s">
        <v>11</v>
      </c>
      <c r="B12" s="3" t="s">
        <v>14</v>
      </c>
      <c r="C12" s="5">
        <v>21661.200000000001</v>
      </c>
      <c r="F12" s="24">
        <f>E12-$C12</f>
        <v>-21661.200000000001</v>
      </c>
      <c r="G12" s="10">
        <f>ABS(F12)</f>
        <v>21661.200000000001</v>
      </c>
      <c r="I12" s="20"/>
      <c r="J12" s="24">
        <f>I12-$C12</f>
        <v>-21661.200000000001</v>
      </c>
      <c r="K12" s="10">
        <f>ABS(J12)</f>
        <v>21661.200000000001</v>
      </c>
      <c r="M12" s="20"/>
      <c r="N12" s="24">
        <f>M12-$C12</f>
        <v>-21661.200000000001</v>
      </c>
      <c r="O12" s="10">
        <f>ABS(N12)</f>
        <v>21661.200000000001</v>
      </c>
    </row>
    <row r="13" spans="1:15">
      <c r="A13" t="s">
        <v>11</v>
      </c>
      <c r="B13" s="3" t="s">
        <v>15</v>
      </c>
      <c r="C13" s="5">
        <v>19450.900000000001</v>
      </c>
      <c r="I13" s="20"/>
      <c r="J13" s="24"/>
      <c r="K13" s="10"/>
      <c r="M13" s="20"/>
      <c r="N13" s="24"/>
      <c r="O13" s="10"/>
    </row>
    <row r="14" spans="1:15">
      <c r="A14" t="s">
        <v>11</v>
      </c>
      <c r="B14" s="3" t="s">
        <v>16</v>
      </c>
      <c r="C14" s="5">
        <v>18179.099999999999</v>
      </c>
      <c r="I14" s="20"/>
      <c r="J14" s="24"/>
      <c r="K14" s="10"/>
      <c r="M14" s="20"/>
      <c r="N14" s="24"/>
      <c r="O14" s="10"/>
    </row>
    <row r="15" spans="1:15">
      <c r="A15" t="s">
        <v>11</v>
      </c>
      <c r="B15" s="3" t="s">
        <v>17</v>
      </c>
      <c r="C15" s="5">
        <v>17366.900000000001</v>
      </c>
      <c r="F15" s="24">
        <f t="shared" ref="F15:F20" si="0">E15-$C15</f>
        <v>-17366.900000000001</v>
      </c>
      <c r="G15" s="10">
        <f t="shared" ref="G15:G20" si="1">ABS(F15)</f>
        <v>17366.900000000001</v>
      </c>
      <c r="I15" s="20"/>
      <c r="J15" s="24">
        <f t="shared" ref="J15:J20" si="2">I15-$C15</f>
        <v>-17366.900000000001</v>
      </c>
      <c r="K15" s="10">
        <f t="shared" ref="K15:K20" si="3">ABS(J15)</f>
        <v>17366.900000000001</v>
      </c>
      <c r="M15" s="20"/>
      <c r="N15" s="24">
        <f t="shared" ref="N15:N20" si="4">M15-$C15</f>
        <v>-17366.900000000001</v>
      </c>
      <c r="O15" s="10">
        <f t="shared" ref="O15:O20" si="5">ABS(N15)</f>
        <v>17366.900000000001</v>
      </c>
    </row>
    <row r="16" spans="1:15">
      <c r="A16" t="s">
        <v>11</v>
      </c>
      <c r="B16" s="3" t="s">
        <v>18</v>
      </c>
      <c r="C16" s="5">
        <v>16811.099999999999</v>
      </c>
      <c r="F16" s="24">
        <f t="shared" si="0"/>
        <v>-16811.099999999999</v>
      </c>
      <c r="G16" s="10">
        <f t="shared" si="1"/>
        <v>16811.099999999999</v>
      </c>
      <c r="I16" s="20"/>
      <c r="J16" s="24">
        <f t="shared" si="2"/>
        <v>-16811.099999999999</v>
      </c>
      <c r="K16" s="10">
        <f t="shared" si="3"/>
        <v>16811.099999999999</v>
      </c>
      <c r="M16" s="20"/>
      <c r="N16" s="24">
        <f t="shared" si="4"/>
        <v>-16811.099999999999</v>
      </c>
      <c r="O16" s="10">
        <f t="shared" si="5"/>
        <v>16811.099999999999</v>
      </c>
    </row>
    <row r="17" spans="1:15">
      <c r="A17" t="s">
        <v>11</v>
      </c>
      <c r="B17" s="3" t="s">
        <v>19</v>
      </c>
      <c r="C17" s="5">
        <v>16411.7</v>
      </c>
      <c r="F17" s="24">
        <f t="shared" si="0"/>
        <v>-16411.7</v>
      </c>
      <c r="G17" s="10">
        <f t="shared" si="1"/>
        <v>16411.7</v>
      </c>
      <c r="I17" s="20"/>
      <c r="J17" s="24">
        <f t="shared" si="2"/>
        <v>-16411.7</v>
      </c>
      <c r="K17" s="10">
        <f t="shared" si="3"/>
        <v>16411.7</v>
      </c>
      <c r="M17" s="20"/>
      <c r="N17" s="24">
        <f t="shared" si="4"/>
        <v>-16411.7</v>
      </c>
      <c r="O17" s="10">
        <f t="shared" si="5"/>
        <v>16411.7</v>
      </c>
    </row>
    <row r="18" spans="1:15">
      <c r="A18" t="s">
        <v>11</v>
      </c>
      <c r="B18" s="3" t="s">
        <v>20</v>
      </c>
      <c r="C18" s="5">
        <v>16113.7</v>
      </c>
      <c r="F18" s="24">
        <f t="shared" si="0"/>
        <v>-16113.7</v>
      </c>
      <c r="G18" s="10">
        <f t="shared" si="1"/>
        <v>16113.7</v>
      </c>
      <c r="I18" s="20"/>
      <c r="J18" s="24">
        <f t="shared" si="2"/>
        <v>-16113.7</v>
      </c>
      <c r="K18" s="10">
        <f t="shared" si="3"/>
        <v>16113.7</v>
      </c>
      <c r="M18" s="20"/>
      <c r="N18" s="24">
        <f t="shared" si="4"/>
        <v>-16113.7</v>
      </c>
      <c r="O18" s="10">
        <f t="shared" si="5"/>
        <v>16113.7</v>
      </c>
    </row>
    <row r="19" spans="1:15">
      <c r="A19" t="s">
        <v>11</v>
      </c>
      <c r="B19" s="3" t="s">
        <v>21</v>
      </c>
      <c r="C19" s="5">
        <v>15884.9</v>
      </c>
      <c r="F19" s="24">
        <f t="shared" si="0"/>
        <v>-15884.9</v>
      </c>
      <c r="G19" s="10">
        <f t="shared" si="1"/>
        <v>15884.9</v>
      </c>
      <c r="I19" s="20"/>
      <c r="J19" s="24">
        <f t="shared" si="2"/>
        <v>-15884.9</v>
      </c>
      <c r="K19" s="10">
        <f t="shared" si="3"/>
        <v>15884.9</v>
      </c>
      <c r="M19" s="20"/>
      <c r="N19" s="24">
        <f t="shared" si="4"/>
        <v>-15884.9</v>
      </c>
      <c r="O19" s="10">
        <f t="shared" si="5"/>
        <v>15884.9</v>
      </c>
    </row>
    <row r="20" spans="1:15">
      <c r="A20" t="s">
        <v>11</v>
      </c>
      <c r="B20" s="3" t="s">
        <v>22</v>
      </c>
      <c r="C20" s="5">
        <v>15705</v>
      </c>
      <c r="F20" s="24">
        <f t="shared" si="0"/>
        <v>-15705</v>
      </c>
      <c r="G20" s="10">
        <f t="shared" si="1"/>
        <v>15705</v>
      </c>
      <c r="I20" s="20"/>
      <c r="J20" s="24">
        <f t="shared" si="2"/>
        <v>-15705</v>
      </c>
      <c r="K20" s="10">
        <f t="shared" si="3"/>
        <v>15705</v>
      </c>
      <c r="M20" s="20"/>
      <c r="N20" s="24">
        <f t="shared" si="4"/>
        <v>-15705</v>
      </c>
      <c r="O20" s="10">
        <f t="shared" si="5"/>
        <v>15705</v>
      </c>
    </row>
    <row r="21" spans="1:15">
      <c r="A21" t="s">
        <v>11</v>
      </c>
      <c r="B21" s="3" t="s">
        <v>23</v>
      </c>
      <c r="C21" s="5">
        <v>15560.7</v>
      </c>
      <c r="I21" s="20"/>
      <c r="J21" s="24"/>
      <c r="K21" s="10"/>
      <c r="M21" s="20"/>
      <c r="N21" s="24"/>
      <c r="O21" s="10"/>
    </row>
    <row r="22" spans="1:15">
      <c r="A22" t="s">
        <v>11</v>
      </c>
      <c r="B22" s="3" t="s">
        <v>24</v>
      </c>
      <c r="C22" s="5">
        <v>15443.1</v>
      </c>
      <c r="I22" s="20"/>
      <c r="J22" s="24"/>
      <c r="K22" s="10"/>
      <c r="M22" s="20"/>
      <c r="N22" s="24"/>
      <c r="O22" s="10"/>
    </row>
    <row r="23" spans="1:15">
      <c r="A23" t="s">
        <v>11</v>
      </c>
      <c r="B23" s="3" t="s">
        <v>25</v>
      </c>
      <c r="C23" s="5">
        <v>15346</v>
      </c>
      <c r="I23" s="20"/>
      <c r="J23" s="24"/>
      <c r="K23" s="10"/>
      <c r="M23" s="20"/>
      <c r="N23" s="24"/>
      <c r="O23" s="10"/>
    </row>
    <row r="24" spans="1:15">
      <c r="A24" t="s">
        <v>11</v>
      </c>
      <c r="B24" s="3" t="s">
        <v>26</v>
      </c>
      <c r="C24" s="5">
        <v>15264.7</v>
      </c>
      <c r="I24" s="20"/>
      <c r="J24" s="24"/>
      <c r="K24" s="10"/>
      <c r="M24" s="20"/>
      <c r="N24" s="24"/>
      <c r="O24" s="10"/>
    </row>
    <row r="25" spans="1:15">
      <c r="A25" t="s">
        <v>11</v>
      </c>
      <c r="B25" s="3" t="s">
        <v>27</v>
      </c>
      <c r="C25" s="5">
        <v>15196</v>
      </c>
      <c r="I25" s="20"/>
      <c r="J25" s="24"/>
      <c r="K25" s="10"/>
      <c r="M25" s="20"/>
      <c r="N25" s="24"/>
      <c r="O25" s="10"/>
    </row>
    <row r="26" spans="1:15">
      <c r="A26" t="s">
        <v>11</v>
      </c>
      <c r="B26" s="3" t="s">
        <v>28</v>
      </c>
      <c r="C26" s="5">
        <v>15137.4</v>
      </c>
      <c r="I26" s="20"/>
      <c r="J26" s="24"/>
      <c r="K26" s="10"/>
      <c r="M26" s="20"/>
      <c r="N26" s="24"/>
      <c r="O26" s="10"/>
    </row>
    <row r="27" spans="1:15">
      <c r="A27" t="s">
        <v>29</v>
      </c>
      <c r="B27" s="3" t="s">
        <v>30</v>
      </c>
      <c r="C27" s="5">
        <v>46537.8</v>
      </c>
      <c r="I27" s="20"/>
      <c r="J27" s="24"/>
      <c r="K27" s="10"/>
      <c r="M27" s="20"/>
      <c r="N27" s="24"/>
      <c r="O27" s="10"/>
    </row>
    <row r="28" spans="1:15">
      <c r="A28" t="s">
        <v>29</v>
      </c>
      <c r="B28" s="3" t="s">
        <v>31</v>
      </c>
      <c r="C28" s="5">
        <v>37405.599999999999</v>
      </c>
      <c r="I28" s="20"/>
      <c r="J28" s="24"/>
      <c r="K28" s="10"/>
      <c r="M28" s="20"/>
      <c r="N28" s="24"/>
      <c r="O28" s="10"/>
    </row>
    <row r="29" spans="1:15">
      <c r="A29" t="s">
        <v>29</v>
      </c>
      <c r="B29" s="3" t="s">
        <v>32</v>
      </c>
      <c r="C29" s="5">
        <v>32969.9</v>
      </c>
      <c r="I29" s="20"/>
      <c r="J29" s="24"/>
      <c r="K29" s="10"/>
      <c r="M29" s="20"/>
      <c r="N29" s="24"/>
      <c r="O29" s="10"/>
    </row>
    <row r="30" spans="1:15">
      <c r="A30" t="s">
        <v>29</v>
      </c>
      <c r="B30" s="3" t="s">
        <v>33</v>
      </c>
      <c r="C30" s="5">
        <v>30392</v>
      </c>
      <c r="I30" s="20"/>
      <c r="J30" s="24"/>
      <c r="K30" s="10"/>
      <c r="M30" s="20"/>
      <c r="N30" s="24"/>
      <c r="O30" s="10"/>
    </row>
    <row r="31" spans="1:15">
      <c r="A31" t="s">
        <v>29</v>
      </c>
      <c r="B31" s="3" t="s">
        <v>34</v>
      </c>
      <c r="C31" s="5">
        <v>28730</v>
      </c>
      <c r="I31" s="20"/>
      <c r="J31" s="24"/>
      <c r="K31" s="10"/>
      <c r="M31" s="20"/>
      <c r="N31" s="24"/>
      <c r="O31" s="10"/>
    </row>
    <row r="32" spans="1:15">
      <c r="A32" t="s">
        <v>29</v>
      </c>
      <c r="B32" s="3" t="s">
        <v>35</v>
      </c>
      <c r="C32" s="5">
        <v>27582.7</v>
      </c>
      <c r="I32" s="20"/>
      <c r="J32" s="24"/>
      <c r="K32" s="10"/>
      <c r="M32" s="20"/>
      <c r="N32" s="24"/>
      <c r="O32" s="10"/>
    </row>
    <row r="33" spans="1:15">
      <c r="A33" t="s">
        <v>29</v>
      </c>
      <c r="B33" s="3" t="s">
        <v>36</v>
      </c>
      <c r="C33" s="5">
        <v>26751.3</v>
      </c>
      <c r="I33" s="20"/>
      <c r="J33" s="24"/>
      <c r="K33" s="10"/>
      <c r="M33" s="20"/>
      <c r="N33" s="24"/>
      <c r="O33" s="10"/>
    </row>
    <row r="34" spans="1:15">
      <c r="A34" t="s">
        <v>29</v>
      </c>
      <c r="B34" s="3" t="s">
        <v>37</v>
      </c>
      <c r="C34" s="5">
        <v>26126.5</v>
      </c>
      <c r="I34" s="20"/>
      <c r="J34" s="24"/>
      <c r="K34" s="10"/>
      <c r="M34" s="20"/>
      <c r="N34" s="24"/>
      <c r="O34" s="10"/>
    </row>
    <row r="35" spans="1:15">
      <c r="A35" t="s">
        <v>29</v>
      </c>
      <c r="B35" s="3" t="s">
        <v>38</v>
      </c>
      <c r="C35" s="5">
        <v>25643.3</v>
      </c>
      <c r="I35" s="20"/>
      <c r="J35" s="24"/>
      <c r="K35" s="10"/>
      <c r="M35" s="20"/>
      <c r="N35" s="24"/>
      <c r="O35" s="10"/>
    </row>
    <row r="36" spans="1:15">
      <c r="A36" t="s">
        <v>29</v>
      </c>
      <c r="B36" s="3" t="s">
        <v>39</v>
      </c>
      <c r="C36" s="5">
        <v>25260.9</v>
      </c>
      <c r="I36" s="20"/>
      <c r="J36" s="24"/>
      <c r="K36" s="10"/>
      <c r="M36" s="20"/>
      <c r="N36" s="24"/>
      <c r="O36" s="10"/>
    </row>
    <row r="37" spans="1:15">
      <c r="A37" t="s">
        <v>29</v>
      </c>
      <c r="B37" s="3" t="s">
        <v>40</v>
      </c>
      <c r="C37" s="5">
        <v>24952.5</v>
      </c>
      <c r="I37" s="20"/>
      <c r="J37" s="24"/>
      <c r="K37" s="10"/>
      <c r="M37" s="20"/>
      <c r="N37" s="24"/>
      <c r="O37" s="10"/>
    </row>
    <row r="38" spans="1:15">
      <c r="A38" t="s">
        <v>29</v>
      </c>
      <c r="B38" s="3" t="s">
        <v>41</v>
      </c>
      <c r="C38" s="5">
        <v>24699.9</v>
      </c>
      <c r="I38" s="20"/>
      <c r="J38" s="24"/>
      <c r="K38" s="10"/>
      <c r="M38" s="20"/>
      <c r="N38" s="24"/>
      <c r="O38" s="10"/>
    </row>
    <row r="39" spans="1:15">
      <c r="A39" t="s">
        <v>29</v>
      </c>
      <c r="B39" s="3" t="s">
        <v>42</v>
      </c>
      <c r="C39" s="5">
        <v>24490</v>
      </c>
      <c r="I39" s="20"/>
      <c r="J39" s="24"/>
      <c r="K39" s="10"/>
      <c r="M39" s="20"/>
      <c r="N39" s="24"/>
      <c r="O39" s="10"/>
    </row>
    <row r="40" spans="1:15">
      <c r="A40" t="s">
        <v>29</v>
      </c>
      <c r="B40" s="3" t="s">
        <v>43</v>
      </c>
      <c r="C40" s="5">
        <v>28730</v>
      </c>
      <c r="I40" s="20"/>
      <c r="J40" s="24"/>
      <c r="K40" s="10"/>
      <c r="M40" s="20"/>
      <c r="N40" s="24"/>
      <c r="O40" s="10"/>
    </row>
    <row r="41" spans="1:15">
      <c r="A41" t="s">
        <v>44</v>
      </c>
      <c r="B41" s="3" t="s">
        <v>45</v>
      </c>
      <c r="C41" s="5">
        <v>51286.5</v>
      </c>
      <c r="I41" s="20"/>
      <c r="J41" s="24"/>
      <c r="K41" s="10"/>
      <c r="M41" s="20"/>
      <c r="N41" s="24"/>
      <c r="O41" s="10"/>
    </row>
    <row r="42" spans="1:15">
      <c r="A42" t="s">
        <v>44</v>
      </c>
      <c r="B42" s="3" t="s">
        <v>46</v>
      </c>
      <c r="C42" s="5">
        <v>46725.1</v>
      </c>
      <c r="I42" s="20"/>
      <c r="J42" s="24"/>
      <c r="K42" s="10"/>
      <c r="M42" s="20"/>
      <c r="N42" s="24"/>
      <c r="O42" s="10"/>
    </row>
    <row r="43" spans="1:15">
      <c r="A43" t="s">
        <v>44</v>
      </c>
      <c r="B43" s="3" t="s">
        <v>47</v>
      </c>
      <c r="C43" s="5">
        <v>43764.6</v>
      </c>
      <c r="I43" s="20"/>
      <c r="J43" s="24"/>
      <c r="K43" s="10"/>
      <c r="M43" s="20"/>
      <c r="N43" s="24"/>
      <c r="O43" s="10"/>
    </row>
    <row r="44" spans="1:15">
      <c r="A44" t="s">
        <v>44</v>
      </c>
      <c r="B44" s="3" t="s">
        <v>48</v>
      </c>
      <c r="C44" s="5">
        <v>41708</v>
      </c>
      <c r="I44" s="20"/>
      <c r="J44" s="24"/>
      <c r="K44" s="10"/>
      <c r="M44" s="20"/>
      <c r="N44" s="24"/>
      <c r="O44" s="10"/>
    </row>
    <row r="45" spans="1:15">
      <c r="A45" t="s">
        <v>44</v>
      </c>
      <c r="B45" s="3" t="s">
        <v>49</v>
      </c>
      <c r="C45" s="5">
        <v>40208.699999999997</v>
      </c>
      <c r="I45" s="20"/>
      <c r="J45" s="24"/>
      <c r="K45" s="10"/>
      <c r="M45" s="20"/>
      <c r="N45" s="24"/>
      <c r="O45" s="10"/>
    </row>
    <row r="46" spans="1:15">
      <c r="A46" t="s">
        <v>44</v>
      </c>
      <c r="B46" s="3" t="s">
        <v>50</v>
      </c>
      <c r="C46" s="5">
        <v>39075.5</v>
      </c>
      <c r="I46" s="20"/>
      <c r="J46" s="24"/>
      <c r="K46" s="10"/>
      <c r="M46" s="20"/>
      <c r="N46" s="24"/>
      <c r="O46" s="10"/>
    </row>
    <row r="47" spans="1:15">
      <c r="A47" t="s">
        <v>44</v>
      </c>
      <c r="B47" s="3" t="s">
        <v>51</v>
      </c>
      <c r="C47" s="5">
        <v>38194.5</v>
      </c>
      <c r="I47" s="20"/>
      <c r="J47" s="24"/>
      <c r="K47" s="10"/>
      <c r="M47" s="20"/>
      <c r="N47" s="24"/>
      <c r="O47" s="10"/>
    </row>
    <row r="48" spans="1:15">
      <c r="A48" t="s">
        <v>44</v>
      </c>
      <c r="B48" s="3" t="s">
        <v>52</v>
      </c>
      <c r="C48" s="5">
        <v>37494</v>
      </c>
      <c r="I48" s="20"/>
      <c r="J48" s="24"/>
      <c r="K48" s="10"/>
      <c r="M48" s="20"/>
      <c r="N48" s="24"/>
      <c r="O48" s="10"/>
    </row>
    <row r="49" spans="1:15">
      <c r="A49" t="s">
        <v>44</v>
      </c>
      <c r="B49" s="3" t="s">
        <v>53</v>
      </c>
      <c r="C49" s="5">
        <v>36926.400000000001</v>
      </c>
      <c r="I49" s="20"/>
      <c r="J49" s="24"/>
      <c r="K49" s="10"/>
      <c r="M49" s="20"/>
      <c r="N49" s="24"/>
      <c r="O49" s="10"/>
    </row>
    <row r="50" spans="1:15">
      <c r="A50" t="s">
        <v>44</v>
      </c>
      <c r="B50" s="3" t="s">
        <v>54</v>
      </c>
      <c r="C50" s="5">
        <v>36459.300000000003</v>
      </c>
      <c r="I50" s="20"/>
      <c r="J50" s="24"/>
      <c r="K50" s="10"/>
      <c r="M50" s="20"/>
      <c r="N50" s="24"/>
      <c r="O50" s="10"/>
    </row>
    <row r="51" spans="1:15">
      <c r="A51" t="s">
        <v>44</v>
      </c>
      <c r="B51" s="3" t="s">
        <v>55</v>
      </c>
      <c r="C51" s="5">
        <v>36069.699999999997</v>
      </c>
      <c r="I51" s="20"/>
      <c r="J51" s="24"/>
      <c r="K51" s="10"/>
      <c r="M51" s="20"/>
      <c r="N51" s="24"/>
      <c r="O51" s="10"/>
    </row>
    <row r="52" spans="1:15">
      <c r="A52" t="s">
        <v>44</v>
      </c>
      <c r="B52" s="3" t="s">
        <v>56</v>
      </c>
      <c r="C52" s="5">
        <v>35741</v>
      </c>
      <c r="I52" s="20"/>
      <c r="J52" s="24"/>
      <c r="K52" s="10"/>
      <c r="M52" s="20"/>
      <c r="N52" s="24"/>
      <c r="O52" s="10"/>
    </row>
    <row r="53" spans="1:15">
      <c r="A53" t="s">
        <v>44</v>
      </c>
      <c r="B53" s="3" t="s">
        <v>57</v>
      </c>
      <c r="C53" s="5">
        <v>35461</v>
      </c>
      <c r="I53" s="20"/>
      <c r="J53" s="24"/>
      <c r="K53" s="10"/>
      <c r="M53" s="20"/>
      <c r="N53" s="24"/>
      <c r="O53" s="10"/>
    </row>
    <row r="54" spans="1:15">
      <c r="A54" t="s">
        <v>44</v>
      </c>
      <c r="B54" s="3" t="s">
        <v>58</v>
      </c>
      <c r="C54" s="5">
        <v>35220.300000000003</v>
      </c>
      <c r="I54" s="20"/>
      <c r="J54" s="24"/>
      <c r="K54" s="10"/>
      <c r="M54" s="20"/>
      <c r="N54" s="24"/>
      <c r="O54" s="10"/>
    </row>
    <row r="55" spans="1:15">
      <c r="A55" t="s">
        <v>44</v>
      </c>
      <c r="B55" s="3" t="s">
        <v>59</v>
      </c>
      <c r="C55" s="5">
        <v>35011.599999999999</v>
      </c>
      <c r="I55" s="20"/>
      <c r="J55" s="24"/>
      <c r="K55" s="10"/>
      <c r="M55" s="20"/>
      <c r="N55" s="24"/>
      <c r="O55" s="10"/>
    </row>
    <row r="56" spans="1:15">
      <c r="A56" t="s">
        <v>44</v>
      </c>
      <c r="B56" s="3" t="s">
        <v>60</v>
      </c>
      <c r="C56" s="5">
        <v>34829.599999999999</v>
      </c>
      <c r="I56" s="20"/>
      <c r="J56" s="24"/>
      <c r="K56" s="10"/>
      <c r="M56" s="20"/>
      <c r="N56" s="24"/>
      <c r="O56" s="10"/>
    </row>
    <row r="57" spans="1:15">
      <c r="I57" s="20"/>
      <c r="J57" s="24"/>
      <c r="K57" s="10"/>
      <c r="M57" s="20"/>
      <c r="N57" s="24"/>
      <c r="O57" s="10"/>
    </row>
    <row r="58" spans="1:15">
      <c r="E58" s="20" t="s">
        <v>67</v>
      </c>
      <c r="F58" s="24">
        <f>AVERAGE(F15:F20,F12)</f>
        <v>-17136.357142857141</v>
      </c>
      <c r="G58" s="10">
        <f>AVERAGE(G15:G20,G12)</f>
        <v>17136.357142857141</v>
      </c>
      <c r="I58" s="20" t="s">
        <v>67</v>
      </c>
      <c r="J58" s="24">
        <f>AVERAGE(J15:J20,J12)</f>
        <v>-17136.357142857141</v>
      </c>
      <c r="K58" s="10">
        <f>AVERAGE(K15:K20,K12)</f>
        <v>17136.357142857141</v>
      </c>
      <c r="M58" s="20" t="s">
        <v>67</v>
      </c>
      <c r="N58" s="24">
        <f>AVERAGE(N15:N20,N12)</f>
        <v>-17136.357142857141</v>
      </c>
      <c r="O58" s="10">
        <f>AVERAGE(O15:O20,O12)</f>
        <v>17136.357142857141</v>
      </c>
    </row>
    <row r="59" spans="1:15">
      <c r="E59" s="20" t="s">
        <v>68</v>
      </c>
      <c r="F59" s="24">
        <f>STDEV(F15:F20,F12)</f>
        <v>2074.4087092126415</v>
      </c>
      <c r="G59" s="10">
        <f>STDEV(G15:G20,G12)</f>
        <v>2074.4087092126415</v>
      </c>
      <c r="I59" s="20" t="s">
        <v>68</v>
      </c>
      <c r="J59" s="24">
        <f>STDEV(J15:J20,J12)</f>
        <v>2074.4087092126415</v>
      </c>
      <c r="K59" s="10">
        <f>STDEV(K15:K20,K12)</f>
        <v>2074.4087092126415</v>
      </c>
      <c r="M59" s="20" t="s">
        <v>68</v>
      </c>
      <c r="N59" s="24">
        <f>STDEV(N15:N20,N12)</f>
        <v>2074.4087092126415</v>
      </c>
      <c r="O59" s="10">
        <f>STDEV(O15:O20,O12)</f>
        <v>2074.4087092126415</v>
      </c>
    </row>
  </sheetData>
  <mergeCells count="3">
    <mergeCell ref="E1:G1"/>
    <mergeCell ref="I1:K1"/>
    <mergeCell ref="M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A19" workbookViewId="0">
      <selection activeCell="T4" sqref="T4:T25"/>
    </sheetView>
  </sheetViews>
  <sheetFormatPr baseColWidth="10" defaultRowHeight="15" x14ac:dyDescent="0"/>
  <cols>
    <col min="1" max="1" width="13.83203125" style="4" customWidth="1"/>
    <col min="2" max="2" width="10.83203125" style="17"/>
    <col min="3" max="3" width="5.83203125" customWidth="1"/>
    <col min="4" max="4" width="11.33203125" style="20" customWidth="1"/>
    <col min="5" max="5" width="10.83203125" style="24"/>
    <col min="6" max="6" width="10.83203125" style="10"/>
    <col min="7" max="7" width="4.5" customWidth="1"/>
    <col min="11" max="11" width="4.5" style="9" customWidth="1"/>
    <col min="15" max="15" width="4.1640625" style="50" customWidth="1"/>
    <col min="18" max="18" width="11.5" customWidth="1"/>
    <col min="19" max="19" width="4.5" style="7" customWidth="1"/>
  </cols>
  <sheetData>
    <row r="1" spans="1:22" s="1" customFormat="1">
      <c r="A1" s="28"/>
      <c r="B1" s="29"/>
      <c r="D1" s="54" t="s">
        <v>74</v>
      </c>
      <c r="E1" s="55"/>
      <c r="F1" s="56"/>
      <c r="H1" s="54" t="s">
        <v>75</v>
      </c>
      <c r="I1" s="55"/>
      <c r="J1" s="56"/>
      <c r="K1" s="30"/>
      <c r="L1" s="54" t="s">
        <v>79</v>
      </c>
      <c r="M1" s="57"/>
      <c r="N1" s="58"/>
      <c r="O1" s="46"/>
      <c r="P1" s="51" t="s">
        <v>78</v>
      </c>
      <c r="Q1" s="59"/>
      <c r="R1" s="53"/>
      <c r="S1" s="45"/>
      <c r="T1" s="54" t="s">
        <v>73</v>
      </c>
      <c r="U1" s="55"/>
      <c r="V1" s="56"/>
    </row>
    <row r="2" spans="1:22" s="11" customFormat="1" ht="46" thickBot="1">
      <c r="A2" s="16" t="s">
        <v>61</v>
      </c>
      <c r="B2" s="31" t="s">
        <v>62</v>
      </c>
      <c r="D2" s="19" t="s">
        <v>66</v>
      </c>
      <c r="E2" s="16" t="s">
        <v>65</v>
      </c>
      <c r="F2" s="21" t="s">
        <v>64</v>
      </c>
      <c r="H2" s="19" t="s">
        <v>66</v>
      </c>
      <c r="I2" s="16" t="s">
        <v>65</v>
      </c>
      <c r="J2" s="21" t="s">
        <v>64</v>
      </c>
      <c r="K2" s="21"/>
      <c r="L2" s="16" t="s">
        <v>66</v>
      </c>
      <c r="M2" s="16" t="s">
        <v>65</v>
      </c>
      <c r="N2" s="16" t="s">
        <v>64</v>
      </c>
      <c r="O2" s="47"/>
      <c r="P2" s="16" t="s">
        <v>66</v>
      </c>
      <c r="Q2" s="16" t="s">
        <v>65</v>
      </c>
      <c r="R2" s="16" t="s">
        <v>64</v>
      </c>
      <c r="S2" s="14"/>
      <c r="T2" s="19" t="s">
        <v>66</v>
      </c>
      <c r="U2" s="16" t="s">
        <v>65</v>
      </c>
      <c r="V2" s="21" t="s">
        <v>64</v>
      </c>
    </row>
    <row r="3" spans="1:22" s="32" customFormat="1">
      <c r="A3" s="41"/>
      <c r="B3" s="39"/>
      <c r="D3" s="33"/>
      <c r="E3" s="34"/>
      <c r="F3" s="40"/>
      <c r="H3" s="33"/>
      <c r="I3" s="34"/>
      <c r="J3" s="40"/>
      <c r="K3" s="40"/>
      <c r="L3" s="34"/>
      <c r="M3" s="34"/>
      <c r="N3" s="34"/>
      <c r="O3" s="48"/>
      <c r="P3" s="34"/>
      <c r="Q3" s="34"/>
      <c r="R3" s="34"/>
      <c r="S3" s="6"/>
      <c r="T3" s="33"/>
      <c r="U3" s="34"/>
      <c r="V3" s="40"/>
    </row>
    <row r="4" spans="1:22" s="32" customFormat="1">
      <c r="A4" s="41">
        <v>10831.2</v>
      </c>
      <c r="B4" s="42">
        <v>0.4</v>
      </c>
      <c r="D4" s="33"/>
      <c r="E4" s="34"/>
      <c r="F4" s="40"/>
      <c r="H4" s="33"/>
      <c r="I4" s="34"/>
      <c r="J4" s="40"/>
      <c r="K4" s="40"/>
      <c r="L4" s="34"/>
      <c r="M4" s="34"/>
      <c r="N4" s="34"/>
      <c r="O4" s="48"/>
      <c r="P4" s="34"/>
      <c r="Q4" s="34"/>
      <c r="R4" s="34"/>
      <c r="S4" s="6"/>
      <c r="T4" s="43"/>
      <c r="U4" s="24">
        <f t="shared" ref="U4:U16" si="0">T4-$A4</f>
        <v>-10831.2</v>
      </c>
      <c r="V4" s="10">
        <f t="shared" ref="V4:V16" si="1">ABS(U4)</f>
        <v>10831.2</v>
      </c>
    </row>
    <row r="5" spans="1:22" s="32" customFormat="1">
      <c r="A5" s="41">
        <v>10976.3</v>
      </c>
      <c r="B5" s="42">
        <v>0.35</v>
      </c>
      <c r="D5" s="33"/>
      <c r="E5" s="34"/>
      <c r="F5" s="40"/>
      <c r="H5" s="33"/>
      <c r="I5" s="34"/>
      <c r="J5" s="40"/>
      <c r="K5" s="40"/>
      <c r="L5" s="34"/>
      <c r="M5" s="34"/>
      <c r="N5" s="34"/>
      <c r="O5" s="48"/>
      <c r="P5" s="34"/>
      <c r="Q5" s="34"/>
      <c r="R5" s="34"/>
      <c r="S5" s="6"/>
      <c r="T5" s="43"/>
      <c r="U5" s="24">
        <f t="shared" si="0"/>
        <v>-10976.3</v>
      </c>
      <c r="V5" s="10">
        <f t="shared" si="1"/>
        <v>10976.3</v>
      </c>
    </row>
    <row r="6" spans="1:22" s="32" customFormat="1">
      <c r="A6" s="41">
        <v>11436.4</v>
      </c>
      <c r="B6" s="42">
        <v>0.4</v>
      </c>
      <c r="D6" s="33"/>
      <c r="E6" s="34"/>
      <c r="F6" s="40"/>
      <c r="H6" s="33"/>
      <c r="I6" s="34"/>
      <c r="J6" s="40"/>
      <c r="K6" s="40"/>
      <c r="L6" s="34"/>
      <c r="M6" s="34"/>
      <c r="N6" s="34"/>
      <c r="O6" s="48"/>
      <c r="P6" s="34"/>
      <c r="Q6" s="34"/>
      <c r="R6" s="34"/>
      <c r="S6" s="6"/>
      <c r="T6" s="43"/>
      <c r="U6" s="24">
        <f t="shared" si="0"/>
        <v>-11436.4</v>
      </c>
      <c r="V6" s="10">
        <f t="shared" si="1"/>
        <v>11436.4</v>
      </c>
    </row>
    <row r="7" spans="1:22" s="32" customFormat="1">
      <c r="A7" s="41">
        <v>11539.5</v>
      </c>
      <c r="B7" s="42">
        <v>0.32</v>
      </c>
      <c r="D7" s="33"/>
      <c r="E7" s="34"/>
      <c r="F7" s="40"/>
      <c r="H7" s="33"/>
      <c r="I7" s="34"/>
      <c r="J7" s="40"/>
      <c r="K7" s="40"/>
      <c r="L7" s="34"/>
      <c r="M7" s="34"/>
      <c r="N7" s="34"/>
      <c r="O7" s="48"/>
      <c r="P7" s="34"/>
      <c r="Q7" s="34"/>
      <c r="R7" s="34"/>
      <c r="S7" s="6"/>
      <c r="T7" s="43"/>
      <c r="U7" s="24">
        <f t="shared" si="0"/>
        <v>-11539.5</v>
      </c>
      <c r="V7" s="10">
        <f t="shared" si="1"/>
        <v>11539.5</v>
      </c>
    </row>
    <row r="8" spans="1:22" s="32" customFormat="1">
      <c r="A8" s="41">
        <v>11592.5</v>
      </c>
      <c r="B8" s="42">
        <v>0.35</v>
      </c>
      <c r="D8" s="33"/>
      <c r="E8" s="34"/>
      <c r="F8" s="40"/>
      <c r="H8" s="33"/>
      <c r="I8" s="34"/>
      <c r="J8" s="40"/>
      <c r="K8" s="40"/>
      <c r="L8" s="34"/>
      <c r="M8" s="34"/>
      <c r="N8" s="34"/>
      <c r="O8" s="48"/>
      <c r="P8" s="34"/>
      <c r="Q8" s="34"/>
      <c r="R8" s="34"/>
      <c r="S8" s="6"/>
      <c r="T8" s="43"/>
      <c r="U8" s="24">
        <f t="shared" si="0"/>
        <v>-11592.5</v>
      </c>
      <c r="V8" s="10">
        <f t="shared" si="1"/>
        <v>11592.5</v>
      </c>
    </row>
    <row r="9" spans="1:22" s="32" customFormat="1">
      <c r="A9" s="41">
        <v>11651.5</v>
      </c>
      <c r="B9" s="42">
        <v>0.3</v>
      </c>
      <c r="D9" s="33"/>
      <c r="E9" s="34"/>
      <c r="F9" s="40"/>
      <c r="H9" s="33"/>
      <c r="I9" s="34"/>
      <c r="J9" s="40"/>
      <c r="K9" s="40"/>
      <c r="L9" s="34"/>
      <c r="M9" s="34"/>
      <c r="N9" s="34"/>
      <c r="O9" s="48"/>
      <c r="P9" s="34"/>
      <c r="Q9" s="34"/>
      <c r="R9" s="34"/>
      <c r="S9" s="6"/>
      <c r="T9" s="43"/>
      <c r="U9" s="24">
        <f t="shared" si="0"/>
        <v>-11651.5</v>
      </c>
      <c r="V9" s="10">
        <f t="shared" si="1"/>
        <v>11651.5</v>
      </c>
    </row>
    <row r="10" spans="1:22" s="32" customFormat="1">
      <c r="A10" s="41">
        <v>12122.6</v>
      </c>
      <c r="B10" s="42">
        <v>0.54</v>
      </c>
      <c r="D10" s="33"/>
      <c r="E10" s="34"/>
      <c r="F10" s="40"/>
      <c r="H10" s="33"/>
      <c r="I10" s="34"/>
      <c r="J10" s="40"/>
      <c r="K10" s="40"/>
      <c r="L10" s="34"/>
      <c r="M10" s="34"/>
      <c r="N10" s="34"/>
      <c r="O10" s="48"/>
      <c r="P10" s="34"/>
      <c r="Q10" s="34"/>
      <c r="R10" s="34"/>
      <c r="S10" s="6"/>
      <c r="T10" s="43"/>
      <c r="U10" s="24">
        <f t="shared" si="0"/>
        <v>-12122.6</v>
      </c>
      <c r="V10" s="10">
        <f t="shared" si="1"/>
        <v>12122.6</v>
      </c>
    </row>
    <row r="11" spans="1:22" s="32" customFormat="1">
      <c r="A11" s="41">
        <v>12229.3</v>
      </c>
      <c r="B11" s="42">
        <v>0.4</v>
      </c>
      <c r="D11" s="33"/>
      <c r="E11" s="34"/>
      <c r="F11" s="40"/>
      <c r="H11" s="33"/>
      <c r="I11" s="34"/>
      <c r="J11" s="40"/>
      <c r="K11" s="40"/>
      <c r="L11" s="34"/>
      <c r="M11" s="34"/>
      <c r="N11" s="34"/>
      <c r="O11" s="48"/>
      <c r="P11" s="34"/>
      <c r="Q11" s="34"/>
      <c r="R11" s="34"/>
      <c r="S11" s="6"/>
      <c r="T11" s="43"/>
      <c r="U11" s="24">
        <f t="shared" si="0"/>
        <v>-12229.3</v>
      </c>
      <c r="V11" s="10">
        <f t="shared" si="1"/>
        <v>12229.3</v>
      </c>
    </row>
    <row r="12" spans="1:22" s="32" customFormat="1">
      <c r="A12" s="41">
        <v>12287</v>
      </c>
      <c r="B12" s="42">
        <v>0.46</v>
      </c>
      <c r="D12" s="33"/>
      <c r="E12" s="34"/>
      <c r="F12" s="40"/>
      <c r="H12" s="33"/>
      <c r="I12" s="34"/>
      <c r="J12" s="40"/>
      <c r="K12" s="40"/>
      <c r="L12" s="34"/>
      <c r="M12" s="34"/>
      <c r="N12" s="34"/>
      <c r="O12" s="48"/>
      <c r="P12" s="34"/>
      <c r="Q12" s="34"/>
      <c r="R12" s="34"/>
      <c r="S12" s="6"/>
      <c r="T12" s="43"/>
      <c r="U12" s="24">
        <f t="shared" si="0"/>
        <v>-12287</v>
      </c>
      <c r="V12" s="10">
        <f t="shared" si="1"/>
        <v>12287</v>
      </c>
    </row>
    <row r="13" spans="1:22" s="32" customFormat="1">
      <c r="A13" s="41">
        <v>12351.6</v>
      </c>
      <c r="B13" s="42">
        <v>0.3</v>
      </c>
      <c r="D13" s="33"/>
      <c r="E13" s="34"/>
      <c r="F13" s="40"/>
      <c r="H13" s="33"/>
      <c r="I13" s="34"/>
      <c r="J13" s="40"/>
      <c r="K13" s="40"/>
      <c r="L13" s="34"/>
      <c r="M13" s="34"/>
      <c r="N13" s="34"/>
      <c r="O13" s="48"/>
      <c r="P13" s="34"/>
      <c r="Q13" s="34"/>
      <c r="R13" s="34"/>
      <c r="S13" s="6"/>
      <c r="T13" s="43"/>
      <c r="U13" s="24">
        <f t="shared" si="0"/>
        <v>-12351.6</v>
      </c>
      <c r="V13" s="10">
        <f t="shared" si="1"/>
        <v>12351.6</v>
      </c>
    </row>
    <row r="14" spans="1:22" s="32" customFormat="1">
      <c r="A14" s="41">
        <v>12905.7</v>
      </c>
      <c r="B14" s="42">
        <v>0.56999999999999995</v>
      </c>
      <c r="D14" s="33"/>
      <c r="E14" s="34"/>
      <c r="F14" s="40"/>
      <c r="H14" s="33"/>
      <c r="I14" s="34"/>
      <c r="J14" s="40"/>
      <c r="K14" s="40"/>
      <c r="L14" s="34"/>
      <c r="M14" s="34"/>
      <c r="N14" s="34"/>
      <c r="O14" s="48"/>
      <c r="P14" s="34"/>
      <c r="Q14" s="34"/>
      <c r="R14" s="34"/>
      <c r="S14" s="6"/>
      <c r="T14" s="43"/>
      <c r="U14" s="24">
        <f t="shared" si="0"/>
        <v>-12905.7</v>
      </c>
      <c r="V14" s="10">
        <f t="shared" si="1"/>
        <v>12905.7</v>
      </c>
    </row>
    <row r="15" spans="1:22" s="32" customFormat="1">
      <c r="A15" s="41">
        <v>13021.6</v>
      </c>
      <c r="B15" s="42">
        <v>0.32</v>
      </c>
      <c r="D15" s="33"/>
      <c r="E15" s="34"/>
      <c r="F15" s="40"/>
      <c r="H15" s="33"/>
      <c r="I15" s="34"/>
      <c r="J15" s="40"/>
      <c r="K15" s="40"/>
      <c r="L15" s="34"/>
      <c r="M15" s="34"/>
      <c r="N15" s="34"/>
      <c r="O15" s="48"/>
      <c r="P15" s="34"/>
      <c r="Q15" s="34"/>
      <c r="R15" s="34"/>
      <c r="S15" s="6"/>
      <c r="T15" s="43"/>
      <c r="U15" s="24">
        <f t="shared" si="0"/>
        <v>-13021.6</v>
      </c>
      <c r="V15" s="10">
        <f t="shared" si="1"/>
        <v>13021.6</v>
      </c>
    </row>
    <row r="16" spans="1:22" s="32" customFormat="1">
      <c r="A16" s="41">
        <v>13085.2</v>
      </c>
      <c r="B16" s="42">
        <v>0.39</v>
      </c>
      <c r="D16" s="33"/>
      <c r="E16" s="34"/>
      <c r="F16" s="40"/>
      <c r="H16" s="33"/>
      <c r="I16" s="34"/>
      <c r="J16" s="40"/>
      <c r="K16" s="40"/>
      <c r="L16" s="34"/>
      <c r="M16" s="34"/>
      <c r="N16" s="34"/>
      <c r="O16" s="48"/>
      <c r="P16" s="34"/>
      <c r="Q16" s="34"/>
      <c r="R16" s="34"/>
      <c r="S16" s="6"/>
      <c r="T16" s="43"/>
      <c r="U16" s="24">
        <f t="shared" si="0"/>
        <v>-13085.2</v>
      </c>
      <c r="V16" s="10">
        <f t="shared" si="1"/>
        <v>13085.2</v>
      </c>
    </row>
    <row r="17" spans="1:22" s="32" customFormat="1">
      <c r="A17" s="41"/>
      <c r="B17" s="42"/>
      <c r="D17" s="33"/>
      <c r="E17" s="34"/>
      <c r="F17" s="40"/>
      <c r="H17" s="33"/>
      <c r="I17" s="34"/>
      <c r="J17" s="40"/>
      <c r="K17" s="40"/>
      <c r="L17" s="34"/>
      <c r="M17" s="34"/>
      <c r="N17" s="34"/>
      <c r="O17" s="48"/>
      <c r="P17" s="34"/>
      <c r="Q17" s="34"/>
      <c r="R17" s="34"/>
      <c r="S17" s="6"/>
      <c r="T17" s="43"/>
      <c r="U17" s="24"/>
      <c r="V17" s="40"/>
    </row>
    <row r="18" spans="1:22" s="32" customFormat="1">
      <c r="A18" s="41">
        <v>14344.4</v>
      </c>
      <c r="B18" s="42">
        <v>0.3</v>
      </c>
      <c r="D18" s="33"/>
      <c r="E18" s="34"/>
      <c r="F18" s="40"/>
      <c r="H18" s="33"/>
      <c r="I18" s="34"/>
      <c r="J18" s="40"/>
      <c r="K18" s="40"/>
      <c r="L18" s="34"/>
      <c r="M18" s="34"/>
      <c r="N18" s="34"/>
      <c r="O18" s="48"/>
      <c r="P18" s="34"/>
      <c r="Q18" s="34"/>
      <c r="R18" s="34"/>
      <c r="S18" s="6"/>
      <c r="T18" s="43"/>
      <c r="U18" s="24">
        <f t="shared" ref="U18:U25" si="2">T18-$A18</f>
        <v>-14344.4</v>
      </c>
      <c r="V18" s="10">
        <f t="shared" ref="V18:V25" si="3">ABS(U18)</f>
        <v>14344.4</v>
      </c>
    </row>
    <row r="19" spans="1:22" s="32" customFormat="1">
      <c r="A19" s="41">
        <v>14519</v>
      </c>
      <c r="B19" s="42">
        <v>0.6</v>
      </c>
      <c r="D19" s="33"/>
      <c r="E19" s="34"/>
      <c r="F19" s="40"/>
      <c r="H19" s="33"/>
      <c r="I19" s="34"/>
      <c r="J19" s="40"/>
      <c r="K19" s="40"/>
      <c r="L19" s="34"/>
      <c r="M19" s="34"/>
      <c r="N19" s="34"/>
      <c r="O19" s="48"/>
      <c r="P19" s="34"/>
      <c r="Q19" s="34"/>
      <c r="R19" s="34"/>
      <c r="S19" s="6"/>
      <c r="T19" s="43"/>
      <c r="U19" s="24">
        <f t="shared" si="2"/>
        <v>-14519</v>
      </c>
      <c r="V19" s="10">
        <f t="shared" si="3"/>
        <v>14519</v>
      </c>
    </row>
    <row r="20" spans="1:22" s="32" customFormat="1">
      <c r="A20" s="41">
        <v>14564</v>
      </c>
      <c r="B20" s="42">
        <v>0.35</v>
      </c>
      <c r="D20" s="33"/>
      <c r="E20" s="34"/>
      <c r="F20" s="40"/>
      <c r="H20" s="33"/>
      <c r="I20" s="34"/>
      <c r="J20" s="40"/>
      <c r="K20" s="40"/>
      <c r="L20" s="34"/>
      <c r="M20" s="34"/>
      <c r="N20" s="34"/>
      <c r="O20" s="48"/>
      <c r="P20" s="34"/>
      <c r="Q20" s="34"/>
      <c r="R20" s="34"/>
      <c r="S20" s="6"/>
      <c r="T20" s="43"/>
      <c r="U20" s="24">
        <f t="shared" si="2"/>
        <v>-14564</v>
      </c>
      <c r="V20" s="10">
        <f t="shared" si="3"/>
        <v>14564</v>
      </c>
    </row>
    <row r="21" spans="1:22" s="32" customFormat="1">
      <c r="A21" s="41">
        <v>14604.8</v>
      </c>
      <c r="B21" s="42">
        <v>0.35</v>
      </c>
      <c r="D21" s="33"/>
      <c r="E21" s="34"/>
      <c r="F21" s="40"/>
      <c r="H21" s="33"/>
      <c r="I21" s="34"/>
      <c r="J21" s="40"/>
      <c r="K21" s="40"/>
      <c r="L21" s="34"/>
      <c r="M21" s="34"/>
      <c r="N21" s="34"/>
      <c r="O21" s="48"/>
      <c r="P21" s="34"/>
      <c r="Q21" s="34"/>
      <c r="R21" s="34"/>
      <c r="S21" s="6"/>
      <c r="T21" s="43"/>
      <c r="U21" s="24">
        <f t="shared" si="2"/>
        <v>-14604.8</v>
      </c>
      <c r="V21" s="10">
        <f t="shared" si="3"/>
        <v>14604.8</v>
      </c>
    </row>
    <row r="22" spans="1:22" s="32" customFormat="1">
      <c r="A22" s="41">
        <v>14698.4</v>
      </c>
      <c r="B22" s="42">
        <v>0.35</v>
      </c>
      <c r="D22" s="33"/>
      <c r="E22" s="34"/>
      <c r="F22" s="40"/>
      <c r="H22" s="33"/>
      <c r="I22" s="34"/>
      <c r="J22" s="40"/>
      <c r="K22" s="40"/>
      <c r="L22" s="34"/>
      <c r="M22" s="34"/>
      <c r="N22" s="34"/>
      <c r="O22" s="48"/>
      <c r="P22" s="34"/>
      <c r="Q22" s="34"/>
      <c r="R22" s="34"/>
      <c r="S22" s="6"/>
      <c r="T22" s="43"/>
      <c r="U22" s="24">
        <f t="shared" si="2"/>
        <v>-14698.4</v>
      </c>
      <c r="V22" s="10">
        <f t="shared" si="3"/>
        <v>14698.4</v>
      </c>
    </row>
    <row r="23" spans="1:22" s="32" customFormat="1">
      <c r="A23" s="41">
        <v>14799.8</v>
      </c>
      <c r="B23" s="42">
        <v>0.3</v>
      </c>
      <c r="D23" s="33"/>
      <c r="E23" s="34"/>
      <c r="F23" s="40"/>
      <c r="H23" s="33"/>
      <c r="I23" s="34"/>
      <c r="J23" s="40"/>
      <c r="K23" s="40"/>
      <c r="L23" s="34"/>
      <c r="M23" s="34"/>
      <c r="N23" s="34"/>
      <c r="O23" s="48"/>
      <c r="P23" s="34"/>
      <c r="Q23" s="34"/>
      <c r="R23" s="34"/>
      <c r="S23" s="6"/>
      <c r="T23" s="43"/>
      <c r="U23" s="24">
        <f t="shared" si="2"/>
        <v>-14799.8</v>
      </c>
      <c r="V23" s="10">
        <f t="shared" si="3"/>
        <v>14799.8</v>
      </c>
    </row>
    <row r="24" spans="1:22" s="32" customFormat="1">
      <c r="A24" s="41">
        <v>14833</v>
      </c>
      <c r="B24" s="42">
        <v>0.62</v>
      </c>
      <c r="D24" s="33"/>
      <c r="E24" s="34"/>
      <c r="F24" s="40"/>
      <c r="H24" s="33"/>
      <c r="I24" s="34"/>
      <c r="J24" s="40"/>
      <c r="K24" s="40"/>
      <c r="L24" s="34"/>
      <c r="M24" s="34"/>
      <c r="N24" s="34"/>
      <c r="O24" s="48"/>
      <c r="P24" s="34"/>
      <c r="Q24" s="34"/>
      <c r="R24" s="34"/>
      <c r="S24" s="6"/>
      <c r="T24" s="43"/>
      <c r="U24" s="24">
        <f t="shared" si="2"/>
        <v>-14833</v>
      </c>
      <c r="V24" s="10">
        <f t="shared" si="3"/>
        <v>14833</v>
      </c>
    </row>
    <row r="25" spans="1:22" s="32" customFormat="1">
      <c r="A25" s="41">
        <v>14887.7</v>
      </c>
      <c r="B25" s="42">
        <v>0.78</v>
      </c>
      <c r="D25" s="33"/>
      <c r="E25" s="34"/>
      <c r="F25" s="40"/>
      <c r="H25" s="33"/>
      <c r="I25" s="34"/>
      <c r="J25" s="40"/>
      <c r="K25" s="40"/>
      <c r="L25" s="34"/>
      <c r="M25" s="34"/>
      <c r="N25" s="34"/>
      <c r="O25" s="48"/>
      <c r="P25" s="34"/>
      <c r="Q25" s="34"/>
      <c r="R25" s="34"/>
      <c r="S25" s="6"/>
      <c r="T25" s="43"/>
      <c r="U25" s="24">
        <f t="shared" si="2"/>
        <v>-14887.7</v>
      </c>
      <c r="V25" s="10">
        <f t="shared" si="3"/>
        <v>14887.7</v>
      </c>
    </row>
    <row r="26" spans="1:22">
      <c r="H26" s="20"/>
      <c r="I26" s="24"/>
      <c r="J26" s="10"/>
      <c r="K26" s="10"/>
      <c r="L26" s="24"/>
      <c r="M26" s="24"/>
      <c r="N26" s="24"/>
      <c r="O26" s="49"/>
      <c r="P26" s="24"/>
      <c r="Q26" s="24"/>
      <c r="R26" s="24"/>
      <c r="T26" s="20"/>
      <c r="U26" s="24"/>
      <c r="V26" s="10"/>
    </row>
    <row r="27" spans="1:22">
      <c r="A27" s="4">
        <v>15055.5</v>
      </c>
      <c r="B27" s="17">
        <v>1.95</v>
      </c>
      <c r="E27" s="24">
        <f t="shared" ref="E27:E42" si="4">D27-$A27</f>
        <v>-15055.5</v>
      </c>
      <c r="F27" s="10">
        <f t="shared" ref="F27:F42" si="5">ABS(E27)</f>
        <v>15055.5</v>
      </c>
      <c r="H27" s="20"/>
      <c r="I27" s="24">
        <f t="shared" ref="I27:I42" si="6">H27-$A27</f>
        <v>-15055.5</v>
      </c>
      <c r="J27" s="10">
        <f t="shared" ref="J27:J42" si="7">ABS(I27)</f>
        <v>15055.5</v>
      </c>
      <c r="K27" s="10"/>
      <c r="L27" s="20">
        <v>15055.8</v>
      </c>
      <c r="M27" s="24">
        <f t="shared" ref="M27:M42" si="8">L27-$A27</f>
        <v>0.2999999999992724</v>
      </c>
      <c r="N27" s="24">
        <f t="shared" ref="N27:N42" si="9">ABS(M27)</f>
        <v>0.2999999999992724</v>
      </c>
      <c r="O27" s="49"/>
      <c r="P27" s="20"/>
      <c r="Q27" s="24">
        <f t="shared" ref="Q27:Q42" si="10">P27-$A27</f>
        <v>-15055.5</v>
      </c>
      <c r="R27" s="24">
        <f t="shared" ref="R27:R42" si="11">ABS(Q27)</f>
        <v>15055.5</v>
      </c>
      <c r="T27" s="20"/>
      <c r="U27" s="24">
        <f t="shared" ref="U27:U42" si="12">T27-$A27</f>
        <v>-15055.5</v>
      </c>
      <c r="V27" s="10">
        <f t="shared" ref="V27:V42" si="13">ABS(U27)</f>
        <v>15055.5</v>
      </c>
    </row>
    <row r="28" spans="1:22">
      <c r="A28" s="4">
        <v>15241</v>
      </c>
      <c r="B28" s="17">
        <v>1.41</v>
      </c>
      <c r="E28" s="24">
        <f t="shared" si="4"/>
        <v>-15241</v>
      </c>
      <c r="F28" s="10">
        <f t="shared" si="5"/>
        <v>15241</v>
      </c>
      <c r="H28" s="20"/>
      <c r="I28" s="24">
        <f t="shared" si="6"/>
        <v>-15241</v>
      </c>
      <c r="J28" s="10">
        <f t="shared" si="7"/>
        <v>15241</v>
      </c>
      <c r="K28" s="10"/>
      <c r="L28" s="20">
        <v>15239.8</v>
      </c>
      <c r="M28" s="24">
        <f t="shared" si="8"/>
        <v>-1.2000000000007276</v>
      </c>
      <c r="N28" s="24">
        <f t="shared" si="9"/>
        <v>1.2000000000007276</v>
      </c>
      <c r="O28" s="49"/>
      <c r="P28" s="20"/>
      <c r="Q28" s="24">
        <f t="shared" si="10"/>
        <v>-15241</v>
      </c>
      <c r="R28" s="24">
        <f t="shared" si="11"/>
        <v>15241</v>
      </c>
      <c r="T28" s="20"/>
      <c r="U28" s="24">
        <f t="shared" si="12"/>
        <v>-15241</v>
      </c>
      <c r="V28" s="10">
        <f t="shared" si="13"/>
        <v>15241</v>
      </c>
    </row>
    <row r="29" spans="1:22">
      <c r="A29" s="4">
        <v>15332.4</v>
      </c>
      <c r="B29" s="17">
        <v>1.1499999999999999</v>
      </c>
      <c r="E29" s="24">
        <f t="shared" si="4"/>
        <v>-15332.4</v>
      </c>
      <c r="F29" s="10">
        <f t="shared" si="5"/>
        <v>15332.4</v>
      </c>
      <c r="H29" s="20"/>
      <c r="I29" s="24">
        <f t="shared" si="6"/>
        <v>-15332.4</v>
      </c>
      <c r="J29" s="10">
        <f t="shared" si="7"/>
        <v>15332.4</v>
      </c>
      <c r="K29" s="10"/>
      <c r="L29" s="20">
        <v>15331.2</v>
      </c>
      <c r="M29" s="24">
        <f t="shared" si="8"/>
        <v>-1.1999999999989086</v>
      </c>
      <c r="N29" s="24">
        <f t="shared" si="9"/>
        <v>1.1999999999989086</v>
      </c>
      <c r="O29" s="49"/>
      <c r="P29" s="20"/>
      <c r="Q29" s="24">
        <f t="shared" si="10"/>
        <v>-15332.4</v>
      </c>
      <c r="R29" s="24">
        <f t="shared" si="11"/>
        <v>15332.4</v>
      </c>
      <c r="T29" s="20"/>
      <c r="U29" s="24">
        <f t="shared" si="12"/>
        <v>-15332.4</v>
      </c>
      <c r="V29" s="10">
        <f t="shared" si="13"/>
        <v>15332.4</v>
      </c>
    </row>
    <row r="30" spans="1:22">
      <c r="A30" s="4">
        <v>15432.1</v>
      </c>
      <c r="B30" s="17">
        <v>1.08</v>
      </c>
      <c r="E30" s="24">
        <f t="shared" si="4"/>
        <v>-15432.1</v>
      </c>
      <c r="F30" s="10">
        <f t="shared" si="5"/>
        <v>15432.1</v>
      </c>
      <c r="H30" s="20"/>
      <c r="I30" s="24">
        <f t="shared" si="6"/>
        <v>-15432.1</v>
      </c>
      <c r="J30" s="10">
        <f t="shared" si="7"/>
        <v>15432.1</v>
      </c>
      <c r="K30" s="10"/>
      <c r="L30" s="20">
        <v>15431.5</v>
      </c>
      <c r="M30" s="24">
        <f t="shared" si="8"/>
        <v>-0.6000000000003638</v>
      </c>
      <c r="N30" s="24">
        <f t="shared" si="9"/>
        <v>0.6000000000003638</v>
      </c>
      <c r="O30" s="49"/>
      <c r="P30" s="20"/>
      <c r="Q30" s="24">
        <f t="shared" si="10"/>
        <v>-15432.1</v>
      </c>
      <c r="R30" s="24">
        <f t="shared" si="11"/>
        <v>15432.1</v>
      </c>
      <c r="T30" s="20"/>
      <c r="U30" s="24">
        <f t="shared" si="12"/>
        <v>-15432.1</v>
      </c>
      <c r="V30" s="10">
        <f t="shared" si="13"/>
        <v>15432.1</v>
      </c>
    </row>
    <row r="31" spans="1:22">
      <c r="A31" s="4">
        <v>15655</v>
      </c>
      <c r="B31" s="17">
        <v>1.05</v>
      </c>
      <c r="E31" s="24">
        <f t="shared" si="4"/>
        <v>-15655</v>
      </c>
      <c r="F31" s="10">
        <f t="shared" si="5"/>
        <v>15655</v>
      </c>
      <c r="H31" s="20"/>
      <c r="I31" s="24">
        <f t="shared" si="6"/>
        <v>-15655</v>
      </c>
      <c r="J31" s="10">
        <f t="shared" si="7"/>
        <v>15655</v>
      </c>
      <c r="K31" s="10"/>
      <c r="L31" s="20">
        <v>15651.8</v>
      </c>
      <c r="M31" s="24">
        <f t="shared" si="8"/>
        <v>-3.2000000000007276</v>
      </c>
      <c r="N31" s="24">
        <f t="shared" si="9"/>
        <v>3.2000000000007276</v>
      </c>
      <c r="O31" s="49"/>
      <c r="P31" s="20"/>
      <c r="Q31" s="24">
        <f t="shared" si="10"/>
        <v>-15655</v>
      </c>
      <c r="R31" s="24">
        <f t="shared" si="11"/>
        <v>15655</v>
      </c>
      <c r="T31" s="20"/>
      <c r="U31" s="24">
        <f t="shared" si="12"/>
        <v>-15655</v>
      </c>
      <c r="V31" s="10">
        <f t="shared" si="13"/>
        <v>15655</v>
      </c>
    </row>
    <row r="32" spans="1:22">
      <c r="A32" s="4">
        <v>15833.2</v>
      </c>
      <c r="B32" s="17">
        <v>2.2999999999999998</v>
      </c>
      <c r="E32" s="24">
        <f t="shared" si="4"/>
        <v>-15833.2</v>
      </c>
      <c r="F32" s="10">
        <f t="shared" si="5"/>
        <v>15833.2</v>
      </c>
      <c r="H32" s="20"/>
      <c r="I32" s="24">
        <f t="shared" si="6"/>
        <v>-15833.2</v>
      </c>
      <c r="J32" s="10">
        <f t="shared" si="7"/>
        <v>15833.2</v>
      </c>
      <c r="K32" s="10"/>
      <c r="L32" s="20">
        <v>15833.5</v>
      </c>
      <c r="M32" s="24">
        <f t="shared" si="8"/>
        <v>0.2999999999992724</v>
      </c>
      <c r="N32" s="24">
        <f t="shared" si="9"/>
        <v>0.2999999999992724</v>
      </c>
      <c r="O32" s="49"/>
      <c r="P32" s="20"/>
      <c r="Q32" s="24">
        <f t="shared" si="10"/>
        <v>-15833.2</v>
      </c>
      <c r="R32" s="24">
        <f t="shared" si="11"/>
        <v>15833.2</v>
      </c>
      <c r="T32" s="20"/>
      <c r="U32" s="24">
        <f t="shared" si="12"/>
        <v>-15833.2</v>
      </c>
      <c r="V32" s="10">
        <f t="shared" si="13"/>
        <v>15833.2</v>
      </c>
    </row>
    <row r="33" spans="1:22">
      <c r="A33" s="4">
        <v>16030.8</v>
      </c>
      <c r="B33" s="17">
        <v>1.53</v>
      </c>
      <c r="E33" s="24">
        <f t="shared" si="4"/>
        <v>-16030.8</v>
      </c>
      <c r="F33" s="10">
        <f t="shared" si="5"/>
        <v>16030.8</v>
      </c>
      <c r="H33" s="20"/>
      <c r="I33" s="24">
        <f t="shared" si="6"/>
        <v>-16030.8</v>
      </c>
      <c r="J33" s="10">
        <f t="shared" si="7"/>
        <v>16030.8</v>
      </c>
      <c r="K33" s="10"/>
      <c r="L33" s="20">
        <v>16029.9</v>
      </c>
      <c r="M33" s="24">
        <f t="shared" si="8"/>
        <v>-0.8999999999996362</v>
      </c>
      <c r="N33" s="24">
        <f t="shared" si="9"/>
        <v>0.8999999999996362</v>
      </c>
      <c r="O33" s="49"/>
      <c r="P33" s="20"/>
      <c r="Q33" s="24">
        <f t="shared" si="10"/>
        <v>-16030.8</v>
      </c>
      <c r="R33" s="24">
        <f t="shared" si="11"/>
        <v>16030.8</v>
      </c>
      <c r="T33" s="20"/>
      <c r="U33" s="24">
        <f t="shared" si="12"/>
        <v>-16030.8</v>
      </c>
      <c r="V33" s="10">
        <f t="shared" si="13"/>
        <v>16030.8</v>
      </c>
    </row>
    <row r="34" spans="1:22">
      <c r="A34" s="4">
        <v>16128.6</v>
      </c>
      <c r="B34" s="17">
        <v>1.71</v>
      </c>
      <c r="E34" s="24">
        <f t="shared" si="4"/>
        <v>-16128.6</v>
      </c>
      <c r="F34" s="10">
        <f t="shared" si="5"/>
        <v>16128.6</v>
      </c>
      <c r="H34" s="20"/>
      <c r="I34" s="24">
        <f t="shared" si="6"/>
        <v>-16128.6</v>
      </c>
      <c r="J34" s="10">
        <f t="shared" si="7"/>
        <v>16128.6</v>
      </c>
      <c r="K34" s="10"/>
      <c r="L34" s="20">
        <v>16128.1</v>
      </c>
      <c r="M34" s="24">
        <f t="shared" si="8"/>
        <v>-0.5</v>
      </c>
      <c r="N34" s="24">
        <f t="shared" si="9"/>
        <v>0.5</v>
      </c>
      <c r="O34" s="49"/>
      <c r="P34" s="20"/>
      <c r="Q34" s="24">
        <f t="shared" si="10"/>
        <v>-16128.6</v>
      </c>
      <c r="R34" s="24">
        <f t="shared" si="11"/>
        <v>16128.6</v>
      </c>
      <c r="T34" s="20"/>
      <c r="U34" s="24">
        <f t="shared" si="12"/>
        <v>-16128.6</v>
      </c>
      <c r="V34" s="10">
        <f t="shared" si="13"/>
        <v>16128.6</v>
      </c>
    </row>
    <row r="35" spans="1:22">
      <c r="A35" s="4">
        <v>16235.4</v>
      </c>
      <c r="B35" s="17">
        <v>1.27</v>
      </c>
      <c r="E35" s="24">
        <f t="shared" si="4"/>
        <v>-16235.4</v>
      </c>
      <c r="F35" s="10">
        <f t="shared" si="5"/>
        <v>16235.4</v>
      </c>
      <c r="H35" s="20"/>
      <c r="I35" s="24">
        <f t="shared" si="6"/>
        <v>-16235.4</v>
      </c>
      <c r="J35" s="10">
        <f t="shared" si="7"/>
        <v>16235.4</v>
      </c>
      <c r="K35" s="10"/>
      <c r="L35" s="20">
        <v>16234.1</v>
      </c>
      <c r="M35" s="24">
        <f t="shared" si="8"/>
        <v>-1.2999999999992724</v>
      </c>
      <c r="N35" s="24">
        <f t="shared" si="9"/>
        <v>1.2999999999992724</v>
      </c>
      <c r="O35" s="49"/>
      <c r="P35" s="20"/>
      <c r="Q35" s="24">
        <f t="shared" si="10"/>
        <v>-16235.4</v>
      </c>
      <c r="R35" s="24">
        <f t="shared" si="11"/>
        <v>16235.4</v>
      </c>
      <c r="T35" s="20"/>
      <c r="U35" s="24">
        <f t="shared" si="12"/>
        <v>-16235.4</v>
      </c>
      <c r="V35" s="10">
        <f t="shared" si="13"/>
        <v>16235.4</v>
      </c>
    </row>
    <row r="36" spans="1:22">
      <c r="A36" s="4">
        <v>16692.099999999999</v>
      </c>
      <c r="B36" s="17">
        <v>2.2999999999999998</v>
      </c>
      <c r="E36" s="24">
        <f t="shared" si="4"/>
        <v>-16692.099999999999</v>
      </c>
      <c r="F36" s="10">
        <f t="shared" si="5"/>
        <v>16692.099999999999</v>
      </c>
      <c r="H36" s="20"/>
      <c r="I36" s="24">
        <f t="shared" si="6"/>
        <v>-16692.099999999999</v>
      </c>
      <c r="J36" s="10">
        <f t="shared" si="7"/>
        <v>16692.099999999999</v>
      </c>
      <c r="K36" s="10"/>
      <c r="L36" s="20">
        <v>16693.5</v>
      </c>
      <c r="M36" s="24">
        <f t="shared" si="8"/>
        <v>1.4000000000014552</v>
      </c>
      <c r="N36" s="24">
        <f t="shared" si="9"/>
        <v>1.4000000000014552</v>
      </c>
      <c r="O36" s="49"/>
      <c r="P36" s="20"/>
      <c r="Q36" s="24">
        <f t="shared" si="10"/>
        <v>-16692.099999999999</v>
      </c>
      <c r="R36" s="24">
        <f t="shared" si="11"/>
        <v>16692.099999999999</v>
      </c>
      <c r="T36" s="20"/>
      <c r="U36" s="24">
        <f t="shared" si="12"/>
        <v>-16692.099999999999</v>
      </c>
      <c r="V36" s="10">
        <f t="shared" si="13"/>
        <v>16692.099999999999</v>
      </c>
    </row>
    <row r="37" spans="1:22">
      <c r="A37" s="4">
        <v>16903.7</v>
      </c>
      <c r="B37" s="17">
        <v>1.45</v>
      </c>
      <c r="E37" s="24">
        <f t="shared" si="4"/>
        <v>-16903.7</v>
      </c>
      <c r="F37" s="10">
        <f t="shared" si="5"/>
        <v>16903.7</v>
      </c>
      <c r="H37" s="20"/>
      <c r="I37" s="24">
        <f t="shared" si="6"/>
        <v>-16903.7</v>
      </c>
      <c r="J37" s="10">
        <f t="shared" si="7"/>
        <v>16903.7</v>
      </c>
      <c r="K37" s="10"/>
      <c r="L37" s="20">
        <v>16903.099999999999</v>
      </c>
      <c r="M37" s="24">
        <f t="shared" si="8"/>
        <v>-0.60000000000218279</v>
      </c>
      <c r="N37" s="24">
        <f t="shared" si="9"/>
        <v>0.60000000000218279</v>
      </c>
      <c r="O37" s="49"/>
      <c r="P37" s="20"/>
      <c r="Q37" s="24">
        <f t="shared" si="10"/>
        <v>-16903.7</v>
      </c>
      <c r="R37" s="24">
        <f t="shared" si="11"/>
        <v>16903.7</v>
      </c>
      <c r="T37" s="20"/>
      <c r="U37" s="24">
        <f t="shared" si="12"/>
        <v>-16903.7</v>
      </c>
      <c r="V37" s="10">
        <f t="shared" si="13"/>
        <v>16903.7</v>
      </c>
    </row>
    <row r="38" spans="1:22">
      <c r="A38" s="4">
        <v>17123.599999999999</v>
      </c>
      <c r="B38" s="17">
        <v>1.2</v>
      </c>
      <c r="E38" s="24">
        <f t="shared" si="4"/>
        <v>-17123.599999999999</v>
      </c>
      <c r="F38" s="10">
        <f t="shared" si="5"/>
        <v>17123.599999999999</v>
      </c>
      <c r="H38" s="20"/>
      <c r="I38" s="24">
        <f t="shared" si="6"/>
        <v>-17123.599999999999</v>
      </c>
      <c r="J38" s="10">
        <f t="shared" si="7"/>
        <v>17123.599999999999</v>
      </c>
      <c r="K38" s="10"/>
      <c r="L38" s="20">
        <v>17122.7</v>
      </c>
      <c r="M38" s="24">
        <f t="shared" si="8"/>
        <v>-0.89999999999781721</v>
      </c>
      <c r="N38" s="24">
        <f t="shared" si="9"/>
        <v>0.89999999999781721</v>
      </c>
      <c r="O38" s="49"/>
      <c r="P38" s="20"/>
      <c r="Q38" s="24">
        <f t="shared" si="10"/>
        <v>-17123.599999999999</v>
      </c>
      <c r="R38" s="24">
        <f t="shared" si="11"/>
        <v>17123.599999999999</v>
      </c>
      <c r="T38" s="20"/>
      <c r="U38" s="24">
        <f t="shared" si="12"/>
        <v>-17123.599999999999</v>
      </c>
      <c r="V38" s="10">
        <f t="shared" si="13"/>
        <v>17123.599999999999</v>
      </c>
    </row>
    <row r="39" spans="1:22">
      <c r="A39" s="4">
        <v>17653.3</v>
      </c>
      <c r="B39" s="17">
        <v>2</v>
      </c>
      <c r="E39" s="24">
        <f t="shared" si="4"/>
        <v>-17653.3</v>
      </c>
      <c r="F39" s="10">
        <f t="shared" si="5"/>
        <v>17653.3</v>
      </c>
      <c r="H39" s="20"/>
      <c r="I39" s="24">
        <f t="shared" si="6"/>
        <v>-17653.3</v>
      </c>
      <c r="J39" s="10">
        <f t="shared" si="7"/>
        <v>17653.3</v>
      </c>
      <c r="K39" s="10"/>
      <c r="L39" s="20">
        <v>17653.8</v>
      </c>
      <c r="M39" s="24">
        <f t="shared" si="8"/>
        <v>0.5</v>
      </c>
      <c r="N39" s="24">
        <f t="shared" si="9"/>
        <v>0.5</v>
      </c>
      <c r="O39" s="49"/>
      <c r="P39" s="20"/>
      <c r="Q39" s="24">
        <f t="shared" si="10"/>
        <v>-17653.3</v>
      </c>
      <c r="R39" s="24">
        <f t="shared" si="11"/>
        <v>17653.3</v>
      </c>
      <c r="T39" s="20"/>
      <c r="U39" s="24">
        <f t="shared" si="12"/>
        <v>-17653.3</v>
      </c>
      <c r="V39" s="10">
        <f t="shared" si="13"/>
        <v>17653.3</v>
      </c>
    </row>
    <row r="40" spans="1:22">
      <c r="A40" s="4">
        <v>17880.3</v>
      </c>
      <c r="B40" s="17">
        <v>1.2</v>
      </c>
      <c r="E40" s="24">
        <f t="shared" si="4"/>
        <v>-17880.3</v>
      </c>
      <c r="F40" s="10">
        <f t="shared" si="5"/>
        <v>17880.3</v>
      </c>
      <c r="H40" s="20"/>
      <c r="I40" s="24">
        <f t="shared" si="6"/>
        <v>-17880.3</v>
      </c>
      <c r="J40" s="10">
        <f t="shared" si="7"/>
        <v>17880.3</v>
      </c>
      <c r="K40" s="10"/>
      <c r="L40" s="20">
        <v>17879.8</v>
      </c>
      <c r="M40" s="24">
        <f t="shared" si="8"/>
        <v>-0.5</v>
      </c>
      <c r="N40" s="24">
        <f t="shared" si="9"/>
        <v>0.5</v>
      </c>
      <c r="O40" s="49"/>
      <c r="P40" s="20"/>
      <c r="Q40" s="24">
        <f t="shared" si="10"/>
        <v>-17880.3</v>
      </c>
      <c r="R40" s="24">
        <f t="shared" si="11"/>
        <v>17880.3</v>
      </c>
      <c r="T40" s="20"/>
      <c r="U40" s="24">
        <f t="shared" si="12"/>
        <v>-17880.3</v>
      </c>
      <c r="V40" s="10">
        <f t="shared" si="13"/>
        <v>17880.3</v>
      </c>
    </row>
    <row r="41" spans="1:22">
      <c r="A41" s="4">
        <v>17994</v>
      </c>
      <c r="B41" s="17">
        <v>1.42</v>
      </c>
      <c r="E41" s="24">
        <f t="shared" si="4"/>
        <v>-17994</v>
      </c>
      <c r="F41" s="10">
        <f t="shared" si="5"/>
        <v>17994</v>
      </c>
      <c r="H41" s="20"/>
      <c r="I41" s="24">
        <f t="shared" si="6"/>
        <v>-17994</v>
      </c>
      <c r="J41" s="10">
        <f t="shared" si="7"/>
        <v>17994</v>
      </c>
      <c r="K41" s="10"/>
      <c r="L41" s="20">
        <v>17993.599999999999</v>
      </c>
      <c r="M41" s="24">
        <f t="shared" si="8"/>
        <v>-0.40000000000145519</v>
      </c>
      <c r="N41" s="24">
        <f t="shared" si="9"/>
        <v>0.40000000000145519</v>
      </c>
      <c r="O41" s="49"/>
      <c r="P41" s="20"/>
      <c r="Q41" s="24">
        <f t="shared" si="10"/>
        <v>-17994</v>
      </c>
      <c r="R41" s="24">
        <f t="shared" si="11"/>
        <v>17994</v>
      </c>
      <c r="T41" s="20"/>
      <c r="U41" s="24">
        <f t="shared" si="12"/>
        <v>-17994</v>
      </c>
      <c r="V41" s="10">
        <f t="shared" si="13"/>
        <v>17994</v>
      </c>
    </row>
    <row r="42" spans="1:22">
      <c r="A42" s="4">
        <v>18118.5</v>
      </c>
      <c r="B42" s="17">
        <v>0.5</v>
      </c>
      <c r="E42" s="24">
        <f t="shared" si="4"/>
        <v>-18118.5</v>
      </c>
      <c r="F42" s="10">
        <f t="shared" si="5"/>
        <v>18118.5</v>
      </c>
      <c r="H42" s="20"/>
      <c r="I42" s="24">
        <f t="shared" si="6"/>
        <v>-18118.5</v>
      </c>
      <c r="J42" s="10">
        <f t="shared" si="7"/>
        <v>18118.5</v>
      </c>
      <c r="K42" s="10"/>
      <c r="L42" s="20">
        <v>18118.599999999999</v>
      </c>
      <c r="M42" s="24">
        <f t="shared" si="8"/>
        <v>9.9999999998544808E-2</v>
      </c>
      <c r="N42" s="24">
        <f t="shared" si="9"/>
        <v>9.9999999998544808E-2</v>
      </c>
      <c r="O42" s="49"/>
      <c r="P42" s="20"/>
      <c r="Q42" s="24">
        <f t="shared" si="10"/>
        <v>-18118.5</v>
      </c>
      <c r="R42" s="24">
        <f t="shared" si="11"/>
        <v>18118.5</v>
      </c>
      <c r="T42" s="20"/>
      <c r="U42" s="24">
        <f t="shared" si="12"/>
        <v>-18118.5</v>
      </c>
      <c r="V42" s="10">
        <f t="shared" si="13"/>
        <v>18118.5</v>
      </c>
    </row>
    <row r="43" spans="1:22">
      <c r="H43" s="20"/>
      <c r="I43" s="24"/>
      <c r="J43" s="10"/>
      <c r="K43" s="10"/>
      <c r="L43" s="20"/>
      <c r="M43" s="24"/>
      <c r="N43" s="24"/>
      <c r="O43" s="49"/>
      <c r="P43" s="20"/>
      <c r="Q43" s="24"/>
      <c r="R43" s="24"/>
      <c r="T43" s="20"/>
      <c r="U43" s="24"/>
      <c r="V43" s="10"/>
    </row>
    <row r="44" spans="1:22">
      <c r="A44" s="4">
        <v>19250.3</v>
      </c>
      <c r="B44" s="17">
        <v>0.32</v>
      </c>
      <c r="E44" s="24">
        <f t="shared" ref="E44:E58" si="14">D44-$A44</f>
        <v>-19250.3</v>
      </c>
      <c r="F44" s="10">
        <f t="shared" ref="F44:F58" si="15">ABS(E44)</f>
        <v>19250.3</v>
      </c>
      <c r="H44" s="20"/>
      <c r="I44" s="24">
        <f t="shared" ref="I44:I58" si="16">H44-$A44</f>
        <v>-19250.3</v>
      </c>
      <c r="J44" s="10">
        <f t="shared" ref="J44:J58" si="17">ABS(I44)</f>
        <v>19250.3</v>
      </c>
      <c r="K44" s="10"/>
      <c r="L44" s="20">
        <v>19250</v>
      </c>
      <c r="M44" s="24">
        <f t="shared" ref="M44:M58" si="18">L44-$A44</f>
        <v>-0.2999999999992724</v>
      </c>
      <c r="N44" s="24">
        <f t="shared" ref="N44:N58" si="19">ABS(M44)</f>
        <v>0.2999999999992724</v>
      </c>
      <c r="O44" s="49"/>
      <c r="P44" s="20"/>
      <c r="Q44" s="24">
        <f t="shared" ref="Q44:Q58" si="20">P44-$A44</f>
        <v>-19250.3</v>
      </c>
      <c r="R44" s="24">
        <f t="shared" ref="R44:R58" si="21">ABS(Q44)</f>
        <v>19250.3</v>
      </c>
      <c r="T44" s="20"/>
      <c r="U44" s="24">
        <f t="shared" ref="U44:U58" si="22">T44-$A44</f>
        <v>-19250.3</v>
      </c>
      <c r="V44" s="10">
        <f t="shared" ref="V44:V58" si="23">ABS(U44)</f>
        <v>19250.3</v>
      </c>
    </row>
    <row r="45" spans="1:22">
      <c r="A45" s="4">
        <v>19350.099999999999</v>
      </c>
      <c r="B45" s="17">
        <v>0.25</v>
      </c>
      <c r="E45" s="24">
        <f t="shared" si="14"/>
        <v>-19350.099999999999</v>
      </c>
      <c r="F45" s="10">
        <f t="shared" si="15"/>
        <v>19350.099999999999</v>
      </c>
      <c r="H45" s="20"/>
      <c r="I45" s="24">
        <f t="shared" si="16"/>
        <v>-19350.099999999999</v>
      </c>
      <c r="J45" s="10">
        <f t="shared" si="17"/>
        <v>19350.099999999999</v>
      </c>
      <c r="K45" s="10"/>
      <c r="L45" s="20">
        <v>19349.8</v>
      </c>
      <c r="M45" s="24">
        <f t="shared" si="18"/>
        <v>-0.2999999999992724</v>
      </c>
      <c r="N45" s="24">
        <f t="shared" si="19"/>
        <v>0.2999999999992724</v>
      </c>
      <c r="O45" s="49"/>
      <c r="P45" s="20"/>
      <c r="Q45" s="24">
        <f t="shared" si="20"/>
        <v>-19350.099999999999</v>
      </c>
      <c r="R45" s="24">
        <f t="shared" si="21"/>
        <v>19350.099999999999</v>
      </c>
      <c r="T45" s="20"/>
      <c r="U45" s="24">
        <f t="shared" si="22"/>
        <v>-19350.099999999999</v>
      </c>
      <c r="V45" s="10">
        <f t="shared" si="23"/>
        <v>19350.099999999999</v>
      </c>
    </row>
    <row r="46" spans="1:22">
      <c r="A46" s="4">
        <v>19771.8</v>
      </c>
      <c r="B46" s="17">
        <v>0.52</v>
      </c>
      <c r="E46" s="24">
        <f t="shared" si="14"/>
        <v>-19771.8</v>
      </c>
      <c r="F46" s="10">
        <f t="shared" si="15"/>
        <v>19771.8</v>
      </c>
      <c r="H46" s="20"/>
      <c r="I46" s="24">
        <f t="shared" si="16"/>
        <v>-19771.8</v>
      </c>
      <c r="J46" s="10">
        <f t="shared" si="17"/>
        <v>19771.8</v>
      </c>
      <c r="K46" s="10"/>
      <c r="L46" s="20">
        <v>19771.2</v>
      </c>
      <c r="M46" s="24">
        <f t="shared" si="18"/>
        <v>-0.59999999999854481</v>
      </c>
      <c r="N46" s="24">
        <f t="shared" si="19"/>
        <v>0.59999999999854481</v>
      </c>
      <c r="O46" s="49"/>
      <c r="P46" s="20"/>
      <c r="Q46" s="24">
        <f t="shared" si="20"/>
        <v>-19771.8</v>
      </c>
      <c r="R46" s="24">
        <f t="shared" si="21"/>
        <v>19771.8</v>
      </c>
      <c r="T46" s="20"/>
      <c r="U46" s="24">
        <f t="shared" si="22"/>
        <v>-19771.8</v>
      </c>
      <c r="V46" s="10">
        <f t="shared" si="23"/>
        <v>19771.8</v>
      </c>
    </row>
    <row r="47" spans="1:22">
      <c r="A47" s="4">
        <v>20008.2</v>
      </c>
      <c r="B47" s="17">
        <v>1.05</v>
      </c>
      <c r="E47" s="24">
        <f t="shared" si="14"/>
        <v>-20008.2</v>
      </c>
      <c r="F47" s="10">
        <f t="shared" si="15"/>
        <v>20008.2</v>
      </c>
      <c r="H47" s="20"/>
      <c r="I47" s="24">
        <f t="shared" si="16"/>
        <v>-20008.2</v>
      </c>
      <c r="J47" s="10">
        <f t="shared" si="17"/>
        <v>20008.2</v>
      </c>
      <c r="K47" s="10"/>
      <c r="L47" s="20">
        <v>20008</v>
      </c>
      <c r="M47" s="24">
        <f t="shared" si="18"/>
        <v>-0.2000000000007276</v>
      </c>
      <c r="N47" s="24">
        <f t="shared" si="19"/>
        <v>0.2000000000007276</v>
      </c>
      <c r="O47" s="49"/>
      <c r="P47" s="20"/>
      <c r="Q47" s="24">
        <f t="shared" si="20"/>
        <v>-20008.2</v>
      </c>
      <c r="R47" s="24">
        <f t="shared" si="21"/>
        <v>20008.2</v>
      </c>
      <c r="T47" s="20"/>
      <c r="U47" s="24">
        <f t="shared" si="22"/>
        <v>-20008.2</v>
      </c>
      <c r="V47" s="10">
        <f t="shared" si="23"/>
        <v>20008.2</v>
      </c>
    </row>
    <row r="48" spans="1:22">
      <c r="A48" s="4">
        <v>20275.900000000001</v>
      </c>
      <c r="B48" s="17">
        <v>1</v>
      </c>
      <c r="E48" s="24">
        <f t="shared" si="14"/>
        <v>-20275.900000000001</v>
      </c>
      <c r="F48" s="10">
        <f t="shared" si="15"/>
        <v>20275.900000000001</v>
      </c>
      <c r="H48" s="20"/>
      <c r="I48" s="24">
        <f t="shared" si="16"/>
        <v>-20275.900000000001</v>
      </c>
      <c r="J48" s="10">
        <f t="shared" si="17"/>
        <v>20275.900000000001</v>
      </c>
      <c r="K48" s="10"/>
      <c r="L48" s="20">
        <v>20275.900000000001</v>
      </c>
      <c r="M48" s="24">
        <f t="shared" si="18"/>
        <v>0</v>
      </c>
      <c r="N48" s="24">
        <f t="shared" si="19"/>
        <v>0</v>
      </c>
      <c r="O48" s="49"/>
      <c r="P48" s="20"/>
      <c r="Q48" s="24">
        <f t="shared" si="20"/>
        <v>-20275.900000000001</v>
      </c>
      <c r="R48" s="24">
        <f t="shared" si="21"/>
        <v>20275.900000000001</v>
      </c>
      <c r="T48" s="20"/>
      <c r="U48" s="24">
        <f t="shared" si="22"/>
        <v>-20275.900000000001</v>
      </c>
      <c r="V48" s="10">
        <f t="shared" si="23"/>
        <v>20275.900000000001</v>
      </c>
    </row>
    <row r="49" spans="1:22">
      <c r="A49" s="4">
        <v>20412.7</v>
      </c>
      <c r="B49" s="17">
        <v>1.28</v>
      </c>
      <c r="E49" s="24">
        <f t="shared" si="14"/>
        <v>-20412.7</v>
      </c>
      <c r="F49" s="10">
        <f t="shared" si="15"/>
        <v>20412.7</v>
      </c>
      <c r="H49" s="20"/>
      <c r="I49" s="24">
        <f t="shared" si="16"/>
        <v>-20412.7</v>
      </c>
      <c r="J49" s="10">
        <f t="shared" si="17"/>
        <v>20412.7</v>
      </c>
      <c r="K49" s="10"/>
      <c r="L49" s="20">
        <v>20412.599999999999</v>
      </c>
      <c r="M49" s="24">
        <f t="shared" si="18"/>
        <v>-0.10000000000218279</v>
      </c>
      <c r="N49" s="24">
        <f t="shared" si="19"/>
        <v>0.10000000000218279</v>
      </c>
      <c r="O49" s="49"/>
      <c r="P49" s="20"/>
      <c r="Q49" s="24">
        <f t="shared" si="20"/>
        <v>-20412.7</v>
      </c>
      <c r="R49" s="24">
        <f t="shared" si="21"/>
        <v>20412.7</v>
      </c>
      <c r="T49" s="20"/>
      <c r="U49" s="24">
        <f t="shared" si="22"/>
        <v>-20412.7</v>
      </c>
      <c r="V49" s="10">
        <f t="shared" si="23"/>
        <v>20412.7</v>
      </c>
    </row>
    <row r="50" spans="1:22">
      <c r="A50" s="4">
        <v>20563.599999999999</v>
      </c>
      <c r="B50" s="17">
        <v>1.05</v>
      </c>
      <c r="E50" s="24">
        <f t="shared" si="14"/>
        <v>-20563.599999999999</v>
      </c>
      <c r="F50" s="10">
        <f t="shared" si="15"/>
        <v>20563.599999999999</v>
      </c>
      <c r="H50" s="20"/>
      <c r="I50" s="24">
        <f t="shared" si="16"/>
        <v>-20563.599999999999</v>
      </c>
      <c r="J50" s="10">
        <f t="shared" si="17"/>
        <v>20563.599999999999</v>
      </c>
      <c r="K50" s="10"/>
      <c r="L50" s="20">
        <v>20563.900000000001</v>
      </c>
      <c r="M50" s="24">
        <f t="shared" si="18"/>
        <v>0.30000000000291038</v>
      </c>
      <c r="N50" s="24">
        <f t="shared" si="19"/>
        <v>0.30000000000291038</v>
      </c>
      <c r="O50" s="49"/>
      <c r="P50" s="20"/>
      <c r="Q50" s="24">
        <f t="shared" si="20"/>
        <v>-20563.599999999999</v>
      </c>
      <c r="R50" s="24">
        <f t="shared" si="21"/>
        <v>20563.599999999999</v>
      </c>
      <c r="T50" s="20"/>
      <c r="U50" s="24">
        <f t="shared" si="22"/>
        <v>-20563.599999999999</v>
      </c>
      <c r="V50" s="10">
        <f t="shared" si="23"/>
        <v>20563.599999999999</v>
      </c>
    </row>
    <row r="51" spans="1:22">
      <c r="A51" s="4">
        <v>20729</v>
      </c>
      <c r="B51" s="17">
        <v>0.77</v>
      </c>
      <c r="E51" s="24">
        <f t="shared" si="14"/>
        <v>-20729</v>
      </c>
      <c r="F51" s="10">
        <f t="shared" si="15"/>
        <v>20729</v>
      </c>
      <c r="H51" s="20"/>
      <c r="I51" s="24">
        <f t="shared" si="16"/>
        <v>-20729</v>
      </c>
      <c r="J51" s="10">
        <f t="shared" si="17"/>
        <v>20729</v>
      </c>
      <c r="K51" s="10"/>
      <c r="L51" s="20">
        <v>20729.7</v>
      </c>
      <c r="M51" s="24">
        <f t="shared" si="18"/>
        <v>0.7000000000007276</v>
      </c>
      <c r="N51" s="24">
        <f t="shared" si="19"/>
        <v>0.7000000000007276</v>
      </c>
      <c r="O51" s="49"/>
      <c r="P51" s="20"/>
      <c r="Q51" s="24">
        <f t="shared" si="20"/>
        <v>-20729</v>
      </c>
      <c r="R51" s="24">
        <f t="shared" si="21"/>
        <v>20729</v>
      </c>
      <c r="T51" s="20"/>
      <c r="U51" s="24">
        <f t="shared" si="22"/>
        <v>-20729</v>
      </c>
      <c r="V51" s="10">
        <f t="shared" si="23"/>
        <v>20729</v>
      </c>
    </row>
    <row r="52" spans="1:22">
      <c r="A52" s="4">
        <v>21176.6</v>
      </c>
      <c r="B52" s="17">
        <v>0.38</v>
      </c>
      <c r="E52" s="24">
        <f t="shared" si="14"/>
        <v>-21176.6</v>
      </c>
      <c r="F52" s="10">
        <f t="shared" si="15"/>
        <v>21176.6</v>
      </c>
      <c r="H52" s="20"/>
      <c r="I52" s="24">
        <f t="shared" si="16"/>
        <v>-21176.6</v>
      </c>
      <c r="J52" s="10">
        <f t="shared" si="17"/>
        <v>21176.6</v>
      </c>
      <c r="K52" s="10"/>
      <c r="L52" s="20">
        <v>21177.4</v>
      </c>
      <c r="M52" s="24">
        <f t="shared" si="18"/>
        <v>0.80000000000291038</v>
      </c>
      <c r="N52" s="24">
        <f t="shared" si="19"/>
        <v>0.80000000000291038</v>
      </c>
      <c r="O52" s="49"/>
      <c r="P52" s="20"/>
      <c r="Q52" s="24">
        <f t="shared" si="20"/>
        <v>-21176.6</v>
      </c>
      <c r="R52" s="24">
        <f t="shared" si="21"/>
        <v>21176.6</v>
      </c>
      <c r="T52" s="20"/>
      <c r="U52" s="24">
        <f t="shared" si="22"/>
        <v>-21176.6</v>
      </c>
      <c r="V52" s="10">
        <f t="shared" si="23"/>
        <v>21176.6</v>
      </c>
    </row>
    <row r="53" spans="1:22">
      <c r="A53" s="4">
        <v>21249.7</v>
      </c>
      <c r="B53" s="17">
        <v>0.41</v>
      </c>
      <c r="E53" s="24">
        <f t="shared" si="14"/>
        <v>-21249.7</v>
      </c>
      <c r="F53" s="10">
        <f t="shared" si="15"/>
        <v>21249.7</v>
      </c>
      <c r="H53" s="20"/>
      <c r="I53" s="24">
        <f t="shared" si="16"/>
        <v>-21249.7</v>
      </c>
      <c r="J53" s="10">
        <f t="shared" si="17"/>
        <v>21249.7</v>
      </c>
      <c r="K53" s="10"/>
      <c r="L53" s="20">
        <v>21247</v>
      </c>
      <c r="M53" s="24">
        <f t="shared" si="18"/>
        <v>-2.7000000000007276</v>
      </c>
      <c r="N53" s="24">
        <f t="shared" si="19"/>
        <v>2.7000000000007276</v>
      </c>
      <c r="O53" s="49"/>
      <c r="P53" s="20"/>
      <c r="Q53" s="24">
        <f t="shared" si="20"/>
        <v>-21249.7</v>
      </c>
      <c r="R53" s="24">
        <f t="shared" si="21"/>
        <v>21249.7</v>
      </c>
      <c r="T53" s="20"/>
      <c r="U53" s="24">
        <f t="shared" si="22"/>
        <v>-21249.7</v>
      </c>
      <c r="V53" s="10">
        <f t="shared" si="23"/>
        <v>21249.7</v>
      </c>
    </row>
    <row r="54" spans="1:22">
      <c r="A54" s="4">
        <v>21507.3</v>
      </c>
      <c r="B54" s="17">
        <v>1.2</v>
      </c>
      <c r="E54" s="24">
        <f t="shared" si="14"/>
        <v>-21507.3</v>
      </c>
      <c r="F54" s="10">
        <f t="shared" si="15"/>
        <v>21507.3</v>
      </c>
      <c r="H54" s="20"/>
      <c r="I54" s="24">
        <f t="shared" si="16"/>
        <v>-21507.3</v>
      </c>
      <c r="J54" s="10">
        <f t="shared" si="17"/>
        <v>21507.3</v>
      </c>
      <c r="K54" s="10"/>
      <c r="L54" s="20">
        <v>21507.5</v>
      </c>
      <c r="M54" s="24">
        <f t="shared" si="18"/>
        <v>0.2000000000007276</v>
      </c>
      <c r="N54" s="24">
        <f t="shared" si="19"/>
        <v>0.2000000000007276</v>
      </c>
      <c r="O54" s="49"/>
      <c r="P54" s="20"/>
      <c r="Q54" s="24">
        <f t="shared" si="20"/>
        <v>-21507.3</v>
      </c>
      <c r="R54" s="24">
        <f t="shared" si="21"/>
        <v>21507.3</v>
      </c>
      <c r="T54" s="20"/>
      <c r="U54" s="24">
        <f t="shared" si="22"/>
        <v>-21507.3</v>
      </c>
      <c r="V54" s="10">
        <f t="shared" si="23"/>
        <v>21507.3</v>
      </c>
    </row>
    <row r="55" spans="1:22">
      <c r="A55" s="4">
        <v>21802.2</v>
      </c>
      <c r="B55" s="17">
        <v>0.7</v>
      </c>
      <c r="E55" s="24">
        <f t="shared" si="14"/>
        <v>-21802.2</v>
      </c>
      <c r="F55" s="10">
        <f t="shared" si="15"/>
        <v>21802.2</v>
      </c>
      <c r="H55" s="20"/>
      <c r="I55" s="24">
        <f t="shared" si="16"/>
        <v>-21802.2</v>
      </c>
      <c r="J55" s="10">
        <f t="shared" si="17"/>
        <v>21802.2</v>
      </c>
      <c r="K55" s="10"/>
      <c r="L55" s="20">
        <v>21803.1</v>
      </c>
      <c r="M55" s="24">
        <f t="shared" si="18"/>
        <v>0.89999999999781721</v>
      </c>
      <c r="N55" s="24">
        <f t="shared" si="19"/>
        <v>0.89999999999781721</v>
      </c>
      <c r="O55" s="49"/>
      <c r="P55" s="20"/>
      <c r="Q55" s="24">
        <f t="shared" si="20"/>
        <v>-21802.2</v>
      </c>
      <c r="R55" s="24">
        <f t="shared" si="21"/>
        <v>21802.2</v>
      </c>
      <c r="T55" s="20"/>
      <c r="U55" s="24">
        <f t="shared" si="22"/>
        <v>-21802.2</v>
      </c>
      <c r="V55" s="10">
        <f t="shared" si="23"/>
        <v>21802.2</v>
      </c>
    </row>
    <row r="56" spans="1:22">
      <c r="A56" s="4">
        <v>21955.599999999999</v>
      </c>
      <c r="B56" s="17">
        <v>0.9</v>
      </c>
      <c r="E56" s="24">
        <f t="shared" si="14"/>
        <v>-21955.599999999999</v>
      </c>
      <c r="F56" s="10">
        <f t="shared" si="15"/>
        <v>21955.599999999999</v>
      </c>
      <c r="H56" s="20"/>
      <c r="I56" s="24">
        <f t="shared" si="16"/>
        <v>-21955.599999999999</v>
      </c>
      <c r="J56" s="10">
        <f t="shared" si="17"/>
        <v>21955.599999999999</v>
      </c>
      <c r="K56" s="10"/>
      <c r="L56" s="20">
        <v>21956.3</v>
      </c>
      <c r="M56" s="24">
        <f t="shared" si="18"/>
        <v>0.7000000000007276</v>
      </c>
      <c r="N56" s="24">
        <f t="shared" si="19"/>
        <v>0.7000000000007276</v>
      </c>
      <c r="O56" s="49"/>
      <c r="P56" s="20"/>
      <c r="Q56" s="24">
        <f t="shared" si="20"/>
        <v>-21955.599999999999</v>
      </c>
      <c r="R56" s="24">
        <f t="shared" si="21"/>
        <v>21955.599999999999</v>
      </c>
      <c r="T56" s="20"/>
      <c r="U56" s="24">
        <f t="shared" si="22"/>
        <v>-21955.599999999999</v>
      </c>
      <c r="V56" s="10">
        <f t="shared" si="23"/>
        <v>21955.599999999999</v>
      </c>
    </row>
    <row r="57" spans="1:22">
      <c r="A57" s="4">
        <v>22125.5</v>
      </c>
      <c r="B57" s="17">
        <v>0.8</v>
      </c>
      <c r="E57" s="24">
        <f t="shared" si="14"/>
        <v>-22125.5</v>
      </c>
      <c r="F57" s="10">
        <f t="shared" si="15"/>
        <v>22125.5</v>
      </c>
      <c r="H57" s="20"/>
      <c r="I57" s="24">
        <f t="shared" si="16"/>
        <v>-22125.5</v>
      </c>
      <c r="J57" s="10">
        <f t="shared" si="17"/>
        <v>22125.5</v>
      </c>
      <c r="K57" s="10"/>
      <c r="L57" s="20">
        <v>22126.1</v>
      </c>
      <c r="M57" s="24">
        <f t="shared" si="18"/>
        <v>0.59999999999854481</v>
      </c>
      <c r="N57" s="24">
        <f t="shared" si="19"/>
        <v>0.59999999999854481</v>
      </c>
      <c r="O57" s="49"/>
      <c r="P57" s="20"/>
      <c r="Q57" s="24">
        <f t="shared" si="20"/>
        <v>-22125.5</v>
      </c>
      <c r="R57" s="24">
        <f t="shared" si="21"/>
        <v>22125.5</v>
      </c>
      <c r="T57" s="20"/>
      <c r="U57" s="24">
        <f t="shared" si="22"/>
        <v>-22125.5</v>
      </c>
      <c r="V57" s="10">
        <f t="shared" si="23"/>
        <v>22125.5</v>
      </c>
    </row>
    <row r="58" spans="1:22">
      <c r="A58" s="4">
        <v>22312.7</v>
      </c>
      <c r="B58" s="17">
        <v>0.5</v>
      </c>
      <c r="E58" s="24">
        <f t="shared" si="14"/>
        <v>-22312.7</v>
      </c>
      <c r="F58" s="10">
        <f t="shared" si="15"/>
        <v>22312.7</v>
      </c>
      <c r="H58" s="20"/>
      <c r="I58" s="24">
        <f t="shared" si="16"/>
        <v>-22312.7</v>
      </c>
      <c r="J58" s="10">
        <f t="shared" si="17"/>
        <v>22312.7</v>
      </c>
      <c r="K58" s="10"/>
      <c r="L58" s="20">
        <v>22314.9</v>
      </c>
      <c r="M58" s="24">
        <f t="shared" si="18"/>
        <v>2.2000000000007276</v>
      </c>
      <c r="N58" s="24">
        <f t="shared" si="19"/>
        <v>2.2000000000007276</v>
      </c>
      <c r="O58" s="49"/>
      <c r="P58" s="20"/>
      <c r="Q58" s="24">
        <f t="shared" si="20"/>
        <v>-22312.7</v>
      </c>
      <c r="R58" s="24">
        <f t="shared" si="21"/>
        <v>22312.7</v>
      </c>
      <c r="T58" s="20"/>
      <c r="U58" s="24">
        <f t="shared" si="22"/>
        <v>-22312.7</v>
      </c>
      <c r="V58" s="10">
        <f t="shared" si="23"/>
        <v>22312.7</v>
      </c>
    </row>
    <row r="59" spans="1:22">
      <c r="H59" s="20"/>
      <c r="I59" s="24"/>
      <c r="J59" s="10"/>
      <c r="K59" s="10"/>
      <c r="L59" s="20"/>
      <c r="M59" s="24"/>
      <c r="N59" s="24"/>
      <c r="O59" s="49"/>
      <c r="P59" s="20"/>
      <c r="Q59" s="24"/>
      <c r="R59" s="24"/>
      <c r="T59" s="20"/>
      <c r="U59" s="24"/>
      <c r="V59" s="10"/>
    </row>
    <row r="60" spans="1:22">
      <c r="H60" s="20"/>
      <c r="I60" s="24"/>
      <c r="J60" s="10"/>
      <c r="K60" s="10"/>
      <c r="L60" s="20"/>
      <c r="M60" s="24"/>
      <c r="N60" s="24"/>
      <c r="O60" s="49"/>
      <c r="P60" s="20"/>
      <c r="Q60" s="24"/>
      <c r="R60" s="24"/>
      <c r="T60" s="20"/>
      <c r="U60" s="24"/>
      <c r="V60" s="10"/>
    </row>
    <row r="61" spans="1:22">
      <c r="D61" s="20" t="s">
        <v>67</v>
      </c>
      <c r="E61" s="24">
        <f>AVERAGE(E27:E42,E44:E58)</f>
        <v>-18574.216129032258</v>
      </c>
      <c r="F61" s="10">
        <f>AVERAGE(F27:F42,F44:F58)</f>
        <v>18574.216129032258</v>
      </c>
      <c r="H61" s="20" t="s">
        <v>67</v>
      </c>
      <c r="I61" s="24">
        <f>AVERAGE(I27:I42,I44:I58)</f>
        <v>-18574.216129032258</v>
      </c>
      <c r="J61" s="10">
        <f>AVERAGE(J27:J42,J44:J58)</f>
        <v>18574.216129032258</v>
      </c>
      <c r="K61" s="10"/>
      <c r="L61" s="20" t="s">
        <v>67</v>
      </c>
      <c r="M61" s="24">
        <f>AVERAGE(M27:M42,M44:M58)</f>
        <v>-0.20967741935478004</v>
      </c>
      <c r="N61" s="24">
        <f>AVERAGE(N27:N42,N44:N58)</f>
        <v>0.79032258064533734</v>
      </c>
      <c r="O61" s="49"/>
      <c r="P61" s="20" t="s">
        <v>67</v>
      </c>
      <c r="Q61" s="24">
        <f>AVERAGE(Q27:Q42,Q44:Q58)</f>
        <v>-18574.216129032258</v>
      </c>
      <c r="R61" s="24">
        <f>AVERAGE(R27:R42,R44:R58)</f>
        <v>18574.216129032258</v>
      </c>
      <c r="T61" s="20" t="s">
        <v>67</v>
      </c>
      <c r="U61" s="24">
        <f>AVERAGE(U4:U40)</f>
        <v>-14299.385714285712</v>
      </c>
      <c r="V61" s="10">
        <f>AVERAGE(V4:V40)</f>
        <v>14299.385714285712</v>
      </c>
    </row>
    <row r="62" spans="1:22">
      <c r="D62" s="20" t="s">
        <v>68</v>
      </c>
      <c r="E62" s="24">
        <f>STDEV(E27:E42,E44:E58)</f>
        <v>2439.5452375524228</v>
      </c>
      <c r="F62" s="10">
        <f>STDEV(F27:F42,F44:F58)</f>
        <v>2439.5452375524228</v>
      </c>
      <c r="H62" s="20" t="s">
        <v>68</v>
      </c>
      <c r="I62" s="24">
        <f>STDEV(I27:I42,I44:I58)</f>
        <v>2439.5452375524228</v>
      </c>
      <c r="J62" s="10">
        <f>STDEV(J27:J42,J44:J58)</f>
        <v>2439.5452375524228</v>
      </c>
      <c r="K62" s="10"/>
      <c r="L62" s="20" t="s">
        <v>68</v>
      </c>
      <c r="M62" s="24">
        <f>STDEV(M27:M42,M44:M58)</f>
        <v>1.0721799720539309</v>
      </c>
      <c r="N62" s="24">
        <f>STDEV(N27:N42,N44:N58)</f>
        <v>0.74132981356023664</v>
      </c>
      <c r="O62" s="49"/>
      <c r="P62" s="20" t="s">
        <v>68</v>
      </c>
      <c r="Q62" s="24">
        <f>STDEV(Q27:Q42,Q44:Q58)</f>
        <v>2439.5452375524228</v>
      </c>
      <c r="R62" s="24">
        <f>STDEV(R27:R42,R44:R58)</f>
        <v>2439.5452375524228</v>
      </c>
      <c r="T62" s="20" t="s">
        <v>68</v>
      </c>
      <c r="U62" s="24">
        <f>STDEV(U4:U40)</f>
        <v>2022.2305628923277</v>
      </c>
      <c r="V62" s="10">
        <f>STDEV(V4:V40)</f>
        <v>2022.2305628923277</v>
      </c>
    </row>
    <row r="67" spans="8:12">
      <c r="L67" s="4">
        <v>15055.5</v>
      </c>
    </row>
    <row r="68" spans="8:12">
      <c r="L68" s="4">
        <v>15241</v>
      </c>
    </row>
    <row r="69" spans="8:12">
      <c r="L69" s="4">
        <v>15332.4</v>
      </c>
    </row>
    <row r="70" spans="8:12">
      <c r="L70" s="4">
        <v>15432.1</v>
      </c>
    </row>
    <row r="71" spans="8:12">
      <c r="H71" s="4"/>
      <c r="L71" s="4">
        <v>15655</v>
      </c>
    </row>
    <row r="72" spans="8:12">
      <c r="H72" s="4"/>
      <c r="L72" s="4">
        <v>15833.2</v>
      </c>
    </row>
    <row r="73" spans="8:12">
      <c r="H73" s="4"/>
      <c r="L73" s="4">
        <v>16030.8</v>
      </c>
    </row>
    <row r="74" spans="8:12">
      <c r="H74" s="4"/>
      <c r="L74" s="4">
        <v>16128.6</v>
      </c>
    </row>
    <row r="75" spans="8:12">
      <c r="H75" s="4"/>
      <c r="L75" s="4">
        <v>16235.4</v>
      </c>
    </row>
    <row r="76" spans="8:12">
      <c r="H76" s="4"/>
      <c r="L76" s="4">
        <v>16692.099999999999</v>
      </c>
    </row>
    <row r="77" spans="8:12">
      <c r="H77" s="4"/>
      <c r="L77" s="4">
        <v>16903.7</v>
      </c>
    </row>
    <row r="78" spans="8:12">
      <c r="H78" s="4"/>
      <c r="L78" s="4">
        <v>17123.599999999999</v>
      </c>
    </row>
    <row r="79" spans="8:12">
      <c r="H79" s="4"/>
      <c r="L79" s="4">
        <v>17653.3</v>
      </c>
    </row>
    <row r="80" spans="8:12">
      <c r="H80" s="4"/>
      <c r="L80" s="4">
        <v>17880.3</v>
      </c>
    </row>
    <row r="81" spans="8:12">
      <c r="H81" s="4"/>
      <c r="L81" s="4">
        <v>17994</v>
      </c>
    </row>
    <row r="82" spans="8:12">
      <c r="H82" s="4"/>
      <c r="L82" s="4">
        <v>18118.5</v>
      </c>
    </row>
    <row r="83" spans="8:12">
      <c r="H83" s="4"/>
      <c r="L83" s="4"/>
    </row>
    <row r="84" spans="8:12">
      <c r="H84" s="4"/>
      <c r="L84" s="4">
        <v>19250.3</v>
      </c>
    </row>
    <row r="85" spans="8:12">
      <c r="H85" s="4"/>
      <c r="L85" s="4">
        <v>19350.099999999999</v>
      </c>
    </row>
    <row r="86" spans="8:12">
      <c r="H86" s="4"/>
      <c r="L86" s="4">
        <v>19771.8</v>
      </c>
    </row>
    <row r="87" spans="8:12">
      <c r="H87" s="4"/>
      <c r="L87" s="4">
        <v>20008.2</v>
      </c>
    </row>
    <row r="88" spans="8:12">
      <c r="H88" s="4"/>
      <c r="L88" s="4">
        <v>20275.900000000001</v>
      </c>
    </row>
    <row r="89" spans="8:12">
      <c r="H89" s="4"/>
      <c r="L89" s="4">
        <v>20412.7</v>
      </c>
    </row>
    <row r="90" spans="8:12">
      <c r="H90" s="4"/>
      <c r="L90" s="4">
        <v>20563.599999999999</v>
      </c>
    </row>
    <row r="91" spans="8:12">
      <c r="H91" s="4"/>
      <c r="L91" s="4">
        <v>20729</v>
      </c>
    </row>
    <row r="92" spans="8:12">
      <c r="H92" s="4"/>
      <c r="L92" s="4">
        <v>21176.6</v>
      </c>
    </row>
    <row r="93" spans="8:12">
      <c r="H93" s="4"/>
      <c r="L93" s="4">
        <v>21249.7</v>
      </c>
    </row>
    <row r="94" spans="8:12">
      <c r="H94" s="4"/>
      <c r="L94" s="4">
        <v>21507.3</v>
      </c>
    </row>
    <row r="95" spans="8:12">
      <c r="H95" s="4"/>
      <c r="L95" s="4">
        <v>21802.2</v>
      </c>
    </row>
    <row r="96" spans="8:12">
      <c r="H96" s="4"/>
      <c r="L96" s="4">
        <v>21955.599999999999</v>
      </c>
    </row>
    <row r="97" spans="8:12">
      <c r="H97" s="4"/>
      <c r="L97" s="4">
        <v>22125.5</v>
      </c>
    </row>
    <row r="98" spans="8:12">
      <c r="H98" s="4"/>
      <c r="L98" s="4">
        <v>22312.7</v>
      </c>
    </row>
    <row r="99" spans="8:12">
      <c r="H99" s="4"/>
    </row>
    <row r="100" spans="8:12">
      <c r="H100" s="4"/>
    </row>
    <row r="101" spans="8:12">
      <c r="H101" s="4"/>
    </row>
    <row r="102" spans="8:12">
      <c r="H102" s="4"/>
    </row>
  </sheetData>
  <mergeCells count="5">
    <mergeCell ref="D1:F1"/>
    <mergeCell ref="H1:J1"/>
    <mergeCell ref="T1:V1"/>
    <mergeCell ref="L1:N1"/>
    <mergeCell ref="P1:R1"/>
  </mergeCells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G14" sqref="G14:G37"/>
    </sheetView>
  </sheetViews>
  <sheetFormatPr baseColWidth="10" defaultRowHeight="15" x14ac:dyDescent="0"/>
  <cols>
    <col min="1" max="1" width="11.83203125" style="5" customWidth="1"/>
    <col min="2" max="2" width="4.33203125" customWidth="1"/>
    <col min="6" max="6" width="4.83203125" style="9" customWidth="1"/>
    <col min="10" max="10" width="4.5" style="7" customWidth="1"/>
  </cols>
  <sheetData>
    <row r="1" spans="1:13" s="23" customFormat="1">
      <c r="A1" s="22"/>
      <c r="C1" s="54" t="s">
        <v>76</v>
      </c>
      <c r="D1" s="60"/>
      <c r="E1" s="58"/>
      <c r="F1" s="26"/>
      <c r="G1" s="51" t="s">
        <v>77</v>
      </c>
      <c r="H1" s="59"/>
      <c r="I1" s="53"/>
      <c r="J1" s="27"/>
      <c r="K1" s="51" t="s">
        <v>72</v>
      </c>
      <c r="L1" s="60"/>
      <c r="M1" s="58"/>
    </row>
    <row r="2" spans="1:13" s="11" customFormat="1" ht="46" thickBot="1">
      <c r="A2" s="13" t="s">
        <v>63</v>
      </c>
      <c r="C2" s="19" t="s">
        <v>66</v>
      </c>
      <c r="D2" s="16" t="s">
        <v>65</v>
      </c>
      <c r="E2" s="15" t="s">
        <v>64</v>
      </c>
      <c r="F2" s="15"/>
      <c r="G2" s="11" t="s">
        <v>66</v>
      </c>
      <c r="H2" s="11" t="s">
        <v>65</v>
      </c>
      <c r="I2" s="11" t="s">
        <v>64</v>
      </c>
      <c r="J2" s="14"/>
      <c r="K2" s="14" t="s">
        <v>66</v>
      </c>
      <c r="L2" s="11" t="s">
        <v>65</v>
      </c>
      <c r="M2" s="15" t="s">
        <v>64</v>
      </c>
    </row>
    <row r="3" spans="1:13" s="32" customFormat="1">
      <c r="A3" s="35"/>
      <c r="C3" s="33"/>
      <c r="D3" s="34"/>
      <c r="E3" s="8"/>
      <c r="F3" s="8"/>
      <c r="J3" s="6"/>
      <c r="K3" s="6"/>
      <c r="M3" s="8"/>
    </row>
    <row r="4" spans="1:13" s="32" customFormat="1">
      <c r="A4" s="35">
        <v>10472.9</v>
      </c>
      <c r="C4" s="33"/>
      <c r="D4" s="24">
        <f t="shared" ref="D4:D12" si="0">C4-$A4</f>
        <v>-10472.9</v>
      </c>
      <c r="E4" s="9">
        <f t="shared" ref="E4:E12" si="1">ABS(D4)</f>
        <v>10472.9</v>
      </c>
      <c r="F4" s="9"/>
      <c r="G4" s="25"/>
      <c r="H4" s="24">
        <f t="shared" ref="H4:H12" si="2">G4-$A4</f>
        <v>-10472.9</v>
      </c>
      <c r="I4" s="9">
        <f t="shared" ref="I4:I12" si="3">ABS(H4)</f>
        <v>10472.9</v>
      </c>
      <c r="J4" s="6"/>
      <c r="K4" s="37"/>
      <c r="L4" s="24">
        <f t="shared" ref="L4:L12" si="4">K4-$A4</f>
        <v>-10472.9</v>
      </c>
      <c r="M4" s="9">
        <f t="shared" ref="M4:M12" si="5">ABS(L4)</f>
        <v>10472.9</v>
      </c>
    </row>
    <row r="5" spans="1:13" s="32" customFormat="1">
      <c r="A5" s="35">
        <v>10676.5</v>
      </c>
      <c r="C5" s="33"/>
      <c r="D5" s="24">
        <f t="shared" si="0"/>
        <v>-10676.5</v>
      </c>
      <c r="E5" s="9">
        <f t="shared" si="1"/>
        <v>10676.5</v>
      </c>
      <c r="F5" s="9"/>
      <c r="G5" s="25"/>
      <c r="H5" s="24">
        <f t="shared" si="2"/>
        <v>-10676.5</v>
      </c>
      <c r="I5" s="9">
        <f t="shared" si="3"/>
        <v>10676.5</v>
      </c>
      <c r="J5" s="6"/>
      <c r="K5" s="37"/>
      <c r="L5" s="24">
        <f t="shared" si="4"/>
        <v>-10676.5</v>
      </c>
      <c r="M5" s="9">
        <f t="shared" si="5"/>
        <v>10676.5</v>
      </c>
    </row>
    <row r="6" spans="1:13" s="32" customFormat="1">
      <c r="A6" s="35">
        <v>11081.9</v>
      </c>
      <c r="C6" s="33"/>
      <c r="D6" s="24">
        <f t="shared" si="0"/>
        <v>-11081.9</v>
      </c>
      <c r="E6" s="9">
        <f t="shared" si="1"/>
        <v>11081.9</v>
      </c>
      <c r="F6" s="9"/>
      <c r="G6" s="25"/>
      <c r="H6" s="24">
        <f t="shared" si="2"/>
        <v>-11081.9</v>
      </c>
      <c r="I6" s="9">
        <f t="shared" si="3"/>
        <v>11081.9</v>
      </c>
      <c r="J6" s="6"/>
      <c r="K6" s="37"/>
      <c r="L6" s="24">
        <f t="shared" si="4"/>
        <v>-11081.9</v>
      </c>
      <c r="M6" s="9">
        <f t="shared" si="5"/>
        <v>11081.9</v>
      </c>
    </row>
    <row r="7" spans="1:13" s="32" customFormat="1">
      <c r="A7" s="35">
        <v>11491.2</v>
      </c>
      <c r="C7" s="33"/>
      <c r="D7" s="24">
        <f t="shared" si="0"/>
        <v>-11491.2</v>
      </c>
      <c r="E7" s="9">
        <f t="shared" si="1"/>
        <v>11491.2</v>
      </c>
      <c r="F7" s="9"/>
      <c r="G7" s="25"/>
      <c r="H7" s="24">
        <f t="shared" si="2"/>
        <v>-11491.2</v>
      </c>
      <c r="I7" s="9">
        <f t="shared" si="3"/>
        <v>11491.2</v>
      </c>
      <c r="J7" s="6"/>
      <c r="K7" s="37"/>
      <c r="L7" s="24">
        <f t="shared" si="4"/>
        <v>-11491.2</v>
      </c>
      <c r="M7" s="9">
        <f t="shared" si="5"/>
        <v>11491.2</v>
      </c>
    </row>
    <row r="8" spans="1:13" s="32" customFormat="1">
      <c r="A8" s="35">
        <v>11671.9</v>
      </c>
      <c r="C8" s="33"/>
      <c r="D8" s="24">
        <f t="shared" si="0"/>
        <v>-11671.9</v>
      </c>
      <c r="E8" s="9">
        <f t="shared" si="1"/>
        <v>11671.9</v>
      </c>
      <c r="F8" s="9"/>
      <c r="G8" s="25"/>
      <c r="H8" s="24">
        <f t="shared" si="2"/>
        <v>-11671.9</v>
      </c>
      <c r="I8" s="9">
        <f t="shared" si="3"/>
        <v>11671.9</v>
      </c>
      <c r="J8" s="6"/>
      <c r="K8" s="37"/>
      <c r="L8" s="24">
        <f t="shared" si="4"/>
        <v>-11671.9</v>
      </c>
      <c r="M8" s="9">
        <f t="shared" si="5"/>
        <v>11671.9</v>
      </c>
    </row>
    <row r="9" spans="1:13" s="32" customFormat="1">
      <c r="A9" s="35">
        <v>12491.1</v>
      </c>
      <c r="C9" s="33"/>
      <c r="D9" s="24">
        <f t="shared" si="0"/>
        <v>-12491.1</v>
      </c>
      <c r="E9" s="9">
        <f t="shared" si="1"/>
        <v>12491.1</v>
      </c>
      <c r="F9" s="9"/>
      <c r="G9" s="25"/>
      <c r="H9" s="24">
        <f t="shared" si="2"/>
        <v>-12491.1</v>
      </c>
      <c r="I9" s="9">
        <f t="shared" si="3"/>
        <v>12491.1</v>
      </c>
      <c r="J9" s="6"/>
      <c r="K9" s="37"/>
      <c r="L9" s="24">
        <f t="shared" si="4"/>
        <v>-12491.1</v>
      </c>
      <c r="M9" s="9">
        <f t="shared" si="5"/>
        <v>12491.1</v>
      </c>
    </row>
    <row r="10" spans="1:13" s="32" customFormat="1">
      <c r="A10" s="35">
        <v>12705.8</v>
      </c>
      <c r="C10" s="33"/>
      <c r="D10" s="24">
        <f t="shared" si="0"/>
        <v>-12705.8</v>
      </c>
      <c r="E10" s="9">
        <f t="shared" si="1"/>
        <v>12705.8</v>
      </c>
      <c r="F10" s="9"/>
      <c r="G10" s="25"/>
      <c r="H10" s="24">
        <f t="shared" si="2"/>
        <v>-12705.8</v>
      </c>
      <c r="I10" s="9">
        <f t="shared" si="3"/>
        <v>12705.8</v>
      </c>
      <c r="J10" s="6"/>
      <c r="K10" s="37"/>
      <c r="L10" s="24">
        <f t="shared" si="4"/>
        <v>-12705.8</v>
      </c>
      <c r="M10" s="9">
        <f t="shared" si="5"/>
        <v>12705.8</v>
      </c>
    </row>
    <row r="11" spans="1:13" s="32" customFormat="1">
      <c r="A11" s="35">
        <v>12806.2</v>
      </c>
      <c r="C11" s="33"/>
      <c r="D11" s="24">
        <f t="shared" si="0"/>
        <v>-12806.2</v>
      </c>
      <c r="E11" s="9">
        <f t="shared" si="1"/>
        <v>12806.2</v>
      </c>
      <c r="F11" s="9"/>
      <c r="G11" s="25"/>
      <c r="H11" s="24">
        <f t="shared" si="2"/>
        <v>-12806.2</v>
      </c>
      <c r="I11" s="9">
        <f t="shared" si="3"/>
        <v>12806.2</v>
      </c>
      <c r="J11" s="6"/>
      <c r="K11" s="37"/>
      <c r="L11" s="24">
        <f t="shared" si="4"/>
        <v>-12806.2</v>
      </c>
      <c r="M11" s="9">
        <f t="shared" si="5"/>
        <v>12806.2</v>
      </c>
    </row>
    <row r="12" spans="1:13" s="32" customFormat="1">
      <c r="A12" s="35">
        <v>12960.2</v>
      </c>
      <c r="C12" s="33"/>
      <c r="D12" s="24">
        <f t="shared" si="0"/>
        <v>-12960.2</v>
      </c>
      <c r="E12" s="9">
        <f t="shared" si="1"/>
        <v>12960.2</v>
      </c>
      <c r="F12" s="9"/>
      <c r="G12" s="25"/>
      <c r="H12" s="24">
        <f t="shared" si="2"/>
        <v>-12960.2</v>
      </c>
      <c r="I12" s="9">
        <f t="shared" si="3"/>
        <v>12960.2</v>
      </c>
      <c r="J12" s="6"/>
      <c r="K12" s="37"/>
      <c r="L12" s="24">
        <f t="shared" si="4"/>
        <v>-12960.2</v>
      </c>
      <c r="M12" s="9">
        <f t="shared" si="5"/>
        <v>12960.2</v>
      </c>
    </row>
    <row r="13" spans="1:13">
      <c r="A13" s="36"/>
      <c r="C13" s="20"/>
      <c r="D13" s="24"/>
      <c r="E13" s="9"/>
      <c r="G13" s="25"/>
      <c r="H13" s="24"/>
      <c r="I13" s="9"/>
      <c r="K13" s="38"/>
      <c r="L13" s="25"/>
      <c r="M13" s="9"/>
    </row>
    <row r="14" spans="1:13">
      <c r="A14" s="5">
        <v>13370.8</v>
      </c>
      <c r="C14" s="20"/>
      <c r="D14" s="24">
        <f t="shared" ref="D14:D24" si="6">C14-$A14</f>
        <v>-13370.8</v>
      </c>
      <c r="E14" s="9">
        <f t="shared" ref="E14:E24" si="7">ABS(D14)</f>
        <v>13370.8</v>
      </c>
      <c r="G14" s="25"/>
      <c r="H14" s="24">
        <f t="shared" ref="H14:H24" si="8">G14-$A14</f>
        <v>-13370.8</v>
      </c>
      <c r="I14" s="9">
        <f t="shared" ref="I14:I24" si="9">ABS(H14)</f>
        <v>13370.8</v>
      </c>
      <c r="K14" s="7"/>
      <c r="L14" s="24">
        <f t="shared" ref="L14:L24" si="10">K14-$A14</f>
        <v>-13370.8</v>
      </c>
      <c r="M14" s="9">
        <f t="shared" ref="M14:M24" si="11">ABS(L14)</f>
        <v>13370.8</v>
      </c>
    </row>
    <row r="15" spans="1:13">
      <c r="A15" s="5">
        <v>13507.9</v>
      </c>
      <c r="C15" s="20"/>
      <c r="D15" s="24">
        <f t="shared" si="6"/>
        <v>-13507.9</v>
      </c>
      <c r="E15" s="9">
        <f t="shared" si="7"/>
        <v>13507.9</v>
      </c>
      <c r="G15" s="25"/>
      <c r="H15" s="24">
        <f t="shared" si="8"/>
        <v>-13507.9</v>
      </c>
      <c r="I15" s="9">
        <f t="shared" si="9"/>
        <v>13507.9</v>
      </c>
      <c r="K15" s="7"/>
      <c r="L15" s="24">
        <f t="shared" si="10"/>
        <v>-13507.9</v>
      </c>
      <c r="M15" s="9">
        <f t="shared" si="11"/>
        <v>13507.9</v>
      </c>
    </row>
    <row r="16" spans="1:13">
      <c r="A16" s="5">
        <v>13722.3</v>
      </c>
      <c r="C16" s="20"/>
      <c r="D16" s="24">
        <f t="shared" si="6"/>
        <v>-13722.3</v>
      </c>
      <c r="E16" s="9">
        <f t="shared" si="7"/>
        <v>13722.3</v>
      </c>
      <c r="G16" s="25"/>
      <c r="H16" s="24">
        <f t="shared" si="8"/>
        <v>-13722.3</v>
      </c>
      <c r="I16" s="9">
        <f t="shared" si="9"/>
        <v>13722.3</v>
      </c>
      <c r="K16" s="7"/>
      <c r="L16" s="24">
        <f t="shared" si="10"/>
        <v>-13722.3</v>
      </c>
      <c r="M16" s="9">
        <f t="shared" si="11"/>
        <v>13722.3</v>
      </c>
    </row>
    <row r="17" spans="1:13">
      <c r="A17" s="5">
        <v>14097.5</v>
      </c>
      <c r="C17" s="20"/>
      <c r="D17" s="24">
        <f t="shared" si="6"/>
        <v>-14097.5</v>
      </c>
      <c r="E17" s="9">
        <f t="shared" si="7"/>
        <v>14097.5</v>
      </c>
      <c r="G17" s="44"/>
      <c r="H17" s="24">
        <f t="shared" si="8"/>
        <v>-14097.5</v>
      </c>
      <c r="I17" s="9">
        <f t="shared" si="9"/>
        <v>14097.5</v>
      </c>
      <c r="K17" s="7"/>
      <c r="L17" s="24">
        <f t="shared" si="10"/>
        <v>-14097.5</v>
      </c>
      <c r="M17" s="9">
        <f t="shared" si="11"/>
        <v>14097.5</v>
      </c>
    </row>
    <row r="18" spans="1:13">
      <c r="A18" s="5">
        <v>15050.6</v>
      </c>
      <c r="C18" s="20"/>
      <c r="D18" s="24">
        <f t="shared" si="6"/>
        <v>-15050.6</v>
      </c>
      <c r="E18" s="9">
        <f t="shared" si="7"/>
        <v>15050.6</v>
      </c>
      <c r="G18" s="44"/>
      <c r="H18" s="24">
        <f t="shared" si="8"/>
        <v>-15050.6</v>
      </c>
      <c r="I18" s="9">
        <f t="shared" si="9"/>
        <v>15050.6</v>
      </c>
      <c r="K18" s="7"/>
      <c r="L18" s="24">
        <f t="shared" si="10"/>
        <v>-15050.6</v>
      </c>
      <c r="M18" s="9">
        <f t="shared" si="11"/>
        <v>15050.6</v>
      </c>
    </row>
    <row r="19" spans="1:13">
      <c r="A19" s="5">
        <v>15993.9</v>
      </c>
      <c r="C19" s="20"/>
      <c r="D19" s="24">
        <f t="shared" si="6"/>
        <v>-15993.9</v>
      </c>
      <c r="E19" s="9">
        <f t="shared" si="7"/>
        <v>15993.9</v>
      </c>
      <c r="G19" s="44"/>
      <c r="H19" s="24">
        <f t="shared" si="8"/>
        <v>-15993.9</v>
      </c>
      <c r="I19" s="9">
        <f t="shared" si="9"/>
        <v>15993.9</v>
      </c>
      <c r="K19" s="7"/>
      <c r="L19" s="24">
        <f t="shared" si="10"/>
        <v>-15993.9</v>
      </c>
      <c r="M19" s="9">
        <f t="shared" si="11"/>
        <v>15993.9</v>
      </c>
    </row>
    <row r="20" spans="1:13">
      <c r="A20" s="5">
        <v>16524.400000000001</v>
      </c>
      <c r="C20" s="20"/>
      <c r="D20" s="24">
        <f t="shared" si="6"/>
        <v>-16524.400000000001</v>
      </c>
      <c r="E20" s="9">
        <f t="shared" si="7"/>
        <v>16524.400000000001</v>
      </c>
      <c r="G20" s="44"/>
      <c r="H20" s="24">
        <f t="shared" si="8"/>
        <v>-16524.400000000001</v>
      </c>
      <c r="I20" s="9">
        <f t="shared" si="9"/>
        <v>16524.400000000001</v>
      </c>
      <c r="K20" s="7"/>
      <c r="L20" s="24">
        <f t="shared" si="10"/>
        <v>-16524.400000000001</v>
      </c>
      <c r="M20" s="9">
        <f t="shared" si="11"/>
        <v>16524.400000000001</v>
      </c>
    </row>
    <row r="21" spans="1:13">
      <c r="A21" s="5">
        <v>16744.7</v>
      </c>
      <c r="C21" s="20"/>
      <c r="D21" s="24">
        <f t="shared" si="6"/>
        <v>-16744.7</v>
      </c>
      <c r="E21" s="9">
        <f t="shared" si="7"/>
        <v>16744.7</v>
      </c>
      <c r="G21" s="44"/>
      <c r="H21" s="24">
        <f t="shared" si="8"/>
        <v>-16744.7</v>
      </c>
      <c r="I21" s="9">
        <f t="shared" si="9"/>
        <v>16744.7</v>
      </c>
      <c r="K21" s="7"/>
      <c r="L21" s="24">
        <f t="shared" si="10"/>
        <v>-16744.7</v>
      </c>
      <c r="M21" s="9">
        <f t="shared" si="11"/>
        <v>16744.7</v>
      </c>
    </row>
    <row r="22" spans="1:13">
      <c r="A22" s="5">
        <v>16945.2</v>
      </c>
      <c r="C22" s="20"/>
      <c r="D22" s="24">
        <f t="shared" si="6"/>
        <v>-16945.2</v>
      </c>
      <c r="E22" s="9">
        <f t="shared" si="7"/>
        <v>16945.2</v>
      </c>
      <c r="G22" s="44"/>
      <c r="H22" s="24">
        <f t="shared" si="8"/>
        <v>-16945.2</v>
      </c>
      <c r="I22" s="9">
        <f t="shared" si="9"/>
        <v>16945.2</v>
      </c>
      <c r="K22" s="7"/>
      <c r="L22" s="24">
        <f t="shared" si="10"/>
        <v>-16945.2</v>
      </c>
      <c r="M22" s="9">
        <f t="shared" si="11"/>
        <v>16945.2</v>
      </c>
    </row>
    <row r="23" spans="1:13">
      <c r="A23" s="5">
        <v>17449.8</v>
      </c>
      <c r="C23" s="20"/>
      <c r="D23" s="24">
        <f t="shared" si="6"/>
        <v>-17449.8</v>
      </c>
      <c r="E23" s="9">
        <f t="shared" si="7"/>
        <v>17449.8</v>
      </c>
      <c r="G23" s="44"/>
      <c r="H23" s="24">
        <f t="shared" si="8"/>
        <v>-17449.8</v>
      </c>
      <c r="I23" s="9">
        <f t="shared" si="9"/>
        <v>17449.8</v>
      </c>
      <c r="K23" s="7"/>
      <c r="L23" s="24">
        <f t="shared" si="10"/>
        <v>-17449.8</v>
      </c>
      <c r="M23" s="9">
        <f t="shared" si="11"/>
        <v>17449.8</v>
      </c>
    </row>
    <row r="24" spans="1:13">
      <c r="A24" s="5">
        <v>17919.599999999999</v>
      </c>
      <c r="C24" s="20"/>
      <c r="D24" s="24">
        <f t="shared" si="6"/>
        <v>-17919.599999999999</v>
      </c>
      <c r="E24" s="9">
        <f t="shared" si="7"/>
        <v>17919.599999999999</v>
      </c>
      <c r="G24" s="44"/>
      <c r="H24" s="24">
        <f t="shared" si="8"/>
        <v>-17919.599999999999</v>
      </c>
      <c r="I24" s="9">
        <f t="shared" si="9"/>
        <v>17919.599999999999</v>
      </c>
      <c r="K24" s="7"/>
      <c r="L24" s="24">
        <f t="shared" si="10"/>
        <v>-17919.599999999999</v>
      </c>
      <c r="M24" s="9">
        <f t="shared" si="11"/>
        <v>17919.599999999999</v>
      </c>
    </row>
    <row r="25" spans="1:13">
      <c r="C25" s="20"/>
      <c r="D25" s="24"/>
      <c r="E25" s="9"/>
      <c r="G25" s="25"/>
      <c r="H25" s="24"/>
      <c r="I25" s="9"/>
      <c r="K25" s="7"/>
      <c r="L25" s="24"/>
      <c r="M25" s="9"/>
    </row>
    <row r="26" spans="1:13">
      <c r="A26" s="5">
        <v>18432.8</v>
      </c>
      <c r="C26" s="20"/>
      <c r="D26" s="24">
        <f t="shared" ref="D26:D37" si="12">C26-$A26</f>
        <v>-18432.8</v>
      </c>
      <c r="E26" s="9">
        <f t="shared" ref="E26:E37" si="13">ABS(D26)</f>
        <v>18432.8</v>
      </c>
      <c r="G26" s="44"/>
      <c r="H26" s="24">
        <f t="shared" ref="H26:H37" si="14">G26-$A26</f>
        <v>-18432.8</v>
      </c>
      <c r="I26" s="9">
        <f t="shared" ref="I26:I37" si="15">ABS(H26)</f>
        <v>18432.8</v>
      </c>
      <c r="K26" s="7"/>
      <c r="L26" s="24">
        <f t="shared" ref="L26:L37" si="16">K26-$A26</f>
        <v>-18432.8</v>
      </c>
      <c r="M26" s="9">
        <f t="shared" ref="M26:M37" si="17">ABS(L26)</f>
        <v>18432.8</v>
      </c>
    </row>
    <row r="27" spans="1:13">
      <c r="A27" s="5">
        <v>19822.900000000001</v>
      </c>
      <c r="C27" s="20"/>
      <c r="D27" s="24">
        <f t="shared" si="12"/>
        <v>-19822.900000000001</v>
      </c>
      <c r="E27" s="9">
        <f t="shared" si="13"/>
        <v>19822.900000000001</v>
      </c>
      <c r="G27" s="44"/>
      <c r="H27" s="24">
        <f t="shared" si="14"/>
        <v>-19822.900000000001</v>
      </c>
      <c r="I27" s="9">
        <f t="shared" si="15"/>
        <v>19822.900000000001</v>
      </c>
      <c r="K27" s="7"/>
      <c r="L27" s="24">
        <f t="shared" si="16"/>
        <v>-19822.900000000001</v>
      </c>
      <c r="M27" s="9">
        <f t="shared" si="17"/>
        <v>19822.900000000001</v>
      </c>
    </row>
    <row r="28" spans="1:13">
      <c r="A28" s="5">
        <v>19971.2</v>
      </c>
      <c r="C28" s="20"/>
      <c r="D28" s="24">
        <f t="shared" si="12"/>
        <v>-19971.2</v>
      </c>
      <c r="E28" s="9">
        <f t="shared" si="13"/>
        <v>19971.2</v>
      </c>
      <c r="G28" s="44"/>
      <c r="H28" s="24">
        <f t="shared" si="14"/>
        <v>-19971.2</v>
      </c>
      <c r="I28" s="9">
        <f t="shared" si="15"/>
        <v>19971.2</v>
      </c>
      <c r="K28" s="7"/>
      <c r="L28" s="24">
        <f t="shared" si="16"/>
        <v>-19971.2</v>
      </c>
      <c r="M28" s="9">
        <f t="shared" si="17"/>
        <v>19971.2</v>
      </c>
    </row>
    <row r="29" spans="1:13">
      <c r="A29" s="5">
        <v>20322.599999999999</v>
      </c>
      <c r="C29" s="20"/>
      <c r="D29" s="24">
        <f t="shared" si="12"/>
        <v>-20322.599999999999</v>
      </c>
      <c r="E29" s="9">
        <f t="shared" si="13"/>
        <v>20322.599999999999</v>
      </c>
      <c r="G29" s="44"/>
      <c r="H29" s="24">
        <f t="shared" si="14"/>
        <v>-20322.599999999999</v>
      </c>
      <c r="I29" s="9">
        <f t="shared" si="15"/>
        <v>20322.599999999999</v>
      </c>
      <c r="K29" s="7"/>
      <c r="L29" s="24">
        <f t="shared" si="16"/>
        <v>-20322.599999999999</v>
      </c>
      <c r="M29" s="9">
        <f t="shared" si="17"/>
        <v>20322.599999999999</v>
      </c>
    </row>
    <row r="30" spans="1:13">
      <c r="A30" s="5">
        <v>20621.900000000001</v>
      </c>
      <c r="C30" s="20"/>
      <c r="D30" s="24">
        <f t="shared" si="12"/>
        <v>-20621.900000000001</v>
      </c>
      <c r="E30" s="9">
        <f t="shared" si="13"/>
        <v>20621.900000000001</v>
      </c>
      <c r="G30" s="44"/>
      <c r="H30" s="24">
        <f t="shared" si="14"/>
        <v>-20621.900000000001</v>
      </c>
      <c r="I30" s="9">
        <f t="shared" si="15"/>
        <v>20621.900000000001</v>
      </c>
      <c r="K30" s="7"/>
      <c r="L30" s="24">
        <f t="shared" si="16"/>
        <v>-20621.900000000001</v>
      </c>
      <c r="M30" s="9">
        <f t="shared" si="17"/>
        <v>20621.900000000001</v>
      </c>
    </row>
    <row r="31" spans="1:13">
      <c r="A31" s="5">
        <v>20991.8</v>
      </c>
      <c r="C31" s="20"/>
      <c r="D31" s="24">
        <f t="shared" si="12"/>
        <v>-20991.8</v>
      </c>
      <c r="E31" s="9">
        <f t="shared" si="13"/>
        <v>20991.8</v>
      </c>
      <c r="G31" s="44"/>
      <c r="H31" s="24">
        <f t="shared" si="14"/>
        <v>-20991.8</v>
      </c>
      <c r="I31" s="9">
        <f t="shared" si="15"/>
        <v>20991.8</v>
      </c>
      <c r="K31" s="7"/>
      <c r="L31" s="24">
        <f t="shared" si="16"/>
        <v>-20991.8</v>
      </c>
      <c r="M31" s="9">
        <f t="shared" si="17"/>
        <v>20991.8</v>
      </c>
    </row>
    <row r="32" spans="1:13">
      <c r="A32" s="5">
        <v>21338.7</v>
      </c>
      <c r="C32" s="20"/>
      <c r="D32" s="24">
        <f t="shared" si="12"/>
        <v>-21338.7</v>
      </c>
      <c r="E32" s="9">
        <f t="shared" si="13"/>
        <v>21338.7</v>
      </c>
      <c r="G32" s="44"/>
      <c r="H32" s="24">
        <f t="shared" si="14"/>
        <v>-21338.7</v>
      </c>
      <c r="I32" s="9">
        <f t="shared" si="15"/>
        <v>21338.7</v>
      </c>
      <c r="K32" s="7"/>
      <c r="L32" s="24">
        <f t="shared" si="16"/>
        <v>-21338.7</v>
      </c>
      <c r="M32" s="9">
        <f t="shared" si="17"/>
        <v>21338.7</v>
      </c>
    </row>
    <row r="33" spans="1:13">
      <c r="A33" s="5">
        <v>21540.1</v>
      </c>
      <c r="C33" s="20"/>
      <c r="D33" s="24">
        <f t="shared" si="12"/>
        <v>-21540.1</v>
      </c>
      <c r="E33" s="9">
        <f t="shared" si="13"/>
        <v>21540.1</v>
      </c>
      <c r="G33" s="44"/>
      <c r="H33" s="24">
        <f t="shared" si="14"/>
        <v>-21540.1</v>
      </c>
      <c r="I33" s="9">
        <f t="shared" si="15"/>
        <v>21540.1</v>
      </c>
      <c r="K33" s="7"/>
      <c r="L33" s="24">
        <f t="shared" si="16"/>
        <v>-21540.1</v>
      </c>
      <c r="M33" s="9">
        <f t="shared" si="17"/>
        <v>21540.1</v>
      </c>
    </row>
    <row r="34" spans="1:13">
      <c r="A34" s="5">
        <v>22083.200000000001</v>
      </c>
      <c r="C34" s="20"/>
      <c r="D34" s="24">
        <f t="shared" si="12"/>
        <v>-22083.200000000001</v>
      </c>
      <c r="E34" s="9">
        <f t="shared" si="13"/>
        <v>22083.200000000001</v>
      </c>
      <c r="G34" s="44"/>
      <c r="H34" s="24">
        <f t="shared" si="14"/>
        <v>-22083.200000000001</v>
      </c>
      <c r="I34" s="9">
        <f t="shared" si="15"/>
        <v>22083.200000000001</v>
      </c>
      <c r="K34" s="7"/>
      <c r="L34" s="24">
        <f t="shared" si="16"/>
        <v>-22083.200000000001</v>
      </c>
      <c r="M34" s="9">
        <f t="shared" si="17"/>
        <v>22083.200000000001</v>
      </c>
    </row>
    <row r="35" spans="1:13">
      <c r="A35" s="5">
        <v>23139.5</v>
      </c>
      <c r="C35" s="20"/>
      <c r="D35" s="24">
        <f t="shared" si="12"/>
        <v>-23139.5</v>
      </c>
      <c r="E35" s="9">
        <f t="shared" si="13"/>
        <v>23139.5</v>
      </c>
      <c r="G35" s="44"/>
      <c r="H35" s="24">
        <f t="shared" si="14"/>
        <v>-23139.5</v>
      </c>
      <c r="I35" s="9">
        <f t="shared" si="15"/>
        <v>23139.5</v>
      </c>
      <c r="K35" s="7"/>
      <c r="L35" s="24">
        <f t="shared" si="16"/>
        <v>-23139.5</v>
      </c>
      <c r="M35" s="9">
        <f t="shared" si="17"/>
        <v>23139.5</v>
      </c>
    </row>
    <row r="36" spans="1:13">
      <c r="A36" s="5">
        <v>23851.5</v>
      </c>
      <c r="C36" s="20"/>
      <c r="D36" s="24">
        <f t="shared" si="12"/>
        <v>-23851.5</v>
      </c>
      <c r="E36" s="9">
        <f t="shared" si="13"/>
        <v>23851.5</v>
      </c>
      <c r="G36" s="44"/>
      <c r="H36" s="24">
        <f t="shared" si="14"/>
        <v>-23851.5</v>
      </c>
      <c r="I36" s="9">
        <f t="shared" si="15"/>
        <v>23851.5</v>
      </c>
      <c r="K36" s="7"/>
      <c r="L36" s="24">
        <f t="shared" si="16"/>
        <v>-23851.5</v>
      </c>
      <c r="M36" s="9">
        <f t="shared" si="17"/>
        <v>23851.5</v>
      </c>
    </row>
    <row r="37" spans="1:13">
      <c r="A37" s="5">
        <v>23973.1</v>
      </c>
      <c r="C37" s="20"/>
      <c r="D37" s="24">
        <f t="shared" si="12"/>
        <v>-23973.1</v>
      </c>
      <c r="E37" s="9">
        <f t="shared" si="13"/>
        <v>23973.1</v>
      </c>
      <c r="G37" s="44"/>
      <c r="H37" s="24">
        <f t="shared" si="14"/>
        <v>-23973.1</v>
      </c>
      <c r="I37" s="9">
        <f t="shared" si="15"/>
        <v>23973.1</v>
      </c>
      <c r="K37" s="7"/>
      <c r="L37" s="24">
        <f t="shared" si="16"/>
        <v>-23973.1</v>
      </c>
      <c r="M37" s="9">
        <f t="shared" si="17"/>
        <v>23973.1</v>
      </c>
    </row>
    <row r="38" spans="1:13">
      <c r="C38" s="20"/>
      <c r="D38" s="24"/>
      <c r="E38" s="9"/>
      <c r="G38" s="25"/>
      <c r="H38" s="24"/>
      <c r="I38" s="9"/>
      <c r="K38" s="7"/>
      <c r="L38" s="24"/>
      <c r="M38" s="9"/>
    </row>
    <row r="39" spans="1:13">
      <c r="C39" s="20"/>
      <c r="D39" s="24"/>
      <c r="E39" s="9"/>
      <c r="G39" s="25"/>
      <c r="H39" s="24"/>
      <c r="I39" s="9"/>
      <c r="K39" s="7"/>
      <c r="L39" s="25"/>
      <c r="M39" s="9"/>
    </row>
    <row r="40" spans="1:13">
      <c r="C40" s="20" t="s">
        <v>67</v>
      </c>
      <c r="D40" s="24">
        <f>AVERAGE(D14:D37)</f>
        <v>-18583.304347826084</v>
      </c>
      <c r="E40" s="10">
        <f>AVERAGE(E14:E37)</f>
        <v>18583.304347826084</v>
      </c>
      <c r="F40" s="10"/>
      <c r="G40" s="24" t="s">
        <v>67</v>
      </c>
      <c r="H40" s="24">
        <f>AVERAGE(H14:H37)</f>
        <v>-18583.304347826084</v>
      </c>
      <c r="I40" s="10">
        <f>AVERAGE(I14:I37)</f>
        <v>18583.304347826084</v>
      </c>
      <c r="K40" s="7" t="s">
        <v>67</v>
      </c>
      <c r="L40" s="24">
        <f>AVERAGE(L4:L24)</f>
        <v>-13884.219999999998</v>
      </c>
      <c r="M40" s="10">
        <f>AVERAGE(M4:M24)</f>
        <v>13884.219999999998</v>
      </c>
    </row>
    <row r="41" spans="1:13">
      <c r="C41" s="20" t="s">
        <v>68</v>
      </c>
      <c r="D41" s="24">
        <f>STDEV(D14:D37)</f>
        <v>3374.4307066631636</v>
      </c>
      <c r="E41" s="10">
        <f>STDEV(E14:E37)</f>
        <v>3374.4307066631636</v>
      </c>
      <c r="F41" s="10"/>
      <c r="G41" s="24" t="s">
        <v>68</v>
      </c>
      <c r="H41" s="24">
        <f>STDEV(H14:H37)</f>
        <v>3374.4307066631636</v>
      </c>
      <c r="I41" s="10">
        <f>STDEV(I14:I37)</f>
        <v>3374.4307066631636</v>
      </c>
      <c r="K41" s="7" t="s">
        <v>68</v>
      </c>
      <c r="L41" s="24">
        <f>STDEV(L4:L24)</f>
        <v>2357.0067249976714</v>
      </c>
      <c r="M41" s="10">
        <f>STDEV(M4:M24)</f>
        <v>2357.0067249976714</v>
      </c>
    </row>
    <row r="48" spans="1:13">
      <c r="D48" s="4"/>
    </row>
  </sheetData>
  <mergeCells count="3">
    <mergeCell ref="C1:E1"/>
    <mergeCell ref="K1:M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 vacuum</vt:lpstr>
      <vt:lpstr>OH lines</vt:lpstr>
      <vt:lpstr>Arc Lines</vt:lpstr>
    </vt:vector>
  </TitlesOfParts>
  <Company>Gemini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Labrie</dc:creator>
  <cp:lastModifiedBy>Kathleen Labrie</cp:lastModifiedBy>
  <dcterms:created xsi:type="dcterms:W3CDTF">2015-03-12T23:06:59Z</dcterms:created>
  <dcterms:modified xsi:type="dcterms:W3CDTF">2015-11-23T03:24:49Z</dcterms:modified>
</cp:coreProperties>
</file>