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tmp" ContentType="image/png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1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tables/table1.xml" ContentType="application/vnd.openxmlformats-officedocument.spreadsheetml.table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6.xml" ContentType="application/vnd.openxmlformats-officedocument.drawing+xml"/>
  <Override PartName="/xl/tables/table5.xml" ContentType="application/vnd.openxmlformats-officedocument.spreadsheetml.table+xml"/>
  <Override PartName="/xl/drawings/drawing37.xml" ContentType="application/vnd.openxmlformats-officedocument.drawing+xml"/>
  <Override PartName="/xl/tables/table6.xml" ContentType="application/vnd.openxmlformats-officedocument.spreadsheetml.table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tables/table7.xml" ContentType="application/vnd.openxmlformats-officedocument.spreadsheetml.table+xml"/>
  <Override PartName="/xl/drawings/drawing42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tables/table12.xml" ContentType="application/vnd.openxmlformats-officedocument.spreadsheetml.table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rawings/drawing49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7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0.xml" ContentType="application/vnd.openxmlformats-officedocument.drawing+xml"/>
  <Override PartName="/xl/charts/chart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Ex8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tables/table13.xml" ContentType="application/vnd.openxmlformats-officedocument.spreadsheetml.table+xml"/>
  <Override PartName="/xl/drawings/drawing5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updateLinks="never"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pc\Desktop\Atulaizando Modulo 01\Excel 1 - Kit - Aluno\"/>
    </mc:Choice>
  </mc:AlternateContent>
  <xr:revisionPtr revIDLastSave="0" documentId="13_ncr:1_{BB71137B-28DA-4D04-BCD2-E476088D9AE7}" xr6:coauthVersionLast="47" xr6:coauthVersionMax="47" xr10:uidLastSave="{00000000-0000-0000-0000-000000000000}"/>
  <bookViews>
    <workbookView xWindow="-120" yWindow="-120" windowWidth="20730" windowHeight="11040" tabRatio="873" firstSheet="42" activeTab="61" xr2:uid="{8BDCFFD0-7685-42CF-BC46-0D217201B544}"/>
  </bookViews>
  <sheets>
    <sheet name="Apresentação Módulo" sheetId="87" r:id="rId1"/>
    <sheet name="Área de Trabalho" sheetId="1" r:id="rId2"/>
    <sheet name="Movimentação entre Intervalos" sheetId="2" r:id="rId3"/>
    <sheet name="1ª Tabela" sheetId="59" r:id="rId4"/>
    <sheet name="Formatação Numérica" sheetId="7" r:id="rId5"/>
    <sheet name="Personalizar" sheetId="8" r:id="rId6"/>
    <sheet name="Seleção de Intervalos" sheetId="3" r:id="rId7"/>
    <sheet name="Classificar e Filtrar" sheetId="4" r:id="rId8"/>
    <sheet name="Substituir Valores" sheetId="5" r:id="rId9"/>
    <sheet name="Preenchimento" sheetId="77" r:id="rId10"/>
    <sheet name="Fórmulas e Funções" sheetId="78" r:id="rId11"/>
    <sheet name="Fórmulas Matemáticas" sheetId="76" r:id="rId12"/>
    <sheet name="Atividade Fórmulas Matemáticas " sheetId="85" r:id="rId13"/>
    <sheet name="Atividade Fórmulas Matemática" sheetId="12" r:id="rId14"/>
    <sheet name="Referências" sheetId="13" r:id="rId15"/>
    <sheet name="Atividade Referências 1" sheetId="14" r:id="rId16"/>
    <sheet name="Atividade Referências 2" sheetId="15" r:id="rId17"/>
    <sheet name="Fórmulas Data" sheetId="17" r:id="rId18"/>
    <sheet name="Atividade Fórmulas Data 1" sheetId="18" r:id="rId19"/>
    <sheet name="Atividade Fórmulas Data 2" sheetId="19" r:id="rId20"/>
    <sheet name="Funções Matemáticas" sheetId="21" r:id="rId21"/>
    <sheet name="Atividade Funções Matemáticas 1" sheetId="23" r:id="rId22"/>
    <sheet name="Atividade Funções Matemáticas 2" sheetId="24" r:id="rId23"/>
    <sheet name="Funções Estatística 1.0" sheetId="25" r:id="rId24"/>
    <sheet name="1ª Atividade Estatística 1.0" sheetId="26" r:id="rId25"/>
    <sheet name="2ª Atividade Estatística 1.0" sheetId="27" r:id="rId26"/>
    <sheet name="3ª Atividade Estatística 1.0" sheetId="67" r:id="rId27"/>
    <sheet name="Base Vendas" sheetId="68" r:id="rId28"/>
    <sheet name="Função SE()" sheetId="28" r:id="rId29"/>
    <sheet name="Atividade Função SE() 1" sheetId="29" r:id="rId30"/>
    <sheet name="Atividade Função SE() 2" sheetId="30" r:id="rId31"/>
    <sheet name="Formatação Condicional" sheetId="32" r:id="rId32"/>
    <sheet name="Ativ Formatação Condicional 1" sheetId="34" r:id="rId33"/>
    <sheet name="Ativ Formatação Condicional 2" sheetId="35" r:id="rId34"/>
    <sheet name="Tabela" sheetId="36" r:id="rId35"/>
    <sheet name="Atualização" sheetId="37" r:id="rId36"/>
    <sheet name="Texto Delimitado" sheetId="38" r:id="rId37"/>
    <sheet name="CSV" sheetId="40" r:id="rId38"/>
    <sheet name="Pasta" sheetId="41" r:id="rId39"/>
    <sheet name="XML" sheetId="42" r:id="rId40"/>
    <sheet name="Imagem" sheetId="60" r:id="rId41"/>
    <sheet name="PDF" sheetId="61" r:id="rId42"/>
    <sheet name="Funções Texto" sheetId="44" r:id="rId43"/>
    <sheet name="Atividade Funções Texto 1" sheetId="46" r:id="rId44"/>
    <sheet name="Atividade Funções Texto 2" sheetId="47" r:id="rId45"/>
    <sheet name="Atividade Funções Texto 3" sheetId="81" r:id="rId46"/>
    <sheet name="Funções de Data e Hora." sheetId="82" r:id="rId47"/>
    <sheet name="Funções de Data e Hora" sheetId="48" state="hidden" r:id="rId48"/>
    <sheet name="DATAM" sheetId="64" r:id="rId49"/>
    <sheet name="Dias úteis" sheetId="65" r:id="rId50"/>
    <sheet name="Ativ Fun de Data e Hora 1" sheetId="49" r:id="rId51"/>
    <sheet name="Ativ Fun de Data e Hora 2" sheetId="51" r:id="rId52"/>
    <sheet name="Ativ Fun de Data e Hora 3" sheetId="88" r:id="rId53"/>
    <sheet name="Funções Estatísticas" sheetId="52" r:id="rId54"/>
    <sheet name="Atividade Funções Estatística 1" sheetId="55" r:id="rId55"/>
    <sheet name="Introdução de Gráficos" sheetId="83" r:id="rId56"/>
    <sheet name="Tipos de Gráfico" sheetId="84" r:id="rId57"/>
    <sheet name="Bases Gráfico" sheetId="57" state="hidden" r:id="rId58"/>
    <sheet name="Criação" sheetId="56" r:id="rId59"/>
    <sheet name="Atividade Gráficos 1" sheetId="58" r:id="rId60"/>
    <sheet name="Hiperlink" sheetId="70" r:id="rId61"/>
    <sheet name="Exemplo 01" sheetId="71" r:id="rId62"/>
    <sheet name="Exemplo02" sheetId="72" r:id="rId63"/>
    <sheet name="Contatos" sheetId="73" r:id="rId64"/>
    <sheet name="Produtos" sheetId="74" r:id="rId65"/>
  </sheets>
  <externalReferences>
    <externalReference r:id="rId66"/>
    <externalReference r:id="rId67"/>
    <externalReference r:id="rId68"/>
  </externalReferences>
  <definedNames>
    <definedName name="_xlchart.v1.0" hidden="1">'[1]Bases Gráfico'!$F$15:$F$21</definedName>
    <definedName name="_xlchart.v1.1" hidden="1">'[1]Bases Gráfico'!$G$14</definedName>
    <definedName name="_xlchart.v1.17" hidden="1">'[1]Bases Gráfico'!$B$15:$C$24</definedName>
    <definedName name="_xlchart.v1.18" hidden="1">'[1]Bases Gráfico'!$D$14</definedName>
    <definedName name="_xlchart.v1.19" hidden="1">'[1]Bases Gráfico'!$D$15:$D$24</definedName>
    <definedName name="_xlchart.v1.2" hidden="1">'[1]Bases Gráfico'!$G$15:$G$21</definedName>
    <definedName name="_xlchart.v1.20" hidden="1">'[1]Bases Gráfico'!$I$15:$K$25</definedName>
    <definedName name="_xlchart.v1.21" hidden="1">'[1]Bases Gráfico'!$L$14</definedName>
    <definedName name="_xlchart.v1.22" hidden="1">'[1]Bases Gráfico'!$L$15:$L$25</definedName>
    <definedName name="_xlchart.v1.6" hidden="1">'[1]Bases Gráfico'!$F$46:$F$60</definedName>
    <definedName name="_xlchart.v1.7" hidden="1">'[1]Bases Gráfico'!$G$45</definedName>
    <definedName name="_xlchart.v1.8" hidden="1">'[1]Bases Gráfico'!$G$46:$G$60</definedName>
    <definedName name="_xlchart.v2.14" hidden="1">'[1]Bases Gráfico'!$F$25:$F$28</definedName>
    <definedName name="_xlchart.v2.15" hidden="1">'[1]Bases Gráfico'!$G$24</definedName>
    <definedName name="_xlchart.v2.16" hidden="1">'[1]Bases Gráfico'!$G$25:$G$28</definedName>
    <definedName name="_xlchart.v5.10" hidden="1">'[1]Bases Gráfico'!$F$4:$F$11</definedName>
    <definedName name="_xlchart.v5.11" hidden="1">'[1]Bases Gráfico'!$G$2</definedName>
    <definedName name="_xlchart.v5.12" hidden="1">'[1]Bases Gráfico'!$G$3</definedName>
    <definedName name="_xlchart.v5.13" hidden="1">'[1]Bases Gráfico'!$G$4:$G$11</definedName>
    <definedName name="_xlchart.v5.23" hidden="1">[2]BASES!$K$3</definedName>
    <definedName name="_xlchart.v5.24" hidden="1">[2]BASES!$K$4:$K$11</definedName>
    <definedName name="_xlchart.v5.25" hidden="1">[2]BASES!$L$2</definedName>
    <definedName name="_xlchart.v5.26" hidden="1">[2]BASES!$L$3</definedName>
    <definedName name="_xlchart.v5.27" hidden="1">[2]BASES!$L$4:$L$11</definedName>
    <definedName name="_xlchart.v5.3" hidden="1">'[1]Bases Gráfico'!$F$32:$F$42</definedName>
    <definedName name="_xlchart.v5.4" hidden="1">'[1]Bases Gráfico'!$G$31</definedName>
    <definedName name="_xlchart.v5.5" hidden="1">'[1]Bases Gráfico'!$G$32:$G$42</definedName>
    <definedName name="_xlchart.v5.9" hidden="1">'[1]Bases Gráfico'!$F$3</definedName>
    <definedName name="a" localSheetId="59" hidden="1">{"azul",#N/A,FALSE,"geral";"verde",#N/A,FALSE,"geral";"vermelho",#N/A,FALSE,"geral"}</definedName>
    <definedName name="a" localSheetId="57" hidden="1">{"azul",#N/A,FALSE,"geral";"verde",#N/A,FALSE,"geral";"vermelho",#N/A,FALSE,"geral"}</definedName>
    <definedName name="a" localSheetId="11" hidden="1">{"azul",#N/A,FALSE,"geral";"verde",#N/A,FALSE,"geral";"vermelho",#N/A,FALSE,"geral"}</definedName>
    <definedName name="a" localSheetId="9" hidden="1">{"azul",#N/A,FALSE,"geral";"verde",#N/A,FALSE,"geral";"vermelho",#N/A,FALSE,"geral"}</definedName>
    <definedName name="a" hidden="1">{"azul",#N/A,FALSE,"geral";"verde",#N/A,FALSE,"geral";"vermelho",#N/A,FALSE,"geral"}</definedName>
    <definedName name="aa" localSheetId="59" hidden="1">{"Normal","receita baixa",TRUE,"CENÁRIO ATUAL";"Linhas de Totais","despesa alta",TRUE,"CENÁRIO ATUAL";"Primeiros Meses","despesa baixa",TRUE,"CENÁRIO ATUAL";"Últimos Meses","receita alta",TRUE,"CENÁRIO ATUAL"}</definedName>
    <definedName name="aa" localSheetId="57" hidden="1">{"Normal","receita baixa",TRUE,"CENÁRIO ATUAL";"Linhas de Totais","despesa alta",TRUE,"CENÁRIO ATUAL";"Primeiros Meses","despesa baixa",TRUE,"CENÁRIO ATUAL";"Últimos Meses","receita alta",TRUE,"CENÁRIO ATUAL"}</definedName>
    <definedName name="aa" localSheetId="11" hidden="1">{"Normal","receita baixa",TRUE,"CENÁRIO ATUAL";"Linhas de Totais","despesa alta",TRUE,"CENÁRIO ATUAL";"Primeiros Meses","despesa baixa",TRUE,"CENÁRIO ATUAL";"Últimos Meses","receita alta",TRUE,"CENÁRIO ATUAL"}</definedName>
    <definedName name="aa" localSheetId="9" hidden="1">{"Normal","receita baixa",TRUE,"CENÁRIO ATUAL";"Linhas de Totais","despesa alta",TRUE,"CENÁRIO ATUAL";"Primeiros Meses","despesa baixa",TRUE,"CENÁRIO ATUAL";"Últimos Meses","receita alta",TRUE,"CENÁRIO ATUAL"}</definedName>
    <definedName name="aa" hidden="1">{"Normal","receita baixa",TRUE,"CENÁRIO ATUAL";"Linhas de Totais","despesa alta",TRUE,"CENÁRIO ATUAL";"Primeiros Meses","despesa baixa",TRUE,"CENÁRIO ATUAL";"Últimos Meses","receita alta",TRUE,"CENÁRIO ATUAL"}</definedName>
    <definedName name="aaa" localSheetId="59" hidden="1">{"azul",#N/A,FALSE,"geral";"verde",#N/A,FALSE,"geral";"vermelho",#N/A,FALSE,"geral"}</definedName>
    <definedName name="aaa" localSheetId="57" hidden="1">{"azul",#N/A,FALSE,"geral";"verde",#N/A,FALSE,"geral";"vermelho",#N/A,FALSE,"geral"}</definedName>
    <definedName name="aaa" localSheetId="11" hidden="1">{"azul",#N/A,FALSE,"geral";"verde",#N/A,FALSE,"geral";"vermelho",#N/A,FALSE,"geral"}</definedName>
    <definedName name="aaa" localSheetId="9" hidden="1">{"azul",#N/A,FALSE,"geral";"verde",#N/A,FALSE,"geral";"vermelho",#N/A,FALSE,"geral"}</definedName>
    <definedName name="aaa" hidden="1">{"azul",#N/A,FALSE,"geral";"verde",#N/A,FALSE,"geral";"vermelho",#N/A,FALSE,"geral"}</definedName>
    <definedName name="aaaa" hidden="1">#REF!</definedName>
    <definedName name="anscount" hidden="1">1</definedName>
    <definedName name="AS" localSheetId="2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AS" localSheetId="4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AS" localSheetId="2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AS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AS" localSheetId="4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AS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AS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AZ" localSheetId="59">#REF!</definedName>
    <definedName name="AZ" localSheetId="57">#REF!</definedName>
    <definedName name="AZ" localSheetId="58">#REF!</definedName>
    <definedName name="AZ" localSheetId="11">#REF!</definedName>
    <definedName name="AZ" localSheetId="9">#REF!</definedName>
    <definedName name="AZ">#REF!</definedName>
    <definedName name="b" localSheetId="59" hidden="1">{"azul",#N/A,FALSE,"geral";"verde",#N/A,FALSE,"geral";"vermelho",#N/A,FALSE,"geral"}</definedName>
    <definedName name="b" localSheetId="57" hidden="1">{"azul",#N/A,FALSE,"geral";"verde",#N/A,FALSE,"geral";"vermelho",#N/A,FALSE,"geral"}</definedName>
    <definedName name="b" localSheetId="11" hidden="1">{"azul",#N/A,FALSE,"geral";"verde",#N/A,FALSE,"geral";"vermelho",#N/A,FALSE,"geral"}</definedName>
    <definedName name="b" localSheetId="9" hidden="1">{"azul",#N/A,FALSE,"geral";"verde",#N/A,FALSE,"geral";"vermelho",#N/A,FALSE,"geral"}</definedName>
    <definedName name="b" hidden="1">{"azul",#N/A,FALSE,"geral";"verde",#N/A,FALSE,"geral";"vermelho",#N/A,FALSE,"geral"}</definedName>
    <definedName name="BBB" localSheetId="59" hidden="1">{"Integral",#N/A,FALSE,"Plan1"}</definedName>
    <definedName name="BBB" localSheetId="57" hidden="1">{"Integral",#N/A,FALSE,"Plan1"}</definedName>
    <definedName name="BBB" localSheetId="11" hidden="1">{"Integral",#N/A,FALSE,"Plan1"}</definedName>
    <definedName name="BBB" localSheetId="9" hidden="1">{"Integral",#N/A,FALSE,"Plan1"}</definedName>
    <definedName name="BBB" hidden="1">{"Integral",#N/A,FALSE,"Plan1"}</definedName>
    <definedName name="CA" localSheetId="59">#REF!</definedName>
    <definedName name="CA" localSheetId="57">#REF!</definedName>
    <definedName name="CA" localSheetId="58">#REF!</definedName>
    <definedName name="CA" localSheetId="11">#REF!</definedName>
    <definedName name="CA" localSheetId="9">#REF!</definedName>
    <definedName name="CA">#REF!</definedName>
    <definedName name="CO" localSheetId="59">#REF!</definedName>
    <definedName name="CO" localSheetId="57">#REF!</definedName>
    <definedName name="CO" localSheetId="58">#REF!</definedName>
    <definedName name="CO" localSheetId="11">#REF!</definedName>
    <definedName name="CO" localSheetId="9">#REF!</definedName>
    <definedName name="CO">#REF!</definedName>
    <definedName name="conf" localSheetId="59" hidden="1">{"azul",#N/A,FALSE,"geral";"verde",#N/A,FALSE,"geral";"vermelho",#N/A,FALSE,"geral"}</definedName>
    <definedName name="conf" localSheetId="57" hidden="1">{"azul",#N/A,FALSE,"geral";"verde",#N/A,FALSE,"geral";"vermelho",#N/A,FALSE,"geral"}</definedName>
    <definedName name="conf" localSheetId="11" hidden="1">{"azul",#N/A,FALSE,"geral";"verde",#N/A,FALSE,"geral";"vermelho",#N/A,FALSE,"geral"}</definedName>
    <definedName name="conf" localSheetId="9" hidden="1">{"azul",#N/A,FALSE,"geral";"verde",#N/A,FALSE,"geral";"vermelho",#N/A,FALSE,"geral"}</definedName>
    <definedName name="conf" hidden="1">{"azul",#N/A,FALSE,"geral";"verde",#N/A,FALSE,"geral";"vermelho",#N/A,FALSE,"geral"}</definedName>
    <definedName name="conf1" localSheetId="59" hidden="1">{"azul",#N/A,FALSE,"geral";"verde",#N/A,FALSE,"geral";"vermelho",#N/A,FALSE,"geral"}</definedName>
    <definedName name="conf1" localSheetId="57" hidden="1">{"azul",#N/A,FALSE,"geral";"verde",#N/A,FALSE,"geral";"vermelho",#N/A,FALSE,"geral"}</definedName>
    <definedName name="conf1" localSheetId="11" hidden="1">{"azul",#N/A,FALSE,"geral";"verde",#N/A,FALSE,"geral";"vermelho",#N/A,FALSE,"geral"}</definedName>
    <definedName name="conf1" localSheetId="9" hidden="1">{"azul",#N/A,FALSE,"geral";"verde",#N/A,FALSE,"geral";"vermelho",#N/A,FALSE,"geral"}</definedName>
    <definedName name="conf1" hidden="1">{"azul",#N/A,FALSE,"geral";"verde",#N/A,FALSE,"geral";"vermelho",#N/A,FALSE,"geral"}</definedName>
    <definedName name="d" localSheetId="59" hidden="1">{"azul",#N/A,FALSE,"geral";"verde",#N/A,FALSE,"geral";"vermelho",#N/A,FALSE,"geral"}</definedName>
    <definedName name="d" localSheetId="57" hidden="1">{"azul",#N/A,FALSE,"geral";"verde",#N/A,FALSE,"geral";"vermelho",#N/A,FALSE,"geral"}</definedName>
    <definedName name="d" localSheetId="11" hidden="1">{"azul",#N/A,FALSE,"geral";"verde",#N/A,FALSE,"geral";"vermelho",#N/A,FALSE,"geral"}</definedName>
    <definedName name="d" localSheetId="9" hidden="1">{"azul",#N/A,FALSE,"geral";"verde",#N/A,FALSE,"geral";"vermelho",#N/A,FALSE,"geral"}</definedName>
    <definedName name="d" hidden="1">{"azul",#N/A,FALSE,"geral";"verde",#N/A,FALSE,"geral";"vermelho",#N/A,FALSE,"geral"}</definedName>
    <definedName name="da" localSheetId="59" hidden="1">{"azul",#N/A,FALSE,"geral";"verde",#N/A,FALSE,"geral";"vermelho",#N/A,FALSE,"geral"}</definedName>
    <definedName name="da" localSheetId="57" hidden="1">{"azul",#N/A,FALSE,"geral";"verde",#N/A,FALSE,"geral";"vermelho",#N/A,FALSE,"geral"}</definedName>
    <definedName name="da" localSheetId="11" hidden="1">{"azul",#N/A,FALSE,"geral";"verde",#N/A,FALSE,"geral";"vermelho",#N/A,FALSE,"geral"}</definedName>
    <definedName name="da" localSheetId="9" hidden="1">{"azul",#N/A,FALSE,"geral";"verde",#N/A,FALSE,"geral";"vermelho",#N/A,FALSE,"geral"}</definedName>
    <definedName name="da" hidden="1">{"azul",#N/A,FALSE,"geral";"verde",#N/A,FALSE,"geral";"vermelho",#N/A,FALSE,"geral"}</definedName>
    <definedName name="DataMax" localSheetId="59">#REF!</definedName>
    <definedName name="DataMax" localSheetId="57">#REF!</definedName>
    <definedName name="DataMax" localSheetId="58">#REF!</definedName>
    <definedName name="DataMax">'Funções Estatísticas'!$H$47</definedName>
    <definedName name="DataMin" localSheetId="59">#REF!</definedName>
    <definedName name="DataMin" localSheetId="57">#REF!</definedName>
    <definedName name="DataMin" localSheetId="58">#REF!</definedName>
    <definedName name="DataMin">'Funções Estatísticas'!$G$47</definedName>
    <definedName name="ddd" localSheetId="59" hidden="1">{"azul",#N/A,FALSE,"geral";"verde",#N/A,FALSE,"geral";"vermelho",#N/A,FALSE,"geral"}</definedName>
    <definedName name="ddd" localSheetId="57" hidden="1">{"azul",#N/A,FALSE,"geral";"verde",#N/A,FALSE,"geral";"vermelho",#N/A,FALSE,"geral"}</definedName>
    <definedName name="ddd" localSheetId="11" hidden="1">{"azul",#N/A,FALSE,"geral";"verde",#N/A,FALSE,"geral";"vermelho",#N/A,FALSE,"geral"}</definedName>
    <definedName name="ddd" localSheetId="9" hidden="1">{"azul",#N/A,FALSE,"geral";"verde",#N/A,FALSE,"geral";"vermelho",#N/A,FALSE,"geral"}</definedName>
    <definedName name="ddd" hidden="1">{"azul",#N/A,FALSE,"geral";"verde",#N/A,FALSE,"geral";"vermelho",#N/A,FALSE,"geral"}</definedName>
    <definedName name="DFDFD" localSheetId="59" hidden="1">{#N/A,"Médio",TRUE,"Plan30";"3º Trimestre Geral",#N/A,TRUE,"1º Trimestre"}</definedName>
    <definedName name="DFDFD" localSheetId="57" hidden="1">{#N/A,"Médio",TRUE,"Plan30";"3º Trimestre Geral",#N/A,TRUE,"1º Trimestre"}</definedName>
    <definedName name="DFDFD" localSheetId="11" hidden="1">{#N/A,"Médio",TRUE,"Plan30";"3º Trimestre Geral",#N/A,TRUE,"1º Trimestre"}</definedName>
    <definedName name="DFDFD" localSheetId="9" hidden="1">{#N/A,"Médio",TRUE,"Plan30";"3º Trimestre Geral",#N/A,TRUE,"1º Trimestre"}</definedName>
    <definedName name="DFDFD" hidden="1">{#N/A,"Médio",TRUE,"Plan30";"3º Trimestre Geral",#N/A,TRUE,"1º Trimestre"}</definedName>
    <definedName name="e" localSheetId="59" hidden="1">{"azul",#N/A,FALSE,"geral";"verde",#N/A,FALSE,"geral";"vermelho",#N/A,FALSE,"geral"}</definedName>
    <definedName name="e" localSheetId="57" hidden="1">{"azul",#N/A,FALSE,"geral";"verde",#N/A,FALSE,"geral";"vermelho",#N/A,FALSE,"geral"}</definedName>
    <definedName name="e" localSheetId="11" hidden="1">{"azul",#N/A,FALSE,"geral";"verde",#N/A,FALSE,"geral";"vermelho",#N/A,FALSE,"geral"}</definedName>
    <definedName name="e" localSheetId="9" hidden="1">{"azul",#N/A,FALSE,"geral";"verde",#N/A,FALSE,"geral";"vermelho",#N/A,FALSE,"geral"}</definedName>
    <definedName name="e" hidden="1">{"azul",#N/A,FALSE,"geral";"verde",#N/A,FALSE,"geral";"vermelho",#N/A,FALSE,"geral"}</definedName>
    <definedName name="ea" localSheetId="59" hidden="1">{"azul",#N/A,FALSE,"geral";"verde",#N/A,FALSE,"geral";"vermelho",#N/A,FALSE,"geral"}</definedName>
    <definedName name="ea" localSheetId="57" hidden="1">{"azul",#N/A,FALSE,"geral";"verde",#N/A,FALSE,"geral";"vermelho",#N/A,FALSE,"geral"}</definedName>
    <definedName name="ea" localSheetId="11" hidden="1">{"azul",#N/A,FALSE,"geral";"verde",#N/A,FALSE,"geral";"vermelho",#N/A,FALSE,"geral"}</definedName>
    <definedName name="ea" localSheetId="9" hidden="1">{"azul",#N/A,FALSE,"geral";"verde",#N/A,FALSE,"geral";"vermelho",#N/A,FALSE,"geral"}</definedName>
    <definedName name="ea" hidden="1">{"azul",#N/A,FALSE,"geral";"verde",#N/A,FALSE,"geral";"vermelho",#N/A,FALSE,"geral"}</definedName>
    <definedName name="ee" localSheetId="50" hidden="1">{"FirstQ",#N/A,FALSE,"Budget2000";"SecondQ",#N/A,FALSE,"Budget2000";"Summary",#N/A,FALSE,"Budget2000"}</definedName>
    <definedName name="ee" localSheetId="51" hidden="1">{"FirstQ",#N/A,FALSE,"Budget2000";"SecondQ",#N/A,FALSE,"Budget2000";"Summary",#N/A,FALSE,"Budget2000"}</definedName>
    <definedName name="ee" localSheetId="54" hidden="1">{"FirstQ",#N/A,FALSE,"Budget2000";"SecondQ",#N/A,FALSE,"Budget2000";"Summary",#N/A,FALSE,"Budget2000"}</definedName>
    <definedName name="ee" localSheetId="43" hidden="1">{"FirstQ",#N/A,FALSE,"Budget2000";"SecondQ",#N/A,FALSE,"Budget2000";"Summary",#N/A,FALSE,"Budget2000"}</definedName>
    <definedName name="ee" localSheetId="44" hidden="1">{"FirstQ",#N/A,FALSE,"Budget2000";"SecondQ",#N/A,FALSE,"Budget2000";"Summary",#N/A,FALSE,"Budget2000"}</definedName>
    <definedName name="ee" localSheetId="45" hidden="1">{"FirstQ",#N/A,FALSE,"Budget2000";"SecondQ",#N/A,FALSE,"Budget2000";"Summary",#N/A,FALSE,"Budget2000"}</definedName>
    <definedName name="ee" localSheetId="59" hidden="1">{"FirstQ",#N/A,FALSE,"Budget2000";"SecondQ",#N/A,FALSE,"Budget2000";"Summary",#N/A,FALSE,"Budget2000"}</definedName>
    <definedName name="ee" localSheetId="57" hidden="1">{"FirstQ",#N/A,FALSE,"Budget2000";"SecondQ",#N/A,FALSE,"Budget2000";"Summary",#N/A,FALSE,"Budget2000"}</definedName>
    <definedName name="ee" localSheetId="58" hidden="1">{"FirstQ",#N/A,FALSE,"Budget2000";"SecondQ",#N/A,FALSE,"Budget2000";"Summary",#N/A,FALSE,"Budget2000"}</definedName>
    <definedName name="ee" localSheetId="48" hidden="1">{"FirstQ",#N/A,FALSE,"Budget2000";"SecondQ",#N/A,FALSE,"Budget2000";"Summary",#N/A,FALSE,"Budget2000"}</definedName>
    <definedName name="ee" localSheetId="49" hidden="1">{"FirstQ",#N/A,FALSE,"Budget2000";"SecondQ",#N/A,FALSE,"Budget2000";"Summary",#N/A,FALSE,"Budget2000"}</definedName>
    <definedName name="ee" localSheetId="11" hidden="1">{"FirstQ",#N/A,FALSE,"Budget2000";"SecondQ",#N/A,FALSE,"Budget2000";"Summary",#N/A,FALSE,"Budget2000"}</definedName>
    <definedName name="ee" localSheetId="47" hidden="1">{"FirstQ",#N/A,FALSE,"Budget2000";"SecondQ",#N/A,FALSE,"Budget2000";"Summary",#N/A,FALSE,"Budget2000"}</definedName>
    <definedName name="ee" localSheetId="46" hidden="1">{"FirstQ",#N/A,FALSE,"Budget2000";"SecondQ",#N/A,FALSE,"Budget2000";"Summary",#N/A,FALSE,"Budget2000"}</definedName>
    <definedName name="ee" localSheetId="53" hidden="1">{"FirstQ",#N/A,FALSE,"Budget2000";"SecondQ",#N/A,FALSE,"Budget2000";"Summary",#N/A,FALSE,"Budget2000"}</definedName>
    <definedName name="ee" localSheetId="42" hidden="1">{"FirstQ",#N/A,FALSE,"Budget2000";"SecondQ",#N/A,FALSE,"Budget2000";"Summary",#N/A,FALSE,"Budget2000"}</definedName>
    <definedName name="ee" localSheetId="9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EXER" localSheetId="59" hidden="1">{"azul",#N/A,FALSE,"geral";"verde",#N/A,FALSE,"geral";"vermelho",#N/A,FALSE,"geral"}</definedName>
    <definedName name="EXER" localSheetId="57" hidden="1">{"azul",#N/A,FALSE,"geral";"verde",#N/A,FALSE,"geral";"vermelho",#N/A,FALSE,"geral"}</definedName>
    <definedName name="EXER" localSheetId="11" hidden="1">{"azul",#N/A,FALSE,"geral";"verde",#N/A,FALSE,"geral";"vermelho",#N/A,FALSE,"geral"}</definedName>
    <definedName name="EXER" localSheetId="9" hidden="1">{"azul",#N/A,FALSE,"geral";"verde",#N/A,FALSE,"geral";"vermelho",#N/A,FALSE,"geral"}</definedName>
    <definedName name="EXER" hidden="1">{"azul",#N/A,FALSE,"geral";"verde",#N/A,FALSE,"geral";"vermelho",#N/A,FALSE,"geral"}</definedName>
    <definedName name="exercicio2" localSheetId="59" hidden="1">{"azul",#N/A,FALSE,"geral";"verde",#N/A,FALSE,"geral";"vermelho",#N/A,FALSE,"geral"}</definedName>
    <definedName name="exercicio2" localSheetId="57" hidden="1">{"azul",#N/A,FALSE,"geral";"verde",#N/A,FALSE,"geral";"vermelho",#N/A,FALSE,"geral"}</definedName>
    <definedName name="exercicio2" localSheetId="11" hidden="1">{"azul",#N/A,FALSE,"geral";"verde",#N/A,FALSE,"geral";"vermelho",#N/A,FALSE,"geral"}</definedName>
    <definedName name="exercicio2" localSheetId="9" hidden="1">{"azul",#N/A,FALSE,"geral";"verde",#N/A,FALSE,"geral";"vermelho",#N/A,FALSE,"geral"}</definedName>
    <definedName name="exercicio2" hidden="1">{"azul",#N/A,FALSE,"geral";"verde",#N/A,FALSE,"geral";"vermelho",#N/A,FALSE,"geral"}</definedName>
    <definedName name="faixas">'[3]PROCV (BUSCA APROXIMADA)'!$I$7:$J$12</definedName>
    <definedName name="fgsfdgsdf45" hidden="1">#REF!</definedName>
    <definedName name="g" localSheetId="59" hidden="1">{"normal","argentina",FALSE,"cenários e solver";#N/A,#N/A,FALSE,"banco de dados"}</definedName>
    <definedName name="g" localSheetId="57" hidden="1">{"normal","argentina",FALSE,"cenários e solver";#N/A,#N/A,FALSE,"banco de dados"}</definedName>
    <definedName name="g" localSheetId="11" hidden="1">{"normal","argentina",FALSE,"cenários e solver";#N/A,#N/A,FALSE,"banco de dados"}</definedName>
    <definedName name="g" localSheetId="9" hidden="1">{"normal","argentina",FALSE,"cenários e solver";#N/A,#N/A,FALSE,"banco de dados"}</definedName>
    <definedName name="g" hidden="1">{"normal","argentina",FALSE,"cenários e solver";#N/A,#N/A,FALSE,"banco de dados"}</definedName>
    <definedName name="gggg" localSheetId="59" hidden="1">{"azul",#N/A,FALSE,"geral";"verde",#N/A,FALSE,"geral";"vermelho",#N/A,FALSE,"geral"}</definedName>
    <definedName name="gggg" localSheetId="57" hidden="1">{"azul",#N/A,FALSE,"geral";"verde",#N/A,FALSE,"geral";"vermelho",#N/A,FALSE,"geral"}</definedName>
    <definedName name="gggg" localSheetId="11" hidden="1">{"azul",#N/A,FALSE,"geral";"verde",#N/A,FALSE,"geral";"vermelho",#N/A,FALSE,"geral"}</definedName>
    <definedName name="gggg" localSheetId="9" hidden="1">{"azul",#N/A,FALSE,"geral";"verde",#N/A,FALSE,"geral";"vermelho",#N/A,FALSE,"geral"}</definedName>
    <definedName name="gggg" hidden="1">{"azul",#N/A,FALSE,"geral";"verde",#N/A,FALSE,"geral";"vermelho",#N/A,FALSE,"geral"}</definedName>
    <definedName name="hoje" localSheetId="51">TODAY()</definedName>
    <definedName name="IA" localSheetId="59">#REF!</definedName>
    <definedName name="IA" localSheetId="57">#REF!</definedName>
    <definedName name="IA" localSheetId="58">#REF!</definedName>
    <definedName name="IA" localSheetId="11">#REF!</definedName>
    <definedName name="IA" localSheetId="9">#REF!</definedName>
    <definedName name="IA">#REF!</definedName>
    <definedName name="IL" localSheetId="59">#REF!</definedName>
    <definedName name="IL" localSheetId="57">#REF!</definedName>
    <definedName name="IL" localSheetId="58">#REF!</definedName>
    <definedName name="IL" localSheetId="11">#REF!</definedName>
    <definedName name="IL" localSheetId="9">#REF!</definedName>
    <definedName name="IL">#REF!</definedName>
    <definedName name="IN" localSheetId="59">#REF!</definedName>
    <definedName name="IN" localSheetId="57">#REF!</definedName>
    <definedName name="IN" localSheetId="58">#REF!</definedName>
    <definedName name="IN" localSheetId="11">#REF!</definedName>
    <definedName name="IN" localSheetId="9">#REF!</definedName>
    <definedName name="IN">#REF!</definedName>
    <definedName name="início_da_tarefa" localSheetId="51">'Ativ Fun de Data e Hora 2'!$E1</definedName>
    <definedName name="Início_do_projeto" localSheetId="51">'Ativ Fun de Data e Hora 2'!#REF!</definedName>
    <definedName name="Início_do_projeto" localSheetId="59">#REF!</definedName>
    <definedName name="Início_do_projeto" localSheetId="57">#REF!</definedName>
    <definedName name="Início_do_projeto" localSheetId="58">#REF!</definedName>
    <definedName name="Início_do_projeto" localSheetId="11">#REF!</definedName>
    <definedName name="Início_do_projeto" localSheetId="9">#REF!</definedName>
    <definedName name="Início_do_projeto">#REF!</definedName>
    <definedName name="jhlkjo" localSheetId="59" hidden="1">{"azul",#N/A,FALSE,"geral";"verde",#N/A,FALSE,"geral";"vermelho",#N/A,FALSE,"geral"}</definedName>
    <definedName name="jhlkjo" localSheetId="57" hidden="1">{"azul",#N/A,FALSE,"geral";"verde",#N/A,FALSE,"geral";"vermelho",#N/A,FALSE,"geral"}</definedName>
    <definedName name="jhlkjo" localSheetId="11" hidden="1">{"azul",#N/A,FALSE,"geral";"verde",#N/A,FALSE,"geral";"vermelho",#N/A,FALSE,"geral"}</definedName>
    <definedName name="jhlkjo" localSheetId="9" hidden="1">{"azul",#N/A,FALSE,"geral";"verde",#N/A,FALSE,"geral";"vermelho",#N/A,FALSE,"geral"}</definedName>
    <definedName name="jhlkjo" hidden="1">{"azul",#N/A,FALSE,"geral";"verde",#N/A,FALSE,"geral";"vermelho",#N/A,FALSE,"geral"}</definedName>
    <definedName name="k" localSheetId="50" hidden="1">{"FirstQ",#N/A,FALSE,"Budget2000";"SecondQ",#N/A,FALSE,"Budget2000";"Summary",#N/A,FALSE,"Budget2000"}</definedName>
    <definedName name="k" localSheetId="51" hidden="1">{"FirstQ",#N/A,FALSE,"Budget2000";"SecondQ",#N/A,FALSE,"Budget2000";"Summary",#N/A,FALSE,"Budget2000"}</definedName>
    <definedName name="k" localSheetId="54" hidden="1">{"FirstQ",#N/A,FALSE,"Budget2000";"SecondQ",#N/A,FALSE,"Budget2000";"Summary",#N/A,FALSE,"Budget2000"}</definedName>
    <definedName name="k" localSheetId="43" hidden="1">{"FirstQ",#N/A,FALSE,"Budget2000";"SecondQ",#N/A,FALSE,"Budget2000";"Summary",#N/A,FALSE,"Budget2000"}</definedName>
    <definedName name="k" localSheetId="44" hidden="1">{"FirstQ",#N/A,FALSE,"Budget2000";"SecondQ",#N/A,FALSE,"Budget2000";"Summary",#N/A,FALSE,"Budget2000"}</definedName>
    <definedName name="k" localSheetId="45" hidden="1">{"FirstQ",#N/A,FALSE,"Budget2000";"SecondQ",#N/A,FALSE,"Budget2000";"Summary",#N/A,FALSE,"Budget2000"}</definedName>
    <definedName name="k" localSheetId="59" hidden="1">{"FirstQ",#N/A,FALSE,"Budget2000";"SecondQ",#N/A,FALSE,"Budget2000";"Summary",#N/A,FALSE,"Budget2000"}</definedName>
    <definedName name="k" localSheetId="57" hidden="1">{"FirstQ",#N/A,FALSE,"Budget2000";"SecondQ",#N/A,FALSE,"Budget2000";"Summary",#N/A,FALSE,"Budget2000"}</definedName>
    <definedName name="k" localSheetId="58" hidden="1">{"FirstQ",#N/A,FALSE,"Budget2000";"SecondQ",#N/A,FALSE,"Budget2000";"Summary",#N/A,FALSE,"Budget2000"}</definedName>
    <definedName name="k" localSheetId="48" hidden="1">{"FirstQ",#N/A,FALSE,"Budget2000";"SecondQ",#N/A,FALSE,"Budget2000";"Summary",#N/A,FALSE,"Budget2000"}</definedName>
    <definedName name="k" localSheetId="49" hidden="1">{"FirstQ",#N/A,FALSE,"Budget2000";"SecondQ",#N/A,FALSE,"Budget2000";"Summary",#N/A,FALSE,"Budget2000"}</definedName>
    <definedName name="k" localSheetId="11" hidden="1">{"FirstQ",#N/A,FALSE,"Budget2000";"SecondQ",#N/A,FALSE,"Budget2000";"Summary",#N/A,FALSE,"Budget2000"}</definedName>
    <definedName name="k" localSheetId="47" hidden="1">{"FirstQ",#N/A,FALSE,"Budget2000";"SecondQ",#N/A,FALSE,"Budget2000";"Summary",#N/A,FALSE,"Budget2000"}</definedName>
    <definedName name="k" localSheetId="46" hidden="1">{"FirstQ",#N/A,FALSE,"Budget2000";"SecondQ",#N/A,FALSE,"Budget2000";"Summary",#N/A,FALSE,"Budget2000"}</definedName>
    <definedName name="k" localSheetId="53" hidden="1">{"FirstQ",#N/A,FALSE,"Budget2000";"SecondQ",#N/A,FALSE,"Budget2000";"Summary",#N/A,FALSE,"Budget2000"}</definedName>
    <definedName name="k" localSheetId="42" hidden="1">{"FirstQ",#N/A,FALSE,"Budget2000";"SecondQ",#N/A,FALSE,"Budget2000";"Summary",#N/A,FALSE,"Budget2000"}</definedName>
    <definedName name="k" localSheetId="9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KS">#REF!</definedName>
    <definedName name="limcount" hidden="1">1</definedName>
    <definedName name="Listas_Despesas">#REF!</definedName>
    <definedName name="LOCAL_MYSQL_DATE_FORMAT" localSheetId="2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O" localSheetId="59">#REF!</definedName>
    <definedName name="MO" localSheetId="57">#REF!</definedName>
    <definedName name="MO" localSheetId="58">#REF!</definedName>
    <definedName name="MO" localSheetId="11">#REF!</definedName>
    <definedName name="MO" localSheetId="9">#REF!</definedName>
    <definedName name="MO">#REF!</definedName>
    <definedName name="Moeda" localSheetId="59">#REF!</definedName>
    <definedName name="Moeda" localSheetId="57">#REF!</definedName>
    <definedName name="Moeda" localSheetId="58">#REF!</definedName>
    <definedName name="Moeda">'Funções Estatísticas'!$G$45</definedName>
    <definedName name="NE" localSheetId="59">#REF!</definedName>
    <definedName name="NE" localSheetId="57">#REF!</definedName>
    <definedName name="NE" localSheetId="58">#REF!</definedName>
    <definedName name="NE" localSheetId="11">#REF!</definedName>
    <definedName name="NE" localSheetId="9">#REF!</definedName>
    <definedName name="NE">#REF!</definedName>
    <definedName name="OH" localSheetId="59">#REF!</definedName>
    <definedName name="OH" localSheetId="57">#REF!</definedName>
    <definedName name="OH" localSheetId="58">#REF!</definedName>
    <definedName name="OH" localSheetId="11">#REF!</definedName>
    <definedName name="OH" localSheetId="9">#REF!</definedName>
    <definedName name="OH">#REF!</definedName>
    <definedName name="PRIMEIRO_SEMESTRE" localSheetId="11">#REF!</definedName>
    <definedName name="PRIMEIRO_SEMESTRE" localSheetId="9">#REF!</definedName>
    <definedName name="PRIMEIRO_SEMESTRE">#REF!</definedName>
    <definedName name="progresso_da_tarefa" localSheetId="51">'Ativ Fun de Data e Hora 2'!$D1</definedName>
    <definedName name="q" localSheetId="50" hidden="1">{"FirstQ",#N/A,FALSE,"Budget2000";"SecondQ",#N/A,FALSE,"Budget2000";"Summary",#N/A,FALSE,"Budget2000"}</definedName>
    <definedName name="q" localSheetId="51" hidden="1">{"FirstQ",#N/A,FALSE,"Budget2000";"SecondQ",#N/A,FALSE,"Budget2000";"Summary",#N/A,FALSE,"Budget2000"}</definedName>
    <definedName name="q" localSheetId="54" hidden="1">{"FirstQ",#N/A,FALSE,"Budget2000";"SecondQ",#N/A,FALSE,"Budget2000";"Summary",#N/A,FALSE,"Budget2000"}</definedName>
    <definedName name="q" localSheetId="43" hidden="1">{"FirstQ",#N/A,FALSE,"Budget2000";"SecondQ",#N/A,FALSE,"Budget2000";"Summary",#N/A,FALSE,"Budget2000"}</definedName>
    <definedName name="q" localSheetId="44" hidden="1">{"FirstQ",#N/A,FALSE,"Budget2000";"SecondQ",#N/A,FALSE,"Budget2000";"Summary",#N/A,FALSE,"Budget2000"}</definedName>
    <definedName name="q" localSheetId="45" hidden="1">{"FirstQ",#N/A,FALSE,"Budget2000";"SecondQ",#N/A,FALSE,"Budget2000";"Summary",#N/A,FALSE,"Budget2000"}</definedName>
    <definedName name="q" localSheetId="59" hidden="1">{"FirstQ",#N/A,FALSE,"Budget2000";"SecondQ",#N/A,FALSE,"Budget2000";"Summary",#N/A,FALSE,"Budget2000"}</definedName>
    <definedName name="q" localSheetId="57" hidden="1">{"FirstQ",#N/A,FALSE,"Budget2000";"SecondQ",#N/A,FALSE,"Budget2000";"Summary",#N/A,FALSE,"Budget2000"}</definedName>
    <definedName name="q" localSheetId="58" hidden="1">{"FirstQ",#N/A,FALSE,"Budget2000";"SecondQ",#N/A,FALSE,"Budget2000";"Summary",#N/A,FALSE,"Budget2000"}</definedName>
    <definedName name="q" localSheetId="48" hidden="1">{"FirstQ",#N/A,FALSE,"Budget2000";"SecondQ",#N/A,FALSE,"Budget2000";"Summary",#N/A,FALSE,"Budget2000"}</definedName>
    <definedName name="q" localSheetId="49" hidden="1">{"FirstQ",#N/A,FALSE,"Budget2000";"SecondQ",#N/A,FALSE,"Budget2000";"Summary",#N/A,FALSE,"Budget2000"}</definedName>
    <definedName name="q" localSheetId="11" hidden="1">{"FirstQ",#N/A,FALSE,"Budget2000";"SecondQ",#N/A,FALSE,"Budget2000";"Summary",#N/A,FALSE,"Budget2000"}</definedName>
    <definedName name="q" localSheetId="47" hidden="1">{"FirstQ",#N/A,FALSE,"Budget2000";"SecondQ",#N/A,FALSE,"Budget2000";"Summary",#N/A,FALSE,"Budget2000"}</definedName>
    <definedName name="q" localSheetId="46" hidden="1">{"FirstQ",#N/A,FALSE,"Budget2000";"SecondQ",#N/A,FALSE,"Budget2000";"Summary",#N/A,FALSE,"Budget2000"}</definedName>
    <definedName name="q" localSheetId="53" hidden="1">{"FirstQ",#N/A,FALSE,"Budget2000";"SecondQ",#N/A,FALSE,"Budget2000";"Summary",#N/A,FALSE,"Budget2000"}</definedName>
    <definedName name="q" localSheetId="42" hidden="1">{"FirstQ",#N/A,FALSE,"Budget2000";"SecondQ",#N/A,FALSE,"Budget2000";"Summary",#N/A,FALSE,"Budget2000"}</definedName>
    <definedName name="q" localSheetId="9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qaa" localSheetId="26" hidden="1">número</definedName>
    <definedName name="qaa" localSheetId="45" hidden="1">número</definedName>
    <definedName name="qaa" localSheetId="59" hidden="1">número</definedName>
    <definedName name="qaa" localSheetId="27" hidden="1">número</definedName>
    <definedName name="qaa" localSheetId="57" hidden="1">número</definedName>
    <definedName name="qaa" localSheetId="48" hidden="1">número</definedName>
    <definedName name="qaa" localSheetId="49" hidden="1">número</definedName>
    <definedName name="qaa" localSheetId="11" hidden="1">número</definedName>
    <definedName name="qaa" localSheetId="46" hidden="1">número</definedName>
    <definedName name="qaa" localSheetId="9" hidden="1">número</definedName>
    <definedName name="qaa" hidden="1">número</definedName>
    <definedName name="Resumo" localSheetId="59" hidden="1">{"azul",#N/A,FALSE,"geral";"verde",#N/A,FALSE,"geral";"vermelho",#N/A,FALSE,"geral"}</definedName>
    <definedName name="Resumo" localSheetId="57" hidden="1">{"azul",#N/A,FALSE,"geral";"verde",#N/A,FALSE,"geral";"vermelho",#N/A,FALSE,"geral"}</definedName>
    <definedName name="Resumo" localSheetId="11" hidden="1">{"azul",#N/A,FALSE,"geral";"verde",#N/A,FALSE,"geral";"vermelho",#N/A,FALSE,"geral"}</definedName>
    <definedName name="Resumo" localSheetId="9" hidden="1">{"azul",#N/A,FALSE,"geral";"verde",#N/A,FALSE,"geral";"vermelho",#N/A,FALSE,"geral"}</definedName>
    <definedName name="Resumo" hidden="1">{"azul",#N/A,FALSE,"geral";"verde",#N/A,FALSE,"geral";"vermelho",#N/A,FALSE,"geral"}</definedName>
    <definedName name="resumoa" localSheetId="59" hidden="1">{"azul",#N/A,FALSE,"geral";"verde",#N/A,FALSE,"geral";"vermelho",#N/A,FALSE,"geral"}</definedName>
    <definedName name="resumoa" localSheetId="57" hidden="1">{"azul",#N/A,FALSE,"geral";"verde",#N/A,FALSE,"geral";"vermelho",#N/A,FALSE,"geral"}</definedName>
    <definedName name="resumoa" localSheetId="11" hidden="1">{"azul",#N/A,FALSE,"geral";"verde",#N/A,FALSE,"geral";"vermelho",#N/A,FALSE,"geral"}</definedName>
    <definedName name="resumoa" localSheetId="9" hidden="1">{"azul",#N/A,FALSE,"geral";"verde",#N/A,FALSE,"geral";"vermelho",#N/A,FALSE,"geral"}</definedName>
    <definedName name="resumoa" hidden="1">{"azul",#N/A,FALSE,"geral";"verde",#N/A,FALSE,"geral";"vermelho",#N/A,FALSE,"geral"}</definedName>
    <definedName name="rr" localSheetId="50" hidden="1">{"FirstQ",#N/A,FALSE,"Budget2000";"SecondQ",#N/A,FALSE,"Budget2000"}</definedName>
    <definedName name="rr" localSheetId="51" hidden="1">{"FirstQ",#N/A,FALSE,"Budget2000";"SecondQ",#N/A,FALSE,"Budget2000"}</definedName>
    <definedName name="rr" localSheetId="54" hidden="1">{"FirstQ",#N/A,FALSE,"Budget2000";"SecondQ",#N/A,FALSE,"Budget2000"}</definedName>
    <definedName name="rr" localSheetId="43" hidden="1">{"FirstQ",#N/A,FALSE,"Budget2000";"SecondQ",#N/A,FALSE,"Budget2000"}</definedName>
    <definedName name="rr" localSheetId="44" hidden="1">{"FirstQ",#N/A,FALSE,"Budget2000";"SecondQ",#N/A,FALSE,"Budget2000"}</definedName>
    <definedName name="rr" localSheetId="45" hidden="1">{"FirstQ",#N/A,FALSE,"Budget2000";"SecondQ",#N/A,FALSE,"Budget2000"}</definedName>
    <definedName name="rr" localSheetId="59" hidden="1">{"FirstQ",#N/A,FALSE,"Budget2000";"SecondQ",#N/A,FALSE,"Budget2000"}</definedName>
    <definedName name="rr" localSheetId="57" hidden="1">{"FirstQ",#N/A,FALSE,"Budget2000";"SecondQ",#N/A,FALSE,"Budget2000"}</definedName>
    <definedName name="rr" localSheetId="58" hidden="1">{"FirstQ",#N/A,FALSE,"Budget2000";"SecondQ",#N/A,FALSE,"Budget2000"}</definedName>
    <definedName name="rr" localSheetId="48" hidden="1">{"FirstQ",#N/A,FALSE,"Budget2000";"SecondQ",#N/A,FALSE,"Budget2000"}</definedName>
    <definedName name="rr" localSheetId="49" hidden="1">{"FirstQ",#N/A,FALSE,"Budget2000";"SecondQ",#N/A,FALSE,"Budget2000"}</definedName>
    <definedName name="rr" localSheetId="11" hidden="1">{"FirstQ",#N/A,FALSE,"Budget2000";"SecondQ",#N/A,FALSE,"Budget2000"}</definedName>
    <definedName name="rr" localSheetId="47" hidden="1">{"FirstQ",#N/A,FALSE,"Budget2000";"SecondQ",#N/A,FALSE,"Budget2000"}</definedName>
    <definedName name="rr" localSheetId="46" hidden="1">{"FirstQ",#N/A,FALSE,"Budget2000";"SecondQ",#N/A,FALSE,"Budget2000"}</definedName>
    <definedName name="rr" localSheetId="53" hidden="1">{"FirstQ",#N/A,FALSE,"Budget2000";"SecondQ",#N/A,FALSE,"Budget2000"}</definedName>
    <definedName name="rr" localSheetId="42" hidden="1">{"FirstQ",#N/A,FALSE,"Budget2000";"SecondQ",#N/A,FALSE,"Budget2000"}</definedName>
    <definedName name="rr" localSheetId="9" hidden="1">{"FirstQ",#N/A,FALSE,"Budget2000";"SecondQ",#N/A,FALSE,"Budget2000"}</definedName>
    <definedName name="rr" hidden="1">{"FirstQ",#N/A,FALSE,"Budget2000";"SecondQ",#N/A,FALSE,"Budget2000"}</definedName>
    <definedName name="rrr" localSheetId="50" hidden="1">{"AllDetail",#N/A,FALSE,"Research Budget";"1stQuarter",#N/A,FALSE,"Research Budget";"2nd Quarter",#N/A,FALSE,"Research Budget";"Summary",#N/A,FALSE,"Research Budget"}</definedName>
    <definedName name="rrr" localSheetId="51" hidden="1">{"AllDetail",#N/A,FALSE,"Research Budget";"1stQuarter",#N/A,FALSE,"Research Budget";"2nd Quarter",#N/A,FALSE,"Research Budget";"Summary",#N/A,FALSE,"Research Budget"}</definedName>
    <definedName name="rrr" localSheetId="54" hidden="1">{"AllDetail",#N/A,FALSE,"Research Budget";"1stQuarter",#N/A,FALSE,"Research Budget";"2nd Quarter",#N/A,FALSE,"Research Budget";"Summary",#N/A,FALSE,"Research Budget"}</definedName>
    <definedName name="rrr" localSheetId="43" hidden="1">{"AllDetail",#N/A,FALSE,"Research Budget";"1stQuarter",#N/A,FALSE,"Research Budget";"2nd Quarter",#N/A,FALSE,"Research Budget";"Summary",#N/A,FALSE,"Research Budget"}</definedName>
    <definedName name="rrr" localSheetId="44" hidden="1">{"AllDetail",#N/A,FALSE,"Research Budget";"1stQuarter",#N/A,FALSE,"Research Budget";"2nd Quarter",#N/A,FALSE,"Research Budget";"Summary",#N/A,FALSE,"Research Budget"}</definedName>
    <definedName name="rrr" localSheetId="45" hidden="1">{"AllDetail",#N/A,FALSE,"Research Budget";"1stQuarter",#N/A,FALSE,"Research Budget";"2nd Quarter",#N/A,FALSE,"Research Budget";"Summary",#N/A,FALSE,"Research Budget"}</definedName>
    <definedName name="rrr" localSheetId="59" hidden="1">{"AllDetail",#N/A,FALSE,"Research Budget";"1stQuarter",#N/A,FALSE,"Research Budget";"2nd Quarter",#N/A,FALSE,"Research Budget";"Summary",#N/A,FALSE,"Research Budget"}</definedName>
    <definedName name="rrr" localSheetId="57" hidden="1">{"AllDetail",#N/A,FALSE,"Research Budget";"1stQuarter",#N/A,FALSE,"Research Budget";"2nd Quarter",#N/A,FALSE,"Research Budget";"Summary",#N/A,FALSE,"Research Budget"}</definedName>
    <definedName name="rrr" localSheetId="58" hidden="1">{"AllDetail",#N/A,FALSE,"Research Budget";"1stQuarter",#N/A,FALSE,"Research Budget";"2nd Quarter",#N/A,FALSE,"Research Budget";"Summary",#N/A,FALSE,"Research Budget"}</definedName>
    <definedName name="rrr" localSheetId="48" hidden="1">{"AllDetail",#N/A,FALSE,"Research Budget";"1stQuarter",#N/A,FALSE,"Research Budget";"2nd Quarter",#N/A,FALSE,"Research Budget";"Summary",#N/A,FALSE,"Research Budget"}</definedName>
    <definedName name="rrr" localSheetId="49" hidden="1">{"AllDetail",#N/A,FALSE,"Research Budget";"1stQuarter",#N/A,FALSE,"Research Budget";"2nd Quarter",#N/A,FALSE,"Research Budget";"Summary",#N/A,FALSE,"Research Budget"}</definedName>
    <definedName name="rrr" localSheetId="11" hidden="1">{"AllDetail",#N/A,FALSE,"Research Budget";"1stQuarter",#N/A,FALSE,"Research Budget";"2nd Quarter",#N/A,FALSE,"Research Budget";"Summary",#N/A,FALSE,"Research Budget"}</definedName>
    <definedName name="rrr" localSheetId="47" hidden="1">{"AllDetail",#N/A,FALSE,"Research Budget";"1stQuarter",#N/A,FALSE,"Research Budget";"2nd Quarter",#N/A,FALSE,"Research Budget";"Summary",#N/A,FALSE,"Research Budget"}</definedName>
    <definedName name="rrr" localSheetId="46" hidden="1">{"AllDetail",#N/A,FALSE,"Research Budget";"1stQuarter",#N/A,FALSE,"Research Budget";"2nd Quarter",#N/A,FALSE,"Research Budget";"Summary",#N/A,FALSE,"Research Budget"}</definedName>
    <definedName name="rrr" localSheetId="53" hidden="1">{"AllDetail",#N/A,FALSE,"Research Budget";"1stQuarter",#N/A,FALSE,"Research Budget";"2nd Quarter",#N/A,FALSE,"Research Budget";"Summary",#N/A,FALSE,"Research Budget"}</definedName>
    <definedName name="rrr" localSheetId="42" hidden="1">{"AllDetail",#N/A,FALSE,"Research Budget";"1stQuarter",#N/A,FALSE,"Research Budget";"2nd Quarter",#N/A,FALSE,"Research Budget";"Summary",#N/A,FALSE,"Research Budget"}</definedName>
    <definedName name="rrr" localSheetId="9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adfsa" hidden="1">#REF!</definedName>
    <definedName name="safdsf" localSheetId="11" hidden="1">#REF!</definedName>
    <definedName name="safdsf" localSheetId="9" hidden="1">#REF!</definedName>
    <definedName name="safdsf" hidden="1">#REF!</definedName>
    <definedName name="sdafasfsadf" localSheetId="59" hidden="1">{"azul",#N/A,FALSE,"geral";"verde",#N/A,FALSE,"geral";"vermelho",#N/A,FALSE,"geral"}</definedName>
    <definedName name="sdafasfsadf" localSheetId="57" hidden="1">{"azul",#N/A,FALSE,"geral";"verde",#N/A,FALSE,"geral";"vermelho",#N/A,FALSE,"geral"}</definedName>
    <definedName name="sdafasfsadf" localSheetId="11" hidden="1">{"azul",#N/A,FALSE,"geral";"verde",#N/A,FALSE,"geral";"vermelho",#N/A,FALSE,"geral"}</definedName>
    <definedName name="sdafasfsadf" localSheetId="9" hidden="1">{"azul",#N/A,FALSE,"geral";"verde",#N/A,FALSE,"geral";"vermelho",#N/A,FALSE,"geral"}</definedName>
    <definedName name="sdafasfsadf" hidden="1">{"azul",#N/A,FALSE,"geral";"verde",#N/A,FALSE,"geral";"vermelho",#N/A,FALSE,"geral"}</definedName>
    <definedName name="sdddd" localSheetId="59" hidden="1">{"azul",#N/A,FALSE,"geral";"verde",#N/A,FALSE,"geral";"vermelho",#N/A,FALSE,"geral"}</definedName>
    <definedName name="sdddd" localSheetId="57" hidden="1">{"azul",#N/A,FALSE,"geral";"verde",#N/A,FALSE,"geral";"vermelho",#N/A,FALSE,"geral"}</definedName>
    <definedName name="sdddd" localSheetId="11" hidden="1">{"azul",#N/A,FALSE,"geral";"verde",#N/A,FALSE,"geral";"vermelho",#N/A,FALSE,"geral"}</definedName>
    <definedName name="sdddd" localSheetId="9" hidden="1">{"azul",#N/A,FALSE,"geral";"verde",#N/A,FALSE,"geral";"vermelho",#N/A,FALSE,"geral"}</definedName>
    <definedName name="sdddd" hidden="1">{"azul",#N/A,FALSE,"geral";"verde",#N/A,FALSE,"geral";"vermelho",#N/A,FALSE,"geral"}</definedName>
    <definedName name="SEGUNDO_SEMESTRE">#REF!</definedName>
    <definedName name="Semana_de_exibição" localSheetId="51">'Ativ Fun de Data e Hora 2'!#REF!</definedName>
    <definedName name="Semana_de_exibição" localSheetId="59">#REF!</definedName>
    <definedName name="Semana_de_exibição" localSheetId="57">#REF!</definedName>
    <definedName name="Semana_de_exibição" localSheetId="58">#REF!</definedName>
    <definedName name="Semana_de_exibição" localSheetId="11">#REF!</definedName>
    <definedName name="Semana_de_exibição" localSheetId="9">#REF!</definedName>
    <definedName name="Semana_de_exibição">#REF!</definedName>
    <definedName name="sencount" hidden="1">1</definedName>
    <definedName name="solver_lhs0" localSheetId="11" hidden="1">#REF!</definedName>
    <definedName name="solver_lhs0" localSheetId="9" hidden="1">#REF!</definedName>
    <definedName name="solver_lhs0" hidden="1">#REF!</definedName>
    <definedName name="solver_lhs10" localSheetId="11" hidden="1">#REF!</definedName>
    <definedName name="solver_lhs10" localSheetId="9" hidden="1">#REF!</definedName>
    <definedName name="solver_lhs10" hidden="1">#REF!</definedName>
    <definedName name="solver_lhs11" localSheetId="11" hidden="1">#REF!</definedName>
    <definedName name="solver_lhs11" localSheetId="9" hidden="1">#REF!</definedName>
    <definedName name="solver_lhs11" hidden="1">#REF!</definedName>
    <definedName name="solver_lhs12" localSheetId="11" hidden="1">#REF!</definedName>
    <definedName name="solver_lhs12" localSheetId="9" hidden="1">#REF!</definedName>
    <definedName name="solver_lhs12" hidden="1">#REF!</definedName>
    <definedName name="solver_lhs7" localSheetId="11" hidden="1">#REF!</definedName>
    <definedName name="solver_lhs7" localSheetId="9" hidden="1">#REF!</definedName>
    <definedName name="solver_lhs7" hidden="1">#REF!</definedName>
    <definedName name="solver_lhs8" localSheetId="11" hidden="1">#REF!</definedName>
    <definedName name="solver_lhs8" localSheetId="9" hidden="1">#REF!</definedName>
    <definedName name="solver_lhs8" hidden="1">#REF!</definedName>
    <definedName name="solver_lhs9" localSheetId="11" hidden="1">#REF!</definedName>
    <definedName name="solver_lhs9" localSheetId="9" hidden="1">#REF!</definedName>
    <definedName name="solver_lhs9" hidden="1">#REF!</definedName>
    <definedName name="solver_rel0" hidden="1">2</definedName>
    <definedName name="solver_rel10" hidden="1">3</definedName>
    <definedName name="solver_rel11" hidden="1">4</definedName>
    <definedName name="solver_rel12" hidden="1">4</definedName>
    <definedName name="solver_rel7" hidden="1">3</definedName>
    <definedName name="solver_rel8" hidden="1">3</definedName>
    <definedName name="solver_rel9" hidden="1">3</definedName>
    <definedName name="solver_rhs10" localSheetId="11" hidden="1">#REF!</definedName>
    <definedName name="solver_rhs10" localSheetId="9" hidden="1">#REF!</definedName>
    <definedName name="solver_rhs10" hidden="1">#REF!</definedName>
    <definedName name="solver_rhs11" localSheetId="26" hidden="1">número</definedName>
    <definedName name="solver_rhs11" localSheetId="45" hidden="1">número</definedName>
    <definedName name="solver_rhs11" localSheetId="59" hidden="1">número</definedName>
    <definedName name="solver_rhs11" localSheetId="27" hidden="1">número</definedName>
    <definedName name="solver_rhs11" localSheetId="57" hidden="1">número</definedName>
    <definedName name="solver_rhs11" localSheetId="48" hidden="1">número</definedName>
    <definedName name="solver_rhs11" localSheetId="49" hidden="1">número</definedName>
    <definedName name="solver_rhs11" localSheetId="11" hidden="1">número</definedName>
    <definedName name="solver_rhs11" localSheetId="46" hidden="1">número</definedName>
    <definedName name="solver_rhs11" localSheetId="9" hidden="1">número</definedName>
    <definedName name="solver_rhs11" hidden="1">número</definedName>
    <definedName name="solver_rhs12" localSheetId="26" hidden="1">número</definedName>
    <definedName name="solver_rhs12" localSheetId="45" hidden="1">número</definedName>
    <definedName name="solver_rhs12" localSheetId="59" hidden="1">número</definedName>
    <definedName name="solver_rhs12" localSheetId="27" hidden="1">número</definedName>
    <definedName name="solver_rhs12" localSheetId="57" hidden="1">número</definedName>
    <definedName name="solver_rhs12" localSheetId="48" hidden="1">número</definedName>
    <definedName name="solver_rhs12" localSheetId="49" hidden="1">número</definedName>
    <definedName name="solver_rhs12" localSheetId="11" hidden="1">número</definedName>
    <definedName name="solver_rhs12" localSheetId="46" hidden="1">número</definedName>
    <definedName name="solver_rhs12" localSheetId="9" hidden="1">número</definedName>
    <definedName name="solver_rhs12" hidden="1">número</definedName>
    <definedName name="solver_rhs7" hidden="1">#REF!</definedName>
    <definedName name="solver_rhs8" localSheetId="11" hidden="1">#REF!</definedName>
    <definedName name="solver_rhs8" localSheetId="9" hidden="1">#REF!</definedName>
    <definedName name="solver_rhs8" hidden="1">#REF!</definedName>
    <definedName name="solver_rhs9" localSheetId="11" hidden="1">#REF!</definedName>
    <definedName name="solver_rhs9" localSheetId="9" hidden="1">#REF!</definedName>
    <definedName name="solver_rhs9" hidden="1">#REF!</definedName>
    <definedName name="solver_tmp" hidden="1">0</definedName>
    <definedName name="término_da_tarefa" localSheetId="51">'Ativ Fun de Data e Hora 2'!$G1</definedName>
    <definedName name="testes3" localSheetId="59" hidden="1">{"normal","argentina",FALSE,"cenários e solver";#N/A,#N/A,FALSE,"banco de dados"}</definedName>
    <definedName name="testes3" localSheetId="57" hidden="1">{"normal","argentina",FALSE,"cenários e solver";#N/A,#N/A,FALSE,"banco de dados"}</definedName>
    <definedName name="testes3" localSheetId="11" hidden="1">{"normal","argentina",FALSE,"cenários e solver";#N/A,#N/A,FALSE,"banco de dados"}</definedName>
    <definedName name="testes3" localSheetId="9" hidden="1">{"normal","argentina",FALSE,"cenários e solver";#N/A,#N/A,FALSE,"banco de dados"}</definedName>
    <definedName name="testes3" hidden="1">{"normal","argentina",FALSE,"cenários e solver";#N/A,#N/A,FALSE,"banco de dados"}</definedName>
    <definedName name="_xlnm.Print_Titles" localSheetId="51">'Ativ Fun de Data e Hora 2'!#REF!</definedName>
    <definedName name="Total_Despesas" localSheetId="11">#REF!</definedName>
    <definedName name="Total_Despesas" localSheetId="9">#REF!</definedName>
    <definedName name="Total_Despesas">#REF!</definedName>
    <definedName name="UT" localSheetId="59">#REF!</definedName>
    <definedName name="UT" localSheetId="57">#REF!</definedName>
    <definedName name="UT" localSheetId="58">#REF!</definedName>
    <definedName name="UT" localSheetId="11">#REF!</definedName>
    <definedName name="UT" localSheetId="9">#REF!</definedName>
    <definedName name="UT">#REF!</definedName>
    <definedName name="v" localSheetId="59" hidden="1">{"normal","argentina",FALSE,"cenários e solver";#N/A,#N/A,FALSE,"banco de dados"}</definedName>
    <definedName name="v" localSheetId="57" hidden="1">{"normal","argentina",FALSE,"cenários e solver";#N/A,#N/A,FALSE,"banco de dados"}</definedName>
    <definedName name="v" localSheetId="11" hidden="1">{"normal","argentina",FALSE,"cenários e solver";#N/A,#N/A,FALSE,"banco de dados"}</definedName>
    <definedName name="v" localSheetId="9" hidden="1">{"normal","argentina",FALSE,"cenários e solver";#N/A,#N/A,FALSE,"banco de dados"}</definedName>
    <definedName name="v" hidden="1">{"normal","argentina",FALSE,"cenários e solver";#N/A,#N/A,FALSE,"banco de dados"}</definedName>
    <definedName name="vandasa" localSheetId="59" hidden="1">{"Normal","receita baixa",TRUE,"CENÁRIO ATUAL";"Linhas de Totais","despesa alta",TRUE,"CENÁRIO ATUAL";"Primeiros Meses","despesa baixa",TRUE,"CENÁRIO ATUAL";"Últimos Meses","receita alta",TRUE,"CENÁRIO ATUAL"}</definedName>
    <definedName name="vandasa" localSheetId="57" hidden="1">{"Normal","receita baixa",TRUE,"CENÁRIO ATUAL";"Linhas de Totais","despesa alta",TRUE,"CENÁRIO ATUAL";"Primeiros Meses","despesa baixa",TRUE,"CENÁRIO ATUAL";"Últimos Meses","receita alta",TRUE,"CENÁRIO ATUAL"}</definedName>
    <definedName name="vandasa" localSheetId="11" hidden="1">{"Normal","receita baixa",TRUE,"CENÁRIO ATUAL";"Linhas de Totais","despesa alta",TRUE,"CENÁRIO ATUAL";"Primeiros Meses","despesa baixa",TRUE,"CENÁRIO ATUAL";"Últimos Meses","receita alta",TRUE,"CENÁRIO ATUAL"}</definedName>
    <definedName name="vandasa" localSheetId="9" hidden="1">{"Normal","receita baixa",TRUE,"CENÁRIO ATUAL";"Linhas de Totais","despesa alta",TRUE,"CENÁRIO ATUAL";"Primeiros Meses","despesa baixa",TRUE,"CENÁRIO ATUAL";"Últimos Meses","receita alta",TRUE,"CENÁRIO ATUAL"}</definedName>
    <definedName name="vandasa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59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57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11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9" hidden="1">{"Normal","receita baixa",TRUE,"CENÁRIO ATUAL";"Linhas de Totais","despesa alta",TRUE,"CENÁRIO ATUAL";"Primeiros Meses","despesa baixa",TRUE,"CENÁRIO ATUAL";"Últimos Meses","receita alta",TRUE,"CENÁRIO ATUAL"}</definedName>
    <definedName name="Vendas" hidden="1">{"Normal","receita baixa",TRUE,"CENÁRIO ATUAL";"Linhas de Totais","despesa alta",TRUE,"CENÁRIO ATUAL";"Primeiros Meses","despesa baixa",TRUE,"CENÁRIO ATUAL";"Últimos Meses","receita alta",TRUE,"CENÁRIO ATUAL"}</definedName>
    <definedName name="WI" localSheetId="59">#REF!</definedName>
    <definedName name="WI" localSheetId="57">#REF!</definedName>
    <definedName name="WI" localSheetId="58">#REF!</definedName>
    <definedName name="WI" localSheetId="11">#REF!</definedName>
    <definedName name="WI" localSheetId="9">#REF!</definedName>
    <definedName name="WI">#REF!</definedName>
    <definedName name="wrf" localSheetId="59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57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11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9" hidden="1">{"Normal","receita baixa",TRUE,"CENÁRIO ATUAL";"Linhas de Totais","despesa alta",TRUE,"CENÁRIO ATUAL";"Primeiros Meses","despesa baixa",TRUE,"CENÁRIO ATUAL";"Últimos Meses","receita alta",TRUE,"CENÁRIO ATUAL"}</definedName>
    <definedName name="wrf" hidden="1">{"Normal","receita baixa",TRUE,"CENÁRIO ATUAL";"Linhas de Totais","despesa alta",TRUE,"CENÁRIO ATUAL";"Primeiros Meses","despesa baixa",TRUE,"CENÁRIO ATUAL";"Últimos Meses","receita alta",TRUE,"CENÁRIO ATUAL"}</definedName>
    <definedName name="wrn.Alfa." localSheetId="59" hidden="1">{#N/A,"Médio",TRUE,"Plan30";"3º Trimestre Geral",#N/A,TRUE,"1º Trimestre"}</definedName>
    <definedName name="wrn.Alfa." localSheetId="57" hidden="1">{#N/A,"Médio",TRUE,"Plan30";"3º Trimestre Geral",#N/A,TRUE,"1º Trimestre"}</definedName>
    <definedName name="wrn.Alfa." localSheetId="11" hidden="1">{#N/A,"Médio",TRUE,"Plan30";"3º Trimestre Geral",#N/A,TRUE,"1º Trimestre"}</definedName>
    <definedName name="wrn.Alfa." localSheetId="9" hidden="1">{#N/A,"Médio",TRUE,"Plan30";"3º Trimestre Geral",#N/A,TRUE,"1º Trimestre"}</definedName>
    <definedName name="wrn.Alfa." hidden="1">{#N/A,"Médio",TRUE,"Plan30";"3º Trimestre Geral",#N/A,TRUE,"1º Trimestre"}</definedName>
    <definedName name="wrn.AllData." localSheetId="50" hidden="1">{"FirstQ",#N/A,FALSE,"Budget2000";"SecondQ",#N/A,FALSE,"Budget2000";"Summary",#N/A,FALSE,"Budget2000"}</definedName>
    <definedName name="wrn.AllData." localSheetId="51" hidden="1">{"FirstQ",#N/A,FALSE,"Budget2000";"SecondQ",#N/A,FALSE,"Budget2000";"Summary",#N/A,FALSE,"Budget2000"}</definedName>
    <definedName name="wrn.AllData." localSheetId="54" hidden="1">{"FirstQ",#N/A,FALSE,"Budget2000";"SecondQ",#N/A,FALSE,"Budget2000";"Summary",#N/A,FALSE,"Budget2000"}</definedName>
    <definedName name="wrn.AllData." localSheetId="43" hidden="1">{"FirstQ",#N/A,FALSE,"Budget2000";"SecondQ",#N/A,FALSE,"Budget2000";"Summary",#N/A,FALSE,"Budget2000"}</definedName>
    <definedName name="wrn.AllData." localSheetId="44" hidden="1">{"FirstQ",#N/A,FALSE,"Budget2000";"SecondQ",#N/A,FALSE,"Budget2000";"Summary",#N/A,FALSE,"Budget2000"}</definedName>
    <definedName name="wrn.AllData." localSheetId="45" hidden="1">{"FirstQ",#N/A,FALSE,"Budget2000";"SecondQ",#N/A,FALSE,"Budget2000";"Summary",#N/A,FALSE,"Budget2000"}</definedName>
    <definedName name="wrn.AllData." localSheetId="59" hidden="1">{"FirstQ",#N/A,FALSE,"Budget2000";"SecondQ",#N/A,FALSE,"Budget2000";"Summary",#N/A,FALSE,"Budget2000"}</definedName>
    <definedName name="wrn.AllData." localSheetId="57" hidden="1">{"FirstQ",#N/A,FALSE,"Budget2000";"SecondQ",#N/A,FALSE,"Budget2000";"Summary",#N/A,FALSE,"Budget2000"}</definedName>
    <definedName name="wrn.AllData." localSheetId="58" hidden="1">{"FirstQ",#N/A,FALSE,"Budget2000";"SecondQ",#N/A,FALSE,"Budget2000";"Summary",#N/A,FALSE,"Budget2000"}</definedName>
    <definedName name="wrn.AllData." localSheetId="48" hidden="1">{"FirstQ",#N/A,FALSE,"Budget2000";"SecondQ",#N/A,FALSE,"Budget2000";"Summary",#N/A,FALSE,"Budget2000"}</definedName>
    <definedName name="wrn.AllData." localSheetId="49" hidden="1">{"FirstQ",#N/A,FALSE,"Budget2000";"SecondQ",#N/A,FALSE,"Budget2000";"Summary",#N/A,FALSE,"Budget2000"}</definedName>
    <definedName name="wrn.AllData." localSheetId="11" hidden="1">{"FirstQ",#N/A,FALSE,"Budget2000";"SecondQ",#N/A,FALSE,"Budget2000";"Summary",#N/A,FALSE,"Budget2000"}</definedName>
    <definedName name="wrn.AllData." localSheetId="47" hidden="1">{"FirstQ",#N/A,FALSE,"Budget2000";"SecondQ",#N/A,FALSE,"Budget2000";"Summary",#N/A,FALSE,"Budget2000"}</definedName>
    <definedName name="wrn.AllData." localSheetId="46" hidden="1">{"FirstQ",#N/A,FALSE,"Budget2000";"SecondQ",#N/A,FALSE,"Budget2000";"Summary",#N/A,FALSE,"Budget2000"}</definedName>
    <definedName name="wrn.AllData." localSheetId="53" hidden="1">{"FirstQ",#N/A,FALSE,"Budget2000";"SecondQ",#N/A,FALSE,"Budget2000";"Summary",#N/A,FALSE,"Budget2000"}</definedName>
    <definedName name="wrn.AllData." localSheetId="42" hidden="1">{"FirstQ",#N/A,FALSE,"Budget2000";"SecondQ",#N/A,FALSE,"Budget2000";"Summary",#N/A,FALSE,"Budget2000"}</definedName>
    <definedName name="wrn.AllData." localSheetId="9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aula." localSheetId="59" hidden="1">{"azul",#N/A,FALSE,"geral";"verde",#N/A,FALSE,"geral";"vermelho",#N/A,FALSE,"geral"}</definedName>
    <definedName name="wrn.aula." localSheetId="57" hidden="1">{"azul",#N/A,FALSE,"geral";"verde",#N/A,FALSE,"geral";"vermelho",#N/A,FALSE,"geral"}</definedName>
    <definedName name="wrn.aula." localSheetId="11" hidden="1">{"azul",#N/A,FALSE,"geral";"verde",#N/A,FALSE,"geral";"vermelho",#N/A,FALSE,"geral"}</definedName>
    <definedName name="wrn.aula." localSheetId="9" hidden="1">{"azul",#N/A,FALSE,"geral";"verde",#N/A,FALSE,"geral";"vermelho",#N/A,FALSE,"geral"}</definedName>
    <definedName name="wrn.aula." hidden="1">{"azul",#N/A,FALSE,"geral";"verde",#N/A,FALSE,"geral";"vermelho",#N/A,FALSE,"geral"}</definedName>
    <definedName name="wrn.aulaa" localSheetId="59" hidden="1">{"azul",#N/A,FALSE,"geral";"verde",#N/A,FALSE,"geral";"vermelho",#N/A,FALSE,"geral"}</definedName>
    <definedName name="wrn.aulaa" localSheetId="57" hidden="1">{"azul",#N/A,FALSE,"geral";"verde",#N/A,FALSE,"geral";"vermelho",#N/A,FALSE,"geral"}</definedName>
    <definedName name="wrn.aulaa" localSheetId="11" hidden="1">{"azul",#N/A,FALSE,"geral";"verde",#N/A,FALSE,"geral";"vermelho",#N/A,FALSE,"geral"}</definedName>
    <definedName name="wrn.aulaa" localSheetId="9" hidden="1">{"azul",#N/A,FALSE,"geral";"verde",#N/A,FALSE,"geral";"vermelho",#N/A,FALSE,"geral"}</definedName>
    <definedName name="wrn.aulaa" hidden="1">{"azul",#N/A,FALSE,"geral";"verde",#N/A,FALSE,"geral";"vermelho",#N/A,FALSE,"geral"}</definedName>
    <definedName name="wrn.Bom." localSheetId="59" hidden="1">{#N/A,"Bom",FALSE,"Cenario 34"}</definedName>
    <definedName name="wrn.Bom." localSheetId="57" hidden="1">{#N/A,"Bom",FALSE,"Cenario 34"}</definedName>
    <definedName name="wrn.Bom." localSheetId="11" hidden="1">{#N/A,"Bom",FALSE,"Cenario 34"}</definedName>
    <definedName name="wrn.Bom." localSheetId="9" hidden="1">{#N/A,"Bom",FALSE,"Cenario 34"}</definedName>
    <definedName name="wrn.Bom." hidden="1">{#N/A,"Bom",FALSE,"Cenario 34"}</definedName>
    <definedName name="wrn.Colar._.Especial." localSheetId="59" hidden="1">{#N/A,#N/A,FALSE,"Colar especial 11"}</definedName>
    <definedName name="wrn.Colar._.Especial." localSheetId="57" hidden="1">{#N/A,#N/A,FALSE,"Colar especial 11"}</definedName>
    <definedName name="wrn.Colar._.Especial." localSheetId="11" hidden="1">{#N/A,#N/A,FALSE,"Colar especial 11"}</definedName>
    <definedName name="wrn.Colar._.Especial." localSheetId="9" hidden="1">{#N/A,#N/A,FALSE,"Colar especial 11"}</definedName>
    <definedName name="wrn.Colar._.Especial." hidden="1">{#N/A,#N/A,FALSE,"Colar especial 11"}</definedName>
    <definedName name="wrn.FirstHalf." localSheetId="50" hidden="1">{"FirstQ",#N/A,FALSE,"Budget2000";"SecondQ",#N/A,FALSE,"Budget2000"}</definedName>
    <definedName name="wrn.FirstHalf." localSheetId="51" hidden="1">{"FirstQ",#N/A,FALSE,"Budget2000";"SecondQ",#N/A,FALSE,"Budget2000"}</definedName>
    <definedName name="wrn.FirstHalf." localSheetId="54" hidden="1">{"FirstQ",#N/A,FALSE,"Budget2000";"SecondQ",#N/A,FALSE,"Budget2000"}</definedName>
    <definedName name="wrn.FirstHalf." localSheetId="43" hidden="1">{"FirstQ",#N/A,FALSE,"Budget2000";"SecondQ",#N/A,FALSE,"Budget2000"}</definedName>
    <definedName name="wrn.FirstHalf." localSheetId="44" hidden="1">{"FirstQ",#N/A,FALSE,"Budget2000";"SecondQ",#N/A,FALSE,"Budget2000"}</definedName>
    <definedName name="wrn.FirstHalf." localSheetId="45" hidden="1">{"FirstQ",#N/A,FALSE,"Budget2000";"SecondQ",#N/A,FALSE,"Budget2000"}</definedName>
    <definedName name="wrn.FirstHalf." localSheetId="59" hidden="1">{"FirstQ",#N/A,FALSE,"Budget2000";"SecondQ",#N/A,FALSE,"Budget2000"}</definedName>
    <definedName name="wrn.FirstHalf." localSheetId="57" hidden="1">{"FirstQ",#N/A,FALSE,"Budget2000";"SecondQ",#N/A,FALSE,"Budget2000"}</definedName>
    <definedName name="wrn.FirstHalf." localSheetId="58" hidden="1">{"FirstQ",#N/A,FALSE,"Budget2000";"SecondQ",#N/A,FALSE,"Budget2000"}</definedName>
    <definedName name="wrn.FirstHalf." localSheetId="48" hidden="1">{"FirstQ",#N/A,FALSE,"Budget2000";"SecondQ",#N/A,FALSE,"Budget2000"}</definedName>
    <definedName name="wrn.FirstHalf." localSheetId="49" hidden="1">{"FirstQ",#N/A,FALSE,"Budget2000";"SecondQ",#N/A,FALSE,"Budget2000"}</definedName>
    <definedName name="wrn.FirstHalf." localSheetId="11" hidden="1">{"FirstQ",#N/A,FALSE,"Budget2000";"SecondQ",#N/A,FALSE,"Budget2000"}</definedName>
    <definedName name="wrn.FirstHalf." localSheetId="47" hidden="1">{"FirstQ",#N/A,FALSE,"Budget2000";"SecondQ",#N/A,FALSE,"Budget2000"}</definedName>
    <definedName name="wrn.FirstHalf." localSheetId="46" hidden="1">{"FirstQ",#N/A,FALSE,"Budget2000";"SecondQ",#N/A,FALSE,"Budget2000"}</definedName>
    <definedName name="wrn.FirstHalf." localSheetId="53" hidden="1">{"FirstQ",#N/A,FALSE,"Budget2000";"SecondQ",#N/A,FALSE,"Budget2000"}</definedName>
    <definedName name="wrn.FirstHalf." localSheetId="42" hidden="1">{"FirstQ",#N/A,FALSE,"Budget2000";"SecondQ",#N/A,FALSE,"Budget2000"}</definedName>
    <definedName name="wrn.FirstHalf." localSheetId="9" hidden="1">{"FirstQ",#N/A,FALSE,"Budget2000";"SecondQ",#N/A,FALSE,"Budget2000"}</definedName>
    <definedName name="wrn.FirstHalf." hidden="1">{"FirstQ",#N/A,FALSE,"Budget2000";"SecondQ",#N/A,FALSE,"Budget2000"}</definedName>
    <definedName name="wrn.fluxo._.de._.caixa." localSheetId="59" hidden="1">{"normal","argentina",FALSE,"cenários e solver";#N/A,#N/A,FALSE,"banco de dados"}</definedName>
    <definedName name="wrn.fluxo._.de._.caixa." localSheetId="57" hidden="1">{"normal","argentina",FALSE,"cenários e solver";#N/A,#N/A,FALSE,"banco de dados"}</definedName>
    <definedName name="wrn.fluxo._.de._.caixa." localSheetId="11" hidden="1">{"normal","argentina",FALSE,"cenários e solver";#N/A,#N/A,FALSE,"banco de dados"}</definedName>
    <definedName name="wrn.fluxo._.de._.caixa." localSheetId="9" hidden="1">{"normal","argentina",FALSE,"cenários e solver";#N/A,#N/A,FALSE,"banco de dados"}</definedName>
    <definedName name="wrn.fluxo._.de._.caixa." hidden="1">{"normal","argentina",FALSE,"cenários e solver";#N/A,#N/A,FALSE,"banco de dados"}</definedName>
    <definedName name="wrn.Mensal." localSheetId="59" hidden="1">{"Integral",#N/A,FALSE,"Plan1"}</definedName>
    <definedName name="wrn.Mensal." localSheetId="57" hidden="1">{"Integral",#N/A,FALSE,"Plan1"}</definedName>
    <definedName name="wrn.Mensal." localSheetId="11" hidden="1">{"Integral",#N/A,FALSE,"Plan1"}</definedName>
    <definedName name="wrn.Mensal." localSheetId="9" hidden="1">{"Integral",#N/A,FALSE,"Plan1"}</definedName>
    <definedName name="wrn.Mensal." hidden="1">{"Integral",#N/A,FALSE,"Plan1"}</definedName>
    <definedName name="wrn.Minas._.Gerais." localSheetId="59" hidden="1">{"Minas Gerais",#N/A,FALSE,"Exibição 41"}</definedName>
    <definedName name="wrn.Minas._.Gerais." localSheetId="57" hidden="1">{"Minas Gerais",#N/A,FALSE,"Exibição 41"}</definedName>
    <definedName name="wrn.Minas._.Gerais." localSheetId="11" hidden="1">{"Minas Gerais",#N/A,FALSE,"Exibição 41"}</definedName>
    <definedName name="wrn.Minas._.Gerais." localSheetId="9" hidden="1">{"Minas Gerais",#N/A,FALSE,"Exibição 41"}</definedName>
    <definedName name="wrn.Minas._.Gerais." hidden="1">{"Minas Gerais",#N/A,FALSE,"Exibição 41"}</definedName>
    <definedName name="wrn.REGIONAL._.SP." localSheetId="11" hidden="1">{#N/A,"EXCELENTE",TRUE,"Simulação de dados";#N/A,"NORMAL",TRUE,"Simulação de dados";#N/A,"RUIM",TRUE,"Simulação de dados";"SÃO PAULO",#N/A,TRUE,"Simulação de dados"}</definedName>
    <definedName name="wrn.REGIONAL._.SP." localSheetId="9" hidden="1">{#N/A,"EXCELENTE",TRUE,"Simulação de dados";#N/A,"NORMAL",TRUE,"Simulação de dados";#N/A,"RUIM",TRUE,"Simulação de dados";"SÃO PAULO",#N/A,TRUE,"Simulação de dados"}</definedName>
    <definedName name="wrn.REGIONAL._.SP." hidden="1">{#N/A,"EXCELENTE",TRUE,"Simulação de dados";#N/A,"NORMAL",TRUE,"Simulação de dados";#N/A,"RUIM",TRUE,"Simulação de dados";"SÃO PAULO",#N/A,TRUE,"Simulação de dados"}</definedName>
    <definedName name="wrn.Relat." localSheetId="59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57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11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9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_.Final." localSheetId="59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57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11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9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hidden="1">{"Normal","receita baixa",TRUE,"CENÁRIO ATUAL";"Linhas de Totais","despesa alta",TRUE,"CENÁRIO ATUAL";"Primeiros Meses","despesa baixa",TRUE,"CENÁRIO ATUAL";"Últimos Meses","receita alta",TRUE,"CENÁRIO ATUAL"}</definedName>
    <definedName name="wrn.relata" localSheetId="59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localSheetId="57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localSheetId="11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localSheetId="9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ório._.Mensal." localSheetId="59" hidden="1">{"Modo1","Otimista",FALSE,"Orçamento Pessoal"}</definedName>
    <definedName name="wrn.Relatório._.Mensal." localSheetId="57" hidden="1">{"Modo1","Otimista",FALSE,"Orçamento Pessoal"}</definedName>
    <definedName name="wrn.Relatório._.Mensal." localSheetId="11" hidden="1">{"Modo1","Otimista",FALSE,"Orçamento Pessoal"}</definedName>
    <definedName name="wrn.Relatório._.Mensal." localSheetId="9" hidden="1">{"Modo1","Otimista",FALSE,"Orçamento Pessoal"}</definedName>
    <definedName name="wrn.Relatório._.Mensal." hidden="1">{"Modo1","Otimista",FALSE,"Orçamento Pessoal"}</definedName>
    <definedName name="wrn.Ruim." localSheetId="59" hidden="1">{#N/A,"Ruim",FALSE,"Cenario 34"}</definedName>
    <definedName name="wrn.Ruim." localSheetId="57" hidden="1">{#N/A,"Ruim",FALSE,"Cenario 34"}</definedName>
    <definedName name="wrn.Ruim." localSheetId="11" hidden="1">{#N/A,"Ruim",FALSE,"Cenario 34"}</definedName>
    <definedName name="wrn.Ruim." localSheetId="9" hidden="1">{#N/A,"Ruim",FALSE,"Cenario 34"}</definedName>
    <definedName name="wrn.Ruim." hidden="1">{#N/A,"Ruim",FALSE,"Cenario 34"}</definedName>
    <definedName name="wrn.Santa._.Catarina." localSheetId="59" hidden="1">{"Santa Catarina",#N/A,FALSE,"Exibição 41"}</definedName>
    <definedName name="wrn.Santa._.Catarina." localSheetId="57" hidden="1">{"Santa Catarina",#N/A,FALSE,"Exibição 41"}</definedName>
    <definedName name="wrn.Santa._.Catarina." localSheetId="11" hidden="1">{"Santa Catarina",#N/A,FALSE,"Exibição 41"}</definedName>
    <definedName name="wrn.Santa._.Catarina." localSheetId="9" hidden="1">{"Santa Catarina",#N/A,FALSE,"Exibição 41"}</definedName>
    <definedName name="wrn.Santa._.Catarina." hidden="1">{"Santa Catarina",#N/A,FALSE,"Exibição 41"}</definedName>
    <definedName name="x" localSheetId="50" hidden="1">{"FirstQ",#N/A,FALSE,"Budget2000";"SecondQ",#N/A,FALSE,"Budget2000";"Summary",#N/A,FALSE,"Budget2000"}</definedName>
    <definedName name="x" localSheetId="51" hidden="1">{"FirstQ",#N/A,FALSE,"Budget2000";"SecondQ",#N/A,FALSE,"Budget2000";"Summary",#N/A,FALSE,"Budget2000"}</definedName>
    <definedName name="x" localSheetId="54" hidden="1">{"FirstQ",#N/A,FALSE,"Budget2000";"SecondQ",#N/A,FALSE,"Budget2000";"Summary",#N/A,FALSE,"Budget2000"}</definedName>
    <definedName name="x" localSheetId="43" hidden="1">{"FirstQ",#N/A,FALSE,"Budget2000";"SecondQ",#N/A,FALSE,"Budget2000";"Summary",#N/A,FALSE,"Budget2000"}</definedName>
    <definedName name="x" localSheetId="44" hidden="1">{"FirstQ",#N/A,FALSE,"Budget2000";"SecondQ",#N/A,FALSE,"Budget2000";"Summary",#N/A,FALSE,"Budget2000"}</definedName>
    <definedName name="x" localSheetId="45" hidden="1">{"FirstQ",#N/A,FALSE,"Budget2000";"SecondQ",#N/A,FALSE,"Budget2000";"Summary",#N/A,FALSE,"Budget2000"}</definedName>
    <definedName name="x" localSheetId="59" hidden="1">{"FirstQ",#N/A,FALSE,"Budget2000";"SecondQ",#N/A,FALSE,"Budget2000";"Summary",#N/A,FALSE,"Budget2000"}</definedName>
    <definedName name="x" localSheetId="57" hidden="1">{"FirstQ",#N/A,FALSE,"Budget2000";"SecondQ",#N/A,FALSE,"Budget2000";"Summary",#N/A,FALSE,"Budget2000"}</definedName>
    <definedName name="x" localSheetId="58" hidden="1">{"FirstQ",#N/A,FALSE,"Budget2000";"SecondQ",#N/A,FALSE,"Budget2000";"Summary",#N/A,FALSE,"Budget2000"}</definedName>
    <definedName name="x" localSheetId="48" hidden="1">{"FirstQ",#N/A,FALSE,"Budget2000";"SecondQ",#N/A,FALSE,"Budget2000";"Summary",#N/A,FALSE,"Budget2000"}</definedName>
    <definedName name="x" localSheetId="49" hidden="1">{"FirstQ",#N/A,FALSE,"Budget2000";"SecondQ",#N/A,FALSE,"Budget2000";"Summary",#N/A,FALSE,"Budget2000"}</definedName>
    <definedName name="x" localSheetId="11" hidden="1">{"FirstQ",#N/A,FALSE,"Budget2000";"SecondQ",#N/A,FALSE,"Budget2000";"Summary",#N/A,FALSE,"Budget2000"}</definedName>
    <definedName name="x" localSheetId="47" hidden="1">{"FirstQ",#N/A,FALSE,"Budget2000";"SecondQ",#N/A,FALSE,"Budget2000";"Summary",#N/A,FALSE,"Budget2000"}</definedName>
    <definedName name="x" localSheetId="46" hidden="1">{"FirstQ",#N/A,FALSE,"Budget2000";"SecondQ",#N/A,FALSE,"Budget2000";"Summary",#N/A,FALSE,"Budget2000"}</definedName>
    <definedName name="x" localSheetId="53" hidden="1">{"FirstQ",#N/A,FALSE,"Budget2000";"SecondQ",#N/A,FALSE,"Budget2000";"Summary",#N/A,FALSE,"Budget2000"}</definedName>
    <definedName name="x" localSheetId="42" hidden="1">{"FirstQ",#N/A,FALSE,"Budget2000";"SecondQ",#N/A,FALSE,"Budget2000";"Summary",#N/A,FALSE,"Budget2000"}</definedName>
    <definedName name="x" localSheetId="9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" localSheetId="59" hidden="1">{#N/A,#N/A,FALSE,"Colar especial 11"}</definedName>
    <definedName name="XXXX" localSheetId="57" hidden="1">{#N/A,#N/A,FALSE,"Colar especial 11"}</definedName>
    <definedName name="XXXX" localSheetId="11" hidden="1">{#N/A,#N/A,FALSE,"Colar especial 11"}</definedName>
    <definedName name="XXXX" localSheetId="9" hidden="1">{#N/A,#N/A,FALSE,"Colar especial 11"}</definedName>
    <definedName name="XXXX" hidden="1">{#N/A,#N/A,FALSE,"Colar especial 11"}</definedName>
    <definedName name="xxxxxxxxxxxxxxxxxxx" localSheetId="50" hidden="1">{"AllDetail",#N/A,FALSE,"Research Budget";"1stQuarter",#N/A,FALSE,"Research Budget";"2nd Quarter",#N/A,FALSE,"Research Budget";"Summary",#N/A,FALSE,"Research Budget"}</definedName>
    <definedName name="xxxxxxxxxxxxxxxxxxx" localSheetId="51" hidden="1">{"AllDetail",#N/A,FALSE,"Research Budget";"1stQuarter",#N/A,FALSE,"Research Budget";"2nd Quarter",#N/A,FALSE,"Research Budget";"Summary",#N/A,FALSE,"Research Budget"}</definedName>
    <definedName name="xxxxxxxxxxxxxxxxxxx" localSheetId="54" hidden="1">{"AllDetail",#N/A,FALSE,"Research Budget";"1stQuarter",#N/A,FALSE,"Research Budget";"2nd Quarter",#N/A,FALSE,"Research Budget";"Summary",#N/A,FALSE,"Research Budget"}</definedName>
    <definedName name="xxxxxxxxxxxxxxxxxxx" localSheetId="43" hidden="1">{"AllDetail",#N/A,FALSE,"Research Budget";"1stQuarter",#N/A,FALSE,"Research Budget";"2nd Quarter",#N/A,FALSE,"Research Budget";"Summary",#N/A,FALSE,"Research Budget"}</definedName>
    <definedName name="xxxxxxxxxxxxxxxxxxx" localSheetId="44" hidden="1">{"AllDetail",#N/A,FALSE,"Research Budget";"1stQuarter",#N/A,FALSE,"Research Budget";"2nd Quarter",#N/A,FALSE,"Research Budget";"Summary",#N/A,FALSE,"Research Budget"}</definedName>
    <definedName name="xxxxxxxxxxxxxxxxxxx" localSheetId="45" hidden="1">{"AllDetail",#N/A,FALSE,"Research Budget";"1stQuarter",#N/A,FALSE,"Research Budget";"2nd Quarter",#N/A,FALSE,"Research Budget";"Summary",#N/A,FALSE,"Research Budget"}</definedName>
    <definedName name="xxxxxxxxxxxxxxxxxxx" localSheetId="59" hidden="1">{"AllDetail",#N/A,FALSE,"Research Budget";"1stQuarter",#N/A,FALSE,"Research Budget";"2nd Quarter",#N/A,FALSE,"Research Budget";"Summary",#N/A,FALSE,"Research Budget"}</definedName>
    <definedName name="xxxxxxxxxxxxxxxxxxx" localSheetId="57" hidden="1">{"AllDetail",#N/A,FALSE,"Research Budget";"1stQuarter",#N/A,FALSE,"Research Budget";"2nd Quarter",#N/A,FALSE,"Research Budget";"Summary",#N/A,FALSE,"Research Budget"}</definedName>
    <definedName name="xxxxxxxxxxxxxxxxxxx" localSheetId="58" hidden="1">{"AllDetail",#N/A,FALSE,"Research Budget";"1stQuarter",#N/A,FALSE,"Research Budget";"2nd Quarter",#N/A,FALSE,"Research Budget";"Summary",#N/A,FALSE,"Research Budget"}</definedName>
    <definedName name="xxxxxxxxxxxxxxxxxxx" localSheetId="48" hidden="1">{"AllDetail",#N/A,FALSE,"Research Budget";"1stQuarter",#N/A,FALSE,"Research Budget";"2nd Quarter",#N/A,FALSE,"Research Budget";"Summary",#N/A,FALSE,"Research Budget"}</definedName>
    <definedName name="xxxxxxxxxxxxxxxxxxx" localSheetId="49" hidden="1">{"AllDetail",#N/A,FALSE,"Research Budget";"1stQuarter",#N/A,FALSE,"Research Budget";"2nd Quarter",#N/A,FALSE,"Research Budget";"Summary",#N/A,FALSE,"Research Budget"}</definedName>
    <definedName name="xxxxxxxxxxxxxxxxxxx" localSheetId="11" hidden="1">{"AllDetail",#N/A,FALSE,"Research Budget";"1stQuarter",#N/A,FALSE,"Research Budget";"2nd Quarter",#N/A,FALSE,"Research Budget";"Summary",#N/A,FALSE,"Research Budget"}</definedName>
    <definedName name="xxxxxxxxxxxxxxxxxxx" localSheetId="47" hidden="1">{"AllDetail",#N/A,FALSE,"Research Budget";"1stQuarter",#N/A,FALSE,"Research Budget";"2nd Quarter",#N/A,FALSE,"Research Budget";"Summary",#N/A,FALSE,"Research Budget"}</definedName>
    <definedName name="xxxxxxxxxxxxxxxxxxx" localSheetId="46" hidden="1">{"AllDetail",#N/A,FALSE,"Research Budget";"1stQuarter",#N/A,FALSE,"Research Budget";"2nd Quarter",#N/A,FALSE,"Research Budget";"Summary",#N/A,FALSE,"Research Budget"}</definedName>
    <definedName name="xxxxxxxxxxxxxxxxxxx" localSheetId="53" hidden="1">{"AllDetail",#N/A,FALSE,"Research Budget";"1stQuarter",#N/A,FALSE,"Research Budget";"2nd Quarter",#N/A,FALSE,"Research Budget";"Summary",#N/A,FALSE,"Research Budget"}</definedName>
    <definedName name="xxxxxxxxxxxxxxxxxxx" localSheetId="42" hidden="1">{"AllDetail",#N/A,FALSE,"Research Budget";"1stQuarter",#N/A,FALSE,"Research Budget";"2nd Quarter",#N/A,FALSE,"Research Budget";"Summary",#N/A,FALSE,"Research Budget"}</definedName>
    <definedName name="xxxxxxxxxxxxxxxxxxx" localSheetId="9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yu" localSheetId="59" hidden="1">{"normal","argentina",FALSE,"cenários e solver";#N/A,#N/A,FALSE,"banco de dados"}</definedName>
    <definedName name="yu" localSheetId="57" hidden="1">{"normal","argentina",FALSE,"cenários e solver";#N/A,#N/A,FALSE,"banco de dados"}</definedName>
    <definedName name="yu" localSheetId="11" hidden="1">{"normal","argentina",FALSE,"cenários e solver";#N/A,#N/A,FALSE,"banco de dados"}</definedName>
    <definedName name="yu" localSheetId="9" hidden="1">{"normal","argentina",FALSE,"cenários e solver";#N/A,#N/A,FALSE,"banco de dados"}</definedName>
    <definedName name="yu" hidden="1">{"normal","argentina",FALSE,"cenários e solver";#N/A,#N/A,FALSE,"banco de dados"}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1  Page 7_f83eae21-c066-40fd-a769-e45347da8e36" name="Table001  Page 7" connection="Consulta - Table001 (Page 7)"/>
          <x15:modelTable id="Table002  Page 8_d5698454-81f1-440c-9ae8-a69482b7da27" name="Table002  Page 8" connection="Consulta - Table002 (Page 8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88" l="1"/>
  <c r="G38" i="17" l="1"/>
  <c r="K9" i="85"/>
  <c r="E13" i="17" l="1"/>
  <c r="E14" i="17" s="1"/>
  <c r="E22" i="17"/>
  <c r="E23" i="17" s="1"/>
  <c r="E24" i="17" s="1"/>
  <c r="E25" i="17" s="1"/>
  <c r="E15" i="17" l="1"/>
  <c r="F14" i="17"/>
  <c r="F13" i="17"/>
  <c r="E16" i="17" l="1"/>
  <c r="F16" i="17" s="1"/>
  <c r="F15" i="17"/>
  <c r="D83" i="56"/>
  <c r="C83" i="56"/>
  <c r="D82" i="56"/>
  <c r="C82" i="56"/>
  <c r="D81" i="56"/>
  <c r="C81" i="56"/>
  <c r="D80" i="56"/>
  <c r="C80" i="56"/>
  <c r="D79" i="56"/>
  <c r="C79" i="56"/>
  <c r="D78" i="56"/>
  <c r="C78" i="56"/>
  <c r="D77" i="56"/>
  <c r="C77" i="56"/>
  <c r="D76" i="56"/>
  <c r="C76" i="56"/>
  <c r="D75" i="56"/>
  <c r="C75" i="56"/>
  <c r="E17" i="82" l="1"/>
  <c r="B17" i="82"/>
  <c r="G105" i="44" l="1"/>
  <c r="D157" i="76"/>
  <c r="C157" i="76"/>
  <c r="D129" i="76"/>
  <c r="G33" i="57"/>
  <c r="G39" i="57" s="1"/>
  <c r="G42" i="57" s="1"/>
  <c r="C56" i="44" l="1"/>
  <c r="B106" i="44"/>
  <c r="B107" i="44"/>
  <c r="B108" i="44"/>
  <c r="B109" i="44"/>
  <c r="B110" i="44"/>
  <c r="B111" i="44"/>
  <c r="B112" i="44"/>
  <c r="B113" i="44"/>
  <c r="B114" i="44"/>
  <c r="B115" i="44"/>
  <c r="E21" i="34" l="1"/>
  <c r="E15" i="34"/>
  <c r="E8" i="34"/>
  <c r="G5" i="34"/>
  <c r="I8" i="32"/>
  <c r="D4" i="32"/>
  <c r="I9" i="32" l="1"/>
  <c r="I10" i="32" s="1"/>
  <c r="J8" i="32"/>
  <c r="J9" i="32" l="1"/>
  <c r="I11" i="32"/>
  <c r="J10" i="32"/>
  <c r="I12" i="32" l="1"/>
  <c r="J11" i="32"/>
  <c r="I13" i="32" l="1"/>
  <c r="J12" i="32"/>
  <c r="I14" i="32" l="1"/>
  <c r="J13" i="32"/>
  <c r="I15" i="32" l="1"/>
  <c r="J14" i="32"/>
  <c r="I16" i="32" l="1"/>
  <c r="J16" i="32" s="1"/>
  <c r="J15" i="32"/>
  <c r="J5" i="30" l="1"/>
  <c r="E5" i="30" l="1"/>
  <c r="E6" i="30"/>
  <c r="E14" i="30"/>
  <c r="E22" i="30"/>
  <c r="E7" i="30"/>
  <c r="E15" i="30"/>
  <c r="E16" i="30"/>
  <c r="E19" i="30"/>
  <c r="E8" i="30"/>
  <c r="E18" i="30"/>
  <c r="E9" i="30"/>
  <c r="E17" i="30"/>
  <c r="E12" i="30"/>
  <c r="E20" i="30"/>
  <c r="E13" i="30"/>
  <c r="E21" i="30"/>
  <c r="E10" i="30"/>
  <c r="E11" i="30"/>
  <c r="G37" i="25"/>
  <c r="G36" i="25"/>
  <c r="G35" i="25"/>
  <c r="G34" i="25"/>
  <c r="G33" i="25"/>
  <c r="G29" i="25"/>
  <c r="G28" i="25"/>
  <c r="G27" i="25"/>
  <c r="G26" i="25"/>
  <c r="G25" i="25"/>
  <c r="C22" i="17" l="1"/>
  <c r="B22" i="17" s="1"/>
  <c r="C21" i="17"/>
  <c r="B21" i="17" s="1"/>
  <c r="C15" i="17"/>
  <c r="B15" i="17" s="1"/>
  <c r="I12" i="7" l="1"/>
  <c r="I11" i="7"/>
  <c r="I10" i="7"/>
  <c r="I9" i="7"/>
  <c r="I8" i="7"/>
  <c r="I7" i="7"/>
  <c r="I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tc={171FD28D-71F7-49E6-817D-2254C10F510E}</author>
    <author>tc={590CEAC6-1858-4A9E-88AC-16F371DF0311}</author>
    <author>tc={242B4B29-CFDE-4155-A28A-09408749C60F}</author>
  </authors>
  <commentList>
    <comment ref="E71" authorId="0" shapeId="0" xr:uid="{171FD28D-71F7-49E6-817D-2254C10F51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Peso / Altura ^ 2</t>
      </text>
    </comment>
    <comment ref="E96" authorId="1" shapeId="0" xr:uid="{590CEAC6-1858-4A9E-88AC-16F371DF031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Total * Percentual de Comissão</t>
      </text>
    </comment>
    <comment ref="F96" authorId="2" shapeId="0" xr:uid="{242B4B29-CFDE-4155-A28A-09408749C60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Total Geral + Valor Comissão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tc={41BFC7BD-065F-4035-8010-6AD8C73B9794}</author>
    <author>tc={CAEEFE1B-2B50-4644-A55F-9BAA4DE825E5}</author>
    <author>tc={4918B97F-E199-4F86-8A0B-9206EEA97F58}</author>
    <author>tc={E69EC080-E621-43E9-AEF8-DD56990D0AEA}</author>
    <author>tc={16847CE3-5B67-492F-B24A-B1A3EBA9B616}</author>
    <author>tc={19833A26-3FC1-408A-90DB-78C35A794BF6}</author>
  </authors>
  <commentList>
    <comment ref="B4" authorId="0" shapeId="0" xr:uid="{41BFC7BD-065F-4035-8010-6AD8C73B979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Soma de Salário + Outros</t>
      </text>
    </comment>
    <comment ref="B10" authorId="1" shapeId="0" xr:uid="{CAEEFE1B-2B50-4644-A55F-9BAA4DE825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Soma de Aluguel + Luz + Agua + Internet + Compras</t>
      </text>
    </comment>
    <comment ref="K11" authorId="2" shapeId="0" xr:uid="{4918B97F-E199-4F86-8A0B-9206EEA97F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Restante * Quantidade de meses</t>
      </text>
    </comment>
    <comment ref="K12" authorId="3" shapeId="0" xr:uid="{E69EC080-E621-43E9-AEF8-DD56990D0A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Valor do Carro - Entrada</t>
      </text>
    </comment>
    <comment ref="K14" authorId="4" shapeId="0" xr:uid="{16847CE3-5B67-492F-B24A-B1A3EBA9B6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Valor Financiado / Parcelas sem juros</t>
      </text>
    </comment>
    <comment ref="A19" authorId="5" shapeId="0" xr:uid="{19833A26-3FC1-408A-90DB-78C35A794B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Total de Receitas - Total de Despesas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dghanna</author>
    <author>tc={E1DB3A2F-F6C9-47D4-9C2C-DDFFDB14E85F}</author>
  </authors>
  <commentList>
    <comment ref="G30" authorId="0" shapeId="0" xr:uid="{A32B328B-6318-4A31-B85B-2451615AE6C8}">
      <text>
        <r>
          <rPr>
            <b/>
            <sz val="10"/>
            <color indexed="81"/>
            <rFont val="Arial"/>
            <family val="2"/>
          </rPr>
          <t>HORA FINAL - HORA INICIAL</t>
        </r>
        <r>
          <rPr>
            <sz val="10"/>
            <color indexed="81"/>
            <rFont val="Arial"/>
            <family val="2"/>
          </rPr>
          <t xml:space="preserve"> </t>
        </r>
      </text>
    </comment>
    <comment ref="G38" authorId="1" shapeId="0" xr:uid="{E1DB3A2F-F6C9-47D4-9C2C-DDFFDB14E85F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Criar o Acumulo de Horas 37:30:55
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412D84-601B-43CA-85D3-346E9AE2B0A5}" name="Consulta - Table001 (Page 7)" description="Conexão com a consulta 'Table001 (Page 7)' na pasta de trabalho." type="100" refreshedVersion="8" minRefreshableVersion="5">
    <extLst>
      <ext xmlns:x15="http://schemas.microsoft.com/office/spreadsheetml/2010/11/main" uri="{DE250136-89BD-433C-8126-D09CA5730AF9}">
        <x15:connection id="bd4d7b95-d30a-4f2f-858c-8e5019fed91d"/>
      </ext>
    </extLst>
  </connection>
  <connection id="2" xr16:uid="{743A1B15-ADE1-40DE-86B7-F6F3D4D68D85}" keepAlive="1" name="Consulta - Table001 (Page 7) (2)" description="Conexão com a consulta 'Table001 (Page 7) (2)' na pasta de trabalho." type="5" refreshedVersion="8" background="1" saveData="1">
    <dbPr connection="Provider=Microsoft.Mashup.OleDb.1;Data Source=$Workbook$;Location=&quot;Table001 (Page 7) (2)&quot;;Extended Properties=&quot;&quot;" command="SELECT * FROM [Table001 (Page 7) (2)]"/>
  </connection>
  <connection id="3" xr16:uid="{F21E99AB-58CA-4B09-BBD3-F41229CB563C}" name="Consulta - Table002 (Page 8)" description="Conexão com a consulta 'Table002 (Page 8)' na pasta de trabalho." type="100" refreshedVersion="8" minRefreshableVersion="5">
    <extLst>
      <ext xmlns:x15="http://schemas.microsoft.com/office/spreadsheetml/2010/11/main" uri="{DE250136-89BD-433C-8126-D09CA5730AF9}">
        <x15:connection id="d720b55b-f9f2-45ba-91f5-4631613adaa6"/>
      </ext>
    </extLst>
  </connection>
  <connection id="4" xr16:uid="{4F079523-C144-4FCA-B55B-2929400E2F74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<sst xmlns="http://schemas.openxmlformats.org/spreadsheetml/2006/main" count="16063" uniqueCount="2043">
  <si>
    <t>Movimentação</t>
  </si>
  <si>
    <t/>
  </si>
  <si>
    <t>Cambé</t>
  </si>
  <si>
    <t>PR</t>
  </si>
  <si>
    <t>Sul</t>
  </si>
  <si>
    <t>Araucária</t>
  </si>
  <si>
    <t>Arapongas</t>
  </si>
  <si>
    <t>Apucarana</t>
  </si>
  <si>
    <t>Almirante Tamandaré</t>
  </si>
  <si>
    <t>Guarapari</t>
  </si>
  <si>
    <t>ES</t>
  </si>
  <si>
    <t>Sudeste</t>
  </si>
  <si>
    <t>Colatina</t>
  </si>
  <si>
    <t>Cariacica</t>
  </si>
  <si>
    <t>Cachoeiro de Itapemirim</t>
  </si>
  <si>
    <t>Aracruz</t>
  </si>
  <si>
    <t>Alagoinhas</t>
  </si>
  <si>
    <t>BA</t>
  </si>
  <si>
    <t>Nordeste</t>
  </si>
  <si>
    <t>Rio Largo</t>
  </si>
  <si>
    <t>AL</t>
  </si>
  <si>
    <t>Palmeira dos Índios</t>
  </si>
  <si>
    <t>Maceió</t>
  </si>
  <si>
    <t>Arapiraca</t>
  </si>
  <si>
    <t>Anápolis</t>
  </si>
  <si>
    <t>GO</t>
  </si>
  <si>
    <t>Centro-oeste</t>
  </si>
  <si>
    <t>Águas Lindas de Goiás</t>
  </si>
  <si>
    <t>Taguatinga</t>
  </si>
  <si>
    <t>DF</t>
  </si>
  <si>
    <t>Ceilândia</t>
  </si>
  <si>
    <t>Brasília</t>
  </si>
  <si>
    <t>Cidade</t>
  </si>
  <si>
    <t>UF</t>
  </si>
  <si>
    <t>Região</t>
  </si>
  <si>
    <t>Vendas</t>
  </si>
  <si>
    <t>Registro</t>
  </si>
  <si>
    <t>MS</t>
  </si>
  <si>
    <t>Aquidauana</t>
  </si>
  <si>
    <t>SP</t>
  </si>
  <si>
    <t>Barueri</t>
  </si>
  <si>
    <t>Norte</t>
  </si>
  <si>
    <t>PA</t>
  </si>
  <si>
    <t>Belém</t>
  </si>
  <si>
    <t>SC</t>
  </si>
  <si>
    <t>Blumenau</t>
  </si>
  <si>
    <t>MT</t>
  </si>
  <si>
    <t>Caiba</t>
  </si>
  <si>
    <t>Caldas Novas</t>
  </si>
  <si>
    <t>Camboriú</t>
  </si>
  <si>
    <t>Campinas</t>
  </si>
  <si>
    <t>Campo Grande</t>
  </si>
  <si>
    <t>RJ</t>
  </si>
  <si>
    <t>Campos</t>
  </si>
  <si>
    <t>Cascavel</t>
  </si>
  <si>
    <t>Castanhal</t>
  </si>
  <si>
    <t>RS</t>
  </si>
  <si>
    <t>Caxias</t>
  </si>
  <si>
    <t>Curitiba</t>
  </si>
  <si>
    <t>Dourados</t>
  </si>
  <si>
    <t>Florianópolis</t>
  </si>
  <si>
    <t>CE</t>
  </si>
  <si>
    <t>Fortaleza</t>
  </si>
  <si>
    <t>Foz do Iguaçu</t>
  </si>
  <si>
    <t>Goiânia</t>
  </si>
  <si>
    <t>Gramado</t>
  </si>
  <si>
    <t>Ilhéus</t>
  </si>
  <si>
    <t>Jeriquaquara</t>
  </si>
  <si>
    <t>Joinville</t>
  </si>
  <si>
    <t>Juazeiro</t>
  </si>
  <si>
    <t>Londrina</t>
  </si>
  <si>
    <t>Lucas do Rio Verde</t>
  </si>
  <si>
    <t>AM</t>
  </si>
  <si>
    <t>Manaus</t>
  </si>
  <si>
    <t>Maringá</t>
  </si>
  <si>
    <t>RN</t>
  </si>
  <si>
    <t>Natal</t>
  </si>
  <si>
    <t>PE</t>
  </si>
  <si>
    <t>Olinda</t>
  </si>
  <si>
    <t>Osasco</t>
  </si>
  <si>
    <t>Paraty</t>
  </si>
  <si>
    <t>Parintins</t>
  </si>
  <si>
    <t>Parnamirim</t>
  </si>
  <si>
    <t>Recife</t>
  </si>
  <si>
    <t>AC</t>
  </si>
  <si>
    <t>Rio Branco</t>
  </si>
  <si>
    <t>Rio de Janeiro</t>
  </si>
  <si>
    <t>Salvador</t>
  </si>
  <si>
    <t>Santarém</t>
  </si>
  <si>
    <t>Santos</t>
  </si>
  <si>
    <t>São Francisco do Sul</t>
  </si>
  <si>
    <t>São Gonçalo</t>
  </si>
  <si>
    <t>São Paulo</t>
  </si>
  <si>
    <t>VENDEDOR</t>
  </si>
  <si>
    <t>VALOR</t>
  </si>
  <si>
    <t>REGIÃO</t>
  </si>
  <si>
    <t>Ubirajara Alves Matos</t>
  </si>
  <si>
    <t>Guaicurú Estrada Santos</t>
  </si>
  <si>
    <t>Gabriel Bacelar Pedro</t>
  </si>
  <si>
    <t>MG</t>
  </si>
  <si>
    <t>Dandara Seixas Gonçalves</t>
  </si>
  <si>
    <t>Giedre Bogado Oliveira</t>
  </si>
  <si>
    <t>Paulo Sampaio Azevedo</t>
  </si>
  <si>
    <t>Sophia Miguel Jardim</t>
  </si>
  <si>
    <t>PB</t>
  </si>
  <si>
    <t>Guarani Siqueira Mattos</t>
  </si>
  <si>
    <t>Flávio Guimarães Machado</t>
  </si>
  <si>
    <t>William Albuquerque Araújo</t>
  </si>
  <si>
    <t>Marcela Macedo Silva</t>
  </si>
  <si>
    <t>Guilherme Camargo Romano</t>
  </si>
  <si>
    <t>Maria Quintela Quaresma</t>
  </si>
  <si>
    <t>MA</t>
  </si>
  <si>
    <t>Guaraci Murtinho Pinato</t>
  </si>
  <si>
    <t>TO</t>
  </si>
  <si>
    <t>DATA</t>
  </si>
  <si>
    <t>ROTA</t>
  </si>
  <si>
    <t>AVIÃO</t>
  </si>
  <si>
    <t>PREÇO PASSAGEM</t>
  </si>
  <si>
    <t>LIMITE DE PASSAGEIRO</t>
  </si>
  <si>
    <t>DATA DE PARTIDA</t>
  </si>
  <si>
    <t>DATA DE RETORNO</t>
  </si>
  <si>
    <t>PREÇO PASSAGEM X PASSAGEIRO</t>
  </si>
  <si>
    <t>B-101</t>
  </si>
  <si>
    <t>Boeing 737-800</t>
  </si>
  <si>
    <t>C-201</t>
  </si>
  <si>
    <t>Airbus A380</t>
  </si>
  <si>
    <t>B-301</t>
  </si>
  <si>
    <t>Bombardier Challenger 350</t>
  </si>
  <si>
    <t>J-401</t>
  </si>
  <si>
    <t>Embraer Phenom 300</t>
  </si>
  <si>
    <t>C-101</t>
  </si>
  <si>
    <t>S-201</t>
  </si>
  <si>
    <t>TOTAL</t>
  </si>
  <si>
    <t>SEMANA 01</t>
  </si>
  <si>
    <t>SEMANA 02</t>
  </si>
  <si>
    <t>SEMANA 03</t>
  </si>
  <si>
    <t>SEMANA 04</t>
  </si>
  <si>
    <t>META</t>
  </si>
  <si>
    <t>RECEITA</t>
  </si>
  <si>
    <t>PLANEJAMENTO</t>
  </si>
  <si>
    <t>TOTAL:</t>
  </si>
  <si>
    <t>Item</t>
  </si>
  <si>
    <t>Valor</t>
  </si>
  <si>
    <t>Carro</t>
  </si>
  <si>
    <t>Salário</t>
  </si>
  <si>
    <t>Outros</t>
  </si>
  <si>
    <t>PLANO DE AQUISIÇÃO</t>
  </si>
  <si>
    <t>Data</t>
  </si>
  <si>
    <t>DESPESAS</t>
  </si>
  <si>
    <t>Meses até</t>
  </si>
  <si>
    <t>Entrada</t>
  </si>
  <si>
    <t>Valor Financiado</t>
  </si>
  <si>
    <t>Aluguel</t>
  </si>
  <si>
    <t>Nº Parcelas</t>
  </si>
  <si>
    <t>Luz</t>
  </si>
  <si>
    <t>Valor da Parcela S/juros</t>
  </si>
  <si>
    <t>Água</t>
  </si>
  <si>
    <t>Internet</t>
  </si>
  <si>
    <t>Compras</t>
  </si>
  <si>
    <t>RESTANTE</t>
  </si>
  <si>
    <t>NOME</t>
  </si>
  <si>
    <t>ALTURA</t>
  </si>
  <si>
    <t>PESO</t>
  </si>
  <si>
    <t>IMC</t>
  </si>
  <si>
    <t>PLANO</t>
  </si>
  <si>
    <t>Paloma Pessoa</t>
  </si>
  <si>
    <t>BÁSICO</t>
  </si>
  <si>
    <t>William Águeda</t>
  </si>
  <si>
    <t>Júlia Borges</t>
  </si>
  <si>
    <t>Alma Carneiro</t>
  </si>
  <si>
    <t>Michele Castelhano</t>
  </si>
  <si>
    <t>Isabel Gama</t>
  </si>
  <si>
    <t>Hildebrando Lessa</t>
  </si>
  <si>
    <t>PREMIUM</t>
  </si>
  <si>
    <t>Caiubi Prudente</t>
  </si>
  <si>
    <t>Henrique Caires</t>
  </si>
  <si>
    <t>Jacira Monte</t>
  </si>
  <si>
    <t>Giedre Bogado</t>
  </si>
  <si>
    <t>Paulo Sampaio</t>
  </si>
  <si>
    <t>Sophia Miguel</t>
  </si>
  <si>
    <t>Guarani Siqueira</t>
  </si>
  <si>
    <t>Flávio Guimarães</t>
  </si>
  <si>
    <t>Milena Machado</t>
  </si>
  <si>
    <t>Vendedor</t>
  </si>
  <si>
    <t>Total Geral</t>
  </si>
  <si>
    <t>Percentual de Comissão</t>
  </si>
  <si>
    <t>Valor da Comissão (Multiplicação)</t>
  </si>
  <si>
    <t>Subtotal (Adição)</t>
  </si>
  <si>
    <t>DEPARTAMENTO</t>
  </si>
  <si>
    <t>RESPONSÁVEL</t>
  </si>
  <si>
    <t>Porc. Participação</t>
  </si>
  <si>
    <t>Comercial</t>
  </si>
  <si>
    <t>Projetos</t>
  </si>
  <si>
    <t>Controladoria</t>
  </si>
  <si>
    <t>Logística</t>
  </si>
  <si>
    <t>Marketing</t>
  </si>
  <si>
    <t>Financeiro</t>
  </si>
  <si>
    <t>Jurídico</t>
  </si>
  <si>
    <t>T.I</t>
  </si>
  <si>
    <t>Segurança</t>
  </si>
  <si>
    <t>Barbara Gordon</t>
  </si>
  <si>
    <t>Total Despesas</t>
  </si>
  <si>
    <t>FILIAL</t>
  </si>
  <si>
    <t>REALIZADO</t>
  </si>
  <si>
    <t>VARIAÇÃO</t>
  </si>
  <si>
    <t>Santo André</t>
  </si>
  <si>
    <t>Bauru</t>
  </si>
  <si>
    <t>Avaré</t>
  </si>
  <si>
    <t>Jundiaí</t>
  </si>
  <si>
    <t>Irecê</t>
  </si>
  <si>
    <t>Rio das Ostras</t>
  </si>
  <si>
    <t>Araruama</t>
  </si>
  <si>
    <t>Arraial do Cabo</t>
  </si>
  <si>
    <t>Monte Verde</t>
  </si>
  <si>
    <t>Monte Azul</t>
  </si>
  <si>
    <t>RESULTADO</t>
  </si>
  <si>
    <t>Ano Atual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</si>
  <si>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</si>
  <si>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</si>
  <si>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</si>
  <si>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</si>
  <si>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</si>
  <si>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</si>
  <si>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</si>
  <si>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</si>
  <si>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</si>
  <si>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</si>
  <si>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</si>
  <si>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</si>
  <si>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Receita Atual</t>
  </si>
  <si>
    <t>Variação/ Mês Anterior</t>
  </si>
  <si>
    <t>Despesas</t>
  </si>
  <si>
    <t>Participação</t>
  </si>
  <si>
    <t>Projeção Próximo Ano</t>
  </si>
  <si>
    <t>Meses</t>
  </si>
  <si>
    <t>Receita Futura</t>
  </si>
  <si>
    <t>Cotação ($)</t>
  </si>
  <si>
    <t>Produto</t>
  </si>
  <si>
    <t>Valor ($)</t>
  </si>
  <si>
    <t>Valor (R$)</t>
  </si>
  <si>
    <t>Quantidade</t>
  </si>
  <si>
    <t>Red Label 1000ml</t>
  </si>
  <si>
    <t>Blue Label 200ml</t>
  </si>
  <si>
    <t>Jose Cuervo - Ouro</t>
  </si>
  <si>
    <t>Jack Daniels 1000ml</t>
  </si>
  <si>
    <t>Black Label 1000ml</t>
  </si>
  <si>
    <t>Valor $</t>
  </si>
  <si>
    <t>Valor R$</t>
  </si>
  <si>
    <t>Código</t>
  </si>
  <si>
    <t>Marca</t>
  </si>
  <si>
    <t>CP1785</t>
  </si>
  <si>
    <t>Nintendo Switch</t>
  </si>
  <si>
    <t>CP4904</t>
  </si>
  <si>
    <t>Apple iPhone X</t>
  </si>
  <si>
    <t>CP4444</t>
  </si>
  <si>
    <t>Microsoft Surface Laptop</t>
  </si>
  <si>
    <t>CP6622</t>
  </si>
  <si>
    <t>DJI Spark Drone</t>
  </si>
  <si>
    <t>CP7120</t>
  </si>
  <si>
    <t>Samsung Galaxy S8</t>
  </si>
  <si>
    <t>CP4073</t>
  </si>
  <si>
    <t>Nintendo SNES Classic</t>
  </si>
  <si>
    <t>CP4867</t>
  </si>
  <si>
    <t>Amazon Echo</t>
  </si>
  <si>
    <t>CP9063</t>
  </si>
  <si>
    <t>Microsoft Xbox One X</t>
  </si>
  <si>
    <t>CP4175</t>
  </si>
  <si>
    <t>Apple Watch 3</t>
  </si>
  <si>
    <t>CP4400</t>
  </si>
  <si>
    <t>Sony Alpha A7R III Camera</t>
  </si>
  <si>
    <t>CP8348</t>
  </si>
  <si>
    <t>Nixie</t>
  </si>
  <si>
    <t>CP4335</t>
  </si>
  <si>
    <t>Beats Studio Wireless Series</t>
  </si>
  <si>
    <t>CP1629</t>
  </si>
  <si>
    <t>SmartThings</t>
  </si>
  <si>
    <t>CP5702</t>
  </si>
  <si>
    <t>Microsoft Surface Pro 3</t>
  </si>
  <si>
    <t>US$</t>
  </si>
  <si>
    <t>Alumínio</t>
  </si>
  <si>
    <t>Chumbo</t>
  </si>
  <si>
    <t>Cobre</t>
  </si>
  <si>
    <t>Estanho</t>
  </si>
  <si>
    <t>Níquel</t>
  </si>
  <si>
    <t>Zinco</t>
  </si>
  <si>
    <t>Cotação</t>
  </si>
  <si>
    <t>Valores</t>
  </si>
  <si>
    <t>Compreendendo número de série</t>
  </si>
  <si>
    <t>Data e Hora</t>
  </si>
  <si>
    <t>CÓDIGO</t>
  </si>
  <si>
    <t>FORNECEDOR</t>
  </si>
  <si>
    <t>PRAZO DE PGTO</t>
  </si>
  <si>
    <t>EMISSÃO</t>
  </si>
  <si>
    <t>VENCIMENTO</t>
  </si>
  <si>
    <t>F1006</t>
  </si>
  <si>
    <t>Momcorp</t>
  </si>
  <si>
    <t>F1008</t>
  </si>
  <si>
    <t>Wonda Industries</t>
  </si>
  <si>
    <t>F1010</t>
  </si>
  <si>
    <t>Sirius Cybernetics Corp</t>
  </si>
  <si>
    <t>F1017</t>
  </si>
  <si>
    <t>Globex</t>
  </si>
  <si>
    <t>F1024</t>
  </si>
  <si>
    <t>Soylent Corp.</t>
  </si>
  <si>
    <t>F1026</t>
  </si>
  <si>
    <t>Acme Corp.</t>
  </si>
  <si>
    <t>F1027</t>
  </si>
  <si>
    <t>Frobozz Magic Co.</t>
  </si>
  <si>
    <t>F1030</t>
  </si>
  <si>
    <t>Choam</t>
  </si>
  <si>
    <t>F1031</t>
  </si>
  <si>
    <t>Umbrella Corporation</t>
  </si>
  <si>
    <t>F1034</t>
  </si>
  <si>
    <t>Clampett Oil</t>
  </si>
  <si>
    <t>F1036</t>
  </si>
  <si>
    <t>d´Anconia Copper</t>
  </si>
  <si>
    <t>F1037</t>
  </si>
  <si>
    <t>Very Big Corp. of America</t>
  </si>
  <si>
    <t>F1051</t>
  </si>
  <si>
    <t>Nakatomi Trading Corp.</t>
  </si>
  <si>
    <t>F1054</t>
  </si>
  <si>
    <t>Virtucon</t>
  </si>
  <si>
    <t>F1056</t>
  </si>
  <si>
    <t>Wayne Enterpises</t>
  </si>
  <si>
    <t>F1060</t>
  </si>
  <si>
    <t>Gringotts</t>
  </si>
  <si>
    <t>F1064</t>
  </si>
  <si>
    <t>Indústrias Stark</t>
  </si>
  <si>
    <t>F1065</t>
  </si>
  <si>
    <t>Oceanic Airlines</t>
  </si>
  <si>
    <t>F1066</t>
  </si>
  <si>
    <t>Tyrell Corp.</t>
  </si>
  <si>
    <t>F1067</t>
  </si>
  <si>
    <t>Warbucks Industries</t>
  </si>
  <si>
    <t>F1069</t>
  </si>
  <si>
    <t>Spacely Space Sprockets</t>
  </si>
  <si>
    <t>F1070</t>
  </si>
  <si>
    <t>Yoyodyne Propulsion Sys.</t>
  </si>
  <si>
    <t>F1072</t>
  </si>
  <si>
    <t>Rich Industries</t>
  </si>
  <si>
    <t>F1074</t>
  </si>
  <si>
    <t>Cyberdyne Systems Corp.</t>
  </si>
  <si>
    <t>TAREFA</t>
  </si>
  <si>
    <t>INÍCIO</t>
  </si>
  <si>
    <t>TÉRMINO</t>
  </si>
  <si>
    <t>DURAÇÃO</t>
  </si>
  <si>
    <t>Negociação com fornecedor internacional</t>
  </si>
  <si>
    <t>Acompanhamento dos Steakholders</t>
  </si>
  <si>
    <t>Desenvolvimento do relatório EIA-RIMA</t>
  </si>
  <si>
    <t>Acompanhamento das entregas das aquisições junto aos fornecedores</t>
  </si>
  <si>
    <t>Arquivo físico e digital.</t>
  </si>
  <si>
    <t xml:space="preserve">Atualização do cronograma no Microsoft Project </t>
  </si>
  <si>
    <t>Desenvolvimento do Status Report no Microsoft Power BI</t>
  </si>
  <si>
    <t xml:space="preserve">Controle de despesas com viagens e eventos. </t>
  </si>
  <si>
    <t xml:space="preserve">Organização de eventos e lançamentos. </t>
  </si>
  <si>
    <t xml:space="preserve">Arquivo físico e digital. </t>
  </si>
  <si>
    <t xml:space="preserve">Ata de reuniões Pls e consórcio. </t>
  </si>
  <si>
    <t>Relatório de controle de documentação.</t>
  </si>
  <si>
    <t xml:space="preserve">Compra de suprimentos para equipe de projetos. </t>
  </si>
  <si>
    <t>Emissão de documentos junto ao CREA para regularização das obras.</t>
  </si>
  <si>
    <t>Total</t>
  </si>
  <si>
    <t>Despesa</t>
  </si>
  <si>
    <t>Hipermercado</t>
  </si>
  <si>
    <t>Feira</t>
  </si>
  <si>
    <t>Gás</t>
  </si>
  <si>
    <t>Telefone (Combo)</t>
  </si>
  <si>
    <t>Combustível</t>
  </si>
  <si>
    <t>Energia Elétrica</t>
  </si>
  <si>
    <t>IPTU</t>
  </si>
  <si>
    <t>Faculdade</t>
  </si>
  <si>
    <t>Seguro</t>
  </si>
  <si>
    <t>Convênio</t>
  </si>
  <si>
    <t>Quantidade Pedida</t>
  </si>
  <si>
    <t>Preço Unitário</t>
  </si>
  <si>
    <t>Notebook</t>
  </si>
  <si>
    <t>Mouse</t>
  </si>
  <si>
    <t>Teclado</t>
  </si>
  <si>
    <t>Monitor</t>
  </si>
  <si>
    <t>Impressora</t>
  </si>
  <si>
    <t>Carregador</t>
  </si>
  <si>
    <t>Adaptador USB</t>
  </si>
  <si>
    <t>Preço Barril</t>
  </si>
  <si>
    <t>Variação %</t>
  </si>
  <si>
    <t>ARRED</t>
  </si>
  <si>
    <t>ARREDONDAR PARA CIMA</t>
  </si>
  <si>
    <t>ARREDONDAR PARA BAIXO</t>
  </si>
  <si>
    <t>INT</t>
  </si>
  <si>
    <t>ABS</t>
  </si>
  <si>
    <t>Nome</t>
  </si>
  <si>
    <t>Valor Vendido</t>
  </si>
  <si>
    <t>Comissão</t>
  </si>
  <si>
    <t>Total com comissão</t>
  </si>
  <si>
    <t>Total de Valores Vendidos</t>
  </si>
  <si>
    <t>Ezra Figueira</t>
  </si>
  <si>
    <t>Clodomiro Fontes</t>
  </si>
  <si>
    <t>Heleno Proença</t>
  </si>
  <si>
    <t>Rafael Barbosa</t>
  </si>
  <si>
    <t>Gustavo Nogueira</t>
  </si>
  <si>
    <t>Epitácio Marques</t>
  </si>
  <si>
    <t>Henri Lousado</t>
  </si>
  <si>
    <t>Carlos Conde</t>
  </si>
  <si>
    <t>Cid Abreu</t>
  </si>
  <si>
    <t>Manoel Maranhão</t>
  </si>
  <si>
    <t>Alice Valgueiro</t>
  </si>
  <si>
    <t>Getúlio Mortágua</t>
  </si>
  <si>
    <t>Camilo Castilhos</t>
  </si>
  <si>
    <t>Benjamin Bicudo</t>
  </si>
  <si>
    <t>Hélio Andrade</t>
  </si>
  <si>
    <t>Rosa Valente</t>
  </si>
  <si>
    <t>PLACA</t>
  </si>
  <si>
    <t>MODELO</t>
  </si>
  <si>
    <t>ENTRADA</t>
  </si>
  <si>
    <t>SAÍDA</t>
  </si>
  <si>
    <t>CONVERSÃO</t>
  </si>
  <si>
    <t>ARREDONDADO</t>
  </si>
  <si>
    <t>VALOR TOTAL</t>
  </si>
  <si>
    <t>Valor Hora</t>
  </si>
  <si>
    <t>ICJZ-1266</t>
  </si>
  <si>
    <t>Pontiac Trans Am</t>
  </si>
  <si>
    <t>HKSY-7995</t>
  </si>
  <si>
    <t>Cadillac Miller-Meteor</t>
  </si>
  <si>
    <t>GKRS-7204</t>
  </si>
  <si>
    <t>DeLorean DMC-12</t>
  </si>
  <si>
    <t>ZBBG-6390</t>
  </si>
  <si>
    <t>Lotus Esprit</t>
  </si>
  <si>
    <t>LDMS-5973</t>
  </si>
  <si>
    <t>Aston Martin DB5</t>
  </si>
  <si>
    <t>FAZQ-9881</t>
  </si>
  <si>
    <t>Ford Shelby GT500</t>
  </si>
  <si>
    <t>ZKAS-5033</t>
  </si>
  <si>
    <t>Ferrari 250GT</t>
  </si>
  <si>
    <t>PEMD-3215</t>
  </si>
  <si>
    <t>Ford Gran Torino</t>
  </si>
  <si>
    <t>NKTF-9805</t>
  </si>
  <si>
    <t>Ferrari 550 Maranello</t>
  </si>
  <si>
    <t>HQKB-7725</t>
  </si>
  <si>
    <t>MACH 5</t>
  </si>
  <si>
    <t>QZER-8378</t>
  </si>
  <si>
    <t>Plymouth Fury</t>
  </si>
  <si>
    <t>YWYC-1113</t>
  </si>
  <si>
    <t>Bedford CF</t>
  </si>
  <si>
    <t>XLXP-9248</t>
  </si>
  <si>
    <t>Lincoln Futura</t>
  </si>
  <si>
    <t>CCYQ-4133</t>
  </si>
  <si>
    <t xml:space="preserve">Dodge Tomahawk </t>
  </si>
  <si>
    <t>Filiais</t>
  </si>
  <si>
    <t>Maior</t>
  </si>
  <si>
    <t>Adauto Valido</t>
  </si>
  <si>
    <t>Posição</t>
  </si>
  <si>
    <t>Resultado</t>
  </si>
  <si>
    <t>Anauã Lopes</t>
  </si>
  <si>
    <t>Menor</t>
  </si>
  <si>
    <t>Estrela Naves</t>
  </si>
  <si>
    <t>Fernando Areosa</t>
  </si>
  <si>
    <t>Stella Horta</t>
  </si>
  <si>
    <t>Susana Antas</t>
  </si>
  <si>
    <t>Teresa Cartaxo</t>
  </si>
  <si>
    <t>Teresa Festas</t>
  </si>
  <si>
    <t>Zoraide Veloso</t>
  </si>
  <si>
    <t>Período</t>
  </si>
  <si>
    <t>1º Trimestre</t>
  </si>
  <si>
    <t>2º Trimestre</t>
  </si>
  <si>
    <t>3º Trimestre</t>
  </si>
  <si>
    <t>4º Trimestre</t>
  </si>
  <si>
    <t>CIDADE</t>
  </si>
  <si>
    <t>TOP 5</t>
  </si>
  <si>
    <t>MAIOR VENDA</t>
  </si>
  <si>
    <t>PIÇARRÃO</t>
  </si>
  <si>
    <t>VILA ALTA</t>
  </si>
  <si>
    <t>CERRO VELHO</t>
  </si>
  <si>
    <t>CAPÃO DO LEÃO</t>
  </si>
  <si>
    <t>PARAZINHO</t>
  </si>
  <si>
    <t>PIQUIRIVAÍ</t>
  </si>
  <si>
    <t>ITAPIRANGA</t>
  </si>
  <si>
    <t>MENOR VENDA</t>
  </si>
  <si>
    <t>IMARUÍ</t>
  </si>
  <si>
    <t>SITIÁ</t>
  </si>
  <si>
    <t>CAPÃO DA LAGOA</t>
  </si>
  <si>
    <t>URIMAMA</t>
  </si>
  <si>
    <t>ITOUPAVA</t>
  </si>
  <si>
    <t>BOQUIRA</t>
  </si>
  <si>
    <t>HERVAL GRANDE</t>
  </si>
  <si>
    <t>BOCA DO CÓRREGO</t>
  </si>
  <si>
    <t>FILADÉLFIA</t>
  </si>
  <si>
    <t>CAVAJURETA</t>
  </si>
  <si>
    <t>BREJO DE AREIA</t>
  </si>
  <si>
    <t>MATERIA</t>
  </si>
  <si>
    <t>1º Bim</t>
  </si>
  <si>
    <t>2º Bim</t>
  </si>
  <si>
    <t>3º Bim</t>
  </si>
  <si>
    <t>4º Bim</t>
  </si>
  <si>
    <t>MÉDIA</t>
  </si>
  <si>
    <t>Português</t>
  </si>
  <si>
    <t>Inglês</t>
  </si>
  <si>
    <t>História</t>
  </si>
  <si>
    <t>Geografia</t>
  </si>
  <si>
    <t>Matemática</t>
  </si>
  <si>
    <t>Biologia</t>
  </si>
  <si>
    <t>Química</t>
  </si>
  <si>
    <t>Física</t>
  </si>
  <si>
    <t>Região = Sudeste?</t>
  </si>
  <si>
    <t>SITUAÇÃO</t>
  </si>
  <si>
    <t>Valor por KM</t>
  </si>
  <si>
    <t>Distancia</t>
  </si>
  <si>
    <t>SALÁRIO ATUAL</t>
  </si>
  <si>
    <t>TEMPO DE CASA</t>
  </si>
  <si>
    <t>AUMENTO</t>
  </si>
  <si>
    <t>NOVO SÁLARIO</t>
  </si>
  <si>
    <t>Data Atual</t>
  </si>
  <si>
    <t>CARLOS</t>
  </si>
  <si>
    <t>ORÇAMENTO</t>
  </si>
  <si>
    <t>Barra de Dados</t>
  </si>
  <si>
    <t>Escalas de Cor</t>
  </si>
  <si>
    <t>SOLICITANTE</t>
  </si>
  <si>
    <t xml:space="preserve">DATA </t>
  </si>
  <si>
    <t>MARGEM</t>
  </si>
  <si>
    <t>Atingimento</t>
  </si>
  <si>
    <t>JOÃO</t>
  </si>
  <si>
    <t>MARIA</t>
  </si>
  <si>
    <t>SEMANA 05</t>
  </si>
  <si>
    <t>SEMANA 06</t>
  </si>
  <si>
    <t>SEMANA 07</t>
  </si>
  <si>
    <t>SEMANA 08</t>
  </si>
  <si>
    <t>SEMANA 09</t>
  </si>
  <si>
    <t>Valores duplicados ou exclusivos</t>
  </si>
  <si>
    <t>CLIENTE</t>
  </si>
  <si>
    <t>CARTÓRIO</t>
  </si>
  <si>
    <t>Geordi La Forge</t>
  </si>
  <si>
    <t>NÃO</t>
  </si>
  <si>
    <t>Hikaru Sulu</t>
  </si>
  <si>
    <t>SIM</t>
  </si>
  <si>
    <t>Philippa  Georgiou</t>
  </si>
  <si>
    <t>Khan Singh</t>
  </si>
  <si>
    <t>Michael  Burnham</t>
  </si>
  <si>
    <t>Montgomery Scott</t>
  </si>
  <si>
    <t>Gabriel Lorca</t>
  </si>
  <si>
    <t>Pavel Chekov</t>
  </si>
  <si>
    <t>Jean-Luc Picard</t>
  </si>
  <si>
    <t>Christopher Pike</t>
  </si>
  <si>
    <t>Travis Mayweather</t>
  </si>
  <si>
    <t>Leonard McCoy</t>
  </si>
  <si>
    <t>Christine Chapel</t>
  </si>
  <si>
    <t>Steve Rogers</t>
  </si>
  <si>
    <t>Pietro Puoff</t>
  </si>
  <si>
    <t>Barry Allen</t>
  </si>
  <si>
    <t>Hal Jordan</t>
  </si>
  <si>
    <t>Alho em Pó</t>
  </si>
  <si>
    <t>Alho Flocos</t>
  </si>
  <si>
    <t>Alho Frito</t>
  </si>
  <si>
    <t>Alho Granulado</t>
  </si>
  <si>
    <t xml:space="preserve">Anis Estrelado </t>
  </si>
  <si>
    <t>Bicarbonato De Amônio</t>
  </si>
  <si>
    <t>Bicarbonato De Sódio</t>
  </si>
  <si>
    <t>Boldo Chileno Tipo I</t>
  </si>
  <si>
    <t>Caldo Galinha (em Pó)</t>
  </si>
  <si>
    <t xml:space="preserve">Camomila Nacional </t>
  </si>
  <si>
    <t>Canela 6 cm</t>
  </si>
  <si>
    <t>Canela em Casca Java Vera A Inteira 10 kg</t>
  </si>
  <si>
    <t>Canela em Casca Quebrada</t>
  </si>
  <si>
    <t>Canela em Pó Pura</t>
  </si>
  <si>
    <t>Canela Feculada</t>
  </si>
  <si>
    <t>Cebola em Pó</t>
  </si>
  <si>
    <t>PRODUTO</t>
  </si>
  <si>
    <t>EMPRESA</t>
  </si>
  <si>
    <t>CARGO</t>
  </si>
  <si>
    <t>PROX CONTATO</t>
  </si>
  <si>
    <t>Auxiliar de Vendas</t>
  </si>
  <si>
    <t>Key-Acount</t>
  </si>
  <si>
    <t>Analista de Vendas - Pleno</t>
  </si>
  <si>
    <t>Supervisor de Vendas</t>
  </si>
  <si>
    <t>Analista de Novos Negócios</t>
  </si>
  <si>
    <t>Vendedor Tecnico</t>
  </si>
  <si>
    <t>Líder de Vendas</t>
  </si>
  <si>
    <t>Analista de Vendas - Junior</t>
  </si>
  <si>
    <t>Analista de Vendas - Senior</t>
  </si>
  <si>
    <t>Nyota Uhura</t>
  </si>
  <si>
    <t>Gerente Regional de Vendas</t>
  </si>
  <si>
    <t>Matthew Mudock</t>
  </si>
  <si>
    <t>Anthony Auy Stark</t>
  </si>
  <si>
    <t>Stephen Suen Strange</t>
  </si>
  <si>
    <t>Robert Bruce Banner</t>
  </si>
  <si>
    <t>Remy Remy LuBeau</t>
  </si>
  <si>
    <t>Vanda VuVanda Maximoff</t>
  </si>
  <si>
    <t>DATA DA VENDA</t>
  </si>
  <si>
    <t>PRAZO (DIAS)</t>
  </si>
  <si>
    <t>DATA DO ENVIO</t>
  </si>
  <si>
    <t>STATUS</t>
  </si>
  <si>
    <t>Big</t>
  </si>
  <si>
    <t>Eixo</t>
  </si>
  <si>
    <t>Luciana</t>
  </si>
  <si>
    <t>OK</t>
  </si>
  <si>
    <t>Sonda</t>
  </si>
  <si>
    <t>Painel</t>
  </si>
  <si>
    <t>Ok</t>
  </si>
  <si>
    <t>Repimboca</t>
  </si>
  <si>
    <t>Atrasado</t>
  </si>
  <si>
    <t>Roda</t>
  </si>
  <si>
    <t>S. Caetano</t>
  </si>
  <si>
    <t>Carrefour</t>
  </si>
  <si>
    <t>Eduardo</t>
  </si>
  <si>
    <t>Casa e Construção</t>
  </si>
  <si>
    <t>Centro-Oeste</t>
  </si>
  <si>
    <t>Cine e Foto</t>
  </si>
  <si>
    <t>Fitness</t>
  </si>
  <si>
    <t>Belo Horizonte</t>
  </si>
  <si>
    <t>Eletrodomésticos</t>
  </si>
  <si>
    <t>Utilidades Domésticas</t>
  </si>
  <si>
    <t>Esporte e Lazer</t>
  </si>
  <si>
    <t>Eletrônicos</t>
  </si>
  <si>
    <t>Roupas e Acessórios</t>
  </si>
  <si>
    <t>Porto Alegre</t>
  </si>
  <si>
    <t>Móveis e Acessórios</t>
  </si>
  <si>
    <t>Niterói</t>
  </si>
  <si>
    <t>Departamento</t>
  </si>
  <si>
    <t>Estado</t>
  </si>
  <si>
    <t>Qtde Vendas</t>
  </si>
  <si>
    <t>Média das comissões:</t>
  </si>
  <si>
    <t>Total das vendas:</t>
  </si>
  <si>
    <t>Prática com criação, edição e formatação de tabelas.</t>
  </si>
  <si>
    <t>Tabela</t>
  </si>
  <si>
    <t>099882;"Paulo Galindo";5/8/2010 00:00:00;R$ 2031029,57;"Sudeste";"SP";"São José do Barreiro";0,06</t>
  </si>
  <si>
    <t>099850;"Regina Lousado";1/3/2011 00:00:00;R$ 4708435,31;"Sudeste";"MG";"Penha do Capim";0,04</t>
  </si>
  <si>
    <t>099394;"Saíra Lousado";2/7/2010 00:00:00;R$ 3637791,00;"Centro-oeste";"MS";"Antônio João";0,08</t>
  </si>
  <si>
    <t>099095;"Francisco Mortágua";12/7/2010 00:00:00;R$ 9386918,40;"Nordeste";"CE";"Abaiara";0,08</t>
  </si>
  <si>
    <t>099017;"Stella Liberato";2/3/2011 00:00:00;R$ 9247902,43;"Sul";"SC";"Ponte Alta";0,07</t>
  </si>
  <si>
    <t>098947;"Piatã Cotrim";22/4/2011 00:00:00;R$ 4650099,58;"Sul";"PR";"Coronel Domingos Soares";0,06</t>
  </si>
  <si>
    <t>098900;"Flor Macedo";19/5/2010 00:00:00;R$ 2384933,18;"Sul";"SC";"Ermo";0,01</t>
  </si>
  <si>
    <t>098802;"Teresa Fidalgo";14/2/2010 00:00:00;R$ 9506082,21;"Nordeste";"CE";"Iguatu";0,07</t>
  </si>
  <si>
    <t>098797;"Gaetano Rebelo";27/7/2010 00:00:00;R$ 4160592,72;"Sudeste";"ES";"Santa Cruz";0,06</t>
  </si>
  <si>
    <t>098792;"Bernardo Alvim";10/7/2010 00:00:00;R$ 2805969,45;"Sul";"RS";"Pontão";0,07</t>
  </si>
  <si>
    <t>098419;"Hilton Palma";12/5/2011 00:00:00;R$ 5588294,92;"Sudeste";"MG";"Santo Antônio do Boqueirão";0,04</t>
  </si>
  <si>
    <t>098318;"Délia Valido";30/6/2011 00:00:00;R$ 3764874,62;"Sudeste";"MG";"Pará de Minas";0,01</t>
  </si>
  <si>
    <t>098232;"Nicole Quintas";14/3/2010 00:00:00;R$ 3348616,21;"Sul";"PR";"Santa Clara";0,09</t>
  </si>
  <si>
    <t>098142;"Luz Alcântara";30/6/2011 00:00:00;R$ 3501284,24;"Nordeste";"BA";"Comércio";0,06</t>
  </si>
  <si>
    <t>097898;"Zoraide Leitão";1/10/2010 00:00:00;R$ 2979377,09;"Centro-oeste";"MS";"Santa Terezinha";0,03</t>
  </si>
  <si>
    <t>097367;"Ângela Camacho";15/11/2010 00:00:00;R$ 6729645,15;"Sudeste";"SP";"Osvaldo Cruz";0,06</t>
  </si>
  <si>
    <t>097351;"Carol Lancastre";22/12/2011 00:00:00;R$ 9188842,37;"Sudeste";"MG";"Itanhomi";0,02</t>
  </si>
  <si>
    <t>096793;"Nicole Palmeira";18/7/2010 00:00:00;R$ 2503806,87;"Sudeste";"MG";"Brumal";0,08</t>
  </si>
  <si>
    <t>096686;"Dirce Almada";23/5/2011 00:00:00;R$ 9573931,72;"Nordeste";"PE";"Dormentes";0,05</t>
  </si>
  <si>
    <t>096447;"Diego Brás";26/9/2011 00:00:00;R$ 9869246,94;"Norte";"PA";"São Joaquim do Tapará";0,09</t>
  </si>
  <si>
    <t>096275;"Gualberto Castro";23/6/2010 00:00:00;R$ 1609278,20;"Norte";"TO";"Fortaleza do Tabocão";0,09</t>
  </si>
  <si>
    <t>096272;"Guaraci Barcelos";23/4/2010 00:00:00;R$ 2163540,07;"Sul";"PR";"Fundão";0,05</t>
  </si>
  <si>
    <t>095843;"Márcio Silveira";9/12/2010 00:00:00;R$ 1572414,27;"Sul";"PR";"Alto do Amparo";0,05</t>
  </si>
  <si>
    <t>095415;"Max Garrido";24/6/2011 00:00:00;R$ 3185984,47;"Sul";"PR";"São Joaquim do Pontal";0,09</t>
  </si>
  <si>
    <t>095387;"Gabriel Candal";5/6/2010 00:00:00;R$ 8698910,74;"Norte";"PA";"Repartimento";0,01</t>
  </si>
  <si>
    <t>095375;"João Inês";2/3/2010 00:00:00;R$ 2772177,59;"Sudeste";"MG";"Rosário de Minas";0,05</t>
  </si>
  <si>
    <t>094890;"Abaeté Portugal";13/5/2011 00:00:00;R$ 3801965,27;"Sudeste";"MG";"Santa Rosa de Lima";0,05</t>
  </si>
  <si>
    <t>094744;"Fabiano Paula";8/10/2010 00:00:00;R$ 6240794,76;"Nordeste";"PI";"Belém do Piauí";0,04</t>
  </si>
  <si>
    <t>094641;"Eduarda Neto";22/12/2010 00:00:00;R$ 6167692,71;"Sul";"RS";"Paulo Bento";0,05</t>
  </si>
  <si>
    <t>094602;"Vera Bacelar";17/3/2010 00:00:00;R$ 6764278,06;"Nordeste";"CE";"Pires Ferreira";0,09</t>
  </si>
  <si>
    <t>094416;"Itália Ginjeira";30/1/2010 00:00:00;R$ 3121506,47;"Nordeste";"BA";"João Dourado";0,06</t>
  </si>
  <si>
    <t>093987;"Érico Corte-Real";19/2/2010 00:00:00;R$ 5812101,65;"Nordeste";"BA";"Juerana";0,04</t>
  </si>
  <si>
    <t>093927;"Rafaela Martinho";28/3/2010 00:00:00;R$ 6876128,52;"Centro-oeste";"GO";"Águas Lindas de Goiás";0,04</t>
  </si>
  <si>
    <t>093511;"Rudá Sales";23/8/2010 00:00:00;R$ 7033001,78;"Sudeste";"SP";"São Bento do Sapucaí";0,09</t>
  </si>
  <si>
    <t>093309;"Dorotéia Lages";25/10/2010 00:00:00;R$ 5410834,52;"Sudeste";"SP";"Agulha";0,02</t>
  </si>
  <si>
    <t>093248;"Estela Fernandes";9/2/2010 00:00:00;R$ 6601117,56;"Nordeste";"CE";"Barreiros";0,06</t>
  </si>
  <si>
    <t>093217;"Catarina Arouca";7/6/2011 00:00:00;R$ 3330657,93;"Sul";"PR";"Itambezinho";0,05</t>
  </si>
  <si>
    <t>093189;"Estrela Granjeiro";4/2/2011 00:00:00;R$ 9163958,42;"Nordeste";"CE";"Calabaça";0,07</t>
  </si>
  <si>
    <t>093181;"Ibiá Baptista";22/12/2011 00:00:00;R$ 5369070,34;"Sudeste";"ES";"Governador Lacerda de Aguiar";0,06</t>
  </si>
  <si>
    <t>092937;"Manoel Lobo";16/3/2010 00:00:00;R$ 9059608,64;"Sudeste";"MG";"Santa Bárbara";0,06</t>
  </si>
  <si>
    <t>092731;"Cristal Outeiro";11/6/2010 00:00:00;R$ 2695709,10;"Nordeste";"PI";"Novo Oriente do Piauí";0,08</t>
  </si>
  <si>
    <t>092670;"Rafaela Fogaça";26/7/2010 00:00:00;R$ 3316856,00;"Nordeste";"PI";"Piracuruca";0,03</t>
  </si>
  <si>
    <t>092531;"Jurema Passos";18/3/2010 00:00:00;R$ 1685797,19;"Nordeste";"MA";"Nova Iorque";0,05</t>
  </si>
  <si>
    <t>092181;"Pedro Minho";10/5/2010 00:00:00;R$ 5963715,90;"Sul";"SC";"Barreiros";0,09</t>
  </si>
  <si>
    <t>092150;"Eduardo Ulhoa";1/5/2011 00:00:00;R$ 5584420,81;"Sudeste";"MG";"Itabirito";0,09</t>
  </si>
  <si>
    <t>092019;"Lucimar Madruga";18/2/2011 00:00:00;R$ 9729237,08;"Sudeste";"MG";"São José das Tronqueiras";0,07</t>
  </si>
  <si>
    <t>092016;"Iaciara Ribas";8/4/2010 00:00:00;R$ 3209928,61;"Nordeste";"AL";"Maceió";0,05</t>
  </si>
  <si>
    <t>091886;"Bêni Lessa";13/7/2011 00:00:00;R$ 2931660,72;"Sul";"PR";"Roncador";0,07</t>
  </si>
  <si>
    <t>091638;"Elisabeth Palma";31/7/2011 00:00:00;R$ 7631397,46;"Nordeste";"BA";"Acupe";0,01</t>
  </si>
  <si>
    <t>091379;"Estrela Castelhano";17/4/2011 00:00:00;R$ 6219566,51;"Sul";"PR";"Colônia Murici";0,08</t>
  </si>
  <si>
    <t>091169;"Rodrigo Diegues";12/9/2011 00:00:00;R$ 3035895,68;"Sudeste";"SP";"Arujá";0,08</t>
  </si>
  <si>
    <t>091004;"Samanta Infante";7/1/2010 00:00:00;R$ 4608099,42;"Nordeste";"CE";"Canafistula";0,08</t>
  </si>
  <si>
    <t>090967;"João Nascimento";26/10/2011 00:00:00;R$ 7926051,02;"Nordeste";"MA";"Araióses";0,02</t>
  </si>
  <si>
    <t>090621;"Humberto Prado";5/1/2011 00:00:00;R$ 4234491,82;"Sudeste";"SP";"Nova América";0,06</t>
  </si>
  <si>
    <t>090097;"Iara Portela";8/3/2011 00:00:00;R$ 2406372,38;"Sudeste";"SP";"Nossa Senhora do Remédio";0,08</t>
  </si>
  <si>
    <t>090094;"Ricardo Zarco";25/4/2011 00:00:00;R$ 8396544,81;"Sudeste";"MG";"Paulistas";0,09</t>
  </si>
  <si>
    <t>089732;"Dagmar Raminhos";10/3/2010 00:00:00;R$ 9751066,25;"Sudeste";"MG";"Ponte Alta de Minas";0,09</t>
  </si>
  <si>
    <t>089389;"Epitácio Marroquim";16/8/2011 00:00:00;R$ 2099835,20;"Sul";"PR";"Santa Amélia";0,07</t>
  </si>
  <si>
    <t>089326;"Henri Câmara";28/2/2011 00:00:00;R$ 3565884,56;"Nordeste";"PE";"Mandacaru";0,01</t>
  </si>
  <si>
    <t>089273;"Teodoro Clementino";18/7/2010 00:00:00;R$ 9089258,27;"Sudeste";"MG";"Santa Rosa de Lima";0,03</t>
  </si>
  <si>
    <t>089143;"Antônio Godoi";16/11/2011 00:00:00;R$ 7947634,13;"Sudeste";"RJ";"Laje do Muriaé";0,01</t>
  </si>
  <si>
    <t>088700;"Félix Cidreira";8/11/2011 00:00:00;R$ 3945513,53;"Nordeste";"CE";"Engenho Velho";0,03</t>
  </si>
  <si>
    <t>088220;"Airão Barateiro";26/10/2011 00:00:00;R$ 8923592,11;"Sul";"PR";"Maravilha";0,05</t>
  </si>
  <si>
    <t>088189;"Guaíra Goulart";6/7/2010 00:00:00;R$ 4650627,18;"Sudeste";"RJ";"Praia de Araçatiba";0,02</t>
  </si>
  <si>
    <t>087912;"Flávia Mata";23/2/2011 00:00:00;R$ 9934231,92;"Nordeste";"CE";"Lagoa Grande";0,06</t>
  </si>
  <si>
    <t>087863;"Abelardo Cipriano";9/7/2010 00:00:00;R$ 2512274,14;"Norte";"PA";"Rurópolis";0,04</t>
  </si>
  <si>
    <t>087853;"Caiubi Gusmão";1/9/2010 00:00:00;R$ 6157505,87;"Nordeste";"CE";"Irajá";0,01</t>
  </si>
  <si>
    <t>087339;"Estela Quinteiro";9/5/2011 00:00:00;R$ 5214072,28;"Nordeste";"MA";"Trizidela do Vale";0,05</t>
  </si>
  <si>
    <t>087314;"Ângelo Gil";13/11/2010 00:00:00;R$ 6951995,62;"Norte";"PA";"Terra Santa";0,05</t>
  </si>
  <si>
    <t>087194;"Dorothy Guerra";18/10/2011 00:00:00;R$ 8777482,93;"Sul";"PR";"Góis";0,01</t>
  </si>
  <si>
    <t>087185;"Guilhermina Guedes";14/8/2010 00:00:00;R$ 8161152,72;"Sul";"PR";"Rio Quatorze";0,06</t>
  </si>
  <si>
    <t>087122;"Hildebrando Naves";15/1/2011 00:00:00;R$ 5611975,78;"Sudeste";"SP";"Barueri";0,09</t>
  </si>
  <si>
    <t>087100;"Isabel Minho";2/3/2011 00:00:00;R$ 6268519,48;"Centro-oeste";"MS";"Anaurilândia";0,08</t>
  </si>
  <si>
    <t>087012;"Nicole Vale";15/6/2011 00:00:00;R$ 6851513,38;"Sul";"PR";"Jacaré";0,01</t>
  </si>
  <si>
    <t>086526;"Rudá Belchior";2/1/2010 00:00:00;R$ 9115821,57;"Norte";"PA";"Soure";0,01</t>
  </si>
  <si>
    <t>086464;"Faros Quinterno";3/6/2010 00:00:00;R$ 1224468,48;"Sudeste";"MG";"São Sebastião do Oeste";0,06</t>
  </si>
  <si>
    <t>086274;"Gorete Nazário";20/5/2011 00:00:00;R$ 3496051,75;"Sul";"PR";"São João do Pinhal";0,02</t>
  </si>
  <si>
    <t>086175;"Marciano Macena";2/5/2010 00:00:00;R$ 1274276,09;"Nordeste";"CE";"Juazeiro do Norte";0,03</t>
  </si>
  <si>
    <t>085975;"Luana Campelo";8/4/2011 00:00:00;R$ 3149816,82;"Nordeste";"PE";"Bodocó";0,04</t>
  </si>
  <si>
    <t>085684;"Itália Junqueira";15/6/2010 00:00:00;R$ 9302338,22;"Sul";"PR";"Porecatu";0,09</t>
  </si>
  <si>
    <t>085676;"Ezra Campos";18/1/2010 00:00:00;R$ 6930951,21;"Sudeste";"MG";"Estrela do Sul";0,09</t>
  </si>
  <si>
    <t>085592;"Ângela Pedroso";28/2/2010 00:00:00;R$ 6434772,09;"Sul";"SC";"Treze Tílias";0,02</t>
  </si>
  <si>
    <t>085564;"Patrick Picanço";11/11/2011 00:00:00;R$ 2868647,98;"Nordeste";"BA";"Lamarão";0,04</t>
  </si>
  <si>
    <t>085522;"Flávia Brandão";29/1/2010 00:00:00;R$ 9939645,66;"Nordeste";"BA";"Itamaraju";0,02</t>
  </si>
  <si>
    <t>085521;"Gaetano Gama";16/5/2010 00:00:00;R$ 8916449,20;"Sul";"RS";"Fortaleza dos Valos";0,07</t>
  </si>
  <si>
    <t>085409;"Washington Arantes";17/2/2011 00:00:00;R$ 9717248,88;"Sudeste";"MG";"Ituiutaba";0,07</t>
  </si>
  <si>
    <t>085295;"Ricarda Carmona";13/4/2011 00:00:00;R$ 1234491,74;"Nordeste";"MA";"Governador Edson Lobão";0,01</t>
  </si>
  <si>
    <t>084904;"Unaí Tigre";15/1/2010 00:00:00;R$ 3762823,41;"Sul";"SC";"Balneário Morro dos Conventos";0,04</t>
  </si>
  <si>
    <t>084690;"Itália Valido";13/10/2011 00:00:00;R$ 2737462,64;"Sul";"PR";"Abatiá";0,06</t>
  </si>
  <si>
    <t>084435;"Fani Roriz";18/2/2011 00:00:00;R$ 5872082,51;"Nordeste";"BA";"Andaraí";0,09</t>
  </si>
  <si>
    <t>084280;"Edgar Lins";20/11/2011 00:00:00;R$ 4136379,60;"Nordeste";"PB";"Melo";0,09</t>
  </si>
  <si>
    <t>084034;"Cid Guedes";5/1/2010 00:00:00;R$ 1225278,15;"Centro-oeste";"GO";"Corumbá de Goiás";0,02</t>
  </si>
  <si>
    <t>083841;"Dorotéia Murtinho";20/8/2011 00:00:00;R$ 2062704,67;"Sudeste";"MG";"Sucanga";0,08</t>
  </si>
  <si>
    <t>083685;"Taís Vieira";17/2/2011 00:00:00;R$ 2447698,33;"Sul";"PR";"Água Mineral";0,06</t>
  </si>
  <si>
    <t>083656;"Ibiá Macedo";31/12/2010 00:00:00;R$ 2651291,93;"Sul";"RS";"Santa Rita do Sul";0,01</t>
  </si>
  <si>
    <t>083552;"Júlia Barbosa";8/9/2010 00:00:00;R$ 1614702,91;"Sul";"PR";"São Roque";0,06</t>
  </si>
  <si>
    <t>083530;"Beatriz Natal";3/8/2010 00:00:00;R$ 9967586,67;"Sul";"RS";"Santa Inês";0,08</t>
  </si>
  <si>
    <t>083403;"João Baptista";7/11/2010 00:00:00;R$ 5810736,77;"Nordeste";"BA";"Santo Inácio";0,02</t>
  </si>
  <si>
    <t>083333;"Thiago Carvalhais";29/12/2011 00:00:00;R$ 3277720,84;"Nordeste";"CE";"Deputado Irapuan Pinheiro";0,05</t>
  </si>
  <si>
    <t>083312;"Cabuçu Godoi";24/1/2010 00:00:00;R$ 3215009,10;"Sudeste";"SP";"Porto Novo";0,09</t>
  </si>
  <si>
    <t>083235;"Gaetano Gonçalves";18/6/2010 00:00:00;R$ 9430235,62;"Sul";"PR";"São Domingos";0,07</t>
  </si>
  <si>
    <t>082940;"Mariú Carneiro";23/7/2010 00:00:00;R$ 8110137,40;"Sudeste";"ES";"Alto Castelinho";0,04</t>
  </si>
  <si>
    <t>082817;"César Frade";15/8/2010 00:00:00;R$ 3198597,78;"Sudeste";"ES";"Ibitiruí";0,05</t>
  </si>
  <si>
    <t>082806;"Gabriela Pederneiras";13/7/2010 00:00:00;R$ 2299814,53;"Nordeste";"CE";"Canindé";0,09</t>
  </si>
  <si>
    <t>082773;"Caio Salomão";5/1/2010 00:00:00;R$ 4638212,48;"Sudeste";"SP";"Poloni";0,05</t>
  </si>
  <si>
    <t>082719;"Camilo Abreu";16/8/2011 00:00:00;R$ 9525297,75;"Norte";"AM";"Alvarães";0,08</t>
  </si>
  <si>
    <t>082566;"Kleber Ulhoa";10/2/2011 00:00:00;R$ 5053411,60;"Sudeste";"SP";"Itupeva";0,04</t>
  </si>
  <si>
    <t>082558;"Janaína Ginjeira";9/5/2011 00:00:00;R$ 7109012,37;"Nordeste";"AL";"Olivença";0,04</t>
  </si>
  <si>
    <t>082444;"Nabuco Vila-Chã";26/11/2011 00:00:00;R$ 2606189,12;"Sudeste";"RJ";"Colônia";0,05</t>
  </si>
  <si>
    <t>082192;"Roberto César";23/4/2010 00:00:00;R$ 6000895,54;"Sudeste";"MG";"Ewbank da Câmara";0,03</t>
  </si>
  <si>
    <t>081970;"Irati Feitosa";22/11/2011 00:00:00;R$ 6682930,20;"Sudeste";"RJ";"São José de Ubá";0,02</t>
  </si>
  <si>
    <t>081810;"Cacilda Alvarenga";17/8/2011 00:00:00;R$ 8815799,39;"Norte";"PA";"Magalhães Barata";0,09</t>
  </si>
  <si>
    <t>081574;"Guilhermina Liberato";2/8/2011 00:00:00;R$ 4531287,03;"Centro-oeste";"GO";"Ipiranga de Goiás";0,02</t>
  </si>
  <si>
    <t>081089;"Patrick Faustino";26/3/2011 00:00:00;R$ 2271674,23;"Sudeste";"SP";"Catanduva";0,07</t>
  </si>
  <si>
    <t>080565;"Abílio Dorneles";12/11/2011 00:00:00;R$ 4696369,72;"Nordeste";"BA";"Bom Sossego";0,04</t>
  </si>
  <si>
    <t>080549;"Creusa Barros";3/1/2011 00:00:00;R$ 3540228,23;"Norte";"TO";"Taquarussu do Tocantins";0,08</t>
  </si>
  <si>
    <t>080414;"Flor Quinterno";17/8/2011 00:00:00;R$ 5678902,40;"Norte";"AM";"Fonte Boa";0,07</t>
  </si>
  <si>
    <t>080308;"Diego Mafra";23/11/2011 00:00:00;R$ 6400250,65;"Centro-oeste";"GO";"Campo Lindo";0,05</t>
  </si>
  <si>
    <t>079933;"Ísis Freiria";22/10/2010 00:00:00;R$ 8767528,05;"Nordeste";"PB";"Juazeirinho";0,08</t>
  </si>
  <si>
    <t>079860;"Gabriel Baptista";24/9/2010 00:00:00;R$ 1246367,88;"Nordeste";"MA";"São Félix de Balsas";0,05</t>
  </si>
  <si>
    <t>079712;"Kaloré Guedelha";4/6/2011 00:00:00;R$ 7087862,87;"Centro-oeste";"MT";"Aguapeí";0,04</t>
  </si>
  <si>
    <t>079689;"Helena Fonseca";29/7/2010 00:00:00;R$ 5711739,96;"Nordeste";"AL";"Viçosa";0,02</t>
  </si>
  <si>
    <t>079527;"Leandra Malheiro";21/1/2011 00:00:00;R$ 6748810,29;"Sul";"PR";"Jordãozinho";0,08</t>
  </si>
  <si>
    <t>079436;"Sílvia Caldeira";28/12/2011 00:00:00;R$ 6541565,45;"Sul";"RS";"Ivoti";0,03</t>
  </si>
  <si>
    <t>079394;"Elisandra Pimenta";18/11/2010 00:00:00;R$ 1438469,38;"Sudeste";"MG";"Bom Retiro";0,09</t>
  </si>
  <si>
    <t>079222;"Bianca Granja";18/8/2011 00:00:00;R$ 4963093,64;"Sudeste";"SP";"Coroados";0,07</t>
  </si>
  <si>
    <t>079154;"Yasmin César";2/10/2010 00:00:00;R$ 7279400,81;"Sul";"PR";"Colorado";0,06</t>
  </si>
  <si>
    <t>078935;"Herbert Lancastre";3/2/2011 00:00:00;R$ 4066635,24;"Nordeste";"AL";"Santa Efigênia";0,02</t>
  </si>
  <si>
    <t>078920;"Rachel Branco";18/5/2011 00:00:00;R$ 9065541,17;"Sudeste";"MG";"Ressaquinha";0,09</t>
  </si>
  <si>
    <t>078904;"Clotilde Dorneles";18/5/2010 00:00:00;R$ 5689880,94;"Sudeste";"RJ";"Pureza";0,02</t>
  </si>
  <si>
    <t>078860;"Marcelo Laureano";27/12/2010 00:00:00;R$ 4641998,54;"Nordeste";"MA";"Brejo de São Félix";0,04</t>
  </si>
  <si>
    <t>078839;"Fábio Ribas";30/8/2011 00:00:00;R$ 8972201,90;"Norte";"PA";"Alvorada";0,06</t>
  </si>
  <si>
    <t>078794;"Lourenço Falcão";3/8/2011 00:00:00;R$ 2252115,82;"Nordeste";"BA";"Limoeiro do Bom Viver";0,02</t>
  </si>
  <si>
    <t>078678;"Taís Aveiro";5/3/2011 00:00:00;R$ 3194193,45;"Sul";"RS";"Rincão de São Pedro";0,07</t>
  </si>
  <si>
    <t>078525;"Bruna Santana";26/4/2010 00:00:00;R$ 1286814,91;"Sudeste";"MG";"Josenópolis";0,06</t>
  </si>
  <si>
    <t>078341;"Eva Padilha";17/7/2010 00:00:00;R$ 5445078,64;"Sul";"PR";"Salto Portão";0,07</t>
  </si>
  <si>
    <t>078161;"Camilo Cavadas";24/4/2011 00:00:00;R$ 6012089,93;"Nordeste";"BA";"Jequié";0,08</t>
  </si>
  <si>
    <t>077488;"Dirceu Macena";23/3/2010 00:00:00;R$ 1793214,06;"Sul";"SC";"Curitibanos";0,08</t>
  </si>
  <si>
    <t>077299;"Lucimar Borba";21/3/2011 00:00:00;R$ 1634151,45;"Nordeste";"PE";"São José do Belmonte";0,07</t>
  </si>
  <si>
    <t>077072;"Aimoré Azeredo";13/1/2010 00:00:00;R$ 6104430,94;"Nordeste";"CE";"Santo Antônio";0,01</t>
  </si>
  <si>
    <t>077045;"Ana Lago";29/12/2010 00:00:00;R$ 7146848,10;"Sudeste";"MG";"Manhumirim";0,04</t>
  </si>
  <si>
    <t>076922;"Nataniel Inácio";21/6/2011 00:00:00;R$ 8366463,29;"Centro-oeste";"GO";"Bom Jardim de Goiás";0,04</t>
  </si>
  <si>
    <t>076667;"Dandara Bezerra";7/6/2010 00:00:00;R$ 6904841,01;"Sudeste";"MG";"Honorópolis";0,02</t>
  </si>
  <si>
    <t>076631;"Cacilda Aveiro";5/7/2010 00:00:00;R$ 2842669,48;"Sudeste";"MG";"Teófilo Otoni";0,04</t>
  </si>
  <si>
    <t>076592;"Acácia Canadas";5/7/2011 00:00:00;R$ 4964693,78;"Nordeste";"BA";"Alagoinhas";0,07</t>
  </si>
  <si>
    <t>076363;"Guilherme Albuquerque";5/10/2011 00:00:00;R$ 9446040,39;"Sudeste";"MG";"Senador Modestino Gonçalves";0,07</t>
  </si>
  <si>
    <t>076037;"Amudsen Cerveira";23/4/2010 00:00:00;R$ 2369139,75;"Norte";"PA";"Curionópolis";0,06</t>
  </si>
  <si>
    <t>076033;"Victor Camelo";8/7/2011 00:00:00;R$ 1325038,03;"Sudeste";"RJ";"Inconfidência";0,04</t>
  </si>
  <si>
    <t>076015;"Wando Vilaça";26/12/2010 00:00:00;R$ 7581548,16;"Sudeste";"MG";"São José da Barra";0,03</t>
  </si>
  <si>
    <t>075758;"Taís Figueiredo";2/2/2011 00:00:00;R$ 8653763,81;"Sul";"RS";"Bela Vista";0,09</t>
  </si>
  <si>
    <t>075652;"Ângela Carvalheiro";25/9/2011 00:00:00;R$ 1547907,26;"Centro-oeste";"DF";"Sobradinho";0,05</t>
  </si>
  <si>
    <t>075447;"Caio Taveira";11/7/2011 00:00:00;R$ 7392451,11;"Nordeste";"MA";"Anajatuba";0,07</t>
  </si>
  <si>
    <t>075270;"Eva Vaz";2/9/2011 00:00:00;R$ 2860309,63;"Nordeste";"PB";"Zabelê";0,09</t>
  </si>
  <si>
    <t>075250;"Antônia Matos";18/2/2011 00:00:00;R$ 8242728,02;"Nordeste";"PE";"Terra Nova";0,02</t>
  </si>
  <si>
    <t>075103;"Caiári Raposo";7/1/2010 00:00:00;R$ 7789591,44;"Sul";"RS";"Salvador do Sul";0,06</t>
  </si>
  <si>
    <t>074968;"Marcela Rolim";26/2/2010 00:00:00;R$ 2655882,72;"Sul";"PR";"Guapirama";0,02</t>
  </si>
  <si>
    <t>074862;"José Jorge";6/6/2010 00:00:00;R$ 7973914,65;"Nordeste";"CE";"Canindezinho";0,08</t>
  </si>
  <si>
    <t>074825;"Abel Azevedo";16/2/2010 00:00:00;R$ 7346659,46;"Norte";"TO";"Silvanópolis";0,09</t>
  </si>
  <si>
    <t>074570;"Eric Lopes";30/7/2011 00:00:00;R$ 7667206,74;"Sudeste";"SP";"Nova Campina";0,09</t>
  </si>
  <si>
    <t>074489;"Isabel Ramalho";14/2/2011 00:00:00;R$ 4951982,30;"Sudeste";"MG";"Rochedo de Minas";0,07</t>
  </si>
  <si>
    <t>074047;"Kleber Sobral";17/6/2010 00:00:00;R$ 5131690,75;"Nordeste";"BA";"Santa Cruz da Vitória";0,03</t>
  </si>
  <si>
    <t>073631;"Jorge Guedelha";14/9/2011 00:00:00;R$ 4570220,92;"Sul";"PR";"Tuneiras do Oeste";0,02</t>
  </si>
  <si>
    <t>073610;"Clóvis Goulart";5/7/2011 00:00:00;R$ 8587387,85;"Sudeste";"MG";"Almeida";0,05</t>
  </si>
  <si>
    <t>073425;"Thomas Passarinho";21/7/2010 00:00:00;R$ 9861323,21;"Nordeste";"PE";"Riacho do Meio";0,06</t>
  </si>
  <si>
    <t>073168;"Hilton Sacadura";19/3/2011 00:00:00;R$ 8118898,01;"Nordeste";"BA";"Mar Grande";0,05</t>
  </si>
  <si>
    <t>072897;"Piatã Mata";29/3/2010 00:00:00;R$ 4638762,69;"Sul";"SC";"Chapecó";0,06</t>
  </si>
  <si>
    <t>072802;"Ângela Domingues";20/11/2010 00:00:00;R$ 1226129,76;"Nordeste";"PI";"São João do Piauí";0,05</t>
  </si>
  <si>
    <t>072777;"Frederico Guedelha";17/10/2010 00:00:00;R$ 8571320,96;"Sudeste";"RJ";"Duas Barras";0,03</t>
  </si>
  <si>
    <t>072741;"Fábio Gravato";28/10/2011 00:00:00;R$ 4248385,94;"Sudeste";"MG";"Santa Rita do Sapucaí";0,03</t>
  </si>
  <si>
    <t>072408;"Eduardo Rabelo";27/1/2010 00:00:00;R$ 8831590,25;"Nordeste";"BA";"Abaré";0,01</t>
  </si>
  <si>
    <t>072377;"Lúcia Meneses";17/11/2011 00:00:00;R$ 4673987,74;"Nordeste";"BA";"Sussuarana";0,05</t>
  </si>
  <si>
    <t>072371;"Herbert Diegues";5/10/2011 00:00:00;R$ 8523353,15;"Nordeste";"BA";"Candiba";0,08</t>
  </si>
  <si>
    <t>071690;"Flora Gaspar";4/10/2010 00:00:00;R$ 7865668,19;"Sudeste";"SP";"Salto do Avanhandava";0,04</t>
  </si>
  <si>
    <t>071637;"Amudsen Guedes";6/1/2011 00:00:00;R$ 9988779,16;"Nordeste";"AL";"Canastra";0,01</t>
  </si>
  <si>
    <t>071528;"Estela Poças";7/2/2011 00:00:00;R$ 5406600,79;"Sudeste";"MG";"São Sebastião do Soberbo";0,09</t>
  </si>
  <si>
    <t>071294;"Sílvia Rangel";30/11/2011 00:00:00;R$ 4545591,20;"Sul";"PR";"Rio Claro do Sul";0,02</t>
  </si>
  <si>
    <t>071216;"Maiara Hilário";22/7/2010 00:00:00;R$ 1286339,29;"Nordeste";"SE";"Pedra Mole";0,03</t>
  </si>
  <si>
    <t>071000;"Marília Ferrão";4/5/2011 00:00:00;R$ 4161743,17;"Sul";"SC";"Iraputã";0,02</t>
  </si>
  <si>
    <t>070692;"Catarina Chagas";8/7/2011 00:00:00;R$ 3826232,34;"Norte";"TO";"Goiatins";0,01</t>
  </si>
  <si>
    <t>070690;"Leonardo Meneses";7/3/2010 00:00:00;R$ 2455035,40;"Sudeste";"ES";"Dores do Rio Preto";0,03</t>
  </si>
  <si>
    <t>070366;"Faros Mangueira";13/11/2011 00:00:00;R$ 8258078,41;"Sul";"RS";"Depósito";0,09</t>
  </si>
  <si>
    <t>070072;"Amanari Guerreiro";17/3/2010 00:00:00;R$ 7220966,99;"Nordeste";"BA";"Indaí";0,04</t>
  </si>
  <si>
    <t>069902;"Ingrid Ruela";9/2/2011 00:00:00;R$ 1723215,36;"Sudeste";"MG";"Coronel Xavier Chaves";0,08</t>
  </si>
  <si>
    <t>069552;"Daniel Martinho";13/6/2011 00:00:00;R$ 4936851,95;"Sul";"PR";"Harmonia";0,03</t>
  </si>
  <si>
    <t>069536;"Anauã Prado";17/4/2010 00:00:00;R$ 1512539,82;"Centro-oeste";"MT";"Comodoro";0,06</t>
  </si>
  <si>
    <t>069431;"Lúcia Álvares";21/12/2010 00:00:00;R$ 6047779,26;"Sudeste";"SP";"Ruilândia";0,04</t>
  </si>
  <si>
    <t>069403;"Lua Toledo";25/2/2011 00:00:00;R$ 4790899,74;"Sul";"RS";"Tupinambá";0,03</t>
  </si>
  <si>
    <t>069366;"Itacira Ferrão";19/12/2011 00:00:00;R$ 9826453,70;"Norte";"AM";"Alvarães";0,07</t>
  </si>
  <si>
    <t>069334;"Paz Vargas";23/2/2011 00:00:00;R$ 4675820,53;"Centro-oeste";"MT";"Cocalinho";0,04</t>
  </si>
  <si>
    <t>069208;"Guilhermina Sarmento";13/4/2010 00:00:00;R$ 1498760,84;"Nordeste";"BA";"Muquém de São Francisco";0,05</t>
  </si>
  <si>
    <t>069074;"Ingrid Jardim";15/10/2010 00:00:00;R$ 4173042,83;"Sul";"SC";"Rio das Furnas";0,03</t>
  </si>
  <si>
    <t>068644;"Aécio Lancastre";28/2/2010 00:00:00;R$ 1642558,36;"Sudeste";"MG";"Goiabeira";0,05</t>
  </si>
  <si>
    <t>068631;"Dagmar Reis";9/2/2010 00:00:00;R$ 7043053,22;"Nordeste";"PI";"Caraúbas do Piauí";0,09</t>
  </si>
  <si>
    <t>068465;"Teresa Sacramento";25/12/2010 00:00:00;R$ 5170295,18;"Norte";"RO";"Pimenteiras do Oeste";0,06</t>
  </si>
  <si>
    <t>068354;"Caio Cunha";28/8/2010 00:00:00;R$ 6345069,37;"Sul";"SC";"Luiz Alves";0,06</t>
  </si>
  <si>
    <t>068278;"Erix Carvalhal";1/1/2011 00:00:00;R$ 1942377,15;"Nordeste";"CE";"Juá";0,08</t>
  </si>
  <si>
    <t>068095;"Cícero Paixão";29/3/2010 00:00:00;R$ 9810848,64;"Centro-oeste";"GO";"Niquelândia";0,07</t>
  </si>
  <si>
    <t>067978;"César Remígio";18/8/2010 00:00:00;R$ 8598113,71;"Sul";"PR";"São Martinho";0,01</t>
  </si>
  <si>
    <t>067803;"Fabiano Braga";21/7/2010 00:00:00;R$ 8079151,72;"Norte";"PA";"Bom Jardim";0,08</t>
  </si>
  <si>
    <t>067653;"Henri Seixas";22/2/2010 00:00:00;R$ 2275978,25;"Sudeste";"RJ";"Cabo Frio";0,02</t>
  </si>
  <si>
    <t>067602;"Victoria Barreiro";12/9/2011 00:00:00;R$ 6474108,66;"Sudeste";"SP";"Tibiriçá do Paranapanema";0,08</t>
  </si>
  <si>
    <t>067514;"Aimoré Valente";2/12/2010 00:00:00;R$ 7879444,98;"Nordeste";"RN";"Natal";0,09</t>
  </si>
  <si>
    <t>066859;"Fátima Belém";30/11/2010 00:00:00;R$ 1845525,29;"Sudeste";"MG";"Sete Lagoas";0,02</t>
  </si>
  <si>
    <t>066784;"Daniela Linhares";8/2/2010 00:00:00;R$ 3754589,09;"Nordeste";"MA";"São Félix de Balsas";0,08</t>
  </si>
  <si>
    <t>066596;"Cecília Estrela";18/1/2011 00:00:00;R$ 5381694,32;"Sul";"RS";"Quilombo";0,09</t>
  </si>
  <si>
    <t>066398;"Lilith Bairros";12/12/2011 00:00:00;R$ 1539261,37;"Nordeste";"BA";"Polo Petroquímico de Camaçari";0,04</t>
  </si>
  <si>
    <t>065973;"Demóstenes Taveira";1/4/2010 00:00:00;R$ 9595959,26;"Norte";"PA";"Placas";0,08</t>
  </si>
  <si>
    <t>065646;"Cíntia Nunes";18/5/2010 00:00:00;R$ 6478878,46;"Sul";"RS";"Encruzilhada do Sul";0,09</t>
  </si>
  <si>
    <t>065611;"Jorge Guterres";14/5/2011 00:00:00;R$ 5815881,77;"Nordeste";"PE";"Santa Filomena";0,07</t>
  </si>
  <si>
    <t>065288;"Vida Rabelo";6/3/2010 00:00:00;R$ 4261762,51;"Sudeste";"ES";"Paulista";0,03</t>
  </si>
  <si>
    <t>065120;"Cíntia Monteiro";22/7/2010 00:00:00;R$ 1767815,09;"Sudeste";"RJ";"Portela";0,03</t>
  </si>
  <si>
    <t>065062;"Adauto Raposo";20/4/2011 00:00:00;R$ 1404798,30;"Sudeste";"RJ";"Porciúncula";0,09</t>
  </si>
  <si>
    <t>064499;"Ubirajara Quintão";27/2/2011 00:00:00;R$ 9658894,46;"Nordeste";"BA";"Lafaiete Coutinho";0,01</t>
  </si>
  <si>
    <t>064485;"Glauco Valadão";16/6/2010 00:00:00;R$ 8432957,08;"Sul";"RS";"Ivoti";0,08</t>
  </si>
  <si>
    <t>064259;"Janis Ávila";20/3/2011 00:00:00;R$ 6851072,18;"Centro-oeste";"GO";"Carmo do Rio Verde";0,03</t>
  </si>
  <si>
    <t>064253;"Aimoré Quinterno";7/12/2011 00:00:00;R$ 7999366,04;"Nordeste";"PB";"Sertãozinho";0,01</t>
  </si>
  <si>
    <t>064183;"Félix Gago";25/10/2010 00:00:00;R$ 5929935,08;"Sul";"PR";"Porto Vitória";0,07</t>
  </si>
  <si>
    <t>064048;"Fani Naves";23/12/2011 00:00:00;R$ 1227081,87;"Sudeste";"MG";"São Sebastião da Barra";0,02</t>
  </si>
  <si>
    <t>064035;"Jean Farinha";3/5/2010 00:00:00;R$ 3278206,74;"Nordeste";"BA";"Trancoso";0,05</t>
  </si>
  <si>
    <t>063925;"Cacilda Almeida";22/5/2010 00:00:00;R$ 5686176,43;"Sudeste";"MG";"Santo Antônio do Grama";0,09</t>
  </si>
  <si>
    <t>063758;"Abelardo Resende";15/5/2011 00:00:00;R$ 9234375,62;"Sul";"RS";"Passo do Adão";0,04</t>
  </si>
  <si>
    <t>063519;"Nelson Leal";18/10/2010 00:00:00;R$ 8309635,87;"Nordeste";"BA";"Curaçá";0,02</t>
  </si>
  <si>
    <t>063416;"Coaraci Aldeia";11/3/2011 00:00:00;R$ 1783671,36;"Sudeste";"SP";"Santa Margarida Paulista";0,08</t>
  </si>
  <si>
    <t>063264;"Giovana Meira";17/4/2011 00:00:00;R$ 6541790,79;"Nordeste";"BA";"Rio da Dona";0,04</t>
  </si>
  <si>
    <t>063173;"Darci Cerqueira";2/7/2010 00:00:00;R$ 9683643,52;"Nordeste";"CE";"Cococi";0,02</t>
  </si>
  <si>
    <t>063139;"Fernando Baía";27/1/2011 00:00:00;R$ 2496374,56;"Sudeste";"ES";"Pontões";0,02</t>
  </si>
  <si>
    <t>063054;"Hildebrando Areosa";31/3/2010 00:00:00;R$ 4905825,60;"Centro-oeste";"GO";"JK";0,08</t>
  </si>
  <si>
    <t>062597;"Benjamin Severiano";16/3/2011 00:00:00;R$ 1269138,72;"Sudeste";"ES";"Perdição";0,03</t>
  </si>
  <si>
    <t>062241;"Heloísa Nogueira";15/3/2010 00:00:00;R$ 1519523,44;"Sul";"PR";"Aricanduva";0,05</t>
  </si>
  <si>
    <t>062208;"Fernanda Candeias";14/11/2011 00:00:00;R$ 9424424,36;"Sudeste";"RJ";"São Gonçalo";0,01</t>
  </si>
  <si>
    <t>062079;"Vera Anlicoara";18/6/2011 00:00:00;R$ 9584899,40;"Sudeste";"SP";"Itatinga";0,02</t>
  </si>
  <si>
    <t>062009;"Taís Calheiros";26/9/2010 00:00:00;R$ 4306716,92;"Nordeste";"AL";"Paripueira";0,09</t>
  </si>
  <si>
    <t>061640;"Caetano Noite";22/9/2010 00:00:00;R$ 1578890,19;"Centro-oeste";"MS";"Culturama";0,03</t>
  </si>
  <si>
    <t>061378;"Telma Brás";9/11/2011 00:00:00;R$ 4520254,15;"Sudeste";"MG";"Padre Brito";0,01</t>
  </si>
  <si>
    <t>061220;"Rachel Rico";8/10/2011 00:00:00;R$ 2923601,02;"Centro-oeste";"GO";"Rubiataba";0,07</t>
  </si>
  <si>
    <t>061152;"Glauco Loureiro";30/9/2010 00:00:00;R$ 3006582,53;"Sul";"PR";"Piquirivaí";0,03</t>
  </si>
  <si>
    <t>060976;"Nabuco Lemes";16/7/2010 00:00:00;R$ 9715374,58;"Norte";"TO";"Fátima";0,02</t>
  </si>
  <si>
    <t>060834;"Gabriela Holanda";17/1/2010 00:00:00;R$ 9143665,42;"Sudeste";"MG";"Paracatu";0,08</t>
  </si>
  <si>
    <t>060533;"Jupi Lucena";29/11/2011 00:00:00;R$ 7215737,32;"Sudeste";"SP";"Brás Cubas";0,01</t>
  </si>
  <si>
    <t>060510;"Fabrício Passos";3/9/2011 00:00:00;R$ 2555971,86;"Sul";"RS";"Toropi";0,08</t>
  </si>
  <si>
    <t>060509;"Coaraci Leme";10/5/2011 00:00:00;R$ 5722736,91;"Nordeste";"PE";"Barra de Farias";0,08</t>
  </si>
  <si>
    <t>060163;"Ricardo Camarinho";30/8/2011 00:00:00;R$ 3420507,84;"Nordeste";"MA";"Lago da Pedra";0,08</t>
  </si>
  <si>
    <t>060129;"Manoel Mirandela";18/1/2010 00:00:00;R$ 8050857,52;"Sul";"PR";"Central Lupion";0,07</t>
  </si>
  <si>
    <t>060057;"Aline Vilar";30/6/2011 00:00:00;R$ 6136699,14;"Sul";"PR";"Barra Grande";0,02</t>
  </si>
  <si>
    <t>059994;"Ivy Neto";15/12/2011 00:00:00;R$ 9276486,66;"Nordeste";"MA";"Araióses";0,07</t>
  </si>
  <si>
    <t>059884;"Dorotéia Souto Maior";7/5/2010 00:00:00;R$ 4194814,97;"Sul";"RS";"Sério";0,03</t>
  </si>
  <si>
    <t>059867;"Ingrid Paiva";31/7/2010 00:00:00;R$ 9215553,95;"Sudeste";"MG";"Bugre";0,09</t>
  </si>
  <si>
    <t>059753;"Belmiro Padilha";20/4/2010 00:00:00;R$ 4623268,62;"Nordeste";"CE";"São Francisco";0,07</t>
  </si>
  <si>
    <t>059673;"Sabrina Mena";25/10/2011 00:00:00;R$ 1802809,37;"Sudeste";"ES";"Bonsucesso";0,05</t>
  </si>
  <si>
    <t>059668;"Flora Caldas";25/9/2010 00:00:00;R$ 5280812,51;"Norte";"PA";"Cafezal";0,05</t>
  </si>
  <si>
    <t>059584;"Henri Neves";4/6/2011 00:00:00;R$ 7906210,72;"Sul";"PR";"Bom Retiro";0,03</t>
  </si>
  <si>
    <t>059489;"Cecília Quinterno";23/1/2011 00:00:00;R$ 3989242,82;"Sul";"PR";"Silvolândia";0,04</t>
  </si>
  <si>
    <t>059373;"Lua Aldeia";3/3/2011 00:00:00;R$ 9839211,15;"Nordeste";"CE";"Irajá";0,09</t>
  </si>
  <si>
    <t>059236;"Herbert Ornelas";7/4/2010 00:00:00;R$ 8014126,69;"Nordeste";"PB";"São Sebastião de Lagoa de Roça";0,09</t>
  </si>
  <si>
    <t>059208;"Roberta Teodoro";25/6/2011 00:00:00;R$ 8059736,24;"Nordeste";"BA";"Saldanha";0,05</t>
  </si>
  <si>
    <t>059095;"Itacira Ramalho";18/6/2011 00:00:00;R$ 2871501,79;"Centro-oeste";"GO";"Cabeceiras";0,02</t>
  </si>
  <si>
    <t>058881;"Alice Rufino";5/2/2010 00:00:00;R$ 4307046,20;"Norte";"PA";"Água Fria";0,06</t>
  </si>
  <si>
    <t>058524;"Rachel Simão";16/4/2010 00:00:00;R$ 6312136,90;"Sul";"RS";"Victor Graeff";0,04</t>
  </si>
  <si>
    <t>058359;"Rafaela Mendonça";20/10/2010 00:00:00;R$ 3775856,07;"Nordeste";"RN";"Tenente Ananias";0,06</t>
  </si>
  <si>
    <t>058271;"Carmelo Amado";18/8/2011 00:00:00;R$ 4350475,94;"Sudeste";"SP";"Bernardino de Campos";0,06</t>
  </si>
  <si>
    <t>058014;"Aloha Godinho";20/8/2011 00:00:00;R$ 9473066,05;"Sudeste";"MG";"Itamarati de Minas";0,09</t>
  </si>
  <si>
    <t>058006;"Lucas Lobo";17/1/2010 00:00:00;R$ 7294542,18;"Nordeste";"MA";"Presidente Vargas";0,09</t>
  </si>
  <si>
    <t>057892;"Hélcio Sardinha";11/4/2011 00:00:00;R$ 8402092,63;"Sudeste";"SP";"Bacaetava";0,08</t>
  </si>
  <si>
    <t>057703;"Flor Salomão";31/5/2011 00:00:00;R$ 8379782,68;"Sudeste";"SP";"Canas";0,06</t>
  </si>
  <si>
    <t>057634;"Ingrid Rangel";29/6/2011 00:00:00;R$ 4788511,66;"Centro-oeste";"MS";"Congonhas";0,03</t>
  </si>
  <si>
    <t>057338;"Iraí Aleixo";13/8/2010 00:00:00;R$ 6227961,38;"Centro-oeste";"MT";"Bezerro Branco";0,06</t>
  </si>
  <si>
    <t>057039;"Mariana Valente";1/11/2010 00:00:00;R$ 2367870,87;"Nordeste";"SE";"Itabi";0,07</t>
  </si>
  <si>
    <t>056764;"Rafaela Mexia";11/5/2010 00:00:00;R$ 7673088,57;"Sul";"SC";"Barra Bonita";0,06</t>
  </si>
  <si>
    <t>056600;"Rosa Pessoa";18/11/2011 00:00:00;R$ 4129712,32;"Sudeste";"ES";"Queimado";0,03</t>
  </si>
  <si>
    <t>056502;"Aimoré Farinha";14/1/2011 00:00:00;R$ 8318715,67;"Sudeste";"ES";"Pendanga";0,08</t>
  </si>
  <si>
    <t>056199;"Francisco Domingues";21/5/2011 00:00:00;R$ 5222907,08;"Sudeste";"SP";"São Francisco";0,01</t>
  </si>
  <si>
    <t>056054;"Giovana Noite";8/1/2011 00:00:00;R$ 6715691,84;"Sul";"PR";"Catanduvas";0,04</t>
  </si>
  <si>
    <t>055832;"Heitor Lessa";4/8/2010 00:00:00;R$ 6055518,68;"Nordeste";"PE";"Bonfim";0,07</t>
  </si>
  <si>
    <t>055744;"Dorotéia Pinho";4/1/2011 00:00:00;R$ 6500768,19;"Norte";"AC";"Porto Walter";0,03</t>
  </si>
  <si>
    <t>055733;"Teresa Vilhena";5/9/2010 00:00:00;R$ 3024730,83;"Nordeste";"PI";"Porto";0,03</t>
  </si>
  <si>
    <t>055647;"Dagoberto Garrido";25/1/2010 00:00:00;R$ 9578258,64;"Sudeste";"SP";"Artemis";0,06</t>
  </si>
  <si>
    <t>055331;"Beatriz Gonçalves";26/5/2011 00:00:00;R$ 3828482,87;"Sudeste";"MG";"Passos";0,04</t>
  </si>
  <si>
    <t>055320;"Gorete Minho";26/3/2010 00:00:00;R$ 7267856,35;"Norte";"PA";"Bujaru";0,06</t>
  </si>
  <si>
    <t>055263;"Jorge Quinaz";30/8/2011 00:00:00;R$ 8212060,93;"Norte";"AM";"Careiro da Várzea";0,07</t>
  </si>
  <si>
    <t>054997;"Kleber Candeias";7/11/2010 00:00:00;R$ 9308535,50;"Sudeste";"MG";"Pará de Minas";0,04</t>
  </si>
  <si>
    <t>054977;"Teodora Cotrim";17/2/2011 00:00:00;R$ 1161178,64;"Nordeste";"RN";"Rafael Godeiro";0,06</t>
  </si>
  <si>
    <t>054970;"Thiago Conceição";16/6/2011 00:00:00;R$ 9422398,47;"Sul";"SC";"Caxambu do Sul";0,03</t>
  </si>
  <si>
    <t>054788;"Camilo Lousã";20/3/2010 00:00:00;R$ 1412259,59;"Nordeste";"CE";"Catunda";0,08</t>
  </si>
  <si>
    <t>054707;"Ângela Jardim";5/6/2011 00:00:00;R$ 2514829,54;"Sul";"RS";"Victor Graeff";0,05</t>
  </si>
  <si>
    <t>054608;"Gabriel Godinho";22/6/2010 00:00:00;R$ 2786400,48;"Nordeste";"MA";"Porto das Gabarras";0,05</t>
  </si>
  <si>
    <t>054420;"Maiara Falcão";8/7/2011 00:00:00;R$ 8799714,27;"Nordeste";"MA";"Belagua";0,02</t>
  </si>
  <si>
    <t>054311;"Clara Couto";16/10/2010 00:00:00;R$ 4734344,63;"Sudeste";"SP";"Mogi Guaçu";0,01</t>
  </si>
  <si>
    <t>053937;"Patrick Saltão";3/8/2010 00:00:00;R$ 8209214,18;"Nordeste";"BA";"Jucuruçu";0,08</t>
  </si>
  <si>
    <t>053930;"Wagner Pimentel";22/10/2011 00:00:00;R$ 5068016,12;"Sudeste";"ES";"Sapucaia";0,08</t>
  </si>
  <si>
    <t>053551;"Daniel Magalhães";8/9/2010 00:00:00;R$ 8680417,63;"Centro-oeste";"GO";"Jaraguá";0,02</t>
  </si>
  <si>
    <t>053418;"Cícero Salvado";25/3/2010 00:00:00;R$ 5273807,65;"Sudeste";"SP";"Tabapuã";0,04</t>
  </si>
  <si>
    <t>053378;"Maria Bentes";14/7/2011 00:00:00;R$ 7789248,92;"Nordeste";"CE";"Caucaia";0,04</t>
  </si>
  <si>
    <t>053367;"Adelaide Pinheiro";14/7/2010 00:00:00;R$ 1914813,76;"Sudeste";"MG";"Riacho da Cruz";0,02</t>
  </si>
  <si>
    <t>052877;"César Mafra";11/8/2011 00:00:00;R$ 7730802,65;"Sudeste";"MG";"Silvianópolis";0,03</t>
  </si>
  <si>
    <t>052786;"Sílvia Graça";22/2/2010 00:00:00;R$ 3502543,29;"Norte";"AM";"Iauaretê";0,06</t>
  </si>
  <si>
    <t>052784;"Fabrício Laranjeira";26/6/2011 00:00:00;R$ 4150152,65;"Nordeste";"PB";"São Sebastião de Lagoa de Roça";0,05</t>
  </si>
  <si>
    <t>052677;"Airão Caldas";8/9/2011 00:00:00;R$ 9915358,90;"Sudeste";"MG";"Guarará";0,04</t>
  </si>
  <si>
    <t>052435;"Lucas Ramires";18/11/2010 00:00:00;R$ 4797646,03;"Sudeste";"SP";"Vitoriana";0,09</t>
  </si>
  <si>
    <t>051901;"Epifânia Barcelos";24/12/2010 00:00:00;R$ 6316660,75;"Sul";"PR";"Paiol Queimado";0,03</t>
  </si>
  <si>
    <t>051886;"César Castelhano";21/5/2011 00:00:00;R$ 4993018,95;"Nordeste";"CE";"Sucesso";0,02</t>
  </si>
  <si>
    <t>051744;"Rudá Quinterno";8/7/2011 00:00:00;R$ 3138552,56;"Sul";"RS";"Campo Novo";0,03</t>
  </si>
  <si>
    <t>051599;"Marcela Boga";23/10/2010 00:00:00;R$ 8104789,64;"Nordeste";"PE";"Vila Nova";0,06</t>
  </si>
  <si>
    <t>051573;"Irati Naves";21/12/2010 00:00:00;R$ 4819992,23;"Nordeste";"BA";"Itati";0,08</t>
  </si>
  <si>
    <t>051364;"Benjamin Tristão";7/1/2011 00:00:00;R$ 7697095,57;"Norte";"PA";"Bom Jesus do Tocantins";0,07</t>
  </si>
  <si>
    <t>051193;"Patrícia Rocha";5/2/2011 00:00:00;R$ 5014633,48;"Nordeste";"PB";"Puxinanã";0,04</t>
  </si>
  <si>
    <t>051167;"Adauto Camelo";23/7/2010 00:00:00;R$ 4078110,95;"Nordeste";"RN";"Fernando Pedroza";0,07</t>
  </si>
  <si>
    <t>050717;"Girassol Gois";9/2/2010 00:00:00;R$ 2120439,02;"Nordeste";"PE";"Riacho Fechado";0,07</t>
  </si>
  <si>
    <t>050685;"Margarida Cortês";23/12/2011 00:00:00;R$ 1406948,37;"Nordeste";"CE";"Barrento";0,02</t>
  </si>
  <si>
    <t>050661;"Nabuco Lousã";12/8/2010 00:00:00;R$ 7644892,02;"Centro-oeste";"MS";"Ribas do Rio Pardo";0,04</t>
  </si>
  <si>
    <t>050597;"Gaspar Barcelos";25/6/2010 00:00:00;R$ 6445995,84;"Sudeste";"MG";"Conselheiro Pena";0,08</t>
  </si>
  <si>
    <t>050516;"Iraí Madeira";2/9/2011 00:00:00;R$ 6909436,25;"Sudeste";"SP";"Catucaba";0,01</t>
  </si>
  <si>
    <t>050341;"Rubi Taveira";28/3/2011 00:00:00;R$ 5301414,21;"Centro-oeste";"MT";"Nova Brasília";0,08</t>
  </si>
  <si>
    <t>050188;"Jean Saloio";9/3/2010 00:00:00;R$ 6223073,37;"Sudeste";"MG";"Caratinga";0,03</t>
  </si>
  <si>
    <t>050068;"Inaiê Parafita";8/11/2011 00:00:00;R$ 5219708,18;"Sul";"SC";"Santa Cruz do Timbó";0,09</t>
  </si>
  <si>
    <t>049809;"Guaicurú Caniça";2/11/2010 00:00:00;R$ 7435968,04;"Sul";"PR";"Jaguariaíva";0,03</t>
  </si>
  <si>
    <t>049686;"Ceci Picanço";3/11/2010 00:00:00;R$ 4911352,73;"Nordeste";"SE";"Salgado";0,02</t>
  </si>
  <si>
    <t>049643;"Teodoro Vides";16/6/2011 00:00:00;R$ 4221635,45;"Sul";"RS";"Ronda Alta";0,05</t>
  </si>
  <si>
    <t>049631;"Washington Baldaia";24/12/2011 00:00:00;R$ 9273314,90;"Sul";"RS";"Estação";0,06</t>
  </si>
  <si>
    <t>049592;"Leandra Bessa";11/9/2011 00:00:00;R$ 7233539,48;"Sudeste";"MG";"São Sebastião da Barra";0,03</t>
  </si>
  <si>
    <t>049405;"Sabrina Picanço";7/6/2011 00:00:00;R$ 8903527,85;"Sul";"RS";"Pinhal";0,06</t>
  </si>
  <si>
    <t>048974;"Flávio Roriz";6/5/2010 00:00:00;R$ 3965854,10;"Sudeste";"SP";"Potirendaba";0,06</t>
  </si>
  <si>
    <t>048180;"Dandara Batata";21/6/2011 00:00:00;R$ 2233198,58;"Sudeste";"SP";"Palmeira D'Oeste";0,08</t>
  </si>
  <si>
    <t>048151;"Bruno Bivar";29/5/2011 00:00:00;R$ 3613213,73;"Sudeste";"SP";"Alto Porã";0,05</t>
  </si>
  <si>
    <t>047768;"Fabiano Salazar";7/11/2011 00:00:00;R$ 4655299,83;"Norte";"PA";"Iataí";0,02</t>
  </si>
  <si>
    <t>047636;"Darci Pedroso";6/9/2011 00:00:00;R$ 4652740,43;"Sul";"PR";"Mariental";0,04</t>
  </si>
  <si>
    <t>047471;"César Mariz";16/12/2011 00:00:00;R$ 7473320,53;"Sudeste";"MG";"Nanuque";0,08</t>
  </si>
  <si>
    <t>047391;"Esperança Ginjeira";3/7/2010 00:00:00;R$ 8265933,17;"Sudeste";"ES";"Viana";0,02</t>
  </si>
  <si>
    <t>047389;"Margarida Alcaide";20/10/2010 00:00:00;R$ 5174726,90;"Nordeste";"RN";"Umarizal";0,07</t>
  </si>
  <si>
    <t>047387;"Catarina Clementino";15/7/2011 00:00:00;R$ 1791640,74;"Nordeste";"CE";"Ponta da Serra";0,03</t>
  </si>
  <si>
    <t>047368;"Lourenço Penteado";1/3/2010 00:00:00;R$ 9079823,36;"Sul";"PR";"Despique";0,04</t>
  </si>
  <si>
    <t>047284;"Itália Marreiro";26/2/2011 00:00:00;R$ 3804911,07;"Sudeste";"SP";"São João do Marinheiro";0,04</t>
  </si>
  <si>
    <t>046722;"Rosa Carneiro";24/7/2010 00:00:00;R$ 4928331,01;"Sudeste";"SP";"Rechan";0,09</t>
  </si>
  <si>
    <t>046682;"Guaíra Borja";10/4/2010 00:00:00;R$ 9856483,17;"Nordeste";"BA";"Érico Cardoso";0,09</t>
  </si>
  <si>
    <t>046670;"Erix Cidreira";23/2/2011 00:00:00;R$ 6125393,21;"Sudeste";"MG";"Mutum";0,02</t>
  </si>
  <si>
    <t>046615;"Marciano Inácio";9/5/2010 00:00:00;R$ 9660924,69;"Sudeste";"MG";"Pedra do Sino";0,08</t>
  </si>
  <si>
    <t>046524;"João Vasques";6/10/2010 00:00:00;R$ 8231575,05;"Sul";"PR";"Amorinha";0,04</t>
  </si>
  <si>
    <t>046205;"Giovana Gonçalves";28/12/2011 00:00:00;R$ 7432043,88;"Nordeste";"PE";"Ribeirão";0,09</t>
  </si>
  <si>
    <t>045601;"Márcia Caetano";25/6/2011 00:00:00;R$ 4655630,81;"Centro-oeste";"GO";"Edéia";0,06</t>
  </si>
  <si>
    <t>045555;"Jean Guimarães";10/10/2011 00:00:00;R$ 4258366,52;"Sul";"PR";"Passo Fundo";0,02</t>
  </si>
  <si>
    <t>045270;"Miguel Vidal";3/5/2011 00:00:00;R$ 6048523,16;"Nordeste";"BA";"Ubatã";0,09</t>
  </si>
  <si>
    <t>044882;"Flávia Amaro";12/3/2011 00:00:00;R$ 6991677,42;"Norte";"PA";"Benevides";0,03</t>
  </si>
  <si>
    <t>044800;"Luana Imperial";9/2/2010 00:00:00;R$ 4871889,37;"Sudeste";"MG";"Amanda";0,03</t>
  </si>
  <si>
    <t>044798;"Bruna Quintão";29/7/2010 00:00:00;R$ 6144366,14;"Sul";"RS";"São Jerônimo";0,02</t>
  </si>
  <si>
    <t>044720;"Ubirajara Silveira";31/5/2010 00:00:00;R$ 3203917,25;"Sudeste";"SP";"Santa Mercedes";0,09</t>
  </si>
  <si>
    <t>044365;"Joaquim Vale";5/1/2011 00:00:00;R$ 5909114,48;"Nordeste";"MA";"Santa Luzia do Paruá";0,03</t>
  </si>
  <si>
    <t>044197;"Jaci Barros";19/5/2010 00:00:00;R$ 8525107,87;"Sul";"PR";"Laranja Azeda";0,05</t>
  </si>
  <si>
    <t>044191;"Anauã Cortês";1/6/2010 00:00:00;R$ 8231513,94;"Sul";"SC";"Vidal Ramos";0,07</t>
  </si>
  <si>
    <t>043920;"Victoria Inácio";6/3/2011 00:00:00;R$ 9707571,83;"Centro-oeste";"GO";"Novo Gama";0,06</t>
  </si>
  <si>
    <t>043859;"Anauã Rosmaninho";28/5/2011 00:00:00;R$ 2144492,33;"Sudeste";"MG";"Itamonte";0,07</t>
  </si>
  <si>
    <t>043552;"Eny Almada";4/12/2011 00:00:00;R$ 2221371,73;"Sudeste";"ES";"Quilômetro 14 do Mutum";0,03</t>
  </si>
  <si>
    <t>043294;"Jussara Bacelar";30/3/2011 00:00:00;R$ 6109326,02;"Sul";"RS";"Espumoso";0,07</t>
  </si>
  <si>
    <t>043101;"Belmiro Castilhos";6/12/2010 00:00:00;R$ 2724378,84;"Norte";"AM";"Japurá";0,07</t>
  </si>
  <si>
    <t>042914;"Coaraci Aragão";22/12/2011 00:00:00;R$ 4201998,11;"Sudeste";"SP";"Riolândia";0,07</t>
  </si>
  <si>
    <t>042803;"Giovana Reino";14/7/2010 00:00:00;R$ 2530869,64;"Centro-oeste";"GO";"São Miguel do Araguaia";0,07</t>
  </si>
  <si>
    <t>042761;"Barnabé Teves";5/8/2011 00:00:00;R$ 6813317,72;"Norte";"AM";"Cucuí";0,06</t>
  </si>
  <si>
    <t>042647;"Creusa Outeiro";28/2/2011 00:00:00;R$ 3034137,57;"Sul";"RS";"Feliz";0,08</t>
  </si>
  <si>
    <t>042626;"Branca Mourão";20/6/2011 00:00:00;R$ 3217990,55;"Sul";"PR";"Boa Vista";0,05</t>
  </si>
  <si>
    <t>042586;"Fernando Rodrigues";11/3/2010 00:00:00;R$ 4475986,11;"Sudeste";"SP";"Planalto";0,03</t>
  </si>
  <si>
    <t>042499;"Glauco Bacelar";19/2/2010 00:00:00;R$ 5931686,65;"Nordeste";"CE";"Jaburuna";0,04</t>
  </si>
  <si>
    <t>042195;"Ricarda Varejão";7/3/2011 00:00:00;R$ 2837765,42;"Sudeste";"SP";"Mariápolis";0,02</t>
  </si>
  <si>
    <t>042037;"Irati Canário";20/1/2010 00:00:00;R$ 6359393,63;"Nordeste";"MA";"São Pedro dos Crentes";0,02</t>
  </si>
  <si>
    <t>041596;"Abaeté Ferraz";28/12/2011 00:00:00;R$ 6997158,10;"Sudeste";"MG";"Campo Redondo";0,09</t>
  </si>
  <si>
    <t>041518;"Stella Jardim";21/1/2011 00:00:00;R$ 1210407,68;"Nordeste";"CE";"Monte Sion";0,04</t>
  </si>
  <si>
    <t>041363;"Fanny Matoso";13/12/2011 00:00:00;R$ 4171169,19;"Nordeste";"PE";"Serrita";0,08</t>
  </si>
  <si>
    <t>041163;"Iraí Pessoa";18/10/2011 00:00:00;R$ 2689190,13;"Sudeste";"MG";"Vereda do Paraíso";0,01</t>
  </si>
  <si>
    <t>041024;"Luz Conde";9/9/2011 00:00:00;R$ 9907426,56;"Sudeste";"MG";"São Domingos da Bocaina";0,05</t>
  </si>
  <si>
    <t>040948;"Adelaide Póvoas";8/4/2011 00:00:00;R$ 8495211,61;"Nordeste";"MA";"Tuntum";0,08</t>
  </si>
  <si>
    <t>040897;"Abílio Gouveia";5/7/2010 00:00:00;R$ 1284594,85;"Nordeste";"PI";"Piripiri";0,09</t>
  </si>
  <si>
    <t>040894;"Darci Natal";24/3/2010 00:00:00;R$ 8091465,31;"Sudeste";"SP";"Olímpia";0,02</t>
  </si>
  <si>
    <t>040776;"Sophia Maranhão";25/6/2010 00:00:00;R$ 1877421,43;"Sudeste";"MG";"Albertos";0,08</t>
  </si>
  <si>
    <t>040662;"Isabel Canedo";7/10/2010 00:00:00;R$ 4742529,07;"Sul";"RS";"Igrejinha";0,03</t>
  </si>
  <si>
    <t>040624;"Caio Bezerril";19/1/2010 00:00:00;R$ 9828224,93;"Nordeste";"PI";"Geminiano";0,01</t>
  </si>
  <si>
    <t>039980;"Rachel Varejão";3/5/2010 00:00:00;R$ 3153902,80;"Nordeste";"BA";"Luís Eduardo Magalhães";0,08</t>
  </si>
  <si>
    <t>039930;"Eric Clementino";3/11/2010 00:00:00;R$ 6887677,42;"Sudeste";"MG";"Conceição da Brejaúba";0,02</t>
  </si>
  <si>
    <t>039886;"Gualberto Lousado";26/2/2011 00:00:00;R$ 8728364,75;"Centro-oeste";"GO";"Corumbaíba";0,03</t>
  </si>
  <si>
    <t>039686;"Dirce Araújo";8/11/2011 00:00:00;R$ 2293336,60;"Nordeste";"CE";"Barro Alto";0,01</t>
  </si>
  <si>
    <t>039657;"Gabriel Palma";24/6/2011 00:00:00;R$ 4962691,79;"Sudeste";"SP";"Casa Branca";0,01</t>
  </si>
  <si>
    <t>039593;"Gilberto Paião";19/5/2010 00:00:00;R$ 6311115,97;"Sudeste";"SP";"Planalto do Sul";0,06</t>
  </si>
  <si>
    <t>039424;"Darci Fortunato";10/7/2011 00:00:00;R$ 6735374,23;"Sul";"RS";"Erechim";0,07</t>
  </si>
  <si>
    <t>039057;"Bernardo Soares";25/4/2010 00:00:00;R$ 7151811,70;"Nordeste";"BA";"Riachão das Neves";0,09</t>
  </si>
  <si>
    <t>038978;"Piatã Neto";21/7/2011 00:00:00;R$ 1765890,82;"Centro-oeste";"MT";"Riolândia";0,05</t>
  </si>
  <si>
    <t>038959;"Bruna Lisboa";9/1/2011 00:00:00;R$ 2398748,37;"Centro-oeste";"MS";"Boqueirão";0,04</t>
  </si>
  <si>
    <t>038918;"Pérola Bandeira";25/12/2011 00:00:00;R$ 6717088,82;"Nordeste";"PB";"Várzea";0,07</t>
  </si>
  <si>
    <t>038894;"Jorge Carlos";26/6/2011 00:00:00;R$ 3088180,78;"Centro-oeste";"GO";"Cavalcante";0,09</t>
  </si>
  <si>
    <t>038770;"Ivy Fialho";2/2/2010 00:00:00;R$ 1758337,20;"Sudeste";"SP";"Irapuã";0,05</t>
  </si>
  <si>
    <t>038560;"Ubiratã Brião";19/2/2011 00:00:00;R$ 4958015,10;"Nordeste";"AL";"Pau Ferro";0,03</t>
  </si>
  <si>
    <t>038275;"Adauto Mota";1/7/2010 00:00:00;R$ 9220758,50;"Sul";"SC";"Santa Cecília";0,01</t>
  </si>
  <si>
    <t>038245;"Rita Mariz";3/5/2010 00:00:00;R$ 3980529,28;"Nordeste";"PI";"Piripiri";0,05</t>
  </si>
  <si>
    <t>038232;"Dagmar Almeida";9/9/2010 00:00:00;R$ 2847563,35;"Sudeste";"MG";"Córrego do Bom Jesus";0,06</t>
  </si>
  <si>
    <t>038145;"Frederico Gorjão";1/11/2011 00:00:00;R$ 3393904,51;"Norte";"TO";"Monte do Carmo";0,06</t>
  </si>
  <si>
    <t>038086;"Hilton Laranjeira";30/11/2010 00:00:00;R$ 6411987,68;"Nordeste";"AL";"Marechal Deodoro";0,07</t>
  </si>
  <si>
    <t>037657;"Elisandra Valadão";26/12/2011 00:00:00;R$ 8423946,52;"Sul";"PR";"Nova Concórdia";0,03</t>
  </si>
  <si>
    <t>037560;"Darci Batata";11/11/2011 00:00:00;R$ 9259409,13;"Nordeste";"CE";"Peixe";0,02</t>
  </si>
  <si>
    <t>037425;"Rafael Meireles";6/12/2011 00:00:00;R$ 2592515,32;"Sul";"PR";"Itaiacoca";0,05</t>
  </si>
  <si>
    <t>037388;"Hugo Beltrão";18/1/2010 00:00:00;R$ 2475108,43;"Nordeste";"CE";"Santa Quitéria";0,03</t>
  </si>
  <si>
    <t>037372;"Dandara Vilar";18/3/2011 00:00:00;R$ 5436964,78;"Sudeste";"SP";"Paraibuna";0,02</t>
  </si>
  <si>
    <t>037076;"Benjamin Natal";8/1/2011 00:00:00;R$ 8359968,42;"Sul";"PR";"Jacutinga";0,01</t>
  </si>
  <si>
    <t>037067;"Max Girão";12/5/2010 00:00:00;R$ 6551435,17;"Sudeste";"SP";"Ipiguá";0,07</t>
  </si>
  <si>
    <t>036735;"Getúlio Furtado";19/1/2011 00:00:00;R$ 7404684,75;"Centro-oeste";"MS";"Pirapora";0,02</t>
  </si>
  <si>
    <t>036644;"Irani Rabelo";12/1/2011 00:00:00;R$ 8155887,62;"Sul";"RS";"Carlos Gomes";0,01</t>
  </si>
  <si>
    <t>036514;"Bruna Cortês";3/3/2010 00:00:00;R$ 6528893,63;"Sudeste";"ES";"Aghá";0,02</t>
  </si>
  <si>
    <t>036335;"Luciano Gil";29/5/2011 00:00:00;R$ 3618586,35;"Norte";"AP";"Sucuriju";0,06</t>
  </si>
  <si>
    <t>036327;"Aloha Fraga";11/11/2010 00:00:00;R$ 2187666,31;"Sul";"PR";"São Sebastião";0,07</t>
  </si>
  <si>
    <t>036293;"Max Torrado";25/6/2010 00:00:00;R$ 7329235,49;"Centro-oeste";"GO";"Uirapuru";0,03</t>
  </si>
  <si>
    <t>036219;"Ísis Tomé";25/2/2010 00:00:00;R$ 8100584,92;"Sudeste";"ES";"Vargem Alta";0,02</t>
  </si>
  <si>
    <t>036184;"Mariana Sá";3/6/2011 00:00:00;R$ 4661749,59;"Nordeste";"PE";"Catende";0,05</t>
  </si>
  <si>
    <t>036053;"Caio Ferraço";10/11/2011 00:00:00;R$ 1520221,65;"Norte";"PA";"Apinagés";0,02</t>
  </si>
  <si>
    <t>035813;"Carlos Garrau";1/10/2011 00:00:00;R$ 7004159,58;"Nordeste";"PE";"Arcoverde";0,07</t>
  </si>
  <si>
    <t>035811;"Nabuco Figueira";22/7/2010 00:00:00;R$ 2388391,26;"Sudeste";"ES";"Laranja da Terra";0,04</t>
  </si>
  <si>
    <t>035592;"Alessandra Lameirinhas";14/4/2010 00:00:00;R$ 8251804,85;"Sudeste";"MG";"Esmeraldas de Ferros";0,04</t>
  </si>
  <si>
    <t>035320;"Abelardo Ataíde";22/4/2011 00:00:00;R$ 6972254,55;"Nordeste";"PE";"Santana de São Joaquim";0,02</t>
  </si>
  <si>
    <t>035220;"Aécio Nóbrega";21/7/2010 00:00:00;R$ 6644531,00;"Sul";"PR";"São Silvestre";0,08</t>
  </si>
  <si>
    <t>035044;"Elisabeth Junqueira";25/5/2010 00:00:00;R$ 6334712,27;"Sul";"PR";"Cafezal do Sul";0,04</t>
  </si>
  <si>
    <t>034984;"Acauã Velasques";5/3/2010 00:00:00;R$ 8608697,81;"Sul";"PR";"Quedas do Iguaçu";0,03</t>
  </si>
  <si>
    <t>034922;"Tinga Ruela";26/11/2010 00:00:00;R$ 8468288,37;"Sul";"SC";"Marcílio Dias";0,02</t>
  </si>
  <si>
    <t>034700;"Janis Tomé";11/6/2010 00:00:00;R$ 7645230,55;"Nordeste";"PE";"Timorante";0,07</t>
  </si>
  <si>
    <t>034595;"Barnabé Almeida";5/4/2010 00:00:00;R$ 2472805,37;"Nordeste";"MA";"São Luís Gonzaga do Maranhão";0,08</t>
  </si>
  <si>
    <t>033887;"Fátima Garcia";8/8/2010 00:00:00;R$ 4951111,56;"Nordeste";"CE";"Amaniutuba";0,05</t>
  </si>
  <si>
    <t>033840;"Isabel Jordão";10/1/2011 00:00:00;R$ 9647426,76;"Sul";"RS";"Itão";0,01</t>
  </si>
  <si>
    <t>033792;"Abelardo Correia";27/8/2011 00:00:00;R$ 6618722,69;"Centro-oeste";"GO";"Adelândia";0,05</t>
  </si>
  <si>
    <t>033787;"Hélio Gouveia";30/9/2011 00:00:00;R$ 9466984,93;"Nordeste";"CE";"Sucatinga";0,06</t>
  </si>
  <si>
    <t>033626;"Estrela Faro";27/7/2010 00:00:00;R$ 9712988,79;"Norte";"TO";"Mirandópolis";0,03</t>
  </si>
  <si>
    <t>032783;"Caetano Bezerra";26/3/2011 00:00:00;R$ 1604527,78;"Sul";"PR";"São Luiz";0,08</t>
  </si>
  <si>
    <t>032627;"Iracema Alvim";15/2/2011 00:00:00;R$ 2050405,99;"Sudeste";"SP";"Piacatu";0,01</t>
  </si>
  <si>
    <t>032607;"Humberto Feijó";16/11/2011 00:00:00;R$ 8979760,16;"Sudeste";"RJ";"Santa Cruz";0,05</t>
  </si>
  <si>
    <t>032423;"Júlia Carrasco";1/9/2010 00:00:00;R$ 7633820,47;"Norte";"PA";"São Francisco da Jararaca";0,04</t>
  </si>
  <si>
    <t>031322;"Isabela Nolasco";24/4/2010 00:00:00;R$ 5171228,37;"Sul";"RS";"Novo Xingu";0,06</t>
  </si>
  <si>
    <t>030996;"Maiara Pessoa";3/5/2011 00:00:00;R$ 8198776,43;"Sul";"PR";"Antônio Olinto";0,04</t>
  </si>
  <si>
    <t>030941;"Rita Hipólito";14/12/2010 00:00:00;R$ 1974015,36;"Nordeste";"PE";"Afogados da Ingazeira";0,07</t>
  </si>
  <si>
    <t>030897;"Alice Vides";28/12/2010 00:00:00;R$ 9146400,06;"Sul";"RS";"Frederico Westphalen";0,06</t>
  </si>
  <si>
    <t>030890;"Carol Velasques";23/7/2011 00:00:00;R$ 5215979,83;"Sudeste";"MG";"Alfenas";0,05</t>
  </si>
  <si>
    <t>030750;"Dagmar Figueira";7/8/2010 00:00:00;R$ 8356712,92;"Norte";"PA";"Porto Salvo";0,08</t>
  </si>
  <si>
    <t>030670;"Hugo Setúbal";30/6/2010 00:00:00;R$ 2218983,97;"Sudeste";"RJ";"Quartéis";0,05</t>
  </si>
  <si>
    <t>030527;"Roberta Sarmento";3/6/2010 00:00:00;R$ 3684739,91;"Nordeste";"BA";"Riacho de Santana";0,07</t>
  </si>
  <si>
    <t>030476;"Epitácio Oliveira";18/3/2011 00:00:00;R$ 8824817,22;"Sudeste";"ES";"Jucu";0,08</t>
  </si>
  <si>
    <t>029909;"Felipe Imperial";3/7/2010 00:00:00;R$ 5215350,94;"Nordeste";"SE";"Nossa Senhora da Glória";0,05</t>
  </si>
  <si>
    <t>029689;"Camila Mota";16/6/2010 00:00:00;R$ 9285463,66;"Sudeste";"RJ";"Barão de Juparana";0,04</t>
  </si>
  <si>
    <t>029590;"Jennifer Fidalgo";8/8/2010 00:00:00;R$ 7602896,16;"Nordeste";"BA";"Mairi";0,06</t>
  </si>
  <si>
    <t>029558;"Itália Domingues";14/3/2011 00:00:00;R$ 8631737,16;"Sudeste";"MG";"Diogo de Vasconcelos";0,01</t>
  </si>
  <si>
    <t>029240;"Eduardo Marinho";24/9/2011 00:00:00;R$ 2154854,28;"Sul";"PR";"Balsa Nova";0,03</t>
  </si>
  <si>
    <t>029125;"Ceci Pimentel";1/7/2011 00:00:00;R$ 3205883,61;"Norte";"AC";"Capixaba";0,04</t>
  </si>
  <si>
    <t>028883;"Fátima Alencar";20/7/2010 00:00:00;R$ 3526023,46;"Sul";"PR";"Santana do Itararé";0,03</t>
  </si>
  <si>
    <t>028865;"Preta Montenegro";20/3/2010 00:00:00;R$ 2348115,15;"Norte";"PA";"Miritituba";0,01</t>
  </si>
  <si>
    <t>028672;"Fernanda Sardinha";26/7/2010 00:00:00;R$ 8224042,56;"Nordeste";"BA";"Retirolândia";0,07</t>
  </si>
  <si>
    <t>028600;"Amudsen Travassos";24/10/2011 00:00:00;R$ 1917625,85;"Sudeste";"SP";"Santa Cruz da Conceição";0,09</t>
  </si>
  <si>
    <t>028546;"Fábia Silvestre";30/9/2011 00:00:00;R$ 2334468,63;"Sudeste";"SP";"Gália";0,04</t>
  </si>
  <si>
    <t>028374;"Giedre Fernandes";1/5/2010 00:00:00;R$ 8481603,07;"Sudeste";"RJ";"Conceição de Macabu";0,06</t>
  </si>
  <si>
    <t>028190;"Irati Félix";1/5/2011 00:00:00;R$ 4200415,05;"Sudeste";"MG";"Vargem Alegre";0,05</t>
  </si>
  <si>
    <t>028012;"Beatriz Godoi";13/6/2011 00:00:00;R$ 3879566,17;"Sul";"PR";"Santa Rita";0,04</t>
  </si>
  <si>
    <t>027871;"Alexandre Caiado";30/8/2010 00:00:00;R$ 1610845,61;"Sul";"SC";"Ascurra";0,02</t>
  </si>
  <si>
    <t>027703;"Liége Mourato";6/5/2010 00:00:00;R$ 1618525,40;"Sudeste";"ES";"Jaguaré";0,05</t>
  </si>
  <si>
    <t>027660;"Iracema Naves";4/4/2011 00:00:00;R$ 7536115,31;"Nordeste";"MA";"Lago do Junco";0,03</t>
  </si>
  <si>
    <t>027592;"Carlos Fogaça";29/3/2011 00:00:00;R$ 9047200,76;"Sul";"RS";"Santa Cruz do Sul";0,02</t>
  </si>
  <si>
    <t>027499;"Diana Palhares";13/7/2011 00:00:00;R$ 5054772,89;"Centro-oeste";"MS";"Bonito";0,07</t>
  </si>
  <si>
    <t>026728;"Carmelo Fartaria";4/5/2010 00:00:00;R$ 4755361,82;"Sudeste";"RJ";"Travessão";0,03</t>
  </si>
  <si>
    <t>026608;"Jacira Flores";21/3/2010 00:00:00;R$ 1317918,54;"Sul";"PR";"Matelândia";0,06</t>
  </si>
  <si>
    <t>025847;"Kleber Brião";2/5/2010 00:00:00;R$ 5606416,95;"Centro-oeste";"MS";"Paiaguás";0,01</t>
  </si>
  <si>
    <t>025829;"Nicole Jordão";26/8/2010 00:00:00;R$ 1297574,18;"Sul";"RS";"Farrapos";0,08</t>
  </si>
  <si>
    <t>025711;"Abaçaí Camacho";18/9/2011 00:00:00;R$ 4516575,15;"Sudeste";"ES";"São Jacinto";0,04</t>
  </si>
  <si>
    <t>025673;"Washington Pinhal";7/2/2010 00:00:00;R$ 7983600,63;"Nordeste";"CE";"Bonhu";0,06</t>
  </si>
  <si>
    <t>025519;"Teodoro Rios";23/12/2011 00:00:00;R$ 3723720,43;"Sudeste";"SP";"Nantes";0,06</t>
  </si>
  <si>
    <t>025485;"Gloria Medina";18/5/2010 00:00:00;R$ 2155702,29;"Nordeste";"MA";"Buriti Bravo";0,07</t>
  </si>
  <si>
    <t>025006;"Fabiano Sequeira";25/4/2011 00:00:00;R$ 9823122,19;"Sul";"PR";"Serrinha";0,02</t>
  </si>
  <si>
    <t>024931;"Itália Junqueira";17/10/2011 00:00:00;R$ 2217339,15;"Norte";"TO";"Pedro Afonso";0,06</t>
  </si>
  <si>
    <t>024379;"Branca Queirós";10/8/2010 00:00:00;R$ 7073934,41;"Norte";"PA";"Rio Vermelho";0,05</t>
  </si>
  <si>
    <t>024376;"Jandira Saraiva";8/9/2011 00:00:00;R$ 2439160,96;"Nordeste";"BA";"Canápolis";0,09</t>
  </si>
  <si>
    <t>024271;"Jupi Hilário";31/7/2011 00:00:00;R$ 1866546,93;"Sudeste";"ES";"Santa Júlia";0,05</t>
  </si>
  <si>
    <t>024011;"Cláudio Faia";17/7/2011 00:00:00;R$ 5594525,77;"Nordeste";"RN";"Tibau";0,08</t>
  </si>
  <si>
    <t>023888;"Ibiá Baptista";22/2/2010 00:00:00;R$ 4123887,82;"Sul";"SC";"Claraíba";0,05</t>
  </si>
  <si>
    <t>023687;"Yasmin Salgado";11/2/2011 00:00:00;R$ 8438985,23;"Sudeste";"MG";"Santa Maria de Itabira";0,06</t>
  </si>
  <si>
    <t>023625;"Acácia Carvalho";10/12/2011 00:00:00;R$ 1479623,45;"Centro-oeste";"MS";"Quebracho";0,03</t>
  </si>
  <si>
    <t>023353;"Abaeté Fialho";15/4/2011 00:00:00;R$ 8028682,80;"Sudeste";"MG";"Juiraçu";0,08</t>
  </si>
  <si>
    <t>023277;"Bernardo Felgueiras";16/4/2010 00:00:00;R$ 5240779,60;"Norte";"RO";"Pimenta Bueno";0,05</t>
  </si>
  <si>
    <t>023272;"Hortênsia Sobreira";12/1/2010 00:00:00;R$ 7132675,75;"Sudeste";"MG";"Jacutinga";0,09</t>
  </si>
  <si>
    <t>022949;"Carol Silva";6/3/2011 00:00:00;R$ 3151555,99;"Sudeste";"SP";"Piracaia";0,02</t>
  </si>
  <si>
    <t>022776;"Dagoberto Leitão";18/10/2011 00:00:00;R$ 7968215,03;"Nordeste";"RN";"Pedra Grande";0,03</t>
  </si>
  <si>
    <t>022470;"Barnabé Dinis";21/12/2011 00:00:00;R$ 1352585,18;"Sudeste";"MG";"Cachoeira do Brumado";0,07</t>
  </si>
  <si>
    <t>022353;"Clotilde Zagalo";26/11/2011 00:00:00;R$ 8228010,03;"Nordeste";"AL";"Bananeiras";0,01</t>
  </si>
  <si>
    <t>022350;"Ezra Garcez";19/1/2010 00:00:00;R$ 4336534,11;"Centro-oeste";"MS";"Velhacaria";0,06</t>
  </si>
  <si>
    <t>022324;"Maiara Veloso";5/9/2010 00:00:00;R$ 7331210,97;"Sudeste";"MG";"Conceição do Rio Acima";0,07</t>
  </si>
  <si>
    <t>022181;"Adauto Mantas";7/12/2010 00:00:00;R$ 9787483,75;"Sul";"PR";"Bom Sucesso";0,02</t>
  </si>
  <si>
    <t>022032;"Eric Queirós";13/6/2011 00:00:00;R$ 7595650,93;"Nordeste";"AL";"Olho D'Água dos Dandanhas";0,05</t>
  </si>
  <si>
    <t>021698;"Anauá Cipriano";1/7/2011 00:00:00;R$ 3317545,52;"Sul";"PR";"Santa Cecília do Pavão";0,09</t>
  </si>
  <si>
    <t>021336;"Paz Soeiro";9/9/2010 00:00:00;R$ 2242526,02;"Norte";"PA";"Caracará do Arari";0,09</t>
  </si>
  <si>
    <t>021291;"Susana Toledo";27/4/2011 00:00:00;R$ 4934110,44;"Sudeste";"SP";"Santos";0,03</t>
  </si>
  <si>
    <t>021083;"Ceci Castilho";14/5/2011 00:00:00;R$ 3523910,16;"Sudeste";"MG";"Itambacuri";0,08</t>
  </si>
  <si>
    <t>020910;"Barnabé Rijo";9/5/2010 00:00:00;R$ 8703434,31;"Nordeste";"PB";"Algodão de Jandaíra";0,04</t>
  </si>
  <si>
    <t>020623;"Eunice Holanda";26/8/2010 00:00:00;R$ 7082615,90;"Nordeste";"BA";"Piragi";0,06</t>
  </si>
  <si>
    <t>020397;"Lucimar Paula";30/1/2010 00:00:00;R$ 1909698,98;"Sudeste";"MG";"Realeza";0,06</t>
  </si>
  <si>
    <t>020363;"Max Landim";10/12/2010 00:00:00;R$ 2263939,53;"Centro-oeste";"MT";"Alto Coité";0,04</t>
  </si>
  <si>
    <t>020236;"Gabriela Sequeira";11/8/2011 00:00:00;R$ 1610650,55;"Sudeste";"RJ";"Ipiabás";0,02</t>
  </si>
  <si>
    <t>020092;"Humberto Bessa";16/4/2010 00:00:00;R$ 3049346,37;"Sudeste";"SP";"Iepê";0,08</t>
  </si>
  <si>
    <t>020009;"Alessandra Simas";1/3/2011 00:00:00;R$ 2242119,29;"Sudeste";"RJ";"Sumidouro";0,05</t>
  </si>
  <si>
    <t>019996;"Lucimar Cabral";28/10/2011 00:00:00;R$ 5675516,27;"Sudeste";"RJ";"Santo Amaro de Campos";0,01</t>
  </si>
  <si>
    <t>019927;"Carla Rangel";25/12/2010 00:00:00;R$ 1559935,26;"Sul";"PR";"Vidigal";0,03</t>
  </si>
  <si>
    <t>019673;"Anauá Filipe";21/12/2011 00:00:00;R$ 9351706,38;"Norte";"TO";"Carmolândia";0,03</t>
  </si>
  <si>
    <t>019476;"Roni Duarte";21/2/2010 00:00:00;R$ 1700688,23;"Sudeste";"RJ";"Cascatinha";0,02</t>
  </si>
  <si>
    <t>019470;"Patrick Duarte";5/6/2010 00:00:00;R$ 6970512,32;"Nordeste";"BA";"Piçarrão";0,08</t>
  </si>
  <si>
    <t>019444;"Paloma Camilo";20/12/2011 00:00:00;R$ 3579788,68;"Sul";"PR";"Maria Helena";0,08</t>
  </si>
  <si>
    <t>019434;"José Quintanilha";27/9/2010 00:00:00;R$ 9587940,99;"Sudeste";"MG";"Catas Altas da Noruega";0,07</t>
  </si>
  <si>
    <t>019406;"Caetano Vilanova";20/7/2011 00:00:00;R$ 4673102,61;"Centro-oeste";"MS";"Selvíria";0,08</t>
  </si>
  <si>
    <t>019364;"Eny Araújo";17/8/2011 00:00:00;R$ 1712573,50;"Nordeste";"PB";"Aroeiras";0,05</t>
  </si>
  <si>
    <t>019010;"Paloma Coimbra";3/2/2010 00:00:00;R$ 6675489,20;"Nordeste";"RN";"Campo Redondo";0,02</t>
  </si>
  <si>
    <t>018923;"Gilberto Mena";14/10/2010 00:00:00;R$ 1213574,97;"Sudeste";"RJ";"São Sebastião dos Ferreiros";0,05</t>
  </si>
  <si>
    <t>018895;"Rachel Faria";28/2/2011 00:00:00;R$ 6754908,33;"Sul";"SC";"Garuva";0,05</t>
  </si>
  <si>
    <t>018859;"Stephan Clementino";29/10/2010 00:00:00;R$ 2740454,52;"Nordeste";"CE";"Justiniano Serpa";0,09</t>
  </si>
  <si>
    <t>018855;"Telma Quintais";1/8/2011 00:00:00;R$ 9032530,75;"Nordeste";"BA";"Ceraima";0,01</t>
  </si>
  <si>
    <t>018808;"Renata Maciel";27/9/2010 00:00:00;R$ 6796052,42;"Nordeste";"BA";"Itajaí";0,09</t>
  </si>
  <si>
    <t>018462;"Fábio Gois";27/4/2010 00:00:00;R$ 8708223,12;"Sul";"RS";"Westfália";0,08</t>
  </si>
  <si>
    <t>018153;"César Clementino";12/11/2010 00:00:00;R$ 4497246,97;"Nordeste";"CE";"Amaro";0,02</t>
  </si>
  <si>
    <t>018079;"Edgar Vila-Chã";6/3/2011 00:00:00;R$ 8932861,89;"Sul";"PR";"Guaratuba";0,08</t>
  </si>
  <si>
    <t>018029;"Alessandra Ventura";12/12/2011 00:00:00;R$ 7788125,21;"Nordeste";"PB";"São João Bosco";0,02</t>
  </si>
  <si>
    <t>017992;"Diogo Salazar";27/10/2011 00:00:00;R$ 1413336,65;"Sudeste";"ES";"Santo Antônio";0,01</t>
  </si>
  <si>
    <t>017911;"Fúlvia Salazar";21/1/2010 00:00:00;R$ 7453347,98;"Nordeste";"PE";"Frexeiras";0,02</t>
  </si>
  <si>
    <t>017701;"Catarina Pederneiras";22/12/2011 00:00:00;R$ 6720725,71;"Sul";"SC";"Itaiópolis";0,08</t>
  </si>
  <si>
    <t>017212;"Diana Guedes";19/5/2010 00:00:00;R$ 6833022,04;"Sudeste";"MG";"Conceição dos Ouros";0,04</t>
  </si>
  <si>
    <t>017113;"Victor Barreto";20/4/2010 00:00:00;R$ 5201499,65;"Sudeste";"SP";"Venda Branca";0,05</t>
  </si>
  <si>
    <t>017052;"Cristal Matos";27/8/2011 00:00:00;R$ 3299472,42;"Nordeste";"BA";"Boaçu";0,05</t>
  </si>
  <si>
    <t>016836;"Júlia Castro";26/1/2010 00:00:00;R$ 8522979,94;"Sul";"RS";"São Marcos";0,02</t>
  </si>
  <si>
    <t>016774;"Ricarda Prates";8/11/2010 00:00:00;R$ 4673200,99;"Nordeste";"PE";"Cachoeirinha";0,07</t>
  </si>
  <si>
    <t>016766;"Rafael Pereira";15/4/2011 00:00:00;R$ 7019380,95;"Sul";"RS";"Cambará do Sul";0,05</t>
  </si>
  <si>
    <t>016360;"Teodora Amado";6/7/2011 00:00:00;R$ 8209340,90;"Sudeste";"MG";"Alto Caparaó";0,01</t>
  </si>
  <si>
    <t>016111;"Ariana Modesto";17/7/2010 00:00:00;R$ 3225961,26;"Sul";"SC";"Vítor Meireles";0,06</t>
  </si>
  <si>
    <t>015967;"Cabuçu Quinaz";1/12/2010 00:00:00;R$ 8026133,17;"Norte";"TO";"Figueirópolis";0,08</t>
  </si>
  <si>
    <t>015670;"Dulce Lameiras";24/2/2010 00:00:00;R$ 2842155,61;"Nordeste";"PI";"Morro Cabeça no Tempo";0,08</t>
  </si>
  <si>
    <t>015594;"Bruno Álvaro";22/5/2010 00:00:00;R$ 4409423,59;"Sul";"PR";"Felpudo";0,06</t>
  </si>
  <si>
    <t>015267;"Fúlvia Almada";23/4/2011 00:00:00;R$ 3166129,47;"Nordeste";"PE";"Catolé";0,06</t>
  </si>
  <si>
    <t>015176;"Marciano Clementino";25/2/2011 00:00:00;R$ 6389490,15;"Sudeste";"SP";"Lençóis Paulista";0,01</t>
  </si>
  <si>
    <t>014866;"Jacira Escobar";8/4/2010 00:00:00;R$ 8057632,35;"Sul";"RS";"Jansen";0,02</t>
  </si>
  <si>
    <t>014833;"Joaquim Lucena";1/10/2011 00:00:00;R$ 7627053,34;"Sul";"RS";"Chuvisca";0,01</t>
  </si>
  <si>
    <t>014725;"Daniela Paranhos";14/3/2011 00:00:00;R$ 6783380,61;"Nordeste";"BA";"Ipucaba";0,06</t>
  </si>
  <si>
    <t>014721;"Fanny Brandão";1/4/2011 00:00:00;R$ 8126758,88;"Nordeste";"CE";"Macambira";0,09</t>
  </si>
  <si>
    <t>014694;"Alice Guerra";1/7/2010 00:00:00;R$ 5036225,60;"Sul";"RS";"Capitão";0,02</t>
  </si>
  <si>
    <t>014252;"Flora Vilar";27/9/2010 00:00:00;R$ 2620164,44;"Sudeste";"MG";"Piumhi";0,01</t>
  </si>
  <si>
    <t>014189;"Kaloré Fialho";13/3/2011 00:00:00;R$ 3500895,93;"Sul";"PR";"Jacutinga";0,03</t>
  </si>
  <si>
    <t>014165;"Estrela Santos";1/6/2011 00:00:00;R$ 3661697,05;"Nordeste";"BA";"Baluarte";0,07</t>
  </si>
  <si>
    <t>014149;"Anauá Sarmento";8/3/2010 00:00:00;R$ 3175225,25;"Sudeste";"MG";"Caputira";0,02</t>
  </si>
  <si>
    <t>014122;"Sophia Ulhoa";5/3/2010 00:00:00;R$ 8564044,31;"Nordeste";"RN";"Pedra Preta";0,06</t>
  </si>
  <si>
    <t>014067;"Esperança Minho";21/4/2010 00:00:00;R$ 1640289,15;"Nordeste";"PI";"Santo Inácio do Piauí";0,07</t>
  </si>
  <si>
    <t>013857;"Jennifer Ferro";22/7/2011 00:00:00;R$ 3009150,99;"Sudeste";"RJ";"Olinda";0,06</t>
  </si>
  <si>
    <t>013820;"Alice Salgueiro";23/7/2011 00:00:00;R$ 2870410,20;"Nordeste";"CE";"Olho-D'Água";0,06</t>
  </si>
  <si>
    <t>013635;"Kaloré Barroso";11/9/2011 00:00:00;R$ 6263473,03;"Sul";"PR";"Palotina";0,07</t>
  </si>
  <si>
    <t>013533;"Victoria Gaspar";8/12/2011 00:00:00;R$ 1855149,56;"Nordeste";"CE";"Tomé";0,06</t>
  </si>
  <si>
    <t>013459;"Ana Brum";24/5/2011 00:00:00;R$ 5282814,42;"Nordeste";"CE";"São Felipe";0,02</t>
  </si>
  <si>
    <t>013139;"Wando Barcelos";12/11/2011 00:00:00;R$ 5583530,98;"Sul";"RS";"Rio Tigre";0,08</t>
  </si>
  <si>
    <t>012510;"Ibiá Domingues";11/9/2010 00:00:00;R$ 9101216,89;"Sudeste";"SP";"Ariranha";0,07</t>
  </si>
  <si>
    <t>012346;"Guilherme Cerqueira";28/2/2011 00:00:00;R$ 2641243,91;"Centro-oeste";"GO";"Itapuranga";0,08</t>
  </si>
  <si>
    <t>012132;"Belmiro Diegues";9/10/2011 00:00:00;R$ 9065270,46;"Nordeste";"BA";"Onha";0,05</t>
  </si>
  <si>
    <t>012128;"Pedro Rabelo";29/5/2010 00:00:00;R$ 9741622,25;"Sudeste";"RJ";"Itaipava";0,04</t>
  </si>
  <si>
    <t>011966;"Kiary Bonilha";14/10/2011 00:00:00;R$ 7623720,53;"Nordeste";"CE";"Major Simplício";0,07</t>
  </si>
  <si>
    <t>011883;"Gustavo Jorge";22/12/2011 00:00:00;R$ 9969738,00;"Sudeste";"MG";"Roça Grande";0,04</t>
  </si>
  <si>
    <t>011768;"Jean Carneiro";28/9/2011 00:00:00;R$ 6581125,30;"Nordeste";"CE";"Santana";0,07</t>
  </si>
  <si>
    <t>011654;"Dorothy Ferraz";17/3/2011 00:00:00;R$ 7854711,60;"Nordeste";"CE";"Mundau";0,01</t>
  </si>
  <si>
    <t>011359;"Alcione Bogado";11/4/2010 00:00:00;R$ 4225451,19;"Sudeste";"SP";"Ibirarema";0,03</t>
  </si>
  <si>
    <t>010976;"José Vilar";22/2/2010 00:00:00;R$ 4417554,88;"Nordeste";"PE";"Canaã";0,01</t>
  </si>
  <si>
    <t>010851;"Lilith Morais";30/3/2010 00:00:00;R$ 1550300,69;"Sul";"PR";"Nova Fátima";0,06</t>
  </si>
  <si>
    <t>010845;"Roberta Pastana";10/12/2011 00:00:00;R$ 4882833,15;"Nordeste";"BA";"Canavieiras";0,07</t>
  </si>
  <si>
    <t>010678;"Lucimar Lima";14/12/2011 00:00:00;R$ 6048661,52;"Sudeste";"SP";"Reginópolis";0,08</t>
  </si>
  <si>
    <t>010368;"Saíra Souto";11/7/2010 00:00:00;R$ 1431975,62;"Sul";"PR";"Bourbonia";0,07</t>
  </si>
  <si>
    <t>010300;"Gaetano Souto Maior";20/7/2010 00:00:00;R$ 4078587,90;"Nordeste";"MA";"Serrano do Maranhão";0,06</t>
  </si>
  <si>
    <t>010030;"Acácia Inês";30/6/2011 00:00:00;R$ 2112990,43;"Centro-oeste";"MT";"Boa União";0,04</t>
  </si>
  <si>
    <t>009957;"Marcelo Aires";20/7/2010 00:00:00;R$ 1269304,26;"Sul";"PR";"Pinhalzinho";0,06</t>
  </si>
  <si>
    <t>009905;"Esperança Beiriz";6/12/2010 00:00:00;R$ 6801798,86;"Nordeste";"BA";"Jandaíra";0,03</t>
  </si>
  <si>
    <t>009802;"Michel Monsanto";28/4/2010 00:00:00;R$ 2088259,70;"Sul";"PR";"Alto Santa Fé";0,08</t>
  </si>
  <si>
    <t>009734;"Stephan Pessoa";13/11/2010 00:00:00;R$ 1121165,91;"Sudeste";"RJ";"Paraíba do Sul";0,06</t>
  </si>
  <si>
    <t>009703;"Rita Balsemão";12/1/2011 00:00:00;R$ 8862354,94;"Nordeste";"BA";"Érico Cardoso";0,01</t>
  </si>
  <si>
    <t>009692;"Aloha Bencatel";16/2/2011 00:00:00;R$ 4667943,00;"Sul";"PR";"Santo Antônio";0,06</t>
  </si>
  <si>
    <t>009653;"Ângela Gentil";19/5/2010 00:00:00;R$ 4854576,86;"Sul";"RS";"Coronel Teixeira";0,08</t>
  </si>
  <si>
    <t>009607;"Carlos Reino";18/5/2011 00:00:00;R$ 7489830,13;"Nordeste";"PE";"Ituguaçu";0,06</t>
  </si>
  <si>
    <t>009583;"Eva Damasceno";10/6/2010 00:00:00;R$ 2155102,50;"Sudeste";"ES";"Vila Pavão";0,02</t>
  </si>
  <si>
    <t>009387;"Perla Bicalho";8/5/2011 00:00:00;R$ 6238368,16;"Nordeste";"CE";"Maracanaú";0,09</t>
  </si>
  <si>
    <t>009211;"Irati Figueira";2/3/2010 00:00:00;R$ 4732033,97;"Sul";"PR";"Apiaba";0,06</t>
  </si>
  <si>
    <t>009199;"Stephan Afonso";23/7/2010 00:00:00;R$ 2440648,00;"Nordeste";"CE";"Caruataí";0,06</t>
  </si>
  <si>
    <t>009051;"Inaiê Vidal";9/1/2010 00:00:00;R$ 7169172,74;"Nordeste";"PI";"Cocal";0,02</t>
  </si>
  <si>
    <t>008983;"Clodomiro Sampaio";25/5/2011 00:00:00;R$ 5347204,03;"Sul";"PR";"Fazenda Salmo 23";0,08</t>
  </si>
  <si>
    <t>008886;"Clóvis Bensaúde";7/7/2011 00:00:00;R$ 9614697,77;"Centro-oeste";"GO";"Portelândia";0,08</t>
  </si>
  <si>
    <t>008567;"Rita Gorjão";1/12/2011 00:00:00;R$ 7123718,78;"Sudeste";"SP";"Lavínia";0,05</t>
  </si>
  <si>
    <t>008561;"Clóvis Belchior";23/12/2010 00:00:00;R$ 3002394,47;"Nordeste";"PE";"Ipuera";0,05</t>
  </si>
  <si>
    <t>008416;"Lucimar Poças";5/2/2011 00:00:00;R$ 9360288,60;"Centro-oeste";"GO";"Damolândia";0,07</t>
  </si>
  <si>
    <t>008138;"Dulce Dourado";7/6/2011 00:00:00;R$ 3038982,05;"Sudeste";"MG";"Guaraciama";0,02</t>
  </si>
  <si>
    <t>007984;"Adauto Bencatel";18/5/2010 00:00:00;R$ 6061595,18;"Sudeste";"MG";"Bicas";0,02</t>
  </si>
  <si>
    <t>007611;"Stephany Veloso";21/11/2011 00:00:00;R$ 9011022,66;"Centro-oeste";"GO";"Bacilândia";0,08</t>
  </si>
  <si>
    <t>007588;"Marília Vilariça";6/11/2011 00:00:00;R$ 4045917,62;"Sul";"PR";"São Domingos";0,02</t>
  </si>
  <si>
    <t>007015;"Cláudio Espírito Santo";30/3/2011 00:00:00;R$ 1424208,95;"Sul";"RS";"Osvaldo Cruz";0,07</t>
  </si>
  <si>
    <t>006888;"Daniela Severo";17/3/2010 00:00:00;R$ 2388140,06;"Sudeste";"MG";"Diamante de Ubá";0,07</t>
  </si>
  <si>
    <t>006810;"Hilton Nunes";23/2/2010 00:00:00;R$ 5655536,04;"Sudeste";"MG";"Campestre";0,01</t>
  </si>
  <si>
    <t>006798;"Dirceu Roriz";9/4/2010 00:00:00;R$ 2853012,54;"Sudeste";"MG";"Rodeiro";0,06</t>
  </si>
  <si>
    <t>006609;"Eva Canto";16/7/2011 00:00:00;R$ 1167632,09;"Centro-oeste";"MS";"São José do Sucuriú";0,03</t>
  </si>
  <si>
    <t>006538;"Herbert Moreno";7/1/2011 00:00:00;R$ 8720955,84;"Centro-oeste";"GO";"Vianópolis";0,01</t>
  </si>
  <si>
    <t>006409;"Kim Álvaro";15/12/2011 00:00:00;R$ 2626762,20;"Nordeste";"CE";"Pedras";0,09</t>
  </si>
  <si>
    <t>006394;"Sol Cunha";3/6/2010 00:00:00;R$ 9596438,49;"Nordeste";"AL";"Quebrangulo";0,03</t>
  </si>
  <si>
    <t>005834;"Rubens Santiago";7/7/2011 00:00:00;R$ 3086040,84;"Nordeste";"SE";"Telha";0,02</t>
  </si>
  <si>
    <t>005832;"Rafael Ferraz";2/3/2010 00:00:00;R$ 7393072,69;"Norte";"PA";"Vigia";0,02</t>
  </si>
  <si>
    <t>005727;"Gaspar Fogaça";22/6/2011 00:00:00;R$ 7779177,21;"Sudeste";"ES";"Timbuí";0,06</t>
  </si>
  <si>
    <t>005718;"Jurema Filgueiras";14/8/2011 00:00:00;R$ 6622597,26;"Centro-oeste";"GO";"Anicuns";0,01</t>
  </si>
  <si>
    <t>005428;"Unaí Mata";23/9/2010 00:00:00;R$ 1216580,39;"Sudeste";"MG";"Virginópolis";0,05</t>
  </si>
  <si>
    <t>004872;"Jorge Mirandela";26/8/2010 00:00:00;R$ 9554217,67;"Centro-oeste";"GO";"Serra Dourada";0,01</t>
  </si>
  <si>
    <t>004814;"Bárbara Sanches";28/11/2010 00:00:00;R$ 8967947,77;"Nordeste";"PE";"Laje de São José";0,09</t>
  </si>
  <si>
    <t>004395;"Hortênsia Castelo Branco";12/1/2010 00:00:00;R$ 8906674,87;"Sudeste";"MG";"Amparo da Serra";0,04</t>
  </si>
  <si>
    <t>004394;"Nicolas Ramires";2/6/2010 00:00:00;R$ 3893457,89;"Sudeste";"MG";"Córrego Danta";0,01</t>
  </si>
  <si>
    <t>004169;"Jaci Teixeira";7/8/2011 00:00:00;R$ 9197778,40;"Norte";"PA";"Joana Peres";0,09</t>
  </si>
  <si>
    <t>004120;"Taís Minho";23/3/2010 00:00:00;R$ 7452831,26;"Centro-oeste";"GO";"Bezerra";0,04</t>
  </si>
  <si>
    <t>004102;"Nicole Bernardes";28/8/2010 00:00:00;R$ 7042435,07;"Nordeste";"CE";"Canafistula";0,07</t>
  </si>
  <si>
    <t>004084;"Felipe Coutinho";20/11/2011 00:00:00;R$ 8933853,19;"Sudeste";"RJ";"Seropédica";0,07</t>
  </si>
  <si>
    <t>003965;"Ângelo Diegues";7/6/2011 00:00:00;R$ 9295804,63;"Norte";"PA";"Moiraba";0,02</t>
  </si>
  <si>
    <t>003784;"Juruna Furtado";29/4/2011 00:00:00;R$ 8215242,64;"Nordeste";"PE";"Escada";0,07</t>
  </si>
  <si>
    <t>003735;"Giovana Feijó";22/11/2010 00:00:00;R$ 7581069,12;"Nordeste";"PI";"Sussuapara";0,04</t>
  </si>
  <si>
    <t>003674;"Taís Pinho";14/11/2011 00:00:00;R$ 1383296,75;"Sul";"PR";"Bairro do Felisberto";0,06</t>
  </si>
  <si>
    <t>003613;"Miguel Júdice";19/2/2010 00:00:00;R$ 2096081,25;"Sul";"PR";"Guaraituba";0,03</t>
  </si>
  <si>
    <t>003207;"Fernando Madeira";27/2/2010 00:00:00;R$ 6732440,39;"Sudeste";"ES";"Monte Sinai";0,03</t>
  </si>
  <si>
    <t>003114;"Michel Casado";12/11/2011 00:00:00;R$ 9612177,33;"Centro-oeste";"GO";"Caturaí";0,02</t>
  </si>
  <si>
    <t>003020;"Shiva Feitosa";21/6/2010 00:00:00;R$ 1136943,88;"Norte";"PA";"Câmara do Marajó";0,06</t>
  </si>
  <si>
    <t>002922;"Airão Olivares";26/7/2011 00:00:00;R$ 9620958,39;"Nordeste";"PE";"Paudalho";0,03</t>
  </si>
  <si>
    <t>002907;"Érico Guerreiro";16/5/2010 00:00:00;R$ 1415197,61;"Sudeste";"ES";"Ibituba";0,02</t>
  </si>
  <si>
    <t>002902;"Janaína Lopes";1/10/2011 00:00:00;R$ 5796673,49;"Sudeste";"MG";"Virgínia";0,08</t>
  </si>
  <si>
    <t>002860;"Cecília Pedroso";31/5/2010 00:00:00;R$ 5945101,98;"Sudeste";"RJ";"Baltazar";0,02</t>
  </si>
  <si>
    <t>002752;"Preta Dorneles";31/8/2011 00:00:00;R$ 9667841,13;"Nordeste";"BA";"Ubaíra";0,07</t>
  </si>
  <si>
    <t>002662;"Rubi Monte";30/6/2011 00:00:00;R$ 2913835,71;"Nordeste";"PB";"Mata Limpa";0,04</t>
  </si>
  <si>
    <t>002496;"Mel Baião";7/10/2011 00:00:00;R$ 8562889,26;"Nordeste";"PE";"Batateira";0,07</t>
  </si>
  <si>
    <t>002223;"Guaraci Murtinho";14/3/2010 00:00:00;R$ 4862678,30;"Norte";"TO";"Darcinópolis";0,02</t>
  </si>
  <si>
    <t>002037;"Maria Quintela";28/7/2011 00:00:00;R$ 1906771,12;"Nordeste";"MA";"Lago do Junco";0,02</t>
  </si>
  <si>
    <t>002027;"Guilherme Camargo";16/10/2010 00:00:00;R$ 3891730,97;"Sul";"RS";"Boqueirão do Leão";0,01</t>
  </si>
  <si>
    <t>001798;"Marcela Macedo";27/12/2011 00:00:00;R$ 5337039,35;"Nordeste";"BA";"Oliveira dos Brejinhos";0,08</t>
  </si>
  <si>
    <t>001783;"William Albuquerque";25/1/2011 00:00:00;R$ 3941882,23;"Centro-oeste";"GO";"Caldazinha";0,06</t>
  </si>
  <si>
    <t>001782;"Flávio Guimarães";1/8/2011 00:00:00;R$ 8780862,56;"Sul";"RS";"Campo Branco";0,01</t>
  </si>
  <si>
    <t>001548;"Guarani Siqueira";17/5/2011 00:00:00;R$ 6967837,88;"Nordeste";"PE";"Vasques";0,01</t>
  </si>
  <si>
    <t>001486;"Sophia Miguel";26/2/2010 00:00:00;R$ 6916282,47;"Nordeste";"PB";"Santa Inês";0,03</t>
  </si>
  <si>
    <t>001386;"Paulo Sampaio";1/12/2010 00:00:00;R$ 7207150,07;"Sul";"RS";"Volta Alegre";0,07</t>
  </si>
  <si>
    <t>000679;"Giedre Bogado";17/7/2011 00:00:00;R$ 9238304,18;"Sudeste";"SP";"São Benedito das Areias";0,02</t>
  </si>
  <si>
    <t>000564;"Dandara Seixas";10/1/2011 00:00:00;R$ 9321750,82;"Sudeste";"SP";"Nova Aliança";0,03</t>
  </si>
  <si>
    <t>000442;"Gabriel Bacelar";2/5/2010 00:00:00;R$ 2482624,82;"Sudeste";"MG";"Mocambinho";0,03</t>
  </si>
  <si>
    <t>000266;"Guaicurú Estrada";7/6/2010 00:00:00;R$ 3555701,16;"Nordeste";"CE";"Jacarecoara";0,03</t>
  </si>
  <si>
    <t>000137;"Ubirajara Ribeiro";23/10/2011 00:00:00;R$ 7697406,20;"Sul";"PR";"Lajeado Grande";0,02</t>
  </si>
  <si>
    <t>Código;"Vendedor";"Data";"Valor";"Região";"UF";"Cidade";"Coeficiente"</t>
  </si>
  <si>
    <t>[&lt;=99999999]####-####;(##) ####-####</t>
  </si>
  <si>
    <t>#.##0 "km"</t>
  </si>
  <si>
    <t>#.##0,00;-#.##0,00;0,00;@</t>
  </si>
  <si>
    <t>000"."000"."000"/"0000"-"00</t>
  </si>
  <si>
    <t>(00) 0000-0000</t>
  </si>
  <si>
    <t>000"."000"."000-00</t>
  </si>
  <si>
    <t>00000-000</t>
  </si>
  <si>
    <t>ss</t>
  </si>
  <si>
    <t>s</t>
  </si>
  <si>
    <t>h:mm</t>
  </si>
  <si>
    <t>h:m</t>
  </si>
  <si>
    <t>hh</t>
  </si>
  <si>
    <t>h</t>
  </si>
  <si>
    <t>aaaa</t>
  </si>
  <si>
    <t>aa</t>
  </si>
  <si>
    <t>mmmm</t>
  </si>
  <si>
    <t>mmm</t>
  </si>
  <si>
    <t>mm</t>
  </si>
  <si>
    <t>m</t>
  </si>
  <si>
    <t>dddd</t>
  </si>
  <si>
    <t>ddd</t>
  </si>
  <si>
    <t>dd</t>
  </si>
  <si>
    <t>d</t>
  </si>
  <si>
    <t>FORMATO</t>
  </si>
  <si>
    <t>5624/80-ES</t>
  </si>
  <si>
    <t>4797/88-SP</t>
  </si>
  <si>
    <t>9874/60-MG</t>
  </si>
  <si>
    <t>8801/21-MG</t>
  </si>
  <si>
    <t>7672/29-ES</t>
  </si>
  <si>
    <t>4842/77-RJ</t>
  </si>
  <si>
    <t>6062/61-ES</t>
  </si>
  <si>
    <t>SEM MASCARA</t>
  </si>
  <si>
    <t>SEM BARRA</t>
  </si>
  <si>
    <t>SEM TRAÇO</t>
  </si>
  <si>
    <t>ID</t>
  </si>
  <si>
    <t>Excel</t>
  </si>
  <si>
    <t>Paulista</t>
  </si>
  <si>
    <t>Avenida</t>
  </si>
  <si>
    <t>São Paulo,</t>
  </si>
  <si>
    <t>Monroe</t>
  </si>
  <si>
    <t>Marilyn</t>
  </si>
  <si>
    <t>Unirtexto</t>
  </si>
  <si>
    <t>Concat</t>
  </si>
  <si>
    <t>Concatenação (&amp;)</t>
  </si>
  <si>
    <t>2º Critério</t>
  </si>
  <si>
    <t>1º Critério</t>
  </si>
  <si>
    <t xml:space="preserve">      Via        Ápia</t>
  </si>
  <si>
    <t xml:space="preserve">      Wall        Street</t>
  </si>
  <si>
    <t xml:space="preserve">      Ocean        Drive</t>
  </si>
  <si>
    <t xml:space="preserve">      Avenida        Paulista</t>
  </si>
  <si>
    <t xml:space="preserve"> Avenida Nueve       de        Julio</t>
  </si>
  <si>
    <t>PRI.MAÍUSCULA</t>
  </si>
  <si>
    <t>MAÍUSCULA</t>
  </si>
  <si>
    <t>MINÚSCULA</t>
  </si>
  <si>
    <t>ARRUMAR</t>
  </si>
  <si>
    <t>ENDEREÇO</t>
  </si>
  <si>
    <t xml:space="preserve">Veloso     </t>
  </si>
  <si>
    <t xml:space="preserve">Zoraide      </t>
  </si>
  <si>
    <t xml:space="preserve">Festas     </t>
  </si>
  <si>
    <t>Teresa</t>
  </si>
  <si>
    <t xml:space="preserve">Cartaxo     </t>
  </si>
  <si>
    <t xml:space="preserve">Antas       </t>
  </si>
  <si>
    <t xml:space="preserve">Susana    </t>
  </si>
  <si>
    <t>Horta     Pereira</t>
  </si>
  <si>
    <t>Stella</t>
  </si>
  <si>
    <t>Valente     Alves</t>
  </si>
  <si>
    <t>Rosa</t>
  </si>
  <si>
    <t>Barbosa     Ferreira</t>
  </si>
  <si>
    <t>Rafael</t>
  </si>
  <si>
    <t>Maranhão     Rodrigues</t>
  </si>
  <si>
    <t xml:space="preserve">Manoel     </t>
  </si>
  <si>
    <t>Lousado     Souza</t>
  </si>
  <si>
    <t>Henri</t>
  </si>
  <si>
    <t>Andrade     Oliveira</t>
  </si>
  <si>
    <t>Hélio</t>
  </si>
  <si>
    <t>Proença     Santos</t>
  </si>
  <si>
    <t>Heleno</t>
  </si>
  <si>
    <t>Nogueira     Silva</t>
  </si>
  <si>
    <t>Gustavo</t>
  </si>
  <si>
    <t xml:space="preserve">Mortágua     </t>
  </si>
  <si>
    <t>Getúlio</t>
  </si>
  <si>
    <t xml:space="preserve">Areosa     </t>
  </si>
  <si>
    <t>Fernando</t>
  </si>
  <si>
    <t xml:space="preserve">Figueira     </t>
  </si>
  <si>
    <t>Ezra</t>
  </si>
  <si>
    <t xml:space="preserve">Naves     </t>
  </si>
  <si>
    <t>Estrela</t>
  </si>
  <si>
    <t xml:space="preserve">Marques     </t>
  </si>
  <si>
    <t>Epitácio</t>
  </si>
  <si>
    <t>Fontes     Pereira</t>
  </si>
  <si>
    <t xml:space="preserve">     Clodomiro</t>
  </si>
  <si>
    <t>Abreu     Alves</t>
  </si>
  <si>
    <t>Cid</t>
  </si>
  <si>
    <t>Conde     Ferreira</t>
  </si>
  <si>
    <t>Carlos</t>
  </si>
  <si>
    <t>Castilhos     Rodrigues</t>
  </si>
  <si>
    <t>Camilo</t>
  </si>
  <si>
    <t>Bicudo     Souza</t>
  </si>
  <si>
    <t>Benjamin</t>
  </si>
  <si>
    <t>Lopes     Oliveira</t>
  </si>
  <si>
    <t xml:space="preserve">     Anauã</t>
  </si>
  <si>
    <t>Valgueiro     Santos</t>
  </si>
  <si>
    <t>Alice</t>
  </si>
  <si>
    <t>Valido     Silva</t>
  </si>
  <si>
    <t xml:space="preserve">  Adauto</t>
  </si>
  <si>
    <t>Nome Completo</t>
  </si>
  <si>
    <t>Sobrenome</t>
  </si>
  <si>
    <t>veloso</t>
  </si>
  <si>
    <t>zoraide</t>
  </si>
  <si>
    <t>festas</t>
  </si>
  <si>
    <t>teresa</t>
  </si>
  <si>
    <t>cartaxo</t>
  </si>
  <si>
    <t>antas</t>
  </si>
  <si>
    <t>susana</t>
  </si>
  <si>
    <t>horta</t>
  </si>
  <si>
    <t>stella</t>
  </si>
  <si>
    <t>valente</t>
  </si>
  <si>
    <t>rosa</t>
  </si>
  <si>
    <t>barbosa</t>
  </si>
  <si>
    <t>rafael</t>
  </si>
  <si>
    <t>maranhão</t>
  </si>
  <si>
    <t>manoel</t>
  </si>
  <si>
    <t>lousado</t>
  </si>
  <si>
    <t>henri</t>
  </si>
  <si>
    <t>andrade</t>
  </si>
  <si>
    <t>hélio</t>
  </si>
  <si>
    <t>proença</t>
  </si>
  <si>
    <t>heleno</t>
  </si>
  <si>
    <t>nogueira</t>
  </si>
  <si>
    <t>gustavo</t>
  </si>
  <si>
    <t>mortágua</t>
  </si>
  <si>
    <t>getúlio</t>
  </si>
  <si>
    <t>areosa</t>
  </si>
  <si>
    <t>fernando</t>
  </si>
  <si>
    <t>figueira</t>
  </si>
  <si>
    <t>ezra</t>
  </si>
  <si>
    <t>naves</t>
  </si>
  <si>
    <t>estrela</t>
  </si>
  <si>
    <t>marques</t>
  </si>
  <si>
    <t>epitácio</t>
  </si>
  <si>
    <t>fontes</t>
  </si>
  <si>
    <t>clodomiro</t>
  </si>
  <si>
    <t>abreu</t>
  </si>
  <si>
    <t>cid</t>
  </si>
  <si>
    <t>conde</t>
  </si>
  <si>
    <t>carlos</t>
  </si>
  <si>
    <t>castilhos</t>
  </si>
  <si>
    <t>camilo</t>
  </si>
  <si>
    <t>bicudo</t>
  </si>
  <si>
    <t>benjamin</t>
  </si>
  <si>
    <t>lopes</t>
  </si>
  <si>
    <t>anauã</t>
  </si>
  <si>
    <t>valgueiro</t>
  </si>
  <si>
    <t>alice</t>
  </si>
  <si>
    <t>valido</t>
  </si>
  <si>
    <t>adauto</t>
  </si>
  <si>
    <t>1110000</t>
  </si>
  <si>
    <t>Segunda à Quarta</t>
  </si>
  <si>
    <t>Proclamação da República</t>
  </si>
  <si>
    <t>0101000</t>
  </si>
  <si>
    <t>Terça e Quinta</t>
  </si>
  <si>
    <t>Segundas, Quartas e Sexta</t>
  </si>
  <si>
    <t>0000000</t>
  </si>
  <si>
    <t>Todos os dias</t>
  </si>
  <si>
    <t>0000010</t>
  </si>
  <si>
    <t>Apenas sábado</t>
  </si>
  <si>
    <t>0000100</t>
  </si>
  <si>
    <t>Apenas sexta-feira</t>
  </si>
  <si>
    <t>0001000</t>
  </si>
  <si>
    <t>Apenas quinta-feira</t>
  </si>
  <si>
    <t>Corpus Christi</t>
  </si>
  <si>
    <t>0010000</t>
  </si>
  <si>
    <t>Apenas quarta-feira</t>
  </si>
  <si>
    <t>0100000</t>
  </si>
  <si>
    <t>Apenas terça-feira</t>
  </si>
  <si>
    <t>Dia do Trabalho</t>
  </si>
  <si>
    <t>1000000</t>
  </si>
  <si>
    <t>Apenas segunda-feira</t>
  </si>
  <si>
    <t>Tiradentes</t>
  </si>
  <si>
    <t>DIAS ÚTEIS</t>
  </si>
  <si>
    <t>Término</t>
  </si>
  <si>
    <t>Início</t>
  </si>
  <si>
    <t>0000001</t>
  </si>
  <si>
    <t>Apenas domingo</t>
  </si>
  <si>
    <t>DIATRABALHOTOTAL.INTL</t>
  </si>
  <si>
    <t>0000110</t>
  </si>
  <si>
    <t>Sexta-feira, Sábado</t>
  </si>
  <si>
    <t>0001100</t>
  </si>
  <si>
    <t>Quinta-feira, Sexta-feira</t>
  </si>
  <si>
    <t>0011000</t>
  </si>
  <si>
    <t>Quarta-feira, Quinta-feira</t>
  </si>
  <si>
    <t>0110000</t>
  </si>
  <si>
    <t>Terça-feira, Quarta-feira</t>
  </si>
  <si>
    <t>1100000</t>
  </si>
  <si>
    <t>Segunda-feira, Terça-feira</t>
  </si>
  <si>
    <t>Domingo, Segunda</t>
  </si>
  <si>
    <t>0000011</t>
  </si>
  <si>
    <t>Sábado, Domingo</t>
  </si>
  <si>
    <t>1 ou não especificado</t>
  </si>
  <si>
    <t>Dias</t>
  </si>
  <si>
    <t>TEXTO DE FIM DE SEMANA</t>
  </si>
  <si>
    <t>DIAS DE FIM DE SEMANA</t>
  </si>
  <si>
    <t>NÚMERO DE FIM DE SEMANA</t>
  </si>
  <si>
    <t>DIATRABALHO.INTL</t>
  </si>
  <si>
    <t>FIMMES</t>
  </si>
  <si>
    <t>DATAM</t>
  </si>
  <si>
    <t>MESES</t>
  </si>
  <si>
    <t>TEMPO</t>
  </si>
  <si>
    <t>NÚMERO SEMANA</t>
  </si>
  <si>
    <t>DIA DA SEMANA</t>
  </si>
  <si>
    <t>SEGUNDO</t>
  </si>
  <si>
    <t>MINUTO</t>
  </si>
  <si>
    <t>HORA</t>
  </si>
  <si>
    <t>ANO</t>
  </si>
  <si>
    <t>MÊS</t>
  </si>
  <si>
    <t>DIA</t>
  </si>
  <si>
    <t>DATA E HORA</t>
  </si>
  <si>
    <t>DATA LIMITE</t>
  </si>
  <si>
    <t>EURO</t>
  </si>
  <si>
    <t>LIBRA ESTERLINA</t>
  </si>
  <si>
    <t>DOLAR</t>
  </si>
  <si>
    <t>MENOR COTAÇÃO</t>
  </si>
  <si>
    <t>MAIOR COTAÇÃO</t>
  </si>
  <si>
    <t>DATA FINAL</t>
  </si>
  <si>
    <t>DATA INICIAL</t>
  </si>
  <si>
    <t>MOEDA</t>
  </si>
  <si>
    <t>MARTA</t>
  </si>
  <si>
    <t>BLUSA MOLETOM</t>
  </si>
  <si>
    <t>CALÇA MOLETOM</t>
  </si>
  <si>
    <t>FÁBIO</t>
  </si>
  <si>
    <t>CAMISA</t>
  </si>
  <si>
    <t>SAIA JEANS</t>
  </si>
  <si>
    <t>LUIZ</t>
  </si>
  <si>
    <t>JAQUETA COURO</t>
  </si>
  <si>
    <t>BERMUDA JEANS</t>
  </si>
  <si>
    <t>ADRIANA</t>
  </si>
  <si>
    <t>JAQUETA</t>
  </si>
  <si>
    <t>CONT.SES</t>
  </si>
  <si>
    <t>MÉDIASES</t>
  </si>
  <si>
    <t>VESTIDO</t>
  </si>
  <si>
    <t>TÊNIS*</t>
  </si>
  <si>
    <t>SOMASES</t>
  </si>
  <si>
    <t>SAIA</t>
  </si>
  <si>
    <t>*MOLETOM*</t>
  </si>
  <si>
    <t>CALÇA*</t>
  </si>
  <si>
    <t>Valores acima de 200</t>
  </si>
  <si>
    <t>JAQUETA JEANS</t>
  </si>
  <si>
    <t>JAQUETA*</t>
  </si>
  <si>
    <t>Peça</t>
  </si>
  <si>
    <t>Cliente</t>
  </si>
  <si>
    <t>CONT.SE Total "&gt;200"</t>
  </si>
  <si>
    <t>VALORES</t>
  </si>
  <si>
    <t>PEÇA</t>
  </si>
  <si>
    <t>Atacado</t>
  </si>
  <si>
    <t>Eny Assis</t>
  </si>
  <si>
    <t>Nokia  Lumia 820</t>
  </si>
  <si>
    <t>Samsung Yong S6313</t>
  </si>
  <si>
    <t>Dulce Quintela</t>
  </si>
  <si>
    <t>Samsung Galaxy Pocket Duos S5303</t>
  </si>
  <si>
    <t>Nokia Lumia 520</t>
  </si>
  <si>
    <t>Nokia Asha Dual Chip 310</t>
  </si>
  <si>
    <t>Branca Machado</t>
  </si>
  <si>
    <t>Nokia Asha Dual Chip 200</t>
  </si>
  <si>
    <t>Francisco Macena</t>
  </si>
  <si>
    <t>Nokia Lumia 710</t>
  </si>
  <si>
    <t>Isabel Garrau</t>
  </si>
  <si>
    <t>Nokia Asha Dual Chip C206</t>
  </si>
  <si>
    <t>Nokia Asha Dual Chip 202</t>
  </si>
  <si>
    <t>Nokia Asha 311</t>
  </si>
  <si>
    <t>Samsung Galaxy Gran Duos I9082</t>
  </si>
  <si>
    <t>Fátima Infante</t>
  </si>
  <si>
    <t>Nokia 201</t>
  </si>
  <si>
    <t>Nokia Asha Dual Chip 305</t>
  </si>
  <si>
    <t>Samsung Galaxy - Y S5360</t>
  </si>
  <si>
    <t xml:space="preserve">Samsung Galaxy - Y </t>
  </si>
  <si>
    <t>Nokia Asha Dual Chip 205</t>
  </si>
  <si>
    <t>Pedro Henrique Gama</t>
  </si>
  <si>
    <t>Samsung Galaxy S4 - 3G Gt 19500Zwlzto</t>
  </si>
  <si>
    <t>Nokia Lumia 620</t>
  </si>
  <si>
    <t>Nokia Asha Dual Chip 308</t>
  </si>
  <si>
    <t>Nokia Lumia 920</t>
  </si>
  <si>
    <t>Samsung Galaxy S Iii Mini I8190</t>
  </si>
  <si>
    <t>Samsung Galaxy S Iii I9300</t>
  </si>
  <si>
    <t>Samsung Galaxy -Y Duos 6102B</t>
  </si>
  <si>
    <t>Samsung Galaxy S Duos S7562</t>
  </si>
  <si>
    <t>Samsung Chat 5330</t>
  </si>
  <si>
    <t>Nokia Lumia 720</t>
  </si>
  <si>
    <t>Samsung Galaxy Ace Duos Gts 6802B</t>
  </si>
  <si>
    <t>Samsung Chat Dual 357</t>
  </si>
  <si>
    <t>Samsung Galaxy S Ii Lite Gti 9070</t>
  </si>
  <si>
    <t>Nokia Asha Dual Chip 110</t>
  </si>
  <si>
    <t>Samsung Galaxy S4 - 4G Gt I9505Zwlzto</t>
  </si>
  <si>
    <t>Nokia C202</t>
  </si>
  <si>
    <t>Samsung Galaxy Ace S5830</t>
  </si>
  <si>
    <t>Varejo</t>
  </si>
  <si>
    <t>Média de Vendas(R$)</t>
  </si>
  <si>
    <t>Quantidade Vendida</t>
  </si>
  <si>
    <t>Total Vendido(R$)</t>
  </si>
  <si>
    <t>Tipo</t>
  </si>
  <si>
    <t>Vendas(R$)</t>
  </si>
  <si>
    <t>&gt;=01/01/2019</t>
  </si>
  <si>
    <t>&lt;=31/01/2019</t>
  </si>
  <si>
    <t>WhatsApp</t>
  </si>
  <si>
    <t>Facebook</t>
  </si>
  <si>
    <t>Média</t>
  </si>
  <si>
    <t>Cinto</t>
  </si>
  <si>
    <t>Meia</t>
  </si>
  <si>
    <t>Cueca</t>
  </si>
  <si>
    <t>Sapato</t>
  </si>
  <si>
    <t>Colete</t>
  </si>
  <si>
    <t>Boné</t>
  </si>
  <si>
    <t>Casaco</t>
  </si>
  <si>
    <t>Short</t>
  </si>
  <si>
    <t>Bermuda</t>
  </si>
  <si>
    <t>Calça</t>
  </si>
  <si>
    <t>Camisa</t>
  </si>
  <si>
    <t>Dezembro</t>
  </si>
  <si>
    <t>Regata</t>
  </si>
  <si>
    <t>Novembro</t>
  </si>
  <si>
    <t>Polo</t>
  </si>
  <si>
    <t>Outubro</t>
  </si>
  <si>
    <t>T-Shirt</t>
  </si>
  <si>
    <t>Setembro</t>
  </si>
  <si>
    <t>Agosto</t>
  </si>
  <si>
    <t>Escala Logaritima</t>
  </si>
  <si>
    <t>Julho</t>
  </si>
  <si>
    <t>Junho</t>
  </si>
  <si>
    <t>Maio</t>
  </si>
  <si>
    <t>Máquina 15</t>
  </si>
  <si>
    <t>Abril</t>
  </si>
  <si>
    <t>Máquina 14</t>
  </si>
  <si>
    <t>Março</t>
  </si>
  <si>
    <t>Máquina 13</t>
  </si>
  <si>
    <t>Fevereiro</t>
  </si>
  <si>
    <t>Máquina 12</t>
  </si>
  <si>
    <t>Janeiro</t>
  </si>
  <si>
    <t>Máquina 11</t>
  </si>
  <si>
    <t>Realizado</t>
  </si>
  <si>
    <t>Meta</t>
  </si>
  <si>
    <t>Máquina 10</t>
  </si>
  <si>
    <t>Linha</t>
  </si>
  <si>
    <t>Máquina 9</t>
  </si>
  <si>
    <t>Máquina 8</t>
  </si>
  <si>
    <t>CLIENTE 15</t>
  </si>
  <si>
    <t>Máquina 7</t>
  </si>
  <si>
    <t>CLIENTE 14</t>
  </si>
  <si>
    <t>Máquina 6</t>
  </si>
  <si>
    <t>CLIENTE 13</t>
  </si>
  <si>
    <t>Máquina 5</t>
  </si>
  <si>
    <t>CLIENTE 12</t>
  </si>
  <si>
    <t>Máquina 4</t>
  </si>
  <si>
    <t>CLIENTE 11</t>
  </si>
  <si>
    <t>Máquina 3</t>
  </si>
  <si>
    <t>CLIENTE 10</t>
  </si>
  <si>
    <t>Máquina 2</t>
  </si>
  <si>
    <t>CLIENTE 09</t>
  </si>
  <si>
    <t>Máquina 1</t>
  </si>
  <si>
    <t>CLIENTE 08</t>
  </si>
  <si>
    <t>Produção Diária</t>
  </si>
  <si>
    <t>Máquinas</t>
  </si>
  <si>
    <t>CLIENTE 07</t>
  </si>
  <si>
    <t>HISTOGRAMA</t>
  </si>
  <si>
    <t>CLIENTE 06</t>
  </si>
  <si>
    <t>CLIENTE 05</t>
  </si>
  <si>
    <t>Total Líquido Final</t>
  </si>
  <si>
    <t>CLIENTE 04</t>
  </si>
  <si>
    <t>Pintura Fachada</t>
  </si>
  <si>
    <t>CLIENTE 03</t>
  </si>
  <si>
    <t>Aluguel Salão de Festas</t>
  </si>
  <si>
    <t>CLIENTE 02</t>
  </si>
  <si>
    <t>Subtotal Despesas</t>
  </si>
  <si>
    <t>CLIENTE 01</t>
  </si>
  <si>
    <t>Manutenção</t>
  </si>
  <si>
    <t>NOTA</t>
  </si>
  <si>
    <t>Limpeza</t>
  </si>
  <si>
    <t>DISPERSÃO</t>
  </si>
  <si>
    <t>Luna</t>
  </si>
  <si>
    <t>Patricia</t>
  </si>
  <si>
    <t>Fun. de Reserva</t>
  </si>
  <si>
    <t>Gabrielly</t>
  </si>
  <si>
    <t>Arrecadação Total</t>
  </si>
  <si>
    <t>Erick</t>
  </si>
  <si>
    <t>DESCRIÇÃO</t>
  </si>
  <si>
    <t>Matheus</t>
  </si>
  <si>
    <t>CASCATA</t>
  </si>
  <si>
    <t>Lucas</t>
  </si>
  <si>
    <t>Gabriel</t>
  </si>
  <si>
    <t>Fechados</t>
  </si>
  <si>
    <t>PREVISTO</t>
  </si>
  <si>
    <t>Negocioação</t>
  </si>
  <si>
    <t>COMBINAÇÃO</t>
  </si>
  <si>
    <t>Leads Qual.</t>
  </si>
  <si>
    <t>Vitória</t>
  </si>
  <si>
    <t>Esperíto Santo</t>
  </si>
  <si>
    <t>Visitantes</t>
  </si>
  <si>
    <t>Betim</t>
  </si>
  <si>
    <t>Minas Gerais</t>
  </si>
  <si>
    <t>DADOS</t>
  </si>
  <si>
    <t>ETAPAS</t>
  </si>
  <si>
    <t>FERRAMENTARIA</t>
  </si>
  <si>
    <t>FUNÍL</t>
  </si>
  <si>
    <t>MANUTENÇÃO</t>
  </si>
  <si>
    <t>Feira de Santana</t>
  </si>
  <si>
    <t>Bahia</t>
  </si>
  <si>
    <t>QUALIDADE</t>
  </si>
  <si>
    <t>Vit. da Conquista</t>
  </si>
  <si>
    <t>COBRANÇA INDEVIDA</t>
  </si>
  <si>
    <t>PPCP</t>
  </si>
  <si>
    <t>PRODUÇÃO</t>
  </si>
  <si>
    <t>ATENDIMENTO</t>
  </si>
  <si>
    <t>LOGISTICA</t>
  </si>
  <si>
    <t>Paragominas</t>
  </si>
  <si>
    <t>Pará</t>
  </si>
  <si>
    <t>DÚVIDAS DE UTILIZAÇÃO</t>
  </si>
  <si>
    <t>SUPRIMENTOS</t>
  </si>
  <si>
    <t>PRODUTO ERRADO</t>
  </si>
  <si>
    <t>MARKETING</t>
  </si>
  <si>
    <t>ATRASO NA ENTREGA</t>
  </si>
  <si>
    <t>COMERCIAL</t>
  </si>
  <si>
    <t>Amazonas</t>
  </si>
  <si>
    <t>PEÇA QUEBRADA</t>
  </si>
  <si>
    <t>FINANCEIRO</t>
  </si>
  <si>
    <t>DEFEITO</t>
  </si>
  <si>
    <t>RECURSOS HUMANOS</t>
  </si>
  <si>
    <t>ADMISTRAÇÃO</t>
  </si>
  <si>
    <t>QTDE. VENDAS</t>
  </si>
  <si>
    <t xml:space="preserve">CIDADE </t>
  </si>
  <si>
    <t>Nº RECLAMAÇÕES</t>
  </si>
  <si>
    <t>CANAL SAC</t>
  </si>
  <si>
    <t>SALÁRIO</t>
  </si>
  <si>
    <t>ÁREA</t>
  </si>
  <si>
    <t>EXPLOSÃO SOLAR</t>
  </si>
  <si>
    <t>PARETO</t>
  </si>
  <si>
    <t>MAPA DE ÁRVORE</t>
  </si>
  <si>
    <t>Uruguai</t>
  </si>
  <si>
    <t>Peru</t>
  </si>
  <si>
    <t>FERRAMENTAS</t>
  </si>
  <si>
    <t>P6</t>
  </si>
  <si>
    <t>Paraguai</t>
  </si>
  <si>
    <t>RELAÇÃO INTERPESSOAL</t>
  </si>
  <si>
    <t>P5</t>
  </si>
  <si>
    <t>Equador</t>
  </si>
  <si>
    <t>MOTIVAÇÃO</t>
  </si>
  <si>
    <t>P4</t>
  </si>
  <si>
    <t>Colômbia</t>
  </si>
  <si>
    <t>NEGOCIAÇÃO</t>
  </si>
  <si>
    <t>P3</t>
  </si>
  <si>
    <t>Chile</t>
  </si>
  <si>
    <t>PRODUTIVIDADE</t>
  </si>
  <si>
    <t>P2</t>
  </si>
  <si>
    <t>Brasil</t>
  </si>
  <si>
    <t>COMUNICAÇÃO</t>
  </si>
  <si>
    <t>P1</t>
  </si>
  <si>
    <t>Argentina</t>
  </si>
  <si>
    <t>LIDERANÇA</t>
  </si>
  <si>
    <t>VALOR PRESENTE</t>
  </si>
  <si>
    <t>TEMPO DE PAYBACK</t>
  </si>
  <si>
    <t>ALINHAMENTO ESTRATÉGICO</t>
  </si>
  <si>
    <t>PROJETO</t>
  </si>
  <si>
    <t>MATRÍCULAS</t>
  </si>
  <si>
    <t>PAÍS</t>
  </si>
  <si>
    <t>VENDEDOR B</t>
  </si>
  <si>
    <t>VENDEDOR A</t>
  </si>
  <si>
    <t>APITIDÕES</t>
  </si>
  <si>
    <t>BOLHAS</t>
  </si>
  <si>
    <t>MAPA DE CALOR</t>
  </si>
  <si>
    <t>RADAR</t>
  </si>
  <si>
    <t>VOOS COMERCIAIS - JANEIRO 2024</t>
  </si>
  <si>
    <t>HORÁRIO DE EMBARQUE</t>
  </si>
  <si>
    <t>CADEIRAS OCUPADAS</t>
  </si>
  <si>
    <t>Pedido</t>
  </si>
  <si>
    <t>Entrega do Relatório</t>
  </si>
  <si>
    <t>Horário de Entrega</t>
  </si>
  <si>
    <t>Mês</t>
  </si>
  <si>
    <t>Dia/Semana</t>
  </si>
  <si>
    <t>Segunda-Feira</t>
  </si>
  <si>
    <t>São Paulo - SP</t>
  </si>
  <si>
    <t>Local</t>
  </si>
  <si>
    <t>Preenchimento Relâmpago - Cidade</t>
  </si>
  <si>
    <t>Resumo de Vendas</t>
  </si>
  <si>
    <t>Maior Venda</t>
  </si>
  <si>
    <t>Menor Venda</t>
  </si>
  <si>
    <t>Qtd. De Vendas</t>
  </si>
  <si>
    <t>FATURAMENTO</t>
  </si>
  <si>
    <t>Descrição</t>
  </si>
  <si>
    <t>Link</t>
  </si>
  <si>
    <t>Página Web</t>
  </si>
  <si>
    <t>Célula na planilha "Contatos"</t>
  </si>
  <si>
    <t>E-mail</t>
  </si>
  <si>
    <t>Ana Carolina Rodrigues</t>
  </si>
  <si>
    <t>arodrigues@teste.com</t>
  </si>
  <si>
    <t>(21) 2414 - 5098</t>
  </si>
  <si>
    <t>facebook.com/ana</t>
  </si>
  <si>
    <t>Carlos dos Santos</t>
  </si>
  <si>
    <t>csantos@teste.com</t>
  </si>
  <si>
    <t>(21) 3473 - 4899</t>
  </si>
  <si>
    <t>facebook.com/carlos</t>
  </si>
  <si>
    <t>Antônio Pires</t>
  </si>
  <si>
    <t>apires@teste.com</t>
  </si>
  <si>
    <t>(21) 2569 - 5291</t>
  </si>
  <si>
    <t>facebook.com/antonio</t>
  </si>
  <si>
    <t>Ana Chaves</t>
  </si>
  <si>
    <t>achaves@teste.com</t>
  </si>
  <si>
    <t>(21) 3288 - 3143</t>
  </si>
  <si>
    <t>João Cavalcante</t>
  </si>
  <si>
    <t>jcavalcante@teste.com</t>
  </si>
  <si>
    <t>(21) 2048 - 1680</t>
  </si>
  <si>
    <t>facebook.com/joao</t>
  </si>
  <si>
    <t>José Oliveira</t>
  </si>
  <si>
    <t>joliveira@teste.com</t>
  </si>
  <si>
    <t>(21) 1802 - 4952</t>
  </si>
  <si>
    <t>facebook.com/jose</t>
  </si>
  <si>
    <t>Cláudio de Oliveira</t>
  </si>
  <si>
    <t>coliveira@teste.com</t>
  </si>
  <si>
    <t>(21) 2878 - 2130</t>
  </si>
  <si>
    <t>facebook.com/claudio</t>
  </si>
  <si>
    <t>Marcos Santos</t>
  </si>
  <si>
    <t>msantos@teste.com</t>
  </si>
  <si>
    <t>(21) 2024 - 3819</t>
  </si>
  <si>
    <t>facebook.com/marcos</t>
  </si>
  <si>
    <t>Antônio da Silva</t>
  </si>
  <si>
    <t>asilva@teste.com</t>
  </si>
  <si>
    <t>(21) 1284 - 1432</t>
  </si>
  <si>
    <t>facebook.com/antoniosilva</t>
  </si>
  <si>
    <t>Gabriel Silva dos Santos</t>
  </si>
  <si>
    <t>gsantos@teste.com</t>
  </si>
  <si>
    <t>(21) 1121 - 2940</t>
  </si>
  <si>
    <t>facebook.com/gabriel</t>
  </si>
  <si>
    <t>Tatiana Pereira da Silva</t>
  </si>
  <si>
    <t>tsilva@teste.com</t>
  </si>
  <si>
    <t>(21) 4433 - 4885</t>
  </si>
  <si>
    <t>facebook.com/tatiana</t>
  </si>
  <si>
    <t>Ronaldo Souza Cavalcante</t>
  </si>
  <si>
    <t>rcavalcante@teste.com</t>
  </si>
  <si>
    <t>(21) 3861 - 4887</t>
  </si>
  <si>
    <t>facebook.com/ronaldo</t>
  </si>
  <si>
    <t>Roberto Silva</t>
  </si>
  <si>
    <t>rsilva@teste.com</t>
  </si>
  <si>
    <t>(21) 2661 - 1572</t>
  </si>
  <si>
    <t>facebook.com/roberto</t>
  </si>
  <si>
    <t>Marta Pereira</t>
  </si>
  <si>
    <t>mpereira@teste.com</t>
  </si>
  <si>
    <t>(21) 4450 - 3087</t>
  </si>
  <si>
    <t>facebook.com/marta</t>
  </si>
  <si>
    <t>Ana Maria Souza</t>
  </si>
  <si>
    <t>asouza@teste.com</t>
  </si>
  <si>
    <t>(21) 4537 - 5395</t>
  </si>
  <si>
    <t>Patrícia Pereira</t>
  </si>
  <si>
    <t>ppereira@teste.com</t>
  </si>
  <si>
    <t>(21) 5489 - 1470</t>
  </si>
  <si>
    <t>facebook.com/patricia</t>
  </si>
  <si>
    <t>Tarsila Ferreira</t>
  </si>
  <si>
    <t>tferreira@teste.com</t>
  </si>
  <si>
    <t>(21) 3525 - 2052</t>
  </si>
  <si>
    <t>facebook.com/tarsila</t>
  </si>
  <si>
    <t>Francisco Silva</t>
  </si>
  <si>
    <t>fsilva@teste.com</t>
  </si>
  <si>
    <t>(21) 4041 - 2763</t>
  </si>
  <si>
    <t>facebook.com/francisco</t>
  </si>
  <si>
    <t>Ana Cláudia Silva</t>
  </si>
  <si>
    <t>(21) 5348 - 1463</t>
  </si>
  <si>
    <t>Bianca Dias</t>
  </si>
  <si>
    <t>biancad@teste.com</t>
  </si>
  <si>
    <t>(21) 3188 - 5105</t>
  </si>
  <si>
    <t>facebook.com/bianca</t>
  </si>
  <si>
    <t>Power BI</t>
  </si>
  <si>
    <t>SQL</t>
  </si>
  <si>
    <t>Python</t>
  </si>
  <si>
    <t>Símbolo</t>
  </si>
  <si>
    <t>Valor na Célula</t>
  </si>
  <si>
    <t>Formato Personalizado</t>
  </si>
  <si>
    <t>mmmmm</t>
  </si>
  <si>
    <t>dd-mmm-aaaa</t>
  </si>
  <si>
    <t>dddd, dd "de" mmm "de" aaaa</t>
  </si>
  <si>
    <t>Resultado no Valor da Célula</t>
  </si>
  <si>
    <t>ago</t>
  </si>
  <si>
    <t>agosto</t>
  </si>
  <si>
    <t>a</t>
  </si>
  <si>
    <t>dom</t>
  </si>
  <si>
    <t>domingo</t>
  </si>
  <si>
    <t>domingo, 25 de ago de 2019</t>
  </si>
  <si>
    <t>hh:mm</t>
  </si>
  <si>
    <t>[m]</t>
  </si>
  <si>
    <t>hh:mm:ss</t>
  </si>
  <si>
    <t>[s]</t>
  </si>
  <si>
    <t>Formato</t>
  </si>
  <si>
    <t>Telefone</t>
  </si>
  <si>
    <t>CEP + 3</t>
  </si>
  <si>
    <t>CPF</t>
  </si>
  <si>
    <t>RG</t>
  </si>
  <si>
    <t>CNPJ</t>
  </si>
  <si>
    <r>
      <t> </t>
    </r>
    <r>
      <rPr>
        <sz val="10"/>
        <rFont val="Arial"/>
        <family val="2"/>
      </rPr>
      <t>46.377.222/0001-29 </t>
    </r>
  </si>
  <si>
    <t>(11)39714549</t>
  </si>
  <si>
    <t>(00)0000-0000</t>
  </si>
  <si>
    <t>00"."000"."000-0</t>
  </si>
  <si>
    <t>"00"."000"."000"/"0000-00</t>
  </si>
  <si>
    <t>"TEXTO"</t>
  </si>
  <si>
    <t>"Vendas de" R$#,#0</t>
  </si>
  <si>
    <t>"Vendas de" #.##0</t>
  </si>
  <si>
    <t>"Você atingiu " 0% "da meta"</t>
  </si>
  <si>
    <t>0%" em Vendas"</t>
  </si>
  <si>
    <t>Data Inicial</t>
  </si>
  <si>
    <t>Data Final</t>
  </si>
  <si>
    <t>Loja 1</t>
  </si>
  <si>
    <t>Régua</t>
  </si>
  <si>
    <t>Borracha</t>
  </si>
  <si>
    <t>Caneta</t>
  </si>
  <si>
    <t>Estojo</t>
  </si>
  <si>
    <t>Loja 2</t>
  </si>
  <si>
    <t>Some o valor da Loja 1 e Loja 2</t>
  </si>
  <si>
    <t>Data e Hora Atual</t>
  </si>
  <si>
    <t>Código_Marca_Fábrica</t>
  </si>
  <si>
    <t>H1437701_FRUCTIS_Fábrica São Paulo</t>
  </si>
  <si>
    <t>A6086300_Dermo-Expertise_Fábrica Rio de Janeiro</t>
  </si>
  <si>
    <t>H0980902_Elseve_Fábrica São Paulo</t>
  </si>
  <si>
    <t>H0507701_Solar Expertise_Fábrica Rio de Janeiro</t>
  </si>
  <si>
    <t>H0880300_Maybelline_Fábrica Rio de Janeiro</t>
  </si>
  <si>
    <t>H1437900_FRUCTIS_Fábrica São Paulo</t>
  </si>
  <si>
    <t>H0689701_Elseve_Fábrica São Paulo</t>
  </si>
  <si>
    <t>H0859000_Solar Expertise_Fábrica Rio de Janeiro</t>
  </si>
  <si>
    <t>Fábrica</t>
  </si>
  <si>
    <t>Funcionário/Cargo</t>
  </si>
  <si>
    <t>001 - Apple - iPhone 14</t>
  </si>
  <si>
    <t>002 - Samsung - Galaxy S21</t>
  </si>
  <si>
    <t>003 - Motorola - Moto G60</t>
  </si>
  <si>
    <t>004 - LG - Velvet</t>
  </si>
  <si>
    <t>005 - LG - Velvet</t>
  </si>
  <si>
    <t>Quantidade de Filiais</t>
  </si>
  <si>
    <t>Qtde. de Vendas Anual</t>
  </si>
  <si>
    <t>Melhor Venda  do Ano</t>
  </si>
  <si>
    <t>Menor  Venda Ano</t>
  </si>
  <si>
    <t>Média  de Vendas Anual</t>
  </si>
  <si>
    <t>Vendas não Preenchidas</t>
  </si>
  <si>
    <t>Status</t>
  </si>
  <si>
    <t>Televisão</t>
  </si>
  <si>
    <t>Smartphone</t>
  </si>
  <si>
    <t>Laptop</t>
  </si>
  <si>
    <t>Geladeira</t>
  </si>
  <si>
    <t>Máquina de Lavar</t>
  </si>
  <si>
    <t>Ar-condicionado</t>
  </si>
  <si>
    <t>Fritadeira Elétrica</t>
  </si>
  <si>
    <t xml:space="preserve"> Videogame</t>
  </si>
  <si>
    <t>Cód. Cliente</t>
  </si>
  <si>
    <t>São Caetano do Sul</t>
  </si>
  <si>
    <t>João Pessoa</t>
  </si>
  <si>
    <t>Tocantins</t>
  </si>
  <si>
    <t>Conjunto de ícones</t>
  </si>
  <si>
    <t>Digite a Cidade</t>
  </si>
  <si>
    <t>Personalizado, usando fórmulas para Destacar a  Linha</t>
  </si>
  <si>
    <t>Mercadoria</t>
  </si>
  <si>
    <t>À Vista</t>
  </si>
  <si>
    <t>28 Dias</t>
  </si>
  <si>
    <t xml:space="preserve">Alecrim </t>
  </si>
  <si>
    <t>Destacar Células Vazias</t>
  </si>
  <si>
    <t xml:space="preserve">Data Agendada para: </t>
  </si>
  <si>
    <t>Texto Pesonalizado</t>
  </si>
  <si>
    <t>Função AGORA</t>
  </si>
  <si>
    <t>Função HOJE</t>
  </si>
  <si>
    <t>Extração das Horas</t>
  </si>
  <si>
    <t>Extração dos Minutos</t>
  </si>
  <si>
    <t>Extração dos Segundos</t>
  </si>
  <si>
    <t>Horas</t>
  </si>
  <si>
    <t>Minutos</t>
  </si>
  <si>
    <t>Segundos</t>
  </si>
  <si>
    <t>Função TEMPO</t>
  </si>
  <si>
    <t>Dia</t>
  </si>
  <si>
    <t>Ano</t>
  </si>
  <si>
    <t>Função DATA</t>
  </si>
  <si>
    <t>Dia da Semana</t>
  </si>
  <si>
    <t>Numero da Semana</t>
  </si>
  <si>
    <t>Confraternização Universal</t>
  </si>
  <si>
    <t>Carnaval</t>
  </si>
  <si>
    <t>Paixão de Cristo</t>
  </si>
  <si>
    <t>Independência do Brasil</t>
  </si>
  <si>
    <t>Finados</t>
  </si>
  <si>
    <t>Feriados</t>
  </si>
  <si>
    <r>
      <t>Nossa Sr.</t>
    </r>
    <r>
      <rPr>
        <vertAlign val="superscript"/>
        <sz val="8"/>
        <rFont val="Verdana"/>
        <family val="2"/>
      </rPr>
      <t>a</t>
    </r>
    <r>
      <rPr>
        <sz val="8"/>
        <rFont val="Verdana"/>
        <family val="2"/>
      </rPr>
      <t> Aparecida - Padroeira do Brasil</t>
    </r>
  </si>
  <si>
    <t xml:space="preserve"> Consciência Negra</t>
  </si>
  <si>
    <t>Fonte: ANBIMA</t>
  </si>
  <si>
    <t>jan</t>
  </si>
  <si>
    <t>fev</t>
  </si>
  <si>
    <t>mar</t>
  </si>
  <si>
    <t>abr</t>
  </si>
  <si>
    <t>mai</t>
  </si>
  <si>
    <t>jun</t>
  </si>
  <si>
    <t>jul</t>
  </si>
  <si>
    <t>set</t>
  </si>
  <si>
    <t>out</t>
  </si>
  <si>
    <t>nov</t>
  </si>
  <si>
    <t>dez</t>
  </si>
  <si>
    <t>Vinho</t>
  </si>
  <si>
    <t>Suco</t>
  </si>
  <si>
    <t>Pimenta</t>
  </si>
  <si>
    <t>Feijão</t>
  </si>
  <si>
    <t>Sal</t>
  </si>
  <si>
    <t>Orégano</t>
  </si>
  <si>
    <t>Cerveja</t>
  </si>
  <si>
    <t>Arroz</t>
  </si>
  <si>
    <t>Televisor</t>
  </si>
  <si>
    <t>Home Theater</t>
  </si>
  <si>
    <t>Whisky</t>
  </si>
  <si>
    <t>Grão de Bico</t>
  </si>
  <si>
    <t>Celular</t>
  </si>
  <si>
    <t>TOP - COMPANHIA AÉRIA</t>
  </si>
  <si>
    <t>Origem dos clientes</t>
  </si>
  <si>
    <t>Categoria</t>
  </si>
  <si>
    <t>Porcentagem</t>
  </si>
  <si>
    <t>Site próprio</t>
  </si>
  <si>
    <t>Google</t>
  </si>
  <si>
    <t>Caderno</t>
  </si>
  <si>
    <t>Lápis</t>
  </si>
  <si>
    <t>Cola Bastão</t>
  </si>
  <si>
    <t>Orçado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</si>
  <si>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</si>
  <si>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</si>
  <si>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</si>
  <si>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</si>
  <si>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</si>
  <si>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</si>
  <si>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</si>
  <si>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</si>
  <si>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</si>
  <si>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Acre</t>
  </si>
  <si>
    <t>Roraima</t>
  </si>
  <si>
    <t>Rondônia</t>
  </si>
  <si>
    <t>Amapá</t>
  </si>
  <si>
    <t>Maranhão</t>
  </si>
  <si>
    <t>Piauí</t>
  </si>
  <si>
    <t>Ceará</t>
  </si>
  <si>
    <t>Rio Grande do Norte</t>
  </si>
  <si>
    <t>Paraíba</t>
  </si>
  <si>
    <t>Pernanbuco</t>
  </si>
  <si>
    <t>Alagoas</t>
  </si>
  <si>
    <t>Sergipe</t>
  </si>
  <si>
    <t>Mato Grosso</t>
  </si>
  <si>
    <t>Orçado x Realizado</t>
  </si>
  <si>
    <t>ESTADO</t>
  </si>
  <si>
    <t>VENDAS</t>
  </si>
  <si>
    <t>Nº de vendas:</t>
  </si>
  <si>
    <t>Média das vendas:</t>
  </si>
  <si>
    <t>Quantidade de Estados</t>
  </si>
  <si>
    <t>Não Vendido</t>
  </si>
  <si>
    <t>VENDAS CONSOLIDADAS POR ESTADO</t>
  </si>
  <si>
    <t>Cod.0001</t>
  </si>
  <si>
    <t>Data de Início</t>
  </si>
  <si>
    <t>Duração (meses)</t>
  </si>
  <si>
    <t>Cliente A</t>
  </si>
  <si>
    <t>Cliente B</t>
  </si>
  <si>
    <t>Cliente C</t>
  </si>
  <si>
    <t>Data de Término</t>
  </si>
  <si>
    <t xml:space="preserve">Data de Renovação </t>
  </si>
  <si>
    <t>Gestão de Contratos</t>
  </si>
  <si>
    <t>Data de Admissão</t>
  </si>
  <si>
    <t>Próximas Férias</t>
  </si>
  <si>
    <t>Duração (dias)</t>
  </si>
  <si>
    <t>João Silva</t>
  </si>
  <si>
    <t>Maria Santos</t>
  </si>
  <si>
    <t>Pedro Almeida</t>
  </si>
  <si>
    <t>Planejamento de Férias dos Funcionários</t>
  </si>
  <si>
    <t xml:space="preserve">Data de Retorno </t>
  </si>
  <si>
    <t>Data de Compra</t>
  </si>
  <si>
    <t>Prazo/Dias</t>
  </si>
  <si>
    <t>Data de Pagamento</t>
  </si>
  <si>
    <t>Qtde de Dias</t>
  </si>
  <si>
    <t>HORA INICIAL</t>
  </si>
  <si>
    <t>HORA FINAL</t>
  </si>
  <si>
    <t>Adição</t>
  </si>
  <si>
    <t>Subtração</t>
  </si>
  <si>
    <t>Multiplicação</t>
  </si>
  <si>
    <t>Divisão</t>
  </si>
  <si>
    <t>Exemplos com Operadores Aritméticos</t>
  </si>
  <si>
    <t>Valor1</t>
  </si>
  <si>
    <t>Valor2</t>
  </si>
  <si>
    <t>Exponenciação(Potência)</t>
  </si>
  <si>
    <t>Nota1</t>
  </si>
  <si>
    <t>Nota2</t>
  </si>
  <si>
    <t>Nota3</t>
  </si>
  <si>
    <t>Juros</t>
  </si>
  <si>
    <t>Valor Pacela com Juros</t>
  </si>
  <si>
    <t>Valor Total pago</t>
  </si>
  <si>
    <t>Parenteses - (Prioridade de operadores)</t>
  </si>
  <si>
    <t>Entrada Manhã</t>
  </si>
  <si>
    <t>Saída Manhã</t>
  </si>
  <si>
    <t>Entrada Tarde</t>
  </si>
  <si>
    <t>Saída Tarde</t>
  </si>
  <si>
    <t>Duração</t>
  </si>
  <si>
    <t>Total em Horas</t>
  </si>
  <si>
    <t>Total em Decimal</t>
  </si>
  <si>
    <t>Valor/hora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</si>
</sst>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3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dd/mm/yyyy\ hh:mm:ss"/>
    <numFmt numFmtId="165" formatCode="0.0000000"/>
    <numFmt numFmtId="166" formatCode="_-&quot;R$&quot;* #,##0.00_-;\-&quot;R$&quot;* #,##0.00_-;_-&quot;R$&quot;* &quot;-&quot;??_-;_-@_-"/>
    <numFmt numFmtId="167" formatCode="[$-F400]h:mm:ss\ AM/PM"/>
    <numFmt numFmtId="168" formatCode="_-[$$-409]* #,##0.00_ ;_-[$$-409]* \-#,##0.00\ ;_-[$$-409]* &quot;-&quot;??_ ;_-@_ "/>
    <numFmt numFmtId="169" formatCode="_-[$R$-416]\ * #,##0.00_-;\-[$R$-416]\ * #,##0.00_-;_-[$R$-416]\ * &quot;-&quot;??_-;_-@_-"/>
    <numFmt numFmtId="170" formatCode="hh:mm:ss.00"/>
    <numFmt numFmtId="171" formatCode="dd/mm/yyyy\ hh:mm:ss.00"/>
    <numFmt numFmtId="172" formatCode="mmm/yyyy"/>
    <numFmt numFmtId="173" formatCode="_-&quot;R$&quot;* #,##0_-;\-&quot;R$&quot;* #,##0_-;_-&quot;R$&quot;* &quot;-&quot;??_-;_-@_-"/>
    <numFmt numFmtId="174" formatCode="ddd\,\ dd/mm/yyyy"/>
    <numFmt numFmtId="175" formatCode="#,##0.0"/>
    <numFmt numFmtId="176" formatCode="[&lt;=999999999]\(##\)\ ###\-####;\(##\)\ ####\-####"/>
    <numFmt numFmtId="177" formatCode="_-&quot;R$&quot;\ * #,##0_-;\-&quot;R$&quot;\ * #,##0_-;_-&quot;R$&quot;\ * &quot;-&quot;??_-;_-@_-"/>
    <numFmt numFmtId="178" formatCode="_(* #,##0_);_(* \(#,##0\);_(* &quot;-&quot;_);_(@_)"/>
    <numFmt numFmtId="179" formatCode="_(* #,##0.00_);_(* \(#,##0.00\);_(* &quot;-&quot;??_);_(@_)"/>
    <numFmt numFmtId="180" formatCode="_-* #,##0_-;\-* #,##0_-;_-* &quot;-&quot;??_-;_-@_-"/>
    <numFmt numFmtId="181" formatCode="dd/mm/yy"/>
    <numFmt numFmtId="182" formatCode="[hh]:mm"/>
    <numFmt numFmtId="183" formatCode="[h]:mm:ss;@"/>
  </numFmts>
  <fonts count="8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 Light"/>
      <family val="2"/>
      <scheme val="major"/>
    </font>
    <font>
      <b/>
      <sz val="10"/>
      <color theme="2" tint="-0.74999237037263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0"/>
      <name val="Calibri Light"/>
      <family val="2"/>
      <scheme val="major"/>
    </font>
    <font>
      <b/>
      <sz val="12"/>
      <color theme="0"/>
      <name val="Calibri"/>
      <family val="2"/>
      <scheme val="minor"/>
    </font>
    <font>
      <b/>
      <sz val="11"/>
      <color theme="0"/>
      <name val="Calibri Light"/>
      <family val="2"/>
      <scheme val="major"/>
    </font>
    <font>
      <b/>
      <sz val="10"/>
      <color rgb="FF4D4D4D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2"/>
      <name val="Calibri Light"/>
      <family val="2"/>
      <scheme val="major"/>
    </font>
    <font>
      <b/>
      <sz val="10"/>
      <color rgb="FF4D4D4D"/>
      <name val="Calibri"/>
      <family val="2"/>
      <scheme val="minor"/>
    </font>
    <font>
      <sz val="14"/>
      <color theme="1"/>
      <name val="Calibri Light"/>
      <family val="2"/>
      <scheme val="major"/>
    </font>
    <font>
      <b/>
      <sz val="12"/>
      <color rgb="FF4D4D4D"/>
      <name val="Calibri Light"/>
      <family val="2"/>
      <scheme val="major"/>
    </font>
    <font>
      <b/>
      <sz val="12"/>
      <color theme="2" tint="-0.749992370372631"/>
      <name val="Calibri Light"/>
      <family val="2"/>
      <scheme val="major"/>
    </font>
    <font>
      <sz val="14"/>
      <color theme="0"/>
      <name val="Calibri Light"/>
      <family val="2"/>
      <scheme val="major"/>
    </font>
    <font>
      <b/>
      <sz val="14"/>
      <color theme="0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u/>
      <sz val="11"/>
      <color theme="10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11"/>
      <name val="Calibri Light"/>
      <family val="2"/>
      <scheme val="major"/>
    </font>
    <font>
      <b/>
      <sz val="11"/>
      <color rgb="FF0070C0"/>
      <name val="Calibri Light"/>
      <family val="2"/>
      <scheme val="major"/>
    </font>
    <font>
      <i/>
      <sz val="12"/>
      <color theme="1"/>
      <name val="Calibri Light"/>
      <family val="2"/>
      <scheme val="major"/>
    </font>
    <font>
      <sz val="11"/>
      <color rgb="FF4D4D4D"/>
      <name val="Calibri Light"/>
      <family val="2"/>
      <scheme val="major"/>
    </font>
    <font>
      <b/>
      <sz val="26"/>
      <color rgb="FF178BEA"/>
      <name val="Calibri Light"/>
      <family val="2"/>
      <scheme val="major"/>
    </font>
    <font>
      <b/>
      <sz val="11"/>
      <color theme="9" tint="-0.249977111117893"/>
      <name val="Calibri Light"/>
      <family val="2"/>
      <scheme val="major"/>
    </font>
    <font>
      <sz val="11"/>
      <color theme="0"/>
      <name val="Calibri Light"/>
      <family val="2"/>
      <scheme val="major"/>
    </font>
    <font>
      <b/>
      <sz val="14"/>
      <color theme="7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Calibri Light"/>
      <family val="2"/>
      <scheme val="major"/>
    </font>
    <font>
      <b/>
      <sz val="1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name val="Calibri Light"/>
      <family val="1"/>
      <scheme val="major"/>
    </font>
    <font>
      <sz val="11"/>
      <color rgb="FF3F3F3F"/>
      <name val="Calibri"/>
      <family val="2"/>
      <scheme val="minor"/>
    </font>
    <font>
      <u/>
      <sz val="11"/>
      <color theme="10"/>
      <name val="Calibri Light"/>
      <family val="1"/>
      <scheme val="major"/>
    </font>
    <font>
      <sz val="10"/>
      <name val="Calibri"/>
      <family val="2"/>
      <scheme val="minor"/>
    </font>
    <font>
      <sz val="10"/>
      <name val="Calibri Light"/>
      <family val="1"/>
      <scheme val="major"/>
    </font>
    <font>
      <sz val="11"/>
      <color rgb="FF3F3F3F"/>
      <name val="Calibri Light"/>
      <family val="1"/>
      <scheme val="major"/>
    </font>
    <font>
      <u/>
      <sz val="14"/>
      <color theme="10"/>
      <name val="Arial"/>
      <family val="2"/>
    </font>
    <font>
      <b/>
      <sz val="11"/>
      <color rgb="FFFFFFFF"/>
      <name val="Segoe UI"/>
      <family val="2"/>
    </font>
    <font>
      <b/>
      <sz val="10"/>
      <color rgb="FF000000"/>
      <name val="Segoe UI"/>
      <family val="2"/>
    </font>
    <font>
      <sz val="10"/>
      <color rgb="FF000000"/>
      <name val="Segoe UI"/>
      <family val="2"/>
    </font>
    <font>
      <sz val="10"/>
      <name val="Segoe UI"/>
      <family val="2"/>
    </font>
    <font>
      <b/>
      <sz val="10"/>
      <color theme="4" tint="-0.249977111117893"/>
      <name val="Segoe UI"/>
      <family val="2"/>
    </font>
    <font>
      <b/>
      <sz val="11"/>
      <color theme="4" tint="-0.249977111117893"/>
      <name val="Inherit"/>
    </font>
    <font>
      <sz val="11"/>
      <color theme="1"/>
      <name val="Segoe UI"/>
      <family val="2"/>
    </font>
    <font>
      <b/>
      <sz val="10"/>
      <color theme="0"/>
      <name val="Segoe UI"/>
      <family val="2"/>
    </font>
    <font>
      <b/>
      <i/>
      <sz val="12"/>
      <color theme="1"/>
      <name val="Calibri Light"/>
      <family val="2"/>
      <scheme val="major"/>
    </font>
    <font>
      <b/>
      <u/>
      <sz val="10"/>
      <color theme="2" tint="-0.749992370372631"/>
      <name val="Calibri Light"/>
      <family val="2"/>
      <scheme val="major"/>
    </font>
    <font>
      <b/>
      <sz val="10"/>
      <color theme="0"/>
      <name val="Calibri"/>
      <family val="2"/>
      <scheme val="minor"/>
    </font>
    <font>
      <sz val="10"/>
      <color theme="0"/>
      <name val="Segoe UI"/>
      <family val="2"/>
    </font>
    <font>
      <sz val="10"/>
      <color theme="1"/>
      <name val="Segoe UI"/>
      <family val="2"/>
    </font>
    <font>
      <b/>
      <sz val="8"/>
      <color theme="0"/>
      <name val="Verdana"/>
      <family val="2"/>
    </font>
    <font>
      <sz val="8"/>
      <name val="Verdana"/>
      <family val="2"/>
    </font>
    <font>
      <vertAlign val="superscript"/>
      <sz val="8"/>
      <name val="Verdana"/>
      <family val="2"/>
    </font>
    <font>
      <b/>
      <u/>
      <sz val="11"/>
      <color theme="4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4"/>
      <name val="Verdana"/>
      <family val="2"/>
    </font>
    <font>
      <b/>
      <sz val="10"/>
      <color indexed="81"/>
      <name val="Arial"/>
      <family val="2"/>
    </font>
    <font>
      <sz val="10"/>
      <color indexed="81"/>
      <name val="Arial"/>
      <family val="2"/>
    </font>
    <font>
      <b/>
      <sz val="12"/>
      <color theme="0"/>
      <name val="Arial"/>
      <family val="2"/>
    </font>
    <font>
      <b/>
      <sz val="14"/>
      <color theme="0"/>
      <name val="Segoe UI Light"/>
      <family val="2"/>
    </font>
  </fonts>
  <fills count="4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theme="0" tint="-4.9989318521683403E-2"/>
        <bgColor theme="4" tint="0.59999389629810485"/>
      </patternFill>
    </fill>
    <fill>
      <patternFill patternType="solid">
        <fgColor theme="0" tint="-4.9989318521683403E-2"/>
        <bgColor theme="4" tint="0.79998168889431442"/>
      </patternFill>
    </fill>
    <fill>
      <patternFill patternType="solid">
        <fgColor theme="1" tint="0.249977111117893"/>
        <bgColor theme="1" tint="0.249977111117893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theme="9"/>
      </patternFill>
    </fill>
    <fill>
      <patternFill patternType="solid">
        <fgColor rgb="FFF2F2F2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3D3D3D"/>
        <bgColor indexed="64"/>
      </patternFill>
    </fill>
    <fill>
      <patternFill patternType="solid">
        <fgColor rgb="FF3A383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lightTrellis">
        <bgColor theme="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theme="4" tint="0.79998168889431442"/>
      </patternFill>
    </fill>
    <fill>
      <patternFill patternType="solid">
        <fgColor theme="8" tint="-0.499984740745262"/>
        <bgColor theme="4" tint="0.79998168889431442"/>
      </patternFill>
    </fill>
    <fill>
      <patternFill patternType="solid">
        <fgColor theme="2"/>
        <bgColor theme="4" tint="0.79998168889431442"/>
      </patternFill>
    </fill>
    <fill>
      <patternFill patternType="solid">
        <fgColor rgb="FF12465A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2"/>
        <bgColor indexed="64"/>
      </patternFill>
    </fill>
    <fill>
      <patternFill patternType="solid">
        <fgColor theme="4" tint="-0.249977111117893"/>
        <bgColor theme="4" tint="0.79998168889431442"/>
      </patternFill>
    </fill>
    <fill>
      <patternFill patternType="solid">
        <fgColor theme="8" tint="-0.499984740745262"/>
        <bgColor theme="8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theme="8" tint="0.59999389629810485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30966D"/>
        <bgColor indexed="64"/>
      </patternFill>
    </fill>
    <fill>
      <patternFill patternType="solid">
        <fgColor theme="0" tint="-0.249977111117893"/>
        <bgColor indexed="64"/>
      </patternFill>
    </fill>
  </fills>
  <borders count="134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double">
        <color theme="3" tint="-0.249977111117893"/>
      </bottom>
      <diagonal/>
    </border>
    <border>
      <left/>
      <right style="medium">
        <color theme="0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theme="2" tint="-0.499984740745262"/>
      </top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thin">
        <color theme="2" tint="-0.499984740745262"/>
      </left>
      <right style="medium">
        <color theme="0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theme="0"/>
      </right>
      <top style="thin">
        <color theme="2" tint="-0.499984740745262"/>
      </top>
      <bottom/>
      <diagonal/>
    </border>
    <border>
      <left style="medium">
        <color theme="0"/>
      </left>
      <right style="thin">
        <color theme="9" tint="0.39997558519241921"/>
      </right>
      <top style="medium">
        <color theme="0"/>
      </top>
      <bottom/>
      <diagonal/>
    </border>
    <border>
      <left style="thin">
        <color theme="9" tint="0.39997558519241921"/>
      </left>
      <right style="medium">
        <color theme="0"/>
      </right>
      <top style="medium">
        <color theme="0"/>
      </top>
      <bottom style="thin">
        <color theme="2" tint="-0.499984740745262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 style="medium">
        <color theme="0"/>
      </left>
      <right style="medium">
        <color theme="0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0"/>
      </left>
      <right style="thin">
        <color auto="1"/>
      </right>
      <top style="medium">
        <color theme="0"/>
      </top>
      <bottom/>
      <diagonal/>
    </border>
    <border>
      <left style="medium">
        <color theme="0"/>
      </left>
      <right/>
      <top style="thin">
        <color theme="2" tint="-0.499984740745262"/>
      </top>
      <bottom/>
      <diagonal/>
    </border>
    <border>
      <left style="medium">
        <color theme="0"/>
      </left>
      <right/>
      <top style="thin">
        <color auto="1"/>
      </top>
      <bottom/>
      <diagonal/>
    </border>
    <border>
      <left style="medium">
        <color theme="0"/>
      </left>
      <right style="thin">
        <color auto="1"/>
      </right>
      <top style="thin">
        <color auto="1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auto="1"/>
      </bottom>
      <diagonal/>
    </border>
    <border>
      <left style="medium">
        <color theme="0"/>
      </left>
      <right/>
      <top style="thin">
        <color theme="2" tint="-0.499984740745262"/>
      </top>
      <bottom style="thin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4" tint="0.39997558519241921"/>
      </right>
      <top style="medium">
        <color theme="0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n">
        <color theme="2" tint="-0.499984740745262"/>
      </top>
      <bottom/>
      <diagonal/>
    </border>
    <border>
      <left style="thin">
        <color theme="4" tint="0.39997558519241921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0"/>
      </left>
      <right/>
      <top style="medium">
        <color theme="0"/>
      </top>
      <bottom style="thin">
        <color theme="2" tint="-0.499984740745262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theme="2" tint="-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medium">
        <color theme="0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2" tint="-0.499984740745262"/>
      </bottom>
      <diagonal/>
    </border>
    <border>
      <left/>
      <right/>
      <top style="thin">
        <color theme="2" tint="-0.499984740745262"/>
      </top>
      <bottom/>
      <diagonal/>
    </border>
    <border>
      <left/>
      <right style="medium">
        <color theme="0"/>
      </right>
      <top style="thin">
        <color theme="2" tint="-0.499984740745262"/>
      </top>
      <bottom/>
      <diagonal/>
    </border>
    <border>
      <left/>
      <right style="thin">
        <color theme="3" tint="-0.249977111117893"/>
      </right>
      <top/>
      <bottom/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 style="thin">
        <color theme="3" tint="-0.249977111117893"/>
      </right>
      <top/>
      <bottom style="medium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/>
      <bottom/>
      <diagonal/>
    </border>
    <border>
      <left style="medium">
        <color theme="0"/>
      </left>
      <right style="medium">
        <color theme="0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medium">
        <color theme="0"/>
      </top>
      <bottom style="thin">
        <color theme="2" tint="-0.499984740745262"/>
      </bottom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/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0"/>
      </left>
      <right style="medium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indexed="64"/>
      </left>
      <right style="medium">
        <color theme="0"/>
      </right>
      <top style="thin">
        <color theme="2" tint="-0.499984740745262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thin">
        <color theme="2" tint="-0.499984740745262"/>
      </top>
      <bottom style="medium">
        <color indexed="64"/>
      </bottom>
      <diagonal/>
    </border>
    <border>
      <left/>
      <right style="medium">
        <color theme="0"/>
      </right>
      <top style="thin">
        <color theme="2" tint="-0.499984740745262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thin">
        <color theme="2" tint="-0.499984740745262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rgb="FFFF0000"/>
      </top>
      <bottom style="thin">
        <color rgb="FFFF0000"/>
      </bottom>
      <diagonal/>
    </border>
    <border>
      <left style="thin">
        <color theme="0"/>
      </left>
      <right style="thin">
        <color theme="0"/>
      </right>
      <top style="medium">
        <color theme="5" tint="-0.499984740745262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5" tint="-0.499984740745262"/>
      </bottom>
      <diagonal/>
    </border>
    <border>
      <left style="medium">
        <color theme="0"/>
      </left>
      <right style="thin">
        <color theme="0"/>
      </right>
      <top/>
      <bottom style="medium">
        <color theme="5" tint="-0.499984740745262"/>
      </bottom>
      <diagonal/>
    </border>
    <border>
      <left/>
      <right/>
      <top style="double">
        <color theme="0"/>
      </top>
      <bottom style="thin">
        <color theme="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rgb="FF000000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medium">
        <color rgb="FFEAEAEA"/>
      </left>
      <right style="medium">
        <color rgb="FFEAEAEA"/>
      </right>
      <top style="medium">
        <color rgb="FFEAEAEA"/>
      </top>
      <bottom style="medium">
        <color rgb="FFEAEAEA"/>
      </bottom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/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/>
      <bottom/>
      <diagonal/>
    </border>
    <border>
      <left style="thin">
        <color theme="0"/>
      </left>
      <right style="medium">
        <color indexed="64"/>
      </right>
      <top style="thick">
        <color theme="0"/>
      </top>
      <bottom/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thin">
        <color theme="2" tint="-0.499984740745262"/>
      </top>
      <bottom style="thin">
        <color theme="4" tint="0.39997558519241921"/>
      </bottom>
      <diagonal/>
    </border>
    <border>
      <left style="medium">
        <color theme="0"/>
      </left>
      <right/>
      <top style="medium">
        <color theme="0"/>
      </top>
      <bottom style="thin">
        <color theme="4" tint="0.39997558519241921"/>
      </bottom>
      <diagonal/>
    </border>
    <border>
      <left style="medium">
        <color theme="0"/>
      </left>
      <right style="thin">
        <color theme="4" tint="0.39997558519241921"/>
      </right>
      <top style="medium">
        <color theme="0"/>
      </top>
      <bottom style="thin">
        <color theme="4" tint="0.3999755851924192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theme="4" tint="0.39997558519241921"/>
      </bottom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theme="3" tint="-0.249977111117893"/>
      </top>
      <bottom style="medium">
        <color theme="0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double">
        <color theme="3" tint="-0.249977111117893"/>
      </top>
      <bottom/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2" borderId="0" applyNumberFormat="0" applyBorder="0" applyAlignment="0" applyProtection="0"/>
    <xf numFmtId="16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5" fillId="0" borderId="0"/>
    <xf numFmtId="44" fontId="1" fillId="0" borderId="0" applyFont="0" applyFill="0" applyBorder="0" applyAlignment="0" applyProtection="0"/>
    <xf numFmtId="0" fontId="37" fillId="21" borderId="86" applyNumberFormat="0" applyAlignment="0" applyProtection="0"/>
    <xf numFmtId="0" fontId="40" fillId="0" borderId="0"/>
    <xf numFmtId="0" fontId="41" fillId="0" borderId="0" applyNumberForma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0" fillId="0" borderId="0"/>
    <xf numFmtId="0" fontId="4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2" fillId="0" borderId="0"/>
  </cellStyleXfs>
  <cellXfs count="6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3" fontId="2" fillId="0" borderId="0" xfId="1" applyFont="1"/>
    <xf numFmtId="43" fontId="2" fillId="0" borderId="0" xfId="0" applyNumberFormat="1" applyFont="1"/>
    <xf numFmtId="0" fontId="3" fillId="0" borderId="0" xfId="0" applyFont="1"/>
    <xf numFmtId="0" fontId="2" fillId="0" borderId="0" xfId="0" quotePrefix="1" applyFont="1"/>
    <xf numFmtId="4" fontId="2" fillId="0" borderId="0" xfId="0" applyNumberFormat="1" applyFont="1"/>
    <xf numFmtId="0" fontId="6" fillId="3" borderId="1" xfId="0" applyFont="1" applyFill="1" applyBorder="1" applyAlignment="1">
      <alignment horizontal="center" vertical="center" wrapText="1"/>
    </xf>
    <xf numFmtId="4" fontId="7" fillId="4" borderId="2" xfId="0" applyNumberFormat="1" applyFont="1" applyFill="1" applyBorder="1" applyAlignment="1">
      <alignment vertical="center"/>
    </xf>
    <xf numFmtId="14" fontId="7" fillId="4" borderId="2" xfId="0" applyNumberFormat="1" applyFont="1" applyFill="1" applyBorder="1" applyAlignment="1">
      <alignment vertical="center"/>
    </xf>
    <xf numFmtId="164" fontId="7" fillId="4" borderId="2" xfId="0" applyNumberFormat="1" applyFont="1" applyFill="1" applyBorder="1" applyAlignment="1">
      <alignment vertical="center"/>
    </xf>
    <xf numFmtId="0" fontId="8" fillId="0" borderId="0" xfId="0" applyFont="1"/>
    <xf numFmtId="165" fontId="8" fillId="0" borderId="0" xfId="2" applyNumberFormat="1" applyFont="1"/>
    <xf numFmtId="0" fontId="9" fillId="0" borderId="0" xfId="0" applyFont="1"/>
    <xf numFmtId="0" fontId="2" fillId="3" borderId="0" xfId="0" applyFont="1" applyFill="1"/>
    <xf numFmtId="0" fontId="2" fillId="0" borderId="6" xfId="0" applyFont="1" applyBorder="1"/>
    <xf numFmtId="4" fontId="12" fillId="4" borderId="7" xfId="0" applyNumberFormat="1" applyFont="1" applyFill="1" applyBorder="1" applyAlignment="1">
      <alignment vertical="center" wrapText="1"/>
    </xf>
    <xf numFmtId="44" fontId="8" fillId="6" borderId="4" xfId="5" applyFont="1" applyFill="1" applyBorder="1" applyAlignment="1">
      <alignment horizontal="center"/>
    </xf>
    <xf numFmtId="166" fontId="2" fillId="6" borderId="4" xfId="6" applyFont="1" applyFill="1" applyBorder="1" applyAlignment="1">
      <alignment horizontal="center"/>
    </xf>
    <xf numFmtId="44" fontId="8" fillId="7" borderId="4" xfId="5" applyFont="1" applyFill="1" applyBorder="1"/>
    <xf numFmtId="14" fontId="2" fillId="0" borderId="3" xfId="0" applyNumberFormat="1" applyFont="1" applyBorder="1"/>
    <xf numFmtId="14" fontId="2" fillId="7" borderId="4" xfId="0" applyNumberFormat="1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44" fontId="8" fillId="6" borderId="4" xfId="5" applyFont="1" applyFill="1" applyBorder="1"/>
    <xf numFmtId="44" fontId="8" fillId="7" borderId="4" xfId="5" applyFont="1" applyFill="1" applyBorder="1" applyAlignment="1">
      <alignment horizontal="center"/>
    </xf>
    <xf numFmtId="44" fontId="3" fillId="6" borderId="4" xfId="5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3" fontId="7" fillId="4" borderId="2" xfId="0" applyNumberFormat="1" applyFont="1" applyFill="1" applyBorder="1" applyAlignment="1">
      <alignment vertical="center"/>
    </xf>
    <xf numFmtId="9" fontId="2" fillId="0" borderId="0" xfId="0" applyNumberFormat="1" applyFont="1"/>
    <xf numFmtId="10" fontId="12" fillId="4" borderId="7" xfId="0" applyNumberFormat="1" applyFont="1" applyFill="1" applyBorder="1" applyAlignment="1">
      <alignment vertical="center" wrapText="1"/>
    </xf>
    <xf numFmtId="10" fontId="12" fillId="4" borderId="7" xfId="2" applyNumberFormat="1" applyFont="1" applyFill="1" applyBorder="1" applyAlignment="1">
      <alignment vertical="center" wrapText="1"/>
    </xf>
    <xf numFmtId="44" fontId="2" fillId="6" borderId="10" xfId="5" applyFont="1" applyFill="1" applyBorder="1"/>
    <xf numFmtId="0" fontId="12" fillId="4" borderId="7" xfId="0" applyFont="1" applyFill="1" applyBorder="1" applyAlignment="1">
      <alignment vertical="center" wrapText="1"/>
    </xf>
    <xf numFmtId="9" fontId="7" fillId="4" borderId="7" xfId="2" applyFont="1" applyFill="1" applyBorder="1" applyAlignment="1">
      <alignment vertical="center"/>
    </xf>
    <xf numFmtId="4" fontId="7" fillId="4" borderId="7" xfId="4" applyNumberFormat="1" applyFont="1" applyFill="1" applyBorder="1" applyAlignment="1">
      <alignment vertical="center"/>
    </xf>
    <xf numFmtId="9" fontId="7" fillId="4" borderId="2" xfId="2" applyFont="1" applyFill="1" applyBorder="1" applyAlignment="1">
      <alignment vertical="center"/>
    </xf>
    <xf numFmtId="167" fontId="7" fillId="4" borderId="7" xfId="4" applyNumberFormat="1" applyFont="1" applyFill="1" applyBorder="1" applyAlignment="1">
      <alignment vertical="center"/>
    </xf>
    <xf numFmtId="43" fontId="7" fillId="4" borderId="2" xfId="1" applyFont="1" applyFill="1" applyBorder="1" applyAlignment="1">
      <alignment vertical="center"/>
    </xf>
    <xf numFmtId="0" fontId="6" fillId="3" borderId="12" xfId="0" applyFont="1" applyFill="1" applyBorder="1" applyAlignment="1">
      <alignment horizontal="center" vertical="center" wrapText="1"/>
    </xf>
    <xf numFmtId="0" fontId="12" fillId="4" borderId="0" xfId="0" applyFont="1" applyFill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168" fontId="12" fillId="4" borderId="14" xfId="0" applyNumberFormat="1" applyFont="1" applyFill="1" applyBorder="1" applyAlignment="1">
      <alignment vertical="center" wrapText="1"/>
    </xf>
    <xf numFmtId="169" fontId="12" fillId="4" borderId="14" xfId="0" applyNumberFormat="1" applyFont="1" applyFill="1" applyBorder="1" applyAlignment="1">
      <alignment vertical="center" wrapText="1"/>
    </xf>
    <xf numFmtId="0" fontId="12" fillId="4" borderId="14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vertical="center" wrapText="1"/>
    </xf>
    <xf numFmtId="168" fontId="12" fillId="4" borderId="15" xfId="0" applyNumberFormat="1" applyFont="1" applyFill="1" applyBorder="1" applyAlignment="1">
      <alignment vertical="center" wrapText="1"/>
    </xf>
    <xf numFmtId="169" fontId="12" fillId="4" borderId="15" xfId="0" applyNumberFormat="1" applyFont="1" applyFill="1" applyBorder="1" applyAlignment="1">
      <alignment vertical="center" wrapText="1"/>
    </xf>
    <xf numFmtId="168" fontId="7" fillId="4" borderId="2" xfId="0" applyNumberFormat="1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14" fillId="9" borderId="1" xfId="0" applyFont="1" applyFill="1" applyBorder="1" applyAlignment="1">
      <alignment horizontal="centerContinuous" vertical="center" wrapText="1"/>
    </xf>
    <xf numFmtId="0" fontId="2" fillId="5" borderId="4" xfId="0" applyFont="1" applyFill="1" applyBorder="1"/>
    <xf numFmtId="14" fontId="2" fillId="7" borderId="4" xfId="0" applyNumberFormat="1" applyFont="1" applyFill="1" applyBorder="1"/>
    <xf numFmtId="14" fontId="2" fillId="0" borderId="0" xfId="0" applyNumberFormat="1" applyFont="1"/>
    <xf numFmtId="170" fontId="2" fillId="7" borderId="4" xfId="0" applyNumberFormat="1" applyFont="1" applyFill="1" applyBorder="1"/>
    <xf numFmtId="171" fontId="2" fillId="7" borderId="4" xfId="0" applyNumberFormat="1" applyFont="1" applyFill="1" applyBorder="1"/>
    <xf numFmtId="14" fontId="12" fillId="4" borderId="7" xfId="0" applyNumberFormat="1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10" fontId="7" fillId="4" borderId="2" xfId="0" applyNumberFormat="1" applyFont="1" applyFill="1" applyBorder="1" applyAlignment="1">
      <alignment vertical="center"/>
    </xf>
    <xf numFmtId="166" fontId="2" fillId="0" borderId="0" xfId="4" applyFont="1"/>
    <xf numFmtId="3" fontId="7" fillId="4" borderId="2" xfId="0" applyNumberFormat="1" applyFont="1" applyFill="1" applyBorder="1" applyAlignment="1">
      <alignment horizontal="center" vertical="center"/>
    </xf>
    <xf numFmtId="172" fontId="7" fillId="4" borderId="2" xfId="0" applyNumberFormat="1" applyFont="1" applyFill="1" applyBorder="1" applyAlignment="1">
      <alignment vertical="center"/>
    </xf>
    <xf numFmtId="10" fontId="7" fillId="4" borderId="2" xfId="2" applyNumberFormat="1" applyFont="1" applyFill="1" applyBorder="1" applyAlignment="1">
      <alignment vertical="center"/>
    </xf>
    <xf numFmtId="0" fontId="12" fillId="4" borderId="14" xfId="0" applyFont="1" applyFill="1" applyBorder="1" applyAlignment="1">
      <alignment vertical="center" wrapText="1"/>
    </xf>
    <xf numFmtId="4" fontId="7" fillId="4" borderId="7" xfId="0" applyNumberFormat="1" applyFont="1" applyFill="1" applyBorder="1" applyAlignment="1">
      <alignment vertical="center"/>
    </xf>
    <xf numFmtId="4" fontId="7" fillId="4" borderId="17" xfId="0" applyNumberFormat="1" applyFont="1" applyFill="1" applyBorder="1" applyAlignment="1">
      <alignment vertical="center"/>
    </xf>
    <xf numFmtId="0" fontId="2" fillId="0" borderId="18" xfId="0" applyFont="1" applyBorder="1"/>
    <xf numFmtId="0" fontId="2" fillId="0" borderId="19" xfId="0" applyFont="1" applyBorder="1"/>
    <xf numFmtId="167" fontId="7" fillId="4" borderId="2" xfId="0" applyNumberFormat="1" applyFont="1" applyFill="1" applyBorder="1" applyAlignment="1">
      <alignment vertical="center"/>
    </xf>
    <xf numFmtId="4" fontId="7" fillId="4" borderId="20" xfId="0" applyNumberFormat="1" applyFont="1" applyFill="1" applyBorder="1" applyAlignment="1">
      <alignment vertical="center"/>
    </xf>
    <xf numFmtId="173" fontId="7" fillId="4" borderId="20" xfId="4" applyNumberFormat="1" applyFont="1" applyFill="1" applyBorder="1" applyAlignment="1">
      <alignment vertical="center"/>
    </xf>
    <xf numFmtId="0" fontId="0" fillId="3" borderId="0" xfId="0" applyFill="1"/>
    <xf numFmtId="0" fontId="0" fillId="0" borderId="6" xfId="0" applyBorder="1"/>
    <xf numFmtId="0" fontId="12" fillId="4" borderId="21" xfId="0" applyFont="1" applyFill="1" applyBorder="1" applyAlignment="1">
      <alignment vertical="center" wrapText="1"/>
    </xf>
    <xf numFmtId="0" fontId="12" fillId="4" borderId="23" xfId="0" applyFont="1" applyFill="1" applyBorder="1" applyAlignment="1">
      <alignment vertical="center" wrapText="1"/>
    </xf>
    <xf numFmtId="0" fontId="12" fillId="4" borderId="25" xfId="0" applyFont="1" applyFill="1" applyBorder="1" applyAlignment="1">
      <alignment vertical="center" wrapText="1"/>
    </xf>
    <xf numFmtId="0" fontId="4" fillId="9" borderId="0" xfId="0" applyFont="1" applyFill="1" applyAlignment="1">
      <alignment horizontal="centerContinuous"/>
    </xf>
    <xf numFmtId="0" fontId="15" fillId="4" borderId="21" xfId="0" applyFont="1" applyFill="1" applyBorder="1" applyAlignment="1">
      <alignment vertical="center" wrapText="1"/>
    </xf>
    <xf numFmtId="4" fontId="15" fillId="4" borderId="22" xfId="0" applyNumberFormat="1" applyFont="1" applyFill="1" applyBorder="1" applyAlignment="1">
      <alignment vertical="center" wrapText="1"/>
    </xf>
    <xf numFmtId="0" fontId="15" fillId="4" borderId="23" xfId="0" applyFont="1" applyFill="1" applyBorder="1" applyAlignment="1">
      <alignment vertical="center" wrapText="1"/>
    </xf>
    <xf numFmtId="4" fontId="15" fillId="4" borderId="24" xfId="0" applyNumberFormat="1" applyFont="1" applyFill="1" applyBorder="1" applyAlignment="1">
      <alignment vertical="center" wrapText="1"/>
    </xf>
    <xf numFmtId="4" fontId="15" fillId="4" borderId="12" xfId="0" applyNumberFormat="1" applyFont="1" applyFill="1" applyBorder="1" applyAlignment="1">
      <alignment vertical="center" wrapText="1"/>
    </xf>
    <xf numFmtId="4" fontId="15" fillId="4" borderId="27" xfId="0" applyNumberFormat="1" applyFont="1" applyFill="1" applyBorder="1" applyAlignment="1">
      <alignment vertical="center" wrapText="1"/>
    </xf>
    <xf numFmtId="0" fontId="15" fillId="4" borderId="25" xfId="0" applyFont="1" applyFill="1" applyBorder="1" applyAlignment="1">
      <alignment vertical="center" wrapText="1"/>
    </xf>
    <xf numFmtId="4" fontId="15" fillId="4" borderId="20" xfId="0" applyNumberFormat="1" applyFont="1" applyFill="1" applyBorder="1" applyAlignment="1">
      <alignment vertical="center" wrapText="1"/>
    </xf>
    <xf numFmtId="4" fontId="15" fillId="4" borderId="2" xfId="0" applyNumberFormat="1" applyFont="1" applyFill="1" applyBorder="1" applyAlignment="1">
      <alignment vertical="center" wrapText="1"/>
    </xf>
    <xf numFmtId="4" fontId="0" fillId="0" borderId="0" xfId="0" applyNumberFormat="1"/>
    <xf numFmtId="0" fontId="15" fillId="4" borderId="30" xfId="0" applyFont="1" applyFill="1" applyBorder="1" applyAlignment="1">
      <alignment vertical="center" wrapText="1"/>
    </xf>
    <xf numFmtId="4" fontId="15" fillId="4" borderId="31" xfId="0" applyNumberFormat="1" applyFont="1" applyFill="1" applyBorder="1" applyAlignment="1">
      <alignment vertical="center" wrapText="1"/>
    </xf>
    <xf numFmtId="4" fontId="15" fillId="4" borderId="9" xfId="0" applyNumberFormat="1" applyFont="1" applyFill="1" applyBorder="1" applyAlignment="1">
      <alignment vertical="center" wrapText="1"/>
    </xf>
    <xf numFmtId="0" fontId="2" fillId="3" borderId="0" xfId="0" applyFont="1" applyFill="1" applyAlignment="1">
      <alignment wrapText="1"/>
    </xf>
    <xf numFmtId="0" fontId="2" fillId="0" borderId="6" xfId="0" applyFont="1" applyBorder="1" applyAlignment="1">
      <alignment wrapText="1"/>
    </xf>
    <xf numFmtId="0" fontId="2" fillId="0" borderId="0" xfId="0" applyFont="1" applyAlignment="1">
      <alignment wrapText="1"/>
    </xf>
    <xf numFmtId="4" fontId="12" fillId="4" borderId="21" xfId="0" applyNumberFormat="1" applyFont="1" applyFill="1" applyBorder="1" applyAlignment="1">
      <alignment horizontal="center" vertical="center"/>
    </xf>
    <xf numFmtId="14" fontId="7" fillId="4" borderId="22" xfId="0" applyNumberFormat="1" applyFont="1" applyFill="1" applyBorder="1" applyAlignment="1">
      <alignment vertical="center"/>
    </xf>
    <xf numFmtId="0" fontId="7" fillId="4" borderId="12" xfId="0" applyFont="1" applyFill="1" applyBorder="1" applyAlignment="1">
      <alignment horizontal="center" vertical="center"/>
    </xf>
    <xf numFmtId="43" fontId="7" fillId="4" borderId="22" xfId="1" applyFont="1" applyFill="1" applyBorder="1" applyAlignment="1">
      <alignment vertical="center"/>
    </xf>
    <xf numFmtId="4" fontId="12" fillId="4" borderId="23" xfId="0" applyNumberFormat="1" applyFont="1" applyFill="1" applyBorder="1" applyAlignment="1">
      <alignment horizontal="center" vertical="center"/>
    </xf>
    <xf numFmtId="14" fontId="7" fillId="4" borderId="24" xfId="0" applyNumberFormat="1" applyFont="1" applyFill="1" applyBorder="1" applyAlignment="1">
      <alignment vertical="center"/>
    </xf>
    <xf numFmtId="0" fontId="7" fillId="4" borderId="27" xfId="0" applyFont="1" applyFill="1" applyBorder="1" applyAlignment="1">
      <alignment horizontal="center" vertical="center"/>
    </xf>
    <xf numFmtId="43" fontId="7" fillId="4" borderId="24" xfId="1" applyFont="1" applyFill="1" applyBorder="1" applyAlignment="1">
      <alignment vertical="center"/>
    </xf>
    <xf numFmtId="0" fontId="7" fillId="4" borderId="20" xfId="0" applyFont="1" applyFill="1" applyBorder="1" applyAlignment="1">
      <alignment horizontal="center" vertical="center"/>
    </xf>
    <xf numFmtId="4" fontId="12" fillId="4" borderId="25" xfId="0" applyNumberFormat="1" applyFont="1" applyFill="1" applyBorder="1" applyAlignment="1">
      <alignment horizontal="center" vertical="center"/>
    </xf>
    <xf numFmtId="4" fontId="7" fillId="4" borderId="22" xfId="0" applyNumberFormat="1" applyFont="1" applyFill="1" applyBorder="1" applyAlignment="1">
      <alignment vertical="center"/>
    </xf>
    <xf numFmtId="4" fontId="7" fillId="4" borderId="24" xfId="0" applyNumberFormat="1" applyFont="1" applyFill="1" applyBorder="1" applyAlignment="1">
      <alignment vertical="center"/>
    </xf>
    <xf numFmtId="0" fontId="6" fillId="3" borderId="33" xfId="0" applyFont="1" applyFill="1" applyBorder="1" applyAlignment="1">
      <alignment horizontal="center" vertical="center" wrapText="1"/>
    </xf>
    <xf numFmtId="0" fontId="17" fillId="4" borderId="34" xfId="0" applyFont="1" applyFill="1" applyBorder="1" applyAlignment="1">
      <alignment vertical="center" wrapText="1"/>
    </xf>
    <xf numFmtId="4" fontId="18" fillId="4" borderId="12" xfId="0" applyNumberFormat="1" applyFont="1" applyFill="1" applyBorder="1" applyAlignment="1">
      <alignment vertical="center"/>
    </xf>
    <xf numFmtId="4" fontId="18" fillId="4" borderId="22" xfId="0" applyNumberFormat="1" applyFont="1" applyFill="1" applyBorder="1" applyAlignment="1">
      <alignment vertical="center"/>
    </xf>
    <xf numFmtId="0" fontId="17" fillId="4" borderId="35" xfId="0" applyFont="1" applyFill="1" applyBorder="1" applyAlignment="1">
      <alignment vertical="center" wrapText="1"/>
    </xf>
    <xf numFmtId="4" fontId="18" fillId="4" borderId="27" xfId="0" applyNumberFormat="1" applyFont="1" applyFill="1" applyBorder="1" applyAlignment="1">
      <alignment vertical="center"/>
    </xf>
    <xf numFmtId="4" fontId="18" fillId="4" borderId="24" xfId="0" applyNumberFormat="1" applyFont="1" applyFill="1" applyBorder="1" applyAlignment="1">
      <alignment vertical="center"/>
    </xf>
    <xf numFmtId="0" fontId="17" fillId="4" borderId="35" xfId="0" applyFont="1" applyFill="1" applyBorder="1" applyAlignment="1">
      <alignment vertical="center"/>
    </xf>
    <xf numFmtId="0" fontId="17" fillId="4" borderId="36" xfId="0" applyFont="1" applyFill="1" applyBorder="1" applyAlignment="1">
      <alignment vertical="center" wrapText="1"/>
    </xf>
    <xf numFmtId="4" fontId="18" fillId="4" borderId="20" xfId="0" applyNumberFormat="1" applyFont="1" applyFill="1" applyBorder="1" applyAlignment="1">
      <alignment vertical="center"/>
    </xf>
    <xf numFmtId="4" fontId="18" fillId="4" borderId="2" xfId="0" applyNumberFormat="1" applyFont="1" applyFill="1" applyBorder="1" applyAlignment="1">
      <alignment vertical="center"/>
    </xf>
    <xf numFmtId="166" fontId="18" fillId="4" borderId="22" xfId="4" applyFont="1" applyFill="1" applyBorder="1" applyAlignment="1">
      <alignment vertical="center"/>
    </xf>
    <xf numFmtId="3" fontId="18" fillId="4" borderId="22" xfId="0" applyNumberFormat="1" applyFont="1" applyFill="1" applyBorder="1" applyAlignment="1">
      <alignment vertical="center"/>
    </xf>
    <xf numFmtId="3" fontId="18" fillId="4" borderId="24" xfId="0" applyNumberFormat="1" applyFont="1" applyFill="1" applyBorder="1" applyAlignment="1">
      <alignment vertical="center"/>
    </xf>
    <xf numFmtId="3" fontId="18" fillId="4" borderId="2" xfId="0" applyNumberFormat="1" applyFont="1" applyFill="1" applyBorder="1" applyAlignment="1">
      <alignment vertical="center"/>
    </xf>
    <xf numFmtId="14" fontId="7" fillId="4" borderId="12" xfId="0" applyNumberFormat="1" applyFont="1" applyFill="1" applyBorder="1" applyAlignment="1">
      <alignment vertical="center"/>
    </xf>
    <xf numFmtId="14" fontId="7" fillId="4" borderId="27" xfId="0" applyNumberFormat="1" applyFont="1" applyFill="1" applyBorder="1" applyAlignment="1">
      <alignment vertical="center"/>
    </xf>
    <xf numFmtId="14" fontId="7" fillId="4" borderId="20" xfId="0" applyNumberFormat="1" applyFont="1" applyFill="1" applyBorder="1" applyAlignment="1">
      <alignment vertical="center"/>
    </xf>
    <xf numFmtId="0" fontId="19" fillId="12" borderId="0" xfId="0" applyFont="1" applyFill="1" applyAlignment="1">
      <alignment horizontal="centerContinuous"/>
    </xf>
    <xf numFmtId="166" fontId="20" fillId="12" borderId="0" xfId="4" applyFont="1" applyFill="1" applyAlignment="1">
      <alignment horizontal="centerContinuous"/>
    </xf>
    <xf numFmtId="166" fontId="19" fillId="12" borderId="0" xfId="4" applyFont="1" applyFill="1" applyAlignment="1">
      <alignment horizontal="centerContinuous"/>
    </xf>
    <xf numFmtId="0" fontId="19" fillId="12" borderId="0" xfId="0" applyFont="1" applyFill="1"/>
    <xf numFmtId="166" fontId="20" fillId="12" borderId="0" xfId="4" applyFont="1" applyFill="1"/>
    <xf numFmtId="0" fontId="13" fillId="9" borderId="0" xfId="3" applyFont="1" applyFill="1" applyAlignment="1">
      <alignment horizontal="centerContinuous"/>
    </xf>
    <xf numFmtId="0" fontId="2" fillId="9" borderId="0" xfId="0" applyFont="1" applyFill="1" applyAlignment="1">
      <alignment horizontal="centerContinuous"/>
    </xf>
    <xf numFmtId="0" fontId="2" fillId="7" borderId="39" xfId="0" applyFont="1" applyFill="1" applyBorder="1"/>
    <xf numFmtId="14" fontId="2" fillId="7" borderId="39" xfId="0" applyNumberFormat="1" applyFont="1" applyFill="1" applyBorder="1" applyAlignment="1">
      <alignment horizontal="center"/>
    </xf>
    <xf numFmtId="43" fontId="2" fillId="7" borderId="39" xfId="1" applyFont="1" applyFill="1" applyBorder="1"/>
    <xf numFmtId="9" fontId="2" fillId="7" borderId="39" xfId="2" applyFont="1" applyFill="1" applyBorder="1"/>
    <xf numFmtId="4" fontId="2" fillId="7" borderId="39" xfId="0" applyNumberFormat="1" applyFont="1" applyFill="1" applyBorder="1"/>
    <xf numFmtId="10" fontId="2" fillId="7" borderId="39" xfId="2" applyNumberFormat="1" applyFont="1" applyFill="1" applyBorder="1" applyAlignment="1">
      <alignment horizontal="center"/>
    </xf>
    <xf numFmtId="2" fontId="13" fillId="7" borderId="0" xfId="3" applyNumberFormat="1" applyFont="1" applyFill="1" applyAlignment="1">
      <alignment horizontal="centerContinuous"/>
    </xf>
    <xf numFmtId="2" fontId="2" fillId="7" borderId="0" xfId="0" applyNumberFormat="1" applyFont="1" applyFill="1" applyAlignment="1">
      <alignment horizontal="centerContinuous"/>
    </xf>
    <xf numFmtId="166" fontId="2" fillId="7" borderId="39" xfId="4" applyFont="1" applyFill="1" applyBorder="1"/>
    <xf numFmtId="0" fontId="2" fillId="7" borderId="39" xfId="0" applyFont="1" applyFill="1" applyBorder="1" applyAlignment="1">
      <alignment horizontal="center"/>
    </xf>
    <xf numFmtId="0" fontId="22" fillId="3" borderId="0" xfId="7" quotePrefix="1" applyFont="1" applyFill="1"/>
    <xf numFmtId="14" fontId="7" fillId="4" borderId="7" xfId="4" applyNumberFormat="1" applyFont="1" applyFill="1" applyBorder="1" applyAlignment="1">
      <alignment vertical="center"/>
    </xf>
    <xf numFmtId="0" fontId="12" fillId="4" borderId="47" xfId="0" applyFont="1" applyFill="1" applyBorder="1" applyAlignment="1">
      <alignment vertical="center" wrapText="1"/>
    </xf>
    <xf numFmtId="14" fontId="7" fillId="4" borderId="47" xfId="4" applyNumberFormat="1" applyFont="1" applyFill="1" applyBorder="1" applyAlignment="1">
      <alignment vertical="center"/>
    </xf>
    <xf numFmtId="0" fontId="2" fillId="0" borderId="48" xfId="0" applyFont="1" applyBorder="1"/>
    <xf numFmtId="14" fontId="7" fillId="4" borderId="2" xfId="0" applyNumberFormat="1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4" fontId="7" fillId="4" borderId="2" xfId="0" applyNumberFormat="1" applyFont="1" applyFill="1" applyBorder="1" applyAlignment="1">
      <alignment horizontal="left" vertical="center"/>
    </xf>
    <xf numFmtId="43" fontId="24" fillId="0" borderId="0" xfId="1" applyFont="1" applyFill="1" applyBorder="1"/>
    <xf numFmtId="0" fontId="24" fillId="0" borderId="0" xfId="0" applyFont="1"/>
    <xf numFmtId="14" fontId="24" fillId="0" borderId="0" xfId="0" applyNumberFormat="1" applyFont="1"/>
    <xf numFmtId="43" fontId="13" fillId="0" borderId="0" xfId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0" fontId="25" fillId="0" borderId="0" xfId="0" applyFont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43" fontId="3" fillId="13" borderId="0" xfId="1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14" fontId="3" fillId="13" borderId="0" xfId="0" applyNumberFormat="1" applyFont="1" applyFill="1" applyAlignment="1">
      <alignment horizontal="center"/>
    </xf>
    <xf numFmtId="1" fontId="12" fillId="4" borderId="23" xfId="0" applyNumberFormat="1" applyFont="1" applyFill="1" applyBorder="1" applyAlignment="1">
      <alignment horizontal="center" vertical="center" wrapText="1"/>
    </xf>
    <xf numFmtId="167" fontId="12" fillId="4" borderId="23" xfId="0" applyNumberFormat="1" applyFont="1" applyFill="1" applyBorder="1" applyAlignment="1">
      <alignment horizontal="center" vertical="center" wrapText="1"/>
    </xf>
    <xf numFmtId="14" fontId="12" fillId="4" borderId="23" xfId="0" applyNumberFormat="1" applyFont="1" applyFill="1" applyBorder="1" applyAlignment="1">
      <alignment horizontal="center" vertical="center" wrapText="1"/>
    </xf>
    <xf numFmtId="14" fontId="12" fillId="4" borderId="21" xfId="0" applyNumberFormat="1" applyFont="1" applyFill="1" applyBorder="1" applyAlignment="1">
      <alignment horizontal="center" vertical="center" wrapText="1"/>
    </xf>
    <xf numFmtId="4" fontId="7" fillId="4" borderId="47" xfId="0" applyNumberFormat="1" applyFont="1" applyFill="1" applyBorder="1" applyAlignment="1">
      <alignment vertical="center"/>
    </xf>
    <xf numFmtId="0" fontId="12" fillId="4" borderId="15" xfId="0" applyFont="1" applyFill="1" applyBorder="1" applyAlignment="1">
      <alignment horizontal="center" vertical="center" wrapText="1"/>
    </xf>
    <xf numFmtId="0" fontId="12" fillId="4" borderId="15" xfId="0" applyFont="1" applyFill="1" applyBorder="1" applyAlignment="1">
      <alignment vertical="center" wrapText="1"/>
    </xf>
    <xf numFmtId="167" fontId="7" fillId="4" borderId="47" xfId="4" applyNumberFormat="1" applyFont="1" applyFill="1" applyBorder="1" applyAlignment="1">
      <alignment vertical="center"/>
    </xf>
    <xf numFmtId="0" fontId="12" fillId="4" borderId="7" xfId="0" applyFont="1" applyFill="1" applyBorder="1" applyAlignment="1">
      <alignment vertical="center"/>
    </xf>
    <xf numFmtId="174" fontId="12" fillId="4" borderId="7" xfId="0" applyNumberFormat="1" applyFont="1" applyFill="1" applyBorder="1" applyAlignment="1">
      <alignment vertical="center" wrapText="1"/>
    </xf>
    <xf numFmtId="0" fontId="12" fillId="4" borderId="47" xfId="0" applyFont="1" applyFill="1" applyBorder="1" applyAlignment="1">
      <alignment horizontal="center" vertical="center"/>
    </xf>
    <xf numFmtId="0" fontId="12" fillId="4" borderId="47" xfId="0" applyFont="1" applyFill="1" applyBorder="1" applyAlignment="1">
      <alignment vertical="center"/>
    </xf>
    <xf numFmtId="0" fontId="12" fillId="4" borderId="7" xfId="0" applyFont="1" applyFill="1" applyBorder="1" applyAlignment="1">
      <alignment horizontal="center" vertical="center"/>
    </xf>
    <xf numFmtId="0" fontId="29" fillId="7" borderId="0" xfId="0" applyFont="1" applyFill="1" applyAlignment="1">
      <alignment horizontal="centerContinuous"/>
    </xf>
    <xf numFmtId="0" fontId="12" fillId="4" borderId="7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/>
    </xf>
    <xf numFmtId="0" fontId="30" fillId="0" borderId="0" xfId="8" applyFont="1"/>
    <xf numFmtId="167" fontId="7" fillId="4" borderId="7" xfId="0" applyNumberFormat="1" applyFont="1" applyFill="1" applyBorder="1" applyAlignment="1">
      <alignment vertical="center"/>
    </xf>
    <xf numFmtId="0" fontId="30" fillId="0" borderId="0" xfId="0" applyFont="1" applyAlignment="1">
      <alignment horizontal="center"/>
    </xf>
    <xf numFmtId="0" fontId="2" fillId="0" borderId="0" xfId="0" applyFont="1" applyAlignment="1">
      <alignment horizontal="right" vertical="center"/>
    </xf>
    <xf numFmtId="2" fontId="0" fillId="14" borderId="56" xfId="0" applyNumberFormat="1" applyFill="1" applyBorder="1"/>
    <xf numFmtId="0" fontId="0" fillId="14" borderId="56" xfId="0" applyFill="1" applyBorder="1"/>
    <xf numFmtId="14" fontId="0" fillId="14" borderId="57" xfId="0" applyNumberFormat="1" applyFill="1" applyBorder="1"/>
    <xf numFmtId="43" fontId="31" fillId="7" borderId="0" xfId="1" applyFont="1" applyFill="1" applyAlignment="1">
      <alignment vertical="top"/>
    </xf>
    <xf numFmtId="0" fontId="31" fillId="15" borderId="0" xfId="0" applyFont="1" applyFill="1" applyAlignment="1">
      <alignment vertical="top"/>
    </xf>
    <xf numFmtId="14" fontId="31" fillId="7" borderId="0" xfId="0" applyNumberFormat="1" applyFont="1" applyFill="1" applyAlignment="1">
      <alignment horizontal="center" vertical="top"/>
    </xf>
    <xf numFmtId="2" fontId="0" fillId="14" borderId="58" xfId="0" applyNumberFormat="1" applyFill="1" applyBorder="1"/>
    <xf numFmtId="0" fontId="0" fillId="14" borderId="58" xfId="0" applyFill="1" applyBorder="1"/>
    <xf numFmtId="14" fontId="0" fillId="14" borderId="59" xfId="0" applyNumberFormat="1" applyFill="1" applyBorder="1"/>
    <xf numFmtId="0" fontId="31" fillId="7" borderId="0" xfId="0" applyFont="1" applyFill="1" applyAlignment="1">
      <alignment vertical="top"/>
    </xf>
    <xf numFmtId="0" fontId="23" fillId="16" borderId="60" xfId="0" applyFont="1" applyFill="1" applyBorder="1"/>
    <xf numFmtId="0" fontId="23" fillId="16" borderId="0" xfId="0" applyFont="1" applyFill="1"/>
    <xf numFmtId="4" fontId="7" fillId="4" borderId="24" xfId="4" applyNumberFormat="1" applyFont="1" applyFill="1" applyBorder="1" applyAlignment="1">
      <alignment horizontal="right" vertical="center"/>
    </xf>
    <xf numFmtId="4" fontId="7" fillId="4" borderId="24" xfId="0" applyNumberFormat="1" applyFont="1" applyFill="1" applyBorder="1" applyAlignment="1">
      <alignment horizontal="left" vertical="center"/>
    </xf>
    <xf numFmtId="3" fontId="7" fillId="4" borderId="24" xfId="0" applyNumberFormat="1" applyFont="1" applyFill="1" applyBorder="1" applyAlignment="1">
      <alignment horizontal="left" vertical="center"/>
    </xf>
    <xf numFmtId="4" fontId="7" fillId="4" borderId="2" xfId="4" applyNumberFormat="1" applyFont="1" applyFill="1" applyBorder="1" applyAlignment="1">
      <alignment horizontal="right" vertical="center"/>
    </xf>
    <xf numFmtId="3" fontId="7" fillId="4" borderId="2" xfId="0" applyNumberFormat="1" applyFont="1" applyFill="1" applyBorder="1" applyAlignment="1">
      <alignment horizontal="left" vertical="center"/>
    </xf>
    <xf numFmtId="0" fontId="32" fillId="0" borderId="0" xfId="0" applyFont="1"/>
    <xf numFmtId="0" fontId="2" fillId="0" borderId="0" xfId="0" applyFont="1" applyAlignment="1">
      <alignment horizontal="left" vertical="center"/>
    </xf>
    <xf numFmtId="4" fontId="7" fillId="4" borderId="2" xfId="0" applyNumberFormat="1" applyFont="1" applyFill="1" applyBorder="1" applyAlignment="1">
      <alignment horizontal="right" vertical="center"/>
    </xf>
    <xf numFmtId="0" fontId="5" fillId="0" borderId="0" xfId="0" applyFont="1"/>
    <xf numFmtId="0" fontId="3" fillId="9" borderId="39" xfId="0" applyFont="1" applyFill="1" applyBorder="1" applyAlignment="1">
      <alignment horizontal="centerContinuous"/>
    </xf>
    <xf numFmtId="4" fontId="33" fillId="0" borderId="0" xfId="0" applyNumberFormat="1" applyFont="1" applyAlignment="1">
      <alignment horizontal="left" vertical="center"/>
    </xf>
    <xf numFmtId="4" fontId="7" fillId="17" borderId="39" xfId="0" applyNumberFormat="1" applyFont="1" applyFill="1" applyBorder="1" applyAlignment="1">
      <alignment horizontal="right" vertical="center"/>
    </xf>
    <xf numFmtId="4" fontId="7" fillId="4" borderId="7" xfId="0" applyNumberFormat="1" applyFont="1" applyFill="1" applyBorder="1" applyAlignment="1">
      <alignment horizontal="left" vertical="center"/>
    </xf>
    <xf numFmtId="4" fontId="7" fillId="4" borderId="7" xfId="0" applyNumberFormat="1" applyFont="1" applyFill="1" applyBorder="1" applyAlignment="1">
      <alignment horizontal="center" vertical="center"/>
    </xf>
    <xf numFmtId="4" fontId="7" fillId="4" borderId="61" xfId="0" applyNumberFormat="1" applyFont="1" applyFill="1" applyBorder="1" applyAlignment="1">
      <alignment horizontal="center" vertical="center"/>
    </xf>
    <xf numFmtId="0" fontId="6" fillId="3" borderId="49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Continuous"/>
    </xf>
    <xf numFmtId="14" fontId="7" fillId="4" borderId="20" xfId="0" applyNumberFormat="1" applyFont="1" applyFill="1" applyBorder="1" applyAlignment="1">
      <alignment horizontal="center" vertical="center"/>
    </xf>
    <xf numFmtId="14" fontId="7" fillId="4" borderId="27" xfId="0" applyNumberFormat="1" applyFont="1" applyFill="1" applyBorder="1" applyAlignment="1">
      <alignment horizontal="center" vertical="center"/>
    </xf>
    <xf numFmtId="14" fontId="7" fillId="4" borderId="38" xfId="0" applyNumberFormat="1" applyFont="1" applyFill="1" applyBorder="1" applyAlignment="1">
      <alignment horizontal="center" vertical="center"/>
    </xf>
    <xf numFmtId="14" fontId="7" fillId="4" borderId="37" xfId="0" applyNumberFormat="1" applyFont="1" applyFill="1" applyBorder="1" applyAlignment="1">
      <alignment horizontal="center" vertical="center"/>
    </xf>
    <xf numFmtId="0" fontId="12" fillId="4" borderId="62" xfId="0" applyFont="1" applyFill="1" applyBorder="1" applyAlignment="1">
      <alignment vertical="center" wrapText="1"/>
    </xf>
    <xf numFmtId="14" fontId="7" fillId="4" borderId="12" xfId="0" applyNumberFormat="1" applyFont="1" applyFill="1" applyBorder="1" applyAlignment="1">
      <alignment horizontal="center" vertical="center"/>
    </xf>
    <xf numFmtId="0" fontId="6" fillId="3" borderId="34" xfId="0" applyFont="1" applyFill="1" applyBorder="1" applyAlignment="1">
      <alignment horizontal="center" vertical="center" wrapText="1"/>
    </xf>
    <xf numFmtId="4" fontId="12" fillId="4" borderId="67" xfId="0" applyNumberFormat="1" applyFont="1" applyFill="1" applyBorder="1" applyAlignment="1">
      <alignment vertical="center" wrapText="1"/>
    </xf>
    <xf numFmtId="4" fontId="7" fillId="4" borderId="68" xfId="0" applyNumberFormat="1" applyFont="1" applyFill="1" applyBorder="1" applyAlignment="1">
      <alignment vertical="center"/>
    </xf>
    <xf numFmtId="4" fontId="12" fillId="4" borderId="69" xfId="0" applyNumberFormat="1" applyFont="1" applyFill="1" applyBorder="1" applyAlignment="1">
      <alignment vertical="center" wrapText="1"/>
    </xf>
    <xf numFmtId="4" fontId="7" fillId="4" borderId="70" xfId="0" applyNumberFormat="1" applyFont="1" applyFill="1" applyBorder="1" applyAlignment="1">
      <alignment vertical="center"/>
    </xf>
    <xf numFmtId="10" fontId="12" fillId="4" borderId="71" xfId="0" applyNumberFormat="1" applyFont="1" applyFill="1" applyBorder="1" applyAlignment="1">
      <alignment vertical="center" wrapText="1"/>
    </xf>
    <xf numFmtId="4" fontId="12" fillId="4" borderId="71" xfId="0" applyNumberFormat="1" applyFont="1" applyFill="1" applyBorder="1" applyAlignment="1">
      <alignment vertical="center" wrapText="1"/>
    </xf>
    <xf numFmtId="4" fontId="7" fillId="4" borderId="72" xfId="0" applyNumberFormat="1" applyFont="1" applyFill="1" applyBorder="1" applyAlignment="1">
      <alignment vertical="center"/>
    </xf>
    <xf numFmtId="4" fontId="7" fillId="4" borderId="20" xfId="0" applyNumberFormat="1" applyFont="1" applyFill="1" applyBorder="1" applyAlignment="1">
      <alignment horizontal="center" vertical="center"/>
    </xf>
    <xf numFmtId="0" fontId="2" fillId="0" borderId="73" xfId="0" applyFont="1" applyBorder="1"/>
    <xf numFmtId="0" fontId="2" fillId="0" borderId="74" xfId="0" applyFont="1" applyBorder="1"/>
    <xf numFmtId="0" fontId="2" fillId="0" borderId="75" xfId="0" applyFont="1" applyBorder="1"/>
    <xf numFmtId="0" fontId="2" fillId="0" borderId="76" xfId="0" applyFont="1" applyBorder="1"/>
    <xf numFmtId="0" fontId="2" fillId="0" borderId="77" xfId="0" applyFont="1" applyBorder="1"/>
    <xf numFmtId="0" fontId="2" fillId="0" borderId="78" xfId="0" applyFont="1" applyBorder="1"/>
    <xf numFmtId="0" fontId="2" fillId="0" borderId="79" xfId="0" applyFont="1" applyBorder="1"/>
    <xf numFmtId="0" fontId="2" fillId="0" borderId="80" xfId="0" applyFont="1" applyBorder="1"/>
    <xf numFmtId="43" fontId="32" fillId="18" borderId="4" xfId="1" applyFont="1" applyFill="1" applyBorder="1" applyAlignment="1">
      <alignment horizontal="left"/>
    </xf>
    <xf numFmtId="0" fontId="34" fillId="18" borderId="4" xfId="0" applyFont="1" applyFill="1" applyBorder="1" applyAlignment="1">
      <alignment horizontal="left"/>
    </xf>
    <xf numFmtId="4" fontId="32" fillId="18" borderId="0" xfId="1" applyNumberFormat="1" applyFont="1" applyFill="1" applyAlignment="1">
      <alignment horizontal="center"/>
    </xf>
    <xf numFmtId="43" fontId="32" fillId="18" borderId="0" xfId="1" applyFont="1" applyFill="1" applyAlignment="1">
      <alignment horizontal="left"/>
    </xf>
    <xf numFmtId="0" fontId="34" fillId="18" borderId="0" xfId="0" applyFont="1" applyFill="1" applyAlignment="1">
      <alignment horizontal="left"/>
    </xf>
    <xf numFmtId="0" fontId="4" fillId="0" borderId="81" xfId="0" applyFont="1" applyBorder="1" applyAlignment="1">
      <alignment horizontal="left"/>
    </xf>
    <xf numFmtId="0" fontId="35" fillId="19" borderId="0" xfId="0" applyFont="1" applyFill="1" applyAlignment="1">
      <alignment horizontal="centerContinuous"/>
    </xf>
    <xf numFmtId="0" fontId="32" fillId="18" borderId="0" xfId="1" applyNumberFormat="1" applyFont="1" applyFill="1" applyAlignment="1">
      <alignment horizontal="center"/>
    </xf>
    <xf numFmtId="43" fontId="34" fillId="18" borderId="0" xfId="1" applyFont="1" applyFill="1" applyBorder="1" applyAlignment="1">
      <alignment horizontal="left"/>
    </xf>
    <xf numFmtId="0" fontId="32" fillId="18" borderId="0" xfId="0" applyFont="1" applyFill="1" applyAlignment="1">
      <alignment horizontal="left"/>
    </xf>
    <xf numFmtId="0" fontId="35" fillId="19" borderId="0" xfId="0" applyFont="1" applyFill="1" applyAlignment="1">
      <alignment horizontal="center"/>
    </xf>
    <xf numFmtId="43" fontId="32" fillId="18" borderId="0" xfId="1" applyFont="1" applyFill="1" applyBorder="1" applyAlignment="1">
      <alignment horizontal="left"/>
    </xf>
    <xf numFmtId="43" fontId="32" fillId="18" borderId="4" xfId="1" applyFont="1" applyFill="1" applyBorder="1" applyAlignment="1">
      <alignment horizontal="center"/>
    </xf>
    <xf numFmtId="43" fontId="32" fillId="18" borderId="82" xfId="1" applyFont="1" applyFill="1" applyBorder="1" applyAlignment="1">
      <alignment horizontal="left"/>
    </xf>
    <xf numFmtId="0" fontId="34" fillId="18" borderId="82" xfId="0" applyFont="1" applyFill="1" applyBorder="1" applyAlignment="1">
      <alignment horizontal="left"/>
    </xf>
    <xf numFmtId="0" fontId="36" fillId="20" borderId="83" xfId="0" applyFont="1" applyFill="1" applyBorder="1" applyAlignment="1">
      <alignment horizontal="center"/>
    </xf>
    <xf numFmtId="0" fontId="36" fillId="20" borderId="84" xfId="0" applyFont="1" applyFill="1" applyBorder="1" applyAlignment="1">
      <alignment horizontal="center"/>
    </xf>
    <xf numFmtId="0" fontId="0" fillId="0" borderId="0" xfId="1" applyNumberFormat="1" applyFont="1" applyAlignment="1">
      <alignment horizontal="center"/>
    </xf>
    <xf numFmtId="43" fontId="34" fillId="18" borderId="4" xfId="1" applyFont="1" applyFill="1" applyBorder="1" applyAlignment="1">
      <alignment horizontal="left"/>
    </xf>
    <xf numFmtId="0" fontId="32" fillId="18" borderId="4" xfId="0" applyFont="1" applyFill="1" applyBorder="1" applyAlignment="1">
      <alignment horizontal="left"/>
    </xf>
    <xf numFmtId="166" fontId="34" fillId="18" borderId="4" xfId="4" applyFont="1" applyFill="1" applyBorder="1" applyAlignment="1">
      <alignment horizontal="left"/>
    </xf>
    <xf numFmtId="0" fontId="32" fillId="0" borderId="0" xfId="1" applyNumberFormat="1" applyFont="1" applyAlignment="1">
      <alignment horizontal="left"/>
    </xf>
    <xf numFmtId="0" fontId="34" fillId="0" borderId="0" xfId="0" applyFont="1" applyAlignment="1">
      <alignment horizontal="left" vertical="center"/>
    </xf>
    <xf numFmtId="43" fontId="34" fillId="18" borderId="82" xfId="1" applyFont="1" applyFill="1" applyBorder="1" applyAlignment="1">
      <alignment horizontal="left"/>
    </xf>
    <xf numFmtId="0" fontId="32" fillId="18" borderId="82" xfId="0" applyFont="1" applyFill="1" applyBorder="1" applyAlignment="1">
      <alignment horizontal="left"/>
    </xf>
    <xf numFmtId="166" fontId="34" fillId="18" borderId="82" xfId="4" applyFont="1" applyFill="1" applyBorder="1" applyAlignment="1">
      <alignment horizontal="left"/>
    </xf>
    <xf numFmtId="43" fontId="0" fillId="0" borderId="0" xfId="1" applyFont="1"/>
    <xf numFmtId="0" fontId="32" fillId="18" borderId="4" xfId="4" applyNumberFormat="1" applyFont="1" applyFill="1" applyBorder="1" applyAlignment="1">
      <alignment horizontal="center"/>
    </xf>
    <xf numFmtId="0" fontId="0" fillId="17" borderId="0" xfId="0" applyFill="1"/>
    <xf numFmtId="0" fontId="0" fillId="17" borderId="3" xfId="0" applyFill="1" applyBorder="1"/>
    <xf numFmtId="0" fontId="0" fillId="17" borderId="32" xfId="0" applyFill="1" applyBorder="1"/>
    <xf numFmtId="0" fontId="0" fillId="17" borderId="85" xfId="0" applyFill="1" applyBorder="1"/>
    <xf numFmtId="0" fontId="32" fillId="18" borderId="82" xfId="4" applyNumberFormat="1" applyFont="1" applyFill="1" applyBorder="1" applyAlignment="1">
      <alignment horizontal="center"/>
    </xf>
    <xf numFmtId="0" fontId="36" fillId="20" borderId="83" xfId="0" applyFont="1" applyFill="1" applyBorder="1" applyAlignment="1">
      <alignment horizontal="center" vertical="center" wrapText="1"/>
    </xf>
    <xf numFmtId="0" fontId="36" fillId="20" borderId="8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6" fillId="20" borderId="83" xfId="0" applyFont="1" applyFill="1" applyBorder="1" applyAlignment="1">
      <alignment horizontal="center" vertical="center"/>
    </xf>
    <xf numFmtId="0" fontId="36" fillId="20" borderId="8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167" fontId="7" fillId="4" borderId="2" xfId="0" applyNumberFormat="1" applyFont="1" applyFill="1" applyBorder="1" applyAlignment="1">
      <alignment horizontal="center" vertical="center"/>
    </xf>
    <xf numFmtId="164" fontId="7" fillId="4" borderId="2" xfId="0" applyNumberFormat="1" applyFont="1" applyFill="1" applyBorder="1" applyAlignment="1">
      <alignment horizontal="center" vertical="center"/>
    </xf>
    <xf numFmtId="14" fontId="0" fillId="0" borderId="0" xfId="0" applyNumberFormat="1"/>
    <xf numFmtId="8" fontId="0" fillId="0" borderId="0" xfId="0" applyNumberFormat="1"/>
    <xf numFmtId="164" fontId="12" fillId="4" borderId="14" xfId="0" applyNumberFormat="1" applyFont="1" applyFill="1" applyBorder="1" applyAlignment="1">
      <alignment vertical="center" wrapText="1"/>
    </xf>
    <xf numFmtId="44" fontId="12" fillId="4" borderId="21" xfId="9" applyFont="1" applyFill="1" applyBorder="1" applyAlignment="1">
      <alignment horizontal="center" vertical="center"/>
    </xf>
    <xf numFmtId="44" fontId="12" fillId="4" borderId="23" xfId="9" applyFont="1" applyFill="1" applyBorder="1" applyAlignment="1">
      <alignment horizontal="center" vertical="center"/>
    </xf>
    <xf numFmtId="44" fontId="12" fillId="4" borderId="25" xfId="9" applyFont="1" applyFill="1" applyBorder="1" applyAlignment="1">
      <alignment horizontal="center" vertical="center"/>
    </xf>
    <xf numFmtId="175" fontId="7" fillId="4" borderId="2" xfId="0" applyNumberFormat="1" applyFont="1" applyFill="1" applyBorder="1" applyAlignment="1">
      <alignment horizontal="center" vertical="center"/>
    </xf>
    <xf numFmtId="0" fontId="40" fillId="0" borderId="0" xfId="11"/>
    <xf numFmtId="0" fontId="42" fillId="0" borderId="0" xfId="11" applyFont="1"/>
    <xf numFmtId="0" fontId="42" fillId="0" borderId="0" xfId="11" applyFont="1" applyAlignment="1">
      <alignment vertical="center"/>
    </xf>
    <xf numFmtId="0" fontId="44" fillId="0" borderId="0" xfId="12" applyFont="1" applyAlignment="1">
      <alignment vertical="center"/>
    </xf>
    <xf numFmtId="0" fontId="41" fillId="0" borderId="0" xfId="12" applyAlignment="1">
      <alignment vertical="center"/>
    </xf>
    <xf numFmtId="0" fontId="41" fillId="0" borderId="0" xfId="12"/>
    <xf numFmtId="0" fontId="44" fillId="0" borderId="0" xfId="12" applyFont="1"/>
    <xf numFmtId="0" fontId="42" fillId="0" borderId="0" xfId="11" applyFont="1" applyAlignment="1">
      <alignment horizontal="left" vertical="center"/>
    </xf>
    <xf numFmtId="0" fontId="45" fillId="0" borderId="0" xfId="11" applyFont="1"/>
    <xf numFmtId="0" fontId="32" fillId="0" borderId="0" xfId="11" applyFont="1" applyAlignment="1">
      <alignment horizontal="left" vertical="center"/>
    </xf>
    <xf numFmtId="0" fontId="34" fillId="0" borderId="51" xfId="11" applyFont="1" applyBorder="1" applyAlignment="1">
      <alignment horizontal="center" vertical="center"/>
    </xf>
    <xf numFmtId="0" fontId="32" fillId="0" borderId="92" xfId="11" applyFont="1" applyBorder="1" applyAlignment="1">
      <alignment horizontal="left" vertical="center"/>
    </xf>
    <xf numFmtId="176" fontId="32" fillId="0" borderId="92" xfId="11" applyNumberFormat="1" applyFont="1" applyBorder="1" applyAlignment="1">
      <alignment horizontal="left" vertical="center"/>
    </xf>
    <xf numFmtId="0" fontId="46" fillId="0" borderId="0" xfId="11" applyFont="1"/>
    <xf numFmtId="0" fontId="47" fillId="0" borderId="86" xfId="10" applyFont="1" applyFill="1" applyAlignment="1">
      <alignment vertical="center"/>
    </xf>
    <xf numFmtId="0" fontId="41" fillId="0" borderId="86" xfId="12" applyBorder="1" applyAlignment="1">
      <alignment vertical="center"/>
    </xf>
    <xf numFmtId="0" fontId="48" fillId="0" borderId="0" xfId="12" applyFont="1" applyAlignment="1">
      <alignment horizontal="center" vertical="center"/>
    </xf>
    <xf numFmtId="0" fontId="42" fillId="0" borderId="0" xfId="11" applyFont="1" applyAlignment="1">
      <alignment horizontal="center" vertical="center"/>
    </xf>
    <xf numFmtId="0" fontId="42" fillId="0" borderId="0" xfId="11" quotePrefix="1" applyFont="1" applyAlignment="1">
      <alignment vertical="center"/>
    </xf>
    <xf numFmtId="0" fontId="32" fillId="0" borderId="54" xfId="11" applyFont="1" applyBorder="1" applyAlignment="1">
      <alignment horizontal="left" vertical="center"/>
    </xf>
    <xf numFmtId="0" fontId="32" fillId="0" borderId="54" xfId="11" applyFont="1" applyBorder="1" applyAlignment="1">
      <alignment vertical="center"/>
    </xf>
    <xf numFmtId="176" fontId="32" fillId="0" borderId="54" xfId="11" applyNumberFormat="1" applyFont="1" applyBorder="1" applyAlignment="1">
      <alignment horizontal="left" vertical="center"/>
    </xf>
    <xf numFmtId="0" fontId="43" fillId="0" borderId="87" xfId="10" applyFont="1" applyFill="1" applyBorder="1" applyAlignment="1">
      <alignment horizontal="center" vertical="center"/>
    </xf>
    <xf numFmtId="0" fontId="21" fillId="0" borderId="87" xfId="7" applyFill="1" applyBorder="1" applyAlignment="1">
      <alignment horizontal="center" vertical="center"/>
    </xf>
    <xf numFmtId="0" fontId="0" fillId="22" borderId="0" xfId="0" applyFill="1"/>
    <xf numFmtId="0" fontId="0" fillId="23" borderId="0" xfId="0" applyFill="1"/>
    <xf numFmtId="0" fontId="0" fillId="7" borderId="0" xfId="0" applyFill="1"/>
    <xf numFmtId="14" fontId="51" fillId="0" borderId="93" xfId="0" applyNumberFormat="1" applyFont="1" applyBorder="1" applyAlignment="1">
      <alignment horizontal="center" vertical="center" wrapText="1"/>
    </xf>
    <xf numFmtId="0" fontId="51" fillId="0" borderId="93" xfId="0" applyFont="1" applyBorder="1" applyAlignment="1">
      <alignment horizontal="center" vertical="center" wrapText="1"/>
    </xf>
    <xf numFmtId="14" fontId="51" fillId="0" borderId="94" xfId="0" applyNumberFormat="1" applyFont="1" applyBorder="1" applyAlignment="1">
      <alignment horizontal="center" vertical="center" wrapText="1"/>
    </xf>
    <xf numFmtId="0" fontId="51" fillId="0" borderId="94" xfId="0" applyFont="1" applyBorder="1" applyAlignment="1">
      <alignment horizontal="center" vertical="center" wrapText="1"/>
    </xf>
    <xf numFmtId="15" fontId="51" fillId="0" borderId="94" xfId="0" applyNumberFormat="1" applyFont="1" applyBorder="1" applyAlignment="1">
      <alignment horizontal="center" vertical="center" wrapText="1"/>
    </xf>
    <xf numFmtId="14" fontId="51" fillId="0" borderId="96" xfId="0" applyNumberFormat="1" applyFont="1" applyBorder="1" applyAlignment="1">
      <alignment horizontal="center" vertical="center" wrapText="1"/>
    </xf>
    <xf numFmtId="0" fontId="51" fillId="0" borderId="96" xfId="0" applyFont="1" applyBorder="1" applyAlignment="1">
      <alignment horizontal="center" vertical="center" wrapText="1"/>
    </xf>
    <xf numFmtId="0" fontId="49" fillId="24" borderId="0" xfId="0" applyFont="1" applyFill="1" applyAlignment="1">
      <alignment horizontal="center" vertical="center" wrapText="1"/>
    </xf>
    <xf numFmtId="20" fontId="51" fillId="0" borderId="93" xfId="0" applyNumberFormat="1" applyFont="1" applyBorder="1" applyAlignment="1">
      <alignment horizontal="center" vertical="center" wrapText="1"/>
    </xf>
    <xf numFmtId="20" fontId="51" fillId="0" borderId="94" xfId="0" applyNumberFormat="1" applyFont="1" applyBorder="1" applyAlignment="1">
      <alignment horizontal="center" vertical="center" wrapText="1"/>
    </xf>
    <xf numFmtId="21" fontId="51" fillId="0" borderId="94" xfId="0" applyNumberFormat="1" applyFont="1" applyBorder="1" applyAlignment="1">
      <alignment horizontal="center" vertical="center" wrapText="1"/>
    </xf>
    <xf numFmtId="20" fontId="51" fillId="0" borderId="96" xfId="0" applyNumberFormat="1" applyFont="1" applyBorder="1" applyAlignment="1">
      <alignment horizontal="center" vertical="center" wrapText="1"/>
    </xf>
    <xf numFmtId="8" fontId="51" fillId="0" borderId="93" xfId="0" applyNumberFormat="1" applyFont="1" applyBorder="1" applyAlignment="1">
      <alignment horizontal="center" vertical="center" wrapText="1"/>
    </xf>
    <xf numFmtId="8" fontId="51" fillId="0" borderId="94" xfId="0" applyNumberFormat="1" applyFont="1" applyBorder="1" applyAlignment="1">
      <alignment horizontal="center" vertical="center" wrapText="1"/>
    </xf>
    <xf numFmtId="0" fontId="50" fillId="25" borderId="87" xfId="0" quotePrefix="1" applyFont="1" applyFill="1" applyBorder="1" applyAlignment="1">
      <alignment vertical="center" wrapText="1"/>
    </xf>
    <xf numFmtId="0" fontId="50" fillId="25" borderId="87" xfId="0" applyFont="1" applyFill="1" applyBorder="1" applyAlignment="1">
      <alignment vertical="center" wrapText="1"/>
    </xf>
    <xf numFmtId="0" fontId="52" fillId="0" borderId="96" xfId="0" applyFont="1" applyBorder="1" applyAlignment="1">
      <alignment horizontal="center" vertical="center" wrapText="1"/>
    </xf>
    <xf numFmtId="0" fontId="53" fillId="25" borderId="93" xfId="0" applyFont="1" applyFill="1" applyBorder="1" applyAlignment="1">
      <alignment horizontal="center" vertical="center" wrapText="1"/>
    </xf>
    <xf numFmtId="0" fontId="53" fillId="25" borderId="94" xfId="0" quotePrefix="1" applyFont="1" applyFill="1" applyBorder="1" applyAlignment="1">
      <alignment horizontal="center" vertical="center" wrapText="1"/>
    </xf>
    <xf numFmtId="0" fontId="54" fillId="0" borderId="97" xfId="0" applyFont="1" applyBorder="1" applyAlignment="1">
      <alignment horizontal="center" vertical="center"/>
    </xf>
    <xf numFmtId="0" fontId="54" fillId="0" borderId="97" xfId="0" applyFont="1" applyBorder="1" applyAlignment="1">
      <alignment horizontal="left" vertical="center" indent="2"/>
    </xf>
    <xf numFmtId="0" fontId="53" fillId="25" borderId="94" xfId="0" applyFont="1" applyFill="1" applyBorder="1" applyAlignment="1">
      <alignment horizontal="center" vertical="center" wrapText="1"/>
    </xf>
    <xf numFmtId="0" fontId="53" fillId="25" borderId="96" xfId="0" applyFont="1" applyFill="1" applyBorder="1" applyAlignment="1">
      <alignment horizontal="center" vertical="center" wrapText="1"/>
    </xf>
    <xf numFmtId="0" fontId="0" fillId="0" borderId="87" xfId="0" applyBorder="1"/>
    <xf numFmtId="0" fontId="55" fillId="0" borderId="87" xfId="0" applyFont="1" applyBorder="1" applyAlignment="1">
      <alignment horizontal="center"/>
    </xf>
    <xf numFmtId="14" fontId="7" fillId="4" borderId="46" xfId="0" applyNumberFormat="1" applyFont="1" applyFill="1" applyBorder="1" applyAlignment="1">
      <alignment horizontal="center" vertical="center"/>
    </xf>
    <xf numFmtId="166" fontId="16" fillId="0" borderId="87" xfId="4" applyFont="1" applyBorder="1" applyAlignment="1">
      <alignment horizontal="left" vertical="center"/>
    </xf>
    <xf numFmtId="0" fontId="57" fillId="0" borderId="0" xfId="0" applyFont="1"/>
    <xf numFmtId="43" fontId="0" fillId="0" borderId="0" xfId="14" applyFont="1"/>
    <xf numFmtId="0" fontId="4" fillId="7" borderId="0" xfId="0" applyFont="1" applyFill="1"/>
    <xf numFmtId="0" fontId="0" fillId="7" borderId="98" xfId="0" applyFill="1" applyBorder="1"/>
    <xf numFmtId="44" fontId="0" fillId="7" borderId="98" xfId="9" applyFont="1" applyFill="1" applyBorder="1"/>
    <xf numFmtId="44" fontId="4" fillId="7" borderId="0" xfId="0" applyNumberFormat="1" applyFont="1" applyFill="1"/>
    <xf numFmtId="0" fontId="6" fillId="28" borderId="1" xfId="0" applyFont="1" applyFill="1" applyBorder="1" applyAlignment="1">
      <alignment horizontal="center" vertical="center"/>
    </xf>
    <xf numFmtId="0" fontId="6" fillId="28" borderId="1" xfId="0" applyFont="1" applyFill="1" applyBorder="1" applyAlignment="1">
      <alignment horizontal="center" vertical="center" wrapText="1"/>
    </xf>
    <xf numFmtId="0" fontId="6" fillId="28" borderId="12" xfId="0" applyFont="1" applyFill="1" applyBorder="1" applyAlignment="1">
      <alignment horizontal="center" vertical="center" wrapText="1"/>
    </xf>
    <xf numFmtId="0" fontId="6" fillId="28" borderId="33" xfId="0" applyFont="1" applyFill="1" applyBorder="1" applyAlignment="1">
      <alignment horizontal="center" vertical="center" wrapText="1"/>
    </xf>
    <xf numFmtId="0" fontId="6" fillId="28" borderId="12" xfId="0" applyFont="1" applyFill="1" applyBorder="1" applyAlignment="1">
      <alignment horizontal="center" vertical="center"/>
    </xf>
    <xf numFmtId="0" fontId="11" fillId="28" borderId="1" xfId="0" applyFont="1" applyFill="1" applyBorder="1" applyAlignment="1">
      <alignment horizontal="center" vertical="center" wrapText="1"/>
    </xf>
    <xf numFmtId="0" fontId="11" fillId="28" borderId="8" xfId="0" applyFont="1" applyFill="1" applyBorder="1" applyAlignment="1">
      <alignment horizontal="center" vertical="center" wrapText="1"/>
    </xf>
    <xf numFmtId="0" fontId="6" fillId="28" borderId="63" xfId="0" applyFont="1" applyFill="1" applyBorder="1" applyAlignment="1">
      <alignment horizontal="center" vertical="center" wrapText="1"/>
    </xf>
    <xf numFmtId="0" fontId="6" fillId="28" borderId="64" xfId="0" applyFont="1" applyFill="1" applyBorder="1" applyAlignment="1">
      <alignment horizontal="center" vertical="center" wrapText="1"/>
    </xf>
    <xf numFmtId="0" fontId="6" fillId="28" borderId="65" xfId="0" applyFont="1" applyFill="1" applyBorder="1" applyAlignment="1">
      <alignment horizontal="center" vertical="center" wrapText="1"/>
    </xf>
    <xf numFmtId="0" fontId="6" fillId="28" borderId="66" xfId="0" applyFont="1" applyFill="1" applyBorder="1" applyAlignment="1">
      <alignment horizontal="center" vertical="center" wrapText="1"/>
    </xf>
    <xf numFmtId="0" fontId="6" fillId="28" borderId="8" xfId="0" applyFont="1" applyFill="1" applyBorder="1" applyAlignment="1">
      <alignment horizontal="center" vertical="center" wrapText="1"/>
    </xf>
    <xf numFmtId="0" fontId="11" fillId="28" borderId="1" xfId="0" applyFont="1" applyFill="1" applyBorder="1" applyAlignment="1">
      <alignment horizontal="centerContinuous" vertical="center" wrapText="1"/>
    </xf>
    <xf numFmtId="9" fontId="6" fillId="28" borderId="1" xfId="2" applyFont="1" applyFill="1" applyBorder="1" applyAlignment="1">
      <alignment horizontal="center" vertical="center" wrapText="1"/>
    </xf>
    <xf numFmtId="0" fontId="6" fillId="29" borderId="12" xfId="0" applyFont="1" applyFill="1" applyBorder="1" applyAlignment="1">
      <alignment horizontal="center" vertical="center" wrapText="1"/>
    </xf>
    <xf numFmtId="0" fontId="11" fillId="29" borderId="13" xfId="0" applyFont="1" applyFill="1" applyBorder="1" applyAlignment="1">
      <alignment horizontal="center" vertical="center" wrapText="1"/>
    </xf>
    <xf numFmtId="14" fontId="11" fillId="29" borderId="13" xfId="0" applyNumberFormat="1" applyFont="1" applyFill="1" applyBorder="1" applyAlignment="1">
      <alignment horizontal="center" vertical="center" wrapText="1"/>
    </xf>
    <xf numFmtId="0" fontId="6" fillId="28" borderId="13" xfId="0" applyFont="1" applyFill="1" applyBorder="1" applyAlignment="1">
      <alignment horizontal="center" vertical="center" wrapText="1"/>
    </xf>
    <xf numFmtId="0" fontId="23" fillId="28" borderId="0" xfId="0" applyFont="1" applyFill="1" applyAlignment="1">
      <alignment horizontal="centerContinuous"/>
    </xf>
    <xf numFmtId="0" fontId="6" fillId="28" borderId="16" xfId="0" applyFont="1" applyFill="1" applyBorder="1" applyAlignment="1">
      <alignment horizontal="center" vertical="center" wrapText="1"/>
    </xf>
    <xf numFmtId="0" fontId="10" fillId="28" borderId="12" xfId="0" applyFont="1" applyFill="1" applyBorder="1" applyAlignment="1">
      <alignment horizontal="center" vertical="center" wrapText="1"/>
    </xf>
    <xf numFmtId="0" fontId="10" fillId="28" borderId="26" xfId="0" applyFont="1" applyFill="1" applyBorder="1" applyAlignment="1">
      <alignment horizontal="center" vertical="center" wrapText="1"/>
    </xf>
    <xf numFmtId="0" fontId="10" fillId="28" borderId="28" xfId="0" applyFont="1" applyFill="1" applyBorder="1" applyAlignment="1">
      <alignment horizontal="center" vertical="center" wrapText="1"/>
    </xf>
    <xf numFmtId="0" fontId="10" fillId="28" borderId="29" xfId="0" applyFont="1" applyFill="1" applyBorder="1" applyAlignment="1">
      <alignment horizontal="center" vertical="center" wrapText="1"/>
    </xf>
    <xf numFmtId="0" fontId="6" fillId="28" borderId="33" xfId="0" applyFont="1" applyFill="1" applyBorder="1" applyAlignment="1">
      <alignment horizontal="center" vertical="center"/>
    </xf>
    <xf numFmtId="0" fontId="6" fillId="28" borderId="45" xfId="0" applyFont="1" applyFill="1" applyBorder="1" applyAlignment="1">
      <alignment horizontal="center" vertical="center" wrapText="1"/>
    </xf>
    <xf numFmtId="0" fontId="6" fillId="28" borderId="49" xfId="0" applyFont="1" applyFill="1" applyBorder="1" applyAlignment="1">
      <alignment horizontal="center" vertical="center" wrapText="1"/>
    </xf>
    <xf numFmtId="0" fontId="6" fillId="28" borderId="50" xfId="0" applyFont="1" applyFill="1" applyBorder="1" applyAlignment="1">
      <alignment horizontal="center" vertical="center"/>
    </xf>
    <xf numFmtId="0" fontId="6" fillId="28" borderId="87" xfId="0" applyFont="1" applyFill="1" applyBorder="1" applyAlignment="1">
      <alignment horizontal="centerContinuous" vertical="center"/>
    </xf>
    <xf numFmtId="0" fontId="6" fillId="28" borderId="55" xfId="0" applyFont="1" applyFill="1" applyBorder="1" applyAlignment="1">
      <alignment horizontal="center" vertical="center" wrapText="1"/>
    </xf>
    <xf numFmtId="0" fontId="6" fillId="28" borderId="88" xfId="0" applyFont="1" applyFill="1" applyBorder="1" applyAlignment="1">
      <alignment vertical="center" wrapText="1"/>
    </xf>
    <xf numFmtId="0" fontId="6" fillId="28" borderId="90" xfId="0" applyFont="1" applyFill="1" applyBorder="1" applyAlignment="1">
      <alignment vertical="center" wrapText="1"/>
    </xf>
    <xf numFmtId="0" fontId="6" fillId="28" borderId="13" xfId="0" applyFont="1" applyFill="1" applyBorder="1" applyAlignment="1">
      <alignment horizontal="center" vertical="center"/>
    </xf>
    <xf numFmtId="20" fontId="0" fillId="0" borderId="0" xfId="0" applyNumberFormat="1"/>
    <xf numFmtId="0" fontId="11" fillId="28" borderId="13" xfId="0" applyFont="1" applyFill="1" applyBorder="1" applyAlignment="1">
      <alignment horizontal="center" vertical="center" wrapText="1"/>
    </xf>
    <xf numFmtId="14" fontId="55" fillId="0" borderId="0" xfId="0" applyNumberFormat="1" applyFont="1"/>
    <xf numFmtId="0" fontId="6" fillId="28" borderId="99" xfId="0" applyFont="1" applyFill="1" applyBorder="1" applyAlignment="1">
      <alignment horizontal="center" vertical="center"/>
    </xf>
    <xf numFmtId="0" fontId="8" fillId="17" borderId="100" xfId="0" applyFont="1" applyFill="1" applyBorder="1" applyAlignment="1">
      <alignment vertical="center"/>
    </xf>
    <xf numFmtId="0" fontId="4" fillId="0" borderId="87" xfId="0" applyFont="1" applyBorder="1" applyAlignment="1">
      <alignment vertical="center" wrapText="1"/>
    </xf>
    <xf numFmtId="0" fontId="0" fillId="0" borderId="87" xfId="0" applyBorder="1" applyAlignment="1">
      <alignment vertical="center" wrapText="1"/>
    </xf>
    <xf numFmtId="0" fontId="10" fillId="28" borderId="87" xfId="0" applyFont="1" applyFill="1" applyBorder="1" applyAlignment="1">
      <alignment horizontal="center" vertical="center"/>
    </xf>
    <xf numFmtId="0" fontId="23" fillId="28" borderId="87" xfId="0" applyFont="1" applyFill="1" applyBorder="1" applyAlignment="1">
      <alignment horizontal="center"/>
    </xf>
    <xf numFmtId="14" fontId="58" fillId="27" borderId="2" xfId="0" applyNumberFormat="1" applyFont="1" applyFill="1" applyBorder="1" applyAlignment="1">
      <alignment horizontal="center" vertical="distributed"/>
    </xf>
    <xf numFmtId="43" fontId="0" fillId="10" borderId="58" xfId="1" applyFont="1" applyFill="1" applyBorder="1"/>
    <xf numFmtId="43" fontId="0" fillId="10" borderId="109" xfId="1" applyFont="1" applyFill="1" applyBorder="1"/>
    <xf numFmtId="43" fontId="0" fillId="11" borderId="56" xfId="1" applyFont="1" applyFill="1" applyBorder="1"/>
    <xf numFmtId="43" fontId="0" fillId="11" borderId="110" xfId="1" applyFont="1" applyFill="1" applyBorder="1"/>
    <xf numFmtId="43" fontId="0" fillId="10" borderId="56" xfId="1" applyFont="1" applyFill="1" applyBorder="1"/>
    <xf numFmtId="43" fontId="0" fillId="10" borderId="110" xfId="1" applyFont="1" applyFill="1" applyBorder="1"/>
    <xf numFmtId="43" fontId="0" fillId="11" borderId="112" xfId="1" applyFont="1" applyFill="1" applyBorder="1"/>
    <xf numFmtId="43" fontId="0" fillId="11" borderId="107" xfId="1" applyFont="1" applyFill="1" applyBorder="1"/>
    <xf numFmtId="0" fontId="32" fillId="11" borderId="106" xfId="0" applyFont="1" applyFill="1" applyBorder="1"/>
    <xf numFmtId="0" fontId="32" fillId="11" borderId="111" xfId="0" applyFont="1" applyFill="1" applyBorder="1"/>
    <xf numFmtId="0" fontId="23" fillId="30" borderId="101" xfId="0" applyFont="1" applyFill="1" applyBorder="1" applyAlignment="1">
      <alignment vertical="center"/>
    </xf>
    <xf numFmtId="0" fontId="2" fillId="4" borderId="0" xfId="0" applyFont="1" applyFill="1" applyAlignment="1">
      <alignment wrapText="1"/>
    </xf>
    <xf numFmtId="0" fontId="59" fillId="31" borderId="0" xfId="0" applyFont="1" applyFill="1" applyAlignment="1">
      <alignment horizontal="center" vertical="center"/>
    </xf>
    <xf numFmtId="0" fontId="33" fillId="28" borderId="0" xfId="0" applyFont="1" applyFill="1" applyAlignment="1">
      <alignment horizontal="center" vertical="center" wrapText="1"/>
    </xf>
    <xf numFmtId="0" fontId="23" fillId="31" borderId="77" xfId="0" applyFont="1" applyFill="1" applyBorder="1" applyAlignment="1">
      <alignment horizontal="center"/>
    </xf>
    <xf numFmtId="0" fontId="23" fillId="28" borderId="60" xfId="0" applyFont="1" applyFill="1" applyBorder="1" applyAlignment="1">
      <alignment horizontal="center"/>
    </xf>
    <xf numFmtId="0" fontId="23" fillId="28" borderId="108" xfId="0" applyFont="1" applyFill="1" applyBorder="1" applyAlignment="1">
      <alignment horizontal="center"/>
    </xf>
    <xf numFmtId="169" fontId="18" fillId="4" borderId="12" xfId="0" applyNumberFormat="1" applyFont="1" applyFill="1" applyBorder="1" applyAlignment="1">
      <alignment vertical="center"/>
    </xf>
    <xf numFmtId="169" fontId="18" fillId="4" borderId="27" xfId="0" applyNumberFormat="1" applyFont="1" applyFill="1" applyBorder="1" applyAlignment="1">
      <alignment vertical="center"/>
    </xf>
    <xf numFmtId="44" fontId="18" fillId="4" borderId="22" xfId="9" applyFont="1" applyFill="1" applyBorder="1" applyAlignment="1">
      <alignment vertical="center"/>
    </xf>
    <xf numFmtId="44" fontId="18" fillId="4" borderId="24" xfId="9" applyFont="1" applyFill="1" applyBorder="1" applyAlignment="1">
      <alignment vertical="center"/>
    </xf>
    <xf numFmtId="0" fontId="17" fillId="4" borderId="35" xfId="0" applyFont="1" applyFill="1" applyBorder="1" applyAlignment="1">
      <alignment horizontal="left" vertical="center" wrapText="1"/>
    </xf>
    <xf numFmtId="0" fontId="11" fillId="28" borderId="12" xfId="0" applyFont="1" applyFill="1" applyBorder="1" applyAlignment="1">
      <alignment horizontal="center" vertical="center"/>
    </xf>
    <xf numFmtId="0" fontId="11" fillId="28" borderId="12" xfId="0" applyFont="1" applyFill="1" applyBorder="1" applyAlignment="1">
      <alignment horizontal="center" vertical="center" wrapText="1"/>
    </xf>
    <xf numFmtId="14" fontId="2" fillId="7" borderId="39" xfId="0" applyNumberFormat="1" applyFont="1" applyFill="1" applyBorder="1" applyAlignment="1">
      <alignment horizontal="left"/>
    </xf>
    <xf numFmtId="0" fontId="2" fillId="7" borderId="39" xfId="0" applyFont="1" applyFill="1" applyBorder="1" applyAlignment="1">
      <alignment horizontal="left"/>
    </xf>
    <xf numFmtId="0" fontId="23" fillId="33" borderId="0" xfId="0" applyFont="1" applyFill="1" applyAlignment="1">
      <alignment horizontal="left" vertical="center"/>
    </xf>
    <xf numFmtId="0" fontId="2" fillId="4" borderId="87" xfId="0" applyFont="1" applyFill="1" applyBorder="1"/>
    <xf numFmtId="44" fontId="2" fillId="7" borderId="39" xfId="9" applyFont="1" applyFill="1" applyBorder="1" applyAlignment="1">
      <alignment horizontal="left"/>
    </xf>
    <xf numFmtId="2" fontId="13" fillId="7" borderId="0" xfId="3" applyNumberFormat="1" applyFont="1" applyFill="1" applyAlignment="1">
      <alignment horizontal="centerContinuous" vertical="center"/>
    </xf>
    <xf numFmtId="166" fontId="6" fillId="12" borderId="0" xfId="4" applyFont="1" applyFill="1" applyAlignment="1">
      <alignment horizontal="center"/>
    </xf>
    <xf numFmtId="0" fontId="11" fillId="28" borderId="33" xfId="0" applyFont="1" applyFill="1" applyBorder="1" applyAlignment="1">
      <alignment horizontal="center" vertical="center" wrapText="1"/>
    </xf>
    <xf numFmtId="0" fontId="12" fillId="4" borderId="12" xfId="0" applyFont="1" applyFill="1" applyBorder="1" applyAlignment="1">
      <alignment vertical="center" wrapText="1"/>
    </xf>
    <xf numFmtId="0" fontId="12" fillId="4" borderId="27" xfId="0" applyFont="1" applyFill="1" applyBorder="1" applyAlignment="1">
      <alignment vertical="center" wrapText="1"/>
    </xf>
    <xf numFmtId="0" fontId="12" fillId="4" borderId="20" xfId="0" applyFont="1" applyFill="1" applyBorder="1" applyAlignment="1">
      <alignment vertical="center" wrapText="1"/>
    </xf>
    <xf numFmtId="43" fontId="2" fillId="7" borderId="39" xfId="18" applyFont="1" applyFill="1" applyBorder="1"/>
    <xf numFmtId="0" fontId="2" fillId="7" borderId="40" xfId="0" applyFont="1" applyFill="1" applyBorder="1" applyAlignment="1">
      <alignment horizontal="center"/>
    </xf>
    <xf numFmtId="0" fontId="2" fillId="7" borderId="40" xfId="0" applyFont="1" applyFill="1" applyBorder="1"/>
    <xf numFmtId="43" fontId="2" fillId="7" borderId="40" xfId="18" applyFont="1" applyFill="1" applyBorder="1"/>
    <xf numFmtId="43" fontId="2" fillId="7" borderId="41" xfId="18" applyFont="1" applyFill="1" applyBorder="1"/>
    <xf numFmtId="0" fontId="2" fillId="7" borderId="42" xfId="0" applyFont="1" applyFill="1" applyBorder="1" applyAlignment="1">
      <alignment horizontal="center"/>
    </xf>
    <xf numFmtId="0" fontId="2" fillId="7" borderId="42" xfId="0" applyFont="1" applyFill="1" applyBorder="1"/>
    <xf numFmtId="43" fontId="2" fillId="7" borderId="42" xfId="18" applyFont="1" applyFill="1" applyBorder="1"/>
    <xf numFmtId="43" fontId="2" fillId="7" borderId="43" xfId="18" applyFont="1" applyFill="1" applyBorder="1"/>
    <xf numFmtId="0" fontId="2" fillId="7" borderId="44" xfId="0" applyFont="1" applyFill="1" applyBorder="1" applyAlignment="1">
      <alignment horizontal="center"/>
    </xf>
    <xf numFmtId="0" fontId="2" fillId="7" borderId="44" xfId="0" applyFont="1" applyFill="1" applyBorder="1"/>
    <xf numFmtId="43" fontId="2" fillId="7" borderId="44" xfId="18" applyFont="1" applyFill="1" applyBorder="1"/>
    <xf numFmtId="0" fontId="6" fillId="28" borderId="114" xfId="0" applyFont="1" applyFill="1" applyBorder="1" applyAlignment="1">
      <alignment horizontal="center" vertical="center" wrapText="1"/>
    </xf>
    <xf numFmtId="0" fontId="6" fillId="28" borderId="115" xfId="0" applyFont="1" applyFill="1" applyBorder="1" applyAlignment="1">
      <alignment horizontal="center" vertical="center" wrapText="1"/>
    </xf>
    <xf numFmtId="0" fontId="12" fillId="4" borderId="116" xfId="0" applyFont="1" applyFill="1" applyBorder="1" applyAlignment="1">
      <alignment vertical="center" wrapText="1"/>
    </xf>
    <xf numFmtId="0" fontId="12" fillId="4" borderId="113" xfId="0" applyFont="1" applyFill="1" applyBorder="1" applyAlignment="1">
      <alignment vertical="center" wrapText="1"/>
    </xf>
    <xf numFmtId="0" fontId="12" fillId="4" borderId="2" xfId="0" applyFont="1" applyFill="1" applyBorder="1" applyAlignment="1">
      <alignment vertical="center" wrapText="1"/>
    </xf>
    <xf numFmtId="0" fontId="2" fillId="0" borderId="117" xfId="0" applyFont="1" applyBorder="1"/>
    <xf numFmtId="14" fontId="39" fillId="4" borderId="89" xfId="0" applyNumberFormat="1" applyFont="1" applyFill="1" applyBorder="1" applyAlignment="1">
      <alignment vertical="center" wrapText="1"/>
    </xf>
    <xf numFmtId="22" fontId="39" fillId="4" borderId="91" xfId="0" applyNumberFormat="1" applyFont="1" applyFill="1" applyBorder="1" applyAlignment="1">
      <alignment vertical="center" wrapText="1"/>
    </xf>
    <xf numFmtId="0" fontId="60" fillId="26" borderId="87" xfId="0" applyFont="1" applyFill="1" applyBorder="1"/>
    <xf numFmtId="0" fontId="0" fillId="0" borderId="87" xfId="0" applyBorder="1" applyAlignment="1">
      <alignment horizontal="left"/>
    </xf>
    <xf numFmtId="0" fontId="60" fillId="26" borderId="87" xfId="0" applyFont="1" applyFill="1" applyBorder="1" applyAlignment="1">
      <alignment horizontal="center"/>
    </xf>
    <xf numFmtId="164" fontId="55" fillId="0" borderId="87" xfId="0" applyNumberFormat="1" applyFont="1" applyBorder="1" applyAlignment="1">
      <alignment horizontal="left"/>
    </xf>
    <xf numFmtId="0" fontId="55" fillId="0" borderId="0" xfId="0" applyFont="1"/>
    <xf numFmtId="14" fontId="0" fillId="0" borderId="87" xfId="0" applyNumberFormat="1" applyBorder="1" applyAlignment="1">
      <alignment horizontal="center" vertical="center"/>
    </xf>
    <xf numFmtId="167" fontId="55" fillId="0" borderId="87" xfId="0" applyNumberFormat="1" applyFont="1" applyBorder="1" applyAlignment="1">
      <alignment horizontal="center"/>
    </xf>
    <xf numFmtId="1" fontId="61" fillId="0" borderId="87" xfId="0" applyNumberFormat="1" applyFont="1" applyBorder="1" applyAlignment="1">
      <alignment horizontal="center"/>
    </xf>
    <xf numFmtId="14" fontId="61" fillId="0" borderId="87" xfId="0" applyNumberFormat="1" applyFont="1" applyBorder="1" applyAlignment="1">
      <alignment horizontal="center"/>
    </xf>
    <xf numFmtId="0" fontId="61" fillId="0" borderId="0" xfId="0" applyFont="1" applyAlignment="1">
      <alignment horizontal="center"/>
    </xf>
    <xf numFmtId="0" fontId="61" fillId="0" borderId="87" xfId="0" applyFont="1" applyBorder="1" applyAlignment="1">
      <alignment horizontal="center"/>
    </xf>
    <xf numFmtId="0" fontId="56" fillId="26" borderId="87" xfId="0" applyFont="1" applyFill="1" applyBorder="1" applyAlignment="1">
      <alignment horizontal="center"/>
    </xf>
    <xf numFmtId="0" fontId="62" fillId="28" borderId="0" xfId="0" applyFont="1" applyFill="1" applyAlignment="1">
      <alignment horizontal="left" vertical="center" wrapText="1" indent="1"/>
    </xf>
    <xf numFmtId="14" fontId="63" fillId="35" borderId="0" xfId="0" applyNumberFormat="1" applyFont="1" applyFill="1" applyAlignment="1">
      <alignment horizontal="left" vertical="center" wrapText="1" indent="1"/>
    </xf>
    <xf numFmtId="0" fontId="63" fillId="35" borderId="0" xfId="0" applyFont="1" applyFill="1" applyAlignment="1">
      <alignment horizontal="left" vertical="center" wrapText="1" indent="1"/>
    </xf>
    <xf numFmtId="14" fontId="63" fillId="36" borderId="0" xfId="0" applyNumberFormat="1" applyFont="1" applyFill="1" applyAlignment="1">
      <alignment horizontal="left" vertical="center" wrapText="1" indent="1"/>
    </xf>
    <xf numFmtId="0" fontId="63" fillId="36" borderId="0" xfId="0" applyFont="1" applyFill="1" applyAlignment="1">
      <alignment horizontal="left" vertical="center" wrapText="1" indent="1"/>
    </xf>
    <xf numFmtId="0" fontId="5" fillId="28" borderId="0" xfId="0" applyFont="1" applyFill="1" applyAlignment="1">
      <alignment horizontal="left" vertical="center"/>
    </xf>
    <xf numFmtId="0" fontId="65" fillId="0" borderId="0" xfId="7" applyFont="1" applyAlignment="1">
      <alignment vertical="center"/>
    </xf>
    <xf numFmtId="174" fontId="12" fillId="4" borderId="7" xfId="0" applyNumberFormat="1" applyFont="1" applyFill="1" applyBorder="1" applyAlignment="1">
      <alignment horizontal="left" vertical="center" wrapText="1"/>
    </xf>
    <xf numFmtId="1" fontId="66" fillId="0" borderId="0" xfId="0" applyNumberFormat="1" applyFont="1" applyAlignment="1">
      <alignment horizontal="center"/>
    </xf>
    <xf numFmtId="1" fontId="66" fillId="7" borderId="0" xfId="0" applyNumberFormat="1" applyFont="1" applyFill="1" applyAlignment="1">
      <alignment horizontal="center"/>
    </xf>
    <xf numFmtId="0" fontId="10" fillId="37" borderId="119" xfId="0" applyFont="1" applyFill="1" applyBorder="1" applyAlignment="1">
      <alignment horizontal="center" vertical="center"/>
    </xf>
    <xf numFmtId="44" fontId="66" fillId="0" borderId="0" xfId="9" applyFont="1"/>
    <xf numFmtId="44" fontId="66" fillId="7" borderId="0" xfId="9" applyFont="1" applyFill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23" fillId="38" borderId="60" xfId="0" applyFont="1" applyFill="1" applyBorder="1" applyAlignment="1">
      <alignment horizontal="center"/>
    </xf>
    <xf numFmtId="178" fontId="67" fillId="42" borderId="121" xfId="0" applyNumberFormat="1" applyFont="1" applyFill="1" applyBorder="1" applyAlignment="1">
      <alignment horizontal="left" vertical="center"/>
    </xf>
    <xf numFmtId="178" fontId="67" fillId="42" borderId="121" xfId="0" applyNumberFormat="1" applyFont="1" applyFill="1" applyBorder="1" applyAlignment="1">
      <alignment horizontal="center" vertical="center"/>
    </xf>
    <xf numFmtId="179" fontId="67" fillId="42" borderId="121" xfId="0" applyNumberFormat="1" applyFont="1" applyFill="1" applyBorder="1" applyAlignment="1">
      <alignment horizontal="right" vertical="center"/>
    </xf>
    <xf numFmtId="178" fontId="32" fillId="39" borderId="120" xfId="0" applyNumberFormat="1" applyFont="1" applyFill="1" applyBorder="1" applyAlignment="1">
      <alignment horizontal="left" vertical="center"/>
    </xf>
    <xf numFmtId="178" fontId="32" fillId="39" borderId="120" xfId="0" applyNumberFormat="1" applyFont="1" applyFill="1" applyBorder="1" applyAlignment="1">
      <alignment horizontal="right" vertical="center"/>
    </xf>
    <xf numFmtId="10" fontId="32" fillId="39" borderId="120" xfId="2" applyNumberFormat="1" applyFont="1" applyFill="1" applyBorder="1" applyAlignment="1">
      <alignment horizontal="right" vertical="center"/>
    </xf>
    <xf numFmtId="43" fontId="0" fillId="40" borderId="120" xfId="1" applyFont="1" applyFill="1" applyBorder="1"/>
    <xf numFmtId="44" fontId="0" fillId="40" borderId="120" xfId="9" applyFont="1" applyFill="1" applyBorder="1"/>
    <xf numFmtId="43" fontId="0" fillId="41" borderId="120" xfId="1" applyFont="1" applyFill="1" applyBorder="1"/>
    <xf numFmtId="44" fontId="0" fillId="41" borderId="120" xfId="9" applyFont="1" applyFill="1" applyBorder="1"/>
    <xf numFmtId="0" fontId="0" fillId="0" borderId="120" xfId="0" applyBorder="1"/>
    <xf numFmtId="44" fontId="0" fillId="0" borderId="120" xfId="9" applyFont="1" applyBorder="1"/>
    <xf numFmtId="0" fontId="23" fillId="29" borderId="121" xfId="0" applyFont="1" applyFill="1" applyBorder="1" applyAlignment="1">
      <alignment horizontal="center"/>
    </xf>
    <xf numFmtId="44" fontId="2" fillId="0" borderId="0" xfId="0" applyNumberFormat="1" applyFont="1"/>
    <xf numFmtId="0" fontId="2" fillId="0" borderId="120" xfId="0" applyFont="1" applyBorder="1"/>
    <xf numFmtId="0" fontId="2" fillId="0" borderId="122" xfId="0" applyFont="1" applyBorder="1"/>
    <xf numFmtId="0" fontId="2" fillId="0" borderId="123" xfId="0" applyFont="1" applyBorder="1"/>
    <xf numFmtId="0" fontId="2" fillId="0" borderId="124" xfId="0" applyFont="1" applyBorder="1"/>
    <xf numFmtId="0" fontId="2" fillId="0" borderId="125" xfId="0" applyFont="1" applyBorder="1"/>
    <xf numFmtId="0" fontId="2" fillId="0" borderId="126" xfId="0" applyFont="1" applyBorder="1"/>
    <xf numFmtId="0" fontId="2" fillId="0" borderId="127" xfId="0" applyFont="1" applyBorder="1"/>
    <xf numFmtId="0" fontId="2" fillId="0" borderId="51" xfId="0" applyFont="1" applyBorder="1"/>
    <xf numFmtId="0" fontId="2" fillId="0" borderId="94" xfId="0" applyFont="1" applyBorder="1"/>
    <xf numFmtId="0" fontId="0" fillId="0" borderId="122" xfId="0" applyBorder="1"/>
    <xf numFmtId="0" fontId="0" fillId="0" borderId="123" xfId="0" applyBorder="1"/>
    <xf numFmtId="0" fontId="0" fillId="0" borderId="125" xfId="0" applyBorder="1"/>
    <xf numFmtId="14" fontId="3" fillId="4" borderId="87" xfId="0" applyNumberFormat="1" applyFont="1" applyFill="1" applyBorder="1" applyAlignment="1">
      <alignment horizontal="center" vertical="center"/>
    </xf>
    <xf numFmtId="14" fontId="15" fillId="4" borderId="21" xfId="0" applyNumberFormat="1" applyFont="1" applyFill="1" applyBorder="1" applyAlignment="1">
      <alignment vertical="center" wrapText="1"/>
    </xf>
    <xf numFmtId="14" fontId="15" fillId="4" borderId="23" xfId="0" applyNumberFormat="1" applyFont="1" applyFill="1" applyBorder="1" applyAlignment="1">
      <alignment vertical="center" wrapText="1"/>
    </xf>
    <xf numFmtId="4" fontId="15" fillId="4" borderId="22" xfId="0" applyNumberFormat="1" applyFont="1" applyFill="1" applyBorder="1" applyAlignment="1">
      <alignment horizontal="center" vertical="center" wrapText="1"/>
    </xf>
    <xf numFmtId="4" fontId="15" fillId="4" borderId="24" xfId="0" applyNumberFormat="1" applyFont="1" applyFill="1" applyBorder="1" applyAlignment="1">
      <alignment horizontal="center" vertical="center" wrapText="1"/>
    </xf>
    <xf numFmtId="44" fontId="15" fillId="4" borderId="21" xfId="9" applyFont="1" applyFill="1" applyBorder="1" applyAlignment="1">
      <alignment vertical="center" wrapText="1"/>
    </xf>
    <xf numFmtId="44" fontId="15" fillId="4" borderId="23" xfId="9" applyFont="1" applyFill="1" applyBorder="1" applyAlignment="1">
      <alignment vertical="center" wrapText="1"/>
    </xf>
    <xf numFmtId="180" fontId="0" fillId="0" borderId="120" xfId="1" applyNumberFormat="1" applyFont="1" applyBorder="1"/>
    <xf numFmtId="177" fontId="0" fillId="0" borderId="120" xfId="9" applyNumberFormat="1" applyFont="1" applyBorder="1"/>
    <xf numFmtId="44" fontId="15" fillId="4" borderId="22" xfId="9" applyFont="1" applyFill="1" applyBorder="1" applyAlignment="1">
      <alignment vertical="center" wrapText="1"/>
    </xf>
    <xf numFmtId="44" fontId="15" fillId="4" borderId="24" xfId="9" applyFont="1" applyFill="1" applyBorder="1" applyAlignment="1">
      <alignment vertical="center" wrapText="1"/>
    </xf>
    <xf numFmtId="44" fontId="15" fillId="4" borderId="2" xfId="9" applyFont="1" applyFill="1" applyBorder="1" applyAlignment="1">
      <alignment vertical="center" wrapText="1"/>
    </xf>
    <xf numFmtId="0" fontId="49" fillId="28" borderId="0" xfId="0" applyFont="1" applyFill="1" applyAlignment="1">
      <alignment horizontal="center" vertical="center" wrapText="1"/>
    </xf>
    <xf numFmtId="0" fontId="3" fillId="0" borderId="120" xfId="0" applyFont="1" applyBorder="1"/>
    <xf numFmtId="17" fontId="3" fillId="0" borderId="120" xfId="0" applyNumberFormat="1" applyFont="1" applyBorder="1"/>
    <xf numFmtId="43" fontId="2" fillId="0" borderId="120" xfId="1" applyFont="1" applyBorder="1"/>
    <xf numFmtId="0" fontId="2" fillId="0" borderId="129" xfId="0" applyFont="1" applyBorder="1"/>
    <xf numFmtId="43" fontId="2" fillId="0" borderId="129" xfId="1" applyFont="1" applyBorder="1"/>
    <xf numFmtId="43" fontId="2" fillId="0" borderId="129" xfId="0" applyNumberFormat="1" applyFont="1" applyBorder="1"/>
    <xf numFmtId="43" fontId="2" fillId="0" borderId="120" xfId="0" applyNumberFormat="1" applyFont="1" applyBorder="1"/>
    <xf numFmtId="0" fontId="23" fillId="28" borderId="87" xfId="11" applyFont="1" applyFill="1" applyBorder="1" applyAlignment="1">
      <alignment horizontal="center" vertical="center" wrapText="1"/>
    </xf>
    <xf numFmtId="0" fontId="40" fillId="0" borderId="122" xfId="11" applyBorder="1"/>
    <xf numFmtId="0" fontId="40" fillId="0" borderId="123" xfId="11" applyBorder="1"/>
    <xf numFmtId="0" fontId="40" fillId="0" borderId="124" xfId="11" applyBorder="1"/>
    <xf numFmtId="0" fontId="40" fillId="0" borderId="125" xfId="11" applyBorder="1"/>
    <xf numFmtId="0" fontId="40" fillId="0" borderId="126" xfId="11" applyBorder="1"/>
    <xf numFmtId="0" fontId="40" fillId="0" borderId="127" xfId="11" applyBorder="1"/>
    <xf numFmtId="0" fontId="40" fillId="0" borderId="51" xfId="11" applyBorder="1"/>
    <xf numFmtId="0" fontId="40" fillId="0" borderId="94" xfId="11" applyBorder="1"/>
    <xf numFmtId="0" fontId="4" fillId="0" borderId="0" xfId="0" applyFont="1" applyAlignment="1">
      <alignment horizontal="right"/>
    </xf>
    <xf numFmtId="0" fontId="68" fillId="0" borderId="130" xfId="0" applyFont="1" applyBorder="1" applyAlignment="1">
      <alignment wrapText="1"/>
    </xf>
    <xf numFmtId="14" fontId="68" fillId="0" borderId="130" xfId="0" applyNumberFormat="1" applyFont="1" applyBorder="1" applyAlignment="1">
      <alignment horizontal="right" wrapText="1"/>
    </xf>
    <xf numFmtId="0" fontId="68" fillId="0" borderId="130" xfId="0" applyFont="1" applyBorder="1" applyAlignment="1">
      <alignment horizontal="right" wrapText="1"/>
    </xf>
    <xf numFmtId="0" fontId="68" fillId="0" borderId="87" xfId="0" applyFont="1" applyBorder="1" applyAlignment="1">
      <alignment wrapText="1"/>
    </xf>
    <xf numFmtId="14" fontId="68" fillId="0" borderId="87" xfId="0" applyNumberFormat="1" applyFont="1" applyBorder="1" applyAlignment="1">
      <alignment horizontal="right" wrapText="1"/>
    </xf>
    <xf numFmtId="0" fontId="68" fillId="0" borderId="87" xfId="0" applyFont="1" applyBorder="1" applyAlignment="1">
      <alignment horizontal="right" wrapText="1"/>
    </xf>
    <xf numFmtId="0" fontId="69" fillId="0" borderId="87" xfId="0" applyFont="1" applyBorder="1" applyAlignment="1">
      <alignment wrapText="1"/>
    </xf>
    <xf numFmtId="0" fontId="69" fillId="0" borderId="130" xfId="0" applyFont="1" applyBorder="1" applyAlignment="1">
      <alignment wrapText="1"/>
    </xf>
    <xf numFmtId="0" fontId="69" fillId="0" borderId="87" xfId="0" applyFont="1" applyBorder="1" applyAlignment="1">
      <alignment horizontal="center" wrapText="1"/>
    </xf>
    <xf numFmtId="0" fontId="69" fillId="0" borderId="87" xfId="0" applyFont="1" applyBorder="1" applyAlignment="1">
      <alignment horizontal="center" vertical="center"/>
    </xf>
    <xf numFmtId="0" fontId="69" fillId="0" borderId="130" xfId="0" applyFont="1" applyBorder="1" applyAlignment="1">
      <alignment horizontal="center" wrapText="1"/>
    </xf>
    <xf numFmtId="0" fontId="69" fillId="0" borderId="130" xfId="0" applyFont="1" applyBorder="1" applyAlignment="1">
      <alignment horizontal="center" vertical="center"/>
    </xf>
    <xf numFmtId="14" fontId="70" fillId="0" borderId="132" xfId="0" applyNumberFormat="1" applyFont="1" applyBorder="1" applyAlignment="1">
      <alignment horizontal="center" vertical="center"/>
    </xf>
    <xf numFmtId="0" fontId="70" fillId="0" borderId="132" xfId="0" applyFont="1" applyBorder="1" applyAlignment="1">
      <alignment horizontal="center" vertical="center"/>
    </xf>
    <xf numFmtId="14" fontId="71" fillId="0" borderId="132" xfId="0" applyNumberFormat="1" applyFont="1" applyBorder="1" applyAlignment="1">
      <alignment horizontal="center" vertical="center"/>
    </xf>
    <xf numFmtId="181" fontId="71" fillId="0" borderId="132" xfId="0" applyNumberFormat="1" applyFont="1" applyBorder="1" applyAlignment="1">
      <alignment horizontal="center" vertical="center"/>
    </xf>
    <xf numFmtId="0" fontId="71" fillId="0" borderId="132" xfId="0" applyFont="1" applyBorder="1" applyAlignment="1">
      <alignment horizontal="center" vertical="center"/>
    </xf>
    <xf numFmtId="182" fontId="73" fillId="0" borderId="132" xfId="20" applyNumberFormat="1" applyFont="1" applyBorder="1" applyAlignment="1">
      <alignment horizontal="center" vertical="center"/>
    </xf>
    <xf numFmtId="20" fontId="74" fillId="0" borderId="132" xfId="20" applyNumberFormat="1" applyFont="1" applyBorder="1" applyAlignment="1">
      <alignment horizontal="center" vertical="center"/>
    </xf>
    <xf numFmtId="0" fontId="75" fillId="0" borderId="0" xfId="20" applyFont="1"/>
    <xf numFmtId="0" fontId="78" fillId="28" borderId="132" xfId="0" applyFont="1" applyFill="1" applyBorder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87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87" xfId="0" applyFont="1" applyBorder="1"/>
    <xf numFmtId="0" fontId="4" fillId="0" borderId="87" xfId="0" applyFont="1" applyBorder="1" applyAlignment="1">
      <alignment horizontal="center"/>
    </xf>
    <xf numFmtId="0" fontId="3" fillId="0" borderId="87" xfId="0" applyFont="1" applyBorder="1" applyAlignment="1">
      <alignment horizontal="center"/>
    </xf>
    <xf numFmtId="4" fontId="12" fillId="4" borderId="47" xfId="0" applyNumberFormat="1" applyFont="1" applyFill="1" applyBorder="1" applyAlignment="1">
      <alignment vertical="center" wrapText="1"/>
    </xf>
    <xf numFmtId="4" fontId="12" fillId="4" borderId="100" xfId="0" applyNumberFormat="1" applyFont="1" applyFill="1" applyBorder="1" applyAlignment="1">
      <alignment vertical="center" wrapText="1"/>
    </xf>
    <xf numFmtId="0" fontId="0" fillId="6" borderId="4" xfId="0" applyFill="1" applyBorder="1"/>
    <xf numFmtId="9" fontId="0" fillId="6" borderId="4" xfId="0" applyNumberFormat="1" applyFill="1" applyBorder="1"/>
    <xf numFmtId="0" fontId="4" fillId="6" borderId="4" xfId="0" applyFont="1" applyFill="1" applyBorder="1"/>
    <xf numFmtId="0" fontId="2" fillId="0" borderId="133" xfId="0" applyFont="1" applyBorder="1"/>
    <xf numFmtId="4" fontId="12" fillId="44" borderId="7" xfId="0" applyNumberFormat="1" applyFont="1" applyFill="1" applyBorder="1" applyAlignment="1">
      <alignment vertical="center" wrapText="1"/>
    </xf>
    <xf numFmtId="4" fontId="12" fillId="6" borderId="7" xfId="0" applyNumberFormat="1" applyFont="1" applyFill="1" applyBorder="1" applyAlignment="1">
      <alignment vertical="center" wrapText="1"/>
    </xf>
    <xf numFmtId="4" fontId="7" fillId="6" borderId="20" xfId="0" applyNumberFormat="1" applyFont="1" applyFill="1" applyBorder="1" applyAlignment="1">
      <alignment vertical="center"/>
    </xf>
    <xf numFmtId="10" fontId="12" fillId="4" borderId="47" xfId="0" applyNumberFormat="1" applyFont="1" applyFill="1" applyBorder="1" applyAlignment="1">
      <alignment vertical="center" wrapText="1"/>
    </xf>
    <xf numFmtId="10" fontId="12" fillId="0" borderId="0" xfId="0" applyNumberFormat="1" applyFont="1" applyAlignment="1">
      <alignment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78" fillId="29" borderId="132" xfId="0" applyFont="1" applyFill="1" applyBorder="1" applyAlignment="1">
      <alignment horizontal="center" vertical="center"/>
    </xf>
    <xf numFmtId="14" fontId="11" fillId="28" borderId="1" xfId="0" applyNumberFormat="1" applyFont="1" applyFill="1" applyBorder="1" applyAlignment="1">
      <alignment horizontal="center" vertical="center" wrapText="1"/>
    </xf>
    <xf numFmtId="14" fontId="12" fillId="4" borderId="7" xfId="0" applyNumberFormat="1" applyFont="1" applyFill="1" applyBorder="1" applyAlignment="1">
      <alignment horizontal="center" vertical="center" wrapText="1"/>
    </xf>
    <xf numFmtId="167" fontId="12" fillId="7" borderId="7" xfId="0" applyNumberFormat="1" applyFont="1" applyFill="1" applyBorder="1" applyAlignment="1">
      <alignment horizontal="center" vertical="center" wrapText="1"/>
    </xf>
    <xf numFmtId="167" fontId="12" fillId="5" borderId="7" xfId="0" applyNumberFormat="1" applyFont="1" applyFill="1" applyBorder="1" applyAlignment="1">
      <alignment horizontal="center" vertical="center" wrapText="1"/>
    </xf>
    <xf numFmtId="183" fontId="7" fillId="4" borderId="7" xfId="4" applyNumberFormat="1" applyFont="1" applyFill="1" applyBorder="1" applyAlignment="1">
      <alignment vertical="center"/>
    </xf>
    <xf numFmtId="0" fontId="7" fillId="4" borderId="7" xfId="4" applyNumberFormat="1" applyFont="1" applyFill="1" applyBorder="1" applyAlignment="1">
      <alignment vertical="center"/>
    </xf>
    <xf numFmtId="166" fontId="7" fillId="4" borderId="7" xfId="4" applyFont="1" applyFill="1" applyBorder="1" applyAlignment="1">
      <alignment vertical="center"/>
    </xf>
    <xf numFmtId="14" fontId="12" fillId="5" borderId="7" xfId="0" applyNumberFormat="1" applyFont="1" applyFill="1" applyBorder="1" applyAlignment="1">
      <alignment horizontal="center" vertical="center" wrapText="1"/>
    </xf>
    <xf numFmtId="183" fontId="12" fillId="5" borderId="7" xfId="0" applyNumberFormat="1" applyFont="1" applyFill="1" applyBorder="1" applyAlignment="1">
      <alignment horizontal="center" vertical="center" wrapText="1"/>
    </xf>
    <xf numFmtId="0" fontId="50" fillId="25" borderId="53" xfId="0" applyFont="1" applyFill="1" applyBorder="1" applyAlignment="1">
      <alignment horizontal="center" vertical="center" wrapText="1"/>
    </xf>
    <xf numFmtId="0" fontId="50" fillId="25" borderId="52" xfId="0" applyFont="1" applyFill="1" applyBorder="1" applyAlignment="1">
      <alignment horizontal="center" vertical="center" wrapText="1"/>
    </xf>
    <xf numFmtId="0" fontId="50" fillId="25" borderId="9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1" fillId="8" borderId="10" xfId="0" applyFont="1" applyFill="1" applyBorder="1" applyAlignment="1">
      <alignment horizontal="left" vertical="center"/>
    </xf>
    <xf numFmtId="0" fontId="11" fillId="8" borderId="11" xfId="0" applyFont="1" applyFill="1" applyBorder="1" applyAlignment="1">
      <alignment horizontal="left" vertical="center"/>
    </xf>
    <xf numFmtId="0" fontId="67" fillId="43" borderId="0" xfId="0" applyFont="1" applyFill="1" applyAlignment="1">
      <alignment horizontal="center" vertical="center"/>
    </xf>
    <xf numFmtId="0" fontId="67" fillId="43" borderId="126" xfId="0" applyFont="1" applyFill="1" applyBorder="1" applyAlignment="1">
      <alignment horizontal="center" vertical="center"/>
    </xf>
    <xf numFmtId="0" fontId="79" fillId="43" borderId="0" xfId="0" applyFont="1" applyFill="1" applyAlignment="1">
      <alignment horizontal="center" vertical="center"/>
    </xf>
    <xf numFmtId="0" fontId="4" fillId="0" borderId="128" xfId="0" applyFont="1" applyBorder="1" applyAlignment="1">
      <alignment horizontal="center"/>
    </xf>
    <xf numFmtId="0" fontId="34" fillId="32" borderId="102" xfId="0" applyFont="1" applyFill="1" applyBorder="1" applyAlignment="1">
      <alignment horizontal="center" vertical="center"/>
    </xf>
    <xf numFmtId="0" fontId="34" fillId="32" borderId="103" xfId="0" applyFont="1" applyFill="1" applyBorder="1" applyAlignment="1">
      <alignment horizontal="center" vertical="center"/>
    </xf>
    <xf numFmtId="0" fontId="34" fillId="32" borderId="104" xfId="0" applyFont="1" applyFill="1" applyBorder="1" applyAlignment="1">
      <alignment horizontal="center" vertical="center"/>
    </xf>
    <xf numFmtId="0" fontId="23" fillId="30" borderId="102" xfId="0" applyFont="1" applyFill="1" applyBorder="1" applyAlignment="1">
      <alignment horizontal="center" vertical="center"/>
    </xf>
    <xf numFmtId="0" fontId="23" fillId="30" borderId="103" xfId="0" applyFont="1" applyFill="1" applyBorder="1" applyAlignment="1">
      <alignment horizontal="center" vertical="center"/>
    </xf>
    <xf numFmtId="0" fontId="23" fillId="30" borderId="104" xfId="0" applyFont="1" applyFill="1" applyBorder="1" applyAlignment="1">
      <alignment horizontal="center" vertical="center"/>
    </xf>
    <xf numFmtId="0" fontId="23" fillId="30" borderId="105" xfId="0" applyFont="1" applyFill="1" applyBorder="1" applyAlignment="1">
      <alignment horizontal="center" vertical="center"/>
    </xf>
    <xf numFmtId="0" fontId="59" fillId="31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11" fillId="34" borderId="0" xfId="0" applyFont="1" applyFill="1" applyAlignment="1">
      <alignment horizontal="center"/>
    </xf>
    <xf numFmtId="0" fontId="2" fillId="0" borderId="122" xfId="0" applyFont="1" applyBorder="1" applyAlignment="1">
      <alignment horizontal="center"/>
    </xf>
    <xf numFmtId="0" fontId="2" fillId="0" borderId="124" xfId="0" applyFont="1" applyBorder="1" applyAlignment="1">
      <alignment horizontal="center"/>
    </xf>
    <xf numFmtId="0" fontId="2" fillId="0" borderId="127" xfId="0" applyFont="1" applyBorder="1" applyAlignment="1">
      <alignment horizontal="center"/>
    </xf>
    <xf numFmtId="0" fontId="2" fillId="0" borderId="94" xfId="0" applyFont="1" applyBorder="1" applyAlignment="1">
      <alignment horizontal="center"/>
    </xf>
    <xf numFmtId="0" fontId="56" fillId="28" borderId="53" xfId="0" applyFont="1" applyFill="1" applyBorder="1" applyAlignment="1">
      <alignment horizontal="center" vertical="center"/>
    </xf>
    <xf numFmtId="0" fontId="56" fillId="28" borderId="118" xfId="0" applyFont="1" applyFill="1" applyBorder="1" applyAlignment="1">
      <alignment horizontal="center" vertical="center"/>
    </xf>
    <xf numFmtId="0" fontId="29" fillId="7" borderId="0" xfId="0" applyFont="1" applyFill="1" applyAlignment="1">
      <alignment horizontal="center" vertical="center"/>
    </xf>
    <xf numFmtId="0" fontId="23" fillId="28" borderId="0" xfId="0" applyFont="1" applyFill="1" applyAlignment="1">
      <alignment horizontal="center" vertical="center"/>
    </xf>
    <xf numFmtId="0" fontId="11" fillId="28" borderId="131" xfId="0" applyFont="1" applyFill="1" applyBorder="1" applyAlignment="1">
      <alignment horizontal="center"/>
    </xf>
    <xf numFmtId="0" fontId="35" fillId="19" borderId="0" xfId="0" applyFont="1" applyFill="1" applyAlignment="1">
      <alignment horizontal="center"/>
    </xf>
    <xf numFmtId="0" fontId="35" fillId="19" borderId="3" xfId="0" applyFont="1" applyFill="1" applyBorder="1" applyAlignment="1">
      <alignment horizontal="center" wrapText="1"/>
    </xf>
    <xf numFmtId="178" fontId="23" fillId="28" borderId="0" xfId="0" applyNumberFormat="1" applyFont="1" applyFill="1" applyAlignment="1">
      <alignment horizontal="center" vertical="center"/>
    </xf>
    <xf numFmtId="0" fontId="5" fillId="28" borderId="0" xfId="0" applyFont="1" applyFill="1" applyAlignment="1">
      <alignment horizontal="center"/>
    </xf>
    <xf numFmtId="0" fontId="7" fillId="17" borderId="39" xfId="0" applyNumberFormat="1" applyFont="1" applyFill="1" applyBorder="1" applyAlignment="1">
      <alignment horizontal="right" vertical="center"/>
    </xf>
    <xf numFmtId="0" fontId="7" fillId="4" borderId="2" xfId="0" applyNumberFormat="1" applyFont="1" applyFill="1" applyBorder="1" applyAlignment="1">
      <alignment horizontal="right" vertical="center"/>
    </xf>
  </cellXfs>
  <cellStyles count="21">
    <cellStyle name="Cancel 14" xfId="16" xr:uid="{1DDF1020-CB8C-48BF-8085-C3F4DA6965ED}"/>
    <cellStyle name="Cancel 2" xfId="15" xr:uid="{1E76D3C7-A2F3-49D5-BD49-6E19DB97253D}"/>
    <cellStyle name="Ênfase1" xfId="3" builtinId="29"/>
    <cellStyle name="Hiperlink" xfId="7" builtinId="8"/>
    <cellStyle name="Hiperlink 2" xfId="12" xr:uid="{6BF3DA20-19D1-4A3A-87A2-60C1DB29506B}"/>
    <cellStyle name="Moeda" xfId="9" builtinId="4"/>
    <cellStyle name="Moeda 2" xfId="4" xr:uid="{7E4C5882-2C45-44EA-B7D8-72DCD18E1754}"/>
    <cellStyle name="Moeda 2 2" xfId="5" xr:uid="{4B7217E1-4022-4088-ABC8-765B3F4E556F}"/>
    <cellStyle name="Moeda 2 2 2" xfId="19" xr:uid="{50F58AFB-1042-40C9-9291-35E903C62BED}"/>
    <cellStyle name="Moeda 3" xfId="6" xr:uid="{3EBA85C0-1426-4410-9E16-D9B8A4993E36}"/>
    <cellStyle name="Moeda 4" xfId="13" xr:uid="{0E23AFC2-0DDA-4307-975F-B7C0E2DFC5E3}"/>
    <cellStyle name="Moeda 5" xfId="17" xr:uid="{EC43C5D9-5C67-4E47-9257-778B93038FBC}"/>
    <cellStyle name="Normal" xfId="0" builtinId="0"/>
    <cellStyle name="Normal 2" xfId="11" xr:uid="{146C6BBB-A8E9-4D39-A575-B1B790833CA7}"/>
    <cellStyle name="Normal_Data_Hora" xfId="20" xr:uid="{F76E4EE3-BFBF-4000-87A9-9791C7A34759}"/>
    <cellStyle name="Porcentagem" xfId="2" builtinId="5"/>
    <cellStyle name="Saída" xfId="10" builtinId="21"/>
    <cellStyle name="Vírgula" xfId="1" builtinId="3"/>
    <cellStyle name="Vírgula 2" xfId="14" xr:uid="{98503699-B31E-46A0-8B5A-CEB3ADF9E727}"/>
    <cellStyle name="Vírgula 3" xfId="18" xr:uid="{D1791257-8A59-4980-A248-ACDAAA3BC3C5}"/>
    <cellStyle name="zTextoOculto" xfId="8" xr:uid="{58C2D8F7-C84F-4279-A37C-6734FD9348B4}"/>
  </cellStyles>
  <dxfs count="92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2" tint="-0.749992370372631"/>
        <name val="Calibri Light"/>
        <family val="2"/>
        <scheme val="major"/>
      </font>
      <numFmt numFmtId="19" formatCode="dd/mm/yyyy"/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thin">
          <color theme="2" tint="-0.499984740745262"/>
        </top>
        <bottom style="thin">
          <color theme="2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2" tint="-0.749992370372631"/>
        <name val="Calibri Light"/>
        <family val="2"/>
        <scheme val="major"/>
      </font>
      <numFmt numFmtId="167" formatCode="[$-F400]h:mm:ss\ AM/PM"/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theme="0"/>
        </right>
        <top style="thin">
          <color theme="2" tint="-0.499984740745262"/>
        </top>
        <bottom style="thin">
          <color theme="2" tint="-0.499984740745262"/>
        </bottom>
      </border>
    </dxf>
    <dxf>
      <font>
        <b val="0"/>
        <i val="0"/>
        <condense val="0"/>
        <extend val="0"/>
      </font>
      <fill>
        <patternFill>
          <bgColor indexed="48"/>
        </patternFill>
      </fill>
      <border>
        <top style="thin">
          <color indexed="51"/>
        </top>
        <bottom style="thin">
          <color indexed="51"/>
        </bottom>
      </border>
    </dxf>
    <dxf>
      <numFmt numFmtId="184" formatCode="000&quot;.&quot;000&quot;.&quot;000&quot;-&quot;00"/>
    </dxf>
    <dxf>
      <numFmt numFmtId="185" formatCode="00&quot;.&quot;000&quot;.&quot;000&quot;/&quot;0000\-00"/>
    </dxf>
    <dxf>
      <numFmt numFmtId="184" formatCode="000&quot;.&quot;000&quot;.&quot;000&quot;-&quot;00"/>
    </dxf>
    <dxf>
      <numFmt numFmtId="185" formatCode="00&quot;.&quot;000&quot;.&quot;000&quot;/&quot;0000\-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6" formatCode="[&lt;=999999999]\(##\)\ ###\-####;\(##\)\ ####\-####"/>
      <alignment horizontal="left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6" formatCode="[&lt;=999999999]\(##\)\ ###\-####;\(##\)\ ####\-####"/>
      <alignment horizontal="left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auto="1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2" tint="-0.749992370372631"/>
        <name val="Calibri Light"/>
        <family val="2"/>
        <scheme val="major"/>
      </font>
      <numFmt numFmtId="19" formatCode="dd/mm/yyyy"/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0"/>
        </left>
        <right/>
        <top style="thin">
          <color theme="2" tint="-0.499984740745262"/>
        </top>
        <bottom style="thin">
          <color theme="2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D4D4D"/>
        <name val="Calibri Light"/>
        <family val="2"/>
        <scheme val="major"/>
      </font>
      <fill>
        <patternFill patternType="solid">
          <fgColor indexed="64"/>
          <bgColor theme="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2" tint="-0.499984740745262"/>
        </left>
        <right style="medium">
          <color theme="0"/>
        </right>
        <top style="thin">
          <color theme="2" tint="-0.499984740745262"/>
        </top>
        <bottom style="thin">
          <color theme="2" tint="-0.499984740745262"/>
        </bottom>
      </border>
    </dxf>
    <dxf>
      <border outline="0">
        <top style="thin">
          <color theme="2" tint="-0.499984740745262"/>
        </top>
      </border>
    </dxf>
    <dxf>
      <border outline="0">
        <top style="medium">
          <color theme="0"/>
        </top>
        <bottom style="thin">
          <color theme="2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2" tint="-0.749992370372631"/>
        <name val="Calibri Light"/>
        <family val="2"/>
        <scheme val="major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2"/>
        <scheme val="major"/>
      </font>
      <fill>
        <patternFill patternType="solid">
          <fgColor indexed="64"/>
          <bgColor theme="3" tint="0.399975585192419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19" formatCode="dd/mm/yyyy"/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sz val="8"/>
        <color auto="1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color theme="0"/>
      </font>
      <fill>
        <patternFill patternType="solid">
          <fgColor indexed="64"/>
          <bgColor theme="8" tint="-0.499984740745262"/>
        </patternFill>
      </fill>
      <alignment horizontal="left" vertical="center" textRotation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rgb="FF4D4D4D"/>
        <name val="Calibri Light"/>
        <family val="2"/>
        <scheme val="major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thin">
          <color theme="2" tint="-0.499984740745262"/>
        </top>
        <bottom style="thin">
          <color theme="2" tint="-0.499984740745262"/>
        </bottom>
      </border>
    </dxf>
    <dxf>
      <font>
        <b/>
        <strike val="0"/>
        <outline val="0"/>
        <shadow val="0"/>
        <u val="none"/>
        <vertAlign val="baseline"/>
        <sz val="10"/>
        <color rgb="FF4D4D4D"/>
        <name val="Calibri Light"/>
        <family val="2"/>
        <scheme val="major"/>
      </font>
      <numFmt numFmtId="0" formatCode="General"/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2" tint="-0.499984740745262"/>
        </top>
        <bottom style="thin">
          <color theme="2" tint="-0.499984740745262"/>
        </bottom>
      </border>
    </dxf>
    <dxf>
      <font>
        <b/>
        <strike val="0"/>
        <outline val="0"/>
        <shadow val="0"/>
        <u val="none"/>
        <vertAlign val="baseline"/>
        <sz val="10"/>
        <color rgb="FF4D4D4D"/>
        <name val="Calibri Light"/>
        <family val="2"/>
        <scheme val="major"/>
      </font>
      <numFmt numFmtId="0" formatCode="General"/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2" tint="-0.499984740745262"/>
        </top>
        <bottom style="thin">
          <color theme="2" tint="-0.499984740745262"/>
        </bottom>
      </border>
    </dxf>
    <dxf>
      <border outline="0">
        <bottom style="thin">
          <color rgb="FF757171"/>
        </bottom>
      </border>
    </dxf>
    <dxf>
      <font>
        <b/>
        <strike val="0"/>
        <outline val="0"/>
        <shadow val="0"/>
        <u val="none"/>
        <vertAlign val="baseline"/>
        <sz val="10"/>
        <color rgb="FF4D4D4D"/>
        <name val="Calibri Light"/>
        <family val="2"/>
        <scheme val="none"/>
      </font>
      <fill>
        <patternFill patternType="solid">
          <fgColor rgb="FF000000"/>
          <bgColor rgb="FFE7E6E6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family val="2"/>
        <scheme val="major"/>
      </font>
      <fill>
        <patternFill patternType="solid">
          <fgColor indexed="64"/>
          <bgColor theme="8" tint="-0.499984740745262"/>
        </patternFill>
      </fill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rgb="FF4D4D4D"/>
        <name val="Calibri Light"/>
        <family val="2"/>
        <scheme val="major"/>
      </font>
      <numFmt numFmtId="0" formatCode="General"/>
      <fill>
        <patternFill patternType="solid">
          <fgColor indexed="64"/>
          <bgColor theme="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medium">
          <color theme="0"/>
        </right>
        <top style="thin">
          <color theme="2" tint="-0.499984740745262"/>
        </top>
        <bottom style="thin">
          <color theme="2" tint="-0.499984740745262"/>
        </bottom>
      </border>
    </dxf>
    <dxf>
      <font>
        <b/>
        <strike val="0"/>
        <outline val="0"/>
        <shadow val="0"/>
        <u val="none"/>
        <vertAlign val="baseline"/>
        <sz val="10"/>
        <color rgb="FF4D4D4D"/>
        <name val="Calibri Light"/>
        <family val="2"/>
        <scheme val="major"/>
      </font>
      <numFmt numFmtId="174" formatCode="ddd\,\ dd/mm/yyyy"/>
      <fill>
        <patternFill patternType="solid">
          <fgColor indexed="64"/>
          <bgColor theme="2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theme="0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color rgb="FF4D4D4D"/>
        <name val="Calibri Light"/>
        <family val="2"/>
        <scheme val="major"/>
      </font>
      <numFmt numFmtId="174" formatCode="ddd\,\ dd/mm/yyyy"/>
      <fill>
        <patternFill patternType="solid">
          <fgColor indexed="64"/>
          <bgColor theme="2"/>
        </patternFill>
      </fill>
      <alignment horizontal="left" vertical="center" textRotation="0" wrapText="1" indent="0" justifyLastLine="0" shrinkToFit="0" readingOrder="0"/>
      <border diagonalUp="0" diagonalDown="0">
        <left/>
        <right style="medium">
          <color theme="0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font>
        <strike val="0"/>
        <outline val="0"/>
        <shadow val="0"/>
        <u val="none"/>
        <vertAlign val="baseline"/>
        <name val="Calibri Light"/>
        <family val="2"/>
        <scheme val="none"/>
      </font>
    </dxf>
    <dxf>
      <font>
        <strike val="0"/>
        <outline val="0"/>
        <shadow val="0"/>
        <u val="none"/>
        <vertAlign val="baseline"/>
        <name val="Calibri Light"/>
        <family val="2"/>
        <scheme val="major"/>
      </font>
      <fill>
        <patternFill patternType="solid">
          <fgColor indexed="64"/>
          <bgColor theme="8" tint="-0.499984740745262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rgb="FF4D4D4D"/>
        <name val="Calibri Light"/>
        <family val="2"/>
        <scheme val="major"/>
      </font>
      <numFmt numFmtId="174" formatCode="ddd\,\ dd/mm/yyyy"/>
      <fill>
        <patternFill patternType="solid">
          <fgColor indexed="64"/>
          <bgColor theme="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medium">
          <color theme="0"/>
        </right>
        <top style="thin">
          <color theme="2" tint="-0.499984740745262"/>
        </top>
        <bottom style="thin">
          <color theme="2" tint="-0.499984740745262"/>
        </bottom>
      </border>
    </dxf>
    <dxf>
      <font>
        <b/>
        <strike val="0"/>
        <outline val="0"/>
        <shadow val="0"/>
        <u val="none"/>
        <vertAlign val="baseline"/>
        <sz val="10"/>
        <color rgb="FF4D4D4D"/>
        <name val="Calibri Light"/>
        <family val="2"/>
        <scheme val="major"/>
      </font>
      <numFmt numFmtId="0" formatCode="General"/>
      <fill>
        <patternFill patternType="solid">
          <fgColor indexed="64"/>
          <bgColor theme="2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thin">
          <color theme="2" tint="-0.499984740745262"/>
        </top>
        <bottom style="thin">
          <color theme="2" tint="-0.499984740745262"/>
        </bottom>
      </border>
    </dxf>
    <dxf>
      <font>
        <b/>
        <strike val="0"/>
        <outline val="0"/>
        <shadow val="0"/>
        <u val="none"/>
        <vertAlign val="baseline"/>
        <sz val="10"/>
        <color rgb="FF4D4D4D"/>
        <name val="Calibri Light"/>
        <family val="2"/>
        <scheme val="major"/>
      </font>
      <numFmt numFmtId="174" formatCode="ddd\,\ dd/mm/yyyy"/>
      <fill>
        <patternFill patternType="solid">
          <fgColor indexed="64"/>
          <bgColor theme="2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medium">
          <color theme="0"/>
        </right>
        <top style="thin">
          <color theme="2" tint="-0.499984740745262"/>
        </top>
        <bottom style="thin">
          <color theme="2" tint="-0.499984740745262"/>
        </bottom>
      </border>
    </dxf>
    <dxf>
      <font>
        <b/>
        <strike val="0"/>
        <outline val="0"/>
        <shadow val="0"/>
        <u val="none"/>
        <vertAlign val="baseline"/>
        <sz val="10"/>
        <color rgb="FF4D4D4D"/>
        <name val="Calibri Light"/>
        <family val="2"/>
        <scheme val="none"/>
      </font>
      <fill>
        <patternFill patternType="solid">
          <fgColor rgb="FF000000"/>
          <bgColor rgb="FFE7E6E6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 Light"/>
        <family val="2"/>
        <scheme val="major"/>
      </font>
      <fill>
        <patternFill patternType="solid">
          <fgColor indexed="64"/>
          <bgColor theme="8" tint="-0.499984740745262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rgb="FF4D4D4D"/>
        <name val="Calibri Light"/>
        <family val="2"/>
        <scheme val="major"/>
      </font>
      <numFmt numFmtId="174" formatCode="ddd\,\ dd/mm/yyyy"/>
      <fill>
        <patternFill patternType="solid">
          <fgColor indexed="64"/>
          <bgColor theme="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medium">
          <color theme="0"/>
        </right>
        <top style="thin">
          <color theme="2" tint="-0.499984740745262"/>
        </top>
        <bottom style="thin">
          <color theme="2" tint="-0.499984740745262"/>
        </bottom>
      </border>
    </dxf>
    <dxf>
      <font>
        <b/>
        <strike val="0"/>
        <outline val="0"/>
        <shadow val="0"/>
        <u val="none"/>
        <vertAlign val="baseline"/>
        <sz val="10"/>
        <color rgb="FF4D4D4D"/>
        <name val="Calibri Light"/>
        <family val="2"/>
        <scheme val="major"/>
      </font>
      <numFmt numFmtId="174" formatCode="ddd\,\ dd/mm/yyyy"/>
      <fill>
        <patternFill patternType="solid">
          <fgColor indexed="64"/>
          <bgColor theme="2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thin">
          <color theme="2" tint="-0.499984740745262"/>
        </top>
        <bottom style="thin">
          <color theme="2" tint="-0.499984740745262"/>
        </bottom>
      </border>
    </dxf>
    <dxf>
      <font>
        <b/>
        <strike val="0"/>
        <outline val="0"/>
        <shadow val="0"/>
        <u val="none"/>
        <vertAlign val="baseline"/>
        <sz val="10"/>
        <color rgb="FF4D4D4D"/>
        <name val="Calibri Light"/>
        <family val="2"/>
        <scheme val="major"/>
      </font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thin">
          <color theme="2" tint="-0.499984740745262"/>
        </top>
        <bottom style="thin">
          <color theme="2" tint="-0.499984740745262"/>
        </bottom>
      </border>
    </dxf>
    <dxf>
      <font>
        <b/>
        <strike val="0"/>
        <outline val="0"/>
        <shadow val="0"/>
        <u val="none"/>
        <vertAlign val="baseline"/>
        <sz val="10"/>
        <color rgb="FF4D4D4D"/>
        <name val="Calibri Light"/>
        <family val="2"/>
        <scheme val="major"/>
      </font>
      <numFmt numFmtId="19" formatCode="dd/mm/yyyy"/>
      <fill>
        <patternFill patternType="solid">
          <fgColor indexed="64"/>
          <bgColor theme="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2" tint="-0.499984740745262"/>
        </top>
        <bottom style="thin">
          <color theme="2" tint="-0.499984740745262"/>
        </bottom>
      </border>
    </dxf>
    <dxf>
      <font>
        <b/>
        <strike val="0"/>
        <outline val="0"/>
        <shadow val="0"/>
        <u val="none"/>
        <vertAlign val="baseline"/>
        <sz val="10"/>
        <color rgb="FF4D4D4D"/>
        <name val="Calibri Light"/>
        <family val="2"/>
        <scheme val="none"/>
      </font>
      <fill>
        <patternFill patternType="solid">
          <fgColor rgb="FF000000"/>
          <bgColor rgb="FFE7E6E6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 Light"/>
        <family val="2"/>
        <scheme val="major"/>
      </font>
      <fill>
        <patternFill patternType="solid">
          <fgColor indexed="64"/>
          <bgColor theme="8" tint="-0.49998474074526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2" tint="-0.749992370372631"/>
        <name val="Calibri Light"/>
        <family val="2"/>
        <scheme val="major"/>
      </font>
      <numFmt numFmtId="167" formatCode="[$-F400]h:mm:ss\ AM/PM"/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theme="0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2" tint="-0.749992370372631"/>
        <name val="Calibri Light"/>
        <family val="2"/>
        <scheme val="major"/>
      </font>
      <numFmt numFmtId="19" formatCode="dd/mm/yyyy"/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0"/>
        </left>
        <right/>
        <top style="thin">
          <color theme="2" tint="-0.499984740745262"/>
        </top>
        <bottom style="thin">
          <color theme="2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D4D4D"/>
        <name val="Calibri Light"/>
        <family val="2"/>
        <scheme val="major"/>
      </font>
      <fill>
        <patternFill patternType="solid">
          <fgColor indexed="64"/>
          <bgColor theme="2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theme="0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outline="0">
        <top style="thin">
          <color theme="2" tint="-0.499984740745262"/>
        </top>
      </border>
    </dxf>
    <dxf>
      <border outline="0">
        <top style="medium">
          <color theme="0"/>
        </top>
        <bottom style="thin">
          <color theme="2" tint="-0.499984740745262"/>
        </bottom>
      </border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2"/>
        <scheme val="major"/>
      </font>
      <fill>
        <patternFill patternType="solid">
          <fgColor indexed="64"/>
          <bgColor theme="8" tint="-0.49998474074526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2" tint="-0.749992370372631"/>
        <name val="Calibri Light"/>
        <family val="2"/>
        <scheme val="major"/>
      </font>
      <numFmt numFmtId="4" formatCode="#,##0.00"/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theme="0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2" tint="-0.749992370372631"/>
        <name val="Calibri Light"/>
        <family val="2"/>
        <scheme val="major"/>
      </font>
      <numFmt numFmtId="19" formatCode="dd/mm/yyyy"/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D4D4D"/>
        <name val="Calibri Light"/>
        <family val="2"/>
        <scheme val="major"/>
      </font>
      <fill>
        <patternFill patternType="solid">
          <fgColor indexed="64"/>
          <bgColor theme="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2" tint="-0.499984740745262"/>
        </left>
        <right style="medium">
          <color theme="0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outline="0">
        <top style="thin">
          <color theme="2" tint="-0.499984740745262"/>
        </top>
      </border>
    </dxf>
    <dxf>
      <border outline="0">
        <top style="medium">
          <color theme="0"/>
        </top>
        <bottom style="thin">
          <color theme="2" tint="-0.499984740745262"/>
        </bottom>
      </border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2"/>
        <scheme val="major"/>
      </font>
      <fill>
        <patternFill patternType="solid">
          <fgColor indexed="64"/>
          <bgColor theme="8" tint="-0.49998474074526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2" tint="-0.749992370372631"/>
        <name val="Calibri Light"/>
        <family val="2"/>
        <scheme val="major"/>
      </font>
      <numFmt numFmtId="4" formatCode="#,##0.00"/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thin">
          <color theme="2" tint="-0.499984740745262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2" tint="-0.749992370372631"/>
        <name val="Calibri Light"/>
        <family val="2"/>
        <scheme val="major"/>
      </font>
      <numFmt numFmtId="19" formatCode="dd/mm/yyyy"/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theme="0"/>
        </left>
        <right/>
        <top style="thin">
          <color theme="2" tint="-0.499984740745262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D4D4D"/>
        <name val="Calibri Light"/>
        <family val="2"/>
        <scheme val="major"/>
      </font>
      <numFmt numFmtId="1" formatCode="0"/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499984740745262"/>
        </left>
        <right/>
        <top style="thin">
          <color theme="2" tint="-0.499984740745262"/>
        </top>
        <bottom/>
        <vertical/>
        <horizontal/>
      </border>
    </dxf>
    <dxf>
      <border outline="0">
        <top style="medium">
          <color theme="0"/>
        </top>
        <bottom style="thin">
          <color theme="2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2"/>
        <scheme val="major"/>
      </font>
      <fill>
        <patternFill patternType="solid">
          <fgColor indexed="64"/>
          <bgColor theme="8" tint="-0.49998474074526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2" tint="-0.749992370372631"/>
        <name val="Calibri Light"/>
        <family val="2"/>
        <scheme val="major"/>
      </font>
      <numFmt numFmtId="4" formatCode="#,##0.00"/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theme="0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2" tint="-0.749992370372631"/>
        <name val="Calibri Light"/>
        <family val="2"/>
        <scheme val="major"/>
      </font>
      <numFmt numFmtId="4" formatCode="#,##0.00"/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theme="0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2" tint="-0.749992370372631"/>
        <name val="Calibri Light"/>
        <family val="2"/>
        <scheme val="major"/>
      </font>
      <numFmt numFmtId="19" formatCode="dd/mm/yyyy"/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D4D4D"/>
        <name val="Calibri Light"/>
        <family val="2"/>
        <scheme val="major"/>
      </font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499984740745262"/>
        </left>
        <right style="medium">
          <color theme="0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outline="0">
        <top style="thin">
          <color theme="2" tint="-0.499984740745262"/>
        </top>
      </border>
    </dxf>
    <dxf>
      <border outline="0">
        <top style="medium">
          <color theme="0"/>
        </top>
        <bottom style="thin">
          <color theme="0"/>
        </bottom>
      </border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2"/>
        <scheme val="major"/>
      </font>
      <fill>
        <patternFill patternType="solid">
          <fgColor indexed="64"/>
          <bgColor theme="8" tint="-0.49998474074526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2" tint="-0.749992370372631"/>
        <name val="Calibri Light"/>
        <family val="2"/>
        <scheme val="major"/>
      </font>
      <numFmt numFmtId="19" formatCode="dd/mm/yyyy"/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D4D4D"/>
        <name val="Calibri Light"/>
        <family val="2"/>
        <scheme val="major"/>
      </font>
      <fill>
        <patternFill patternType="solid">
          <fgColor indexed="64"/>
          <bgColor theme="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2" tint="-0.499984740745262"/>
        </left>
        <right style="medium">
          <color theme="0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2" tint="-0.749992370372631"/>
        <name val="Calibri Light"/>
        <family val="2"/>
        <scheme val="major"/>
      </font>
      <numFmt numFmtId="4" formatCode="#,##0.00"/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theme="0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2" tint="-0.749992370372631"/>
        <name val="Calibri Light"/>
        <family val="2"/>
        <scheme val="major"/>
      </font>
      <numFmt numFmtId="19" formatCode="dd/mm/yyyy"/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D4D4D"/>
        <name val="Calibri Light"/>
        <family val="2"/>
        <scheme val="major"/>
      </font>
      <fill>
        <patternFill patternType="solid">
          <fgColor indexed="64"/>
          <bgColor theme="2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theme="0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outline="0">
        <top style="thin">
          <color theme="2" tint="-0.499984740745262"/>
        </top>
      </border>
    </dxf>
    <dxf>
      <border outline="0">
        <top style="medium">
          <color theme="0"/>
        </top>
        <bottom style="thin">
          <color theme="2" tint="-0.499984740745262"/>
        </bottom>
      </border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2"/>
        <scheme val="major"/>
      </font>
      <fill>
        <patternFill patternType="solid">
          <fgColor indexed="64"/>
          <bgColor theme="8" tint="-0.49998474074526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2" tint="-0.749992370372631"/>
        <name val="Calibri Light"/>
        <family val="2"/>
        <scheme val="major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2" tint="-0.499984740745262"/>
        </top>
        <bottom style="thin">
          <color theme="2" tint="-0.499984740745262"/>
        </bottom>
      </border>
    </dxf>
    <dxf>
      <border>
        <top style="thin">
          <color theme="2" tint="-0.499984740745262"/>
        </top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2" tint="-0.749992370372631"/>
        <name val="Calibri Light"/>
        <family val="2"/>
        <scheme val="major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border>
        <bottom style="thin">
          <color theme="2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2"/>
        <scheme val="major"/>
      </font>
      <fill>
        <patternFill patternType="solid">
          <fgColor indexed="64"/>
          <bgColor theme="8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2" tint="-0.499984740745262"/>
        </left>
        <right style="thin">
          <color theme="2" tint="-0.499984740745262"/>
        </right>
        <top/>
        <bottom/>
      </border>
    </dxf>
    <dxf>
      <font>
        <color theme="0"/>
        <name val="Montserrat"/>
        <scheme val="none"/>
      </font>
      <fill>
        <patternFill>
          <bgColor theme="1" tint="0.24994659260841701"/>
        </patternFill>
      </fill>
    </dxf>
  </dxfs>
  <tableStyles count="2" defaultTableStyle="TableStyleMedium2" defaultPivotStyle="PivotStyleLight16">
    <tableStyle name="Estilo de Segmentação de Dados 1" pivot="0" table="0" count="1" xr9:uid="{A21812C6-BE80-4771-BA3B-6858E34F03E6}">
      <tableStyleElement type="wholeTable" dxfId="91"/>
    </tableStyle>
    <tableStyle name="Transparente" pivot="0" count="0" xr9:uid="{42C2AA8A-07C0-4C2B-89EE-FB58BC066C6B}"/>
  </tableStyles>
  <colors>
    <mruColors>
      <color rgb="FF3D3D3D"/>
      <color rgb="FF6600FF"/>
      <color rgb="FFFFCC29"/>
      <color rgb="FFF8FF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externalLink" Target="externalLinks/externalLink1.xml"/><Relationship Id="rId74" Type="http://schemas.microsoft.com/office/2017/10/relationships/person" Target="persons/perso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externalLink" Target="externalLinks/externalLink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onnections" Target="connections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PREVISTO X REALIZADO</a:t>
            </a:r>
          </a:p>
        </c:rich>
      </c:tx>
      <c:layout>
        <c:manualLayout>
          <c:xMode val="edge"/>
          <c:yMode val="edge"/>
          <c:x val="5.3487773487773498E-2"/>
          <c:y val="2.6186565879317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REALIZADO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Gabriel</c:v>
              </c:pt>
              <c:pt idx="1">
                <c:v>Lucas</c:v>
              </c:pt>
              <c:pt idx="2">
                <c:v>Matheus</c:v>
              </c:pt>
              <c:pt idx="3">
                <c:v>Erick</c:v>
              </c:pt>
              <c:pt idx="4">
                <c:v>Gabrielly</c:v>
              </c:pt>
              <c:pt idx="5">
                <c:v>Patricia</c:v>
              </c:pt>
              <c:pt idx="6">
                <c:v>Luna</c:v>
              </c:pt>
            </c:strLit>
          </c:cat>
          <c:val>
            <c:numLit>
              <c:formatCode>General</c:formatCode>
              <c:ptCount val="7"/>
              <c:pt idx="0">
                <c:v>484</c:v>
              </c:pt>
              <c:pt idx="1">
                <c:v>445</c:v>
              </c:pt>
              <c:pt idx="2">
                <c:v>446</c:v>
              </c:pt>
              <c:pt idx="3">
                <c:v>458</c:v>
              </c:pt>
              <c:pt idx="4">
                <c:v>423</c:v>
              </c:pt>
              <c:pt idx="5">
                <c:v>478</c:v>
              </c:pt>
              <c:pt idx="6">
                <c:v>414</c:v>
              </c:pt>
            </c:numLit>
          </c:val>
          <c:extLst>
            <c:ext xmlns:c16="http://schemas.microsoft.com/office/drawing/2014/chart" uri="{C3380CC4-5D6E-409C-BE32-E72D297353CC}">
              <c16:uniqueId val="{00000000-405D-4FCE-AAC5-1EDFF39B9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2220367"/>
        <c:axId val="1687134463"/>
      </c:barChart>
      <c:lineChart>
        <c:grouping val="standard"/>
        <c:varyColors val="0"/>
        <c:ser>
          <c:idx val="1"/>
          <c:order val="1"/>
          <c:tx>
            <c:v>PREVISTO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Gabriel</c:v>
              </c:pt>
              <c:pt idx="1">
                <c:v>Lucas</c:v>
              </c:pt>
              <c:pt idx="2">
                <c:v>Matheus</c:v>
              </c:pt>
              <c:pt idx="3">
                <c:v>Erick</c:v>
              </c:pt>
              <c:pt idx="4">
                <c:v>Gabrielly</c:v>
              </c:pt>
              <c:pt idx="5">
                <c:v>Patricia</c:v>
              </c:pt>
              <c:pt idx="6">
                <c:v>Luna</c:v>
              </c:pt>
            </c:strLit>
          </c:cat>
          <c:val>
            <c:numLit>
              <c:formatCode>General</c:formatCode>
              <c:ptCount val="7"/>
              <c:pt idx="0">
                <c:v>450</c:v>
              </c:pt>
              <c:pt idx="1">
                <c:v>450</c:v>
              </c:pt>
              <c:pt idx="2">
                <c:v>450</c:v>
              </c:pt>
              <c:pt idx="3">
                <c:v>450</c:v>
              </c:pt>
              <c:pt idx="4">
                <c:v>450</c:v>
              </c:pt>
              <c:pt idx="5">
                <c:v>450</c:v>
              </c:pt>
              <c:pt idx="6">
                <c:v>450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05D-4FCE-AAC5-1EDFF39B9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220367"/>
        <c:axId val="1687134463"/>
      </c:lineChart>
      <c:catAx>
        <c:axId val="166222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7134463"/>
        <c:crosses val="autoZero"/>
        <c:auto val="1"/>
        <c:lblAlgn val="ctr"/>
        <c:lblOffset val="100"/>
        <c:noMultiLvlLbl val="0"/>
      </c:catAx>
      <c:valAx>
        <c:axId val="1687134463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2220367"/>
        <c:crosses val="autoZero"/>
        <c:crossBetween val="between"/>
        <c:majorUnit val="45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NOTA AO ATENDIMENTO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NOTA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5"/>
              <c:pt idx="0">
                <c:v>33</c:v>
              </c:pt>
              <c:pt idx="1">
                <c:v>9</c:v>
              </c:pt>
              <c:pt idx="2">
                <c:v>30</c:v>
              </c:pt>
              <c:pt idx="3">
                <c:v>5</c:v>
              </c:pt>
              <c:pt idx="4">
                <c:v>5</c:v>
              </c:pt>
              <c:pt idx="5">
                <c:v>25</c:v>
              </c:pt>
              <c:pt idx="6">
                <c:v>21</c:v>
              </c:pt>
              <c:pt idx="7">
                <c:v>13</c:v>
              </c:pt>
              <c:pt idx="8">
                <c:v>12</c:v>
              </c:pt>
              <c:pt idx="9">
                <c:v>10</c:v>
              </c:pt>
              <c:pt idx="10">
                <c:v>15</c:v>
              </c:pt>
              <c:pt idx="11">
                <c:v>25</c:v>
              </c:pt>
              <c:pt idx="12">
                <c:v>31</c:v>
              </c:pt>
              <c:pt idx="13">
                <c:v>12</c:v>
              </c:pt>
              <c:pt idx="14">
                <c:v>18</c:v>
              </c:pt>
            </c:numLit>
          </c:xVal>
          <c:yVal>
            <c:numLit>
              <c:formatCode>General</c:formatCode>
              <c:ptCount val="15"/>
              <c:pt idx="0">
                <c:v>4</c:v>
              </c:pt>
              <c:pt idx="1">
                <c:v>9</c:v>
              </c:pt>
              <c:pt idx="2">
                <c:v>5</c:v>
              </c:pt>
              <c:pt idx="3">
                <c:v>8</c:v>
              </c:pt>
              <c:pt idx="4">
                <c:v>9</c:v>
              </c:pt>
              <c:pt idx="5">
                <c:v>4</c:v>
              </c:pt>
              <c:pt idx="6">
                <c:v>5</c:v>
              </c:pt>
              <c:pt idx="7">
                <c:v>6</c:v>
              </c:pt>
              <c:pt idx="8">
                <c:v>7</c:v>
              </c:pt>
              <c:pt idx="9">
                <c:v>9</c:v>
              </c:pt>
              <c:pt idx="10">
                <c:v>6</c:v>
              </c:pt>
              <c:pt idx="11">
                <c:v>6</c:v>
              </c:pt>
              <c:pt idx="12">
                <c:v>5</c:v>
              </c:pt>
              <c:pt idx="13">
                <c:v>8</c:v>
              </c:pt>
              <c:pt idx="14">
                <c:v>4.5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FD4-4F3D-B773-9B5B4D17A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437247"/>
        <c:axId val="1687139871"/>
      </c:scatterChart>
      <c:valAx>
        <c:axId val="194343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ESPERA ( UM MINUTOS)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7139871"/>
        <c:crosses val="autoZero"/>
        <c:crossBetween val="midCat"/>
      </c:valAx>
      <c:valAx>
        <c:axId val="168713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NOTA RECEBIDA ( DE 0 À 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343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 - Previsto x Realizado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394285</c:v>
              </c:pt>
              <c:pt idx="1">
                <c:v>195976</c:v>
              </c:pt>
              <c:pt idx="2">
                <c:v>323100</c:v>
              </c:pt>
              <c:pt idx="3">
                <c:v>262420</c:v>
              </c:pt>
              <c:pt idx="4">
                <c:v>119266</c:v>
              </c:pt>
              <c:pt idx="5">
                <c:v>280336</c:v>
              </c:pt>
              <c:pt idx="6">
                <c:v>459234</c:v>
              </c:pt>
              <c:pt idx="7">
                <c:v>538493</c:v>
              </c:pt>
              <c:pt idx="8">
                <c:v>516071</c:v>
              </c:pt>
              <c:pt idx="9">
                <c:v>245467</c:v>
              </c:pt>
              <c:pt idx="10">
                <c:v>489570</c:v>
              </c:pt>
              <c:pt idx="11">
                <c:v>156685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9C5-4D7E-AC49-7DE2A55BDF4A}"/>
            </c:ext>
          </c:extLst>
        </c:ser>
        <c:ser>
          <c:idx val="1"/>
          <c:order val="1"/>
          <c:tx>
            <c:v>Realizado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459203</c:v>
              </c:pt>
              <c:pt idx="1">
                <c:v>127658</c:v>
              </c:pt>
              <c:pt idx="2">
                <c:v>411943</c:v>
              </c:pt>
              <c:pt idx="3">
                <c:v>351635</c:v>
              </c:pt>
              <c:pt idx="4">
                <c:v>513968</c:v>
              </c:pt>
              <c:pt idx="5">
                <c:v>463271</c:v>
              </c:pt>
              <c:pt idx="6">
                <c:v>314646</c:v>
              </c:pt>
              <c:pt idx="7">
                <c:v>470657</c:v>
              </c:pt>
              <c:pt idx="8">
                <c:v>133501</c:v>
              </c:pt>
              <c:pt idx="9">
                <c:v>322646</c:v>
              </c:pt>
              <c:pt idx="10">
                <c:v>520431</c:v>
              </c:pt>
              <c:pt idx="11">
                <c:v>298851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9C5-4D7E-AC49-7DE2A55BD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888223"/>
        <c:axId val="97216224"/>
      </c:lineChart>
      <c:catAx>
        <c:axId val="202988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216224"/>
        <c:crosses val="autoZero"/>
        <c:auto val="1"/>
        <c:lblAlgn val="ctr"/>
        <c:lblOffset val="100"/>
        <c:noMultiLvlLbl val="0"/>
      </c:catAx>
      <c:valAx>
        <c:axId val="9721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988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Análise</a:t>
            </a:r>
            <a:r>
              <a:rPr lang="pt-BR" baseline="0"/>
              <a:t> de Projetos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ubbleChart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A6C-4BC9-88AF-F075E437A34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A6C-4BC9-88AF-F075E437A34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A6C-4BC9-88AF-F075E437A34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A6C-4BC9-88AF-F075E437A34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A6C-4BC9-88AF-F075E437A34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6C-4BC9-88AF-F075E437A34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BA7AAAF-1DCC-4F8B-B2CD-5C5515F05823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FE777F81-034E-4A57-83ED-B739ABA05CED}" type="BUBBLESIZE">
                      <a:rPr lang="en-US"/>
                      <a:pPr/>
                      <a:t>[TAMANHO DA BOLHA]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A6C-4BC9-88AF-F075E437A34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2949673-9C02-45A6-A2FC-A7949E5E66B4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F09647A8-F8FA-4B4F-8783-182AE93677AA}" type="BUBBLESIZE">
                      <a:rPr lang="en-US"/>
                      <a:pPr/>
                      <a:t>[TAMANHO DA BOLHA]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5A6C-4BC9-88AF-F075E437A34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3C3473E-C4A5-4C5E-823B-4C9CAC1155A6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278914BF-1E60-4B6C-A08F-10D021D4F147}" type="BUBBLESIZE">
                      <a:rPr lang="en-US"/>
                      <a:pPr/>
                      <a:t>[TAMANHO DA BOLHA]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5A6C-4BC9-88AF-F075E437A34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4BCB416-410D-44A5-B06C-3471A882219D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B431ACA0-5F72-4919-925D-DD1D84542D60}" type="BUBBLESIZE">
                      <a:rPr lang="en-US"/>
                      <a:pPr/>
                      <a:t>[TAMANHO DA BOLHA]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5A6C-4BC9-88AF-F075E437A34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7ABBDE0-4827-4BF8-83A8-4F91DF45C60E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9B4BEDC6-E91F-4525-9AA9-5D4B3FD493BC}" type="BUBBLESIZE">
                      <a:rPr lang="en-US"/>
                      <a:pPr/>
                      <a:t>[TAMANHO DA BOLHA]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5A6C-4BC9-88AF-F075E437A34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B0501E4-2BCB-4C8D-A77E-CFFF3FBDB450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638C37DF-9C36-44F4-A6ED-B7FB3895AF95}" type="BUBBLESIZE">
                      <a:rPr lang="en-US"/>
                      <a:pPr/>
                      <a:t>[TAMANHO DA BOLHA]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5A6C-4BC9-88AF-F075E437A3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6"/>
              <c:pt idx="0">
                <c:v>4</c:v>
              </c:pt>
              <c:pt idx="1">
                <c:v>6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5</c:v>
              </c:pt>
            </c:numLit>
          </c:xVal>
          <c:yVal>
            <c:numLit>
              <c:formatCode>General</c:formatCode>
              <c:ptCount val="6"/>
              <c:pt idx="0">
                <c:v>2.5</c:v>
              </c:pt>
              <c:pt idx="1">
                <c:v>3.5</c:v>
              </c:pt>
              <c:pt idx="2">
                <c:v>4</c:v>
              </c:pt>
              <c:pt idx="3">
                <c:v>1.2</c:v>
              </c:pt>
              <c:pt idx="4">
                <c:v>3.9</c:v>
              </c:pt>
              <c:pt idx="5">
                <c:v>1.7</c:v>
              </c:pt>
            </c:numLit>
          </c:yVal>
          <c:bubbleSize>
            <c:numLit>
              <c:formatCode>General</c:formatCode>
              <c:ptCount val="6"/>
              <c:pt idx="0">
                <c:v>126</c:v>
              </c:pt>
              <c:pt idx="1">
                <c:v>300</c:v>
              </c:pt>
              <c:pt idx="2">
                <c:v>280</c:v>
              </c:pt>
              <c:pt idx="3">
                <c:v>185</c:v>
              </c:pt>
              <c:pt idx="4">
                <c:v>309</c:v>
              </c:pt>
              <c:pt idx="5">
                <c:v>255</c:v>
              </c:pt>
            </c:numLit>
          </c:bubbleSize>
          <c:bubble3D val="0"/>
          <c:extLst>
            <c:ext xmlns:c15="http://schemas.microsoft.com/office/drawing/2012/chart" uri="{02D57815-91ED-43cb-92C2-25804820EDAC}">
              <c15:datalabelsRange>
                <c15:f>{"P1"\"P2"\"P3"\"P4"\"P5"\"P6"\""\""}</c15:f>
                <c15:dlblRangeCache>
                  <c:ptCount val="8"/>
                  <c:pt idx="0">
                    <c:v>P1</c:v>
                  </c:pt>
                  <c:pt idx="1">
                    <c:v>P2</c:v>
                  </c:pt>
                  <c:pt idx="2">
                    <c:v>P3</c:v>
                  </c:pt>
                  <c:pt idx="3">
                    <c:v>P4</c:v>
                  </c:pt>
                  <c:pt idx="4">
                    <c:v>P5</c:v>
                  </c:pt>
                  <c:pt idx="5">
                    <c:v>P6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5A6C-4BC9-88AF-F075E437A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71380687"/>
        <c:axId val="548349055"/>
      </c:bubbleChart>
      <c:valAx>
        <c:axId val="471380687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Alinhamento Estratégico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349055"/>
        <c:crosses val="autoZero"/>
        <c:crossBetween val="midCat"/>
        <c:majorUnit val="1"/>
      </c:valAx>
      <c:valAx>
        <c:axId val="54834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de Payback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38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Vendas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4"/>
              <c:pt idx="0">
                <c:v>T-Shirt</c:v>
              </c:pt>
              <c:pt idx="1">
                <c:v>Polo</c:v>
              </c:pt>
              <c:pt idx="2">
                <c:v>Regata</c:v>
              </c:pt>
              <c:pt idx="3">
                <c:v>Camisa</c:v>
              </c:pt>
              <c:pt idx="4">
                <c:v>Calça</c:v>
              </c:pt>
              <c:pt idx="5">
                <c:v>Bermuda</c:v>
              </c:pt>
              <c:pt idx="6">
                <c:v>Short</c:v>
              </c:pt>
              <c:pt idx="7">
                <c:v>Casaco</c:v>
              </c:pt>
              <c:pt idx="8">
                <c:v>Boné</c:v>
              </c:pt>
              <c:pt idx="9">
                <c:v>Colete</c:v>
              </c:pt>
              <c:pt idx="10">
                <c:v>Sapato</c:v>
              </c:pt>
              <c:pt idx="11">
                <c:v>Cueca</c:v>
              </c:pt>
              <c:pt idx="12">
                <c:v>Meia</c:v>
              </c:pt>
              <c:pt idx="13">
                <c:v>Cinto</c:v>
              </c:pt>
            </c:strLit>
          </c:cat>
          <c:val>
            <c:numLit>
              <c:formatCode>General</c:formatCode>
              <c:ptCount val="14"/>
              <c:pt idx="0">
                <c:v>942477796076938</c:v>
              </c:pt>
              <c:pt idx="1">
                <c:v>28274333882381</c:v>
              </c:pt>
              <c:pt idx="2">
                <c:v>1884955592153.8</c:v>
              </c:pt>
              <c:pt idx="3">
                <c:v>199114857512.85001</c:v>
              </c:pt>
              <c:pt idx="4">
                <c:v>94247779607.693787</c:v>
              </c:pt>
              <c:pt idx="5">
                <c:v>9424777960.7693787</c:v>
              </c:pt>
              <c:pt idx="6">
                <c:v>1256637061.4359171</c:v>
              </c:pt>
              <c:pt idx="7">
                <c:v>731415926.53589702</c:v>
              </c:pt>
              <c:pt idx="8">
                <c:v>15707963.267948965</c:v>
              </c:pt>
              <c:pt idx="9">
                <c:v>1570796.3267948965</c:v>
              </c:pt>
              <c:pt idx="10">
                <c:v>251327.41228718346</c:v>
              </c:pt>
              <c:pt idx="11">
                <c:v>12566.370614359172</c:v>
              </c:pt>
              <c:pt idx="12">
                <c:v>314.15926535897933</c:v>
              </c:pt>
              <c:pt idx="13">
                <c:v>12.86</c:v>
              </c:pt>
            </c:numLit>
          </c:val>
          <c:extLst>
            <c:ext xmlns:c16="http://schemas.microsoft.com/office/drawing/2014/chart" uri="{C3380CC4-5D6E-409C-BE32-E72D297353CC}">
              <c16:uniqueId val="{00000000-9040-4408-94DE-92CA260B7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318543"/>
        <c:axId val="96904559"/>
      </c:barChart>
      <c:catAx>
        <c:axId val="25331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904559"/>
        <c:crosses val="autoZero"/>
        <c:auto val="1"/>
        <c:lblAlgn val="ctr"/>
        <c:lblOffset val="100"/>
        <c:noMultiLvlLbl val="0"/>
      </c:catAx>
      <c:valAx>
        <c:axId val="96904559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331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/>
              <a:t>Projetos - Viabilidade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ubbleChart>
        <c:varyColors val="1"/>
        <c:ser>
          <c:idx val="0"/>
          <c:order val="0"/>
          <c:tx>
            <c:v>projetos</c:v>
          </c:tx>
          <c:invertIfNegative val="0"/>
          <c:dPt>
            <c:idx val="0"/>
            <c:invertIfNegative val="0"/>
            <c:bubble3D val="0"/>
            <c:spPr>
              <a:solidFill>
                <a:schemeClr val="accent5">
                  <a:tint val="5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107-4AAD-B14C-60D87D68D96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tint val="7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107-4AAD-B14C-60D87D68D96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tint val="9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107-4AAD-B14C-60D87D68D96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shade val="9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107-4AAD-B14C-60D87D68D96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shade val="7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107-4AAD-B14C-60D87D68D96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shade val="5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107-4AAD-B14C-60D87D68D96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DDB81B9-462D-4B68-9931-721136F899DC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3889E78B-B5D7-4D33-ABC3-966AB78A65DF}" type="YVALUE">
                      <a:rPr lang="en-US"/>
                      <a:pPr/>
                      <a:t>[VALOR Y]</a:t>
                    </a:fld>
                    <a:endParaRPr lang="pt-B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107-4AAD-B14C-60D87D68D96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9BB3D0C-E752-4298-897B-0680E314DCFE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81839B81-706A-4841-A668-68BC187A9B9C}" type="YVALUE">
                      <a:rPr lang="en-US"/>
                      <a:pPr/>
                      <a:t>[VALOR Y]</a:t>
                    </a:fld>
                    <a:endParaRPr lang="pt-B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107-4AAD-B14C-60D87D68D96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8613C9C-D08B-49FC-A9AE-A54F6C818821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20FE01BC-0A5F-40C5-BE5F-777D9A2A88E0}" type="YVALUE">
                      <a:rPr lang="en-US"/>
                      <a:pPr/>
                      <a:t>[VALOR Y]</a:t>
                    </a:fld>
                    <a:endParaRPr lang="pt-B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107-4AAD-B14C-60D87D68D96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857A0D0-589D-40FE-8FB0-846B0630536E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110EC95E-F403-4E13-8834-306AA65CA2CA}" type="YVALUE">
                      <a:rPr lang="en-US"/>
                      <a:pPr/>
                      <a:t>[VALOR Y]</a:t>
                    </a:fld>
                    <a:endParaRPr lang="pt-B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1107-4AAD-B14C-60D87D68D96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5735BCA-0254-42AB-9C71-E6A4190B0E2D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0822026F-0E50-4A4D-BA7D-252A77979BBD}" type="YVALUE">
                      <a:rPr lang="en-US"/>
                      <a:pPr/>
                      <a:t>[VALOR Y]</a:t>
                    </a:fld>
                    <a:endParaRPr lang="pt-B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1107-4AAD-B14C-60D87D68D96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3AEEFD9-A698-40BA-985C-E7456CC59B73}" type="CELLRANGE">
                      <a:rPr lang="en-US"/>
                      <a:pPr/>
                      <a:t>[INTERVALODACÉLULA]</a:t>
                    </a:fld>
                    <a:endParaRPr lang="en-US" baseline="0"/>
                  </a:p>
                  <a:p>
                    <a:fld id="{98D0DDA3-30FD-4876-9E9B-2EAFB41E74E8}" type="YVALUE">
                      <a:rPr lang="en-US"/>
                      <a:pPr/>
                      <a:t>[VALOR Y]</a:t>
                    </a:fld>
                    <a:endParaRPr lang="pt-B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1107-4AAD-B14C-60D87D68D9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6"/>
              <c:pt idx="0">
                <c:v>4</c:v>
              </c:pt>
              <c:pt idx="1">
                <c:v>6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5</c:v>
              </c:pt>
            </c:numLit>
          </c:xVal>
          <c:yVal>
            <c:numLit>
              <c:formatCode>General</c:formatCode>
              <c:ptCount val="6"/>
              <c:pt idx="0">
                <c:v>2.5</c:v>
              </c:pt>
              <c:pt idx="1">
                <c:v>3.5</c:v>
              </c:pt>
              <c:pt idx="2">
                <c:v>4</c:v>
              </c:pt>
              <c:pt idx="3">
                <c:v>1.2</c:v>
              </c:pt>
              <c:pt idx="4">
                <c:v>3.9</c:v>
              </c:pt>
              <c:pt idx="5">
                <c:v>1.7</c:v>
              </c:pt>
            </c:numLit>
          </c:yVal>
          <c:bubbleSize>
            <c:numLit>
              <c:formatCode>General</c:formatCode>
              <c:ptCount val="6"/>
              <c:pt idx="0">
                <c:v>126</c:v>
              </c:pt>
              <c:pt idx="1">
                <c:v>300</c:v>
              </c:pt>
              <c:pt idx="2">
                <c:v>280</c:v>
              </c:pt>
              <c:pt idx="3">
                <c:v>185</c:v>
              </c:pt>
              <c:pt idx="4">
                <c:v>309</c:v>
              </c:pt>
              <c:pt idx="5">
                <c:v>255</c:v>
              </c:pt>
            </c:numLit>
          </c:bubbleSize>
          <c:bubble3D val="0"/>
          <c:extLst>
            <c:ext xmlns:c15="http://schemas.microsoft.com/office/drawing/2012/chart" uri="{02D57815-91ED-43cb-92C2-25804820EDAC}">
              <c15:datalabelsRange>
                <c15:f>{"P1"\"P2"\"P3"\"P4"\"P5"\"P6"}</c15:f>
                <c15:dlblRangeCache>
                  <c:ptCount val="6"/>
                  <c:pt idx="0">
                    <c:v>P1</c:v>
                  </c:pt>
                  <c:pt idx="1">
                    <c:v>P2</c:v>
                  </c:pt>
                  <c:pt idx="2">
                    <c:v>P3</c:v>
                  </c:pt>
                  <c:pt idx="3">
                    <c:v>P4</c:v>
                  </c:pt>
                  <c:pt idx="4">
                    <c:v>P5</c:v>
                  </c:pt>
                  <c:pt idx="5">
                    <c:v>P6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1107-4AAD-B14C-60D87D68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669746831"/>
        <c:axId val="1687163999"/>
      </c:bubbleChart>
      <c:valAx>
        <c:axId val="1669746831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ALINHAMENTO</a:t>
                </a:r>
                <a:r>
                  <a:rPr lang="pt-BR" baseline="0"/>
                  <a:t> ESTRATÉGICO (NOTA DE 0   À 10)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7163999"/>
        <c:crosses val="autoZero"/>
        <c:crossBetween val="midCat"/>
      </c:valAx>
      <c:valAx>
        <c:axId val="168716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PAYBACK ( EM ANOS)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9746831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NOTA AO ATENDIMENTO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NOTA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Lit>
              <c:formatCode>General</c:formatCode>
              <c:ptCount val="15"/>
              <c:pt idx="0">
                <c:v>33</c:v>
              </c:pt>
              <c:pt idx="1">
                <c:v>9</c:v>
              </c:pt>
              <c:pt idx="2">
                <c:v>30</c:v>
              </c:pt>
              <c:pt idx="3">
                <c:v>5</c:v>
              </c:pt>
              <c:pt idx="4">
                <c:v>5</c:v>
              </c:pt>
              <c:pt idx="5">
                <c:v>18</c:v>
              </c:pt>
              <c:pt idx="6">
                <c:v>18</c:v>
              </c:pt>
              <c:pt idx="7">
                <c:v>13</c:v>
              </c:pt>
              <c:pt idx="8">
                <c:v>12</c:v>
              </c:pt>
              <c:pt idx="9">
                <c:v>10</c:v>
              </c:pt>
              <c:pt idx="10">
                <c:v>15</c:v>
              </c:pt>
              <c:pt idx="11">
                <c:v>32</c:v>
              </c:pt>
              <c:pt idx="12">
                <c:v>31</c:v>
              </c:pt>
              <c:pt idx="13">
                <c:v>12</c:v>
              </c:pt>
              <c:pt idx="14">
                <c:v>18</c:v>
              </c:pt>
            </c:numLit>
          </c:xVal>
          <c:yVal>
            <c:numLit>
              <c:formatCode>General</c:formatCode>
              <c:ptCount val="15"/>
              <c:pt idx="0">
                <c:v>4</c:v>
              </c:pt>
              <c:pt idx="1">
                <c:v>9</c:v>
              </c:pt>
              <c:pt idx="2">
                <c:v>5</c:v>
              </c:pt>
              <c:pt idx="3">
                <c:v>8</c:v>
              </c:pt>
              <c:pt idx="4">
                <c:v>9</c:v>
              </c:pt>
              <c:pt idx="5">
                <c:v>7</c:v>
              </c:pt>
              <c:pt idx="6">
                <c:v>8</c:v>
              </c:pt>
              <c:pt idx="7">
                <c:v>6</c:v>
              </c:pt>
              <c:pt idx="8">
                <c:v>7</c:v>
              </c:pt>
              <c:pt idx="9">
                <c:v>9</c:v>
              </c:pt>
              <c:pt idx="10">
                <c:v>6</c:v>
              </c:pt>
              <c:pt idx="11">
                <c:v>6</c:v>
              </c:pt>
              <c:pt idx="12">
                <c:v>5</c:v>
              </c:pt>
              <c:pt idx="13">
                <c:v>8</c:v>
              </c:pt>
              <c:pt idx="14">
                <c:v>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857-4F22-8F69-6DDFA0E7F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437247"/>
        <c:axId val="1687139871"/>
      </c:scatterChart>
      <c:valAx>
        <c:axId val="194343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ESPERA ( UM MINUTOS)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7139871"/>
        <c:crosses val="autoZero"/>
        <c:crossBetween val="midCat"/>
      </c:valAx>
      <c:valAx>
        <c:axId val="168713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NOTA RECEBIDA ( DE 0 À 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343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_xlchart.v1.20</cx:f>
      </cx:strDim>
      <cx:numDim type="size">
        <cx:f>_xlchart.v1.22</cx:f>
      </cx:numDim>
    </cx:data>
  </cx:chartData>
  <cx:chart>
    <cx:title pos="t" align="ctr" overlay="0">
      <cx:tx>
        <cx:txData>
          <cx:v>VENDAS POR GEOGRAGIA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VENDAS POR GEOGRAGIA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sunburst" uniqueId="{103E63EE-F89D-4A2F-84C5-903BCB70F555}">
          <cx:tx>
            <cx:txData>
              <cx:f>_xlchart.v1.21</cx:f>
              <cx:v>QTDE. VENDAS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  <cx:legend pos="r" align="ctr" overlay="0"/>
  </cx:chart>
  <cx:spPr>
    <a:solidFill>
      <a:schemeClr val="bg1"/>
    </a:solidFill>
    <a:ln>
      <a:solidFill>
        <a:schemeClr val="bg1">
          <a:lumMod val="65000"/>
        </a:schemeClr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_xlchart.v2.14</cx:f>
      </cx:strDim>
      <cx:numDim type="val">
        <cx:f>_xlchart.v2.16</cx:f>
      </cx:numDim>
    </cx:data>
  </cx:chartData>
  <cx:chart>
    <cx:title pos="t" align="ctr" overlay="0">
      <cx:tx>
        <cx:txData>
          <cx:v>PROJEÇÃO - VENDAS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PROJEÇÃO - VENDAS</a:t>
          </a:r>
        </a:p>
      </cx:txPr>
    </cx:title>
    <cx:plotArea>
      <cx:plotAreaRegion>
        <cx:series layoutId="funnel" uniqueId="{834C3E0F-A00A-4A34-BC8C-9A896D8DFC3F}">
          <cx:tx>
            <cx:txData>
              <cx:f>_xlchart.v2.15</cx:f>
              <cx:v>DADOS</cx:v>
            </cx:txData>
          </cx:tx>
          <cx:spPr>
            <a:solidFill>
              <a:schemeClr val="accent5">
                <a:lumMod val="40000"/>
                <a:lumOff val="60000"/>
              </a:schemeClr>
            </a:solidFill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.5"/>
        <cx:tickLabels/>
      </cx:axis>
    </cx:plotArea>
  </cx:chart>
  <cx:spPr>
    <a:ln>
      <a:solidFill>
        <a:schemeClr val="bg1">
          <a:lumMod val="65000"/>
        </a:schemeClr>
      </a:solidFill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_xlchart.v1.17</cx:f>
      </cx:strDim>
      <cx:numDim type="size">
        <cx:f>_xlchart.v1.19</cx:f>
      </cx:numDim>
    </cx:data>
  </cx:chartData>
  <cx:chart>
    <cx:title pos="t" align="ctr" overlay="0">
      <cx:tx>
        <cx:txData>
          <cx:v>CUSTO POR DEPARTAMENTO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600" b="1" i="0" u="none" strike="noStrike" baseline="0">
              <a:solidFill>
                <a:schemeClr val="accent5">
                  <a:lumMod val="50000"/>
                </a:schemeClr>
              </a:solidFill>
              <a:latin typeface="Calibri" panose="020F0502020204030204"/>
            </a:rPr>
            <a:t>CUSTO POR DEPARTAMENTO</a:t>
          </a:r>
        </a:p>
      </cx:txPr>
    </cx:title>
    <cx:plotArea>
      <cx:plotAreaRegion>
        <cx:series layoutId="treemap" uniqueId="{82868C10-8688-498E-9340-2061877C4246}">
          <cx:tx>
            <cx:txData>
              <cx:f>_xlchart.v1.18</cx:f>
              <cx:v>SALÁRIO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chemeClr val="accent5">
                  <a:lumMod val="50000"/>
                </a:schemeClr>
              </a:solidFill>
            </a:defRPr>
          </a:pPr>
          <a:endParaRPr lang="pt-BR" sz="900" b="1" i="0" u="none" strike="noStrike" baseline="0">
            <a:solidFill>
              <a:schemeClr val="accent5">
                <a:lumMod val="50000"/>
              </a:schemeClr>
            </a:solidFill>
            <a:latin typeface="Calibri" panose="020F0502020204030204"/>
          </a:endParaRPr>
        </a:p>
      </cx:txPr>
    </cx:legend>
  </cx:chart>
  <cx:spPr>
    <a:ln>
      <a:solidFill>
        <a:schemeClr val="bg1">
          <a:lumMod val="65000"/>
        </a:schemeClr>
      </a:solidFill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RECLAMAÇÕES SAC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ysClr val="windowText" lastClr="000000"/>
              </a:solidFill>
            </a:defRPr>
          </a:pPr>
          <a:r>
            <a:rPr lang="pt-BR" sz="1500" b="1" i="0" u="none" strike="noStrike" cap="all" spc="100" baseline="0">
              <a:solidFill>
                <a:sysClr val="windowText" lastClr="000000"/>
              </a:solidFill>
              <a:latin typeface="Calibri" panose="020F0502020204030204"/>
            </a:rPr>
            <a:t>RECLAMAÇÕES SAC</a:t>
          </a:r>
        </a:p>
      </cx:txPr>
    </cx:title>
    <cx:plotArea>
      <cx:plotAreaRegion>
        <cx:series layoutId="clusteredColumn" uniqueId="{7BAA2EC7-A1AE-4C39-B745-1F84ADEA54C2}">
          <cx:tx>
            <cx:txData>
              <cx:f>_xlchart.v1.1</cx:f>
              <cx:v>Nº RECLAMAÇÕES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93DBECA5-7B22-4B0E-9B0D-21480A799296}">
          <cx:spPr>
            <a:ln>
              <a:solidFill>
                <a:srgbClr val="FF0000"/>
              </a:solidFill>
            </a:ln>
          </cx:spPr>
          <cx:axisId val="2"/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00">
                <a:solidFill>
                  <a:sysClr val="windowText" lastClr="000000"/>
                </a:solidFill>
              </a:defRPr>
            </a:pPr>
            <a:endParaRPr lang="pt-BR" sz="7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90"/>
        <cx:majorGridlines>
          <cx:spPr>
            <a:ln>
              <a:solidFill>
                <a:schemeClr val="bg1">
                  <a:lumMod val="65000"/>
                </a:schemeClr>
              </a:solidFill>
            </a:ln>
          </cx:spPr>
        </cx:majorGridlines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/>
                </a:solidFill>
              </a:defRPr>
            </a:pPr>
            <a:endParaRPr lang="pt-BR" sz="8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2">
        <cx:valScaling max="1" min="0"/>
        <cx:units unit="percentage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pt-BR">
              <a:solidFill>
                <a:sysClr val="windowText" lastClr="000000"/>
              </a:solidFill>
            </a:endParaRPr>
          </a:p>
        </cx:txPr>
      </cx:axis>
    </cx:plotArea>
  </cx:chart>
  <cx:spPr>
    <a:solidFill>
      <a:schemeClr val="bg1"/>
    </a:solidFill>
    <a:ln>
      <a:solidFill>
        <a:schemeClr val="bg1">
          <a:lumMod val="65000"/>
        </a:schemeClr>
      </a:solidFill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</cx:f>
      </cx:strDim>
      <cx:numDim type="val">
        <cx:f>_xlchart.v5.5</cx:f>
      </cx:numDim>
    </cx:data>
  </cx:chartData>
  <cx:chart>
    <cx:title pos="t" align="ctr" overlay="0">
      <cx:tx>
        <cx:txData>
          <cx:v>FLUXO CONDIMÍNIO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FLUXO CONDIMÍNIO</a:t>
          </a:r>
        </a:p>
      </cx:txPr>
    </cx:title>
    <cx:plotArea>
      <cx:plotAreaRegion>
        <cx:series layoutId="waterfall" uniqueId="{6CC62A1D-2AE3-45F5-B192-A4C34535117E}">
          <cx:tx>
            <cx:txData>
              <cx:f>_xlchart.v5.4</cx:f>
              <cx:v>VALORES</cx:v>
            </cx:txData>
          </cx:tx>
          <cx:dataId val="0"/>
          <cx:layoutPr>
            <cx:subtotals>
              <cx:idx val="7"/>
              <cx:idx val="10"/>
            </cx:subtotals>
          </cx:layoutPr>
        </cx:series>
      </cx:plotAreaRegion>
      <cx:axis id="0">
        <cx:catScaling gapWidth="0.5"/>
        <cx:tickLabels/>
      </cx:axis>
      <cx:axis id="1" hidden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pt-BR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chemeClr val="bg1">
          <a:lumMod val="75000"/>
        </a:schemeClr>
      </a:solidFill>
    </a:ln>
  </cx:spPr>
  <cx:fmtOvrs>
    <cx:fmtOvr idx="1">
      <cx:spPr>
        <a:solidFill>
          <a:srgbClr val="FF0000"/>
        </a:solidFill>
      </cx:spPr>
    </cx:fmtOvr>
    <cx:fmtOvr idx="0">
      <cx:spPr>
        <a:solidFill>
          <a:schemeClr val="accent6"/>
        </a:solidFill>
      </cx:spPr>
    </cx:fmtOvr>
  </cx:fmtOvrs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PRODUÇÃO DIÁRIO</cx:v>
        </cx:txData>
      </cx:tx>
      <cx:txPr>
        <a:bodyPr vertOverflow="overflow" horzOverflow="overflow" wrap="square" lIns="0" tIns="0" rIns="0" bIns="0"/>
        <a:lstStyle/>
        <a:p>
          <a:pPr algn="ctr" rtl="0">
            <a:defRPr sz="1500" b="1">
              <a:solidFill>
                <a:sysClr val="windowText" lastClr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lang="pt-BR">
              <a:solidFill>
                <a:sysClr val="windowText" lastClr="000000"/>
              </a:solidFill>
            </a:rPr>
            <a:t>PRODUÇÃO DIÁRIO</a:t>
          </a:r>
        </a:p>
      </cx:txPr>
    </cx:title>
    <cx:plotArea>
      <cx:plotAreaRegion>
        <cx:series layoutId="clusteredColumn" uniqueId="{A13AA15F-4CA0-4822-9AFB-64BE1346538A}">
          <cx:tx>
            <cx:txData>
              <cx:f>_xlchart.v1.7</cx:f>
              <cx:v>Produção Diária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pt-BR">
              <a:solidFill>
                <a:sysClr val="windowText" lastClr="000000"/>
              </a:solidFill>
            </a:endParaRPr>
          </a:p>
        </cx:txPr>
      </cx:axis>
      <cx:axis id="1">
        <cx:valScaling max="10"/>
        <cx:majorGridlines>
          <cx:spPr>
            <a:ln>
              <a:solidFill>
                <a:schemeClr val="bg1">
                  <a:lumMod val="85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pt-BR">
              <a:solidFill>
                <a:sysClr val="windowText" lastClr="000000"/>
              </a:solidFill>
            </a:endParaRPr>
          </a:p>
        </cx:txPr>
      </cx:axis>
    </cx:plotArea>
  </cx:chart>
  <cx:spPr>
    <a:solidFill>
      <a:schemeClr val="bg1"/>
    </a:solidFill>
    <a:ln>
      <a:solidFill>
        <a:schemeClr val="bg1">
          <a:lumMod val="65000"/>
        </a:schemeClr>
      </a:solidFill>
    </a:ln>
  </cx:spPr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_xlchart.v5.10</cx:f>
        <cx:nf>_xlchart.v5.9</cx:nf>
      </cx:strDim>
      <cx:numDim type="colorVal">
        <cx:f>_xlchart.v5.13</cx:f>
        <cx:nf>_xlchart.v5.12</cx:nf>
      </cx:numDim>
    </cx:data>
  </cx:chartData>
  <cx:chart>
    <cx:title pos="t" align="ctr" overlay="0">
      <cx:tx>
        <cx:txData>
          <cx:v>TOTAL MATRICULAS - POR GEOGRAFIA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MATRICULAS - POR GEOGRAFIA</a:t>
          </a:r>
        </a:p>
      </cx:txPr>
    </cx:title>
    <cx:plotArea>
      <cx:plotAreaRegion>
        <cx:series layoutId="regionMap" uniqueId="{4671B4B5-A4D9-4F8C-AEA6-529AE4A41CC7}">
          <cx:tx>
            <cx:txData>
              <cx:f>_xlchart.v5.12</cx:f>
              <cx:v>MATRÍCULAS</cx:v>
            </cx:txData>
          </cx:tx>
          <cx:dataLabels>
            <cx:visibility seriesName="0" categoryName="0" value="1"/>
          </cx:dataLabels>
          <cx:dataId val="0"/>
          <cx:layoutPr>
            <cx:geography cultureLanguage="pt-BR" cultureRegion="BR" attribution="Da plataforma Bing">
              <cx:geoCache provider="{E9337A44-BEBE-4D9F-B70C-5C5E7DAFC167}">
                <cx:binary>zHvpcuS2suarOPx72CaIlSeub8Qla6+SqrR1t/yHIUvd4AaCBAluz3XfYF5sslC9yHKPz5kYR5z7
h2IuAFGJJTO/hP7jefzHc/npyfw0qrJq//E8/vpz2nX1P375pX1OP6mn9p3Kno1u9efu3bNWv+jP
n7PnT7+8mKchq+QvgY/IL8/pk+k+jT//539Ab/KTPujnpy7T1Y39ZKbbT60tu/YvZD8U/fSsbdWd
m0vo6defT0/mSdqn7OefPlVd1k33U/3p15//oPTzT7+87epPn/2phJF19gXaegF+FxAUUsaRLxAl
+OefSl3Jr2Iq3uEw4Iz6hCLGfMS+fvv6SUH7f2VEbjxPLy/mU9v+9OXv65Z/GP9rQdbq+GKAWJ8H
e3p0v+6XPxr4P//jDQN+7xvOqzl4a5x/Jno7BXGalZ++2uBvsD+m7wIc+D7zeRCGwif8jxPA0bsA
CRGwIMQhoRgFXz9+mYB/Op4fW/9Lszem/8J9a/f48O+3+38ZeV7z1dPXn//32B4JhAjhiGBKCQv/
aHtG3/khFpSBEg0wweLrxy+2/5fG9GP7v2r6Zg5eSd7Ow3/d/vvnIdbl//5v9Xv2N84Dfhf6jJDQ
5yFFmJIQzPz6DOL4nc+pH3DCqAj8P2+Bf2VIP56GV7/mzTS8krydhvj475+GyDy1Wfl1Of4NewH5
7zhnwsdwxDMW0LeTQGESQCxgrzAeMsHp149f9sI/H9CPZ+Bruzfm/8p+a/vof8AWeDD2b3bCOHgX
spBjAX6AhoiHb5wAZe98ymCTMJ9yFIgQ/dH4/8KIfmz9bw3fmP8b/639H/4HuOBlY59etPlqgr9j
8b+Do4WyMDz7YBQSTN6cQOcoiAd+CGufgI8+O4pLBHZZ/P/CiH5s/28N39j/G/+t/Zfxv//sOX0y
9uvv/xuMH75DsKZJwBFEmiIIgjeLn5N3GFyw8JHgIURC4s3i/2fD+bHlL63emP3CfGvz0/LvsPn/
PST9Fp8vnrqnpQvsX0Wlfy11Pw6yjTdN/yo/uCzc7cuvP2OIJb9lC+ce/rCovx7Bf9T/9NR2kDZg
8o4LwpDAZ68BsRNM2vDJicBdh8DBhH1zFJU2XfrrzxDqMgKTyH1MA8QDAT6k1fYs8jB+Bz6eYh9W
AmzBMAi+ZVInXU5SV98M8YX+qbLqpLOqa3/9GfmwKOqL3vmXMSwEZpxh4iN49XEAO7p+frqFdO2s
/r+IFXoog76LZjGKGCPjbRAMbDUYnT12iMXS8vR35OdqYUYZHLqpSY59VtDICZKe3SZ1Ke5riXGk
TD0ubO/XcWAq/DDnutploaljWvn4gQye2jkp6llwkVZqqGP/m3Ji+zqqM/o5rPW4Vor2Nzjo+huR
DjRiSHYbfeY5QS3SNlIjabbWBkkajxbJSLP5hVZpPHnjUEVmYnz36hUpeeaaVuxUWoXBhsoqixDR
dlmhNk2WWKKoC/NPfTbnv815d5NXHZWRiLhtsYy8Mb3Nx9J7xP6cx36W6zs6Z2RpG2+6IsHYbVXR
epuapuU1m8N2KQaV3E1+L6JCp8VvOliM+XjyMsGe/Ww+ybC9vKQ5cHoQFbXhTqQHPUWk7JWJOoL6
SAZDe8RJ2R5rXN10bd/vsjNrGIaRRgLXF57TcLpO+k3X8ceeD+tXS/0HC4j9YP3AGvRREED0jwl5
s37mkouREt1Fhefj4ipNil04Ts3ePWRfN3tqcFNHjhY+fy15w/vezpqhWrTN7yKrm4cg1TrqVD0d
NNX2oSzqIOoVMvt5QvZhTGsVzzaodk7atz6J0ViXWydNU7yX0l4Ntd1BWu+dPCv9h0nYA7L1eMqa
Dqh0up6mvrjIJGenTA346DRlXd8VNmiOheiXU6rxaZ6DB6+DLWGn1I/yruhOAa/0Yap5u9C4TX9v
OxoNSKLHtB7Nauaq2XaeJy654yVl/4HhKQAOrzcuYQEEmSGHAwI2MKG+/8eNW7Kpb9OC1wvMu3wr
KpNe8S798lAlMmtT0ToWfNHDHvs0jrBbai7rezX01UqKEe9NycZDUmzq1Ifd5ZfiyktbO0fWjPzK
0aJpo4yZ7hDC3t9w3ntmacvweg4HtA7Ou1hpxBfhiPRyloGNKkbr5Vx78q5vcHrHm9iUk1jIRtnF
TNlwlaOymKIxzUk0zSRY9sg2C2LaINask1fi/BPSYar2TS+WuWnY3qtkscjnYfqtq+a7YcL2zvGT
lH/868UcBJTC0f4Hs3LGcYhZGDAuBKzos/zVeShpizTOs2bJoy556nVjfxdU8XjuGLkWU2/2FffJ
0vPN8KEb6fWAm/JFGf3YDGx4IHVKVnPP5Q51tD1VIS1jp4FxLPN6fs6qpI9rYucjqyZ/F6SBXtWT
6t/nPrszkpUvA+vvZKnH93mgq1XN+mAXJt149GZ/iMncjs/BsHB9dqEsYzhL7KmatLfVQfdsq2GI
h6IJj4GU3mJEwXRnUdbGo+7Qh3msVNRqv/h9VtX1IKpMRoEtIz30OotSVMSBMPXn0ctubIfs04Bz
E83GpB/SLJxiK0p5lzJSLQPWtscxmOs1Y6U6+KYk27mR7TYNlX+wg0hWaeWJozCKgWMJisgLNVkp
i/r7BNN2W46wNB2Z8aw+olFc8TAd7h2Le0nkCWJucaL7e+N5OiKqoXsntJqnS417siomscON9g9J
haoT/AK6tGGVxN00ynpZwamoRG6vkWqqk1PxMwFH9VlFoCl9pTKVnjolNtdRj4Zxj+iSibx4ML4I
Hob5FSG8JVc4f2iGGp8ljmjLJLgrUBUV6RVJ1JifXwzD8NLhQxHoKY8MPnSO8/+qo3XAb0NvmqPC
ZDgOs45sam7RfTWMwarktVqylqN7ixOy4xkNYI+DlCR+cpSq3TvKPZrqU29oeUfO6pUen6oy6a6c
yHVtbNEvQm6zqJln/jjkQSR04X8o+OBtK2GTBQ5S8cjQdJ8mDbptiJivMsXSOB9K/pjQikY0HZrr
KdD8Bk6Ux/bcj+F2WoS+P+2UlPh9obqF48957q2GANu139vpQ5r7cS/Xmogwj0a5xtTAy1CtWwir
3MtfiKhT/uvmf9YpOsB3I87V4vVn/qz356G80fn/bA6/VqD1SGX2UifhFCVSolsyhmLt6TbdwkyG
J9PXZZzkOX4ei0PvJexlGtI5QoXvX1RJ7X9RVU35XVVay1/16uWBWDvVOqmTk1OVxatefzQAp+oG
4CVz8McBgIujq3ouTOyZEt2INj+MWULfB6hAB920UzSfSdGbcZP5JlgkfKDvh2JslknTB2snDWrm
RbNi895JGWa3xdC3Jycs+3U3qOx9K3N9NYT4OqPdmjW+7WLUZjuTpN6xoMTcc+bpePK12Y5V2d57
Ta7WKSnRwkmHPJdXY6qew6Y1945lkqikxLtz6kVfp1Hq+93ByRAT3oIPAVk5qU0avsV9ImMnDZPe
P81Du3bCEmfVgpRFswmLAyqn/kNfKn7FA2kiR07Ka9c5G8XSkcOQlLGtNdo7MpvwinOJ7jKfiJs5
JFfJ5PUf6jwzu84jLHZaVlK5xCXqN04q0+QZJRmEf1U/vIfvJl1bXDW0yeKsydq1YLrderSTN7po
ZJxAqPyS8EVWwlxnBTNxK/LsFPg639EMfiUuhHrQof59rsb2ZWjozhsJ+ghxVLFMbdcfwqRqrliJ
/EUjR/FIPW/VT5N5wVTmkWRefl+cv5t0c7cqa3ogtM+uvU7gZWiL+XbmZIzrzqcfbAWGRh1Cz36h
1t5gJrB78dArknzu1HzTlDn5TSEPRSbk6kFW3rDwIII8dUKn6xnO5QMNIa0IdD1v2Pkrw1gVkQwh
qoAMp7wyyGa7pjblxje9f2R50y+kAX+ajPX5IJnwS5uzKBG6lVFBpz31i/KpnoMw0ogOd8Z4bBky
ZtYByo5zUVUnZU17JN6BlVN1chz3sBNq4eyYquV3gVNl5/xnZRshH6BSlD4kc7MMCyNuHEt704cp
nKrr2dPpQwBQbkQSLPeOxIydZpVtWZBX91lGySHo85e0weqenFnEwGxz79ZxwqkcowrPYufUlbZ2
NeFBLT09oE1DRxPzhOnbZJcVfndbN7q7hfzD3+h+8iJHOsFQtCJKccg2jmdLf4haPpDiapLinite
7bsRCnmy6I7taNvLQzblJvU1g6B/DJNYDvkg1jIjYmfbl9r6+trgqlzLpjCRI4Oi0dfu0UsIOIPQ
pHYbBCiPZgohgl93zbE1Zroz87jjvZo/QuRabbQtA0jMzPQxDIeXsKN6l4YzTEhZf3lwUgGrKuM8
QcX8XqMA7SWT7c3UZc31UGQrR3GDzM3wlVV2Dd1YGeovg1tKgcvrmkGit+g7f1l47XhwH8rPX8tE
A+FRnnSrgM049mtZze9Z74XbuhluE8iIL49W2nmVQV6wSL1pKOLGUBL5bSk2s7JfdBBl4Mk1Obpm
YW2ng63srWhiJZJdSnzv1uSUHZO5lJEV4/QRq9lbdiwXa0cOEEZQgfKYd8O8oBBv7fnU0igHp7zo
84mZaBKlt3eSt7RjygCiHc3S6yHl4y4JTXGla99fZoM33usu7yPVpOQZjBCHASGfJ6yOUJMIHjuY
iBh8j75hs+rX35u3ufaXvWyn+5yrPvKKCT97uIsZ0eRzOOtXzUe/0jdj59l1O7bTjpo23KhZHWwm
g3Umjd17HoS9k/brzRQKfY1Rjpc1V91tCMBIPPcy/zAyr4pImJnf0zk9eCYr04hBZNxkHF66bIM1
m55pA8dKraqPosJNHKZ+e5eXXbVMc1wce0LQmpmCrcMqe6/8MVjWtp5+075ako6mH3o7mG3Ym2AZ
pmr+Ed/pl6i66DMN7sf1Iwl+28+lf5HCx+s22zZI7KX2KxgsHMysmSAWz9AptBz9VnFDo9Ir5nut
5nBhetwcJfH4GnkQ9JIa+XveY72uma5OuSz7RTpZ/yHzkj7KPCOeZsn3uU55hEvM9p0N9Z5XgLS0
Y1V/qADNWXkqSMH8QOa2x1FJvOnQnEnC7NIfZXiXpIm6tbbf54rpD7LDEWA8ateQ2ouqXND3XEx4
bcRULyGhpu9pqvCirc2wcSQrIEDRpp4PjkxUd5BePd+woSzeE7NyXNsP9uSz7rY8d0h639+7/iGv
PTRTFdyUYmxhsiqz7zuTHJuCZ3Gaz+qZ6W6BieKP3zX8XibHsvJeaYBHGe+HYLqvKW2isETzU9kS
cAPzyG4yTNEeEgiIT8+CyteLAE/dx3Esu7UvIQADE/QfLJpWTmGW4Oh7MTcHPOfpjesStbZfsUqN
S+cSCMqaaK4luKZvvsIiMe2GNnhAqAlF5PS8zqujItfzxuZCnZyy0+sQeXAaF9ZZ+L3P74IqnKed
+ar7nZ/N/V0w/1ZUXfX7NLEF96T3yU7kTmMmPwoNzrSp/OkaZSTZJgbPazXX/EaWRRHnsmVrNVbC
/5whk0UDkeV4Q0Ry1YyG3rUVnDeW1/XWkdgW3dbLZBZ72iN3jpfEnKLgrpzVuKi016+qJFPRxBV9
dG8ewEdf3vKmvLUQhESAyBWHllVRnox8p89UOani0FkK0ZTIJ8D4zkwncQ8xmzDmou32mUzRoTTY
P5SoQYeE6G2BK7t1rIvwzG+9XK4758/k+XDoYWE2VRscLGxtvHC+aQRerVWckS686f2yuw2kz6N6
MGKj7Njd6lyp2/6jE7lHW8PssbGWcJRzbzMWnY3pyNlBklTGTYqnj6rtmkU2Wtg0Z3K2DaSkg/8e
cqJ1aVEVQ5QxpHGGmzRuKB+WSJuy37G+nhd2NitC6/ddTj6lgDxd+9zo6+n8cG+imbMN5eaUNpwy
HbX0nkzUbOs6vetHo/w1txpWm/LwddgTcSwgUEtp3sOnujw8ekMOv24y8GO9YUXHQi3wOVPuqyBd
JXmAY5c4f8+eW4/GQet5V45Vp+3mskAMAMKnvg3wJV++pMZVVi8Bjy33jPuHuinNbddw8HBefijm
AH+gVIfbSQQl4KE1/hB2RbXgpuTboLDiDrf5sqx6GCqqJrY0pO8WlaN9S9gyGZpuYQHMjv2ublZu
9Zd2qq+61Fu+2mRhPUGSIHm/4v4cHi/D7XHAFjRM8NIUhb8KUj94cGTBm9ekk6JQYsAf00XTs2FX
JHOyt22pok634TI7k47XoRk87nfaMd2DgoPeC3+deo1Oom4Mgqsy98GTp1m71DR7nooy20G5swLI
Q6XZaq4SHhPI0/czmqtVQWiKosQr9DUfFZzfWTku66lR2x5NgM0ElTlSKDLEKlXjExfZooad/hLk
fh6VcujuG0n5Cieo2smuV5E0bbtTPJW7bgIcRzfB9FvRZpsJLhxsyilJcBqNEMIsIFj24mZMsoM+
e0QTeOIeSq5V5GUsjdq5Yeu2M7m/ttJbZuOpGyVZVoPhAH32EIoT6g1XAPeco/JMoLixpxzg59tO
Bld9OUwfm7Kha9Yn6Sqz2fQxqdXnHMhjTdW0KDBGy0yb8Wqs0vFKnt/q3nSrAWfg4c4kIMCDhnBz
6iDkBWY6TvAtpDSPEqWqJZwKxYE0HZwf7lV5E9+EgE7XZ4FjucdUJsVB1aY4ZL6+odM0AhTJG1Wu
vda7GQFVes8NL1aoC8gOt2Q4UoD+IAQJ/GeRxgXq8pdSh1XMlShPKaHVzhPDuApr7D2wRL93Gue+
YHO/R5mxsaFG3KcjgG+al/ylzKqlahPvN8DuvNhXOrmuh2HaNUE9r6iHToMH2VDhJ2Xk5T69cw9/
zpalhGTBUawU1aIMfXBbvKJ3HQMUC9AaFY35bRoI8dIJtZC5qJ9n1E+RAGvfZ4NkS5IpfqCeYTvf
gjm9wZtuPL+wcd5AuaJN+qvKCHZo07xZJHJKY2K94tBA8PEBQNQoSwHzbAwZjyEuX8ImxB/ySYl1
oft56bTGGT0rwR8tMmg5kH5Il4lpUPyWTumIluMEe37JPYtiR9OuugU0jx4nVNstxB124Z2/oUOV
xOHcNztHpopuw3KUdwaX7KYwzTFgDfnwplGaZUncavKqkVKhvFMFo98b5Z3hMbZm0zWzThdJRek+
qMRCa+tvxzFje8fKKsALLlJHp7mhmzEnV0wHwSqkuIQcIutu3aPJJZSQMpPtAT9pb4t8ro8zoAFO
qCoLSZnspyUNp2zdBtXw6KdXLn6cMeKrqabJugto/9ibV2zOxuQH2vTMVk0YRDnE/RuwILmGen0b
s7FDSwKFBA74m5kPRe7FTjpxmuIIHZpwLNYM0reVhBD8kTbeFpOivZ9FXV51Bc5i6LB5ZBmq4x68
14EPo3yAutC6AOzjscGwfkpZPegxTzap1wEueI4bsQyG1cilv3LB5khLL0LgRvaO7Aq65n1a3vGy
Tm5DNW4uMWgP8evExamF2BBgyLI+kFmT+6oLtiQb0GMbQmnFICE3wZm0XRFRObAPVVCUu3KayKJK
M1Cb2W8MdG/CkCTXmeyGyDVnlExQGWH5obpsIJlkEMh4abdNC9hiQYDrLUxnHrvtNc4NviOXd8dw
6j4FIHtoJXurnhgAhIPYiZw6Lf1jXwwPJbJkY891EbhbxK9skR9FYBXAVqQtIDYPyCY3eXY3joAf
jbI8Jk46nKVB0nebaV66xB8XAxSVKJw6LvGXVclPRFUrBxE4jbHpTwVO5mtHTcOsFoq1GBxRAqlA
O/uQr9f+whZpufSSs3MqvbrdJ5LeWOVBifLCy/Shk351cDw2oOlkGQkgz14PlKDbtDcNVHDqYUlG
NKu4ZPnKz4r+6ENkdgYmh61Qvh91UGdTMSvqMQp7j2ydeG5JcewAPL1I5zmMwtrL5iFSmFcHevYg
rx5sHq+Y/Q2T3F5kmtXjRUF9eyvDVwok/0QlnnahLqb9uRSyL/pu2ochHlY5yp4c9Z3/hqR1V3qx
Y2YlO/pzxXdI7kndeUc4vcipPT8aKKxGBiK2LZeN9CKlQ7BIz8bFF7qd7a6C3LG0kpzcwzWGnuYa
ZVFRpuUNlDXzpQD/D5FaT7eAWhabSTb6FCbCi8tA2I8DKh5cJj1OH7oZ5Z+KFj7sT509KsA2IyiS
ZJE/ZrARIQRfNCRPd8Pc8I9yjh17Qk2/zaoxW3r90Dz6tX7uPJ2cxpCXJ9ea5kMXJSVKTrk/FBEh
unrATJNlnlX2EKKG7+EGdLGay6C7ryRroiLg9lOloJDj0TsRkBtEy3m8KTIGRRNq64iPadhCGDv1
a+ult2OaagoAsdlPgZdv6gQc1VM2LSqI2g9zKfxDQxMAqHNxj/seQvs5mG00Aex4UGHtf3mdDRbr
0iT3TvAn6bmbuevbaAIMZYFp+HBZXyRLwlj0jfqy3lgZMVG0t24tTp4c15WfBLFxS7Xxu8cG8D8A
gFp0K1UyHPyBPwDuUgLiR5oVm3N54+Oe7fO6uvErKQFl9U14FOReaQYyx5qgEqZ7jK+80EpATKBR
lTUywrDSt44XngVB1vUxBKDi0q8TDPZceqIQi126Ys3YbtqR+5Hrxj2a1Hz2+tBsoWqZ86jyRRcF
gHRv2imnx8T3Mg4hEY00sfL6ohNOSbAjSNxcSIhqyNHkxF82uuQxHLfkSEeYkzTh+SLpbD5EsJiG
3dTQZTgIeVXgSV65N1bMuj0vtWE3V2RJ06wYou86F/pHYqcjGpVeYU0eEt61m47YZiX8aYjclrdB
Xk6XV0c3NWpWyTex2/Df979TyaErlaflugi8Zg+4Xl1DYbNr9q3u4P6Be31LF1gnInbcrF7no8d2
+RzAlYVMqqWaADkfMNy4irDJ+pWda3tJijgdIJE3mCwNHcyVdTr0rJOm9ovOpaZ4rkye9SbMzBVc
6Qh2YzcfFYHbDCtTWbycM7jgkTWA4F+YBE7hJZh1iJ2f0GW/NT1Nrh2lMIQCpMjmi5DUsJCggr3/
vhG0HXlsBunFbgM5wWUXtRDJrEijqnNOJQ485VNcnIvq1ma/g6w6AUrkQUrfMbkuJvDhPAzpJd6y
ee/HUBkWOxdYedxbeelE7ygaspsE93cu1GvCchG0vISadeKtXGoBlwRI7pFHA1ecAKwCdu4X82+1
XRvV0UfVILoOcxF1wdRfO5gViw72ZQgBmIN3Kdy/jRiDqvzKIqvSRY0SLyJpkaHIIcmZ0XLfZ+3m
kvMWX0knlA2d4nJE3bY1/YuexuGzvCuVJJ8t8p7YQKsPDNL2hfVUfcw9ySBu8dJtX0MIjsQ4LwBP
5e+FMss+z6utVulSJXCgR8UZVkjP6EMBScSh1BIOJ4JUug6qS8lVkB6twhTAPldh1S3Hu8E3gKGd
y7N5k4ijQtPe1W5dRVa3v8O1IX3n5FNXPEFg01/Ks1VmAsjFfHqp/CrA7m0FeY3DwQjkZGlXlk9t
z/nCaqUOWWmTaw/SrQtSlhZVJMX8TzSys4aBO7eXPmyde9dc6S99nL/yzzXSuVw2wVjeZ1XS7OFy
BY17+KeNjx5TWTzjJjzAEQcldQx1wCEPPyIo82ygHtcvZzOGHzs9fy6rsDwpwDRuiMH3TmuGf0Fa
payY1o4sYBM1AAPciZm219M5ppMjdJbaflzANYd059Qae/CDWXzAbTluawM5N/xvT5QDjt3EQRPG
XsjTG+57450cGVvIcRhWsp/HOwhks+us7U6OchpM0RflzeVBMKhOhB7h6x5lPHYadpbNHSQ/566c
dpJRP84MLzeObGq4ugCXYNLo8rXzNwhhV2HZDteOlXmiWiWBypaOtCWZThUqL5T7Bly1hQywrAAq
OI/A60Wwdb/ne5cppERpF6wY5OAf6xDgxWnW9YfZAiw1026AYefJgs00O0GVhKzyrJVXfS6STQHg
/I5qM+w7D4l1bvPuWqCEL+nQ+TedtGpRNqh6SHMpolaR8hGX/JkKr3+2RO68PCvSqPKusgl1WdQG
cuGxNPw0996NmEj3JMu8iXzSzxGGHHw79ajfQdAbLhym7lfBrpV986AgbtyxFuBuh6n3FO/smU9J
2+/gF4QLlxN905eke6gnjiIfp/MdT4d8lwgMZUMftQ3UhpsF3EwLT04qVEvgklH1f2h7kyVJcS1a
9IswEyABmgLeu0efGRk5wTIyswRItBKi+fq7IKoq6tQ59uwN7p1gqAFvwpH2Xs0OyBplsDx3eiQ3
/O6eac37Liks+8Zly6/bXCRvEgug16cON9Ab6Z4+SjHFH3M9yrJ4QqJ6ysF1PmcgSOLKLd8qSudv
ln4VSNNfW7A510J6Ktloqx57dUoMeJa/Zpmsr15lxM11ySaVbN3A3cvUQhx1Fm7prJSMH3MyvtdW
mW/SDYYk5+Hy1DMZ7ahW7g08fnlyGzKeQg7es61ctS9BlT8VDXETiCjpK8xsfyyEtL9mK3aQRoJs
8CIILXIqfkfN8i4EHQ68wjPD9LHJTP6mciNP629up6UbvkVNdmN64M9y6ZarKcox2fprhMHx4BTm
vm4j92EKgBsN6wVej7zYC8l4cTq3/5IpdWQgC97akjd7OTX1cbve5QBkeXNcRlEf3TFYYo1959uy
nqlQi29RmS2xaB3ndTsr177/i/O2Vxu5B4bCRh24PqGP/49fcoz02SPZdNoo1wj607OKdAsJYeeq
BAcP2M+kD7YKF4jGhEzmuewfNkbWZ2197lxENB+zEW8DpMo7fdiGt8PfV1StCg6DX0yJcUHpul4N
3H5NOrfcsmjne8j16G3rimYVHv2/Z2x9qiIfM7b5/7rHNqP+a8bnPbpl/F4V5rwxmhvTGTh2Tkho
zOGzz8jhohrj37auIsvHu6jlh09mVPuNc5gJq5O8c4cLJeL1k3V2SntoI66ufsP0PVsPGxu99ou+
rpCjICqJt1Edmo++bVo4hu7J6dkXyBadWxAVarcoRGqVDzx76/s8MBNY7OEtol3M/Tx8zu2tfi3y
1j1+dn1OU/mwE0vpSrBQxFFH29rmbgNwt7OIUXk2U3X7V/+0TtsGewxu8zXkMrxzosvn1L8nbNM/
+//z1tvVftG3V8H9pDEaXwropJ/ZPJWnsWuBwa1Nn7C/mma0H80t6GoWUt5ITVOjnfDKhw5Ckah8
2g45bYP92Gkn+ewrIzeKK6PI8bNvvbxoM6iV+0Y+sTKj1/G2LOT2ydqPBMOTq5EJ/9X/Sbf/3f9J
9W/x4dY/au82DhE9jyXIDTxUd/CkZHeB7LI7OtTpnC3udevfuraDtPWQeDYElbvOJa1ifszcNjoq
Zt+3Pl/6/dUXfD9U1r6A+e6QVL/kQJdfoIh/R2orb9uQtkWbunNED1tT2rI5qnDJkq0JoSi7aWte
t1Y5z/zmjfaumlXqClm8Z5VXpnkjg+s4FOxeDU4QR62bv7cmeKycMf8yByI6lsT3954nom/rldSX
9S5U03TIV9U3bJjO0UbsF10V4aMJoYRYzwjLnKNU/q9ynYWYBirIre/vudvlo1NbiMem6IA4Odzr
aoRuqAYrpOE+CWO+QBXB/HE4LnLg99uIK0AkieFta6hQYZrTh99ttrAjnRuwFKFXNUCuuT5goapj
dyES9IArzQGUSR0PYmruHKiLHSw3N5tpFQ8DjQ5usNA7FWb+x4GFBTlJ5gAi+49+UxHnVEBeSEsd
uft5pP21aNvBxNwU+Wmy1dk6Q38NHGpTIMWZOQkpkfYVvxsSih8i57/++wRC3/zHRJ1/DAUdOAxI
jqfHxvldbtxEFE4xIVrcucKWX2xjdvNKYfScVidKpixVeFOpaHV9QaZ9EW1Q/RZi/jj5u+e/T/7H
nKxLvUwgi67rF+MP1UtUhbumGrKHrVVEwNGQiOmTlGH1UkbKPXSE1unWzH023nHGAU2505nmQ5jk
zqT2FvTCtSn67KSjejx2YUfveuoUOxlO8wv2XC/2R8f8YAV4V9cNgVaPj+Uwmz+k772OAGK/OQMz
CECEeco0VXtFZOoRx4E8A+oXRbrfNjLg1vtohOh10Q8tbHzXmjo82QZEwY/Wr/yvQ5l1R6aRQfI6
qN6gqo63CXIaojRcAnlpc1Vi6eyLfVNEw670HAJ3C87ESP7rrIk69yEvvf89L1+vLdfR/+95Ymrv
qQ34ydCuOPsVsIC5G7MnZxhIrN0q/KUDbEhy+O1HDvwYrY2ebaHovusr/wwWVd71iwZmUjXTt9Kr
77e5CFkugyHz2zLkVZqXLb8jjad2qgtvc6jtSwXWFU++qK5gD+zLMLosVaMoDtto1jjiBLOvTbbR
aWzZXRctD4rit53kYxGrfImeWhLYq+vXBr6Vdj/rqX+1c18fs4E4+4VNUOyQd2m8/kfvM7vDhynO
tuH9S+Y2Tw6X+gdhk07GPgtvY0bce9JpL+brgODzbwm8+MmFqvsyk2lMP26EFwrEMD5ACfheToWb
5kDnnxqIrFMhmj/PmtFpnoTkJN3O/jX6/3deud4ZXBnuPEq2axwQpVmY2+e5bn5Y34zXrQXJBT84
zLJkawKGsc9BnegoK54/JtigTD2vQTSyXl3qUt2cTn3dWrUMAPcrTkH/xx0r1XfO++XAWKawdtn5
+1/dpFqWA6W+OijLP7u32f/R7QVzs4MXqN1jfZweFphFrl7T3xwq54fItvgUAe8fCFEApSERz+LS
C8TOYSVNtyvqSP42VkgEx0Cv8SP09r4fArmD1OT20bed9nW08qze3l1Ht9Y8RbiiLetvLCr5vo1E
A5q6bS4eGQXcVWvbUAQwH6f/GCryiaZAoOe4i8hf45/Xb2duP4x7tzU/Ve2Pt2JjXUFELDFparUf
V7p2G6nHrJyxkKL9OfyPa7bT7fA5XIcQYKaBtV8GVdiApZNsRGwHUj4wwfp4+1sEkFuAZPbcu38N
YDUO47DSfw54XfTnFbzADtvL3Lvz8gWAQ5a7EEzwWg9pbgeaLgN+KkNJ5vK5iqZ4ntv+UkFE194N
TkNTr9HHsqj8uJCu+9LPw3QniupZrK2676cXeVjmxn3ZOiYZPHY51tetC6CFTJqeBNiLMDty8nBn
69nZbaO5J93T7Ks6UYyJGw0iFDWh5MlMP23jN499J92nypY1oDjTwoiHse0AohdeNDlWl3adUmZ6
uLXC3m+DW5fn1CbtdDXtt5v4tMsBIRbXEhBlPbSvCk7TO+sicZ/GpXkdOrIcuygP0220Bz6ZttQM
p22UiPpNUh3cT36xfKXunvajOv35NfYmG9OFYwvWZSfjedXLAlaoHoZiqh54JL5PVV2eiykLoUb5
e57Y2tvESGdv8KOU5+3a7bKi1uI4sJ2hEjSflvAklkvx1c/0Wdix/8EHR6QkW8brBDziEdI2QFzr
QOBAiIEd0HuwPeHXorcwMK4DgGyvuXQn7N6g9ozfFHsyGv0j+iaDAVQQAKt9hOXiaOGC+AAcSTSn
piyDHwMUpVH+Ltul3o0yis6AyconRvBxS90X76Er8rj1+IjMO5vPs6mhoKtZdfSrgHbvvVr6Q1E6
O94W7st2cEeaApPyH5sNDYR/JgbtUF+3QcOLLhWqDw7bKIPi80CkHNNtVPMhuij40kCW4XazIO1j
WIm9r8COT+FETrZZ6L1TSwuKL5L7cOxADWydDQxWvgzMZWtpmdF7BeH3LVhRPwW9IaiewRyiDDaS
zymRqTXIQ7dIxwoOS1PI6mcXmOdQWg/yZV8fAIn6R0Na+/w5A07SZwSv/zVD9RA6Ml0DsamO8P2A
Fhqr1sZ9XY87SLuAaw593ezrRS/x7DbuMdQtOI9NKZVDJ3+0ZCRxnxHIgz7bWBT6RzlV+tHvdJES
4BbSsc5uw4xCH9t3MbivKD3kHOvWw99i1XPWBUuKKXRfI00QNq/zt/4s+rP/c35t9Y+iaigWjj5o
X2RU61iu/HaOJeLgzaPd9at60kjXT0oFlY0T6ObVjfAYkyHHsxzKL4J68dbt92K+YffXkGK4SEsQ
0sYB4OQdh5Bol4PKbRLwU0RQ+rTl2NugnAS0kP8xuKXoEprEXVbAHJHHo13aq1Iuewp9+7oB/L5c
wgSJQPfRD2jzH/3Wtv0hNO6Piun2bna9NsUvr/yuF+Taq5RoFvTHEA3uFzrM1V4gG7+QWgd43Bo3
CfwsfKE833/EyQvAc8KLYjeu4bG7zDYeLKvuDHN3BH/aJ9v1aQ/D4JO7On4rqOO21oeREC1R59FT
mUPoCgumOOFvA6H+Qtqf4xjFg26z3yj/9OaDNH1dco+nttfBDQvQfHYrXhxokFdPstoHjpPdDG30
Mxaqu6jy2rc6d/o9J0tw2Jqti42ud8RXRMH8IqF8TsZV3QDlOY2n2qkukLDsC27Z40KbX5sGqsyA
wYF5UjfVSfboqOGjX47ekCCCUDdOrPkr+a/YrEBXhOd58lxIC/FV+sV+Nk3xi0BImrgDqR6hUQyP
2KiK41TP/RO0tG5cVfrNBoq/VB3+2kum36qFzLtmoPnFD1T7QDuaxUMzswNRuk8+NtpQ0RZ5L8nw
g16FUNvO6q9eTlYFD/DhdXuYEWlKJq6ahA1QHVN3epyjsNxNLcRjj0q15qH2xVePTy0iSkc/dW3F
b6Knl621HQiIo90q0ku35jK3xfnDBACHSptMkPD7bpO9YtGV0PsE/nVpy/k6e1CbceN6r7SwD647
BL/WqZ04fKRas4A6Ye8Y9rvNFnHDF1Fch+YFTkYQjpSL29b9eehDB4DjxggNIazQLOiztIZsY7+l
SbXoxnNb5h72bKRJvrLDE2sRua8Z1ZZbNaz97vKuum2JE3dVDDRWXwjwS+SWvoynSMEUj8C2v0Jf
1yKAX09DWZRHZPHITot0C0eqxvBd7fn5adHB9Dpn+Ud/Pi1/9tNMT68E/Y6BgpbMtToH/pA/Uza+
QX2GlHVtWWj9z6gigExz+xP9PUrX0azkzmkb3SZXTnTsZuqe2CZwg6APoqxV1+ZMPXAvZ/lSr4q2
z/6tmeGHc3Y+1ol8bJa4sHJJiYQ0Jot6bOBuFBwDaE1BYtsh9UZVv7Zz+V7V1P+juy66nf5A4PJL
Kh193a5FvkiaLntyoTmIC0X8dyjVd+Gq+Pd7fannkXwfkQcgXdHiKdcUaZ/rycvEPXudaZNDIey3
V9aU4E8sw696IT8mFpwKaOQEhNQL9Jtd9SsSpIqx08MGNgYk9Tof73GqzTEsanbqlRqBKw1kl3HD
n6eiYXHfwmQF1Vt3Bwb7q4UA9jEsTHNvurGLtyUA4XiT8n6gZzZ73qvm71v3EBh25KSHHkvB5On5
mskbtJde907hKko+uEe3dsSOFK6bwDupyEFzme9cZHB/jnsFrRI+QlCNRdkkXAzVabOvFuHC9x7k
qOnWbGH2u07wG8Sb/RVBN3kqsRtug9shI909OJgc3v/GvpS6EgnzM+Q6eZOGYD68kzNTaKaN28o0
UnOf5AGGZCZOSvPgum2MplbzvZxAKPy9TRZDMN2X8B597KyM2Gmb8dEU66jC6Lal/o97qK6GocvW
7X6D5aJpmOKIivGw4XUGLhLwSoHblXuDgn9w40bmZMfuyV0FzMt6KFZR89asqBxOkWmeOuX9s/9j
hpXvFKaPw+fDH2iGiITTIkokpOLptkBsS8XnHBONUC7Mcx0lKNog020EdTXyJPvQGIG1I7u8ruVJ
utnL9o4QT0EOLpRTngr0fb7BbfTjrTrRt1IYnVh3ycB1rWjZhoj1joLQlITVcWt2BeP3eITz+wBk
4ieyViuk99u1Y0svH2ufWpz61Oqqnm7DADWN9nrob3MXkdDYOMPF5YCxCurckRrmupAU4n474+tZ
SLTBvvZX3/+ap4QWp6YgP/41d7sTX6//1z23u//rTqu8faehI+x6rc513bAvDeXHjeUP5k7uWqTN
Z2Q5/+hngZQ77eT5fmD5gEAUNqXNfOQFMuzjrV1bKebT1gtc6aGh9FkIBmB1qx6AUBoEU3t02v5P
+mJZoNGxZPr3jC0Q2i76nOFW36twqCAoKxw9XPj6nIhi/V4/vt3twSGGlAmDmvLPr7wPbQMsgB03
UYlHy+kiFsAK04TU9ENoAh/+NOs/sJqNCJPzk2fc/G6a6N28atkRGE0nF9RYCuGF/9rBy5i0sIef
t6bH1TlqnehptrxLyklPe+kWqNowh2ESFYtM65CK23bYBraznIxYpjofOgRkVluelMETvs97p4Ms
E31mPWxn1F/2vuuVN13iHReERDuoNU1M/QaEehtNO/ifmpvp1XCeIjEfmnwoHwvoHpOoica3ahIP
kB3RP7wZuxXURT95Diu2WGwMjNC/qGm0zwug5eMIwjcptAScsvYF9TtesUSBFDTwkEyQT/jBvvMi
zO/D7La0M0Tg6+B6mAOTx2Xj+5eu96AnK4tbH0TsZClAN9aq/Jl1PIcXgL2WcNBcq27Knz9nWD+A
cHIQUAO31fIxWkK+ZRtvV/O6OwpIxt46BVnnVK3bVd1BAwiMfuufvHKK+6kkd840kKeCyqcewuE3
hXT24/J2bZoh//flW//n5Zlb/ONyQpZsp9ZXZ2XNEl86y36Ah/LWawa8PjfPvvHCW9VqqD/X/u1s
62PVWoJBNeNhGzA8R/Dmquh7bz158KrcuTgIty8w4iqU5DDOLg/R3Po+D/+rr+UdMM0tE2U0qcaR
t/GiI+8I5/GhkMZeYJltswTrnr1kI1wAXwLDj/Pc3frB33fw9H0fAwMVgNvbuw457jmUXbdvMjF8
afL+p64d9mud2orJxmGWX6cM9UhANXN2KbknknoZbfqPTjrZ5s9x3XeYyvlcHclQABB2m9eiDsoY
Bl9zR2nRvgp1FxZe/bVmbvlAnPJ1613gHD1Rk8l0u6YKO7Gbc0jJ/NzPj1kWqrSLTAGmZVnOJV7g
GytfENE2r1Y2+kpqWSVbNx5OlC3x1Ulk6hmcHyToI9LSBN6mC+qh+Pfwn4DJn/vqZ94FCYyt8rsH
dfhu8ub5VPdjcamgN0SgO04GPBhOXSN/e7WPihdrq20dW6VhqPS1Wdtb59ZUs3nAdp+OkXfAPllA
FmMSonPnQIegii1Fhg3x8dFnj8XSf2UZ3pto6y/YwswtctxXhlD1QsMiHmgdHTiMgO4Az2WXj19z
Zr2EukQAhIOJyeNLH/fM6/YlSjAYOFB2aknqqEH6iRoBTSWLQxEVj9JtkHiyAmtFj1BDs0doV+4L
D0bIBQFxGC1RjASw2zFTHWaUT7qYeoSVVIo7pXi2JxMYXsmPQ+NDIsf4FFs7vMBzDg2PAjAiBP/u
odIMcSFGgS6iN/DZabMg+FNF8VxlKGMQ5P0uK1kb5xDBJnPNq1OWe3UaER7XdHjhhUXS0sBJMLU7
C2nGsiwwWEOox90jF+Pz1GRXZSV8e42D6GvyVQz7kkhRvsaPIye4dCE+JWrVeGevB9OufNQiCKHZ
JWN+5blMpBNM8Tj18gCC6CjsZF+FpHFd9d/CTIJUL/tvXV6QGKj4ufUkeZCdV38JrP8NkoomAXd2
Yln5O3JqSL68l4xB7x/NpE0ryYBIZTDwQCUTE+eHMkQnyDXUYZEdSUW1rxDqPU4QlYA3iCcGEZPq
fOcidJlCe6RjJ0dZE23CRw00g3ps2FVGvzR4ztPJ+O39XNePtmYPhHqHjGYlth8HBtUibjVvk7mp
ZsSMssL6Z+S1llDiNNmUtn6zqgnBC3rVCQEvSxpZvPnkES7hU8fxnREP8XOg4FJGdd7YX9zqq6dF
EsBCiJohQscc1ZmRV2Ynjryvn/sAMxXq/Pi/eZRNSAf7Ie5W4dRiM57OrH7Kenr1xxfE7n8Uk3Pv
CprwKnyZp/BejkjKQtDI3dQNCQIhlGdoTk7noFJR+1znFjou0Xx3K+eFuDQJ7S4XY3GaaIgsHUCJ
jgI/mWpsmkbn30uXFKciQv0bl9fHMZ+6vWkDLylAdg0+O5bBvEe5F5SlyEPUWglKfR8GkLIsfsbA
WGZ7PpAlVQovVJNhR0s+IjlsTrmyRzid73I83PhSHwydoRkojgIC89guZZuULkqahZ69gTZ4BhX/
ZQbQHOcR/+XTCM6yvkahAfOHwU/gVeWVSfwpOrvlLA+QRjR7D3gbxGF+sQPgMSWNmH6h3JzZQd+J
EllZAEbn7LW22nsUEHWovTb2CWzU1fIKIKzaZwBzhHE7FOm5zcEkUxtUPtBCdAQDeSSC3UKd/XK4
SDsylolLgB6UQv5GBVS4yGuWWmDgpV/PBxPIh7CJALJr+PH8Iba+Y2JSmBKUZP0rmuWvZuq+Bi59
6cZVKwbBZswyfIHaB8CCnEogqcR7mmli8u5Vzcchi+Z44ObcEnAS7BoZijo6DTlyOd4Qq4GJRBGr
lxHeGCBnl8g39pA1gU0KuAUi4VU7N+cx6Po8CUINvpxPN9n4f4xzfsjIjyHwnwJvqXGXgcfGDr/D
an4SNPplPbZfcn+K29Zr4q703r1FocIflIHjlPXQzOMDcIvyV7BZQm8QpqzTFxjU4FidoX0Cuf3o
DfAlBgtgsHZp08Cb8DxX8E718wySAQ5uJrpzDel4z1s8CrVxYzrv566/jKxcHSGoyrWgdnmXvTWF
b+JetA9lUcL4nDWnMKQ/sG8kViLLDfs5RhQ/7NyOwX9mj6bov4nZD2MUfnqGevXJQOfaPDpGErgn
ptsSsBpomr1WTvaWNe2z14xh3NT9e9DXyz5SxY/K7JrFQ2Fxa2pAJ+Q3Hb75iZq74cQjwOsRYF6q
UKwlAKAPD6Fw4RDt8FtmEa/j1uhnzkkOSxqkoSjqjg8IpyXKaoSnvmW/A2VsjF2mSASKFu78KEcq
0M0p8IGnakI9u1555c4Nxj0ksFMM7++Y5m0OUVPwq4B2+5C9BctM0rZCZbdQBmcOT2DiUrErIsuh
7WdlYiikfCHiUt3j50EK0saQ4Y5EuQm0MzyW/vLdFzBQkwBu5iDSaV2YXeTKEiWdGp1k0Np5EByl
U9uXcTM1ywNMRl8pgkHuD2Ec6ArFbcy0y2f5Hji8TztUVYiZfOyxURxYHg2JmMl9uPTy+LMg4Q8A
hj8HpP07pLajz4a0rlAwLZO53IOBtUkd6IfQHXNweZDztcsFIiTkr0U0pdg+mmSavub9zM8hgPMk
At6aoSrToc+lBqJNhwS+YEU4QljkCU6WVYm3SLiYh4exc6tdrsSrxb0eYT+5d1BWIrUD/gB+bS8O
0SzFSm9iVrm7GXjWTgxesRtEj4UlXIqEwkJ4zvvuqRBOdmgFm460cB5h2QMoCMM1EqDVxzOlyO3d
+9KtENmN+8XXHC4Pn9144F3G0kbpBIuTs8gnCdlC9tsZ8Qgs2bKrOjqi2BJ9NOW5E4oncL+OSTYP
d8AmnFgH7GXJsa4MEHQSrJ0EhfOSuUfZqWLxELPAf2tmctWmgJle7Ztw2dc95OOTP2R7wGDXoMHP
L6D2Cyv1t7w7963xdx5yMeszE6seaSA+I0um5XtA/bSeBmw3IMBCASccpAl3ubQmmX3kwz2smknn
qV9NUYj9BKdhOuOrm0fEAigB9wa78ldYdMUR+y4qVEHXN5bf8MsvoHCFiZgWaZ1B86rIohNnwQtD
EXEn8x9LViJ+WwgH4l4DMBMCaz/47BaE4DDmB+wZMh118UfQI1mJQPIxXaXAkrLYy0KRmonc9Rxu
RJChdI9MpIw5NtmucMdbY8MuHrLy0WsQT5Hxi/Q7CIq1eiLQeC61dG8Nnx/H2g8PGXeuwnTsQffH
cqYPDTwzCTX1VwDKa1IoEVBY6AJ7GFx9z8Q2ZF1C5cRRANPnR+nJG3G+FkFx7fAVxkKY+kzhjY0D
S16sdfhek/wrhP/+0W8PAxH9oQvy9w6i37ipjDxQ1HyI5D0MQNlBdXqPEluHCBUD0soZcJdGnaaj
gpBh/ZUhIEd8RvsYmcpdBrMzCo9230GZ/RHU6uh2zRka3lgtpEjDwftZN+3RDervZQRJTmihD6I+
Viq334dF9hCUzW+lHluExHtZBrDVsfnO0WG3G1z72HmwDVlPqLjNiwxg2Wo4RV6RTpzsoViAvxgl
8dLIQuNjpzFumkXv5lrM+0zVqcOym69oBX8y+PxQTs8+xPzpMmcXGjm/KWvyxDMgAyogXcHw3Et+
dpT/R11Hxbn6jioFX2QuSIoUBLIQb3rIqHmwerKpM8mT70FwFI63OWoDxLzzw5zLIKVZtySmhzHO
RQSKECnjz8r60F2Nfp9MkDFjRYUaBBtehIcYLB6PM4JKjrp9hYcQRUH8tVTMGO1rcizcHoVEg2Qk
HJl5NOT7UWFd7ybzbLpIJmx0vowNJKvNEog1RoB0eHQhmPDeGWfTvu7cEZv3U7bMO9lIpKkhPtLS
DcfWYT+5QJGg3ExgFHLyoGVeJmoJ24clJ3XKGnkoZ5fejWN3KFsmd3Sch3RkTZFAIGOTyPAlRYXP
N8X73Ugo/dZRfurmIdwvqJGYVlnzK5fRD8cM391Cvecq/9IjXLhf6636uYKSrbRX/P+Ca9aEEWox
MiAT2KLt7H0ZZqxEsKLd+W2XxULCyBgCJj+ooPJiNY416h4E5QPqC6K0A/gof7jnNIAvqmiTnIL+
zpUnUxOY+2iBaR5FCQCFovAFHRMkSHnKhlLuHOW6+2mkXyt2V6EMVjm9MZk9lhHx0hrO/BpQxc7P
XhUq3+66Knx0M5HtFw+/w8ZFvFdNGZ4myPhgnO08PEb+IwpRQlyAUpKoQuXVXTqAo0WkqX4EPitj
AgHuLihNteMwROABgUImXFD+ogbSBOuqSFGXwSQNwJ31sWtPckaF0NFLfSvdc6brW6Tq1YhtWrgv
oFvqIqzIfC7r2Ijxm7CMQxPlQDDDv7sZWFxYnFBPKwQcm7enWQHTifq0lQH0q1DWTFAHXrguL6KO
Fux2cHkaX8Choves9Vgclu5hzhDyCza3F3NGyQZ2HEVzHUX/jljEHN1+mvcocwiuXPHh7JcuylVO
ImUKVW8GHySECe5GbxUv9TLtcsRkmfSwIXWIK7hFJdrguZPePi8qOFVRVWmPIm/L0VRhCdWQfA5D
+FJ8NoMV8Bx4nDVgF+00O3f2yc7XyzFqe+yfS3dmtiHwDdfJFFp+s173ApMzJKDknXkBHqUG1A9H
nVrU9fqeoTguEr4qS4knIBesoEoptP5px+y+4Lr+Jn1yzNb6F2WgVbrqFj0HRmY99sf/w9N5LDeP
dMv2iRABU3BTgF7ef9IEQYoSUPDePf1Zpb7/HXSomy2RYJltM3MXeYGGZPrRoUwUkCAk21IIikSy
24Ch3Pk+RAeXtGGk0BpG8jzdTqUfbZGn9feiGUMolU7IjZgI6/TA0CwYoDH0JS97q+zG2BdgjoKY
2uhWK7bL6nIaHNe8r4v0pZw3KyI5CKGtDhXKegqmzkrDyodytpg3XRSL4+zJLFiJv4dx5JRaRhz2
GRwbLTFQnHPPK8oSe03U3ktND4ROz70+xhpqMqOPlqjjwBF7MNbmyzSG3eosP/RdoReg7bmXJclo
55vJsRp+mij61mBMvUYifu8bvo03Vwdpzf+cKqogjFMp8byIKq/ZRSS1BWo95QwgqnfDudDqA/Ie
r5Fu1egrvVJeKgIb5aKXaWRZIG2aUX7Af2sbzdtSlKdtsmBPTbbQzbpHc+iqHZM4fsELQ250y3cQ
lfbeTOWT9It126fyobSsiQ7XXIYyy/dpb+q72sWGu2Tb/khnkZZTXZPZuXpuhhk7NFmi3DdCPgIE
GG/NPgvbaFk3BmDATa7ph3pKXeq9NG+5cmUNlt0TJDDpABpCauaNmS5YSpsKl5kdTYSkk4SyrhBl
mPYsvp70IqCVnQOgSNvQ0px6W5nGa+7H47YW+r0wDFIGIQ713K0h9mTeFP6CITGHr8ZIHhqEuwND
T9AJNKxzXrTpbZSk7KFD+3PqBrKYlGjbq8TJNKe3mqac2gfSAhTAuVvR/ZpjIFdC+E3Su6+4vmfb
iL2tGyl9p38l4r6ICLTmCQykHszwXzeDfM97+1uAegs9PbdOla1H+6qXtzLhNMblg22Ix6LI5k1r
lDoNB3HFXi+beVWA2TK9gV2vwd80dlEt/hlmqx+ccTmLgiedVuHsisLBzohl47Truksr5wtm/a7N
uuKmiAmAuunSSij4i+kRoMfD/ezMz8aTPjsEgaQBZlHg3oD71qPnBzY6GYHXWi+TpkxC3BXBMIs+
cCyrC90e8SDpEbvnyA+mdqIFcUQBCjhosfGaQhnGu9xroy1RBW1zfetrzn1U4YHtyB/DRomSJOOt
PTTzzslNbhwCyulwMaVb7pMMvV2ErJGUg9BTxshT5PQitPihMkZ/U6bFvWx9ZLGFuwTJhP+HjvBI
58Q/lG39PUo/mCQq1SViIyctMp1bzSSvMdY4xOvkQVqYy8aOk8fMbS6Tl0PJ7pz4FM3tIUveGnu0
QulnNytjUIKhd0+mnNPQiUrgrqOSdUaqjiqRm+ndXi/pEdi9NeIWgE+LjIqJf4qS+XkeEihEo4cW
plmlweK7/hGkz7FcYVADHbmNGvsZk5OvDaSulUWZl+JUWNNyMAdeb8b0OdOm/KZr5jPSh/JUTp0B
YqK4jee4xFT6IMznNmhqrNyKPwjbWacj0nXOzsf6wauV+7kr+M2FUqXhZAEZgLvRAAVENSLuefli
kW1plRtz2uQm9ctqY/SATE061x4M1r1vuy5gyehj6KgM1D51tI7EI6gRIfFU2pnHNjDGheQ3SYuH
eVsMp57yzSYrZbrtq6agF9UCJVibakN99d3VM3cDQKk7JMVwzbQlIAiB8TpP2t4lzd5aEuvvrskQ
dBHOepXSCDW4CsacGEfo9fVWiCSEqrC1Ba/4EruDIYXolFPESGPTIVsH7Eb02Wwde0vqq9+Exjq5
YbpAZotoHx902Ha+xd2ySKqRI3JPSPwvh2XWQT4hvx7rUtu53PSp32tkvxsJTx7Iqf1iqY5oA5Ym
5LxT3HXqR7mCT2emkdw5Syo32ZQcgH2pem/u37TD1VuX5gSP4K60bKQTrXez7M6uyHZVTsgj4rUh
UqFG2jSwGys8SeKiL6CbqGGLuAmjkRZwLr0u1KMh32ipH/rNMFDGpNYtk+Rzdq3p5HnrYW0oRRVA
HLp02qQjlg8Qdu7tGilm5hckhP0peHr8obFFXmu0kM3Mb9sutQIrQ698Nojt9XzeeAu2OfVf4jRK
bzw0Lr3KzzZw1qmGcVmARTt72UEXrWUKI5jzUvjzrhDta11bMqBV8Q4rq0E8SKfQ395lEOs2rReU
cwGUCqGrsBW4slxWiLdf3H5eg1Y2MyRLCIPOctWnkbW3xt+ppPKaRDe43m6zen2KOitFATTtgnqp
y9DP/c9S99kRXVabNqrfYs9HtsYFcFQNhGCJDWzNHE56qy0hpKd7CNwftLJpGkzuBkSfE+ZQ+EbE
gTb9YuOe8+LTA2rtjy92of80mcgoUTHtYJTzoc5bn6Jnto01LXSd6tN0Rng0ThpiCuRu6qsJeYIK
cJkDVbx3yRBAmWnIWOYkvg69VEW6/06rnEfzVVuoMx8SCMF+7n7NQv/SxMq0iGV9NMf2Q84OgXxj
fzpp+8ZguADRxCzoZjRRIdSiISV/yxRCKHhqhHgt0JHm1O8krRsQot4D2vnGLoW1RGniVHntuIv7
tdo0TnPKBVZJZsNNmyY05SpWknwsyPyCqzxtqRvfooN3Z5JcFXQQp+m+artd5FOsdrr2zYmrOhxW
bNTkSWwccP5Nb5FGrL55t4IyAluJ4QRUrtUMMaQAtmnLyQzWKTnp2vDSdSIO18kuwqqKnyFhX8eT
VcV+iCYaGi9WaFVopvoFOj+RF3gJGeJMLSnCi7ChkCfM+tj200krMOiOSNIArP9vadW7yprSPRMM
HiJBMwveyDF2zaNTgXEC+BjKvuDUudqPOZ68ZA+m7kM3iuyQTs+6vVBak0O5F/H90tflruqR0Yyk
vq9tfSNTEKBFXFrgqO19DnOWMIEFcCzjQjZsHPTMhGVpPdd5+SXXbkAQPrpQeDK3TpMd/CEhJ5ic
gTEXPUw9rdxYen0XAztcDexz025btp1xGpHg4uHvrQqEsdZTSDe6f6VoAero42YFm2DN7dVo4oa0
tr0Bw7wGEaHICGQ3dKt+Da3IQ8rI4WB51t1cuXfAKusDmehOZ4PDElguNSLttV8KukbRcjv6xdb0
m12SrZ+m5RuAk77oJIRudw8iEKx8qr2iLKvqBU1oQ3kOQe1RuLbL+9jzDvHg/5RwJ8JB1Tn1mc5J
Z5A6+SAt/bR+1Ic7sRr5YW6an7raLC0YmB7IUT58Rp7hHpN+ChmtUXLRPUn6Ef8CFB+Ddb41s67a
N1Y7bc0RIb25avez94q+jkeh1PlXmACidFQMSNcR0J2vtU4VuVzro1nQCJ64EZFTJDed5bzWESav
XH+6jPQarMdKNdd7jOLiVPe+8WyOXqzWIkyHzNpMTlijIhmYHd5+XAa6nCZpybBuNX8Lll4/9cQl
HtAGrSbqRnPqWwiPsQW6xyKKnVgUIjLjIFWz+kL5IaJVY9hDt3UnpzpCDq9CDcg6l7kAcMJna1E+
3Zh9w7AWZiNQKsAv2tpvXtzZbVHtJ5PilyQIXZ0hO60ebBiGlDLpxaqpMU5AYtMVBSnIOg3tvo2T
igo+Sf9D2/HF9QYfDfr4HkQp1xZzSjWwCsfG1bYiI3TwXO1iJGSEaPBqDCJxwpmSV1YeSgpw2ww1
VA9KJXhdVA3oom7s0aXg0o0Hx6IOUsoXmyID6dMS9JObbfQWke6cDnNYNEsF55cuU11TeNLSc5Es
fmguc8swDZcrnoiQ2umyAXl8dFeoRwjqoRVbXNtKqIdw0YZdqWHqoJADo2ImTY2qrErRjWg8IEs0
BDDCX2nwwBiU38OuFCjl4ROq6Uaf1bElMJOFt8EqD6gwl89t3F3z2bM3dV4H8TRTp02dO/xbsnHB
szLqIAsd37o147LcZrKmrlQ9iFFh4nu8Yz7pYUcZQW9bHcECOwGI6p+6rD/16OwXddMib7+ehIcU
t/JJIdnMW2Gsd/qCaEKV2vl2tLzbwXO3kZcfYZ6FDmIsN93QLOAJarRBGkCBri3fbFMuoWGUw87O
khcGD9yQr63sD0vZyuVMCgUx3hnRaUQdLO3Gp3LFxZe2/lRrXO1o7nfjVGwi9LUjemmpW55om6Bm
FPFw5aDGN8Cdc2oqtZTlZsYPsXHFmDwmRIZBVkJg9Of8kkfTj1EQb7WmeK0Qu0pRAd6k0/KI02PP
01TuPMfUQ2PUwsjR7ka3eu/VEBQ0IREaQIAA+/W7GPG9aYdZRyEH4lDYR/ODnKrXGqSTn2ztsR+3
eWesN4wfusv9p1j4P62cFdoz+3Iy/y6dzdAh4W50ZjPZ0mXSinZGfHQKy4wmXtcRFQowkcbsIM5K
e0Os8XNTTaFszIcVeZMi8hiW8aIn0RKQHbyr97Dd4W3UfTYgPnpt/gVIds/kqAsqqzb20tsAab1D
RQkhKz17p6V9or3ihakZTRQbvW9/HXa52b3Mo9xXEcG9ECtElglnSnrHURxCLVJkFkN+AXKipc+u
z+KYtrQXC7msodN6JFCU84ICmatYxG0I1InbUpGJFvXtQqP8pJxA7zPLxvo0ZQlRQaBubS0VDO38
WGjlPbuphz01JpB0tFWmMbkaltjrDPTwyNI963OQzW2bpR+rzpUf3OZhsmdg1NZ4RRqWVpYBx9mZ
qqe+7qvQS2pt03E49UgxZ3Xf3wEr+xpW4wTjD8nX/AOpX0zfQDRaQ+LRDaJGXWiBpClUDYU4OmVy
bw1zcxtpIyl6OkUA0KJDZPPk0MLKjR/Z1XYZ0i70nBj0MaUgn+4e6dO9GOM5nO2S+mxxg3KU35cG
XE7cg1MaO6OlH59OQJfGWiYby7Iw6QQy23WCXWkAnWW+zW/1XlrFW2FSCpIZILJY3EmyET0iovQM
/HNiJ7e9j7q2dZmRBA2lKdCpllzpJW+29BGCMXLBgA0fhVgzrpMhwAzx8CsqUFJROIBnn4mZk0DS
/t91fjJThZx3Q8UoA43uP3AKIONc4fWIBiE2Y1hAJ/S37ZTerzakj7/rKY1/kavDTKEZ0ZbJMbGx
6WNk3EK4UUMBuo3w19sUhasQ3F2wjutzXrxG4yyeUYnZQHDwQsTbib+N5HmwPdT8yRDzjmpOCvy5
t5tj08KorIrxzlBt/b9HdqRrBa1bHg1SurYm+zKYaxIOCQpODHwjceUgFmv75SDaNauhCb3Xb935
ZaiJ63qkLypha9ust/al3x8p9z7S+/8ZE+c9iZcXUedvnl4fKYX/uHr1MDUWFDQ3Q+enaqxNm4lt
Z78Yrpvd+E730Mb35Ivt1pxBIK/OnWZDDAbS2NM1pPThU5dQl5f6nGgzpp7RI0FEZLvI+tKDQrJB
A44AzFHStdttXRTXpK33wFezL7ealFcpH7LeRS7AYZyMtApGm1FlSyg0+dhCZ5x2LfyQjYPqUOjr
uB64GES3WWxRf1RoSMjBRSsycm1wwO6QcHIn576JlQxtPz5E/cTuzEkTxn79Qe2IaiQ94s63TsxX
e9dQqFiQUyYyEnct6RMzL2ZiZk+/c2Z9DF2Z1Js1eUY6mPqVv9SBTEllaBXbI2nfUD7UYGNyhZTo
YoOpS2YSloyV8q3yd0HzxFuoSiUNfkla4lwoJVIwpoQe5nVBDdivqiwUC9hfzc53i9ubgblSv7Hq
V03r78qY4QTAlp58m8I7qqBdIBz3fSjlfVebG4Db5q5nzN6mCeJ0BNZPKYaIAOUZi+w0j489ijyD
R317zvIXADEhKrOof8/T7VhWzsaY+pfR1lF6jqugWOVDmtHZTT0qh1rXAU5gSs0oHZPrUu6dFUq1
adVvpkGFAfGy0e/vlwIMQ+rhgBOvvU56jO00TRAJy6GKvTp09Fzuiui2WQt1UQdiSX+9WMJ+leOt
vkgmFtn+cJjq9EUO8U5S2A0qfbiOonkcoX8HDEXbKIm4ifkfTB0DrZ6UXbjqJndkZoBUra8kM55x
q4nhUfeYGkhp/dWFvcPbvPbp2ZH+GjZiTjFCxpmO6ilvcKJjagJh6PUG1093MbZunLJ+GEQEiEav
Tw0JJ73HbqvWFYuB4Oxk7fyi+p17YE1lu371ph/aWftKxn+jFdG5Esm2SR59M4uQt0YAuzdcqEDo
YZUwe9K5fPAZ4ISmYDg7eb6Je/9RxabIvntBvEVbzJodcZhN7bymaObMxb8Z5OM406iaWtqYA8Jj
bdPwJB7V8UZ3no2uPVX9VO/+9LaXFWDVNA8ESRT6a9cmXI502LHmEpZV8ezFWb2PXYHPn1dKzVTb
csu6802ksA10eEYRZdRrCIWLjn1BYtrcCGcAtuqk53HtK5oWlJOLpUWnVV8vQL/fsIpoCPV5TXNa
fK9M+Qrcyr5MHVMDPaq2CFNf7Gz4bSYfD2GOL8jZLQcXiGRYD4YIDP8yzjXMpazwXrvkblRaVV5x
M80NRj6mrDuk+ZM38dXR+710E629KWofVVkyGapDWtZ7b4neS5l8GVV2JZW2FqB6kJU62uvmPqai
3qMqikhGHqJaJ6Dp4k7rmcLGPPsfdl4wEg5l7Rs3Td5c+eBHAkiWSOjlLLDYsvte1EerArLqR28p
3IvAcBCLFOi8DmhxM3sQvSWph5aDbjlCzM4GJEbE8ZKvrY+KZ07BA6TRi+yiH8zELx2IVzlbW0EF
f2nKg2ltyxyYneEeKJbMtUR/BhnJ0q1uaiqpsFpFIIhYwr5LUZBFXi/1c6QWi/R1Xk06QOWXrmEp
1WFb2MDUpV89dEWzd8rxLkJu15aofi3mLRTaB1f0bz5gBUZZNjCZg65jLgil7bWhQSd62jYtxbTm
e/ZQ609MkHS0HpjA+BIxswJYJIDHRHV+FuQnGASQQB+WuIzs6oAEQjmo+6khfkQl6bTMQMaUff+W
gFFD8oueNdO6AuVTvNH7LKXZIn+IU/FpV08p4tkWhda4FyeHyoXPfKPAckDaOdHwSDmbvnh/7+gf
sZ/TKqZ+Yq8rsxhzRNziagO8IuOo1Gi+0OnGyodmjuEuEWWeBxsrAc89XEx5QWAPbqNbbTpNo2Iw
5BbpGmF9vZioI1S/SCgco1w+ZzXmoZceSgfkl8s4bQAKMikAetzG8YpTV0F89E5T26TIiwj6pn1N
txXEQrtU0zZWGEGKwnt/NLddW9nH3aBhggwN4dwInTJds5nuV0GCLtcnm3YaiKjMPRCn7V1juRUk
3fl661tCHjPfOsZLRxLoJ9aG3irIoaY/dvn4UpIz0WihEOJRLwHaifhbDDC09/eDcN/tlbSJgTAB
iHBwbr320SRDfhr7eGTqhm9ts6Gat8M0YFNg6PSWZz5YDc1hj2pCMbbbPpvELZORSrNEzTPl2HqM
m0AwYwUj3e7rFu5CPkY3tRi7ewcAW2SmDH5LQOd22mbKCh2lFu021VuDCRi4j6hlVFq8pBwGJy3o
BY/ArSASuGhKaCUqyxBTYT5LGMfAKwI9pcy8MlWTcRwTQQui4uB9Kshu3vjpFvTqXb5ryO1/7zOP
BnmWMMlAL0/dMGzltIIB7K38dSgkZ4aSXTroPsyb6B0YMWUM/01ajDUzJmQVo2YB1tJ/QprCEmsd
EQuEGWoM4WKsD20Flgg9v8CcMCzZ9NS4YDOLOH2cKhqOHl0p4RD6coKTmGSByVYKHE7F1ev7Fw/A
QGhwFaDuMk+0b36ZzcrVr7UnX+hU/4ZK4zvyTlN6B6LQYoxfVoIGlL96jo1xMnlGdc1zE7Gni0KK
XWWQNZE3Fz3SJbq1T12f+TE0cUGPJlsBMLQsNzJbu01uRXf1SPqIy2vXq+fo3r/eor3v2uhqqsra
5AKkmB3uQGydct/YOksMmLTyNqtDjkarpLUtNGaYtQvHVz8M8BoDRjr8+otXBPVYn3KJwO/UNztR
o09PYGmGmoGYXCSOUB5gcI+kKr1t9U/ojT0wCO4VEaALU76cHRFo6DYguYpRowbTYbX1cgmbKVFw
h+ZJ08RNrzoBdBsoEyAOBLEv2VEQ/gG9g5JYzYwOxv9Wjv9qOtYrox4eAEKR1VCwscR8BRdEGuUc
StejJ6dfK1q66qftWI8K6jZ0iOHPzCyBdOtNtNGd5VzlzmVO1zP9Amof+k7vaZx77nPVOJdSyIsW
lRfIxqSvy6M15/+0evz1bP9zlMuNjm+2F+uyEGzkzXJd2g9tcj+c1rnpNGxlv1zNqP7MeuPqexny
TD22x/3shPbttuPXWDMkoe923LhLnYy/eTV+NV0fZrN81E332FdAQYr8gmTuRf1E+e4q0ZVfnHdp
Gue2Wq61W166pn3Vkl+SLacZnpJaXqc2v2QqGtRBiE2/FsOKE4OforjN8SwgrTFz67W10gsqzb8L
YN9I0JVU4wzSi7fG14iCXaUi+T6JgybLqIT2ebhW2r0to2/1x+7KBGQf1k6GBP+ErjQeIEnGc8pN
IZCbrmZTXBhZB7jMeoUYq9rqV8CHgT7pb906n5e+/7WG7m5dXGC2xY/67zXS/0lQu4u4qLdItexD
VA9Rbl5ndzinbf0jMnpoGhrH1nRFMvyMEsBdrkK3srio1yRSokNa3ieG/418xqVZJiVedYkzlVx7
j+WafRhAtMv5TDR1HSitedKky2nC/nS/1c91gIs6+Tu91I7qLYwy3umWczJqcXGX4dyjuVI23ikt
1r/fTR3/20xcoJsV0U52MDvjw10e0LL/VL9iWeu5o0dIdPJc2TyJnM+Mrrs4DshF+9Oo/G/Z91/q
+3JpQwZFPpR9jPJtcfPf8rHgs7Vembv62zLwxsvORk3PrjavPjLZw7Aiyzz9SpemGvNwuRBnyYbS
avtdNAepBIFvXa9DmlxRfo0pWkHGjesHJrJeaI4A13dGRqgxu5UPge16kxT+Xm2eOgtD3n2s1uf/
9lNt+Lq67xVtYxTkgzydn7qcPjSHQR0KtQPqT/W+AGwyHddqeLCZgvf39yyR1g7nLG1PTYePUGoU
LIBaBLLOi71+pol4MfhXP08vVGgut3MuvtUaDhEn0FW3uzi2Rf25ZuJSZlzmeCreGuMXyd9vYFaf
gCzBiMV7v1sOWlp9dpNxabv+bbb/AQt7cSOI031gwb0yjQe1t2vMwvIAHVNz/Iv6BHi4tPmX+VfX
qHfi50W7If7rRyjjDEOc6FzkgvDVoljL3CiSuCZnfJr6U/XPFCWXSI3N4lmN6Fv9zKzpuZzAn6cZ
Q095SvX14g6dtYQZdnpynZLlSlgaQM15izSmyMbW38qoh6MieWcjsLVmzAsCv+Wb/jfwrgvCSL/C
FJ+rNl9b8bJUzZtMAlaFKXC9/iHN+RdJ/otp8vladgF4vV9m4JNrcjJktGGMCaM988s85jeIBWws
jbOMcvNoOKiiGZeY+6E+ntkrl/h1EtaXLUGnrs1dlPx3qShA3Ziu/96atKziPr5WU/+lvlmnGapz
udf6/1bE7IbfQjPCBRm+MeGxCmahZ7V9NyCJ/LfazKb4VQvFCJlqzr7UJv5dFC6MPxR/S9Z2/rdg
k6eqhPfDjgz252KmxD8pwuUerBHuOIMiAyGKJ0C416yNr2qDXQ5zxfwY6OEP9TRAEUOZvtJvk2n6
7dbiknYQVqKh2rUVnaxlwThUF2/Rvof8QcjyVbmAWrNwIfKz2SnLbYnp16QmERR5zswxcNc+HwUx
iUAAd+MWP6MTLAuaL9jRDr4SvcaNMmFWx/Tmojv761EZOPWEaVrfpzHFYRZVmST11fs5u4zlkdke
Z53NdSbubZwTa8sXkSML0gusU8z95qjX61Ufpqubbwunec+WhZyX72MY9kXLnS1jfG7afv6F33qh
dIyTLFNM2GGJig+dRYfsRM6/9BTUkhvRJleBE6XkdBFgqBRpRFWgsIitGM5q9Q2t+Sqrq55JprHY
n+qAtEv0PZ5MA9Qx/yU5OrPef0ckSi6qsZR/7WG9KgupzIP6merpRf37vC2tJ8eYXv+8izJuY+d9
/vkb3Xhs8ui9xv4op0B9VBr9Fwylszpf6nPot+wM6e+jGE78iAbdOJ///lStjHq0CIYQgNEnbPGl
0vMLmJLnzn1D/vkbROEnUwzvq4EU3owv6KRiiNuTOmJpqV/HYv4ti+Mq9LM/R3ATuN0ZunJDae/k
3k6z/15qU42QrPzp6pG3on+kfk/d5kjZqsVqH1PQcokh/3yEY9DO8r6ULUvfbbf5p85ozfappV0a
/Z0kyr9DIPGamC69dPaFaX+HWCARxxIo7+aykMqOqq/oovVcnicKGo0H+iPtrc+/b84EMngZOBUO
ScRI2uUlZuBqwUlb2Tp44FfSlrfR+DNB6o6ptaLU++ACWWii6ay+PIKNv1VMJUwW99U6XzPJN8ub
mThiCExTe1yd6PvvRXVpkV4C3xF6EfBjTo96SR05Eoh73Uh5BKBRf0vzZ8Lz8p+R7Jpp+LVQeVDr
NzYfdWq8mORKRhk9MTD+SgueYcLRdz01tDSDZV7OUj2DugrqMzKKKGNqbJq636mH/d/nmtGP7nFu
+FNd1/fqbSLfMII01e+SFdvM7nhNjphtegOD5tHhM/8MtHrzvy9ltk/9QELPKvgJ7qVz11+rf7OU
9gR+Wq1WNrIFVDx086z5+TPklKBt43dlI3SpvJn7mED1U0GEOq1NFl89903X2+f/3Vb1LvmMjqQ1
QJlGzAh0hdoL9ev6OBzKJd1XvnF1BWe8/1R21QR7lItmmxjOHe9+sUsOyJBckNN7zyrjqgyXig4B
Shkkvvno8iBim0zGDeWMdyM5KqsVMVan6z6U2cvb9Fvz/n+gpUyVupxWnp1set/KIkfmfzvRS/Lq
FITe8OvVJdcPrbRJc78LxISKIUUIRh6V7VB3ZzCXewk+QB2bJiJqM7Ifh3pnzCb97yWanm1j3at1
/PvWhvke1U9DnsIOcm7V8c95p3LKPiLtSYvFhRj3z5FTuYXbjbKPZn4a+XpVxzrTCe8K7dBV5i7T
GWDq3lC5/C6UfU7m+bns5vfxhzE3SOmANB3BFMhXekeBWq1ZlJ/aWN+IiMnEhEgr5JY2jW/ttf6h
AvjPyo4qaFWXjuFvZA4O1qew//Y3p53XL4RTbnvVDfnmNBOVYkCYK58MouaSmjj12Saj9G9C9WlG
stJ4Na6dpl8p6Jd58dISRcR46qp10UO39mOK6V9ByGE6nX4vjL9vsVxX3wOH0965qtNrJKfC9D9n
NbRVAEEf7fLiRO1mFctd5nZfynnBbL5EAx3RnDlYvXNhruu5wNka5yX1dz2ECXVqzLT5VKkCWD+m
o/mnltzk7zMHQ76Xziuzqc7q3Pz3PW3tVCB6pF5AreA6jf9mrX+b6MWZOjgvlSio1dJYpJRIEvIz
1KL0US2UVau4c8zvTdDCyvhrpRoKOh1VEKuj/6lM/YSNs2z5sOgOQB3x3UNWSS+jvp5RUrya67/B
BMGMHMhfMDhInOuSMgJXO04E6iYH4M/F/D/3ok5zZ0WffblXntKqke0llOUdW1MlKDgB5QwGpttY
on+GL/Ct4kAVs0XGx9TV//5MjjIPy9A9G4b8MxVkWL8zpqQ162/0JjBWyreuY3adg6LDw7aMH9Q1
mle8rLxB2mJG1L1xaA8uzMZWxtHCP8fZsk9AdEax++lS6wsg3N+0IDNkbG1TwLdpO6Db1gQdaZ6q
ZjMw8+qy32ZGVgmkHSTjDeJVZaN9VySQdPmvYNrPXmp/+fXWIvBjGsYxBYWoDKEvbIZuuz9RXP1o
hfbtW2+yKzdGhQZWtJyb3iKklIRgmN66v9PQ2PRL4+x1cDH/a4BT0yVdblce1cibi5wBEhln9URT
ThFeaQZyIgdGpTKPghbSCJue/7civwDI4mfw6y+NuhG/w8CPEzg9wAeYEmY2XDTWY6p2KtxRH6qe
Vz0jzISNVTjo+4BRSfcIx13+/l6t7RJHPyO90Nj+iKfstfK26q9yJ7tYfAWqZ39rBZNlP0b1Mfed
h95zafXKv9cTsulpGmikMWmJe9mRqXv5f/8vf7C0+Aw54boeiqk6/y0Jzl5tO8rpyO2gUBhz8rTq
FurrJWLSt3pyj9VRP61hBEpECZm5g+rbQv+5KM/zd55i/KoVDQ8qyCuSiEonzmoy8wemIQSuBc+I
5XWyEjn++Vf9UtdSEh7dF+Uy2waHNrefOUkQp0idzb8orphvEbkHxY25UFbYIoXqadBFQ/r8d9oj
n2EK6g7GZfvJkKT/3Ec3X/WEE2qPNyAAd+rfF+CtQ50c1AVfxLyTC2IrPW/7Zx490pHC3QGXPKr/
Vrd9ItP0vOla0v6y9GiXDcxPIMHlgF5UsMMAgY+62KsQTPmDovKe++biZnBDxQyln2+rvkZpR98D
kMlocXf+/awha9BYPMHwqy/IfaTmv7y/aX3WjI1N/o+m81huHFmi6BchAt5s6UlRhvLSBiHKwHuP
r38n0W8WM90tgSSIqsrKyrymPDhm/ybrQNaE/KnpzafcAZM+Y0kM86uMisy/ZQjmevgKXIUjobM3
0YmYSlS8ZWxkJsm8AV/4buD9y75v+BLI5gEFR7rn8H5kN5L9zPay6wQeTb4KO7jkA4DKj/7cQATg
xEL0kD+N2timmJ9Jni6nKLXkXE/hIVXo21n2tYn/pfmJ7x/p/m1b0LVBZ9x47HSDO3wZTcipdqD9
wDZhJL9lucV0/kZ1lI3kQzJflvnPs5mj5AiRbS+zTp6TU1LC4j+5BsmgW9oUa2RdIxgLZBdVfKXJ
fK+kiMBWoq2a3sruKUmh5PVFOmIkAoRb7b7k7C07rBRO+jUo6i+Jj1Pj78F07yW0SsLdx0c8Nz8k
6hZK9Z342hXe2lbtVYyNSJxt+5TBf8e2g3TjXx1E3rBpkGoFcYRG0apRVUj5/xKr2J7vBihYkgQr
WEFYzPaiTFHbwxyOlbAchPSvcupeyq49qU2/DzvO6+yhEgwksLmJ+SCONWYfvzr5u9NV14LzG+0X
YkrzHoCLZmcOlJzoNXEunjAjj1Dkm79aNmX8DK4V9TQFX90Ja5smGc5Zjsu9D5IptTjllrh7UPXA
F1Ug+f2nvIszYmgCUHhkI9Vc78MllERm86LpV4mFQKK/FC0BFNreSfSxVectTu7ltmA2ffhUF02d
J+EHT4PnPUqwl0BkNePdFAHYIJgpKkwOyz9JcENo4BcM0iNq8dTfCZdD8CfbY+P5r17/2ofEKeZz
B/CkV7X3oHjpgBAGcfKQNgQPXiGJvJllq1nzniQpXsLSzLanAITVcudRDpueb/MwqZOiaEta9bQc
0+XwrqCi4dFiljSNhOPa8jNoAQQnOe4jfPrTYyfmT/jag4gjK5RMcTnO5PGwQ4YOrpN2laGdkuaq
qfRhgKYWwGQG69fIjS1E6qPijq/U6LqaEp9bfSaqvXVm4yjx5L+4glD+RdFQ12XFSbypNJvnqd2o
UNhktutTAOyTx8/qxJD85OnVp6Ti8idvLZ8AFmbX1/ZmBkcvdalWxUczYwfPqIq6bKa8bewZOGxT
gqYM4gzsE8xN3TYh16Dm2Hu/S7AA6nOOmlD4mstJe4ksivGFRsbHPEafVbWS6SUb9eC4V5I+2vXF
rewwSMh+9Hr/A1nmmmN6a5kfMvpl4p4hJ9J0nH5Q1IQ0ON9Qe/5t2KGxLfm0jeY73ViuXZ4sO9x3
itvuXPbPkqMjEVEuiyj+FNN+rrWvOVXf1HEvG+2MhdQS9DS13mfw0iVUyClMTrOywRWRg7hJAfqi
3stRTPYZWWEojT4NKd7V/w9BsiDjUvnxu63sSjKgy7Po4xlbnvRWn+xvSd1kfDyLeFp8SiUWjMr3
lDJJmh+tAbyUhj+6JLmBXx1BWO6zXiq13V8cUDUPHxTBJEj+Kgn1kOl7RXf3Uvam4/SdjvkVTOy3
FtjwUrJbunB7fZ6OLXutx0RXnPGnjfedb9IJM/7knwmbqu+Ul4kqnsP0Bmb7hObF0jugDfxTAV7L
A/VBPkKK8lLAT9RzN1WvkifDZb7OlvsN+JPjUHsrdyY5MgThKxJ8YZ9/FJTvKX4+AES7emxBNlsQ
on6bpFLwB+cIajSfFsOjVmC9ywnebcLG2x3kE+ei/5NuQxZ6Us+X8wIimr8q86ZjnsA9eTCS76G9
UXvl24w+2t/a9R7lPqXaZ2jNqwY6kDeKnPGvIzcKIbvC/9TYIJFif5+Vw0BskIqhY8RvunkfhXwh
/tmH09IrUfzswzSOw8FT9G+5Vt7YI0G1qYdKGbGtIOX6h9R0dvLNpClRcKSRe7C86OhHOBby89lh
82Ue02m6eDb73vTn0lKRbzKFNs4UpKxMvBQDCU3Wb/g2WuFNVqY7veh/wpknzzOy1fbOcifQ6XRp
9Xe7o3aAUTDDXjDsUtl0/PK9dM8Zc77UJtSV2xtj8raNT3qdK9/ywM1hPOeKt0kInvISdcSvCyiA
7P6ogMCFUtYyYwK2ErknlVQU7RkYzv7z8u+2/PCnx4mSB1qITwWI4Ia5P86ULMnqM2ZUDxgAJamL
/FxeEks5wQPwDsUK2cJxBTSO7R/SLHjiL2k/QdrXPPdHBsZMqqs3uN9x+TWG44s8SdVxzoiqbeSB
y1dIPPe5Gn+T7N+V9Wz8NCoAkxh8L0k/iMCznpVbGaeBkZdvKu+s5tndACyzazj1qcCWkysNYc7u
jKtiUpVR7fu8GNe5SzHGpUyZeZS2mQj/f7gttEQb9ohr8dS4FdVsjsgTH2RmyQiC3WQrbG9M1fuQ
blY9AtvIrwiHXeeGukNHAadXN3VfnpG8+NLL9EpJnjTwqBnGhxwjgSF/scM8DVFGBZkwICnoctjU
EvVrAoUOPxgO2I+vhYAk4l+pcUn9EDLyUq4AfLFB9woqVsQZXQ6R/+WktnD6etrftf/9X66KQNsR
stFePlpmp+mqVwMdoxhOykzonFjiHTM68OdXp3npY84Tc4+C7aD9FPkOyuGnlMzl5+4AnTgn06S7
JpWfaBy+wBmviqbHxTOVkgW9DpZdXp4i6Bt9t21JBop++JLLqYt+mIfGUdE0qz4kjERRfIfQAu1w
+gYdK4fIGN7oZvQHU5hdvv+Mh/FoKMpWQmFP0gb0KvqibKvxbUa+pXRvZjt8KEHi/Jet+z5H66w6
N2DbYAVKkZ8G+F+MMfuqY1uiGHJZ1vF8Bp7+LhMuJcGuaajXvXaSWCI/U3qVaORuaocTJxnGUKJX
pQ0HWU8SgVHe/VE9fY3l0n3CWpwy0tgCtn047UsmtMxSmdiO35+nUNlonvY6JmTI04/Eu7J1PiLK
ESU5nfNu0paSn1oRjxO986K49C8SNSRsZtwNIugKH7iEI795hPu0kuku/3a4ZAymt6R/kBk6N8XX
cJBPVlomvkxiiSuqln+mCbDo/mBMKV7U6RLopY4inVY4WBC03CdlMK6mr301fvNZwyQZiv5Rnog5
GY8eavyy1NiLVfXRysdX+RR5p5jnJ8HfLbM7HxIDtN3//0buSK7QDEiQ043u2++y8Ick3ulGdiPf
Ybk0jG+NCSVIZoVshZOt/yAuZanqpzyopV7T6+8DwGBig2X7L+wIVce+XgPsCZN4v8SM4KypzavU
nWp2KJmnbQPu0fqZ3OBHtmBceX++ZMHJcggM/SdYV8YMyzc5gPL4lk4Hyg5d8Blvc83/lB720vUA
dPnoezHIrKs9Wa8y7ezMXSlpeAn5u1qADlVIcCnoy+/kZ03I0f9v6Y7UcGSV/kWWaW6Z16h036vu
9F9P2S3nv6kMr1OWX+IRIaHqQ8vLV7laTqRLjGjVrVkpH5jH/ljUqzxX3bsBPtEsXnl8vR9+1y8N
SuN5VT2FNvJNenL1KUDSvAbcOQNlYsMawk1hhbedOT72AKjLMlwVqoH6pHr2o4vp0UMnexkt7ScM
lEtqXTsSXdkE8oCZVCkx7pewrfNHlvafQAwk+CdsLJ77mpJPYbnwRa8tknf80WrE1rrpKNclpN+D
j04DTBEI/2e6YZtOys1kLPL7SdNvQL2DwefcJm8qb+B4yXtf7CopHVH/rsi2OH4+ehV18Dl/8VBE
GNBGpTJ8YzbFFSTVtvS9m4Ak3RvD1zl3f1WsNAab1JJCc1KVb5p9mGioVB5CJVX1AYPhgrkQsW7+
CjmlYs33VY/2tuvik7wE2CxlQucjzgPqb+09kYk0w/kYVQqa3a5Bk8DgjIwSLafu5NnFcUZuvJED
vvwwM0vaHqjZEOVLu/6GicQZjFOUOb3I4Mg9+ElxmBqMaOWihONvOzaPtoXjKd9XLuJw9uGMeHsb
yZNGV1EejzyzEBKAQ6BG3/ktpPrIKaSesQH03FNbuPd2XAFI4T0ts3kG6gHTjmpMzeDMUfzYaLLW
JizJxz/59uMYXZwI4hN3KHdqzTywDtJ1HIKvJ+4im/Wt9s3RynCD7fNfuy2/C9JiVw/OgQpYnu8t
e7EobaNw2B7VEp2xVP2SOnJq0f2i9djDOlID9IgouEiE/7cI3XcC+hKdZcF2FGgAAcD7Ro4A0yMC
P/XcswmpSv4ue5GsbceFwK9ingZZJPIXcMmQOPdZRlehJLfjkwJ3eJYWvd9Se+ijA5vBSXpGAegr
sqDsKitVr2/RxkH97tM1zqXAv2gKyPKVhoNsG4PFI1Qm/IQcZCWWzHy+jwq4rkH7Kdua4dFj8LDQ
CevbpcS0lFtpcFXg6vD5eJQjlcpzlTZnScuy/pJTqRwemny6VbR6I+czKe1KM5RW/a0NUdpN1xX2
ZAoFjHYorqXXAlOIkVVrD1JcEf51kyoX6dVkkLEaX3/6VyIW9kXjfJaomdLIk76hFG5sW3+IA6qX
1IKlhSCFEfmzArUYaBw1aTHI7+Rm5fgiZz/N3/bh8CnNOh14gzR5bfMVAPjL0r2U0dXfk6j5lexE
tMxdA6WG+ENQKAbyE25hrJeiEUUV6eVIZzrXJgRPmtNc8lnCqa/dpWu09IERvo8Li3owRRhKLdIf
JujQ0wjKlyTY58vdlzmJDKmQXCGTS7rKIrZJPoRI3GaByCCihc9SCd1CyjZqml2lXNfqUMey8TBa
PYBu90HeQRoy8iwSNCptjbIwQ1Cl2a8Mz6w2xzrp9lIeX56tNHy8HkB3XzwvZzzGzfTnl3b4lO8p
rUQNjEYhAlMh3JSUnMnwfpeCn11l62EyHuQMuRwa59F9GJO/pcjQVd2TFBpi5Jic0ruXN5d3lMP/
mAY7u26PbUQnlAK+tI/CWH1KsgJ9kPZgluFOylYyYvLEPNEsxIqGkT1WNuBDk3nKM6sm5aIDtZXh
jLNhTx/1qNM1lU7r0GRXpaFaJfoLEd5iCFp3ym2SKW9zT2XPaO6WIQfEfuliiKT/5a0C7CI87P1J
OcpmObNE7TR+c4ZHWdzyI4j911R1PuSUK2mOrN5AwbOFNFgaVonLpA/nTyyR0Tj/kV3RzSgjzW+d
qr6ENO6R70OaUv1alt8SKEL1NHv2q6QGMMRpCBKtUql1v+lK9BjBfZYUsxvnh7GBjNkpW3Qib5Yu
j2SHPpKuSfkZybeQvmDlSDMGMrn9IR9vaP92cHPoTmB9UPdo/wBzHlS3PgR+C8W2/ZMGfziCyo2+
pNMiUaOw23dko2Xf1i1t40z+WaqEMvNkZUl5sVQmJCFahHbIaShBZsGXr/YvAuPwPYx36icZnToC
8cV6kVfR2uVUVlzk72YV7bN8PMjvFuwYWILQQc+ZexHYknwa/gfAgqGX+d/LiMnCHauHIBzf6jTc
m7l7LFBy00QG4UXeVIqURexcvAmBEYKM3Jr8XBZO3X+Be30y9qM9fUs3XhaX/EKwOFLVmP86L1nh
Qv0oa6zQ6NFzL9hCfMvnVp2+DUsPKgsAYwHIyfvKBXJmEVBVKm5XffovbAL47dXgTe48mry7FkWt
mdq7PHwZIw3011Y+W97EKlI4HD4XgbyRTU6Kw0NZYG5dQwX0aHRXDFt+lRKUwwxZ2h1Ix6QzJiqc
06QC2TB3S7+7K8t04xox2BL9J6U15xPX0uQc+ulHztELCtmBngX6vzoQw/gH3tyPB/oYhHdGl2+k
F5B01k+ozJvIcqAZusyn5lsqV6EBUWllZuORbAAwLTAaOYxn7sWsoIlQP5Qy+/IFar3ZVp2KyzK5
MhMK8SLaJI6xz8LwUHf4nX5FYA0DFvQooZNQ2g7//kT5+gI99V/z3emfZEjk9zIt5M8EFdDZKe5C
W4aAovfU0EV0KBX24o4j1mknwdPItBK0n4RvEdhsKuVe/t5pwFvImuAHvZv3dVsdIFUsGEEJNxL7
JYR4s3FuAfXIjlujnae45aOZO9/SFZWfSc9EuqO2YtxrLLA571FmrpbGfpkbtyim72TPlRiwnIZr
tfjQQAbyWpkvcWT/dmm/m93xKMArmQaulUAu7g4yb+fUuiB2hsQG35igrgFA7HlCZRsc0VLZxT0P
VTY9b96nWXYMk+LDN78Z7BfZBwrZZ2QRQVcKNyidbubcXMe5t5eNTY7g8oGyWGQNNBDjOh4b7Dd5
wtLxkD/lEs/3tjWdEFneAtgTBABdEgEL7KQKLN2WaKBQl9trMXkrKETI7JWGmSaFymh+r03jNhou
cLtpqLMr8CtpAUkt0+zsuzpAuUKSZFJWaVz0GjmS8dt39mOk2N9ykxIKsDtgnljrWelv7QwXwlG5
yJOUb+nb7q9tqR+quwygXF7EPn0TC1Wc/79cNR8NVJ9lD7LLAXDnbd4PKDvlv1UYPNqpez9VJUqT
0uQalqTBQVllHjAVo28iS1O2ncBqQdGRiJR/IMSQ/3mMgSrIQ5X7lOk+yHR095Ziv8jA9dN96inP
VpJs4DhhulK+EXcl5nJmgVQ+XuiprShYLq24JcjJVuk2LNdp3XPuAS53XYAbFDuRh9jXjnWSrVtq
tq4AcopuBDL7D7yBtuemCqezgMTge3wJPCkck6+mhoMKJoy50XUYopTGWrFpo5BxCPDUxKq+zZ8k
OumOpBrWvdQf5IwpG18KG9Vr46fOzK6y44y686LXS/1HKimS/AJjXyXx+LwUa3jJoOUSptGXYqQL
zjumd6fd4hiO8MKPGmiv/w+Q8hS0sP5bI3v2LTmZPF2JkPS48BX3T36l/7QopADDnz5MsHOMtw19
zNDRI6E/J7N0SfOon4cRggV0DaRFJTOWcA2B1V/JE13ikrQ6mqBd+VO49KYE2bSgoBKfI0kwP0ot
XXIazyU3duZgN/j5jXQTII99DxGpdpnlT5HxJ1FN1lHjDm+N/SgPdhk8mZKzEQqIRZpmcwGLv8uX
5Ezu/L/NDXuOF7PFcAQwgaqcZBVKlrIEOBp6cmlpeEe6nzT0jpblPAvIe9n+iECCDVb7vdaqX2HK
ylHaP80LHycPc1aGTU4aAn3XGzipdbGV4peMiz6HNFT+pTuhZx8Ly9zJW8p/WWMAn6U4gmAFk1Oe
auOat65ebJbV58CzzaDYcYaQUZKvucwvYhVMUXSZfgOj2cXJsLxUXj6wYNXKuUyQSmTuyQLJhFOq
ZVhrEPBZUkr85JXO85IwRtVK3lFqhFHsHhHIWlo2siKXrriF3QKCuSgOMzQyTkgPXKVlWjXFg2Ol
8AK942ArZPn0QcihPHZKuUbpk+/5IK2a1jY/eir2GobxMdUqTqlkDsKYUf/quqJPEVrXyAU71Y2X
gQetG/WuCwCVAg8d+/xOQXUukr0fDUke5fDjs4XiL8zZqsBkULxeCuTRzJ+e7dUm9AwEM/FTgU53
X43OOm8uStG8JVX8U7v+x/JeNjMe6gjanDP0EtIo9mG3KO9yC9uefHqykNFU+/LqdTOYPs5aqr4t
DOsGEuXXLPhfP3wr8UGikdmSJ8oXC3BSVlplF22ldyk9dPn6S2PS696bYSsxWv4pWcVz36sL/GQO
e2LkvGKgv2rq7xKt0zl9TXVE//7t9hV0XRQmbgQWs/TIzIBKW2s9yRtKOiAQPFo1Tz6nOFl2EoBk
Ocq2i+g6NabsWRqgcl2BhFxmgqWglCkbiSDIjbbYKpF7kjODvE5OjKBeD0lZ4STMyEvoi4bhw8N/
wAVRyTFUOn8esnAYf6ItUfzKYpTcyk13VVp/22MMDR6tM8ZBIkYHR0AmqGD52uRg6tjolWh8/T+Y
SD4hGFgLRdc4a27/gxnJt8lC49KG9tKyjHK0l5wZy55xCbNWXa+7Pr4bp/j3vy09DtyPkZ9rpoZR
Vv1oDBlm15zPwvlPUg25Syd9CrrySXYXCksHinB7WR5yGbZzvwDv2XPkQokdborFgKcDzKcKILlE
k95WbHUCwpJ4U07uphmI/10JZ5q2bYTvN3mLHqUbpO9BSBOmudYNwiV8ySfJjeiDdUjABpi2h+DE
07+gStIVFB8ZbdGhqG5HYLrt8FZo0x+l8Q+eNyfwTzkVStrnRSi9dPF961EClXHyw+a+MVAJlTis
w7pglqs+yPu6QwWbb8IZY0x6zhtLUlRH/RGFw510GCVSyGDhSfaK/LDcDOSzJQ8yXe3HQnKoCx5z
wBgC2KiL9s6sMbPz2At9scuzxweZjvLfAnWSSS4T2FHQZAmUTVvhxUUGIhcskN+8E1QSKvQU5ATt
C43qrYAr1usURZlc/5Udan/GliPeypBL3to73bFrx93Slf5Uguxd+t2yGwnmMTgXhv6+3JaZTl9t
Gd/Y0M5TqwNwyxNC/PRnpaErRq9QNnrp0+ZSAae2nE5JuS1ZLCsaLahRonF/jjsu1cyZ06CRgHOf
b5RAcY66rzwgeqxv2sBHHLNQUGnsK3Nd6tWvFVr5g62hgR+rx6ws/Dtso+AAKDhWOLm77Rx0pJBr
RMsV6I1ZfKnAei5One7yuK63josTsunV8aZL1GwfDSbOEvq0bwYwbUE+xEfFrxVEqbvVOOfBBTl5
ZtrwEII2ozrjIh28M42gPBVA43UgspOqDM+hof1apaYcSzNFzxD42rYIy5OJF9lx9BNRHTYQN2oy
dzeCQhn1G5B773V3p/MFVmgeYb+CncU27v1jloFG1IcyvGhDs4oddNcxHYYohnRpaEFT89PeRBuc
m1YQxyQ+2/emP5o3WjmC4uqs+zhVRDzc26VG+5j5vbUzMkCOar214lJHLCK21hz4EGpdOUoO9L19
1DK93miOh2YgvBA4+BjSKnrxmva1sZqD9iNOYU8PznwIu0HjlAovhIO/jwbQfTMa901NhcfGUmdX
SIqEgkO6wSxyvJ0ApxRauumb6idFBSstJ5TcVJ41BowbRLvUFaTTHtB0vzEaxGuyIRtWdTn1yIS6
dNCd+GRMNGtts8i3thLa6wmTWgxpiCst/FB7CF4Mzdu0BuryefqCwgtSZrlxn6X9MYkmc+XhA40O
tPuoecbAdfV3Z6d3UAk1lOYhWg6avrZI39R+uhrueMatCoG80Ii3ev2i0NSOkuimc8pxDeTojKj/
i4YK4apzB16MRr9i2Yehin7yOsTdqsueEL1NpfKfb5zK2SeJW5PGwYNCp0kjGkx8v8x8UQNYnnOj
oF4Nt71T39AKIY0bvXYzRGq3Qkx710TFqy/kFwM5kKrCp4KlYHioRPlul55nHx6mohIfcL4Vw5IQ
hiyV5IY+uYeoctwnkJ1n+Llzr1wKiNiDSq0nVYDvx8ExMZg0KdoF4QSxUTOPzayPJ0RjidIpdG4d
FhpiBF9h32p30LYpykxBcOxYAYHXb3rzCzNle9dCChS2+4lkbTteg24+u+xjq8jswIaVNUAwfTyo
tYWQWFGeXQfYtm9N6s7vCKaZH6OjY82YTuTNydHSdKckKP/5RORVjJ7lVpT3HZ8dSrE01MXVYqUY
9vs0p/daMZqnJKi2CN1AC6lKTFEQGNd6fRP29rAaA+MZK2IkmzklRz6kzRATjiEeEaiiU5XT/KQs
eRgiR931KmyJoAzWdQw4U0NWf65ya4s7GXISDdD6eujxCa4PfZYVB1XL8pWVRyN83kfVNrV9xJ3B
LKH4yF30LRJ3ujpN+5FUa9YGmFIF0s1d38V7X+unFcIj1/lPr6d3ZGlxj3BMHFJQjx5R0kjbYQdh
m6mGNrMuYDVjGHalwXRx8ng/BOJwmIBEilT9dYAOKURTFdryqZ751o7ROCva7ffJZDZrM8VTF4OK
Cr7s5NNW/FLmAnbh9FR4OdCVuVJ2KhbfxqWoJtx/QsxeshFZhCqGmlgPd5kDXN8fUUjyarCMkQYN
QMwG1DLPEPjUtE0+ltZuAFoZtilQcwM/GtCau1z7MCmUn3yr3/Yp+gATIqOb2QqetW6egL3r2dqM
Jlr5zuyuPUu/ASFSHF2/gXwbDbui17AsQnBCG1CLNXqsDFwYaEyHJKi7p3ijWp54y47xyq5GFDex
hTBLr18ZbuVtSkej1pw4BWh0OCdW3GXo/f55PvSoDjunLH01Uis4pEkH2GBCeKEPplOYOZshrANw
Yu6lhHlu1ChPdjGKjlNK9bzsTAY58tb2kOPOeceWqa1sh+5iCo9tpdVPoafeDVLID1HdAck7wy+O
4bx0qk5PI9+g3j1sGlt7tSv44Qn7PhUBPywdFjhGFHpufnqVilKkVd8PWf6qDaAHcIJR0mTYIuny
ZCu9i9x0iJCzXf0hfYx6f+l94nNobFrlzqFlzhYcvNCC9NaJ3wJ7xDUaE6DJQ34dcPytln9birOj
r6a01kWpmX+Ow1RTEExC7saC4q7/FT7OyJ2NFFfDCcG3tP3Mjh/FOh3ePsO4AYWgAjgJOf50U96V
YIGebccmwLvjASgi1pox6u2xDQLQNJHL87Lq2GvKru7MF6qANbN2bBGFO1Xx+KTdxk2xTUkqSQW8
eI/Q7XfYcIcDahZmTirrGc7Ws7TbLlVodlHA20bpxbbbg2tgzupMD3p6apso2vG1IfLp3UdnW9jR
5epn47fbeCqBidHas8fgijxQua3z1yzo9FOZpfqpM41kXVkqDbVkPJWdS7jpUSyz8HRXEB4YWXTI
1BbUDRBP8VJj51puecpd42CM87CHanwpNNiUo4IEkI2kIZulgfCras14OiHBzmF9NYRBdyT191b6
WOFKHXXVaXkfhLeTFUbOqDUazRseKe+5iSSjCfW56rQPTQ3mzZwh3KtqyKpDlFLT7r0YaCTQN+ux
REVLLi0gUzYRbevGqzme5gZmR8+jXSi7IalvEKOAKIQTmxVp+9Zvnwc0Dtdhmj6mXYrop/wvNPTq
hAYPVL2k+q1M0lFUF+6tBiaKnp37JjaPRTU3J0+tmlNTJ/c4LaKUyQGoixGE7xJ6+z2MqUI5jXlc
IsJbHy3QCiskxmko6wC1dFTwt+mq4oyQ+cYlTea16XKemKvK2Dt2ddAd6PyaikBFhk024J2s3i6V
jtpmKvgh4cohP1WrYcsoU1mWp5hkYbFTDPVpmPt4SzrNTjgOdPWNTqOlnkPqtY2i5fzmF8SrBCkd
ryBX1BLCQ1mckN0uTn1hUUYiuUonjDOSYTRWeuisdR19xzHHC7DIE0xoshtn6FA8I0U05u7bMphv
OFCcTVBLZc1eOCToAxcOU8c3X1MXegFl6V1o4JvkKXcAZIDsjru58TfDrD1nLuZSORZuBcgAmSV9
6XDsKimV1laTbNUyo6HQz+iTaqt21DfECRKOsFiVMGOnKem3CWyWtWoiq9T/BaIqhn9JuIPtemcY
iEwijJ6lXQXBYVlLLwF70LeN/sNKnVBODJsUGeGGPm1gTiuTNHYdKpinFFJbHNyN4bbnuEf2Kldu
DCNFt3dsUNWLE/gw/rk2pu94niExdMW7TXriNO5OiQ1RO2MfCgPd2DhNtJ3wnCAAWmeAwBqCsvGn
kqKK0ms8ZKX51WxmtmeoPCPzM9IYoc7z7mprNLdOTflOpBjNae0rJCYpNlBlZ+MUgD9lFp6yGGNG
9bVOobmvJpbdSe8ztFHGokfUUKc+ul5+qsqvyuUqq2O8nXhg9i1/TePEQQxHLvj3guW1kVbBmywv
gw00T6HulYak63poyXjngBnAt7Fn5MlwmL3aWdsi7WLo3rM2jLcB/gOsf57BiClnk9cNyTm5QdKZ
a4QGhnXVYpHhdc26QZk4ZGuY8njaqmp728UBNa0RaEyZth2ekhQa42bfUgnVJbJ6NiZLJPegdaxh
Gw/5Xx85l1jP/JsgDPcY3qFe6fq/yeQ9zN5P28J49BPV2QfzBMIUsYaxNe/ZxZVVnp/DxnsuXfBS
NYimaC4PLZs9VmzhoQ3ovFObT7f6jHhJ4ZzYChot3/U9SJV8aC18o6L3VI2d1RTo27as3t1t5aHi
Y8WDR15JppPqxk2Quh8NLmQreKrNyc29tan4zr52XwKqIeuWPuOqxyby0Cm46oQQbMyBHjAS/NhV
z85h6uGb5PhjQKd5s3DW5UTscJCs0d0eKRYJsXWjzaZ1nhWCVz5p5xyAPgjP+cau9t3klTeOZlVb
ieVToIVrbMfUddZpRPiNguTluqjoFsKE6tb+RDc5MJFSSh8aF5+KDrmfFE8/Q0sfnVpLUaOqf91S
uR/Qr4ItdIiGhgIyssW9FTw2ynPSYEzXK8bGEBiYrhQ6Th/zmcLT2XK9zVDliFO3NVrkVYbjcu+u
s9J8VXWkubK8vrM19RFZdJy9Mjb+2SxPUH/esml4qbL23R8y1EOz6JTg30yIAY7vT2AgzLG+1ytS
+1lO26ggGijmz7+KHk8rrEny4k+Lxo0TxuZWrX008NO1ahfxRuuHs4ak9sovqKQiBfYwljbJWoX1
WgISF0TKOlW7ej3F80vphDwLVUTREjlclKG3rex6b49Re9KT4N7h/AfSSuGYVgbT2ir8a6TORw8/
qY2npqtC8e6Mdmy3tOO+laEN8URGhn3WraPSRxsoHyDISyw6gVhulLRz1+McUSykMrcLlENO5nRo
K/cPU5Iy9WdsVRXSVIC0JfOhtqv3Ru28tTtom9jUbry4eBoaF4BIigy53tyWBlaC49g/NIN58fL5
vkT7a+U72G8ApKGOsW00E4uQBnkKaiyApq0jaINDrVYlOkwAkdx9lo73OGefqql9qnXr3faSc9sj
gYbeClt/dZNbBp/oapceXVFdi+m+97dTCqsTC0OlzW5s1boFEIjKYV3VmyB2H6hurvC66x8Mo/sI
qN2tS6qWhW+RBKDdTMVC33YKz95PgYUmkZ2fEdXv1UuEYZceM9z0bhq//s5jLJEQbdNXWkYVoC+b
m1n9dPD7jdLiXBfpXa275m7wgmbFLnl40ycAopGRdCxUlNNs7xiWU7S1277f4JSjU38MkU5Kej7c
drsHHHUw9frpxkE/FQr+qo1TvGe2vdZcpB+b6UnJVZrkrPWoxkqoxpCjSwK2JArPqznuHsDtb80C
0U0YsQ+u4h4RNM22zdDdaDZwxr6+URMIP3nqP+Cs2/O1vZ0S2duEMvdKczRlUwT4gjh6pW1mo3zL
rebSGDVgBGw/8mzKaT+UGzUll6uY3zveZAcBCGuJkFzV+dO0+Kkx67sqtv90881rSfA5YjwgWHbw
crfaujDw0co+m4rl7boa08gk0J6JrvfzZCNwRrVMUrDeiu8jC8wcjRbOk3WyQtcfycR+/VYefJNS
RlsiSe/v6qi5IaWyYxTBEWypaLcDIsGScAMcpl7FJId6RrCqcJlYtSECWyPJgE1I1E2+ktY+jhYy
laEJKSg4163BaSKaduBFwespqA3WjnZZxsuPC/IumslZudflUJh71XulsBfpzT1uUYc6ZfNo2/9x
dV67jSvbun6iAoqhyOKtREVLlm05tW+Inj3dzDnz6c9Hr42zNjYW0KvbadoWWRzjj41PHtA2VoSc
GTRqbWS6gG5Z2a0tgi+XNvWlyt5bB3lKWp4MTD8Htp32/N8/BDjY//rnzzsqJfdlMqhjP45Fse+S
rqfpkZKA7TyaK/Be/edtMRj5w9JkMfjm+ldqmAIegytGFLWks02z15x//tDFcLAI8T8Kx3uuZTIf
bV59QG1A8Nou0VGcW3cufyWevDkyf63tAV2fds5JTNiWgcnkCfNoxHkyn9NC41jrqOgSduRRxpsQ
du8G+S4l09GzLOy45UcYExo4UqrIBOIRIgWTRZYN2LXbH2gVPS6WyAhPZaAuzS8R8X0Qc/qHyzY8
N47cibak8cclD3OIihOxoNk5eMErVrCTMD4RABdvaQJ4SrpO3i37EVULvQ5jSe7tWP1KLEnT6Bwe
6OpLT2USaSpXNoQFT4e5nwjix4g4dnbLZpsR2OfuZnIdR8qotu1QZKgRzWfpda9FXt5oEcL1UIdH
ORXddqiFPARdT9CvHV8XOyl2pCVDOHHHbhJ0eItjZCfC1r+ZG066If/ErHrhh8Asm7rrme/Vd2Dm
7Q7PKrlfMdlqMngmFK/xo6m6MZth3g7NxCfuRW3oC3TX0eiWBHnsJ0F5Xbs/1j4BV5dPVUlWGumj
phs8a1M8Gxy56B+e+rA+lJNjbKZ8fofZayjICq9ex5Y5B02xKbXxB8HHV6M+c4OZEPEv32B/GfsE
wzfrf1IcZOfsRFOgNvDGA3xFviVzVyzkideW+rMo2DA9h38tS10zQa8R/rOdgfSeYWC6i/CbBNK3
Ql/aEZzJ9IDEnKI4eVP7QGh0dkzVjlhW6mF6fm1jAmYiRqyKNtHrcbGT5ptW5UNek0KualCoSi3i
sH7xXHWPUUuW84ouU4nmXVrd3ecaJqMl2XAI9f2nJi2KuwcBTb3tyJEou6jYVgEChrWLKOuYLbzW
uk+q3HvkTJ2sddavQ7Gbg3Cfjs2TSrpzYuR7uFlBJQQgIKlo3PsUbIpp+OXYcJFxa3w3CK03P7/f
sRH41xxKjiyn8wdOPdop3M/8XoXh2fLkcnQd3QBDjhcpmoPqx88ZzmZvdeFz2MtgOwlw0olgzI2q
qvSiTFK+49R4ZKxvzlRm0HmbVrTKdN1yzLAl7yq+8q4hsnEz9MG4N5dyuvDgf6YRpDz0dXYhQTvy
u4LwIl1TBS8D9RqC0m+lZHMROeeQQOjM5EJctOsVlLZ7C8ivQ+0LQnRF3n/+Ddic+VRkmoutH+eI
2T+JchC5uaF/yKDhLhDkHtPBSpdVb1IXbPf8yoPkd1HOaoeGmVZTOMKSdO865GSijyjdt94ybWY1
6Kvmscq5PSIDWP9Zm2nVH9hsQELm689H/Lw9dTOW+Sqnn5IPlv60VmvTFE4hJgHdkhvNbycRLywS
tbq68++hpt7TLEz7+vMHqYrqP3/L27V9kTqvzc/b6Kmc8R01j//nY/OFUXHQLd66whGz//PuJu7q
h9nKiEzUfYt8ji8/9t6XXerftI1yrSREp0/USl7N9W8//0Qg3F4c+h1//vXzdlIvNDXagBCYa4hz
5QYBVl90sv/Pv+mVu5RRqE6zoczr7OGtWUL2zXkwr70ZAgHHbm0AEWpasv/7RuJ4CDVJc3P388af
T45hTFzmuDM0n0O7xBqBZKTiPK5fOcyDZvaZ/52TLDJEkOuH/HwuN864DyKaIfLe9q4p0OhWJrb2
3bLnJ0wkC0y5vmfgoj03TXv6eYe1xMG1Uwg3zKl5+nnTz+d7nv1HREV4/PnXz9vrgDYY+l8M/+eT
qnK091RHUnn//7+sbY4nghbSx3ohtJVjPLqQ8EuXw9iXD8NazNLZMzHEvDNGNE5EcTe+cILXp6bo
2cHjLPDZkvOLCOZjKjjmKDert/2oXul5PsRNxtYnoQbKpHwheYWRuyLaWDVVgVMPFS66j72dkC1B
2MazbJtmHwbYpwgWFcQ8L0jQ45Iw5YHUyzRqjzXpI5sANcpWG9mvhSrU0W7p5QC8oudpWwnY/yWj
OciMntdBMs2YUobU++UE7pNOOFjgU5q4fwA6P9WUIRF83+7DafGoGRn8VuNKq4uAmyS+wHePa6bz
pHMQDQ/ooWBgp9nj2q/P5JSi+sWUEDhsMtxTLxJmhJCScEf3BM211XnUoDBu4D5WYb/3gvhmCvWY
9sN+rBdyfrLwajrU7gjr3gVUZqW15W7RoXwGlEfhCsGY3AaAE05N6LfAskrzORTPKQ+Z6vtwubVp
ymc1mryDtvswczKtDEJ0Yhxbdo9SP9UfQ0y9qeFWp7zPDtZUHL3oec6yUz+K7KhVcHQcGW4rNeNZ
gQrulPXoFt2x77pPK9KPbq1HqrjbM0WKkmOacxCy/c1FDJslzSXPrI+wdpnzeTlZvtAe8P2G0xM0
IKNxh3W7QF4I7wADfEsnwnyWjD0KoT/Yd34kBL8YwG3aH/JoMq4eGUs2W9CO19u2aL5pCSG0puEG
yfIm3IrEaPedkId2R14PgpaSZb3tOMtUOJO5Xt86p77E1W8rIxVvopdhjH3tdv3RTcSVhqbGz+vw
qTB/JwENNVTMRxTOuzy4J1JG195fryUEagLY3QQmXZuxMb+LsX4jKzOjFwaGqO7FgG1U+pjvWYSr
4o/LFRlZKwGbDw4Rz/G3zhUNkoxSlLTRIVgO39Fs4sLlAdiUvND4BNkaJPnNtt7xsD6XERuSN4DD
Wbh0/AoTPN8IgiSP2NQYaBRhIxq27l+3UmIT1quVs7BRZywHq578sojrU090WQ0P2ow8NiO1gtle
B/w878elPxQQOxdHgAQN6n224ehtQUDF0F46ET3rPj6ZLnZY3EjTvEb0mvKd8pqb2WV+Oc6kqOQn
qC9yDT5K10rR79W3MMz30KMPAwEkGw0utfd6ekDzDq6wZSWmMOVjyms4abpE01ejaF7oXFuBoned
VfGe7RcdaytYOzUVEelSgNBFvpyNt65Rdwpd9401nIMihwogJDehF61uzAsMiudzz8HrC+TxtHhm
yzkn7Zb2bAaGqjnqusb/omneaLonN6lwJaGj5jA9tNX4PtVBi/Vk+jTixte8iOgJ5r2bDjDh09bV
HpEcNtl/ffeVkflLYmz06NI0TpSkuAaVdQ2JFXeN/K/q6svo2BW7LSmxpGrGQ9pvDQtXuuEAjre6
ovoswHYPQEURnTJT2PY0vZh2TRxL6aqNAb73UNpE19eL+6hld8tH8yPohgNRuvWJAB9ogfILxwzJ
4pXxSixucRxfRyS7uA2IEF3bH2xrIWfbKd5TJm2pAe+npCTNhkdw2V+wxWYgN8yeqtdkzmbPLQhu
4swnkXGORHOEh25NmC/L+r40dClBy2GoondYtQsPaOXi938f4bA0KYVnCsChEQGF67rbe2ubX1c/
JjL0U3r/yN0mYry29YujvdcEZhdGt76Rnk8L2G2p20eeh+A3pFUeUu3c64lUnmqhi6AO/5VR8tQ1
MA2eAW2oqc9ar16ZA4/lNJLF0PVJCwJMYvublzsoAdz6DVgCvSc4Cong/P8eMoKygQjoJBtmPxbz
p8ZHA47+RJEo/h0KEjfENDKQUd2QBNpPO3Iv1QsXFVIJ2laSxN4sStL6TdY5SCqAimd/xEZHAU0b
gZ/RQzwawy/VdLVP4SQthW7cNBvXAPYsQL6JZ5rfbVquI5xeLf+p3uAPBddJRw1k0UIENFVn9WGI
hsRXRrz3XO9aQktu3LB+Yyo8uRZUrPW+CpHmkHJix3H1jiY9uNbmyZTll+dwYffOExLt99qq/50X
HGZiyY4teRoOiteDZby0PVKB/EsnORd+N/0Bx7v24a50ky8GvId+dE9jmOwcNfLAzkJ3SxT23UUY
tGTJXblphqEZNi6dH8aO2MfabjFE5hyW6XgjI+kry66ySl8n4x+nKZGIDPkpVBVFOgYBHPW+d8Hn
kcnestA+OOQ/7PgKhH3Y876q4k9tFLjeQ9KLMex6rDcq/A1ZelTuzI9gUurUJf1H3zWXMskQSdJR
qd3iwUBh4YTiV+SZ77RT/lIJl4dYY8+pft+QjP3hTUOLCoFXY4rkn6qVnz17C6JrskzSTU56CT0Z
l4wG8dyc4KvmC9qKM2XOmPjvRTrQ2NL174C8BEjF7zYYzTZPzHuikl81Wg0qOvGow7A3SfZsN/Kl
NHEkRIwsVUu2DrHEJbXJyfIVVNCcfGOnnpTh0TX/iACeLYbriWyGItXcaQeadzr/qhqemC3R8CWP
FmqqmKAOzlztMzenQaVrjlL1nwRhQxxZ89fodGxWRfYSmE0Hcg0uyyNsO6DeYC2GTJdcVkBJJ7N/
XGp3l6QPKdCfYQDQGYSsFzXlnfUMuU6H1L6LTbF1pmFHsrPaAjgbD0X/Nk/Goyd4SrsNv1mn66l6
5i8yzc+9ZbyPqfOa1QEOP/XAeLJLl+EGpVQ+huElBg3UUJqBujfCc3jOiVs4Ja9MyFczrIHwCMre
jpX9NHPvmgUoPfUZNI7+pci081uJZ4qI8bGJbqkUCb21sy+G7GMi+3BTOHI/Be3FRSWOyoy5cmQr
bnvnzVTcWvkMfbt4a61xrt7DgkiyMoOYxuTzBQ59aggAt9KiOVlL+bYAd01VWR3HilhzuznbkeSw
V+9JkqS+YQ6Pg0OAEh4KBitUTdVMFkEcdT5JN+/Vwp7eRvNnRw9bNJTnhcfF1MYcj+FuGLNkDzz9
gPu63WSTJ9YCdoxRqHnBXPSY9AiuestnmyT6i2rMMrph6gqoJMNs0InjTzYts2VGYidNSifwf5Ql
n4kmIXihGmG1ZljTKjQo3XeXzwDH8LCKkDfStPMDMumVhNhno3MlGYlHH9Ac1yHAR3pdDPzqUidf
FTblwIaJ426awxfbXM5WVf5OhcMdBrdcFTggTO85l/o7nybN3omYgcAoZtcxeYN2+RsxC6xPnI7O
Es02LxiuPes1J0gkaMtTrEcEEqi1G8nFLsJDHnd78IJnmo+XTbHgerOHdNuFyb/LVMMozt9j99Gb
gy+58HAOLO7JaU9Jop6kbRY+2bDlDvqN3DRFQkeAZGW7dAw1ZerdkhYEgf/5oayPlnykMizzq3mt
rypyd2ep78mwPiPL+Qhq55I03UNfdF+DXSGRxWWlBiazvvxKFL9WK1T4ANGO2BYVOHaRAiyswiUn
ordjnl8ck61fZsYb6f27oUhukVuiHstweDMFT3Nxd5cckcVKMOuJ7UcOl8waBRGP27azek4JtrvC
HVjR8xEP8Dfllu9K2cewpJFKIwrE8/Ek22CtwljRXmWfbJXBwGXEMFr5S9sZl3gmtm8M3NvSzLe6
7quLPYlfkic1PZOPUcJltgwZzyLkmFyAv5LWusraoV6Ero+pH76D3nvXItolTXQK5uLf2Jq5twnR
7Xm0Y/LfuBwWO7l2eYm6O/Q6ZcD2ruCSDzPhLgmVCQwuExn4EsKHEr0q4FYmjOQxcK+wS39Q3jI7
wWrW/wIwbgu3u0x59mSI6c0yhy+erLQFH2PTBK5d8KcilnAj9JNSZ2ePuOg1RTMAdhKlyre6HOEo
QiKBpXl02/yrcVKyylJgRugGV5B9X6bTfigofRPdnUH1OauXdy+sH705OOp0IgCl22dz3HEIDg/o
/HYICi+iGi0UekxS0sw/cFV9WUF9CNJUbhJj2aWKHx/9I2B5Q20qXLqsbHCPFWdrTobHsVDGzZlU
JmQO6UuWGPy84RvywgTgja4yAlyfjD5i1cAyFGTdyTFAB21nAnikN8RL9K4ysHooYEfHvVMKuKHw
gQzX9iSH7F+REPncmB7/GUiNcaHkPgfOo/rzjdovhGK8ItpyMY9lu25tMW9QJNEmdI5F9BqgRCCQ
8iFyrbs95kdVBQPJ18tj2FmMEw1VQCKwqZWEl4uzWTwMzKeB6+zp12qWwM9nk+XXmu50RChgKfsw
W+bBikcqm8m0tfxisAlCAeodOXp/fomxcEkZR/rGMzKOEiwjtvEsV+v4qjhwZ9ruYTbaBr9m0Yhk
JZTgZxRYl+CQU47b7xnVQGzoofYs40YV2N5K1is2itWGu4lBFhaeUeqqpL6DG3A7FeOn1Zd/VNHB
qTrWjSwdjuxlgaKqyD6jp0d3UMKr2bnp3y0HqDJPBxQRlH/CAAQEMeZf7vDlUeBFnhoEG+VfyD8C
+9b1T2AEh9Dr99Q3vDhEMHJsSWBGwihZGFlTkvFRiuGpRkPjU8h5HMHnrF6/qqhN6e39yLW9iz0r
2+PDLTdasGXFgII21vlN61WnSvX3eLKtnTn/YRli39OUyJTIAZhgigi5IwpV4Q9Gw1mZP7YGWdmR
pqh5MgiIblFBNtDnQfJSz9Du/XQri2w3zsMf+tSY65nLWXzodrXx9pAXP0/x2wBSemhN/RimIZTR
SAPhbBxRVWKvrp6FCaA5G/q7iAjSb7HebOzwHMbLHYmMSbhNxYBJFlgVvsWz+CeayHgbrO80o88x
QEEy0Q1JF4faFDwzgCrB6CPL3ugQlFUkX1NpdweXeAayTplP6PvpBtRAYn6Ihe0eim6KQFyWz2UZ
vusZBUvBGZMQwlSu2uNgSj955u3DJniNIjDgvO4J0B3cP54a7vQM7Vs4/Tp86QuR79frxC64RtI5
oN8Uh0e/QBqLNvgdLubTwqqYRfWTJJtuQ4DYNwF8PkXxPMeCfhMM5clekk+qhGg8RBdBTCwCSfR/
Q19ymmSLj/6PR3Md1b47es9tYf/NnfQeceRthvmtXuMgrey8tNFpoWPXKQtwIpfEsa7adVTUrO8k
7I5208g4rjeIivBhmMOUYXv/y71PWC5LdB3r66+SHuwTrstTJZXa2N30SxB9kQbfvTs7m27gkWKP
hw4PJ2swgoXKCL+g2ZEmljmGa2o7PJLazAhOO60IkLGbo9AmXaG8geOLa359VvVB/OqQKcdUpx67
zCHgKz/KhTToggy7KbR3Q929ZaMfdNa3uT4bQg1VHcTz03p2DmK51wHfTyDQZ1Y1qy21cCc2/i9H
l0djLlGwT/S2Bt2ZpCueb2yrG3dAgTPUqysVrrz8J5/1TTlnKWLa5msjQLTBFW701QcxRrKKlsM8
ABPOA7NV3xJkE6b6t10d4ZTfhtRs9xlbu4c9xiyIsauIDaGGHdRsMik1jYiBTvN272bjuaXGj+Ng
OrRZ+6rD0ceV9IcqV3yjr43eqTkwTtLN/zoF/G1a/868NLm6eFKjNQV1YaV/iAtx7zkWOfYZu/pM
/57TbdgSZx+M9x6Rep7ET0IjHC47SsKjod1FwaWSAqE1oOWhCmbIxdJARJG8Evp0TMw04kTEhZ0N
dEdlBQpyIxw+hlywzVb92QmxNnb9P3Ks/6k9ulDitPxru5NF/L1vjEa1hWg7eWg4wro6lE5e7SvI
6W2SqeGoC5smNqQVbkSVACpL8gv6h2LdVrrqwUjqo86mq3bck4ekrFO6wFmRPNL/s4f8g16bceKW
1rxxquzSyeRSLvPjTDclF0z36RLCmRYWcUM2lm7qyeyKHkIrSm5z8sUoGmwU3QvrhTIm3l/LDfCu
25+u4W7rOnl2yGGXQ6kh8QsTtndnR/naD1Tz1Eiooh11kB+m3Qw4drJC727q8bVze3NDjGB2IpgL
bZxJa1DeIFlpJnT8iWI+bu5t8ZzKjEcfJxYoLvcn1aYGmuFsoKSXAQJK3EYHPVBQMqK/kxJuouzP
Ra2KreIIG5kKwwnlL1V4hNGzxvqJLA9OPvouWhszGWk2693PzPCee5y8WLifq9XW7IXEZWfckkJ4
NwHCtZtFnOySlyVyqF+sg9gPve7M8xFfhHKDrSxpDpQhLxIyYZtqL8KF+7oktVIn37r9dLIAK5OY
Qnq93Gdgtb0n3HvhYCati5EKqDm5kI8w+YnDSkT25KrxVcke+v4gZtc9yXJNct+RAtddCaze5bqB
BavNpyktsQ/N9mdJDLPPUPxoZiaqGMa9RJF9ocruX9Xj0ZzqVm8oQCcpfKyn24JqHqXxv13pzUjQ
CeNQ7MPL2q9Jz/V4slR7rErGqTBbgn2LxHUEfwPQas3tBB5jmsFpbCQTmZ29I2efImNnAPHT3s5/
1jiPy3grW+A9i4Gky/sjF+c/dvfa9M2nnWR3ZBXIzvC1+VM8dI9rl4vSTrDtFafLD8s5sEmhfaQW
6KFFx7qv8wEJCvWCuqQx16gPpFqtI4VGrfU2xKsj2fKVGyIyy08tfsoNsqhXQv3Itm22KaK1Jvvo
dRP7jWUZu1bz4pmT9w4bqNlLecXGtMOiUUQvzHfUFQtpc/Fy4/RVQ/Q/bR9Ln98cW/DQwW/XwWEU
Q/pm4bPcDZjGQpawHht9BOZvZfNpCmPmzzRD32YPz0DbO6RHHuVfqPfkkIc+JJ/vojzwoSWibR+D
slllfohC/EkrYQSvtkPW80Em6bGWUccCOgZb0YNYhEa6NWOttlHfv5Jhon0qwbOdZ1ThJdKZT+TX
S54Fbws6ji09f95eienWC1teQp6N0ard9xJ5ybRyLx4HAXfZ8qGS1nifU+ocKE7Yz1gmj9Y6xE82
9y9AkIO9o3XHcZNbJTPiJMCKDHGYI+PVG+PdKFA9gYEmvqkcaKgkph1XAx+4CojDm8Q3rmQ8nTRt
rcBA7xGfNySvScCpKsKwOwpRsv6k0/OEiiOrBsKPbONORQU/9QQQExWS8u2iDjGnGCbPMCyUmiFt
1wIH+LQvpiyo4dtiBr60Ob+H4QsGCjdHiH9Golm2ChAz0SRw+K3aJM1jLkOm8WXXN648V7H5F91m
f2qVB8qn2cmmGEuFSLapjQEvLD1uci4Io8NbUs7FmUXqorPA3SiqlPdoEXeqokN7TnK9Jd/E8GmV
PmRW1p4617wsVlvsU/qplQ4OKFGplsKiFY7O72p0q+3Q9KcI2HDTSPCdylaun7QyA02S/uwF1UHS
NkzAfLedC/Mz5BfNN0KjOOr0O1aerTnQDhMneJ6aeCQUCLdIoEg5WGX9ueP8A1q0D5bmF+U528Wi
kQwREfBQ+iJCdzga3pr7y1N7veGE54Jg8guLCpNd2gBg8wiHTRLCLRg3PZaWodyg+9xz1j9oF3LH
6Od1Oakf9Bjcu7KmBkF737ns73RxFTvPJVreDq+ZgTdOEYzbxMd+AeXH3+Fz8SxgLs0nJ2LOMIqW
lcNwj7+B336wGEfWiAdt0U08pEqfJnSa28j1kG9qHlQp7X2WJnAP6gXJK9KBLK64vztrn3Vzc+w0
Nr66FUdLE4pBeucmI011U6XGllQVXuiOIYyCt7cWXexsTb/HmROn/gfIQeF2oqrZMmDoiAKxqubB
rujQQ5zubMcOtNmZiEOtGwBNbWfuwY2nXzQlh7zGAyl3jgQLigX6j3RYRXsW3wg2OyA6BlBewWSf
pgsPE66JjjbSNEocoOuchnKbnXk0MTBm5rwj5j98LuSnGei/ZWvSxrs47BcSYe002/aVrKzLbKBY
kN30EuCZS6dSHYUBqmDPSDNcxxyPBIh/Evhv7LHcYBJ08s1SXawOZWUUL9IP6K9H6xE9kkegNksg
CKmX3/RtMlZDsstJ4V+ph4ya9Zc4J+E4q9MDTtKW4h9jZ7p2sYlcuP6BcHjhITidMKr5aNl93NkP
xFM9uz1opzYmdjz3nXT7eSvzLGaS4yUdhEmm3K3PPJfdbgp3aimmjVEtd1RDm9SC1AjK4DmyF5Rl
JdJ2kvKxBfVIdCnCstj8W+lrSaJ40daHbEaJxBjqGxCEh8BNXpB2+Ij3fccV2Yboj1dXjd62LUa0
i8byhNyTwt+Y7Z82qierMl+twXix4Q5JA/zGqkhdWjSe7Kp7WCIL7ppnzDmngX7so+wJvOpX3WhY
viknj9hmMyBANV2LHbsDbkykW3PxYMv4PTISBFVOd46L6G9NjhCAL7y0ExGe3hvfUzz/K3W/TTrg
3r5Y6Ddk1LOGmnDkgq7vIaB4V5fYFQIccWevHC+WCscDIcKvMv+08QuUdmptzQh5UtqRrRhNyF5R
18VoraK3QjSUTBMUx6ibaeIMWqorzODdHZXHxE2lIirf2fmKhJxw7yef7Rh0D6EQ/45zccFtX0Ka
m0dq0kffIarZV4FL3H/OGANC6IOTMyEsEc3OCk8yc/BWuPO0Nem3zI65nJ2TAiJvKTnfYaWythrx
k+vZqKgrsumXiFi3ZRLbqWTApy+aStxiQGzM/ZBP6N0cCRagBqofJ+uFMEqEwWTonGmMgXaRAVEz
BXnBbn2aIvIZYIZzyetrDdLYoVbBSxmMjG+FN9Hw6SCLzg70RpezwZoUjRe7Tvu9aeMYag2J13Y5
C2nkR+gTgFE8LCCe5WkZgXHKKKBYpAD31R7JPkGCQbMZbMwebn5w1mtVZ9F73zOQebZI94OexDnt
jLuTEz0+2kcRZtN5AqvcOY+yHSu/g5/ZLlgt48pzmS0JnhX0c1aaO9nKfIsng2yH/oqJ1D5YHNYC
dX9SgU50mP2HJyaFl3buGSdiohIiuAmwL+DdqmVeMqTwCWriYs0iDF8Y+mmW7ukIiAeiC0GT2t7G
T5DU9OMuAie+PV1tylyh5dAaTCNgb2tBH5d/SKeUyJrnP2PD7uf1KAVaId+X2EKvZvGTmnhrNw5e
NCbSrVeNvIJw86YE0CULCvrobzbhyaNxdWCFpQIHUfqmLnUJYld1a3E4zbdJMVAIDLphLPFxiXu+
XLgwc7U4G9uoFWfpuL8bcD2DHIKLXZinICrqqxNzsuuoxRcFYOdXCQooE1dIX6XBTiue8zJIjlHZ
V6zV8ihN+RyoAEVDKBTm44Uho13tOT9/5FhooMw1Rg1nGZ8gq0a2URw8av3j50N+/laaU3mmAAZx
Jhf3+j6vcv7no1CAMYOCJe8K3BPxGDG1bevJy45JQNq8jBft6xblpN3lr8Klqg1RzwDT5BBLlxrn
uvqY88H2o8ad/ErLF11AaFoNGcn0o6K+nv4UwvYeyvnCycdKoQhybrvOzxWKGoIaQfhqVW/cCdMS
AkhESwvTNR4OxU9Kp1cVh9eqdanvzZoHZ61jaIvFB/asz0kSPmmdjQ8TTEFZMFBp1z4i4iHYTp4i
LHxvRp55AHeu56uC6uwusL5t3JfaduKt02K6VKPGIDAMWEGmt26uYVDlanlHq6SwLp04+bZjPUw0
8ggwP0dh33Lbi5c+lVHH1xDtKWuwCLDdW9TMGd8CoceOyGTcvPn8HTnNeDH1/OlUXnRqRA8JOjHI
xiaKiETWq6erxujWY1VVa7Jh/DRId74XeK3swpLQ9ZpwKxkNftV34FRQrl24fIO8D1whet6nVfBE
UOx+cdRL71DOQGLk8xIPbFWj3bCwin9UMIYHaUcdDqSEZwMtsl6fGCiHgO4s8Gd2IXc/dJzgU4LI
HC/wdSK6CsurjSrAm66esBnRxugm+ug3mX3FGS1zfv75m+5MDbHqVvEhUeODo2wP/95qN/rPX6WD
yZNtFHX3eqX+vMfA4P8/H2Q2FhIrRQrFz6X7c9X+fOB//xmP4XNNUMP+59r97xXuYVfKNsq9aVxw
/7mw6/VSn3saE1YLoTzoXhx+3oY77WKEy1+Ro17MGSFYh/kjt6jiZR59M2suW1UaNX3hSevX8UDx
blrQLlEe02SBDSFVNVvIJKaC3eck4nlyF2kPKlK8UkgWxDCNSu1gHFp86NHvSoCK8wMXjB1lszUr
KgmGUexiWqFLManzKOdo6yTTLnLXOuJs+VtVogfDgnhYFuToWb9tilvYz/Nj6OFLU5wEfiRLcmbB
8ebiY+4Q1HVE4yQiiZAMPVqj/uJytahoTxnNukK/pEn3yx3vmZGxBy0k/RVmtKH2GPI1siiUq+mk
VqF7j7TZH1c9ndZwh9TT0Js519RK4omb5TlfSZu+iWD3FbdCap8ZUMPZ3JMm9Ob1QY3DDlHo1Oyd
KS/oP34xhP7mVjK5rggmwRf24PT4ierAeikMN6dJqC99PXpHk64cgswZ5QVTpKMgAVEQMHGBUYwj
1v2BMnb4ppwpDC5gC1G+C60geP4y4WdRMVek/BpUKUo0q/24QK4UC6izbq39aHWQC+htt7WIgo0m
VWwzuWJPALg8NPO+iOP05s0eWxp1TkFRoZnJXrOu+D1nff48pkcwKFIm0Bw/OIP8zut6YDrE2+I6
CU5FMIWBL3Fpcz7LnHOkF+1Od3MBim4QgFdpY1/lEBlYbOJjPRUWjKY8tf047FzbuaZFC8QTaCa9
wvPLAULOHiQjwzAcRworsCohAptnSIFSNUeX3o+xjXkQBOmVm/8v5iQU0UHyMS3dsqmTX3rhqAWC
dTy2od7D/6DLOcMawcNvKNiX8HVy5jRJhTdAxju4oDNQo7UZZPncexbSMTnTY8URRZjXd0A2g9Ug
Gg8H/RiHldzazcEwnDdH/+llezNTxhRq7PSma8n07nGV2tZ8ygqa2uOOQA5A7JZYSnEwXOw7EyiS
4/4/rs6st21lzaK/iABZnF9FzZItz9MLEScxiyzOxfnX38XcRjfQL8Y5iRHLEsn6hr3XxifdExC6
L56nXn8GZlEduDBh/rLoYzeA5B4RFNKctH/2U/stszp36+n2O1Z0D0XIpWv6QX3PpJk88F+BPclN
Z6bdMfEoo8fmvppHtRMMao5C/uLRt7LpMTjxBiDqYouRECytLkQYJEcfcqEVJX6McWCk7LHt7spR
esM4K9fkyi2wgOCovNzZags5X8u8HjpbV51VHpTnf/+7II3mtferr41FjOGJM3Q4cfbyWZwHz4FZ
FrYk2ADfV3Mx72qHXGJDuYfcSnMMRiNqGM2rG6nFzg4l0RGHDtSF7jYNkzxMc4WQCkUGxlx6Zr5v
MpwjhjNEbd3Ci1GI1FIvPHbQW8yfymbaLES2twrFLh/nc3YYqvRu6vwQ4V5KXZO4Hw7QjX1bQ1QM
QwPLnsXvHgxM74DLDVFVUxLwFMQsCz3i309wWh8yPxsaY566s/KwsNFs9uGx9aHP1DVq/7w1tg7+
WUAV4RrC43NRDIlxq7AqzV0wnqSZTftQ++m+5HY4SJtBQf3iugljZpyrpsoS4uiqqGwxZHSpS+3f
jsHJKsyvvhhuqV7Gl9wwPtWcfomwizkI4Zvkor65FCdUgqzBDVndt633JpT/xKHG9oPN0Tb3LWpT
yk56YoprTA9y28/FC9rFU4aK+DVJEGYkU3pgEvjuNHl1bFye414o8aUNvr8p4S+wKsRU5aRdlDX4
BqUG4TNikBtn+nz50+PFQOlHq5k1q9kvpZ6BIUU7lN5lOFIgtc9fuKZYsFghDoq2xW1e3QC+nLMm
OA6e563JV/Y2IF5XBRhw52+36O+BWtQXt+HXdf3+OaxS8rjb8SWUFQ2KM9T7uPTsA55K+i94OTzK
RvuqAckwGAJllvgaquJUPkq0w4lf38xM74vFqElLSH6KkvMeqO2BEuLZFi7agRACjaSENkL9Q+ha
COMxfVbDcp7sftplS8bYRgpUHGFLEDWOK2MJ9l6t4a1P6jxnFCZ264KExMvFYvWFJUjGqwh/CUgi
PITatybJkOm6rKLJEPS02+B2AipiBL11UQZdZa6GBI/qds7RtoHVwa3kZ+nRtYdPS+OTMeyJnXde
QP5wXgKlyhXp+xJq82LVcQfp76kU7YKsZHgsBtfa5IaJrmDuMO1Q6HcKeOxM2+JC+OMYtPZt7D1I
p2G+DpXOW7K/mPuQrqVYGYJh59jjo6iNX3aWbAX+61nLewlI2Zw1KAeLtsNx+lesr97isWyqkCSq
4Wcpw4907O6TTJ8aQtLDsr00S3fvZ9xYPUYJXELAG5C2s4ej/wDH94iJu40cX80b261+hDj2oT7H
Qt1nLiiehaXAtk+A1M/VXRF3Yjsv29Ab5DZdFZvAeAiFWw6BXVOkVoi63F48l/PyGENxyYpfCwvL
0vbavR2j142hSWc3FcbDltncVSXMFWSNkz7AsRtVwt9x5IJq6J2tCubvRVS3KY0vpRT5rh984lbM
ezOe9bEw5hvaVEBnst4Y43D1MUNTxbOOg42RIRxKApopojQ9JouTAFuRYkx0QveRjtPoLd6Oufmw
i4GBlFTXZszfGJCu/mTvLTPqZKf7lqAl6tTKwbg1a9yvWf+YmwGwS3zhZcYbKd3xrczxJQW5esXN
dS1SY9rF/fwbfNWnJcR1zNhtGpn1lLCi3pKQ9+E2oFoEKJ9Jm3tpuBpMr2FurIEID6XEfgInz2ON
OYbCLsnuAVKDdVSEV0VxcV92XgHCMLlj+PeWUl2kRGfCQ+tvZrULZmeVf+WRaNWrZPIWMTa5luXq
qBzabVX1bwVDcxzx9gZP9b3SyS7EUWq39QdyaFYXPLh3TCj3g/LkabQs9s35UVQsK5DA9x5ruFix
Hhy89h5fw1/KygbD9Jiz6WRUXLoWnhNYYL3Nz3Z7e2DPld2Q17cx9ZLgG6OEKr8mDKl0xG+3xc1e
8fAd+g6ueRLbmw4a6T8BFKNKJ72fMnSLyJfAQWkkdLIdrfuZDbBhyVs79NiIkCPuFgjtwBCtfZat
Hpy2THbJ1BT4CCy5w0KPY49HCXWdhUWXSAKmUarYKFKumfTrbaVN5+SxXM9MesKloo5D8sLjw7Qe
bNnal7RJ+30ZENRj2pbPk3wx2eGzyiulhfe5TOFSa46cgJkN7pZdMqKiMFCz58EpqHoUl25OfW6J
e85HJAwxKgKDwRdTGG6nlEStqTJQ9qRvk4lS1Ghx+FAtb0afx2eIm1Do5lZXN7Oc0l3sFGj7shAV
FiNnSx/nUPI7lNZDYqLE9IeYhYLPJt+hAg5hTnf9HETehPMD5CWXxlJF/Wz8rRkF7Woy+ZpG+sRQ
sBkveDhsoUB+WP703GfOsVppGI3mMSwS8TMW+c+YtNU3YPF0M1fGfWVUE8uU86yzLArzL5gOFOxs
DDYdTta+2LHWZcKOtpLuKEo907zUeql3fTZsWRYjzHSeuzCxzz1dbTbGTJFiJ3KL3ItylmGphT5u
BsOHrn2jJ0BH5vjvyeHvUt+6uYJ3tpzTrRb+dfJtBvT5iCZ3pj+DJUAhnwYVK18mPayW6ZZb6e8a
I/+w8+U01AyDcW7QYP1TEEr5vsAmOEyecRWhyE5p95M5nndBKm6dZBU8xnWc7YMOl40ci30wWSdM
M/FusWq1RQMAxneutsgREAIYOfRH+7kJc/KFK7W3zeTbluK5qSbKOTTZz24BCspqDdS3/2hCTahY
XCvkyHbBIobboatUez9N2V1KN1TZ/kRon0O2nwUZgF3PvKRXzzK4rMIAxVMwQ/qx3LdqNoG6pY4R
qRbXa5wazIr6+zgZsn0x2Yjo2wCJ6hG3J10kPzAqBruJwhaBd/zarEBrbRhvBCYWGybKb2W8SjdQ
seSsCQFvDOtac1/mIUoSNtKomFravkyyzdNbj6p0W3H8U5emvML1RwEEOs7caAQnXi275nwQbXzs
lPvjFi+TMFgRQFJsmVky3seUT8cXJtULA5EPv4RhlaydFri/SLkfIjFJIKQAb2S9U7ApIkG/thG5
ZUfQLz/tDrUhaQt7iw9aDx5iirT/BjwHZ1JvswyW0hQ3qA5pgsy2e1iK9FRo5zk16ncrkA5aIYl0
PWMSRESfg/1BQK9bGmef0c54pL9gcUC4QRPbbWdEJOcs4WFessida9bLQflZKt7sEC6P2V4zGAiL
X3yaJsm9ekAIRddG6SHfTZTMZyM9tFBLAbCEMHuK+uTaP3bPzj+vWDhVtsd9ujRYKutpCxLhOBZI
Phwvdph8Yg+oQvPBwYOAirh46NtAbofOvrRl9iS9+RFC1FOFV3PjGvqjSOkJJoSinXOeU5HsLVNs
ehsyVwpUyFtDKjrnea2WsokU0KTEoZcYWbcLQkTUdWyddXnQjdVEbdFcOuJ1iR790DwoYt/FwZ6C
f2r9XS8h2ad2xTKMkWKf5u9tz3lmCIcKeaCR9kFsc+4Qr/Irl/9GXCpEoFB8EezwpwmHOwRs+Le7
0D3GzRuX/LZazOpChxbQPSaQUJBBG6TFxPK1zhmfrQ5Byvn+mcjcu/X1kMJNxxsMZ3o7qPVlCdAW
SXPaUXhwzX4lo/EXUeEWsbh3MIT7KRHCHtsp9sFDMQWkRmYeMB5VE4bRND1XqCoPvRqxu6jqI0c0
59RUhzNlOOZYL9v3TbCGAhBdIgu9dWa8L9aQPdp1/YUQJGjrX7OP8XGAIiLra+UgBlY2FijFbdWh
J7fiw5zKem8Zrtg0Y5psa0gAYWifx9R6YMUGG3BhxI5RHmNp0FZI/mFHTJRSnWaI7k4eU2WfqVyR
7SfLY9WEZbZxl78OETrHDhPd4E8HnPR/HWG8SSmoroaYmkQMICGc4l2Oz0qMOPtaWaC8aXcWkTkR
/Ly/vssKtQH9j7z9bRI93JGx/S6lcxma4neGpw3Rzd5qJ7ySTUR0IDkzvN42899XGBduC8HjtVgE
vLJwQPC6oMWlh2Mz32xb9ykf4DGELQFkOTErDGKadabE1hY0YjRkY35irMl5HqMobVmpsbST+1gx
OwMI+0jAEiq6Ov5UscYOXs400thOsJszSsiwOXAtcc0hppnaL7JJLPbryXvFEDoC4nhnITLbyRlT
B3oIVmgTCtPZGPdm1zwFGdvFAcQOu7203iDB/xNmCe7lNrlCFvtpg+ReESqFCR1B0wKwbC8HVgzt
5G5dW7MSNKoFg1SxTUv3NwI5vZ/dgGTjg9EsuLCdrt6byfXfJTwNw2tt99fM4DFfDz6jN+bKPcub
sUCpttqdasotDDTN9KDxOwUG3VYzlucylK9taf3u7RjBb4Vlr0eQjJOSVslvjK1toiYz8Eezia0f
qRPPJS5OstjsLdyR7zSRq97T4an+Xfh4vuaBH2wr2nA3Q5PTeSUbILUrqk7dy5m1f1L6VeSRw5o2
6PhCHj06z3M8mDjQzCItozx+MhYy0WmTUffi9EYl+cP4RUeFNWKdK8B61GhLiDxGUMdIxBhdmrMQ
lXW3zHcLpohjPn0OhfOwxHYcJWMs927vX1j5IsH1vOdlotsaqSVovqsjc4Td0NHuOuxOkbBBKZ6+
nBGRiTRg8rnNo+Erf8el5OxgKC1bnVfjpsuq+zGfPsZy9XOhIzPsesdItNlZEIG3MqC7FrV9L2iS
etMvb5NttJB8tuPwM1beYyPmF9O2T2nsv7rg7gvHhIkXnJUwLgmmnr3bOfZGqShQYUqpKqJ2hDgK
HBRZVm8ne3uYfgc6wAv4Y07iZbLTF+pzfl07OfeL+tV2PBwao3sJh+6U9AzbQv97CaDIjmX17ZIF
XQThQgXPe6pb8VZYfLZasULW2CaPiBWxGzP7ipl8Di2EMtPQ26KH/E5F3IiTJTjZvIXq0a0nd68N
l08Ki6MXuL/ycTAPNYBKRAfEBfkPGCSuFrjmXTrSDqUIRMZCWUATqjveSPc6NwZTHPrIg1PgBURl
OsY48+oZNquBRfPsyvSPb9t/cmkuB+YwYpv5wGom46m3PEDdVWNHiUCL6ce4+nwS0g2VmCfPxCGR
5/13KJAoxhWviFE04+7lt5hwO3OAQIlz472YZokxFOOcMZnHbMDHjau62NIM8XpC41bGmUlZt6gn
7RXqxSDz0p9HwBmncTS9C9MMbrpooMa+xlX9Fcx9d0rdcn6wUFLFMsx3uQx/e8nX0NhsTTYuPttT
PqIr1iMIM8t3osUbf0Jvr8sa6alRnJF7MWmb7SJiyoHxLF5Iownjl3gJSACZHmyryJ7tiv4objC1
L0XORwMig+GAWe6CAXiMVOTL1szxcww0dMfviUzQpPhandzcYZU4yYKyloYFMZO1c0PGmIlefhLM
H10yE5gWcYahxXFdqmTN0qWNafqD7Bd4BnmycoYS2MsVgCLfw25ViQs8UBg9XkPQX9w8C4ubvCzE
pSprMisYLi9Bc99Csow9ynT9BmSfI0vCjRUu1TWrIMhePs5Q+3NJixhJF8wMs2KwpEVwYV1uHktT
X2JdlHdhjNJmrkx3WxqM7EbV12dCSCMI0Sh3bApakCVRU+Cn9YucyeHw7k3BS+g2kKyIecNGlH6b
8YhraSihAHBVBW2BWEnbyWGq0WSGyXmc/IrQlOqgmmY189k/iABpA1l2QlpOoCutRvFk/AgKFBdk
cyPKrxuaVV+D1l0lIFbOU6LZT7SUV5nZ1nGJWrfMrkqYbwHCuo1fFymniOi2XpkdB+UX284uYQ92
7vv8z3WUVPjwWXAuDsoc7JagmWmsmLKbO88PmSTq5jgV2GUqn8J0xvFp5kjw/XGHFtnFbp69YNum
bW7xJjXlCVTCUx3C8kg0gDSAc++WPVLXxwzX2ccjkimCbvPTMCdDxTVh/olDtjg5jZwdEjfI3bBJ
Y3nqh9rbwrBG89fklwBW6VGj9kGmLQuIkeKqe1kAeNUp4Fz7wFaHWnLq6f3figo+CUT7c1kyVVI9
nEVc2kzjVmzBEufRJLNgY+bxp22MfJ518JmE+Cy6opX48uOFAYb5JSvhbIOhvEtb/wLazmMez0iF
2rl7UQgGn121G1OHWWbLNjWsaJwRG/4IA8UmBzale1a4GNfj9HMmgi0zh8dqsK+iWS4oJT6H3CZJ
rXBBUXMyoSrmwaRRdip87YDUnpZ+Hg+xPjmZRGk0fM4+KhUniMedy9LKNXiLVFOTd7r4/S5J5kfX
aYJoxATAAPjYtB0OE3d4Q1f/ewEwTseAH9c3mOCx9KMoSO1919vBmVSanHVreg0Sja+C46ZMLYXW
LTyzBPUOJXlicZKZuyxQLAsUxCFNtXxRU/kB5GdnIc86IcA4+63rPw7DyzQQ3F6o8AHRPTDtDmZf
OOtDmfbljfXgna7ajzhmIlJpVeyKbnkJasxeS+vOG4ZDbNenyTs5M2UEIuRjivgmWvfFSKvdPgvg
mU4QPxK0eoT/3g0a84Atq4ggZnUBu/Dth9V8HhwxR8JAl0z5RspJKd3t3AeCZVFz1G0qr202XxLP
mM6ZB0rSNtjWuK55FD1mlLoy4J+HKMOSMLsU1awJmuBKRN5pRaHT4E4p0TCY+YEtzFM3Lh9cWtPR
yqxz0oryYHc0EYWTWXedzUpComTeKJ/1Phya312DMta0KRzK8slCtHTG2pcfEWoCFxProjIBM8hI
zU4ExUs6MGqbFw27A3yG8sWbhtvaO7AU4LJpNoxUHg2CunKYMOPB8qLjttPtkMP+cp1VoYYUL2UG
A3FnjQAITOyRDWvoOV25Tn0UtKx8a1TQPiGn9mxIljSFc3HG7zHD5a8Y3rHVdB7zVh9lwb/o6LvA
IbeJ9WXGxYDwZPCRSvhMYI8duuAdAvY9tU99qRtcP2GsPgpn4jK2CQqGBJHuU/pKxijTuUgY1Y+I
m3gyfwbd8lm7nj4UXfBjAHCC++xU+8zyL7LguGZ/toXxBgu7wJPpftcpxpggBCdbNvI6OiZJv0wl
wGNAxe1ZnKE69ZnbOUuxnxSvFTiXf1/m0NSmrH1smUFjQBCM3Ydl7SQk6gP0vI9yhNofdh5poJVz
yVvGv+iw6TR7iMeYocjlSItz42f2hfAf281AY3Tqt53N8iY8JtBdwZinoZ7a6pmHtiaV/BCWNUa7
mvcShZh3qcdwHYOR9wOFCYKichhFzofaK9G8Qi7nYYgsL9Ok0iTpSSed/J15VOK9e9/HiQPEJbws
iYmK2C9X3h3U8ZjEwFDMcpN1eNpYdeAco35m2ie8/Z+wQyqNMQ8uPkJOU3EysemssuZXFwaK9HOE
5z56Trs/sG1gyNHZv+16D1Z9YYqhPhNLfM2DKSmfGta0EkdAGRyNZXhUGUR27YvP2eyXXRPzTMfD
uncpBPEmMLVQk/MZ4nkjGyF5a/oGpLHVP1G6AjvJVujSSBBQzP01DoryRYkXPm2PtyG8cMBGzhI3
sNU5VGeca72oIC6l4LQxtG67kBCDzEMX4IdU3Z6GBdBzCgi8zDut7JdKcnG7g4DGNIDTmwGsNQ7I
TbB437CtHmbD+5mdwjhrX2VQbnhNOXnutIDSvbpW8OVV6bFthngn3UxEBgPkmWtk61ZynQw1xX6o
9Xc6m1t7bX7zkdZCu/Kl0SEZiy46JuqVPQKojmmpYbEJtbaTIe19ivEXWZMBX4H9dg224zoH/bcB
WgkbpLf1B1A6OumP8cTTMUW+qDWr3LA0fvquvpMw8g9oa29JZU/bfgphLZbFQwB8DXYieVM0y+E0
i22iGuKQSZFgS9OEBwtTWdp2GZ2s/LMgpelnc7ypNIiaTDV75hnfQRxUUSrocduOiZSdZzZSw73q
cUPj7OrPCmYNxVHHKqoZvn2ioy6tYz/MgTdGgKN2mEk4ZQxuPzqGb9J6z60FQQO3iQkUu4dCKXNc
4r15EMlc7jPhXaCQ3aoY4GER9nDp4CYEQXcQoyuiIgYVAU8VzFuveRez/KVevGrHc/ixq4zbKrf1
Ek5JZ2RQOHnJX+awRQdrw3Jfx7KlFGWZVY6hPLtMQInDZpuI/9dCAtHNzAhGTPtO85AyeT6WPPMX
N/hjoQkE4+YfyIFCjBcCaS9i1MMsgjFz+AA2fRIiEnO8VC4pwmx+weMtyPxV+D5LN73yO4wYnYOM
G2mbpbZ/ymYkUE4KNsEr7kxwwkfcBg997JmXQgSviGYxcTgj9yEDMCc7q8q+YqWkOybvrxkqxPwJ
a/zQv3ZFfR0tx9sO4B8xpuG09eoSrgFTnMovZt4E694N2WHimp9iOpOMuO/GHc4NSsYwW1vKpDfv
6yVh8lyNv1KwA2+uotkpBARpSXDIhEV1G6CiNccKb6qrpx387dWuRZHPzR61+P4Ze3jrKArSGzRu
HoKruLJF8yIp0NnxmreVwHphVhpumhhBQMZJdwjDaTe1wcc4qWlHO/+YNBSSYdw+TW77i3YZ6pPw
qe/r+8AAwCN19RKEPh9ohttGPltlhfLQMPchoAQ+XGbvJQkGzoCEwyc/wLH4gIu+uS0oubdaMmNH
9vlcmj53pDP9wMwhgnAhZdjF5YH4fVVfIGLL6n1DLpadsdLSNjSGrr+zlgFkD9AwK01eQiu886zA
Pw7SP4bj8jyAQGVqH+CllfqPRvnOMKi19goWteqnr4wW5C7zM0bH1Hen3q1PIJJuCKTH3VgH4Mvh
KjQpj7Wl0FeGFeNGhsutqZ1s2y7OTzhVL/FqXGYuUKwQnps23e92mCJrzt/HXn36rvQ28lrEfCKB
kf70Ysaas2bAO8ZdK403c1xescKq/TStBXrFQN6RyDAS8SRmGECpW/8Bdh+wUep3ndE+UJVAx12N
m1qP197jA0Du+O43NLnWcHLYFjE54WJ8n+RwFKNyozlHNc/mmUh4XswQtFQILgHLZHSYibo1gNGN
2nxi2tV67Gb98TTlgthKOR8wr7NJIQaX6edlqr+EJfWB+DknIvZz2MQlRpLGtuvLwDQs5uPdAbz9
lqFvR32HhWkaBx7sHO2yDdEFQXvfiUDDeGT5xdr2V847qZX73jZ7UzIgcAKspV0JwLyqsQdUCuvi
0tY0GgNw7uKhHoyfzsjN3Vyb3bFy5Gvnef0F0Q+T3Phi+O7OSEM2obM7YhtvHjFnkpDRYsc5dCvL
cVzfC+p5n2ihIHHVafEdDPL4mixBmDw6EjJAEYniujvFnC+bLIe+bCmXOVLS7qs1/SifQUhkbKOT
RNB05DfbGvbcCT6SWpMcDMe8yWHhIdaq7LDOdwPt0o18Tzni7gWz9Sa+d327OziMHGidreXYGfoJ
sT+HVx+jGJhJkAEsHMWtD1mOutETHHyT7i+5TizSavWfsVhubjNLuoAPJevqLhTo/438IXTVPYsO
wlk5llCzvlhDwKzZvHdiNgiKPPh9TvaLXV01rq8lEwdFJzNkNRI2u45KClfDx5Nt997Zl/ppALba
xAAevL5+VdXwnrf2srccdL5G/VZ7CM3s/MuYgLk49XvnM4depv4IGdIMIc7VDoO7qg7Rg1XHJevQ
WxHmzZhjmtQumG46XwinBTXeWT7EUskAfDWIZnGHeTSVLwEKETzRyIoYX/As/cWoju58mjpad87A
MgDyHLDPMq59b/14Yb8DuFgwwqpfMp8Lnq3wjoHY78DDH4RAu6jiD2NFkik9n2YxkMsykoOCnRl9
XMwvHjqps8W9dEHaMltlh/ZO7sapeS9niBZFPryj2YFKFh/QlR4V30JF28ODIqaIFShKfuX5bNPy
2tuFPSdAnHHN5ZZaeNksg4Vn821Vsm81klvfvUEV2HbBwarDa5cCZTMC6/qF7ryKREAaTdIo/DML
V3a5KiBwdvCcaL8q5OgpzpOIJSTKzrh/UGX4GEzCPFrlZxxPhMQbzx6rqjpniq9U/W3b2UTLjHZg
nKws6rVL/TGMv/pyopbx5qee5YuqQ4wsavor/P7JRE80WCZu+jSt78eRT9mi44l83/1BkwYHgeli
qRrYGFZyZ3lDuSsz/4FsBpcxiHlWQQJXELcQw2CbGzQpvTnK8KHBpjzPRUUVGTtnxwsP+QKSXCEb
YB33A9PqU8fxlVksHQxKloWGBwImpkEakyVmwNbFV2K53k3lGAffbL+Fo/ZkEm298Dnopyryi/J1
XE2yrltyt3nVYYrxDSv9J/e4SQfSy8AAvJfO05RWZ4OiYyMW68tMU+fU2oqICcE818Wc6zRvmITJ
ZGrISivDcjsQDsaoQ2xS4+LaaC+Yqbw3GSj6pit5YH3rhCE4ZPSbqZ6GhedHikF1Y1Qz/vsBTKJE
PJLKTzvr3ryq2VZEc6uSg9unsttkE+lcacAgfrgZ6cUvJkGpM+fHyrwD83KTtfs5zZqATLfFA1q9
VJP7jQ/gl2FR0uXYmQHOAdTX64ea9clLYoUwjfayotcAuPArr/IUeFeLpTEtXsRAaojGtpTNlnVL
huTolwjP2wyfir2SUuoSW4aL/ahLkhdZYSKbHZ/ROYA9NtcvwiIcTSgiIzI0FYtXvuL7W9+eD5Mb
7jQqn2HZslpCGubiXXxXBeqnGzqx65044dZ299W7kSHwMdKeDR3E8UHArK6pOQLkTuVi/3EZBZG0
iVPCKj4TqPOGNP709ngmz2hAncv8HE/xLq7T+9Bjsbn4G3DU/r/PEBzag3S78dJ9DlPr8nRmls5E
EfmRegjm/Ekrk6EBMnnRqJ3dMefJC9KwrOU+5xkdzbI7WYP1yhiR4ZO9XGt3OMiYOaMfsIxEUWMV
y1awpNk0yVBtc4vBY8KlUPUY4n3vzm0GCoSppVtpboIwwtxBE8F7lzln3dR7Dwl3X7AMYt+GyLib
WH2Y30v8F+gP5VHYNbgE/gAveLEJDtq3bX1CsBilowMkzDsWS84MQDb3hEJgM7faR1t6p3XqkHpw
9EtKzKbv71mVcaH1FBuy+Ot3zt3crfkXZX8K6E/tIHLM5k6jCq8SQQBY5x/H/t4avft5sQ+tQbEC
smBDKBziGU2iSF3dV151K6wZJ2kMJH+IHxbl0digiUWgDCvbtc9ynRH63XHw0egJi+iRdJUmlQ2f
tG+Jv7NE2il8jLVqNxXpp5cvN8gfO+0hdbXCmtsE4mVD98JOydsMHf2Fy27EUtQqgCE4Gm3ket17
aiL5a22cDxgmNza6QKye41MOV7x0gLKtN2FsLDfDJPuKMYoZ92cgxCG6senYs6jLE3GjTho400cX
y1V4bWLus2XVV6QMeZ0GvQIyIisRZ9rtG2w44Hv9cxtSNjGN/zO2dbdbbPaXmjH+TnndrjPnWyAQ
1k0ZfRIepCi2kz+DRb7CMkUpbJEU/ZKY0TexBL3BcYl0Q17GMPVweB8GZKHEnlh0HOAlnNRk1b38
2ItRsM+a1baoegKcuvIrc1xyzMW3bOPXOL5QRxEZHII6JLnINhnEAU5fCuuiFW+AI58m0+dMNlC4
xqb9OsfDyap+Bj4PdjY89Yyl+MqFPvb1Koz2FmfPkJ7laJIOCK4VES59d2drQbqFB2pLyek3P4ld
P/mOIYuIMRvsc+MQTtHXyZHYrojA6nE32PxUVeuIFJHk2Pd8On5FC1nHl3GVQmHCRKFAwjtpUgeL
IS2BhXfWatw1mYSJTIF5C8JHc6BEa5JfsqdIJD+QlAfP/kHkf/TqBHkbP8AIIfH0NsD2NW4AbJQF
nSHV4BNcDEMzridXMVqyxAGUgZXbQGdbsPPKcXG3SO9C6OPb6tJq5KX6l9/VhKc4DfUeFAErY1Wx
0kXPd0TuczVacnLswHrFyTjtM4yxc0xAUV7Lh2kKrajsF+p2EvKieCy+R2ZV26RgXkYs5tZqV1XX
CjA24ExstIXO2qzrD/wc5jlgl2JOhIr1lKo7p5flHbP/xSZsRevqqzZHcWL/IpFogRJAET6zj/By
Indb71xIU991Qndnsr0OPqLYOxHDNyi1uRpJ1r/NIRlG60V7HHRanrXRlOf//tcnBbQ8D3Qf0Gn4
039feCUd83vb29ZGDebtjQubXmzxoP3lxltVGvlnT84tuOHKeDJivJEDidp3vk8UzVK3LDeYq461
N3MAcH6uNt+nkfVTpHJpfJhafySGnfxg12FAviQ4PJV6FBoclqltDMOUkU7eqbeSpmybhW3/YDZd
cUj4tZg7cYVD0on5dTP3QGAiFIbUYj3QMQRZmkwgaxPTJai7//mSKTVd/v1ZMlxYQwbnf3+XVcFz
hZj98P++/d9fun0ZnGV7/b9/JeBYv2Cnxi4+hxqPXseDD3lDyXL0QjUPk+x/v1i9B2ImKI+OnduX
YQjEf7946//qXOVoRen3mMi+FyMRWf/+/N/3JmMSMGsPwg851AIVVv84tzgbDfshNNiixPV8CmAn
HPoS2CK40ImPdAFupQMaN4iGkr6Io7+AkxuTgWAJlvfL4p7TJvfOnSm+Q4crL0WhcpY0rAj94HSe
q5YJWY53ZFuTWeyCnyLQBTn9aiEg5+w/JJ3HcuTGFkS/CBHwZtveN5vNptsgOOQQHlXwKHy9DkYb
xRtpnsQhG4VbeTNPlod//8v4P1EQrDxATTvgU80hNqzmoMgXHP79sqjbfIc8C2SsaA7D/DuqgLPb
m+j/Sr1m5J0cs64QGa+LEd+KH5Kzy1k9KvemQjIdWMhi8khmcxyaX4rvw+PUtvMzRAmYxRcSiHMl
Gth3fgLmGXYFdKKmqdY9gVbySJ12mPRYA+naWNrh/7/M+/7WTPQFNP3wUAy59v9fqqhBJCg6TKcE
ndD32Mz8+y3Z/Fv02bI10ccbWA5kblKQDEb/7HpLYDXxtujUfkJuOTgUtIvREsdygMLYdSdN/5W6
UR+SQmNJ52LeMkbvgEuOd2+LNz00ovrUcM7uS63cCGL/B1xuqAksz4X6Ilfcb1T8r2qlxd8yGaxz
ggWrl5htCZqBNga8SdL8bOg+m+M9OOyEzAm9ByGBHjc0+U67R/S0ARQ/2E+3r1a2a1grOWREKT0U
U92YXpDW8Kg6zRdzrn6m0CpoEN7jMf7kpPCX6ErBMeGKFEl8q6NUYFMsCiMkSCEaKZJlNjhYsfEj
r2zbnRMi9OA25trWQXLIHLiEoWqEi1pfjC2l6I2DCMd+/+iJKjnq1CEvY3w5hr8UteDtWEEJnemT
PvY97KREyLv8TreuNs0ETnfcSKPjOkA5H1KuPyz5Eina+CvCoNy7A9BriX/LrqlYE+0DeenEPAKy
GzZNiA11FdNkCWd6GtcifCSB85EW4U6U1XtlHSvqOUY3g1ZF/UbJxY6ruraBU7bo079xyBUOEmPJ
ZRc2RPBZDtWulc5hlMQqrJKA12iHpwJoe9Qk5qnQUvZHQbiXTQlwiExl98I51+sIXd3w1FnmD5vK
bsUkv2WBHPOslt0SksjDM+DOE6XhK2TlIGt6JyMmz5rFU+V7K6Ms6cFu70EUfAHtztZelVzRSCIy
LR9F4of02yVLqYG5bIdtkBXd3Ee2TfipY0Nwbg5291hEB9EGl9iiTxZDIdOCWAX9AA9YEKqTrbuq
4/xWWe3F763fmCMOvR5knZ6gXEHlptJd32H3lLDEfeGWyygonlXZO9tWqE3jJM+NOwvShb9OrPCc
jtJcmf6BF8Wlq5q7JoJ+YTYg7grzRsDh1XSduz8Xzs1dAGiEDIikB3tSy7xG8UVqVIbEtJ1PERw/
CUGYmNh68P/kXCahqNiyeHPn1nNM0h4SZ1wSy1JtDwky/BUBCFnbZGHEVJT777Ko3gItfQPKhSWR
al+Ghtaw7hBfedPl3yk/R9ZS1jtOcIS2gQHfhFa8GE3Y96Pt39KBf1nZYmyyevhCsIu1dTa/NUdJ
AN5yENzwQjRRcZNe/83QbS30NyOzsJBTZxkNerbN0CJCHcyESnnF9pTf2Pm3YIeUZfHvMMXBvhDN
ptXCl0lA5S3sdccK9ky8QECB2+dVufNa7406NLYGEZeLJmRMUYiB/vDTpRNFDwHyZCiuBkxIXNvk
HJLwxsan4qJCnl1oLOFdMjQaUCUGOMOiKdHZVxF2+7oIL6HZUneLv3Fr2ewJfJZnKYyxPgYTMKYu
O0WNrTROOpaMWt1/0IvFZ8BcuqUNYyyx18WQXjHvgzDVv/QWlEwbmN9xgu2rxmQHLmRiwenY7wEV
qEg04FspF17bpfixrU5b6/RjS5eTCSBTAaur/DD1DhKue6g7Aeqy4K5ZW8/Et3FA5vCjbea9rFUb
3yeC6E/9H3zpJ8zrw1wmSiIK+GJeRA4QQtAuDS7kqnBgEE/Ndzfp32wwonXcBmg9LPvYMjNlKy5z
rE+XrMT5Hz1LCzNu4qVVRO81DNtupDZRmjZmwUJ9qN59tlFpuZwUhz7FMRmEBQPQEGBEHHN8yFP7
LUSTHwYvvNRcy0OSqvuwaEH8TME649/GAmz6LEek62IqBmQ//4bjEKbfIK+kQodVHpR/TN6e/Bj4
htYGc49j8KbI9FfXn0irecZrXDVrvY0ubSBfekNzN5k4DVYQbbsaig7Gq3XiNlwtMLbV3XYSAr1X
sr9EpE6Skd2iubcJzNhR8+yqu961RzfPfnD34bopMHu2w4Mdwb5MoWaMxlNeqXqZzIhMu/BokJys
ndWLLw8KhOtEG2XtInM4l+0UPUHEB/hneoCHkI7g4ZO7orCWMS627asVsUqQ/nqM0kNVznXYY7jL
DH/cZAHOgGJgPwsQjYYweKEQX89TA4+rLUEWuEOFg8ZrlrmJJXFKp4MXYjSUCZANnRjUECevmEwh
N6kwPeDC2OmNeWuyKwCp+kGAebwD3QCb40+c1pBGxBDHGOVpDQUfZOlOuQEeAfy11c8GjlTudhCw
q7y6lUlQXAPJRdNqa2hq3YoKHLrVVeCz/Cz7fS841D0Z0SBO7prUVnD995f6k2WHt2xJTleBME5T
H2OsroDfWIHUr6kV4Xb1Y+QskvEi7J7DL/LGxzanjMYpHL51U4imxA+ziPRlat2xOLCVyZkFw9Y7
lcwS4bzrp9UEz35aDkuD3gSCHMyDhkYaMwRiMA6fUWKPp1pK0JM1Gxq+bduC3Da+Ddwp+AbYfuUv
QN30E/hxNr7psEPnBNBghzTW96eBwR5Or8kgZqlNTYmcz5dgCx0doES0tM2ye8rjBjdn2PFwGem6
d1X39O/vexGNMdJskf2C7olMdrOKXUxMeUykJKIwfhNqVwDayZMq/fg2zH9BjD7FFZ3oZu36l3nY
KFWZ3LSItCQvMGap+Zdy/gtX9prtM73EY0+psqkCsfn3TzsjC1ct3dZcDPl9PN5Yg8KxQa10o2Mv
81swYXNwKKJ1Ey5NyHguGphKeERzdG7GbRwkqesGPKjGvgjNQxX3jy7yKD8hL7RiofHs8EzsTDVq
s+/Gw8uRrvypQidp6VvgfHmEAgQkSSpYm3X0Ws9+8W5wKSldsVDwL7UQWN+S+BA8asjvTFj2u+yJ
mwfF3Azi+CdD/m2gQ61DMkorNhHDwzSh1dray79fDHSyjOyJl7XMql2qG+OjhmQa4D25//tV3kYb
b3TCbWxjOqwzb8RBb8f4WJxLGvjWNZ5k+ZC29tepivr871dTF5h0fMl4a5nxs2334sFTwYmqowfV
cSoepqVsnFf9uP33T/VRLSd98FaeJhJo3L548GnptwJjJv43KR966Cf7RLnWbLEmAeky/jjYPA+Z
AYEEwrd8FP6o+FSwDlGpB6sQl+Frk6XVsY8a4iKDf2Y7lV25XoIZj7OLntUO0QtjY/q47zOHF+3I
zcmwONtHZqBv18WLduzyUnwC7DkAW2UJUpTZ1SmncK3yAGHAHo5V66lTVXcWdBCfJpap/gDZQkgy
cZfVQEtBScXnrneUhk+tfdFErj0JHliL312Fmv+aCzBKGbergQDBjiseWENK6hctVVgs5NW9sKhZ
DYc3uOW4Bf2UuYvPPp6crSKRwEoKfQ+mDNka67vJh25NBIJr3exYiFjpb2XkWXSpYqwAIYtBN8pZ
IGBvqeyg2reRv2nbZI2V0UQaDqN1EjO3eoAHVNM/lZJ1fmP54ZqDlFbdi4jLN9PMbKQR/84mk0Gw
tHibGFAzYBSILVb5czaN9YqawFvsEfvUqV8s5j5Jsxp+MkqbBxZ6fZ3yWLbxPHhCziy53wUesVHe
qSF0Q4YWXlviN5zUlV53e00Fxiv4P4y3uCPL0GHeCmeDsEEavRnb98xq75rkw11BDaPjLT713iW0
K8C77DvsfiR/cRSCLEHIjWxmF39nnF+OzdMUDCzglUX+tW4EywbLAWtqa2tOFd4jgbrbXGPacZg9
LnCVeuy53HTMSzEOHkRKBMjYEet4YI/gemcS7l+R1GDTBWz/DMd9Nkf3ZmgCjKjr/Bl8OG1xqK1S
+BvQFYx9LuIey0VrbOe3IcWY9Vb7AAsb7gbH+WZDjAxddHDYImPrDwYgsZFsMKA2fpaJ/Rn7cCCl
MPBREGsyIm7JZVLGVEBU94yhsLAhKHBt2+WC6VwL2Rx5Qa9z2uCDtth9TbnxhA+AlU9Qs14kHTok
HmROshemkIxrmXtr6plkQT65pr0QyQrxvg29NRAnwKtyDIghEZN1dA1cCWa0BFHIl+o3Z5bNLf9a
AzCNLS6IXgjMMrJ7dpnVdyVTPr5aS42JzSUqzzQ+b1gDE27YHvDI1qw49hMmStRL/Em3KMuzFdLw
n3hyg7WJaZwJAOK7KJ4Y5F+yCgynFSA9STE8OUGwwGQl1qrSuWAG5EJKUFQdwBy9Nb6r0HwPI2/Y
ajl5L8qVWUcM07IvivFYJrSPubyLYo/2XEoMnlsLVzuNnGLVJy1ak/0k7e5XD8I/Tab9gBqI1eye
jFlbF0Z/zgb9PXWYn1SkUcFrXroSti6KegyjDdF+BAucDMPOqu1hbeXf05TmS3SqVeAPv/G0TmHi
L/P4PPDj2PMFoYUVX7JJdjKu34PYH/Y+n3ewkhef/9SiLWjTwiI+1clH3YePNHAeXVMb67SUV9zX
lzEcf1hl1LvaNdlSJn8SjqH9SEtiInC7hTlOfb5LqKNtddWT6AF5Yj2ZHevf4B0A6WZ0umMjOG18
c6D21VrxcrG3HC/wvdce6aQd4vELDXuNziU/s4T23hGriICFYFIHypCP3sJ7zVK62dkKol/jjEwK
I7kQxQEzrbjStvYTUDQgEsyt+pRiCHA55gqzXxJ3QCLzl7kEBOelE2+9iU0BYsDKtiTlRwUvyIgB
RWAL5wK7q7yCyaxwnsKZW5Mp72pGREMsfvZA4c1jEI9UgYQJJneW4wk8/JVqJ4cPrv82DSS/8elf
pQ1E0cRhgJiumMNAZa1BvOBKS/UNTwV2aNSyz8kYmGvtK2VPby19ItGAgwdNhlAGnnt2bPXaggwx
CKktnQTZyvFjzLSaBHyccUuDX1wrBJosvQqyAjuf/1dJSYCPRYEIN9HiFBkYRs42NzPecIJ21QLh
n5q5Y9FizMgRuzdcUM+qJKUsYzdFG8rf9Ei+x65zzTJ1F0kLtTdMH0oVzioT3rvNO0E10yNtplmL
GSgS8Ni11Yl+83TvPg2Cq0wy+8OxM3YTlTBOJo+12b6SVCR5S4dwnNRUBeBlhz0n5NomUYJMaZPM
xxTAJEmhZUkriBv9sllB/3ZdJMOJUnRD/8NqrWwiAS4two5XjTs/1sAyOC9eEgYrd/BhnYOSUIkB
/bDw93kfYX1gci8M8DlgTPGBY/5xPHaMzAZL2pFwRVj6Pez9FzYPlyJQNIjlwR7Zli9XdVtDMx9F
H//N9SpckyqbWMC32vCUB/aNMRStLWsRI8u/ZkvfjfWDx/NPkkZXb2zQoqeCpI9GVT1zGrr5p1XH
7sYnX4jZ3yAvCPuqncp7humHo+QUltrVdMJjmrcfTkafpdtzJYuKz9FFaZK2ueoBCzMz9hve1ljL
IhtnneaeKT1B3ZAEqqe0OqlIjNs5wLaWF8/lO5PPrBtXWX8p6ZnraQa+bI2WbthsS6gxODi7AFhK
221gCLHqm4MjBUxuAFcfXsKThtIQEybmPdgBzQi68jvvs7+1wcchMt4Ima0KKsxhCjC9WEieme+P
S2sQn7ADkAbH+p7a8d7unhKsUWx88Aq5sEfahj+N0UQvqgCLyorlJfNJdOQBGXQD2ypiiE/bZZE5
R7/O/nDwrlydBTLV8QezRiTibnSA3nzOgnbcyVbeG717cftuSZD+pbeedTmNlFARvg+M4kFjzCEy
nT9a7B/HljeE1hAirRr6WN3uXIdc9IfcW0GQPbUt0o9t7Rte2ztWrseeGnHe4ebWcwEKDXhR+mrR
MjRIDAU85e2159K0HWD+hSUP55jo18l3mhXBPtoD48+sak82JWe8IVFIDfOt7cyTX0Y1CtIs89sd
B01MA8qvKHl9BJKiCWE75q4uMNvNOYZmQGGF3MbhiYJpWMwwpp3PoDUwfCt25pckiGC37rJh+Aoo
KeKeh61AKPCeUwzmWAPdORbbIp1YCA+fRsOZK7BFmAGINUKbZnNWNl8C91aNI6yiJeQSO02BDpR8
eN00Hl0tuGGnumf43tZBEFNd6lLNTVlXnvqY8zgLhf5bGXa/pQWLHFryFFj1GykVKrZGKu/84KtF
XaS5RZe3oHppXUoWxpRdEYK653xXDrd/09JPlKoOPK6m9RlB02Inw9uYP+2udGBg2SjqTYbo3NZw
8Kow3XMKAUkJ34MoTdZ1wjmhNMheTqyzQhcS3KufrfUK/5PpfozU26No5PzIwF2Imcqi/YSJzvAq
spUKNdygTXdQ893IwZHiD0w/fFReHJPRrumNL9TDqXFQTe13JftvK6r3uAiuiWls9Cz5zNE3/A5C
axqgyWYD0MAvo8XmE/ZwnDwGqikxvzvO7jK1Qb/65qtw+q9CcWJrRcoNoP2hFpf8K5J4Vr/FenjG
7/5K7zRjbGq8IWr+YIQ33PzHHXEVTlX9RwnMZJagpKOeQKlbIOWqsclXtu5gdqN9ZArDdV5ZW9Jp
+Gw1uWX9vv63Z8lLlDnOE92aPsCtHKOWvLGq3C+orOvYDV79qH9xeYq9Ws9xNP2AswFXOAHUSTnC
dJFSvef8XpE1zwBXtn6J8NuATaD2fEGeDy+6k56CHqi0E6Zr3BU6greHeE2sgZ86Zjma3WR6kFHb
HRrv5uRJsKpK7ZOSvGGH1JOM01FVzQR0BCC1GbU3mXl/UNevlu2Pq2mqb8qR5zDP7o4LTF6PqSNU
r7oKV4anuyt6NF+9nNsG5PIgQoXFMQk/h1SnW/mfBqVAK0TbGOYL55OFGYVM9SdZOrLirfVlRdgQ
NB+TWErcvYu7pR5xt8lQ0V3HfK3TRu4ogEpwWFHY5VbEcNGS12rCOeYD1EgcwMWeREy1vOEz7+q9
KphO/LD5sNsYWL31N5nMB/RMd+0UsD5i+7kJ1AvZ0q2h9w/git2ZdQI15VjfuiZ+iJp2Bc3A91Dd
nIpiV4Ha2AX+KjafKOt4lcO4c5LZ8dkEwcqnEm4svsZAvmNkKsB0aEesFj8t6vmhJVeE5527Qpvr
GKZD9uSSsJ3PsjztMAVA+DtPxFMXjclp44YFTo+62KU2FT8g+JAaSsy3/YeXxX86bAzL3skldXt4
t1R08jJqSwx2moN96TrEczf1QN6ONJZWlI+pGJSeeAfsSLaOJMdy/q+5XvQZMJ64ZUIkBjLb2LCu
KRxEhjymoybmKrGwqvpBDmzfKzPe1kaG/zGjKDut/o4RgX9rkHjxqMwFEEghxb5qsXfxDSKU+txm
MeMvnGnJh770qw+Zz92eKZkEF/ofd8P8kGX5bwDugby992Kym+pgqxPfczYmBH+GANKLor5NcXSo
zGgHrWpJudVZS6FO1nXNZsdxP3U17ZOsfM6mQW5TL/7RJ6xbbOYYRuTr2MQujrncWdldcIxseJmU
lNy9MHxhUGck1Q0Jc4DahXI3GX5It26WrLALMkJGU7ui+/ng1M0p0hloIF4YW8tCW+W9mFANAEKQ
hrc6N65WUoEM6rxPSKDx0S8GvkIf66Ic/vqV/K5coUDqxyvIaCzQQFmu+i7js542axhSH3o0ZNu6
MTAXJRNmw5TDIbVKLrJTuYqlWR/0iPGkg16hkyVwGpo+AWLS7UO/WDML/tdOw2uTF8QwLas7O1jY
i4GIb4ukTjzPfUn0L4hdLv8XtR66kExDj6fPg4ogBNuNbqQRoqdeyvcm+5Kjz+ukrHGnr7qsRtrr
2juOpFtgj8eh3HUN8YihaAN+S+w/MYTKjMUUiL2ozvWDcrX3YNBtfH5UfoXhh1kDSRnFiPRlPdD9
5k5ykMGp3TV738dpJA9jI1kgp/m4FaHZnXrrXGj4bNrRjzcxefd60vnmpoz0vnXoxoYbN/wRz33r
iTyTV4qohDWKmOwz92TanPWV0aXE00hl5H1ADD2z31IR4c+Sx7zz5Y81OM/cXaurjV+SrQFLXTdg
Iae0dO9GwUGLyA0bBs7sNoVwAp3fnO8y0crQfsMCw0lSH1m6iZ3gJzPU03XwRnfVji920mEP4kHx
J/04WEQO9eFik6o/hKM6aebkghay76QLUe07DVcpSogTwUNRJV5Yx9tigqB/+FVPIQJrqX4JhYLX
FqVvbuxvBXgXfMtAk3oHBElauauRiQfVKPtxPavesnqX7YSVgiRm7KljnfUkhRMIM9ZkbcYOnc32
2vsU8PHI4uFVq3lpx1bPPo+edo67X5NrE4R/M0B0/y5mKyXCebgzk467V/XTiNlc2QNjVrvh5FnB
1VcB/UFBAeoorb4B4CxHT+f+5rOl00wCtbU6967hHYw2k3u9BTQiumy9C5o6pCV2VuBBTiGZVyu9
ZJcbOt/I4ZB4vrXRClbY1N2F3eQPGEzZNbfIj6vvxu16brVRva5qbROqVJzQc76sTifv2oCnCGvK
Bof+yLWVE3agRnfQ76JCE3C7Ti24QNJLxOaTC6NajFSRzUQLWDskWFHhXkqPZKZ2qwPwPOGUsx1K
g6eem4xeYotowUegir8C72Hur3242DzofNNoltIoDQpF8ZbWRUT3DA1Divgk1ZDBB0bVp2k0jmaX
7e1MYRPC4QRdzEGXxT/tYw/eax1+/9Tl2Z3WRsKOEr2tZuIaDsq36WzOYG5KsS4Rz04G5KHVlJI2
6jnczvUQvZQ6/A5V2Xv0m3JrOC0sqNgBoBRJrP0B3ZbY6iX+hyWNWbht59UHxrmkOwubiLjqf7Mm
eapIry975WGRybKX1mf2S7J9ZhOtEl4rNhUpSp1A5lqHOIWsR86MfrKyOk6UpYzoDU44w8Cah2Fa
33WqHVnNrSLPvkkMz5vUJwdAf1YcfXro202efPUZi0ygExd+osewyMJ9UbHXjlh+Dvg+VqlWY20c
8lUZsTatOQD1ic+ZqZfAmJz6h7eFqbs/WL+rdWpuTA2rWBRuVM7zEcEc4OixSU+P5xhjAgwnBTyI
dlXRHh13+pMMhcXYtzKC/I7vHDZVW2/SzHy4pC/QdLJvJybuO1SAVC2Lh8+F6rZ255+2bN/5Q/uc
qjUNkrp/s0PzcwrKhz18T436atK8O8hcfI1U5I0pOX64Dak5nnF1dWveRB+155/0QX0kFmlAXAsE
ugB3cn3TfwpWu0us51BttXnW67q3rGA3EMy7+PE1i7wSZJxYyg6gfzqgVxLxupd9+kZLGHYKf8vK
7qHx1QKjp5F4YoTiT4HZXTMuTaxdiKKsuVHh4ap9Hff7QkQq3lEgPC1SzgevNT7Y/44cMcAlJi7n
ywzhNO7MaAlh7DlVo8VbB0NAl1V/vAwPcq+6d82C12n3Dg9+722ydph7R3CTcMDSHlFXOwMC03rS
3YNZGPw3eUoZa8ajjo0CuT2EN+/yXJTCPoXDt9QonaUMb57p2Rjb6V86KD9iKqMXLt5WHgaCYoWw
kSv7aVsNWHPRuNj9tu3H6ICcMTGALy3H/FJDQ5Ez8ukUdQvdN9WKc6il1+dsON6TkdD858+lsS6f
ciuJN81MKNDL51EUXBuSVF9WtY+KG/3kgfFTEQpa2GPBC7ZxiKO1Na4GYGs4tMjn1LO9hS2HIe9+
aj7LynsTQBuY9TL2jyOfJjOYJWHRsOgqwvfI5Ezjz5VFtWJSH/xF/VQgseP+C3lD9tySyLkuIkUo
z7Tc/dioky2AONrnMSVlZmArWxh6pu9UW3GWFcCa04yhjvAqf2uaji0rUj2OcT767nzxpUmvyEm+
4sYgcICphlFzqdvZjY3etNaYdJatdRkCrWcTJ0k2dvr3LgqCcu2lEOqla5zJI9JRK3o2GJZ7okBQ
bD3pXhLBxxayj7mXbs+PRZ/rKiuWPyPrfJkg7UmdwUwLonCHXxsghqH/NqPrXxsS4YvYelY541OE
rj2Rc9uUJaW9hHhazX7h44PN2JQ/AVsbFvQTY/XcnZm46VPAuIFl8isbs62eknaoqJ3pxxUndb8c
aBXk9sEmQ/JEodWdy8Tae8owN4Pb3I1IO/i9vgY1tBphbjj5s0ciHdNR+sdK6XJKHfkcZaRuRq8w
lyW5FTm0fD4k/UhUplvTT0e7GugnXCF5H2/7QGyVKmlBrPpfq+aUdPMUWACfWKciQJnSzW1VHGbN
4Oz7enhPU/kGcuzTzqqPyNumilitaIy7nWc2Gcf2nKXQVgAAXOKYAFqjuF814bBJY9NZRXeVK3vt
SIVRzoiejBqscJh9pGHFtNXxlqKyhzE/wF4sJiB92Ij/jD5b+WqybrI2mVizlnaIPL+JgOG/Iae1
IjDAu5wl/srB9kqYDjkONf7HGYnuVqx7cevnqzDMf1JXfklzm7smwQOdl47nq21o0xZVYDvhFqIg
RzTDM4bfmqco7yAV4a0HXh5zBU9ZleiNSBaY4Jatg1oOm5qd8LVrbBCO0mGYqI1L17pPFv9Oogs6
UjRiWR6RpzNFxrxpbOEw0HY2dD9sTZ5HKW+gOcAxp3eDN9UmJGWLIg3U0crM+MClGwsUGYEcpxXv
7WWrcCFZg5oBev6hykq+pL4kr4v/zeD63lKYFM4eIr50EN55xkozKnAsuoMLgbMy+FbWfbo1GvmY
GrkfGhxVAT0ozJSF4GOfM4ZQJrQlnA4hZuxOJnxyFmbNZE7ryCckbekWnZNuwbNmdNox19KD4Sf5
ZsAys8zgWqx1/lsrLcweA8roXqTlK/JCvQuMveMiGLBXp/OBSksr1h5toyOx2g7al2G/u1X1ake2
zn6OEzdHH5QdibOxbLIFlroPNhtPMXeamhmSLY9ec9uT//wlJknbhVVG02ZqTMl2FTOaUmbHLd4H
myXz33bWcMSIwjXGHAh6UPwdDNMmrWbe9dMIEHpNq0e+8m267GsQhSVp2HU8clIbKPi2BbMKI/C0
61ydV0Vj3QrlIbc26ciSALhzCIRP5x9SvbDrazdeGvFoLOwiOqvIYX838jnribTkWpAQzijmAwXz
NU/Evw0SF3ptbmwolk2HtTgwK6JAWEgcjrcCL3tu8RYKivp9BHkg6fNU7Dop/HSTQD6NUGfWhm+H
POObcT6dm85tYRF1e94RDlUiRNShUWDs8bFO9vWL7NSbp4P6jHVy1S2nPAIRfVhm8RH3L/Xkw76L
XqNguFNR8wOHcA5RW8bSi3ihVPq31bVvvoNhITTM37Eglu8MRrhk/wEZsWG6dCLUSLeBCVhFxZLj
AZWQB+sudQ+LDKN0HFPGGqMKcRNgmRqyaRLhZ10135RPHoDN7JuSUDRtgkK7NxxUMDlAdRC6H4o3
TNyLxOu3NqMm2pKOcRi9uZ3+wGV9pJR/tWyi+UTuwUThF9HgUvJGE8atDEGiR1OyzqPxLY9SwF+x
Xi3y7yqq7/agHo40ziklMYvXxmtpvAbrYhvmVXjd8+CAErb6PauJXekXu6kZD26MZVN5P0GWvOqd
9xAFx2akYw+1eBDSHyQiftoBC4OqbLmecP2AWZn1Hm8NwJNQ9CLoSP/+Bl3q0NaM9F3LGUMmZzOC
BB1VftJ7LKKabeOxKz2MbujNCutxYsEAJV3Nsop3hTPRsCTym4W5LrdZ2UT2e9STvmry54oIAcuD
Zc+GoTPSE8I8KSlvPCVZewlpqqtlvINVvNfS5hpE5t5skfXJMUzpW8qawUyAc1rJGcoCw8Esl7CR
z2hUA0dSvcVa8hpO41PjbaZq2GdSPvnjsBGO2MdJukpmxIUVneoOviNdc9yztDj5HCeG8h7DIM4T
0r/ZJ3iOl8GNngDlEzPZhbHxlHnRLe22jOPYVob22fK6gx/5D9Gje0myHaZ4xJ2gO1bCBOORcBXB
Ga+m5jHItqoGxTalculU1B7EOadBQ9NM4w7wcetxm7fppe9ryMYTqpX+qTPVxqg/sEAPHkTHdOT0
BV/FkyrSb+H8tXKdpl5EoKKvf2wf3mxlZR1dv+Sc0Q/TUjDOpgThisKKd7OflwsoqbMUKhxshWWH
Y6TtAVeO+SufgFPmEcwLXyqZPXTwkHFuPcWUPblG8Vl1YDKBoROasfcVy91B5e+N82GUxTf7errd
QvWkMk5cg8dxtnVr4TcQB3AYGaqdVejwsJutE8xLg4oPdfos+ZTyiKtFaYp3wJY7WxWnYuBUSWz1
jWz8klHkqqn6AveRbjiF3QFUKak9e6XXZUG0D/CeXXqr3osu1MJCgSzJe9Qx3wc1XvJJWtsO0+Ei
c2Z/sHEeTGD+Sv716BpWun3XsuC576xnEkGo8nn3U5HmVuA7IgGBHm7LYir1G5CoV2NuXZeIFpRi
LROPxrRsmxeGvmZhd6iD+m9ta7+k4nZcnkGH5x7wPUc7lS63i84Q1sIPuwsqIlccKvow8JOEwaCQ
5v0qyIb3Zq6ujiL7t8wI9PsKU99wxJmI5XsmFvj86zoHcpcK8dk1Bbd9mDYLWH6ZVDDE4yvbT7UU
/rY0uNomNU0CqBtCKx7V0K34sNONK5J9F4yHKPOIQ4zA4Q3KKF0xQ0sUm11J8gQ5IWE+cOJvszH+
pjbJyC7NXrF0bsw84M1dQ0XUSca1U71n5X+2RX1nkPgqirTduTq7fhhVFKpk79YEN7wsMN/K8R2X
yjXXdrXJdUlmwxOX5y9NMxpu4Qp13zulSObE1ewFqni0CPNp62QWc5kN3A4QhbBxLDOX7+eePzPm
3LFUfLPyYFsO3kc+OLf/ODqP5caNKIp+EaoaQCP0ljmJIhVIShuUwgg5Z3y9D7y1PR6JBLpfuPdc
uxUfBQuqFSZkX5Pnzq3/4o7gwxx5cGaNPyo29wUPoWj/QuL7ON+Gc/ZZvuk1LbTPes9q87dEDfdm
lN9OGL5ElnjNSBmkECegwylvRE8fHRNPuoJK55Mj0Fna2qZT8WV2iJhOO8xfmRbCds6mP9q7F9OV
/ZKpuhL2lh0GOevbCHBgB6FiOf/W5MwmW7cQbMmDo4ynM4ucs5GWa9q6AxrYGbv1W1XUC3hVeuLZ
6YQt5NFLLfPOKYCIhHWXORI3OW0dmZ4GrqwRPzZf6noQww9tIgJYyno94+BIIIst+0ldJhceQA6A
SQI4yadnVZtvkW5/hl4ccxiNv7hw6sVQoUozcEDQ3BzqfgLsDgImqnmuhgIWMeF9GXNZRNmvdiDQ
5uHcG9qt37dXkts7SK75ltHLm8uXORnZS8+EHrc0cYES/X/UZSvkvA0yHJti0FFwYkLaTL8fVoRi
xmu7Tb8x9azLpNvS4RKI6iy4VtYs4RQ3RZo+D/kXytOws8uNKtxoHUree9v1b7qRPMe5hi3JwnQ6
wSTBo0Wa+vTssyVm0/YGfJGXGL6RnVR3IuX+WmJeaZRIINentdPQxEfoyRZ1Q530hVoS3m7YGkg2
AkKozHfyO2aNFT2V3cxFkHcwTOKyGYsN6aGwdNzXCQcW+OrFlE4L0REQExLNQz1MX0GdxCAt+Jfp
wl5aVXEd4Qetioon2uW7R1C7MrjdVxkYQ7isxtoO8rew9p+iST113Z54snvatVsj7y69Pxz9Mt2h
VasIztpG6NSS1vuivyp0GSy9gSAI1//UtJBNAgzDEuPEIiBCa2zEGprEXmodwXYaG1GowJiYedUL
NCPExW1DjYQFY9TXAzukKep6QI0NTqUobpkzlNsWdV9lpyfddfRlnxJtoGiisQrDDmeW2JT/7Dx6
kpX+ZMYMGKdePw6cT61jruMGfBeiP63dIdlGRE9qcRKzZspLqOaN/anFLmIESLV5ERyzugGoqaNG
qNt7X/FtllGGyOUJkDPtHPX9IjZepIvzNovSg1k32PSuHefaRL7twnCDv/kdHPP2GnTMs6nmb0Pc
P0WVRsK3hEbjf/ZKHjy7ePMy61gAE1gJY0JuC4i/pC059Sx2V6opLrmrf9UaksaSVVorOyxB+dPE
8kgKfLQC8EQq+eWz4l8vf7PEvBW2U28TzXmjDM8qZS8dOvtFOGB+j6r9IFmzS0yYWt0Wi6ZNeUA7
0GQjKn/qm4IPXbcwDGRkxo8B6b8hVnwxdveMU20BfpZ/rzDnz4lZuPCzhZHKm6S60xoWybTvi5a+
ssvFK9vpXcj2lmyRhxwQdfskgEyO9QixO7fcFWuCBghTIC3DYGyOeWzRpQ1UTXWahu7N6ie8CYm3
ybHaSRVBJwfg5/ClyOL/Ldcq9C89xtQw+GaSby7UCH2kpcplbfeHB+zN18hXhd1J+Dlk+dBdyRJy
nAA86FvICIoWmxi05kpaV1dQilIKQO5rEfcByZYRqa4KicsyeBIT17hmeBiGAHAwz3nFGXYVGPGZ
U353k7paGIA4gcoWVcslCf8hV4qXotaeRmc4ByQO6eGm1Ye1rw1/1FDFvvWZlus3QjLvrRX+iMre
tkJth4ZVpmauIGYPb5VvXfj/aGsvB5yc2P7BRy0tdJM8N4scD100F+9Yi+JDk0yi0hzTXte8FTmS
ZN3Kv6qm2zUmrAe/pfyoSTWHwyTwBlwiqzoLrtuNZbq/WSOxktsnUgNY8TNyxuSVb8KGQsLQ9mPj
4tFWxqYZyM5hvOAM6mdKKWjs3yyEnTgrOGOdRWKSFSc7AL8mQO/7oniCEXZxI+8mQKY1anq1Wmtc
t0b0IssSSLqzoxEkszD1P0lseJCNTnCKu3RR0xWuhI3HIoftk/ami+kXjxrWtWLHpAqIbNdd0zDc
i5IiJFaUMgnOzZplRg1w3XdObB3O+CWjQxp57wbpqksxMkSDK4Vg/Ee0/l+tcO834Q4sFGsXQjcL
vDxvFhwvL0DJwJZkTYN3SCAMmc6xbM2ryNuWuSUBIq5GmlRFIlvOaD7R66fCDCj+WG5FIF0XLSsS
nmR3zXmdQiTE4O3a06Egh3DSkDnYej/sUVhjKcpQakW9edZG89Za2ciGHJuOpyNX1S/W1FGd2+fO
I1UDcbXTj7+K+cHKJxHSnjPFhDM8FaDkevwTwi3veAVu+VRci4QGnUjRf+C1LkOPVLUh5AwtSEpt
j8EMWTab075aqlrb1q06ITtdgmAhNypgH5Bw7YvxMNFNolTEkW629aZy+iej/oz9OcvW1K8JqZqN
LpizTuvKe8VfDrm2ZVJljbieHEIRfM0114FZ6ItKkQAcVZcuDC5VZTKvp6KiMvlx8Kwbs6mndoiq
BrRBtM8b0fUXi2T6WFc3w1+TtvdqhB45MFDupvA2FuoN+zdeFFo3vR4umpdfTZVsO1jRwMZCLXz3
wlvlJFeZ1zeZtn8JCRnYzkIdOCI3+T6JfVgdr30dXeo+WpeSXjogkYJU9QtgxBibF/fw/MJhsQaI
gkivSL1fPf1XCBDPec/UdihZSKcJfofoO+yCja1Fj7QgOaIjcGDjFh92W30XxbRsekgVcSVuvmVf
eCVmwg6T37DUUbw6cNXURRCbuaoLH01D3j7AFzAv1o17WfpvZpJsheg3oaF+a5kyv4iHp5wBj5Le
c5Iajw7BGVCndaLCjQMoFH02i97Z2FhF7e+k9StILiMJDfiz0PsC/Fcd3bOsbrWefYnsM3VJovMd
OtqKQpvZ1ywBWWOY/MP4skHfhsYq0IdlVF+o1aadT6dMcvXz4Hovrh8jTC8I7BP1R69be1QVXDUV
xZ5Vp6e+Nw8JzEB42Ord1BT+dN7VsMTzILKf3J5u1ngtgCJ4znDwpHTWs3AyMsu/EMNRMqqfLBHf
IDW/sXJvcLU8RrQGGAZ5JhExvltV+V5yrpO7/Tk03lVqAeOSgI2hJEDI7oMfTR9JdAC+0r45RfvN
94O4qVnCC8Rc7sFgbvKUyRrCuECkG93tuOl7mstutLfc6id9AgsS/vmVXSws07/V3Z6ycRvqNUx1
lhJ8lnPwQ5+tc0P8BTRHRhkB95knd+a9qMFyDGblLydL7kzvSCDJt2OQdEMQbhB5X67y7sRKHTBj
LDkdMdig6tOFeJCJyazOFk/MMZik6Mxym+9QdLfBbtd1C7JYPMPDf7YFBVVBBVk9kTX6mEhnnxsq
GgH2YKF17zJKq6F6L0l7aER4SmJswfrDKMa1icA3hHCoo5YVrk3/G11MY/xGxXbyGLflPWAf095F
YEnrtHkQcPcnnb09OowjHEgAzdUhwq/AGxA4J065PR3MXljm8/zDleKsV+4mzY19FyWXWKpDSpXb
UEoaLAhJ5IwvWHc0jDrR2pIUznoXMp5ItRu0pmj5NnBEAFM5GK38J8PpVDvVj9Mpxlnq2s4c3bh+
00d6YWuuB/NsWY4xip65f2LcwCyRxESo+B/YLdgq1eewXoVBQuuSz3vkhMqtqkjf/O1duEGxznNp
piQWsLd7zR85tksRcyQ5HgFhLvrqMMQO749IWOE61oWztina8UMyqI/DDq53t+W8O7c2HbABhdjr
YCS72gxTbdBWMVeooGZX0WguTMPAktDv+jG6EMXwW1fYJpoeBLVvHRXUhvCcwLFdssH0WAjnF+CC
2JSbFOaQ9eeigOwFeqg6/hqTYIQ6SoncKZiYZc1+26T74MjVVfhrBtz9nAsQ3YZj7vXvda0fo4mp
eoaGEx/SgGW8RYxShsT2BOOf5booYgd+nfTsBOIjK+0Lc2Qm+tUTmyaGx957xeMxVcEDojMwqtp7
8n0KgEbjKB6BrbmzSn2mN9KRQfr+jnBlHJ1mfPdrBuOejfRMz+FzpK8S/3HlB+1icl1mgrhbfpRC
6apz41Ow/ev0/MntI063+ffxk3dV8/LGNqJ5PWQ7O7aYYfjOdkNwT+loVgXYbwZP4tAEFR5empkl
0nEiMQ0GsgyEw9k9H5bI4ocq3Nmldo2F/LOHu6qqz6hBw4uLCiq0QxM/dQP5OuKr6LAyFBnveAIQ
bcSPZktIx233yo7mEdZWwcCMlCVbDE+uET+TV8/75sxhdNg1/OzTo2XBTrYh6ZJpUpiPW3IGsLv1
t0IhqegGlvkawnMjHL5yRpudkRz96dy7I7Ljvu02lMSXJs9ZWJdY3yUDrYEfLZOK55Wk8pgzDDf/
TQwyZdHqPKHGP7NCqoX26N2+5I1CIxBY3VnLQchN/rsW4xpE+/pn6GyXi/FTlZwnEbw+EGoKchhR
3nWQse7EMGlY85ArXxFnfqmzBuBhBYuHCpPZs3fHUPjq9UKn7Io+O52djBN+1+loLaLG+3YxsuG1
uk8u1u6uPhFf9e7EDFbI/GuWAp2obOzb/P4PcGAXdQgJXzg4Sfwm+5aU4ROYD0bbCJSn0r3r2ZmW
iI+6zYMN4S8ovkF8AdckD2GCBAMlkCT0+KRC9Ec9ItNoIIGrq1m8x9XOnN3tXmDk2/rH6CXLrJjp
JO7SJShki4/aPKop2yXmvJowVs40IdYECrkgsOsTUzRG7sGcZ/36XWuCx8iBndruus4JwVERnQ6m
zNBmfI1DvF5azOyb+cUibsKXT5ird6A37r2igyeVC2RdCQiLHr6fcLfx7daC8oldhOHx1uXTPUqL
99yiOmgrWS8x0sA251FMh2zdwYhcsdx8YYyyESFoiJQsNcZ16NzjPty2hXYPtYr2kMW+Xf5FSv9r
eFgZWdwy3X6MYGJ8Q8wLCeKSOv1dWvXLGG2DITxX/rgkGfYdhcWngm5gvBDM9YNLrKaZrpbo694d
M187balh/m2AZkzJr1AFzqAaeVpSP1em99Jl44sY27MzJizHVcBZTdrOgG1T5fY/0OifJpJyCStG
l1BulZvvSVn4k0x5bIGvbxbCK/sWM3jqNfenyakDoZBAWeROoJ6A9Kq9OLl7BqFxNcyXCF8UZ5OF
H6WljdOzY0Lyni1IxGK/SCmV3a3M+yYCd4NkzPb9j8DHaWbwkQ8EiMIijs7SUfy/yWtBJgCYPzQO
ugWboAo7wLJqeGc0xIB1MWbifcLwl3XOn2aNwSpIph9Tu/T41nmpIwxNzDTntMiB223hxBheRq1Z
Fg0bUDi8TzCr34tW/dSgmlaO+HBTZk0Krk8za3jx6xC6zMxbR7JVyZ8olHeU5aewJznOqeYWc/AX
ds7rMlYoLZiRA/UI9lavWB+7P9VY//Lzb9OZvCREO279Iv1zTfcvo8mPGhSuaYeGwC67jYVVmgrU
urNtYPS8Rpf+6WpMkFD3EzGsm9fMqj6riae+J8V1toSv9MhbOxjlMPNmpKWCryttZM4epMJyPtYL
nQEs69eaP1QX1c9Yi5eqxzmi/5N5cMrj5jkpul+LBmCV2vUv4qA9fKgVJvmVV5efeEhI9+k8nqfX
EEsw8zvsTGaFCBQ2Izm7VyzyaDPNFoNp/IjctwgbPwHn5Ms1CfFJ/ESu61yzxPgEYIcyovsKu/Yo
kF4UroGmlYuVW9hHRogwwjP5Kt3R/Qrr9rWQ3nnUw6trCPJZSeCqCGYDBbREBIFmpGuGdRK1L5nh
/Em3eR0ctQ+l9cZf/h2z8kM9xi6f1ClTI3E4MNlJoWVyB7YBpf4DbnWfhdazyZIaGoX8GqP4U1/m
gX/usGwvcEW8BmP4nGqAuITpXdpw2LGyQ+e4NFkgs2Xtf1Vdn0vhbHvktLDZOSF5OEN+5NH3/hhl
j9OXoc/j7JKwFskrEYyPKJFIFjEmkOy8z3wMVCnp4jZdeVmCEonK+9CXfLm2+aHka2tBW2X7sjA5
rJepbv+Wr6mrfXnuxGPnGmDIvHFfEl2BCKqcMDcVBSUn09vQaP6SdrqHE7vWdjyZ3ZzqqM/pt8QA
GzlfRus5DxtWAsRqVhpv6poAKwFM1oOKVrxKGXiNElGPrt39lJUcBDradQd4dZyn5FQ28z7GUzxe
UI7djIOPOoBtVpEjrq4erZ7e3Bwv1Lw1PpHoOKyUJx5xy3+Y6DpmuCwinpFyMPGKQxThphh0jofM
hTWXWu6/qTjnlvyrK1TT3myWApXGseof6wkzpMt2tU8qom7Q3JIqEgxM6W3hkKgSk/aGLIQ33aa0
hwKrYVVKsvoJ8KlYW4rpv9Ui50rifo7SmreVxGmhHec2hTfks0FrpuDNz2hPwTvqLO/ROieGu8CB
NoPtR9Qj2IoQ+fIsTeRx+drDKZNrZWbDuvCI3lLbtswPem28UMMxCe75FX2D5IXwqsL04WI+ZOvf
I76gWwBf76wMKrE6nj97M1vl4YsuC2+dp8av2QYXLWIBhHZrg8b+GGAQZGzcPUhbPzri0dgawsya
8ZiFqXTg8G+qCW0Ryng+nyrq+UxlnC5aN3+w5jmMgiqpl2bPXFTHrClfJzyhWVNRZ6jrIFkClgOh
WKmt/3rxLMRqbSxXzq9roMq0I2Z1GBsfk+O/1a33oWYXFC4chAMe0l+bZMpcA9aY83gERvfKEmfO
Z8IRYu+ASFZrRItPAjI53S+FdjTYn07O4CJKdqU8RZHomYVErM8cdrNM0J8bB3NKXsCVs0gJSkS4
KZmmLiE7Uxl0xPQ59ZmPAzvQ5HH+cS5w1Cz4kIC69ywtc4eoXScs1phEniaHFMbI69ijRtm7aeOh
HNzyT2rl2Z0w/SroqHZvXrUofCL+HM0fLrK1I7TP3pZ/HfqlWjJbm9LZj1YarPWx7YaCdW6T9Wgt
IQal5EY5Wk3DPIm9IcGlmDUoejYSWH69o97ZK+lPPM8D1VOIx3OJ9fVNE8Uq9TUSne37JMDjF+Zn
bJBLWgVX4VlvQg/fraZtgHiGP35moGSCTpNiqE9d1K4NQ1431V4nH1WfwJ3n9tX7YCVwWMdw4wn3
38AdX6Vo5MfM473DKYHfUmfJwHXIGu6FOG+LZNQQivkCJEfFUaJDvdOvQmZ7RA0XmxthwSAGp159
FYOJ1s6FKmjWyVNBUYxoAlVjwTzasFW5ceqIbZegk+9RYK7rgbdASxkqDcx6srBiaUKtHYEbX9Zl
TptT+8++H/JhATknasW65dyOoomfEYB/2hWFhGS8PS/dCDpWxWYMHWOVM2O0eIK5G6Jvbch/YtZ9
sOOic3RO+pgHaCq1d5SC/SKMh+ALljaLpnxdObK9CWOEU9ZA31Zw/R2ZkVHPY65hnIb9L3dI61ju
1+KQ2QQkFC54BBQJVV2mZyu+NxP9M+Bx502S8MMwb5rBvukVlSoLt1G+6rS6624ghFKKPFn7CTOA
QAOMIgj+wScdxguy3OIjtSUTcFHhUWak5inQV7IXzbabKg0kdsen6jWbxoa1qZvMSaoZtu2hMF4n
A2LdJveT1cyuxHbVc1bVDjCQLrhaImRlqMhsBKWPqX8UNg9Ze1cTCytUUZvCNat9gdKqKQ3UekFx
HDKK88BzvE1tuNOblsoU/OMZITf7SoPaqbbJ+SpdzqHCFtvJLrfSZuQTOxhI0mOiu2IVl2a7mhrc
3WDlmJlMkbZvohs8gRg4L0B6j19DNf8Cq2f+dXGnVj/FSvtqRdOuLDG/uVnIX40T3s8DmLn6i9d1
xdp0zUenSeb51HGoV4gJxbe7KhPTWoRBwDWVRO8MW3902cPvM71bNQk47TQo8qGTg7AK6+q57cMX
iKOvYQCWLwn9z1RdvJyEXCMkRcqMATPhF7GhXTh0Rajw5D62fd6KPByWoI1fiZld4wg4pKN7x2MO
TINpdIgysHJjDKDoHkaW7YOR9xtnQNuBXpnMPYq8FTizEx7DncGcsi+RIFtNKVcGv2E1HaD/VsFP
ahhPxhBiIwimO4/8BTnCQi+HV9djOq3NqbgGmYy0Y1CpMbNoCPr0TD+gT30Eo05FXEPp1YdyCWSz
XJUlVUE4MMbq/1wSpiP0XFKIbMvSB0hpxCdXCcGARhn/tCI0OMJaEn668RQKecCjyQQ50shcYRPU
mOqjbEhPcyA3oKfg5R4N75F0mvea9zM+zmzQtmmc0GEPdmPW1tRByJW3bgz31NuUZLJKD4k0mcP4
+ba185dAGz8t6nw5IaeBV8QMIv7OY3SLwgUeH1jopo33SmkvPVSDMNOfxTR94y4buuq7LBsQp/7E
enX2PHvpRTfUyQdGQaOffDIbzdh6tAyCoVyM32WKG7WFHzgrRTpv3xiLYRIfiRmx1jP7H5SLu0nl
Oy90z6XZQwAM4LPnub72R3ZJaUdqFp67z9HigsL2SWqgAE0XSiSn1b4zDKpPn/UlrXKGxEwD2UfM
OZPmlPOu1zCnhV35NfnOBJsQkrmiUMnptUePkgOVHodBhtGXKvsxJIw94VCvJWBx6PjyPPnc1oGc
tgwyZ9x1mLMeaE9xk66uEjUb/gZASrnwjWVnF/9QrhKoNDBXrt34G+gibhznjlOzIEo9u4y9f+I7
owIDt7YOJxAeNhb5RTVYH/PQl9tujw3oMqT8/MD14RMcptQFBz7Kf6pQL3XtnM1s/r5L+Sx6ehRP
ry/j+MSTNHcGSi5Fy0llzNNoI3sEqv2Sj0g076MbcdO7HGC6Cj7CAZON51m/ccvexZbO6pVcJEiq
pP9Re6a/BpAC3KD0MIN8Cficx6C9OCGeKJBeR1NHq8fXzDSDWKpldq115qRMvKf9NBgvonPXpPbs
Sr34djsbqYKWPk36L9N6qgu79VYRGRw9OO1xCt7dSW3wc92Srv6xYioqnNIlRPddE4pb4mNDw8Ly
TNQLCUw1siqDvLeFizWWk1ycSJVL1G4I3SsTfZZQXi0WTDnfS2ci3zr+qzLjNXRJPiAe6TfxXSCI
dIQemd3MlbmMki27bqRwBDXNKk3gcskNyA12C0i2BH5d4SAsXBXta5ANLXL5DPuNVhtfTW+cau3D
LVuyG4IUA3MxkWVTbssMA29S7MygfxCjexAJC6poaQn1T7n4Lev6ktXcBF384vvKpll+1VJEhqUv
T8IftnRZ+LoGPN6mGO4TaW/AnBhi64qZGOqvvvvwyhWqvzcgRDQCxTqNym9vTK6xaxwChcs4MAgF
Hc2lYxCziPPrjW32WtPgkwVl166N3H/veX0tt7szLNqN06eOa18hpTElY3LTVqSRaD8wzuYBJV75
3n6rAsr8qQWNoKU32ubfVqsmlKLGGy8FH9UI9aAYvEuc/NOjbNfHyEyZpnPvVDo2jWCTTdmv/3/U
m4C3PWYjlYgilEQ25W3s05UDtpVxE0D5KQIi3GH/6CjNWvjFUyIwIgScETrAMQ3KXGQ91aSPcoZ9
y+lUWd3Sj+s/WeKqLHMGAppZzopK7iNiZHHUNIy44BCmBi9fl5p72NDR2i+mZ51nxeqtfkMbuSeZ
Gq3uhPHVMdGcdBoMgqHb9gO02EiA8sFDsc1DcrEQvT9NCBxUNH6bwHlJFWDDEcUKkRLA9YERt1WR
99Rh8QxS62M2r7Q6Xi0S5X5lUHEmGxOW2/qnDCBzanF1HKrR2SvzJdbUl26ql6SWX0nZB2uUm0qX
yQbkLTBDCvTaioE/jIzXICrtAxR3K3ImDnYc/zaAxzWkAiEoiRnf9elKJeHA4OtGsasrfuQmC54w
/iC7ay9Tho+5MNvnaOi+hmSsT15XXjI/BjFdBkiKcjZGxBsySAyEE2NK0Fy0GPPQjCDCwGOiLxXk
FmNTYv4E5C1v+kzKkDhjueyV5/7YZnZqIevIBBteU6A0U4DfmLEs+RMoiZV783Q2OqTgELC29CwD
ZMsIYTLoOd278d50OGmb2D36rCUOeW9sElWH267CgBI3r2hMnU3fMfYGShMx6Phx8FJwkVfGSlFo
sopmXipFQd/C9A4XKIBRnFQgXbsnx07lalTnqQQiEBXipYmYIE5SQlyhi7Ys+iTzkc+jAyvB3phI
/kFBbNQksDk3rfbsm8W08tKJoZqHLmBkZALQ7DPpe2i31Q6WSAeR29f2AomXqi0E6NlWBeKWJ+W/
0Wh2I0gE9reFDVbYkBbCISQaCle9YQN6Jqe+cua2ePSKFW2oL9gnR6B/l3Hm38hceCma2UqNpXI1
eOBCq68qzUxWP9Zfi51ApD1f8IQytK5+EpX89p2LnN8J9qVuu4vYu+B8Q0I04qXq/ebo+R9WVT3Z
5A9XBeepRZG7RCT2IZwJmqPOLJjROWUA52bEJNIECIAv8lk74VEKHoX2EvnDzUrYS3ajWouSdDJ4
qPZc36+W8ehlKw/NBfouXkTEV6ekG/jrfftYTj6kPOcUUIouMfo6SE49WtXKfy4s68XJUJ4wxvgj
TWYZMDT2Ob+lmm9AX/sxfN4okFVsceziOxI1ElXb7RY7qyyeqxj5ne/p7dpCuRaEyWcTdU+awZlT
pnDLUhP1M1oExmv9dWCKgFcPEpQe03vE0PcS0zsTJMahwx0LOQWCqaXfalv/pzfFc4Ad/ShMSARD
5V86zLsKCD6yB68GkFL9i0TyKOwPHvaLO/9C7M83dCt07oAF0vrVYfSL4IY0uFBgYc2akc01rq3S
fh8Y3s/tGfYdtFYRpH5t8sHRqILORPEhtpW/KQYuE10cY8E4GMcpVFJJ9hu2HZF27pK4IrXpYGiw
eppVBUcDSsEid2HEKcALEm26KutbHgzFqrw31pjt0qCSoJCdXeOTLTqK4gY3kuysHr9AxLfQIRFZ
xyMJM9ZQnXKG30PPyF1LGchU6BUAD/d7e/LZxOtnlusjuO0JGR8TnJ6phdDMde+X2Uor5ZVO470J
gWIQsplvYEjqdkk1n7xBG5mwuXsXJnV/aY7mJR1PDaGpI+GVTA+QLCeMWWz1MHu8rVF15Kf+YoqP
H91i9gDwmGVg1hBg62BmLzgxE6mZmDDsr7qzfqAnvRLqmVzGEOk0pA+r0Q+NQQKP45j4A/wZq8kA
SZOXcuRGoM5rCJWJPlz0LjZhqEvkF+S+MtM38rMOz241JsVX4PA2tRXasTwnhHMY0y3pgoAACtor
zTCXjfcXlPFOH8Z8jX2c5ggRIJorGxYxzY/BvFagnF5YNtu3oCd+j+GvJhpMZCN2POa3axGymxcM
rlOYuTQKeClJmpPLIo/fwpQm0JLjv4Z86mXMFqMXIE/qlPC6IonJRFCEpzpEcJOotB3bfpniBKTL
6tujjgOOKpZbLpbmpiVlC+ceqBh7Xq2hevkwBlJ3Z6OtG6NgZGVJMDY6SRRGfW9v5cBnj38hyMFA
l7WWIFp2cW22VxKZUyRnDiIDJOdZ0L4Z6O1rDt3l/9yqNK2QFIcfIHj+mSN4mRH/kUH9Mlqpw0J0
2jYhtvskNbfVlBnvSDZnxm6uhDgZGg1AGfJtIS19wYfwbLA5fPNb1FH5LBYl4cRdB52tDlaA5tlC
veEQEJBOprjZmtmwLSWXIQ4ADXijpl7tNnwZDBgGYcZdB9uMHWE9fQQDyUkli/O5aYsB4Yz+CvjK
mu6gw1Tq17zAIE948a30p7LaJ9VgF4lz8olDiH8uvF/MinBrKAsYuQOsBmyDGxaALSS0khRbHLC4
NnzGeKabI+Jv3sisQAwg3o1gjmHyGdqy63hNUL05CsXzJHh0kPU+fKgaTCroI1r0oVM57DmCFCCq
6YWub+k3xQ9ZYf6Gq9JaC57OBVy+EoEJ69tDF+JeZS3nmgOydXymBCIwTZRHDCHtKnSzV0+xM9Zq
+aJpc9SdCaMFINRPoLdPnVaJvddQUZc2CFiALpcGubChm/A+gm7nm3KHcEBRgRU3oVmXxulOpYsG
uGK879f6uWjjq+XAtx7ofNs8BjbU5v+czn+rcvOVhd7adyK17NL6Q28/FB57s+FlKJL60kPHIVot
sBaJxnI5KtJqQeEWEs4d/+JS50Irv3uREexis5nHn4tozv5KCA3H9hL/yzS5zkxuCYR7DqVNv6/W
VsEjExXObQzzz7iHDBeyp0UNy4NU9OOxc5xjD9DDjPpD0pkccQziUhs+XQOmy7LRzWeT8RLPefCj
BgrJr7IrPcKpCv8VXbnNo2sFxGRJYNpBkzRhI9PCeURDZe5+5/B5WaNjqA8Z6dq29YOtP4HsTCjo
OLLQs9GhEoP9XVj9pyniN+IuIwpWLoW6QUjTdRo2CVpZnPCerHmunrukewx+d4TuiA7BxjzUN+9d
0txqEXz04IlwaWQbB2upHejGWhH41sAU0Szwr4wNvgxhgqZgwGhVpoVD171oVbYCGMl969fdSgTF
Nss5R0rXfDEALGsdqSMNK0OQBsZMoWLQN3DNrzXVUbUgKliyxM7WqVFtBXJ5nGPsdE3SJ+0quJu/
0qHND0ns4mADhZjOqUMRntkch6VpA0ORHLWhz2KDJ26y0BAVhJMtDZ/lX4OneKS/Rl2K1ITBUuVO
D8KYYbsyeW1Mvd67gKdFzL4mtDzgUW51LkTdAFbqi7uKb+Aj9rndnMzU7Vc02MA0lfsHfe+17Bgl
az67vWSWyCLjZx3Is7R2FJjpSBh33wR71oTbSXALUwENa4Q+4a6NvGEHd2wl0pAdbMGSpUrDmxs4
7/ZVud59GC1SRDxQm7l+bPXmoCF4fM4sseWxLVc2ps0l5nvw8ci3UxX9FD6MilruAlY/S72hVJoU
uZhtLDZGZuL3NJnGFVpyMEXl3q0eRY6SsxK1xG+Hl07o2h7pRWPNe1QDKGle058arrMJKczxmyKt
DPFhGiHLqkpio9AC/WA0xdqoK3tjEIyHb1knGglYnpQv5Eb1qzrqQX0b4iiN/6g7s+W4kWzL/kpZ
PjfyAnC4O9B2q8w65gjOpCbqBUZREuZ5xtf3ApVVJUWqxa7sp36RiYwgwcDgwzl7r502u6gic8XG
o40bMEKOU2JEvBBMV31ZJncM/9uloihG+ZBYbfema8Yv8EE+s//vmG/Sh2CCoBQE9RWxlIWZ4yYI
xbzpS8gOruHySAhFo7YLWStI8JhzU++lRtkZxOIu6n2oHbzdEdlbERfRYxKNy12s9i5z796tq/pN
LLttPgWndr4JNeF3EY6DbRLaCQFcMSvkmvS82kyoQuhaMFZTWmah/DzgeroCwiQ7WnJB0eZ7w4Du
XQTF18S29z391gfRTO+sBgu2hSJkLXGRI7bRxAu4aUR4zM7PIalNcU6lD5HHSZmXeqidU5DqGzEi
52niEofBJC9hQm36KbEYitnD0N2OLVudykJ9CBKbHZnMdobMsl1l188zVeqLABP7xcv/iDpirhO0
FQDJs7bn0JRayXKmHhuDVFL10aeHYocdaea+S/wsipou06dOsnajpn9wg/ByMoGsjWZtbQxqCkiD
AV4hnVXbrvVoOlb6IQqoWXe29Jj8or0Kd2yGaau4ACFkWb1RaZNthiyZj1RM7wxT8SC41nZCcGGS
FUe3dZr3qpsvEPJK0p/3v/3tv/7x3//1PP7P4EtxW6RTUOTNP/6br5+LkmyPIGzPvvzHYXu/ffmJ
f73j2y/415f8wB+/cPPUPv3wxTaH0zfddV/q6f4L9IT25VAcennn/+2Lf/vy8lve4G77+2/PRUc/
j98WREX+2x8vHT///TfLevlo3z7Z8uv/eO36KePH/lcdLL8lfzr/kS9PTfv333D+/q4kckhXmdKT
2hT8tuHLy0ta/M78aTtaWSBroSOq3/6WF3Ub8mO29btmH6Rdl7hgT9uK1xoQEstrUv6OzVfwszCX
XOkJ97d/fvofTvy/L8Tf8i67LaK8bf7+G7+o/HZ5lg+nACUp01SechTAI0cqyevPT/dRHvBm63+w
sHbyroCZLshWd+UmMg45CnD2i9+dlj+O+/1xnFeO4/14nC6mvpUBb99OdaDwp9CNXrFDY0PwF46j
BdANR2rbE/rsOFPf1qUrw23LovkTkcQe6RfFGK5/fZjl15ydNg4AglQJaQsuwo+HkXBbAy0V7qhW
vLMTpk03QJOSs7FcN4ahj+DBw28PzQ/PzPen0DZ/dlBlma5ja9ga5wdt7NCq0Qok6FrU6IOsMIAp
rK3RlYyvRWAGjyVmCpyeYWlCAiIeJ9y7ttf0j23SK0p1ppYu2uKqELWxD1pJvZuLErNzhAMcI0yu
q3QvyhbxKpFSxhssV+5m7nolTr8+fe4rn+TsKpGjY4PR4yp1ldiWFfHgcZSSOs6C3IK0xSIaq3xY
vP/1US37J4eVDMW2WB4sFrs/XrW21C4+OTEfW0iq0MVuZ+mdAvrumOw8gDHZ+yLSV7JODm49gtwV
V6Nmvfjrv2J5os5vne//iLPPDpPHAPFlhVsRN2P16EGLwtRmQYAKP6AnMbEP/fqAP3nEbaW1lKay
JeIKhqDvH/HEApA95jU8rxxA+qolCBfmcOMBTOaBxD2sKHN7rxz0/FNq0xSuLbWrLNw+pIL+eFAP
Dec0pp3e2pk5bbD70R1yA9LWyavb/frznR2KocvUwjFtoWijW9I9G1oUoQ79QMr7kSyx54CVxKmn
zXJIUsd79+sjqfNH8PxY3tlwqS2OM2dTeYzjVGa3MmySkp2UT5wrYoG2VPk9LZeKoqYdG0DOEG4A
TMKnKtrJXmRxfvck6gJHHQtOJo7DFOXQWdlLs3iijATmw4UY39i9mi+CfiaQAdcgdqCCphvgYoio
PVhaQpVYYVNvS2TpB2u3XlhMTt62UbEtI7wADmLuKPSTQ8VyMwu3yAUTnWwGxid12dP2bD67sBcJ
3a7MIaAGkpP7iqIozEvSd4bCQ0jMprYbA32bxUFqEGrveNw/uyLokK6gXmf5D4h5i2d53ltGrPAx
G2M+3FQ606BG8yxU/jMrez3c5JmkQrSy4YllycY2u4o04CprSFTcoK2erauiVF5IAPvsiQPTlUdl
Oam1J6+qhI6kNbF/ADOyqWoUm5ooxkGQq9rgQuuz6m1BpgulmvLejl0KGViMseKOftGpXenJgbS5
rprMfTCpMLvj6jT+PRB/6d3zXeM6T428PwA8ITwGh24A/xmCNJZlVdefldEsyFXU1uLQcQ8GT/Oo
yJ5b5RXy4E2eNE28Q1XFurmfq67cldXSZ26jqus2U6etaY9GY/Cvm6Fz6y1YzcrcIz2OIhRTcKPn
g8wTtKGATh37zqxn5d8Q1JRP406Rt8uekSenwDEmww5QgiI0hOKa38nG2s0u2cNI8pNgPoaN1Fmy
BwxWl5St/GQBo5ouUu9kVEyyrecQBiyMqMmvfJq2Ew6cynW6dFu7vXbvoiZDqaCgp4oboCIR9fCs
IAMLgcPMJpqWSlKgkUKVFC9rVROYH5XLROjySurACu8ywdryUXqYOCkLx067LToDbY+IxrC9h4lS
p3fhYPYEwuUytlz0eL0EG9tiny2uYsOQT9zJqtwB8qyR3gZ0wz+61HzlwwSLMb0zvDTGoemBwpB3
cZomgprFbENYb6faWA8DUUmripxR/MLzVNtXZawHNpITOhDwFYb3iRSxjJo5ueDo8xvi+giTnpL3
OhBxh1mWgG3ElPaQXymVgmWi30zqfbaVFuBM8neMsYQWkkMWy2C7Er9Ci8YzN86y2elJoh+XTUWa
VpbcOgNegnCv7TBzgF5OIs4/zn4xpztI5Y5FgzmAdNsOOncup3CxxTnu6N+QLGAlTw6hlpqCSdAE
CKU0dpXyK8KC3rpPK5lMu96XPTKOjkRqtTLbIZdPhHBaWGS8KH2XhbOe6UWGwj81olX+U4UoJdt2
+CiHD30KguOhtIkAo1JSlsOG/MTeWUkjKbmbfcX4YbD4bA6G+4Jb0oNt7qgyQMGJKp78LXKRssIj
jxl9Y5c2JshsYihaKx81D4T2liKYCe4GGLo7mcENspcy+IKzvDtlLEWSle9NLFF8u+/aEgSITosT
2Qm9ej9ir2+8U4kUQcB2KnUIv+XSnxlZaOtNduW4ew/1GgSslLQauv6244feoU6BFOdXBSWFOLll
Kz8M4BHSMEwOiimD+ncJUXYBRWVtD1eIGjtwTACVc5HH7qHR0SSItDW5PhXbdK+Ai5dhMYIv7435
Qm6yp6CBqtTb0oX6IrxRo0xqAB7kdyMRLx3BBbWiOHM06LxnADu9EEcgsU+Oei98bc8fmoTd2Rtk
nHog3TowPYRqIfKq5NqpR0gpq6HWJJDTwynHiOuGNBTwGDr5nedbFTKjtq2zbNjYDskGl2Zia5y6
YALiiLMARsjgR12S0nAu6LGvKkRGHtcDkoKw2o+Zj/5rUzlT6T8RibjEsnspXoatFQRZvh+c1kEh
leYRlVZMN+VuMAtdPbeVDonrcfENvh3CKuivi9lOuyt8/xLUu0lb+jqzbPafbqWkcUPYSOgF65wi
PGHLIgX5lVL/Z51ac0dsew0k+9avylnekYaFTbxM4P8Cbq1ySe4B4JpDmcKCQmikpb01aUmHp9ax
KTg4iZlZBwT18AALMFjzjSpCGm8eHpd+ZxaicHlUWo9Sn4szN79nnDQcBNaDM+wCe8z9PUUgYohI
xKMTVxk+swUrCQqOlISzqDiEiAKJMOx1A1x6o4dZ6rveoS57Aatl+mSZmdkfbWrz6ob82TrCia+J
AW6w8NY7yNG4s5IytcarUZKp8k7nmVDrwkAru2kIMqZJTEqburX8iFK2ZYxVsDO7fCCoNbC9YEiI
700N8ypRIP0O+Pvqel9SGhjuhGlkcju2ZpFc9JGe6q8QNP3pRAJBSapVPrnt/RiUQ3ALh6KnuJoq
oPP+psuygto8JN+GegK9QeATpVE7xeJsQxlwM+uGGFjP7+f2bvRa8j6gjEgQddgYekid0Q7rxDh8
spJUGRdGV1vZVeE25sckctJspxorBrVEs18MxjqlQup+dnl6AqxD5KZMSKpCMPW1231j3yqPmnyd
ZjRQkyZtmg1ja99dxtqCgkeZaGpOduW1esUMCZaqd2iWvAFGKDRS16DiVl05gSmji6aaIvpn2M4M
OKxhETXNaqJeQ3c7CciAtQ/KGadB34llORDsgp6kXiBgtiPa9J5Zh9bySmJjhjsyjp1og1vJWqPP
92Vf9O2OgQyNlMxUXR0KsomnEsWOihuFtEkU6BVsuPph/MiKyvTTvTUrYb8NoX+6HR3LOsUnngRd
/lZF/igP4VSMFbpJhoY7L4XhhPOoowZREw3kY7G4DCwKis9BJOts2BooCRAKo8VnidW6KSCKXYCj
nzqqzhsPybK2K9u7yLMp9o4uASa+XEE/NKaS5NW6qBZywjAvUYssDT0FPVT57GE3PWCgtkINDtCE
GBURT/ObOJyD6rNkeWIDt0oiZT7Foo9Eu8oRt+ClcKneo4FjGdPJy7608OfvbBxKeQZ4La1teqXt
MFOXL70q9Kr1IJIZZXowNkrTKhZCSaD2FdxJgSkxkxgbEoZL+yl3XPzcJJOFzcRCMI8qTrJVZjZF
gdyds7ygR+oZwacxsWz4ZeRTu8HzTI4AujsnHwpqaKOrOAqrCOBSLBQSkldwBctQ6M3U5FZBPg+s
2GBnj2YxvlXENtALGPBlGuOuc6tocUByaahpj+XgccLKSRribYpsDPeIl4YqOuLcrAzw+a1Ttc8T
kBySJiGPeGAfQk0YfUcrR/fThZzpqhGj0TaCtzsC2YGzqoVbtu/FJLEBL4mATIlWTVmcgClSNbKv
iBncjaXNYlNMYw/RDu1tY95xVxDgC6MmDPpHR7UN8STYHCRKKajreEjACvbcZgtMwgrflLNo5btS
x5nxyQzQND7jBfEyzCQ0NTF7NJK+9lPRWlouvfa2pBsV0WwkjgSVuO3JTVPLEl0jGngSRVexa4dU
0WdPdvHnwJttr8WMmM9Gum5HnkPWWEEfRTdd1Y0W6xZJixG6dpBFoGz8MsUqw9PSVE8GDAnfRgXV
qPExm7iJbscmsjC+gjNuLGhIhjbexuylJN5SWbQ+1WwvrshAkaMvgBQ0tpnprciZwo7AiwoQIYgz
m/5jX2Bq/cRZi+a3qjMLih2NcgaYBoHTJEBk2yELG4QLGCsfcyxYwGLRqmR0J7zAWgsxKFwVcsKD
5rBWpgb2vmFDgYyq8ZThUguGPg7igfgVY9UYEBwGRfv2GHk95HZmjV5BgmF/4BRrx2dn84ZCVIui
RQJicW+9tvc9tm3AIZKPnQG9mmJDFFsEszSBcDVe0Npr7yJ2xrHc8CiajlyX/OrxmRRuWr1kr06X
tNk957GObYM7dBiahXdjmEgTYqcw6md8EXlBA6sYTJKHYTcihV3iiSW7BOzyxpe+j+L8IVdRq++a
fPLKqwZZZPrZbU0rJ4bDA4ter5grovQSZF3Qtod5ttiLbSfifmcamIM9929gCIzgu2Q/C1ybXWLI
zx3QRQ18M2a1zEWvsOShcu/8ob3J5sHxsfstfjwIcrExfi4RRNCyoAZqFrdAGBM/gJOYgBhcECFm
czEGTUUa1RSbEeJFcg5q0nrWIpzd2vnYTa1jEd7tM41sXtnM/1iHYSvvUXdlBWhRSvWoff5YoZjN
oVF9aCLqqT4EzsWMHILuU4P/6NfHOat8/uk4S3nmuwqrr/gAKp1h5mLba1nsIMICrfTrg5wV1BCC
UnlQrDls5kPLEWeVrWxAmDSjZD6WWGdWTmKdHOHc2mq6LiISZjEy2rX1Sg10qYR/X8l6OajwTA8o
k14KyWeFJZPCPMgdmx4CPb1NWzindgoeK0+i52eYS8r8HiovMbGMAzO5zgHtq19/7LPS1p/+AvvH
c1vMFDLNjmuIB+OQjOJQugVzAr1XJ06qV87xny4k51h4lN0pINq2eV7SInYyyiHqzUfsBQftt++L
Qh9//XleO8Rymb+7V9KJzMCJxtlRN3gR05bOcfLKp/jZKXNMy7ZoHWAwlWd3SpRHDrM71bLBQf3t
rxje2ATeiVJe/eefxbEsaTM3UXw8vzuGKTXaKR/nY8z4K7L4GKvulUP8+a63KVlTyaX3bDqWOqv8
EcLEEkLUS/PiZkTM6/R3VXmX4nFzp8t+bl65235ywy/Hgxq53PDUUs/OnRGKLIemOR9VN+0GDfsH
vuRkfui76WKioY7QZ9Xap9n4HNf+K0/bn6qc+odjLx2h72+NZsZDn7Ucu2kRhH6MTdIdh1duvz/f
Gz8e46xom3ntzKzC+QTrkE+f/fRxxNKvH399Y7x2lLOb3G8IWwISxENLqno677IciAs9J8Sor1yw
Pz9OP36es/tjsFIRQNqFkIKLKgifnf4/62Mw/iwHoIeiaJ8xEJ59FCoVYW7OdM88DU1InWZxKUcy
mNRhttFcvtbc+vmZ+/fhzj4P3dyALBXE/BmytL67ngKKDTgLkr/yXCkLLTWzIwaFs4EdPw6CIvK6
uc/tdzbMHewpCIw8xC7XRptRXXltLvnpk/zdEc8G8jap+hA4GYMFtbjGCyD0HL3iiQrSyq5OFiCP
X9+Dy538XRNmuXB8MBYAguaqI85baW7aFmw8u+GYDaG/2uBkzNdzzqpnTPRHMdAr+/Xxzp9eTT6F
K5lzl04vY+LZlYsMek+Y64cjrhLzNLesApEGV6uwjMftXziUZqZymZdNyzy7ePRxh6Et4oEmV3IB
7DdbWVT42lhd//o41vnT9fKZvjvQ2QIqcZe2RzeiztIz9eR+iEmGGj05kljS2Q92PXfzIbZQwngT
ufV2tratQR/sUTQPKjebGz/wbbYz+Lz2v/7Tfnq2XWkzK7Ascc+bwBN7AJHXOQA423Avc8DY+wZO
/gV4EMq3/0/Hcs5ON73Wukyp5BzFUG/Z56McRIA4F3/hqnpMpSZPJYIAeTY0lw0s5tAJh+OI/H3o
glu3LW6U7t79+tP87Jouz4XQ2hKSp//HWaaC1xX3pmMeqTcZ2zJHokmpsH/lnJ2PY8ud8/1Rzu6c
0ERg65dGfxSURVb+lO2IKcSYN6tnsDLRXzkat4HJKM2BzxcipauL0CqCgabCAPKmn/u9B2h546bg
gzOgEbu/cA4dDmjBAmF5fHapYu43sltkfwQH/9z1lJSQvRuv3A/nAxinkAWPkDznAiqQczagjHGg
2J0a3dHJKX+B+G1FucYw3gPOFvZr3VzxkyeK4cRi1est2wt9NtE5QaVVE0/NsQqnvr7tGkoNRIop
aN6bMaTLxuJHR1ICuo4GR1/MAbxLDN2uQGa16rjXzNt6mEOCLui5W1a8i0d3QG8dBz1tyIuO1mGs
rki/FdgibR/TEM6lPJsvM79vzD2G4vEGMhae702PC2C213SkotI6+uE8BA7lTlslX4s5CoYPFHpD
JAyuC3M92owDdrfOW2PeHrGXtZSviGJAolyal7VGpRExDBV4v5Tbxv4r954402wobdFEFhZ1EMrJ
jERnN4Ptug0bYCc4Zgvvoo2FuzKWkgllS9SkBj7KFLLYlA3UusQ9bu8jKBH839FlXyGiYzxYteZ4
S/XuXbY8LFBcrkVUYlQMcON0H2vCaCuzuBEhgzzT5eektj8G4cCUTR8jxNbR5Wn/ylr0RSjx/fS5
fCpuQLZBLqohcS6kmAq37BWP7DGt8QTPdPIovVR78gQilL6o0WFrg2+j/Fa4zqGIiT+pmssxNsD4
+c0rf82fHwX+GGHhacUqZZnnj0KWWhE26yY8JkkFP39SF4YpSQQHqSa8Au73vP/1A/7zj69cHm6m
dOjKZxeVRKJZRTEfvyzDhju+uUbX9R6AwHoElYV4rj7OjaSDG9wMow94YgawJPYUx14ZBX4yB/NY
elCNXFYWWA/OdiSErzi4dszwyO70bVnlJ+pNn7vEvkjNa2EPpJx0qzq8CW4cokNoZFJETPWhStXT
K6fkz/f58odozA+OZdqOeTYeiRYg39hLTkmMflMHB6MKd5FvHIiFuW07oBLxHGC5+Doj2X059n8k
JnxPnmL55XP09P+BolAyqSKW/D8oCtdkpsDx5vx/kycuMr3lJ/4QFCr1O8ovODYsbtCfuYvG6Q9B
oYtoUCrPRA9jf3vtX4JCS/wODcBx2fG7moqUw/j9Tz2h8ztPseV6niOXqobDPfTPP+722zP/Tbn5
cz2h/eNKXrLR1y5GHJORnT+C8enHFQQVXFjyRsfFH3GjF7rZmnXjvO/Ik93TQi/2Edlhj3lPHzSW
7RPyEQrSja2OdW12N1NsdDeRaTn7vpmw31XqwW6yL9MUO/h4xUBVuA2Owkzdq/CCPopzFQxaX9Uj
gLaV6Go6uEbpr2NMMq89aj9OgcsH8/g0ihPPQ4/yclnUfFebUa5yfHdM4503mFB3KdX3ofiCS0nt
QWyMW11b9V02HpZw0sJPLhtdVc9F79wXTF4XuTma27Sf7cN3N8cf5/97UeCZpo0/i7FYScFIRNHe
Eud7NZbWJbUAEgLdfoLXSt/ggaYkUaHKu6hHH2sZATEnoyLgmq4fGmPwB+ajmGgI18F4/PVfw4D7
42liReIIk5KmEJoZD/XX8vp3p6kaEA40IiKdGVfnVtb+npLlG78hbsxNXCyvtXnIiyS/tO3K3yDJ
BhY5FdVRDdN9FanC3lQQta7jCKJmDfeAlKOhuMhHd50HKrx8ebGPZXI9pNNxtofhZKOCvJoAUJNT
KZxdLUE+mhPa6Ikkv3XeOd7Vy1vmEZavnPVz2xXQv7qhvcVHDr5k+YGXtwnZfvuVUHz9q29ve3mB
RsmyCc5NIt94xR4MrDpUVXcje72rOW81kE0vu/SyWEP2cRtqak4srvK5NU7RXO6+vaUPYuxLfXkk
fA5t4cvPFqjxu0XA5AdlVe9fvulEJFxM00jY1L+/aUz071pZEo/GD7PFk8dIU2+IBYYHGcQJ0hnW
X9++9voUHltZumtkUN6Vu/wzpSOSnb65fPnq5fsWxuhvL7YN6VqO9p+CIHiChy6v6G8Nzb5ysi3a
+eri5Xv5BKdnMyfmtId6itmiq+TVyysv/3RBe+3Y/XR8+X4R6nZFWAZWluX3nb23BnR72YeffBpO
M4ispNrMUxNt6iVCK+RKdz4IpNbvcaqT0g3TwpfuFURcnnwvmK8scPNVW3X7l+9nhMGxaiIn/eUd
SYdpKqttkLx69An1A50fjl/rCkhFgYKfMx4/xTT5162FrMkCiPzOrqsZOA4l0bkfqHZUyFLxNM5w
JRA6BA2Ud/A2flN+SbXCUs9Asx0H6aFnaghVkhapvyTLrEAdjoDPPbUZOHlrN3XfeLRp9ujPbbAX
Ktxg1L+0Ye7sc3QXVBTHy5oN0a4hSHxF4FCwBZNRbNO2nQ9WArwKZr25pn1anziZ1xSnzTUNrORy
cgfKj0Y+kKtr+munDe4Q4sO/cacPlkHwVjpcogoBnuOZ86EKglP+IGJNZ3QMV4lhkBpo+EibIEbN
FguZZloih4g5iUaopDpqH2ujA6DXA0eIQUJaxiNRrxYyKZOMn669ncnUG6rA2CItWfm1ERwnWex4
1h+y1gnoEMHar/z6VLbAwYDurwIiWYkRjdqLMA83Q+A+FA08Pehwz0TIPijhXw5LlF3UTPM6l9xN
Pv1hORt7VdkQJjIMLkRfXFj22xhYa2oubic0F/SRDkmH7TmcCVJr2LkmUXZAf3qh8/wIMRM1F1cI
6c9lEhRvg/ALZrwHmwTT9fLkbDOjIL9QXnlT8NWUEArwVD0H5lhvkdSELeFYlecR79bkB2w927zb
kys3roGxfigAIRpa+RsS0rZ5Tsxl8TGYnOfZp1k8pjhb7SQCssH5ZeJ4V46Kz1HU+0abt6Put3CQ
74X27+ZOroAXokCpbpXoL6I4u8nt6kqgxNhYqrjxYaJt56KCiRHY8QYgmcccW95on6DX2fTv0G6i
OYMh1JkN9pJUfqnbbh8aQq1E2Rm4uvENpkZ59Cz9pfe89NiT3lORDIdIEKqF6cT51nOiK4P12nqo
DHNvjfghjSo4tORYHqHX3iSifiMr+67FUbMa22BYs06+xrdZ6VQgU0HvhlfpMCEx4b7Fyko/rYxD
OKQzIpdkCkgLMZ0NObqP9VD4h1q3kDCc66RtzQdrSYy1gWqyyBlXRE7kO+N+mmR66nogKIFr74K2
iPYNYlNbdcDPHS4TcpTdWNgfw9TYmcJIL63APoSR7vaNp5N9GOpNbJG7C3nkYxg1ZJvOBaBTwYLc
3NTaz7YR0sJFYuntwha7eZpjl1PldCLlJNzYc23dJhGee0+damfJ+dJm9ibxTDhsU/GYhae6copT
0/J3OFawRR40HbRL5i/m0oM5DHsSoZrTyz+69kBLl0v6ngomMu3JzbjouQf/+G9Y2HydOSR4J/LT
kBNOsH75nh9ZBXDQQMhDhfpqpFZ5+vc/gae///LlBVsyDiGsIOxrOk5l+k5FwU2d+x+NJQzGFtO6
VDzmMKkh3TdkoqOa3AA2gK+75E6xDHPmq7lqP1gxzu8pK/cWs5xtlid2vGCmtHXnG0BmZytPtjF6
1qoV1sa5alUbrdPYhCsu78m8g92kATwhiwyHTGyiguqulWGejkqYHmNYr/oAFpXj9eskMhhzc80A
QJqF1V5Me4Dl8cZzMNQWB5rNcoAKG73VDXySxb4XSj9B2xjfQHNEkTNjX6vdq34qbpJcvPGZAYg7
Aglm+LCB+mg7JhEqXJEfenOihFahyXDel7H6WjvkTVjxg0z9r8AjSWIjvTDVO0x+Mf5c7mLg/Zu4
BEVoN3ymJO6IXevu8rh5nyfEcgRwP9fjoKH69qiVfcxYreHtMkP22yz1b5k0OWpfX5gE19e4uiPA
qlttuEfMzbcCSQMpXYI2eHdbBug/sxasfU+KDNG42TpP6w7Mov1g+g+jiYAps0hWKeoPDh18ELzS
PsW1/blstkoPt3HPWa1C+C50sU7l5uWCeYaItqIiEQTppIoBB/gD2OOlPBwekCI2K/Jx5a6P8mul
ykvkciSrPMVeezEC34CXVAFLtqAa1n79XM094SDgDJt2V/fmHbRi5HOXXmpMa0KDFl6evRWeFSMq
lSVVgHmFHMLCt949kljfw28kjyVyb2v0A0wES+SoKa/8NrtYtBNjmj96/RV1omDfxfnRca07bWKS
rRp0HSnpIoZd7irAyug6PkSif8jy5JSm440c3D1IAWz4JZz8/JB4ZNR2BWtPGKJu5BIfx6ALGe3e
09MXwutxPeUzQUDOnTXBsQ6miMVBdZXWzrpvmA/duHjoG0gSvb1J+tlbg3n6gBE5o02xGXwWghbT
D6L2bVO5X7NGWQfDB1FapaCS0F9rY3LXkEnEBpYYxQjiK+OGW9rw5dGb1RbZRIg/cH5G3d9uc8O7
dpHIuZWdkspnHVsP4VMJLqA0CAVy4fWsRRLc6DFqT7Wq937JTieEhgFlHY4Ekk2gu/H8FhwXTqSQ
JzGsPs1VAs+kBEpEbM2tH+O7lYuuLQTdkKBd3zjkTJUkp+R5yYUIMGwE9VcD/BvG/KSbvzTkxm1M
LM8rbqASmXl9Y0zUl2Y/4iiLbghW8cnv2earuf+QTsNb2wje92V9IpZy6eZQQ46kfW+HJGLYaNg5
0LsQcsu6rYg1aWu1GmLuMuV6m2xOL6N4vhTwwNfYcuOV3RM4kzbLE/VmkMH9ZLO6iIfmq6jRhmLN
dPPwtpi6L4Qnpghk8vtwlJdxh8Cldf0bN70l1pwk4clnWgYEVlbhuCH5ChJessk7ax0xvK5xawNO
gCPjWrLaQkkpL3S1D6f5onAYrux8si5NlLb27MhLlAebafRJX64XyJDiflBSAZ9w3he+lW7nHm2R
R4KMFUJAkQMO2zoEpIJt+nJuigzdP+J+h3jldd+/HSah9yaDsNXp+mT2KMsKSz7K0L5ABw7gPcaf
BEQM1uW2K6sPc2BvUQ+BvBmjD8XQytXQD+GGNIIdnDBPFfrEDsfkTtp2AWq6KGvDwxhnx6jjjHlR
+5aw7Wcr0W+K/LIsNECV1rmB11edEMKCdDL1vmt5ek3vMyEXt0HsfiHSCpe0NHaCtdCFDiQCy+Rr
5s/DdowbGANVs/VNGq3SSWE3VECXvesqbXniRmSpfRzAZzFbdkvxtEV+x9q+fOuTkjJ587CG6sXQ
3jlrnRCU5YIU2niptaXkq9F9ggcLnf6qJpKzqtDMioQQXe6e/hAdvSgkXqKz8q1AXAkSHoO+UUDd
Ud57dL53sVV9noo+P5l2TPwt4eM5WBJ439iUg+LkxgOckZf/klGI74MGTH56ede3H3j5WUFazrx9
+S7peLwL+nca99c+sz9qUHTF+ihzfeP7gOeh1q0XdLWC61XJ0dm2nncdWuMSavLRFWxUw2jZdRjN
Fyrji+oWTWyefbQaaTFQkYKHmHuV4ylJey02YzewizcXAzhENlpE606TJNjB4jUa6zn3jMu6yJN1
bCEVtEW6zgyA0yygbBe/fE8gQOGy9DYY/UsLqlwAVK8jkpjxOwMnGJWo47AP2V+NaC9y6y1VJDIG
OxwC+TouGiKLOn0dLlrwoSeuivwKMIvkqQCyXEdT1cPVUbsRFD+CaHUoB7FRIe12b17wLTnLlSbZ
tqVJ7Ba+BmLTU8wz1UM2z9vUJVCon603PRs3B02FTz765BnXcMEWMR0zr2tcV1AfBhDNKNONXQFe
ciXA3U2puGxJ5eJx7J7NqYRXPHQ7ZKakVdbJ2mudHbhRmNMhfqEBEkgyAYrRZQ+mKdM3fOziVNhj
cepcWMbh4BXbjCtU9XG5meKmXcJJUFkiBrY25jhw69vE29M8irewox4Q0ZFAJWhONyPA89KEnjnr
cRe4hbGj+LKpJag/D18+u7ma4Aa8Q6g9e1ZPqjr01ijoaQw1bNEZ2rP43yyd13KkShZFv4gIvHkt
KG9V8nohWuoWHhKTJPD1s+rGvEzEjZ42qoLMY/Ze+0l45TNPL6Ga0CFR6hrkSkSD5HUq62Gv2F6u
hZccYWWA3OrfZFuTsU4eKM9oun1w+ERLRWhr1IGUMjYhJCe7j+2NLINrC7lipRftP1MRfGp0WnuY
Mvn//xnq+o4rxyd8Vb1gPNsKwMGRUaY/I+yzwBq1jXRfOq+2osBM8BYt46EgSmZrWzAXgUyCC8nj
6tD348ejCEN+T1FZuRss6kskpPFp9/D4ibPZgHL6CKz+Pc5NiGMotLhbyvaQPD5Fsx2JRUvB4aqm
keRmUSU3QwrPy1kogyi7MmkZpGjN06o2FHYwlT+Z06K2XuPQ+/HniN7eTKRNht3S/GICAZDjdiSk
EY8Cf4OkQg6g2JgPwtFhjNMahGUiQRTRUB9G/U2DN/zoBL4bHgOGlMBrE0q3Wv8aXSdeE037yZiS
lQwWw00VIElVt8BqT547kNH11LWMOscSzUfsGGfLmDxyoZYtMmUwqzlXRL/89HWBMa2FTlzwmcyX
Lp+epToULfb9Ou0AQZfmayfjDc4WsYfg8EgTid/cEnum+zha06yYd5kGdzKr4pfyJoE3CNbFITYT
nJ1jtW0luRJ6Of/RHGNLXLUKfemynIu7rRHYv0z+acLJq7A0MN8eRmJgfjgdRs5MD/fLj1RCntvG
e1sIzDCCXV9a+tFBVkrISfY6ioSM1fb6QOtEsYt9iwzs9aAPv4mLOL31yaQQvnjOK14HqXPzT9p3
o8Sb5XRXjHNqFdsuSSYWkDnCUlgMBj8ULwenlevONd4Qi6rI427IpY5dUs+NyAVfl/jttOYCwVQU
6Be9ey7mCUg9qMCQ6aex0i+Ogs0OYZP0G2nvp9IH6ISpLGSoAz1HQdFWPvPaDgJJ5UXumMzwatPX
opAklJROsivLtwGuHdk15amZfu1ckiCJRyZyCq9ZIRahEfQRJ1uwdIhfX4rIaSdmSQSRPRaaqyzK
k04+iwkdE6P4VUEGdWuo4tzxg/CYRQL2MLuvOUy9qdkjXjh63gKRYYBeUltuFaauPUejlr20pgZ0
qOhBSHpqzdsBHCT/kkOGYwQIkSGxcNht/p13CsLlALFa74FKJ1YMeijDe2M6jyQRrdnThBhHUc2X
ya5GFOG6DW+ljjcYKU5Wdu/1HYNzbaPq0dwW2nPXSaLGpj++ZFZfyYDZSg7pt4/9PuxNxhELFxFq
Tlar1dAD+8pWjV6tqya1SHfJyWZlyVQDKd8G5LB05D6altVuRMyjVqTtycHV2NOuR43lR1J3z6nB
84eZ6GPMHoz5b5MEtVU1GvlWY5zAPJ8mhzCZQ+w78zZv2Z0aMgQIBV+8VzrkvsTcas49eOTM+I6A
G+oOtInLrs4Mj/gGwQ/9qKUsKqR1Nxvx5jGbs7Uk9FzSa2wnNTbEVOYVadR6amqRGuddMKTRjPts
AzbuLzUZ92TtvAQxYb8SzkfEnKbVhxb6HIGmedKu8RfYB+QZ19hyP9IG5avPy7fqvZiiFuk5BsR1
IAAFxwWZWy7JToyD+wMyz46jH6RcIC2GQ86sk8EzgQ1qBPlFToW/35x2vD3d9oGi9FCwEx+xnFgV
01w5pTj0OpchiSLQp+0/1oPrP4gNGtxk79ogKZNxMC7MuP70ZpevZQeXjdXMd7eY00EHJj0zFnvI
hle5ZR9RFOwLpkPbUa+/6245TcuoPRELCJoxp73gL+808wdww7KqC04Q3ZsILdT0jJR7AkJ8WTLU
dHnoAm0JZdv+hQAUjAaLnax5AzNBZ6nD5cRqBHAnZTIs9XdMBn/mXjvjTiKEorJfxUyA7oi9bZNk
Xg+30+82busBlSzrKKCy3Hqyeq66tDyMbfYX9qy7MxkT+yj1savCRZyTV7MbT4MnCCEiSywetR+j
e81Six7VYFZq+tNpGefvwZzfPETu4X/Fj/L1g0yKi8jEjw79mBrGv/s+hCtfSBsH0LC3J9+8OqPa
LPaL0Mf+BnYwakX88tCsrz3yslo8G9AsA2acxDOseWJ5hfQ5PySAfC3Rc52kuVrl/1mWOhnR3o8R
D5a+UgMpvx65cAxrJsw47AT69u8junp6JD67YsIJTV1dJ+lE9stsMS0muY839RrbREmTgsbNyFNk
WQaFhbGzckojaxw/RTXi1E06knXG/CDxD14x2pL30HtdpJnjXdPbHzRYQJPCemyYiDuzSY4TiP+k
vlQMEDapOzKFY4jS0aF1vXd1++Xkzy07gPpvLyq5tdJ2j9iXMrZMnmzRtMeyvPLQzqfGJ06SpFhM
lIu71VLnwjOLcNas0s1Izchr1+9117lr5npGRnbUvRTzPG2lxttGrigteMc9sJaeM+1nawowoKAx
IKm49LncjeDiVjgwfb/5HITqNwp/k4kVkt6UDNZHn2DYWnG3ybXqZjZhZVmujcr7mPAIhbqfDGAW
TcLxQDTuCo5RXrqrHcCIrIRLSpj6TpmH8Y5jdUhcZgvt8O3OBgyigeQkm5abfIeY3oob5TGsbpzs
H3FD1ZOugQXO4vrqiQj/e4A8nSNAd/o3hUEGHDgtLES3H8bWXOeW/l5hwYLwV1cMR+mSEu3x5lDj
x8WQbnErLaMUz3L6NAWvEVqTeO+KhovPsfbggJpV7X35uUVkRJKPULGBDs3W31zNybX3yL3NE1C9
eIvD2CX5eunUG9aSBhRtNUQ+WclZjPCmEgalgUgKOHDVVlCjhbUpD4HB1LRT8NaYbuH13OLcW1Zu
hmNmJo8ACm11NpPq5LIpWiEhImedWszWupBg+2BLWvghbwDaBZ9lJm8U7d6aHAwa6IXCI5sZcqVq
0xrzeJok9pHO60lnd0FLFtmOC/KziNmawHP5l8gvTpeOsWniREbS/gROfc2FxnSurZdNL5NNkLYO
png2HNpCesGwEEhTzjTPhFMpYwHgqA9knWvrNGlJhbP7YLOIkS4x0MO5sLHE+KBwZRHsh7Rpd0VM
61Cq238fnVPbb0EMo7LgKE2B0nYTiT7uQM0n6JdIFUhXdawYznNne4v9mZYQk6fCBdyHDohYmBwD
OoAP0pW5G/yFSDgdjlpqsOTpNQgZjM9QCw0R1sWJfIbkpVGYuHK8qVfMamCsCGADscdowawPNWhw
InSyY1MyF6m5RNios9RxwbvDVNy5Ht9A/kgQK/ic+15ASa2xolbQOFn2GPdJs3SmsmgWq2LvwQ6P
qq6h1GSf5WFS4jptqFeweq0NnT1rfjFqe9z0bnm1FzjpxRK/4l8zIVT0z0MDvrTs+FdXhU6mGylC
kn0mGrUkgmoAprTrP4Xo/iTigY+LiRiESeZ1iJzmlgrVD0b4j/anxBfcFnnoW5D2uiw/qR+rREcU
91zEJSs6JRjwZtwxTYyhCj5EqHQfMJ21wyU07uvHY1oMEO0oIwGgHTK3vUK6PWJU2VkjC8CstuOV
qpn+GNMbQtSvya6/9Ni/EpSqYOBdCdzeP+TBfFr05Qz+DYE9D0PbMWtNeFh19Z4W9RoPOsPQXVz1
hFqX97wbj0S6gq4lY8OG9V43tsHCNf3S9e5d17Z5w8x0yZkUGo32N3aJ+IMd/q9oRRfReff6d5a/
LV0HN8xPfyzT+uVWO9aAbisr/9X6eW+rA6Lll7weeMR9jdw7TlwjjYn9SyA/O+QVFNmdnKcarEZ5
46BZC2Fv80kSJcqZ73NFrFWFP57FJAylQ8EWk6az5khkQR+5c0ukgX4QxvtsyOo4jtatlb7YDrGm
bTUoZHrPZ63pPnE1w52pWBXVzJ3XGKzJzln8ozVRZMVDeiO9oyeO3NiNAfyFQfTEqwWYWlNqHSZd
9XibID9ESSLeSqdrjk3i3DKj/U0K3/3OKjssfJ3kqIcZuRZ7+q6rlosdiWf7SkflxazzzQtwgabE
DcSjN+6VNfxAujLe3dwuV6oQR/K+/jqdsxxHHCGkCgx3dkYM1qbJZhTo7IiUcDeFZp6z4UFPMcR7
tRT2Ca3isNGm2XxaCuEQmVT9Q6EMtLLVxohtxD1XyV+nX9uSgtFu+K15yvHcLu1vAI6fQXwpsXD7
wOqsdlxCkgh4DbgC/1qO98fXR/ej/kiS8jIG0wPTvfwzM6vf14U81p+02UyJFJ01BeWzTn8BxrBT
Ye+LkwSfsfWsUGKzjqxADKHSCGdPmQ8GpY9pl/gBMbvQ+IZ1n8JtMGLKXghkG6POiqsHcX3lD/6m
yUg2CBSHPMMic0W9oSBB7Jyg/2qsRMPba4tdzGZVafUj9LX4IZmTFzLnKp6zn36Cn5oX9os1QXCA
ScGQJP7trTwiF6S9JFBNopbsVLbxt0xBrcsL6xDPGdTEnomS/The7Vq/LYo9lsNol8h649JAzLhU
hDNvZllM9xhJ6WohWpiNjb6pBemGXQyA0QVvXpEOiRDtNARxubFMO9tYDJObmmtxoL0h6Evr0D64
h9iaXG5m+43r49j66nXRH4M7DQo7mhrI8DH3g/8VN9mr/miqCkYE/Dq+B8vSjg3LB85uG9iOMX2L
Huf3EKTj0W4zzjEuPDSOgJF9uU2g3EurMTcdCI4IyDslsH9hRK57PwI5cIiE8jd3C9ZdcEK3Ke7g
zUz3CL5rBKr4xtwxQLLkODsDkq9gnNTK4WVGYHkM8jq+zixY2D65u2oN0KA7dGl7rgH61nhPoeu6
ZxZHbshsZz2w/j3Og7sjxxq4fFdFxWx7zLuHY+05zyX88zlzqAuXR2xQvO5Yv12GriUSqWTR7/n5
uu+Mo6LitSfdh/cLxL8PNG67kkzhLrkPtrWapof/Hk6X3amntO/h68M8wNtNTeIn43PTJAbgbv8n
jmEha4p7qXbp15MbL1oWWYmODNFjmNbZbOSQ/HLHpPk26ZDrzCxuj7GufqF9T4O6OiBaojjmz+BG
13u510ihiERa391qefbm4CgM1shCModS576xHgoQXlSvnENtoDsXHnj7YpEfOYGmXvoEK+SbvPVd
Qbaiiju5QVN1sfL2M2f2tnlYGhhgSzYpxVtJqDo5qcraa35wE5P4NMnbDBfTEuwVsrPdMjnMlv5G
BmQZioW5TpCY37550FUR7DJe1Ah1Mtomo/tCf8DGxp8O1GBN6LTzI0hkBJ8a818ZrSQZQkDQCugp
7M8dWbLns4KzZ2ZMQ3qHFzHzDrkC1TSlFmHq/AmRnBcRJjJ7VpWZAM8wzZNfNmyME/nhafUXm4hV
SRFwFiCEFmtMTmRyUO0ZgD74Xf3S/CMEOGcPbuA6diaNzpxepZNHN01MfhhPRkGlU2GRN1Ga3c3L
Pdan+nCaSU2V/RhvqEPe7arl7ynqOzKmR27QITZwq/cIgltdD0Jv4T8KRtD9Yrboe2ZiYOiWh16e
TMHTacSQlKbSi5xaqVOdg0Mx2HeEjjfvnU5YCKrif0IumyFAV6VyWgCz7Z8UpIpdbYBiLlgUbXTb
uXMvvpdok6OCF4Gqqn7vLbJfWj3Y8my/x1ZBKwQJifYM2gSWZKKE++DodiQW14WHwke8u+BZDqAX
4E/7wUvVHDn2vWjAsnAgFa+Nems29+TKRJivpqdHkFeV8nc0TrcGp0WsbW05YWvqJUqy+qVmd7fS
uj655ZU8SzveoFMP4BY72c5asm3DMpTJVwZ0ikDwVa0lQD5eUYt4YcchyrQqv2qjEdouzYPTs0eB
tMmouxtZbWnmIXEg9mmesTeHEj1k2PYZp4hDe51VN1a4OUN3cScvU195NEeFRBgi6nlXE3I0lbEd
dkGWQQ2O9zVcURDhxZdZPWAInNutL36FJ/X1uYHcA488t0JAAE/lnALxZ6xiFmQYTNnkgUYet0Na
0mExJsYERYOhLOLNZXINMuNTo9wKwEYtHp9kvGzIgs7XGAgYbvuKNIiFlBXEJ+bBUO9O68EfE/u5
q5/z0mcooQ9v8UTsKb7Vl8qMkXwiISf9gm2qYH+Z5yNAIMK+kGjlJSPXsYwdVBvl3SaUws4vMbyd
MM6cG0l3K7bw7cHhxwjHYAsD3QlNRLCbRhL5yn62z9uT8LSnuDI67tHiGcoFm5WmTbZjbIaV2kut
YyjXLRoI7u5WEMKCCavfpBUKmwZDcqj67LsjGwqIynvt85uI1PBXzruW+9bZlum5Z8kRtMWX42po
xIV1ZjYpkKpTPms+u7QWBHmcvndetdWEVhBhlexqcSDiZNyaoKV2dP13FxEaCRrVxUa3GpYalGZB
V1cSmtrM6ETmMXJy6lSUjgCotI7ERmYTwdqGJLXxAw54ppa7Vnk0Tc2wTUfnJ0sA1tu8JDs3CXYx
tUBIvBGz5WHezXhloEotOcYFi5Wv2+bRSO6BN2Dnx2IuV0Sj61l/dbNTag/oZdq1SiefwB0WP7ZH
ZomrVz+BVHKXkXpfa+ZvISZGaj6tJXv7yqnI+UkYZRvUCqyStD+CTjeC5gstt1yPMl/WccULJhFM
aoGr1i4L+7AAfbUauh+znI6xdOMvNFNrndTRhAI5sgAygUVmtENIM/HXb4noSaXPSbpiM0XfR0X/
tbikHwFtmzxGtb7g25laRBVmTuIjis2FFqoJZ8X81SCtcJVl+RD6sDNwlNhbthznwRvGvQ9JRDSP
DzrVcCIbTCnmVDCGnlhEsJYhPLkbvrBL/MVD/lRnQ5TpBcivpT2ixyCdl0dZpCdgyOlmLpVAB/PI
HiKcQkuKg72o+MlltVaOyr5OB4N+Ys4dFUnBqDXA+2MWDSGMXv84fHqdDz/XV0MjP+HCoppK4gvs
xO7AhfnOckudTI8oJ8GY0mKYEVYje1Q50T/ATSLO1XsZxiE7lt50TYLK23SxunW52tbMW14D8hi0
klOjDvrIrrpz4Fgj8zr1AjyDH/3xfGMSUCFpBYegKH9tZd/Bxmk713V/vMz4KvuYOVys/fil+jvW
2EIq5Ehz/DBTL7ekT1HIxr+mMWSRr7DWVZoX6e5yS22y7o1J0I/G1oYM0nzd+AoPbMf/09OHMUz/
CGM+2u4kKPFnfrtmERER1NvGf1xhBgWgyt03XaGxiEtwo0zWXiDM9JUqwoVf2qIxXHnMRMgxvkEd
qtlP5s+LDmsJ6YwO52jljmaDdUdecj3nPI+nvxKXE6oTCeJg8p47C0RZqoyNK+2za4x3yfs+iPMU
jAM7CvncuQnahwy6kQnfWvGeORSJDtmo7FQ6pDYsGEOXy3s98wAJRZoBTfoBewchzEbLTgrsq40s
cQtsQ39Q8fkIgKVthny6BbU30OPB7QF9l+26UfuqucxSa6LeyQbj0LosE3AMGQuuSKXZqNN0dNFS
hj3Jmivs9NSR9pej81kTVFKHae489z353aqEl87RkA028z2RX7TpjQhJmL5FtXY7uuq4d39dr3zE
az6q/EGHP4jYT+MHj2MWiMuTOWdPnDx36JcrD/2APXB2CMvzGDZ8IFEqad5zY1OOw+sUQ25MynMy
dRX5S/0Bxma5T9zqdUnli4NgqcFCAO8I8AtaiLCsOwBK7YVg3Zwll4GUzJqz76xjMoef6U0DiBg1
HTWVnvtbu6m8PQBzxbHl36bE7E5GgV2IbTNmJkNGFClJVAoLUpPBbLssUNDnQlUX8KnsQ0oTMnuX
vPUP4o3IrQ0Kri9H5CYpvpnxmvbaCWEAn7lt9Hebk5mCm822Xsf/GjbsG8L01kWNhANA9H+iJDtK
ewhsnUWez1fR2M418J0fa0T0KAm21CjXQYluueC1d2QYQATT6pQ8hPwZRP0Q/dlbh+1h62vNi+7x
4JQefPpx0X+yDIqvpZyTY5BibUj7ZZqMgfUKo6OONf2ebxelZc/U26wG5xBTCXQKXr0x69WTKsY6
Epp1lkoR6BYkG9wV1FsDwhxsUBfMepdgkPEf3Z9+HFWkVKPLZehBVylFDJtiuMo7dM4qunoRPHkl
E/5pLi5NwEBqZJQPQz55KrXJP7FzipqA71N2Cy/zYhebgTiukkX7BQH01RQWYYc7Ntz52nKegoHS
vzcSbk577q85CwD+lec8qyiLqdK3tPGkSi7TPlakt1aZfuwtuml3pn5mepBZ0xlSUB3GRvDr3Fk6
29gjUO/V3vxe6ASl1zjDceyY66Hy3x96cqvLLuzYCGXKxxCpGmNISyMzYMR3oLqNVCy9CrSPY1U/
d/MCu8f2fGr+aZdN3SlF9C2H5ksrFRuw5Tb2yCcyLyBcSuksyZ1vLTbYW6SVtdJk9SJK9GmeWyFJ
GFBt2GDZVsIQb0GXkmoy/M6fdV++MXG9I7YHLDVBPC2Yj2Jo/B39hCBxVGuw7q5lFhxJyNyXuSIK
s8mPlt8yce645szBi9pYfMWz2HWE5a6KIf8tXHmgB69J46v6MEF7jrp+csMHtS8uNW4c5vr9Mr14
rLDLmX+l2ZiPVCqeK+IlDhh9MhaDcu0pYqHynE0+oQgkB07DdjFRg8f69CNT7agKidoMLmczkmIx
mR2Rvwbz1xnjmsb23oLJv55T/Y35lbdJLCTofC6EG5LDSh4mCq94MS8ZSo4nArPWEPXuvlIsWgbx
lcE2XQ2PY6GGg0RFUGSbynX2vkk6aZn7n3kNhajugI7KQkXrzUzEPdXMo9nMn12UbKueENNVTZmr
QdymODC0de8REwLqa5UG3ch6JrAOTiBWZWPvBgICAzt5NUr9rOBKUpBBBGEpeYrNrwEJD8m8TNlx
JkLZ7Eu+K+Oj8uJbJrd+S1tiuN4bV5wBkMXciIBGYSq5R/omuADVnXaTZnBUEDzOcoEYzNR7IhWL
Itp6LXLWCS1bQwik6TtyL3pyEnFYJUdBDuyqI1U8ykIHkyk7pib90QZlr12f/CpE4EaUe0+l+oee
HkH/QLJOQCQE58pchJ0MkFHVz+4jGbJdmj2iC5PXltvBLSagVBmNoJ6uYbIz3GObKvP8XsUZyxoq
Im0oFxBeuHFTcnbMjoDiLmY+N7ROFRLY4568OeFnQjBr9gCh4iSqJIzgLI53g6XQYoKiZAH5ZbN4
Iw8G2mOSR2knkmPuHMYyGNaM+D/aEb3IMv+MBtTOWFQsJ4JlT2Qek/ksRZU3OHQLZVQhUXNm+vU6
QUov/A0G65vkXV353rRuG5Ftpe7/KDMhV+3VqZR9mYAeRwIZFB4V7t7JbW5WFWtkFIIjLZitS1H9
Kwwe1/Qhp7Uzm/fFQK88TIqhLpWZLeQmNfE5se8nyVubCS6yUF5bac/8rMi5ZjNOwsD5SqlG1tA9
UZ0K3vSlJbO0IVEkM2gi0+VFNmgVHTauWPBg3OjGCdB5VKec+s0rYqoBtwXdmGCFh/j6aKf+PtVL
wrQJkyBRpDCJ4EIWypiHeDwzwacJ4CsTL1nmvrTJHy2dP01Fj6sGnSrPxAGlkes+IkUrTjWtFD9r
8W72Mw/OP4eYlDjVSImo/B79E13nmYHWZbK885zOP6YBVA5//4EhzLiaELshNzWeUp9g+ErczDHb
mroNHlzdNel8NFr53E/e1Udjxs5//DLq1EDuQV1OsBtFjjN+tCWCQtGTNJacZZLgaltegRWjXsdB
XsKUDxtwo1GZmvfWi/kqvS00gyEqLdbV2XyJJwScQ7sHSfjXB7nLGlH+NV1X37z72bJHFxemIi7Y
lnAjKzJftMQd112jk/w0t+o86PVBIxaxc43meXHVwQsqN7KcadrnBg4UE4Dg2k//kaxYXS0drys7
+cMgB/SQBaNM1yqHPQOaltdnIdoxOQWot16GHPMMX8dKxgtw4Sy3doCksXImzJQwChiZzzPUsXiQ
LVruNLskdTpE9KOYmcq9b0DL9X2vXqtSnHI4uWHp8iULbQBSF18YivQIlYMh9JL4PTfjdeKnV5Ta
p8QbbzadeZinKUMWHQBcsLUT+85lCsbQqx4qdEC0dc1srj4mGUrmKStfYq17Yue/lYXjR7Nh3Ty8
AKmw94EyJwZm2Tv++3e/WSFFwKNj1pyeI7aUh8B3wdrQTd7J1BfCc+LkNFQYOzSIXW1WPZOG9beU
y1pp2EcSx3jRU5TjMmP0msRP3WC+spR9n0dNW5mYZ0IZM0EUS0MUaJEBV9M+4sqk3pTIqUagk7T0
KDFnQvgOU5yoXVXq4xre3j+DMZrDK9EiG0UTArKuaynDzR9OE0xeC3FPxOjlVv7CmR5sSYa5pk36
7ZXVJ9pj5gQ9A6aaURvsTLmyZztdgxfgjyownltpsK+C+HVMlnStzY/lnhuvc6vqd+jArKQ+Mvu4
Fv48bpfllwFitk0LGhII58G6G1nUJOqbGPVyZ/SKlUB59eAXro022zPZ+23Vt57aaGjb+TUfmoPh
Tv/qtus2kA45R4P+UMV8+CaM3WiqLQxsgn4iZru7sPczDdjcAKPfqnILvoWsH2MHeo+8O2t45/O4
2GLclbXz/ogniFrXeJm8/Dp7+m58iARtYwMaND3EU+IgeyYHXAtoctoPxY4eHT9EWGvy6F6CLYCM
V5NjCMMHMU6cEUn6ObgMXOvxjZt+Dxe2Qtod/BQDDgeLrXFW58/GwH4o5RqR7GurbGQh9yCXW/gf
Kq+82BoKGcCObpSeghY0YzkwTY51/w045dETKO2kvQBHZ74ekDZ9EFMNnr7CIsdNHgT1HSv9fg7S
Ya0VQKENRsAo0225WTJr3ri1/Xfyi0PvN/cGEULlZAdqnZTY5OXD8KVCxX0ci/y9Erq6oUtbyWpY
jnTMm0GnNayUYqwfb/PYv3dV/sFgnIk6kg0n0U6WrtjXam8kbuQrHClcePSXiU6XNJn8UjroqGDk
12yrYJOQi7zlpGpRY09nHVPUUimcEfCoeDULPC4ewN5gRDTKyBKdKpp9MmlLqd04JhAYxFqUdEx6
4YjXYfNY9hWFtckS8axEu0l7lMfwvrZa39N7FtP3wgAPUS/nUOUXVyNovpN03iU121qALS5FGKtW
CLZZpPypfSL/8wPX1ROS7mqXGWNzQPlTely4hXpSqc/4lNBZbeG9VHgyH4UkiybVk37bxFx+gXV+
8DOZSk8XJ1McPMQTblOLbO1B745JMzes+ryDYQ6HCjQyNU9N68XUy3WCLz6BO3R65gXz7yRfM7uN
ftpJv7bDPIUQhXeLl5wwRQ4hoFxvq2UlM5aFkgulRBNqk3aq24DstFSroyIf4A3LYYmaMi6uuWVZ
RygG8P679FSjj5NW4l2IRXMvEh0SSxMyAii83l3KT+BHQruUWuqd+ebypfSvJrEptH0M9zEsfxXH
uIuzq3B2NIjDpcU4+BCU+TvdGLHGpYFJTWofXbbS52HC7UmSbTh75R77FvFlk09el47HVO3MjpVG
311zQsYg2XxPLV/hVBUGz2D8yd6Yq88cdqj5zhn6x0TPT27QrgtsP80PBN05HNmTFcmg4y3OX62e
p9kz5ZuVk+vWd4ei/CQKjoMvk1/ChT2IcXGXBOkqIS/gEAx/J1ky2KjGv1PlveBkgcVLlCGCIX/r
l+NJiGPpAs9myq4OPnOkTgdvksY4zWkL15BlXyRDKb9tCaNrZ3x4vBiulb/mFRG7PSNOElf+sMX8
LBf+afh1ikClz26GnN08jjG5dwv5sU2p35qxEAcyY347279TB++GnAy7ZbHH0P2HQ8U8Wqxm4MI0
5CkmO1cfOYJKBhTF3A4gfN09Xti99YjzxJ8aqvTR9phsS3TX/U364JzoFLn1cven/ta2xm2MeVmS
kHFgpJYOG4UPxzmbnlWsfzAY31O1kGgwe1iFmJ3hAdAaTJnwptZNMB17fAbCbr49Q/zzRxgpySMk
9DFC9lg7Go3LxkMiyO+NMuHtqh63HIr9DkC10V415fwjkWBL0Qt11ZI3lqAZdxtoJsOvjrUiNroi
2092/Xtlt/0x7Ym3x7PEd5Vfl5KcuNTVi5CKdQfcN8zM4KWuXG2zDNmCmhfZRx/cQWD/gRtkCxIa
1EgROFSts5kmJqFqoC4ZBVd7nDj7AYVSNVeER4Ov9xCJzg6bBXMyPh2rJ+DFsc6sBM9t6ZzsXJ8P
lte8pmZ1N7myegsWcdmjCLGCGflxd5m6vt1ZJHiAxabKjcf827SUvbL++vaiM0sGKJNULS9CYiDG
oURrJNwA5SUHR0zHIi4QCDIyiDQHzDPvbjQFe7Q+2VPfmzBIAdvuguA7rXO5bZLlRZmcmORtsgpv
fPdsTP5Zy7M/Uour+1DUZ2kuOvR8zHGTC/C9pVfxXfkureoD2KkBQjneiLQ721b5i44mX3U5w7gC
HTRb1TDHzrrxJ27faoHRQ5TCeVgEiYsNlN6Fkhc/uXWY0+Rdt1A0yDSqNJxRXteQSSz6C8xaK5xi
LnvlfEj6OvKKCPWMLeucIlBMS3D2EAlBZo+PfqNejgQJRfGcvCctAHqvtbfI+aKC3fXeHiv6zWAR
NNz0GomDFVeizguMX1OiaQKYsEUS2q3Rkx10ogRO44Awvhz7q+f9j60zW2pc2bb2EykiU71u3ffG
NlDAjaKgaqlvU/3Tn0/e+8Q68cd/Q9jgogBLmTPnHOMbuT47iTe9q6sTpLBjG1v5UurivTfVBWdQ
cbT1YC/q6TAqBbshQjJabv2UNlcoWxrOxIew0A0d6re2K17RU4kVwRYmVQCHfUO0xhKxjLco0hcd
4PeyyDBDDBHpL2HYrnRapeuRLg9lQRluRLDJ28Hcpi9As+VWS74cS4MVHFYKAr71pqXtLH0GQlt4
5gccfLyBuflrWBloOZiqwR8i3JHxqI6bkEuEQDs4UHZ/NJJPXcONV1pEJDvEjyxAiKV7UzdXOpaC
nV//JVut5cxqbzSnvWlN/WZ41gN3ntq3kUsjOae3JnwEzmZ0mkp0R0L6E4sXNnEn799Kw7vUKaqN
gBH5qqcmWBN3zP7B9rPqwtZbcQ/ifQ23nR4SMzvYf5mrAJnuy90YcTT2Nr6RdvgjjhnUzENm9ie7
+Q6ndpfNKsQ0cjdIinhzFEjXAn8soq6vGUO/Cimi8ZQ6SLLkQOEHaTCv1Ss6MnNhB+67GXrtOmms
304ZGYdsGBkk9Pk2n4hcb1pJN6kZruCWIuK9f+PeOuot2Yl6YiTrusVGWk0Wban0FcxRS4C1j/kF
gc/gRf3SIyaCHkC44bMrDy3Htp7UL9RG/6DFy5FWerSDEsSkGr6lqJ7+GA2uLmp95D4hhiTMMgzC
8QlsLUkzTWPp7emhbrH06atpah5kMqxFidddjAbiTwVNo9boktGWXhVAokiYtzn4Bv1DjsMhrPPf
uEfV2k2tF2bZdxKKCFviQLKWLAfBhD5Vo2mcQ+RfTz4zzIZp1cxDyFE10SMakkwuekK3if3pP9v+
t/IvdTtaVzWyh6WxooscDNEql7C+W0smGzPvcIOj+vWMrwA9GybU8U1O0ZutadPKq3idYyOgz4a7
EaTXQTDAtBI/vyC3Wo6BcZ40hF/CCj4kS/l6GpFLQBoFPmOeVMCqn3e3NA53OhkRr43EJuxozTLU
gquRBYKyDadWI5W5Bhi6aBp/W0qv2iBdm0MACiT1NAarpCM8Xb6G/DAjMSKbPqibFfAwDn+d4H4d
K0RALPdd2QhKf5PI5BRzdmYIg6WO6Y+e464YeFU8Tcym9OnFq+NfyQyeGvN4k2Vy7Q42tyXEg3U7
ZFjQBD+BxAM4V4Uno8rtW5jq/gYfU7lBQ0oKZ+amm4AcZ0T6rkHvePws7CA/uG5A3HDeo+LiZu6M
KGNduHHU7Rn8sTqF00OT7AEwvbO7JIZlpM3Wmkj5mty+t97YHvg9gOB3hAoHbhYdGkkgajMhPJAT
ZV3r9u+OTs9zYIBHypa7Bxepfk1Bus+zbEnpF7+giCQedeINHtVPgHz8LXJcdRttddGt3D7HdU6g
FGelqPgn7uV3mheSnIbogbRRvUjq0ygmNOXVgxVQDZN2cMmV0C0pT3YS5FdAJ/qpUQ6bQUVypyjk
pnPCfqHm3N3SjczlgGUCtyM288HlArErBg8SpxiF3DVv+z+aZaHX1broNuk2cV7kgAet3e9CCA/X
aSj4z7r2hV0MzQtVFQEyp5RI3WNBIN+1bMi3GbJ5dO9Nj1wcBwwIIsBGyAin2pDyqqGm7vUXOBck
ZqOr02jQ0sWRRvIHQ6tYTQXvj6EPGOUsMQ+rLoVUwbqxApQL5UtHUuimMYoTkQo0yzOQnFqUvQW2
Gg9AAFAHWD4q12B+b4WWMKUt0reOrK51p4IG/GznHjMnpnOj6pMWJeZl4ux2eT4i0VQt7QjpvD1J
bZsSCbJ1ib07W60kE1Ez3Y3ThOG5q9SyU721VMpV5xFf+4Fjr9xmCENePHR/TPAn/6PmP/GqU5gm
40fGO7XFNU1e+fy0njisYWKTVxl5yWN+GZEjvN4X+j11I5tpZWV2u15/aI5FZG8ee9cpab3r81Ez
avcA3fvh+Sl38qHiDUaLc5ezVwHG6es/j7LSvQyu4824CW3Xxd1r6eOVeH4Qg0cMvSn1Db9dfHx+
Lk5AU9hxJNYaWPY9E29E1Z0sb+Og/QpcFJoTB4zNZNn9mQ7XcGaAE+W9VjHlIpMTzAZcAM94SWT7
oVJ+DKvWZl9NVpPCZBuv3TTuFJPQTyfO421Ts2f50GCOiTLEVs+btfQC4y3Qsu5OFN3aFUG3ywwz
h82UPmIZmW9+5uBlUT8yzbK7QaIX7LxaO3BmE4fCLOSySBBQtEhPw1UZFNBjtW5ZhTZyNysdLIp1
J99YqCWSdWjQakuEp6ijhcU4w7MoUtjrAosNQ9o+TVYkUBeZVAVKS+4QYXVXrnsuxt4i+qh31b2q
iubejenZFBZJeGYh9mluBi9aMTJcbMvxC3usjSMVcJ9P5bBlWFl3qCLGgYZA1r2OmlkgcdA4v81P
/bgM13XompuGAcprZof1GinPGwiucvl8RdzVkFws7fx89nxV1FEF6Xp9HwWjEMet7fVgBuoYqOpc
QYZJ1pPVoExL2VdZg0PUNilTI0KLg6XeJBDHDaf52/u/MSTJn0mMyIvQGd5tUdvbSg3NPtYd44pc
iZSJSFo7OjfpOkidH4dp5u/5gfe/D1zd0N4qs75rmbshE8eA2za6h8kjwfn5lEwFCxGsukjNHbaN
K4uzR7rUuiRI55VRIseoPPN/IjPEOFCOK9JKy5ONSndFSo13xKJTPhynfHU9Qt7GkGCycmztlWaz
TtuAdD8tmDNR9Wl2pgAmlPPHnoUWDD7PiekFXPw8ItZDmwvCCIG20Z9brfomRcTeqmBsMP70ZnKe
fMqMBFFJzdC/Ejsm7Xs5+RZ6D2nhZ/SNQ9t6WrMHPweY0gKYmeSNfbKyprhImWGD6avsx1BH1Tje
mYqtSNZ6k1srIm7UtXKFswJoRKk9P+2ENh3mgVJjaP02dCICy8py/Bir4MfrQEg5Ea1Z022+mijJ
fhJXfLaz5mkIiVS8cmCPDmGnARUoUUml9XsNhuKuOqTUJWF5h6xuuqvZN+ZiKgAxCJxSYGas2EPN
ZHNlQWxHfpjl2s53wu5BFZgdyVDJyAQLh7tpPBhIi1PBm7wSkQi/O481zjfjz0n3wK8HzbhsC9zK
rrRK4EmtsTPTjr/c0LfhFpFEPM7GU2c1EN5FZDfVnFuFYkP9KC692YpNwmHiP4/wUhtbN2GtsQRv
f2QW6rMq9T3CGftPY5Z3yuFAlsmjBZ1+atDZLntaPV9W37y1FkgK4gm0SxhEwVI4vnhHuKLhNOOR
poX//dzzq24jh72rPHOVV+GXGwX2Hy1vdqpsrU9KbQYxRrttPVmwLKdNui5rXd+B8Is/hAvnotLH
Lzdn8ouG+GhXY/AIK/Jleo0fMzDfRxC6h8KVJr+a+9F1VvQ9P8AQ0111eqf5bMhqZZeAx6jXYU1H
uR+qjYDR86Kn9CtRv54Sk29rxYV1pdkBXolycmny1a0luvrGYcQnZw5dfU2HCgh+RHdtyNQtNoHB
Pb8wis48NRan1HmxckLtXkeafno+Q+7TnQ0tvMyfzsxhX1gYSVOtgkYY61QGUWTuJtMuL6OpxfcR
7tQpaZS0t3FOTtW8NFbM1i7/d5H8qOMwPdsdpW+p6+XVrJAh5YMazjoedkotegFZnzbbQOKOOGp1
TseHEiy0hz+DHeK78BP90ZUeFjmbZSjW238QWCBtzdsEDJ5u/ALWdtCAlt5VYus7b0QmDp35qvqQ
qYwXPoJB1hvH7uF86cRHnBK3psYNgNn1Pcp2Q2UEu86fY3I+rSrh6m9EsP73JQWDolOXwUkp+7G+
JYFfn5Tb02nHpq0n7GGYgmJExmyGn8WYN/cZ6Lg00yqhGLfU3fApHFQ3VgiSGwZnwsxWbdEhK0yq
zzIykbJErcfFPHeyf7uZzu1gCs7vFQLSqVHeVqKRu/tRiuSYIf535P0MoT3v/enBVCAcV2Ylmy1K
moPrpD/x0Nl/LAwmdTy7P0qt5QzQkuoYKX8nLJ9lulLp7d9HBUbf//dz/37130cz84OSDUhy6ouv
FiGDq/zoDxsPjY2u6e72MIy7UOSUNQ4DAzvNwOl18f25v5u1i9+dzsFumtfizACL4iT9PUqsN6Bs
/MWCevww7DZeTdB+Dx75PQsgv5wocrO+GWlhHUPRPQDj1bdJxurGmXTkKBqz0guAoFHKmapl2nRt
sFevEaIay8r0aJ2aGN5Cz9QPLiNIUhv070nX//NA/u+D+Utd3XzKUp04Wsb3ktHnuZMBQ3Iajcz5
Aw7QmWUtO9cvTvVkWUdf6gi3ZbdV2fxtfOZyaZ//4by3VX5H7FfZ2Lf5WVfZJTOIyVJYlXO19Xs3
OKMxC4ARYdTD203A7PzUZEnE82KgT84L8IVryvF8+awogp71p9GlfXjeqn2cjlevRGtmB3zbejTt
g9En/a/GOsdtNH5wPkG8GtFOdVeYuONzP1dnbZwlRzm51EI6eo8Wu1+YoR4xxakKibuZUvs+sPqe
fEJd1xGRZvT7crojOuIRJ9YebRTOPRagZxyW1qbT2kf1TNqNGavtICsab6Vv+vOTvq57AIuDtU9k
FJ5zZ458dZP+2At2R07SFVPJNxj0zSMbPgsid6M5tThAe/f/fWQyz5bITC5IctJtKbBcOEwdPh1C
FAfL6ugZeHJfTbRhyqo8BeXYLJr5nalASP+fpykS4nkKhEBQqGZNsW//jm7IMMJvMyB0vQF8dkgZ
cVXRMK0aokXPNMSdI0TGVd0yc8pz5nRSvWFQDVaCnPtlqW+7LickMCq/aHMhmunlDn0YInpCCdnh
wm3vIdqeQlqqXdX170iHWQU7F44DB3CzZnqBN4IbB9Ml2VhvFuJD0+j/NCMAcyu6Nkm29e2GBWFc
wQPY5TlHPuIrLQefthV8jYmN21Vt60p9a5qbLeMIqVKeF39pSLqe9huLYbszNdxiMRfwOp7wcVKS
0IbxD3oogPzFU0FvLlopPboXAkOcFf1TMMwXee8cJtzaCdSQrelGtHXlipK23GgVGq862MOjadai
xjAyldTfHmqzLMFyLGMbYtKqm6VgE+MDG28sBiOMzTY9ULShDlNrSKPULUiPsMVtVTFcgKp8avOk
33HdaJcCn1jYPt68vss+G2v+v4FmLjQHwEVtShB6AbouqrZiLdEaaoUXHZ1BHurEg5iqIbXGu70p
A/dVb0FsCJ22qU4HAFRP/dvKZLuVIPnQCxN7n/X+2Qm6jz79jCtEkeDi0cZwpuki1SzriNaE66sP
wCr2pph/xUyacDNB5gsPHYaR55ukk/xwkQ4JK2R6p0f01YVhvkcJrDMfCgalf1ptaEMG8+y6ALS+
0ppNZfhg27OIo4pmf5dTj/20bOWag/uyz/J0o0XTN7fArnC/LTTTyzZSxRE32Y3QRP4vw2B4ayX4
cN4pasVGpyiW0+9eDP2+6LIL1JgSiqIR7lRv34q60HaFxLYzwWZFdM9AI5H2jaDcLwJXtVU10kfS
oprLOQEUZHVfJucFLWhD7MQY1wwwSakQ/oo5Trqpe4Y4jR39yV3id5waUo3C4xRVvFLX213oeMN2
mNX5NCDGjo6o3/YrESpakYZF1l/OjAOfVigPWRlYKDT5lWLX+ymmhlC/W1DjNmRnDLfl+KaU4a2Z
6AICbuoPZeavjW/RgpmQl412uUX3uZa4tneiysJlGVT3IjPVtvXxFQo4+E75d+JuXOpKJXubSPEF
k/iLY8wOPqN/iQVmEit1YMCoDQfVnsvXiI9cNWdhdyiZ8mJdR5wRLV80gHfqS5rbRw7ceL0MqR/G
t7r3nLsRdVzctqr3DXWIE/TOrXSBBZVJvCOTLrrWtjvtsgDPc96mVCYZ9pYsrNpd5960Adwc7pVz
1CFyG5GwELn6TztXKw4hrrUwEAEScfBVJ9Ww8vsekU4WnIOwxfzACp2NVDwPJyn+ZnSDX1ykG16d
xCfHukSeYWzysJLrHLnii+06LNQKzu/Q0vzO299YJuKtkxIAjWh+3zVgmjQwDhBBM+I3u4c3sARq
xK/sHcZedWGDwJviei9KDsY2hzUSgWF8MWPUpsA6QCYUt8HXtknERdljT1GtPNNDMW6xrRs31HfY
p7hGsjo/50jrb62ZOWdMDhsaBL9UGo8sq+m+RTJxSzLnmNM6QqaOrhQuoMvMBLlKFlTFPqcWwvbn
kRlfj81DCBUtyVqOvoDU3dDMAY5BKtLO42R8Zje3qPMvCe4QPfwfQCjN/fkhQ/9tk8l7fT7r2xSK
DUiC/bO+jjphHCbVfvstTLuArFbUeNSiVNbWhaAVFh1hsZw3cfhmTPE/NnCfP6Ep1qRC219WFn02
hXaEPme8sTwDZtZmc9y8aQqnP5hWkYFC8EJS6Ifi3ELCXtXMkN/YNYimjbMf0bVLOx5rfm73ZFlZ
/Cut1U+L6ec1MxFAprFxgZGlrlnkp1f69sSkfYGty35IRf2MOam8/vcUJsZ3Qr47JHZxbu5STc0n
tRD/mOPnyYIUnHYfpzhG/TTots8jhIjHcU3ryCRsg2ZP2sbwETv0iZpN1Wd38dtElTk7OX4LrTN2
MdKMlTB6tYQTbx2fHRVcgXm9UILvhOVJY+wqF+jwcxTiTYO8whc/ZP3Gi2Yasl89gUbL2G3Gm8mO
vYlUWZ7QwK1LA5wHtIr6RGyaOj0fPT/YOT9/iHMKtI29J6VgeOMeheFkVMHazjR5jJOBiVbv04kJ
GgaMxHWGZHaTE8yCVi28KDc2JTJYAuod82FKGsl4jjD0+9OlR5e8yTMM6hzO3dyhdTQprwG7NXeW
YGMzHP81wEa4NrI2X8IcDRMp4qAgWU93z6eMyswX6sphrU0mHKFnRRjVBzQ0dr+Svf5qKtHsasuu
sBtM8G3K4swGwSno+TD2x+Ks2/K3b5o13qiMUwTHo0UYhPIUzx+EH8T8gWbTDWiFPR2G8fj8EHkD
ItF/nz8f+TodbUxssA+C6mwllX95fnB18d9HVtmdNTHKw/PzyvXYI58/9WDod8c0GoCAXkP/DZMX
W/nAaHL+gIIiA8g+V7C0QaA2BMnHMNjeY2Z57m3bSTZAP+OvGVdIbxEnVW2plyyz3mVQxm8xVCdo
PUO967MwenVk86MPtIwYG+irHJ0RFYApdtjG9bfn0yEDpc7t9RjZ07A6iJr62bYeyOyqfTyEMVnS
VrKrFBbVUFrZixNOxa5pcPeSuJy/QOvrl1k9eoeuMrZ6VQwfRUO8TmBY3cFzXe3FjDUdflpJpMts
8vdHBHGWaX6XWg7SMqjLu0VjbotN3NnjjQH2ax+1ntHj81FejMZuHAP7iFbF2Gk0o5edU0OImvtP
yZiH5+cj/vGMcFxWvYFQydALrA4TUzrks9UxIWo63SDtJOEL4OTm2YV0Iz/Z15PxanM9Kt2Kj8w8
S5RJWWgf8HxsMz1NV4py5FetmX8YUci/tfORF2WNxjHXLprSnHct6WneFIwPdLrkz7/rv0+fB2Ir
ydhxgom3rG138CHkp2ucbJVNHyPtr70FPHTtaJPAola/J3Qi7zV67UVhk3g9eu7flIgu5Hupsa3S
xFjbQKx/BZTFkYjJ2Ym6zb/NU1lkWwRj3sWyqZKqWFbHYPD/ce2sfQmTQb7Axvn7PCib8CFWyu4Z
phmmRKgqOuhuHnMTLx9ObuRwcIw8be11wPMQhxhkDc+t9ew1zhBIlpo10LwzslcHVNzKjPB89IF2
NXomeXowZj8Vp1zmzdZnVnkKJqEJAaDAEp9wfMArxJsXl54HfL3M/tNQnNfHrocJg/uU7X436mW9
owmR7fDzRA8514XPY7PTRxtvKvxPNxrNletxE9fTzR/MaeklWfUxJtHvIZPGX6fCbxy27FqO6c3c
o/ptcIND3fuo5rCQrvHrdK+ROchjwj5IzhFPNU3jDfBJR1PayFSx+Szo8p6ocZkNF47/Nc3G9rlv
KGXbLMs2iq//vgKklP818ApDkrnwnxte6mG3hATyywNzeU1pob0DF3G6tnufelN/cUf/xoEF24LT
oXFIaXDl/X5MOxPIHufRzLV4gyxopf9ZniYWpE9wk3NE9UiKRzJryElEv1LqqSvdcIvaaj7aqpHz
Nkpe1nbynjtqm8ldx9mIYKGEwk32HQ0zRxvCLUt6sGrK3D/JoeNNp+J7kBYcLBUwkK8xt06+ZXLZ
ByNqT3hbrB6JB4l3vvqxLOtvjtahwR3b5fNr7AvIfOPGPxABDzOgKvSjbSc5iqLslQ5uDn6ozn6A
4y7BymC2hIG9mKkG98bD5Z4b+nXCibnSax/uFyANTKSAuVQdWgih+27r6wOG+qK1GC+ifB0wCa0H
p/3S4WPt+hDXgxLBP1ar6PrxLbxxNHcAS6w6YCKRk39stwVlu6oOvjb77dLuZ+iMxziWzi7FRd+l
l8RJtJvVjXBPRYZhILuHDWq5pKdRZk7dHqO4uZcjOBib62DRmY9QJN1mKljDbDq962p2NQxK4XVT
oKGqCmnrSGJFr0FX8WkHW0m5wtQMKliPrkPGqSFMnV8MpRVuf5Ts6PnzhfM6eBqeapWd4rqP12Au
U9PUATmZCZY/nK7cF2tTK4KtEAIPDeDJRTb6+4A9btlPDmdRrCh9GEWLOqPXFfTRFvl9hctLvuuu
XuNlCjfmpItzQLGbTsJd01j/UuaMx+WvsBDuDCZjHGQFobukQp92unOrJ/y5KDl3QwJ1iTD4iwdA
+NLL8FZzxe3N1rTACzpcbI78ED0mfVRO2coQiIu9kgNrr+nTys3EWWg6w367nDYc10pkktOK6dfa
l849YD/7g7godddYl8i2D3vrXti6vcVT1a6rvFUrFxhOGKNwJUIEVI9jwHsO8FPP0QsA1phIVfEa
SjjY9UobOLLU16QrEN+7ubE34MzjDoL4MJqcOWt8aisUZjR5SgRETSiP0vBfAaSdkek3+6x9zyqE
TjXAL5K6aRYWJyny81BYI5TM6lD7RrsOs+CPja6KfodIdvjhvzWrOvoRwjhgw2Bih7+dwaFBOGLj
D8xAUwZVaSl/AiPYkGpw7adRbHNI/gnXwKpuXKjtobnLEtQlsrt5nBPxT2F/MmcvrCXktoBZsPHi
l6Di6o55OTL4s8fcZsYGvA/kd+PLF/iRZemvtbkWo/uq0DGcx6HdWSBiohCLSumSUeHnX2ZbODQq
xA4a1FqYQ4WxfDTodRZbXZ+ctT4A9E7PhofqQNOwyASNO4tc+ayv+c22GvwdVKXXvhrpXlttvqLi
LBcFgCeOkv4BiMWChSffZi3AJchjik5OyFIh/+Z59GsIqgZBGeCB0NpFEZgsgBLd0gkP2ahBedPt
aoPIF/BWFXx7MlummUhPyi7Qijfppe/sagFagyK8rW4I2WZ5+WhtccJ13EpTvGk9x9iFRby1slLf
uClD/X5yqUeAxW/amRM2vKmKXIjaAD86iGbchObC4e+4HiZgQ/kk4KQjdCbMzROAL1Pmq4sSPY+T
vA2hRP+k9wLUvqBlL0JyamaudmD1lyoqcICT1OHo2l6K6WuOXbBL2+WPyzmEpBx/JUaBgq4T9pnq
6mHJqN85tYrPjqwQ9oOZ1M2OdkrHeaMgigVjSQhRocnBy4qfxlxZvJt5DLy4phfSMNf1jb3jOC/Y
BPxzilT6jGj2A/VTsRUoEnqbrQYUOd6EPt5jpfyb1v7ZHUYoUaZ77gvnA5rdV+OGR9cfASCkK7e0
floHLQp6pJM9QQDA5TJsKQoDUHAk0X9QRY1bAxUP98kjMPx7D9hzV9bg7/SArILCuYM3/GpC3N5e
Wfyqc3frWNC23QTFil2S6mH9k0wZGK7M2VaoWmkiFbc+H20EY2DESrXJ8fLs8lAZJ7134TK9M0c3
iGDp/qIeSNDWuwibJ7UO/ei1ML1vkARAc6N1S+tm0YjEXTNEoNlkwvaMuF0FW5rupL+MJPoboJoN
TY/fPGKFJtsQnKppr2Qn4Re6HxmFZ1Sd0vnatJrsm20UqhP0hE5vi02Se4hjqM4W2bEshtfa8JON
qOwPhhKEiON1lNzcURGrlUWtw1wxMBfpFLz0UbXiCHulSXmoWufsSxe7aQ64JMp5I9xjYm4oRd5S
pP2b2mrJInkSydqE2X55LFMH7lnd2RvTXxa6/dd18Y23oqJTLoxHW/30MaTtXnHmQC65z2u3vpMl
glfAiGNqKT2+BN8ZHuddoew7nPjFJIpkSanDpsTbrZv06nS0IEvlipNCyZMyRoQUDiGLfwQ6p1hy
LzsOgKl2MmGqkDLQATxe9qjdiyl1lh1KvsUI/+4Y1zVzuiDcTF7bclTuXhDHMtnWmeG0ntjrWERX
EJwv9TDDdt16gElYIifogLQ0cLPolUT8H0WSIEA6BTEVJH/ojmhk+QfojUH/B4kjqZ9EbeEgqmHO
hwrQqIMIdbZBigaciCAshQlsiMFjiVRU0egAFq56p18GmfhlhAPa7xmPVst9l8hDPHtmUiMnqJIc
jaLELk8ySrjNI+ORlT7iew/3gkROTP8WuBX8l4aRbU+8w5bkMNTmZcbRzfgTeeGr1VQ1Q81mNXA2
yBxsHwgosTvmoGFriqKpNg+ZnnwPyvMvfuvvdY9gc0HLvyFE6Dqm7c1KxT6S9FEnjW5AK1lwQ+WU
Sya628kEH9ZFNQywdlzntvMwa4hu5Hk2u3ZsaGYDidR1L3hh75/3mByIOehHjisdnXiFlNPKV75O
V1pW1truTWfHsB3nRkdvtjKqX5osp7scK+CiAE8Xw2Ty2nh8icMk3saJHl5Cy00XzLhB2qjmb4w/
F1HiVLxV6Ufaa/aJBoWZ7asYQuowYWeu6xqjmDkeROuCLxxrsaLZQ65jwIVrtSMG8Ya8hjg8FTpn
cEwYGvvcMlOUTDhNUt2I6MEiGUsStZeteXSpA9edPp6bCut04aGRx/K/R1JWrTRlYZew48286dFz
R0CML2Elp+FPb9CO8i2fyC7dXRbjiPc5+YgVeLjclZ9BJ77d8JNLExO4DUNIr+aIAXfKtjmeGN2z
XozAfpuAGyNtbMNdLSQCzdA+GlXyii2PSmQikzWsG6DZaHP6xKYu937CCfjnWCO3SvILa9sXKknE
Xt6fAG6in+X0fGmML0zL8Rclh0JskBpsJgeeXNGtp0a+myXF1qRcaHcsK5LBjOFC4I9iWkEY/Jfg
4PWMPrgYGvsFpcGbwuAWdjHMqAjOdhcn96jHzstAMWcsQ+YoQ5FR5SsLXXiKlEjTXuNCZqh+0Nu4
jfY2oo1bumGfrkmxivRmEbhOs9Bt6tDBWjL/x5w5NMXCb/NND9iJTjLqsIGEPN7HcumRdLWSjtbj
11TF0pC1fgnD4d0JGI5YNRgVZPF4VgLUYNLBRWwnt15pyUF4Y7bGIjkt0mD4hKYqmHLGq6Ki7YxI
TGzaKno1TPXtp2I+ZKurUMHvdLxYNRKnqfvdOADeJCOdpc9CRTEFaSdHOE3ikqTHhyzZWsBnA6Hu
aK8lvue+sRHEBWe/Rv7YTgYma6o9rCXNj9vh56lql4A22S+d+jXJ0lvqFx8cIDh7YB+xM/tsjSFn
YBxQmo4HsIJ3VLObJYHFzcgbt/KS7qEhEknGwubq9qJtB86KRc4C9Rjbj3rQXhPl8L72GJjVoGer
XuIbRhKU1GitHKGx7JiuvWh1oL5krUgNYTIGR4iU2fI9dieQWkWQ7dW86hvJJsodDVQE5pUeNRJD
ywVxLlgbOrl39kNdPULCRF9jS1wHLjfXS8+EzS2B3XGApiaJGfum2a4ZFVayippTO+FH2A6OPOeJ
8VOFGbaViGZwrvtvunlN/S7HnkyCfS20h+ENB1cQRm6axnmw4jd8TTskD/te815jpuGLOk+/iCfB
vd3haJM0FUJjo6GEXzh7B9oy2T/NrGLsLkViI5MuzKMj3WVM2x5fc03eEnrzMtjDofPA81V7WKoX
HHkKIET6aBFZLj3XPlamzhWGIo/ypNkERbUfzE+bv6qXzZSTMP3yURwuZAQcynMH/sYNGsNIARPV
awjjE8r+1tZwy4I4gkLkdX/V2P4Q8PS8xhq7ZPz5ZskrySC8SIe21DQGURkUoZnGG8feuKDrDbJU
jGtXaq8G/eHVUCBeiHB52f14tIEMun7EjIbZh9HPV2y0kw1g/7TVualPegh4suuqcR9M/s50yx+L
uqkzvdlCj32/caoHXGcEoN6NPXHY9tjx3N75caV8GD5G7USoR+vGIaKC8YaB52QZxu8wKLZ+xbnV
1tQXwuW1cOs/5tiD2LFUuS3Mf3ScRHrUWvs8Hd8N4X6yCqMv9FaEDy0Vo9Ogql70Km6/OR6HmESg
q6CuDJP/YezMlhtHtiv6Kx31bFxjSgDpcN8HzqNIihoovSBUkgrzPOPrvaBq2911I9p+qQiJkooD
kHnynL3XJsjBpQ/LCXBTQq4kaHrlO825VZjZQxZMeZnmWQ9wB2v1cCJalxKzHs6ZLxdUjFzuZvo5
ALBaugWBOa6KJiZU2UFHOokc9voofh3q7qni8DNjVCfmdNm5LJCjqQ0KmYax5PBsRow61VI+i8F+
A1Lxw7YBe/D3yj7eKmXwASvEmrWolUmRe8bkSi6cerJU0c/BIWoxHtWUrEYbFD6ewYcilG+uFHIZ
l88RuvoFuQBvYQCakmyKrenp76hnAUnIgxzqZE7y34gMhKEfp5C+y281fSY6FM6D0z6ZdkvOU1sd
asYEiktzTCoMwEODSsLIMzwCFmKNUoLSajmjYntgJAk5ogk2bMoaB3OGN1IlBi3Du9VWV2Hhb0Sb
m02SpNXo4eBjYVhAkaTylMiFbW2NQCa9syv7Och3naldsl418ChUeyrqM3g4LPWeA8jHIhtRwnt0
KHQdj8qQADqG0yY+noqaJXuTjrK1euZcGpSztQjwDQo4cqvG8la+N3xUNDBGk5spYwlCPXdI8bLm
OS5zT15jVbkkVX9u7FpbGh4xGE2FskVUxqdXh4fSa88RPERFRPswcT/NYkfcYUEPO/1ofKp04FQZ
jQpOeB+VR4Jk1sGhqdxdF3blAovpAmQ5RnRVRJD5aW9TAa+l3aO8UOJjgq1u2lOtJt1YuNjHkTqh
hdrg6sF+Mu5GHbvioDDixY75mnrV02CmJ98Sx6iMv0dYC/xJ3cWM0mMRU/sKk+VkrO2YAIFcwCBC
lVBKl/ysjn3A9Il8wayBKHiYO7oWzw3zYwh6kzNzJWdVPUsqprAWqSyZwvZOYXC04uKlvCiDyeSW
nRWdabGGDHuf67R3Bj0t6M3cMWAmA6iuuiXg5Wtng9RJ/B9kjybYCGHc6NrM6anoPFwC48gAFHUL
RtakQNEIPCR8AoSJJZxJxqzxwhcVtHmTIKklXgtCZXjK6bvNWiP9Xj92+tL2qTjGhoQB1Y02Ztez
j7jc43lJc7b0r4RX9jPEN0+ksB+cqHlUE5mhTbHfhBHdIIFwfAu09zgHaKVn1jntWeBb4gqt4IYY
HHFliCll0NorN/4lTqvHkkgTDLacSqbkvKHBjGC1ZA9Y8WQyVxCW5S+9okCUDTOwR+Tn6BTViIZg
h4VknuBcemsahrNuc7aqDD8QcGuq5FUKo4q+Kip6i7TbDGqiA2ZrrfbFU2gHUwoe5nXM6tsyTYCj
pPVqcLSL2VIK9l26pZEKuMZMndnobOFbvYK2V8aEkZNSkVYRR99zR19kte0uRMT4X+iHkXKTwxLo
EDsF5ZTix/ILpP1OyELWB8ky9p6buj3gRblaxqQycMXr1Cl0aG3P0B6jQJV1OzNX6HvD9F3VlHu3
VWDUeJ2E4bKIiO8Bwt9h1Ec6ULX5TsbxawIVBIMsZueBKWIKJHunZIeurDX0+8N5KNKbCul1Wanj
ctLYEk+zoN+29yzxnsTFojHci1OxTVVN39L7gocxwppsByKdUNui5ct/FAhwuhbeRyA1f2UpEZyK
/CYSA5WGwRE8IZq0trNNpYTbSHeeTWZAgo5t2ESnqG6ewsG7jzT1OGJwmTbLtixvDepOQsLOfcHK
aofJ2qeLVbjWWcNzs5e2UkC5OqoR5xr2rZVnWu28J1mjHH/QfaAH7PYMU2ECFDWptkkjmiVuy8dk
kgsWGunxdpo9pqV5qVVuroFNl9U5WQW4YZmmbt0RlXJmnqraCumd48Z3YK8MnFlgfD4PkqqhKAll
8xS/XdJH3yGK13GGDG+N9p2eUMHdDFQp0N31GMQ3kgsSOqTOMSMPo0KIdMib8DWn9LNi62iTW7fU
u5DiWDHAgZcdq3rY7jwLhHnmLiynNnZalG7gKlTzEFM6eYZwk2AxpZYC9im4odu6dbm1dgZ1W+r2
e2i527AtLrwfB3RzpyS3x3kAcg2D67MepJMungoqxP/kDnIxKPWBthBZCs2wD0whIaQYhPQ5n91A
9EVuweOo933Ltk7J99gk+ntuorXIXVT8nonKlsmipzyoBjdKyQ2aaTxKVNkDnWdnkCa6G+FQAXnw
61WIAR4KXLwHrPegeIayvbowa2C/Hw0KJRk06p1icdkjesN0wDQcHFS6SEv+fz8Yr5HfInsXO66F
D/Tu2A/wlcKCoC3I/pdqQ8dKft9FaJyDnqH64Er4uyXAs27qT4/WE/omJlN6w/qINqXVlDPaF1p+
rn03vY6+J1wWeGOTQInIR3ZZTD4G8BqsWKT8RcDS8J0ihJ/uC482nG+/em7wQxlCc2mwA6VxDk6r
TWouPbKrciqCLgtwd7E4mZxWFAtIriB9gHQlL0gpW3Fh48o4zG3CnaCPePClo+IhjohZp4Z6D8b6
2GQMvDlXzSCjQ43FKzB6A6x5qgvXlHRNuDIYi6PhjTZ++cP0u5Y1aIIqybFcZk7PG7fAmAu22cBI
NEgqEag5IDCwSNdOchq1mqAAE4uahj8D43hhEB5Qos3rkxNF7uQHJnLJuHSshjSU5K4yQQVLlbIr
T5t36pSRwDmD4HC0JOU6D8VNyYe9k1SrzCP+R2VaSms8JDQ9Nj1YxEnAqEqW5zE/FHn7TjzHqpjk
Hk5atGtJvmQ4RpscmzCEOAQv7CvCV2+0JQ4iL67SFFsYenQyiZJCYT1ZfJdWrgGy6Aq4gZ75UgQD
UVfqWYYGn5nGcRS4TFOnj27kcqvRtJ1Z2U5a/qnQlbe6wCMOtUsv7Mf4Iy5gjScGuhqg5BuMSNnC
iVMcl0X37KRPrdPcBl2z106vXxpfJCuU3hG2xUclBHfgGJcqJLIWaSNZetjLO+3ZmwJZY7PZq1kO
Sx8NshH3HkOk4j6pHaLYgnszu6UyewtqEaxCJT6QCAzWCgHs3GhSTv60uWnQOO/4Bed6qBSzUlE/
CU7gjR3Upx7tnQs9cp4q1SM9/9cu9O8JxyFPLjt7A7GpZPWSVMZ+pQaEtiba69drTtSHrG2PHNNx
HPW0l5Q7e6T7bE3MH8OKP0au5Z0khxtFlbjE2McHl4ZKIhNBX79+lZmfLuFkJITOnVE4P+H8wd+J
NL9q230BtB9rcLrBZw9IQhb3lmzmOHiI5WJ71CvwNJRGPgkGoJ+CW1riIu645tgGG/5mJCyO4QUO
07I9lNJ/hplwS2voXEFh/xhgMjEwlUI7ViSQtUpEtLyjH1o4u7S9kD6mm0SJvqsjw28j2egK7b9I
RIjj8CLPMOM+Fo1/YjxJdBsLgvaZJ9lrmZQfngrSzebomND6hPxwRN5ezprK+uxSJCxZSeUz1oDn
reGEco8A7BjFNUozNQHI1XftPV0abDWwDoeoWQGxuI+g0UU43ynwL3gzu5UAh6TjCNFQWZhnNcQP
A7Mw3dBaxkOkMggc4qchvliWctP1nhaOqR1Bu/T0rZnGM6Oga3JHZsqcONlm4cX+vSycA4dysJSu
diQq+Wo66oqAgQUEBmUzSUgjbCOLsKbH5jnRGeO0Q204TiOSVef2c9vpZwVagIWqt7eK7ztu/Z1e
1L7Dh7B1beUxcdTtdOMm4jHT0GmTlMVxjjrHIiBYcq/PiIVHh94qTy05xjPHZnRlV9mFmPcPmADL
zISHZWZgxTnwTJnQeZyd0Ly8i7TZpSocmzKn+RyF3sryooXTKpCHO6SBrfcEFefBjr2PXAMw6I1T
4Z1R7Mv2OhQjR5PwPu0RW6JDmnlqv2Wbs2cZb65kHdJa/Yb56ZAmBzslkUON/bmVSG4bx1mjctPX
A07VSlBMZcNxhJ83EwbnS2kEFzeHPkFp6Rbp1aW7SZnqroCnHGNPrHVIX5VTnyFWPWlx8KFiMxz1
8T0lJmluiOqR+diTYmpPzKj2rSDvvuZoIPH4Un0sbKo8imLnqpvpR2/gkXYY3vRTmEcYNFeFgnAw
7acyZknSuxLcbmtG65GhMX2xTYvsbE1CibryCJOg0zdXurF9hUI7wyu9SCvNXEo0ucQmDudK5N9r
5wne1YtAVQZMiQadElc7n8WQPO5LO6ylGk2KRTYlA+ECkm9CTMZqG7QuRtNgp9H2WPgWuH7iFJZ5
zbcHcYuz7ETmKt+0LknuP/oDJ+zOqrZTALFEeWqRcC/JbMf7F7XGUqFNwObPZtGP9MOShDQDaPPW
gnX6FNnKUtUIMXA82pbkXu97kEF59k5KVRmKJzRmK6P2S9Dj/l7UzdXFw+hE/V0Vgkts5HhIc+Vk
rg2HkL4kHhR6ReS0Vi0qxbh4c5T6iegg9QTPYB/ltriz3ZaWT2I8xR+MDXnNxR1LEeHkmv5UecUp
HEGR2mdMXUh07WxbtD4ocIKh8MkAqVK6BSGsqPgIBrTyZGtk9dZCKOoOZ0MSr+IJPum0hYAkGNc6
DeMb2O75FD89Dn20AEJBgx6ke0etyxUTjKhxsJS1YfYYyM7CXp1tlAZ+cc4qrmLzwbaLSK6t4mcN
gF7UAzrqI/bTWAwkY+F1bot+Be5iUl+015qTxrrWhngTsaCyRUDPDuVFp+BdRQnhRM1zQa1ZjkyC
k8ZaGZGizIekPqLaJCya6Q7b9jWx4dTYAhnW2GynVGdQIJu0p6qKAuve1ujbZdaDFbGmFaxpWESm
NL745gVTWKODl5cqeIH6Frm0fuBQczDsvNxO8wEFQuIiM+jy4bGgAIg5auSxOx9DMqxaj5yJXKdb
lTDnwY3ZDtz6kIw3NVzRXglvzL7tTZtF1yrPtEXrlJzil641+ki5X3H20KDrERI1BLcA0ycTM67W
CqwY1cx3XrJGEoe0Xf1RtsdiTF+LLslXYZcBzjE0IsMiDlC6A0ijK3qcON0RLgrMT7z8DErJfGAk
U2r8dIJzou2io2GP1Z3J21KWSPxlSyJOTvOxMfJVkk/ZKupn48HQwCtx25RGwY1ncWfb/l3Yeh8d
Mp9jo1a79t2rgb1G2hKHLkksYnz3eq9e05q/ebTsfC95aWMcW3aGHrMq9D2RgcUKdPRVTRIdmEP6
GXeymPSiwaLkSDSUBOgi8m+yKX85f7d1n1Mpz4ie3ibrmAkCI4IPxOCUw3kQFh9qKeJtUD1rDcWr
DyhpQeW/a3VgZZQ40vVgNCg7EFWPQxFW60i8WApFEq1MxBB6DTxZ+Rwk5g+q7XBOI1gIf5GO40lC
QeXYDZOxra91kOK/JyR+yQayaICrMc/5kOS7zCgI0c/iUhwysXPSSZGrPwk0UlxQdLuq7L2pGhAt
FtX4lLLt5MYB6iTkfjFekf4/ESv/qRvGuovtJ9TyT+x702cmCK5FasGIRmKF7CgwWg/ub7qF7ebf
uTkrJowNLdSo2SH9lJnzpj5CLnrtiJZCrsfMwI1Qx8aEkeJQmkmURrPoIpqRwa2d/EBZ1sywBbLS
ux+ZW2gLNyKUyPc+woB+MdQGovxi8FtTUlVXl2zRcbIz/B961CJ4VGBpmszPvFzX5gnM5gyFY2nk
xVxNMxxyKPUdG3EOCvqwduTGM2iPNikyRuCIHbTK+HvjGVimfW6uxAyvRll9RIq2sdE8w7JuGKBa
FyNCDQfyQ+tFxth9y3Cb25HbZxZX4SOap6Gh0yoJ+mKDDu8Q7TKdSjiIaJFroO1oFm4ln5O+uvZ1
yWZo0vSVYX2fGtiS6e9UiyivEWHJ4oF+152eFLwWMi287nNqCaQTgDPkvOng/BUBlUlCctE8riA8
FqSudSnZMbT/550YHzgTmLMf9DvvRwwXs7rvaWZZSNqtchlVAH4GYBLZqCOAIb88rLszumgg6BQj
tQtusPB+FJHcMzrcV7xK2AbxOfKKC+3JqU4ZPQ7pZTw++Hug/DDzRnFpnSLZjBk5dHJV1hkqkYHO
XohZjJsJCIc4pq4OQwyvSN2syFhTMEuUn0H47A34biAOLVA4PBGvjr8e0YIzXkdMkYi5HqyCRZRE
Q/BcE0j8NlThE8xDqEDhQBclK7dGSy3ICDGgORd8EKCyKhX6Ow7YBpCLKFnqhQnoHDF6GtCN0ig4
5zkWJYoxVHVpVZD+mVxSEjMDhxGelsPcH5NeXUrI9Xpa3biJNlGgDdSg5LQZ6lMz4dyq9IfV0R8v
rPHOHI96O9KOKAjB8MOpq449a6el39UUw0bAtL/u289Jjj7Hl74kb9Vlsc6IGh0REzY2bVlF6W+0
J+NZBeVvodQ5k0cI3xSYFgD7ishFj6ZP11IT0/Pm+J+D71SIOTGtXCwVnayfgf4wPWIClBLwEv74
UWrya9Q/88GaG7TQ9IJZX6Hxh6TCkV1be7KR89TId351n1dqwmDCuuQkrfhETpGyycyenZlI8brC
XIRehGcFwyl57h1a2I19I4QbVVWULylp0JPFxblHLcZLspnFGdWq7Y1Tn+NeA5ZycWo61ICCX9Qg
UjZxKx6cIHmF1wTYbDznooXMF6BY0fv3Dkayj2By3khG1znpSkxJ2m2QCxB0hLXA/4bmpOoDQz5G
go719vUNN0+BKYM8bznJ2R48ImjO7JWqf4mmzseoHaSPFxykD2P+iuzg1BKbBE8CBDoKN15UJF/c
QZSwaOYy5bPtRnNnQMh1x/FiwYFdwnN4NKyVHrdEqbqiYGghGbendLecbVD3r/Q6Bqal8aveD/ue
3nobGDcuMEnTSoBd8KY4Dbzz4PMencQi9lqG90SAgxUqnCPC1J7TL2Isj2lCZYUbJho3q1HmZkRv
WMRQaOPuxLq5aLTxQgDQTDcT9MjgsSgPwoJ8V0Mu7OHS40dPdIRfOW3cqnAvhUqfDjTAS0/tU/iA
SXSjvxv7wgCrmUZ48dH7ahZaf5OxXNqF+RPoG2tOC1jZaxKuD1DwfaHb8sWS1i4JaRswTIHspYzd
zYk53xrBq1/X9ZQAE65VYnpeGzDJQZ2erV7DxVQYOTuH0i8NKpAnlr6V24xbxXeyR4fAwZ3vMrvN
ez971fT4YTDIHFZMke8H/BQHL4JTperU7MxqbzLJOR0nrb4Gxakfx5zTr57CPODcLbC2xuVd6ufV
lr4VBVfvvgkKnNeOZLoFAlxjr7RJ8cBcCTOtFb/GMt+ptl3MW3aPbWy1BFU8wEtVd5bW1YsyQNkr
Wxf3xI928l0nDbhZbLGHCp3OvCKOr8pxjQd4eaMm3xmBEAtzqP2TPrJNRzFzXke378vUTo55WcAG
DBKFGSFCH07o2YmdYukMlGmorhCXTG8knTH+cpk2hyHN1Ov0JpLg550zQxAsXKslvBGc/XoTPJai
mHxvuAyGjOzTALUt0xRCVGmbWx0yy6DDHc/wQGruYzKWdDrkQ+dZ/i6uje/S4PyGbOUexxinrRGx
K5QYGwtmA+pahTnT1a+ty6aaom8g1xgwreX/EAH8JZQMpPthdks0zMjywSvsdZQz+Q/TrZImxWGa
U3ZOB1zbiV41PFVLSLvuDFogtkoLtHwVTuaAaA1//AP4Rb2s6UvqxWp0VX9lF7xBWRUskM1RG7fB
EprrdLakNWPIY+gk5sJO0L07NOV8331SbPUFggZwojRul6AOhbPNmcwtAkFqRTBm340RzTpCCto2
k6HHEB+BVYNRNfRzohgvhWpwRXRHi0TsjRE02SwcYJIyEukH64HwT+3cUWB26SE3veDSKpZFTObK
J758ltlIFxGP6GSa0vxmkjxsUpjaVoZSV+lJ/0l3cZ49llpobOIdB1dnnivGuBpCDXNjVPurDiGw
I0AnS4il6qCTT2+Wc/h5zLy7qMDdkQAzICIpOeFFMtaIJEryBse9bwht5QaMICXGBKKJ8hWa8JRG
L335QIzQ2H2F7kJcLA1D3XBMawMijIO2B4ojEEsrNtFFL1qPPbaTFQLk9kfdpC03CwdcckYQB9KU
9sHqbiynpOZXmLYoYXxTyEbfeQDQ67H1MLB48zQZ4oWo0BXbhF0utfAjg0G11dzwsbBlMP/227//
8z///b3/D+8zO5N25GVp9c//5Ov3LB8gMqEz/+uX/3wOEOZ8fgRvX7/2Pz/286/8z5f81h9/dfFW
v/3li2WKS2+4NJ/lcP9ZNXH99R/w/08/+f998LfPr7/yMOSfv397z5q0nv6aF2Tptz8e2n78/s2y
vl7fz5c3/fk/Hrt7S/i15Xvz9pGVv/7C51tV//4NOtM/NMcUDjNiTXdgxunffus+vx6S+j9Uy3Z0
YWg2awn1/bff0qys/d+/af/gOxSHhOGoAs65+e23KmumRxTzHxIPkib5BdUwTNM2vv33K//LO/+/
n8RvaZOcCempq9+/2dq33/KfH9D0ygTEAampluXgypOaxgCQx9/f7gOmvzyNfyPZqobJVUlq/epa
JphbeRXi5z+9i3OT6u6/v/7fh0kWKDfaaILwCsjmjlOd6q+KmvvBRfLSZ8SUuH7TrUnpcpGA5BIR
oJ+RxdbqB1gGBEGHjX2qDCA0FL3V1Svxmxh+mz/HDprrwFKGN/qZ566Msh8lE3Lbt6ATSPX7EDNd
9EW/KGmkMepxknM7/SNJmUa4BnJv7G/0uKyN2urlHeGpGfVi16xhvGb7P75XlXdtP41JuMm8sfb/
+MqOeCAxVGtf59ny5682rr1xXZYblZ7DXekM024+qCQmssd8ffX1gD/42R3Z5faRAPth+tHWcTZ/
uqz++Oz+/Fnpzq+flaPyXpsChNZ0PZnT43/6rAiL8ZFv0clQp/APwKWPtkmz3Sp8Rr+uTWHasUx1
UFJtzPtLv/X6FT8fbgjzGmAi1A+JSvgiTnZoU67fL6OkAZGrYtNlwnun45xeKhrhwh55roQbxfq6
F0VEylXYLMmZIzg7twTZlM3p71+ZwQ3116vQ0QwuRcuRmtCFpou/vjKfWkPLM0tb+p3wFlYZLSuR
Cq4cma2dVh0Wpm77K/xncsXyHK/iDIcU94fy3IY2EHImu1ofPYxa8UmzEjFlReAvNjoiyT12A/Io
yFNlbr92LM9gtQxvnaPVD9yESIlAcQxNZc4YjKe0CIODEyavmNAXeBLF1VASWJB5RYiGZ/zAx93O
/o8X/8stKGgsWZolBbNUyxCWYBn488dqemkr7E5RF1UPaMD0x11f+jSz/PigW3a3sQpVLNXKZ6ah
YkF5ZYDEMyZyrbKiYtvUNmSYzsVdYpnXvEqyba93Nicsges56a9agyKDQSKjdfWqSCaBbY4MgkjA
sURu2ic6nEQisbetOVyRHVvLv39902r55w9XCstiMbN0WAsaZlL9lyXGrrqxcWoPKFlIVemQccPs
0zjqRnaHBd3ZB/64LCgvl7FK6WH76XMJ8xtHBNTAeKxJMoK6ZYNDF3kAbVxCbHKbQc6JU2Z58hI0
0CGFtpNavBFmkD9HfGqlTl5lxTgqFMGwsI0muVMN50N0H46v6js7LzZN0CdnRiBswJY7D7vYWDW+
2p87lK5LSDXxoh4VsYTDR745xILlT4taNCIjSfN7wqD6k/mFuYpGs7sfQ/I5/KQ/j2FgH/ykpG8h
YebnbVg/cD2eDL/k5qvzdzMqiu2YNTeM+WKPC2NYwPdORk0uzC4vXpqQNoKS7f7+c7Dtf/kcOHVp
NHYdA827ZvxyndUMNlq7HvQl7PtMRdpDiSKzMFrWobozzM8M0NTMSdru3WJGBtK4x3HnIXB8qVWL
2UE6LFqFuG80VNXF6VQFqkyBusgBIN+kTzqkSkQOGdImJOSXpBmOToxUJ9VKPr4gNzeiSMqTOeYb
Qg5dTqwZ4lO/gnQm2CBqqh6tJeOsr6MdqUXDdkwUbs8hsZYOUxaTXHeEWYmyiBNO0bgV+kkILNfj
tBh+3dwjB8UvnlttDs8OppM9am3sguFdr/n1XnP8ciU8T8PQ69zBTCXcrS7R+o1ti3VT3ynwzPdU
0JqB4aV0VNIuy0jdVY1182DHHiSM8JUYfawXA2Rpl5PUHJLEszFQFg8K/I5G0b2FgUhz+/ef3VQK
/HIPYXZRdV1QJgj5L0t/F3i49jOhLRUHFlSasumJAdBqTHvNNAgjREh8ykYVs1XCAIPmqUuUAelC
lQ0W9++fjKFRfvz6bFirUM6Z0gDL8usdnUVdD+BSWEs0rv2ZcW2wrYqyOplTJrFbFhp9EvuHoDo/
x0EQrXxbV7/7fSJncVtG90NDgBdI7nbr0z7OsVpcanxY/Jj6MpKJuRdFbsIH5CBrJ/HeVL18CQIp
3hZKvC+kiTK0CeXeLhyAAhJrbxy13nHKhUI0vm+cOzq9LvNRV/0eBWa5kJI5asl6w+BurotSnr7+
AT9F13i6TPzMRWyFDWuZMu9aAwqDAC6ZmJs5xHcFtNy6Q6i87QRc3Lwp4WcY3sFvo/fQcTLuEb7y
+ouFdxBrGW6vxgjUNTIZY1VSuy9F1F+xpNdr+B6V7p5VF+CkpfnXOCLkKlM6ZiqtppKd6IFSwIlo
NxqDPkN6NOAHc9sZ1bgcFKlcvRDpkQ3EEp6AsE8tBxvEnwssAckpqIyrq5v1k9EaFucGbhrS1/pN
TG7wbeTQpqRoe0yjcIEvea8Tc1Opi2TrIk7OnFFex8mINwEFXzOg6zky4drsq1OZ1/28KbBkFkab
nomafgksJEUAGVWMewNsBs3uuDRL99lMMDpP+xPmg13gO9EFd7SzMYsI9V2lLAFJim3D+tGGJAOx
yZIzmejtTOJg2XCykhv06etC0HRt3MJ4Tq+pHdw7sSN3KCWjZTbozdYTzS1jAp6maX2k8iI+HMnO
dy0cFCRlqX6WteScit2DwPl288VwYABDueaQEuql1LpmPzcHILYacBkw1Mcqp/NojLgdkhKhF5fN
petzoMlIe0ZfucMa9jyRSPeGlpBGlyAm6WqXQWzT1vsGBwO6rSzaKkVro89qfcAlLI1KKCnHwIi5
lWZssIA0ZX6ynGHX05i+prlB07Wi3EoduSRsQZmHyjDFbdV4e8jKWGIMesgIYqVtL7wVOHumHamN
O6+nlK3Cy4CF76AHIkHUxY040Be1Sq0kU1gXO3iJrPL0CJsdxtcXc9p9wtBF6o5JXYEPCjbbSrd9
XAf37LxIRhG9cs/6WxLG9LUHmmQJQ4STulp8eiU2GpRx3S5+zOvOWLXSCK9wLgBOpP4+WxVKVjD9
np4F4HVhmO12FCEYPC+gpgmt4j5lwgM2L6Fz6huPqU5zI+0gorg58vcFIov8pSAvJqU9ssSarS8g
f9OMRv+xYEJuHrRQqPMCae4fG0MAsb3qdOCOjOIIkA+dpWqDFkzjXb2E/hxc0c8Uq2SAWh4ONuKw
hWN28ROiVt3nYmcx5/4IIZygPgGtJoPyYmuS7VGrJJOwMN7k9SExIu0spA5Y3YlBU5VKdnSrkq0j
O/l4Nk6qhIqdQthBcGhStEB/rjMw1TSY6WlEdIQ69tFtk6GcQzb9HkV+d1B0/zWzau9Y6ekbItB0
QyeLAINY5RQT6cO6KHTSZ6a1qdcQVzotzug4w480oejsro2u5aj8GJF8LHw9HOjd22TajeYpt2x7
r4rWXgepYzkLj5bN6ut00nLIX4QRUMJxxOj093uCY/zLluDoWK/B3HKGNHX5S3FBvREjC5jEkXHX
QuG1InDb4aHqp1ODx/UNeY2Sy0RFN7BDnP1WcVmO9XRRqaW7TINBp+mORS0JBaOaMgyuba2ALwRY
VEzxSeKi+qBnxxB89s/Vsq1p31aQodpCIPaTGiRPIyYvKiwehRAmQVk1AgyOqQinsDiAaJhXRhsA
kZG4uKNMkHXONLXSX1yimdZOoyPERUrQmmH8hFUVuPFUoH39MwTqggHWvv16NpYJuRj40IH5JAUF
aR/gT3Z2kRwQq9zBVIJKMwrjznaiDR5ZZsOVqrM1p/W88nDnlmHMOzLVN0Q1dEBacTXv9MALKIjq
dqEhU4iFW65Tyxz2fsqZy7GxhdSBBqCh5letAlwsLs/CtPyrq73VmryXoxJcy3As/o/iw5xOX3/q
EVDA08HA/WXwARMZaP1yOsvQzsVpj5kunkpfp7G5BGNEu1+FCDzfpQiyVYOs4kEzuPyjknGGJowK
1xHcbMvOCkY1TFnVOHoAQPYaakxaJXekzGlsjpXyfYIj7ArPP3GQECcXyDIjVH8WQlmZh9rY7l0f
3LlFh2RXoDtflC2pISpc8Z8UiUptcOi5A+Cu/AUMT7s3Q8KkvIThpAYJDr39QocLtJc6gjJVD25h
6bSLv78FNPWvRZoFdITTq+2Yuq6Ztmr/eop1pNF1tgqSyjNlOeHTyiMeEZfDxdc7FXF8ncNnJUSh
EWBdaFNv26r7bmokT1faS6QxKE9Lqz8k9fBSFsFTpYcQIENWDgLKsApOZQNzLTvp0ks2etuv8itT
/eFMxuW2H+OMmUNCM7HFzihjHdAkbps2QIAh6A/vy3hA6lsLHIMu+gC/j++8Pl5gcnQweA8PNLGH
UxMiebYN85hFd6Naoc8PxnFVTEGOSePvQXs8ulYDvYsiLlILf6NVBTHz5LisQSdxRhAmAPyK2zkb
anVZFUpCPEX8XvV5h502faByFJeULGhXJP3P8t0ZV5xc8j1p4d9tDxWYgAmE9uIO5SnpY66L5yIm
xAh0IT31/qA5I27z0fCOeEHw17Z3RYdywoi7BHW2Pj0dC5ub6o5bakHGmDHpCwietXsjK2/1yPFm
apviLrWnEK+SgMkkQTlWxMsiADUJHlM9TqBq9oL0rMqs+9kC/dkiPP+8ef7Sy/nrYezrWuFS0Dn4
G4Yu1a9ez596OQlhTU7Q6/qy1Md+N6bqnCayPCLX9dA+emQuJd1DVZXhSkP8p+gde/nkiymz5FVG
6GjjvHN3X0uWpzp3bRFh+CiCA/u6dldKxoa1hGZXkt670S0mdoaqFCvLroxdqmsGA3lk2n9/Azh/
PejzmoRqIV6SmKWkSUNnevxPrynI/ouv81iOXAe27RcxgiBBN61ieaMq+daEIdNN7z2//i7ovMG7
kztRhI5pVYsggMzce+3B0EwtCXwwoEGzsUlkAHoc7fq47g8wK7tDqVy5kpQodTc3UiSt1jh+odRa
9k1FA2sq0nLT5cuHaHBMzWZiHJKofypLd6uDeXuM25kU9DQ/ibwubhautwZoyDarWSAzFl0ghhD9
W4MEdDMfpnXsZjBE5F/XRoM2ZvMjroZLq5gzrUYkr0wjY5NUjbgi12vn91w97Swye2UQsI4ySjck
6hG5rF68iUHkfw3HQi8vvwXnXAjxHCsXtt2Z3ZGonz8iDedbYLxGSDOJN5TIR73yRIiAfopeXatz
ztWSVH57WJzCerIhZ4E7i3xMk96uIyDg6MRvFduIr3cYCsYK1oqVDunZkB6x2b03pPvAc9A0BwAE
cv4LgZAjWCT55Kn3HAHv/GXoB7n78n8/XYMO8/86B9TzpfmIsVDXPWlL97eL9/89X2Qvy2ItfbiR
hkQhzmEVFvWh6o6FwD0j7HnV0NJeIa5nipGKkgqGxKHe+HETXVdZFC0iWaYrhj5egQ11B5FkFFao
1OCDhiTmDL1n70NU5Os5TTESeuqaztsAsoFg1D4KEP4tIiQom7AkW+q+Drpxw7P6u8AxWFWiYpCT
5Q9ETCOkiI0z7XiSoImXuhjIWZYg3cESHq+WnCFozMu0mZrmVk+fKGOPcUfyXpvHGMSsYj83pkWq
V/+l6dUuCZvySCj3i8S6G9ysRCXtGiFeXaRHul3chx5OREmLCNvwX9of1loqJGaeYNhxX7AyaJtB
5wgEjfsntQLIrQYggJB4drNGa+IiohN61a2ihfU/amXuC9Z3h+cDI8jU33pD6YnipCQsPlFAm+rT
DNyELd9CKzSg0mOnDg8tzUWOXwnvKGiHdQNivtaTH8la8u043EcpAneRoY91zYRQw7JRvBLNJ2Wt
XpeRTZA7Jnpc9lvpWsheDHxYrNxV0MWUmjERQTnICBxFJWiPdW8KuAVJnWHpRIKKuZ/Y85aDOVZf
kNxZa4vmw0Ik9xabHlnqFicfd/XSQNhkZgMeUJQHQvtI7eptDIjQEeX0Y07ZcWyNZS9tQP9Leqbg
xMut9dtyNC4JXZzVUqCXs8PgYM7lEY6GczDZQG2VyiA1fgUh4VUxGk5/bpod4hyGpRN6UlLVcHhP
L5wQ5ktXDzppNigK6nn8WKSDq9Q2Wh9Mm4buaC6XmCxX7akMOvfcqHQHZ+G2iLMdfMNSgMbzwmRF
kKy9EcZYIeXpky0bwr22BiRi0sa2YjcIhWAMx1xUxhbugyZ4vhDcSVKVxSEw640N5/QiwkmDMXM1
5b9RG8Wtgc7BrDA+NtGuiRkHg/p6k9REx2yxXrMm6Q+mTVJHCn0viWCEiNlvZpOAKu2rwJZA8WHg
xNaldnJr54z7mFEMkr81fhnUB7o4zvVwKV18PKQc0CSvxc1uO3Q0BUb+NsVTl8wu0lLRMAWNj3E1
PpVa3GH04QuJRb2fQilZj7z2Q5SvCKwa1mnfAp/Nx928IAlo1aB0IhyHodEqCwBLxdguGLoQzAbl
xgdCNDQ06SsX6kRNX6Sp5xZNeX9w627yRR6fik4a8IPiQlmsLmY3fLrdojyBbAUVEh1pjZjY6vgL
PtVnpvEnx2imqetQ8etctcIBhfxg2U8EowYLe9JojTfeGjyyYGFMKotMNDztmNSjBgNdazFoXQST
HjKkbantcDCRzIrunWS9YC3pD6wyA+WGyJurCzN3PQ1sOGi0Dobuzn6N2h8wPLrE2AzFhbdHRczv
5jlb9npCrGiMuM51gmOop88gJfFZmvzclquVimq/kpH94TrjRxHTImO3h6GDVt7MWZMJIDk8VWQy
T5LU1han1dIO54Bg2YpON0L93gJ9Em69UnOZS7M6ufThu20cXA8wP0IDBTOmfCRFMylpijCIOTRN
aN9qT/R+vplR0vtpFNxyifZM5ja5Md30vsVMw5t5kNXfrodvEdBjj7G0W0lab2sIVlFkxH46u77U
q+UiXBxwcKL2Lo1QyrR5TeXGNbhuL9zZKWNS7Q+jbaBH6THkQnge0FK22AvP+cjHlFP6AhSaeQXa
/muHzi7GY4Oh+McZUJY4bkdOyxTc7QqjImkzax7xLTOHFigDNbwOOzsr4+4amASEcFopZy0eYWsC
hdZA70as1nAnOHgM8XovuXtECiAL0C5lS8A4jTB972Z+0nBlNBcHgQJUd/wQxnAv2nmNBxsXvJzO
g0dJ2SX2Naid+F4WbO8900Z/qPK9LJwrEVcTOmI3Pls2d/Mo7+7Ab46Bp7WX3+/mLJ4eXFRHxh3K
2RHlQgIyHeHNFDcR4nJ4u0PI1l7Z4JZj/kKLLce7Zkfj3YPsoBnauk8rSXkhLT9g29q0UEtxapTj
JvI+06HWHsDYwGeAsjnhfV319CquktSphPYpTje6xeRF3DIdL5eHML2WFitZC3wvgpXUd9UCJF1m
GwKQEwQeJGKCTsN/QLmu+7WVFPdxbWQEdIRRVG3M5j3IsN3B5Ft2IFP1exTNC01A7/D73dLkwFna
nuRsM66JPbapzBbUjhW6CxJQUI/Yei/uWJmxFs4Bdbj6Fh4KS3euBt9IlQc+qJSvCljTKC8Wqgko
aLa4E6ao7Q3lpx0VCOeC8YbDcnE+wfDqRAO47k14FqcUZN0tzuPFlxGqq1w/4HTRv9AgrwkwBBaE
uNlMhuYiGvLPdNtLUKbX8tESfHis/OVV1hASa/57T270KA/uToXIxUx5rbQWKUhCuEdOzbvV4/BF
eJOxdUy7pmE2fUZialDgt6ckar6tZHBuglIQE7m1TSi7TlGAYxdgv45BTnQbA8viG1Tp2zgL/UeG
3b13g36DSUjuAD/aG7tdfgyrj7bvRtBTJ2nldYK5wA1sqTkQ0tVMMNJPPmroJwf6TwtC1hXFzw/5
YphvhMz3/ETXn2zD2yBLJ7ISiNNlrhAzJhaSwWi56WAzX0MBbSIVXELyhlgOPRgu3GdKVObBUWOu
siVWviNDOaHbTALBOi7QOQmmsb4xorlHVvMhzJT0jSioLllGoU4KYaTKwtHv2sOsRSQl1ll1BKo5
6MWGnC9mdFlL4yBH71WSFrHrndg4MP0FiZfyaRNCw5aMMzWW2ELivjAfq4bAHpl8ixTee5pABgkc
MA9NXBG4PrU2yz6YnqbmPrV8ULru48kslXMkBiyiitQg/MC0/50444+cuvZiGnYDYNdR9eTi3dw2
fzcH/dR1zn2mLfcq++ov8CKDYCv2LchSgZ/Iv+TpMSkf5HfZ2Zc4mDCELEQpqGBAmKIbDd3NiCMb
UFLxXJNES9OXuXPZPU2GI4jafEmM5jywfTpDEBIrEoBtqpz2NndGdGSGkVYf4di8R4nbH2Me2q2K
7OVWTvnB6lIXi2+YrmG5g1aLivRmhJx1AEI/gcONayuKe3qbDS0xI1lucA/im73gRiE+PQV6ufr9
SX2bd7cQ5RYxfOyunbfNWtAwlqUv26gr3NvI4sWviXCdmhTZXj/DA1jGa5f1/TVOcn+ewvkaSdT5
0Md9zilAF14LPLs2xcdEP5o6Fs965KXnUAWVYCohi663O7qvzmmZdjMP7Zuz+hKKL7cYl+0kBQil
RRBjxTGdgYws0uRjqvNXstMNaAOAgWwvxEEY3VKPrahCem4t6YPhjNfKx7mLv693JVOp8t5V2MEL
LgV4Rhats9eu+R5MzZM2kBXj9U/YNHB0mY9pzzBnyWa5NaviPUcGgRTuYcndZr041cjnwcDBbGPN
TNRdFTPG1Ua+RlXmp1JdEWNM9c0c/RlKAFsccGjKTIdQdy3BlXTPZgXoiDaDWzy4LY1th+wRsys2
vU4zscEX2ZGGilkCGTvAHa56hh/OyT+QhDvS6o+B477VXf7RJvQ/qXx5cS2d1g4a7/JlHOv8WHtY
KvWuBUvNlcFIbzOHNHru4NtyCMMgvpZ9jbw0BxwEK5yXwgH8xxVh3ePAThCz8o3EKTvjYxynO+JR
fB02eucA3/RIaDwhi8LhshVIoH7EfSkC1Mm0kg8Rta8Tw3cwAmQZesYXOp8/I22waHZ8LDfkIsvm
nEwcwkjS1hApT7XN7yWE2rMuIc0M0x5m9qUSzqVtaJeSyvG39JjuoExWVc3fomJjh1jQWg65bEJ7
czujXzUzdpyILhv7pKAA1F70SKfWyYW1tWS2n5PxZqMAZZP3nZZXwvbw+YIFuaUmadlB8A+t7nmx
w7NeZBZ1ZcLdJCY8zELnZE9vywRDE+EosgkQnpKJ/gLfa4q8Faa12ap92DAIZROH+GMMzmOh32iV
Yy4HrjLjxUP3+CcfiNkd0FpiF90Go/gepWP48AFw5w6kDTp31Cd7Nw8wKsd/Epn+JCXOUffJi+d4
DS60P2aeE2HvzT4cC6adVApIyI4V/vi5H/aoUU0oq9mwZTN4yHrxVAdyZIu3Npb+HWLXPod6+9oQ
EcX5vhaz/Z7bXbA2NBfAv2VcYntBVdHTLy9aDPJc5DvBaJzfkPSCXQb8YZH9Y9lElZ8LZv9RCXeE
eefVNow35PnxkU2NBIsR+b4gGbpzk/lquqmSozvGGjJHnFBzMCj5KGqKx9oxHglWWBCohC+2J+tt
24a8SPZydFraH1kW5pwKzbIpY/G3Nftul4rkbGHYF+Wug6XR58sjt7F/zVg/mYsOLSyke6jNXzNI
N2aDvD/eAPACmuGnlxK+ydU+Cq66sAvfmfAYOwiOc3IilwZNd0wC2CYZOAtNLOhiGBiIgQsxIN3k
AGh9msAXo9O/566nfZWWL6al4GllerSqgiwFVmYQx7umS0mV5KXMLZBidgEkLZCoBMKPFHM/qogT
IzV3v5A1uuZUwdJrhh8TDhXuI3vFYzE3qFGYiYyw8qPylOlOuO2H6lvLyaUrmve6L3e5ia01cPT3
qdQOAxru1eSRH9Z7FAGDOAalelUn8uRAUsruT5WFHIn+wJ58sAeCS0rT2EkFWjMgrrkKvcbzXlkK
xqZ34tWDzjZ3IGVqUWvrGpQWsjRKdgVz42MwxAcJN3o/nsK9ebYOd+1S11jzO/4SJC3Y3xOEOBdS
XNx0446GLdMfhZFjHvy8wJVrdQBz4QBqjrQNDjzoc4Qjc6ABXVdYOlMB6jqbrbRV0Dov+hMN+hex
an9SBbXroduN7YQknctTmIhgzdPc0lD9QXNEtqyC43lUVTUoS4j5xb7J2P1p5Bzoqy3MtIHrjVD2
PIXbozQ9jQrA18zzKsc45qOeLRSiLxl0UuGNcV1y58BgGp7TjKtbSTnAGc9gHtSfUNC/VEo8FcWE
bwwg4PyLBlQmQCs/TESmjZhrm+yd6VP5grtBW7XQBUeFGYwVcDBV6MH0F0JI+35ewBKSMoVud67B
suLJfGygFzIvIpNZAQ0dto59IpjLQCVm2AH2cIR/GCkQYhiyc+O8xD/Gb5AOdHgDzrIaFEBRUyhF
q+mHTWk7T5rCLI7wFnUJeFGDwBi3TrUeFJRRV3jGRABqhCp2WLL+jnZ+eRCwHE0PqKMG3XFWmEdC
Yr90uI+zAkDOCgUZywRZkDf4Xtzt9aJV20CzTbzoOYUjaSigJLo4hjYgJmMFm5wVdhIAuy4UhlIB
KRFx7EmYePJy0PFlB9igJtF4lTMkRHBVbUfIliaESwhkBn686RDBvuxGXPBwsuBvKDDmb3O2gZUJ
T8DZpAqfGXCbgaYZxpytIRNLzkINpuEn/GZMHDUOUidffhKDJkbZGnKNrytOuVfRETNXFSR9HzNv
ua4RM4FNydjwnQBXT1Rcc4AGfq/sEbiJAB3SkyKW6jYrVOigoKEx9NBJYUR7BRQtftGiMEb7CP5G
pLCjHfzRosIZrKZdrlHiIe/2TF2oGDic3UQ+dkz8aeXDTVBYU9KY/ahRKAtWLje/CNqGfCwUDDX6
So02uZYyQIuvcKmlAqcWEFQnhVIlP2LZ9M6XMZT4X5dqo3tpfKrgr4KPJKLU3gJG5TNCaE0htRoK
2dpawFtzhXHN4bny3snFPmV1dglAvfoa3Nemdy6knxxteLAEv/k5fNhagWJtF2RsouCxUeRcPdei
lZG5W1Hb760CzdYQZ4sT8l1yMFplvMnLcosq1DdneoXgalDygK2NwNdCsZ08bMX2/E3uN9nHkUaK
lkLexrBvaXUdJSxcEyaugI0bqPEPTOxkZdN/m9rA2UAV+TeFTrQZyddOnC+YHc9SMXdRHEPYFukK
WtHfJkEvETwFjUxpjcLrLRW5twHhS34EZyNM3xa4b9NBq0NmsssY50ISsf5ligTMdvXmggZuQQQj
cHjrFTM4Bx6sARHutfme6fzxIccdYjiUjUH85FToyuQ845PW3xPFJKY12UEodhSrGBTA2bBgrXhg
jEGW+fhMH3r6WBOY40nhjic4Dhr1kJWGXMaNv6UiI+vTcJ1sWMlC+e4VPbkFo5xX8JQXSEOPeC1v
mnmI2mylE4JBSAQMZju69TTjATOT+FVs2VjB7cPR1KnHOSfhUWVDZW0LUd5JvUgYlNnkQ4F9DuE7
XoQiQbMdBn6k6NBOBSca/9weF8mHa2iHWJGk4SL7Wghb2lSU6cZj759ooppxxy0WrjM3xGcvrZ8t
VhuIPGjVmuJWg1JSFOtZ8axdRbbmmc46pGtMJgqdiLVifhkUCxst+bydFB/bU6Rs0E3GFnjxjrkz
Tg7F054UWXtWjG2C/3Q6cICqbSzjpaR73btmdm3Nyrd0LzsHYHU8sN1S8bsbA5J3oZjebnRElzFQ
6LA0DcX9tqFuKg544mqvXva3XJx0A2AF7LNihocz9PAOjHgJTpwk0JauPWr3WrHGp5r9NgA/3oAh
h/3V7bA841dWjPIwxPvN/Kf184s58U9NA555aBSUSqjBhYR1vji84cDPLUVBV2eeQPI9xznNkia5
1d6w14FhX8gCwOPRAtAHbpAiHd7iS+Sozt3XQContGKwg5/CGRvzcW5Ia2AdW7rYScVtrwG4B4rk
zuiOs8DejjqeGx0idRsBWwXNdy3rRt/xzUMEGH5a5u9lSKINmMkzO/s2QbQHn7n/ayGx55RF0EGE
t97kX41oU6TOvK3e4H0DQuw3Ajg97uiZ9mpxsRW3vvsl2AOjqaZT0b+iMOkORdShJQ6eAeidzApT
LfpD1VWFir9IuCxjzvxAKmZ+4ULPz2ijo4RrHhZF1jdbhKaFou33irs/A+DXw3hlKiL/oNj8zFw8
ROHjEVsXkF1F8K9sWP4xUH+IOZhscjj/4TFS1H9NOI+1DWSWOIBJ5QKUKiFAQIrERq1j6Cc9AMdj
vEPSmKxLlS0gRu5aDXEDmsodsFQCQauyCOis3IOIdAISGq6Ubg72nXxPpE3vm86d7O5lb6tsA0HI
gVBpByS38QaoBISeKAQCmIgaJxzBWmBVIera4kBpkFmLV6BhNWZWMhUo9XfcRem0qLyFieAFEkeH
dcF9NVGZDEKlM1gqpyFWiQ0OrrFKZTjkXHPO7M+pSneAxn6eVd6D++yo9AdL0d0MlQgREw2R0dta
5Xb4UKvUCJv4CCIIMeWO2PxLoiU8lTFRuaRN5BO5Ew1zApTe0UZXmRRgYgC3yCdH9MxtZk6gKiDB
wiLKIhvJtIhVugVhlY+gcvOzTfBFphIwxoyTeLwvKhljHsguJipD08jMyAjPcFSKBooa/tIqWQM6
QaCSNjKVuWETvtERwjFFpHGYNrkcMwEd/DG4u1RmR8r2/qKpHI9AkOjRNWR7jCrlY1Z5H5mLPVep
bYNZ0tqgNbybxxQSLSSVsKnJLatqOAhdtwEJQlOI61kD08S62rIgCDsMiQfsCQzvsuSpCf/UFBvr
wjZfBxn6RtC0p8VqiKTynKsRjtZmBhe15fWq+rb+MvvWIzuH6MIm5P8YzXqXdOay+51S51xidLOE
dOj0Bn1LR/pgpzq/EJm2yWP2U1A7byJ7+w2pzZ0KR4X1QxgaXNMuFG+p0I99Q9Zw3xL0A+7gsmDH
fYgYuaCqIakYLNo90UW5ZYBd+m0RG5cBc/F/ussy2P2qM8l3O/4Gtv7GtPICfP0naqDyIzSTo57C
O9LYibrxJYMdObjx8FawTC8FHdeVYQ4vRZxY96ZmYhpHVX/UpJu9cxaDhJDHOs5mMEEOmB0dHcRB
OtPTDANmB5zL8LnpLzsUBPm670g/LVL4TxGfaF1WoAPYsspj6g7uCcBZvSt1VGlL09ccupP3iBj0
CIaVuitko/H0/Llg4chu2nptFD0kU5k/Z+W4zfSWF1Xii9aZNwaBdzQzbaELSnzAbJdKENHq02PO
0kuBHlBn58t2YNfHdRR/adVtagL71Bu1PDFyQ0sWXej8OATnKvG0+pIzV73PeCA7W5JIxX39GqTN
55Qm9aae0ifskeORooBJSNVHj70xNAcrMelEYHum0wuT/1d1MDPqCThS/xMdRE9a8WVU03TrvNS5
10vkXBw2SocpBiOigh8XOMX59wvX8vIcmuPM0p6fTJK+TyT5eQAvghV5hdbD4BgEJprdHyTLn81v
uI/6osH/echvJofb2hR6eIi8gfS5TPNOoRuD2i1rmGD5QB/c5aIb0pKtenuKVyDvMCnRSLARELeW
9mPq6UtmM5FO4vdYp8s8dJl4mHSCGhpib3Z2MOLyImWTNlF/oXfKmLRBQOXVXPgSAjOofBiv9zmW
ppl4Z78WimYwkvqbjrXzONicibmN1yQ0L43DOEWiNfjNuB7HckG77H5WWZMezTBlxDlhZDbLAPRN
LLjrmLl5Ja0IqgoiMzi3THmWpH9LmKLpeddel1olyirrwhLQkPj1HhUSRaKU9SprsF46osz2hWHR
qkum/NmO0gcuVANFW4RGGEnPDu7g3hpy9EAgYVQAQlCt6cjEz7aHCXsRauKu0T2yU28/zAKuh2zJ
6kn6K5KYzzELjqJ1o6sAQviIOT07d2X25uq0xQsNiY6w0MejRSD0wUgQOMuS2rcrxIYcN3LikKND
2KAX6xEj9RA7rI4h3gex5v7RMwbVVsouzOu8H4vi0sgREQxSu82vgsb0OP+IPikBRYWvS7tcNpFV
yf/0lqltWCevr/et40zfynFny5jhmzOQ1xOZ3clp0XyYffRkdLArOSG4rKiYZD1kCty0M6IBd9iN
vfEUAqV71ucnWZcJNcpYX4l8fXBsTMYofkzKgUMcafYBZcBJWtpICCzZdaPsqD6Buz+LMf6TmUZ+
cWAzP8fz3zYebX6aEA92hqTFlhaXJwJj4ec8gvJkdaWZfJuZjgOmxeKY14vjE6CLuarKngiG5nZs
dPjAGbeCErwjr2OS7AnGQy6LtAAWUU/RU+oz/qvuSY+A49e+MpjKEOaI7zizxp1p6CaaVg5OuFib
VuCD41fObsbhGxG/uZPQ2076lGBMl0jcUolKfRmLEiskXNakENO2tU30foR2AUvoqb9NLNj7339Y
zHFw1spPrczyf70HPnESREC4NEEYMkaCMWh+L422PtBzdy6jVURQ4wHLhMV/n55xgPb/ROdRYliH
UEjSJ2Q8HpNhhvgQe/5icCmdBq4Ua2Tp1sbRGTLoRhieUcYjCwrKe4XFA5jGFujC/ChrORELA3LJ
yFPzLSwowxGBELEdFc92O4cbwNnO2tSCa+TN4+3XamQhcnkksHj7q6/Vq9BfluSkEQPzMUT1ta+T
S+SwG6cNY8YAdY8Uwxt7qfs4h3gSehoyx0oN8CfEp2VgNLvMdiYAeP25oFt+5y880VTc905RPSy6
Nz/xiz4aWV348NurC61oKBgjCa3COdthPiDTt38C+iWfTNjMFT/OPdCGvQYynW86sYGnNmseiLAa
JAvIqJpVOWE8NATyswxZJJiB7oiDbvmsvMha06ycuaOhAtYS55f2xMgThZ/iPqnh5ym1VGpCVjHe
0XPbHys9fp4c0BxG3+EPGmS0jRo4Nvh+AUS0aO49hGq32QHLYzP1JIKLLFJMHPHJGwhbn3CTDACU
d44BOag3bdgHAFLNOvsyJpoQohw5GLErr4RQ6sVsmD8wzNfEU4X/lgnnJJH25Zs+SVJHUGSDQG53
Ip2GM4HLkulvbq9M9aSbFpJWU03VuxsX31Ov49cjEaAanfSndqfDTEKxy/F/Srwwfxgb+8OdnWeO
3OG5xbzq103wwzBQ7Efw8VdR67ZfIj/Myk6/TwANEYhNzVc8JIfBfG0ig8DkFIKTlDqTJJBnDimQ
58EdvwdW4L5pxbPWJOFDgFPnaFTdvh0QoJVMmp7rLAoeyLc7/H6n6fP77yltBN68/tX10+oML9R1
xLGTsEzzkLQeh+mjHrab0UXLi4WqOdTMry+Bq+cHJMXlBt1Q2Poc1h0BAW75VqOfhY5dX8dAzdXo
xT8NTkBbreSW6ZCdnKyENjabZQIzZI8AiTBAcy7Udu/tgGO3D3P1ZrE3HduxMl/qMfYTd04Uzjk6
6DHxU7HB+TiUzPa6ZCz2dVUditk7/3ow/rM2FkB8GE24DbaRsFIxLtmrjTrEEvSm7WxsCbK1qGiz
HCIpLUHHKLxXDptt336HuZzPDc3HB3eOiWsKK8vvunLahbWG03DZiB6m5goNAtQbtQ//fmlDgEwc
Vfvfe7QgsWWFMQxTUIIsNnGh0tVN5+3dAOzGkkN7LpF/X0rwHZpls0YzbV8rH3uwQOPFd1ttaxX+
59bWrmLx7JCm0gRqQiZEze+vxaVYowHx6xzsZ/mS0ha9uLi7tpKX93cjTjObtMjfzVY0KtVaQ99d
xiROyWRfSqVps0bzyibAXSYvPsPKc35c5CtGESXRCitQmjfBS+IBUu+AcIgIc1VTapNvEf13MJM5
WzHiyEnI4FT2ROb4UWeSrEFiSZOPJajvm6SPvo1t4Z7laH6IcbI+U3cGLq8o/XYTm295XVMCIgy+
mHhcXxzLJSOGZAHE+tNN63nUWItu+oCmodOZ+FfN/GIzEPNzNzf9yYC0Os/RBi3Ra1jll46oinUA
JXxds15mRnJgnsMR2ReEQS4fTK07SIUZE4do0W5eTUd7ySFC2sGX49HT6HW5o1tUwj4hT92rix/m
bHQpEGeaBZOzdLhVFhOruPujG62251eDSKsW7T7EBbzWaghWdIVJ76380dbvIwg71UhkBvzgmg1P
N+EmXhb2d21x4PatZdPnvRZadJ3myNnS/4ObPMbgVBL5apUl15l82RUSVEpPaWbm333fmQdvXEAW
4pWpnL9eOFBlERgBsqS5L5HgFxO6rwRuktcOMygNY4IDig/DIB238KJH12zfEeNdvcAMmSi4xL2Y
2sAsHxNE3Wug5KxLlznPNmLMINcJ2EMz5jkoMmc9wCVL+S9bVcPn6LLoA2tcgPGHFHvSnAkK6esX
XU+ProfmeSYjpOzCazY207FKZ0i/cYWsS3qM02uoI+4wfuZF5HdFSuqGnn8Rb8HY/awxya6Fqtac
Bwwn8d7JWQxmNf6z9YA62tIuBLmeRxctNWaojNYEizSduyfH0o55lhC4UCi9hrlQiFNQ4KFAYrZI
uSP/K0LnscTdfXGXAAQeo+QkAh0+dX6od+GxK4MH6GaIW1nJm3Bw3hpAWvYcPaAa/im48J5pOpJe
SFDFpi1qe+d55qskBBENGEUtGLeiWL5IZSrtXRbX/wwSZjckXrdYJPwebgVj5E2G8RuRzhb7RbMy
PG7NXVHsacGeh1wgBodtq3XJJk3706LmukFSrSwCSddc9F+cOEfHJ+f3wvTOUWflG0zFySFyN01Q
7Rf4dYIghRV+HURiYbVzkqHYW/i9E/iSir2rF+zwEMwqH8awP6IZpCfAYTkCmKNxmezmEpxAsLzp
oX6Ox0C9ieFjQtSLUe/01ju1Vk4VYGrPfWb+mRlk0LhJPrj6mOiBPlI8jhueawPWtykAyUAOzV/1
kmyH2OD37TrVq2myoSCNrGfvm13pS7aE5cY5OBo6OjB8EDiN2XgqAW5pMEfW00SniCyRXRMMe5pE
ww52HuOUYQc5x56or6e5hv7Z7NEEShrL60nyk2mfbFyn+Cf07jXOgpPlVQMaZxE8Mk+0HDqBVpRB
DIcmNZIaEnrj1yxui+NFvonCkzFP7aOEbk5MXRDwuMbewJ2C2kNn2tQta1EkT0Mp1wzLvul5f81j
9DKQhbFK+XOPulZtZ1aSyV2VYQtsdaO/4ZXbV46zbbl8dFF65xW96Fn1yth+bzQoB4rSH3L0lyXO
8rKSZwaFeDOz4ntwzxM2/NRxEZcnnKldBBhseFr0hJRLV/yjSXl2Jii1zZQsuGzLH/Dg/L4pzwoT
7QDdt5HCAbn/GHM9oZ53ulOGbRrFRA2ElcFx3ZIY640+AQItmKjuVLXylU3uVhpKb8qw1K0I1rEa
5H4kIbxGWoTs0DFwqHjPAzri9WKTBZoHh7GsnwXxMkVTXEy7CfaBQBqf58vRIggilMG+dsk8sQ45
V/6QUStMzlM6Zh+1kb4UaUVejAKZWq/6WHxo4x3KwqFDh44RbmU+9bp9hhn0CODkvYDFxIy2ZhXr
0WNZgSE27MRZuSVRGJNuPXcjQ66S23g968hHYu++5PAAwP2eAsjrnRyaz95C3RUn+zZAHmcir7Yd
aazbYXxixPJFRfYCHoAdLm5PrjVUG7cF6dfqBCBbPyUjCfczbfq/0vlogmw8y4V3z4w65tqHkWjY
VVcSKDTk6l8RPS/7v3aO0VaH4sAkOCVwYprWLqho7S0Kk6NjMsn0ArqbbeS8WtqE+cwbboyFhp4n
G5fY/lED+Zaa8FpwrJIsQjBBZEbl8uyQ3Oyo/1Yz3Va0Y8sbz2A1ac0fN9DonqstXdNhBILsggO/
lH89rppoEHM1Iqt3srN5nLBJDW3p16MR0ekmjnRliEDho3chMoJj0lGsOgCvJ8EZO2Rbo1kgXcmf
wFZ1I2fv4NiCc9w9R71Hl3HiKj1AThQDSRmgRNdTfQ91dRkQEOl62o1YMULu/3Z/GElbWlVuii47
+EtN/eQk8ReWgX9aO/ooCbCF6SqEriFVqEy8rRo3LpGBoNyCs5x+jKg1Gp4hPljPS16kxgcP4M1D
Q0ANlvFcDFv/cWJW3f9wd2bNbSPZtv5F6EBiSuCVg0hIsgZLlqV6QVh2FeZ5xq8/H3Squ0mIhwzX
fbsP3VERdlUyEznuvfa3CkDwcqzJ2k2sOUOvZqwa/nOaCxGU6EcODC1zzJd6fi6rekfsaWMOxp7g
5A28l1X7lxRoRCbyfp0p7A0FI0hMSrfuSnVbFsZbOymvlQ0Euiibez5GfPekBBj8RDF7tFmIx2bw
KbdAfxeP2xzJnC1VzFyTqr7rdRPQeRsH68R6IEtiw0GuKROfI3pY0zA9M0W7bvzvIaTKqwBaDTst
cLy6ba+9lH8tRO24Icp5ZyVIxyqiP15llF/s+f+0KnykvOQOoua4VduWuonKan8yZFNsXsWBueoj
sasFrpVRb99HuHOzpI01GJIYHzcfvZg0yfmjy1+jpgo1MF6aABLOceiMfnplix+RGRBRgtgyOcpD
0QNTRSeA+BlfhZ6TBN0SXLQZCJ2S+69SLCMoKebC3as/o8lpoKtIx1VJCcdq/xCr+bQhtPUMZeZx
IE1XUq29t7jqOg3sXqLy01qrtRclV40rpPffcOAl95uitBVkZ5riNRobZMCUB3CMWmzeleWQ8o7d
1LJQD04RV5FU29YKXuuWRS7KJ9Cyzqr+wenzZwSt96gBUzbCdRJPLPFpHUTcZT4Kl/6/pY0ZlM1B
U/vfUsJPtLE1xh9/HrLG5r/+N2vMsv5F2Z2pzsXNwnE04fyHNSZU51/IDqVj2ro0VE0H6fE3a4yk
1L8MkGLgkmwLlr2p86/9mzZmWv8yoY7okuoQwzB1wCT//ml/Vzn+L9jt/6CNHReQgf+xVZXfZusU
bFm6PheRHxSQlZpUKTPhkUlAYKVXeySrobYnXuVjLngwKicKLMVMFfpv0TJ1iIu2ZobJQVumLXzb
HMrg2owcwY5Zd7x7OdEsBFfzTQl6PVf2devoP+0mfs2pj4kvFETOTZz7CYu66Ub2nmWZ+eBafpe+
m1rGWywHeDteaGdRS/p3V9n8KcuTBnSw465Wo6DKQc8GN42aW8VJd51t3iihf21gcJj5xQWQ0KLM
86M5C2YovDjNgP8y86wORnbyOg/iHyVWZke5LC9XpbU2yO1wxnm58BGXI6iphiDCJZmVwkQdOFck
HjSFfhdFfJDY18b0h0LORvW+2xqSj3xY1xJZq/9X0v6wIc/z4EX7he8NKVGk/xcGePEz+A0z2gD2
A3lfTZPm4kMGk1SkEToNySQeN+p7ZTxf6OjckYOp8tGCzuoyZ96fSiPHHQ0m08iDcPZkQSdL+TVE
/skmuD/i8+zE2rew7B6avLhPRjwgfcrYIs/YKa2T3Zz/IXNPPv8O4FBgKxxW4+J3RAMVJ0lDT8m3
XesUIYKsD961pn493868FX1qyIRipwn0khAGFlCwoUuDsK+qZudkyaaD/rCpkvTdiHXMueS41xqr
3mX6dNtr4FbGet9VYltEEIdmAUOg9ntihcAWcqT7gqJPId2qExem36nPfvgbFxO90CqKjjx+46D9
FUp7XXJRPj8Mi6X08dlZtmxVtgmmSV9MLMfLU1LJpOETwjEQlAf0IkRrVnV3oSunviuyBBYSAfv5
yx7PL83HqCjlv7zT6+dhvCO2i6LQudCb5XgRpNRVBDFsvqYkpjb/+cFqTS2vE2qrka+pHqvoebK+
nx8t8VFBfjg9ly0sxqutSmKPZPz3DbByM1Oor+Lt53u70rZ4M1K8u4pi5UniGBymxQP6iZ8VWjSE
fwCTam7pZSwwTbQIaFcYtIgBiY6z0wbwkDba9QJdskZWEQiNBbZaq796ZnUzKdQAtOq3UuCMoaVU
Mo7dcyCoMcHnyvWr9gtlBC+Yst4hK3CTNr8vSQkbWgPLJOIelwXPduJce32pbMAuIp0d4P+jnBk3
6OiiqyQSX7RRuB8ukyHpFqf94hvBLSjpa0nhIgWTPo97B3lWFns74EM7QYnfSnHqP7gMUAefhMlG
dtO0yUjka44RrODef5Nj+9LmyU1A4Z1imS8BoBXc32NUhXrdspdNxo7UOlfc1Hww4uEH79sHqcaE
MLv8mhNgZVQ24Wn9qoiLZ9WDl4STnxdQQmpqyh+hX/2yayRzFGGj0hbcc9sGOAvZdBS69hdRkBJU
I55mNtWq011U6DtpdDcttkHYSL/wgNnnhXhPZ9qHh4cXjvMPQBCea2wQowYaDqp6zZE7mTZX5yeS
tlx3H/MIUgcXImQ1crnNJUC6qJ6Q6d5HXwmUffaducHu5kWYLSH+tuCprgbXfUJs2G/V285I/6I+
/DkV2p1ORWFQ5kSam29GiFZ/jvBKaW7tSdtTeeWOQ3qjFD2yh44QV0ZsL/O25ztwaqVBa7UkVqm6
jTzjeKUpeoXtDTGgfeQnc4aceOrT+RYWd4qZYUI+EZCJzo3NUT+uVwdrucfCRQOUkO4DZEPCv/GI
0bfmz7x8SzB7Od/WcnP6aIu7BFuHJoGoLHpDoLvFIq1K9wh6Q/XVbG7jfP9PmjDBUNIX6IeLrYml
NZTCoDyzQPw0xjcNkXI5PJ5vZHnnBHuA8IJiTcFdjKPcnAf1YNAALo0yqOzYrf0OwH69J2oBarN/
q9UMJ2xU3GCxYBCvfc26cKB+GkOogLAZ2N5VIExkoI+bTqneN9VawbdzrHug3jxCV2XJgVmaRndh
9n1aPaYDsUSVUudKhO5w0U2bAAXxLkRvpCnLVdSho7SrMNohh5Er6AbqhQvn/P0Pd31dpz2JPTD4
Levz5cjPE9IovWwJeFnie2nM8ToDFSIugVbipBsz8L9LMnVUFVpQU39zdhrcxziogWbOHxba8fHI
Si9tvFY3x70DNMdtSyf8EwVaAEnSVi5wcJcdXTTlLE5p4H6djETn7RpUpFhkDbZfraU3lrWr2kJ9
NMC2oYlRfP+vDnBK+5vflUXPM3B+nXFVmB99xz0lvD1WCRQXdzAQncb2w+ijO6wrjJcBll24aS63
MGN+avL8sQ2gUibEsOPGgrq29WAIg+umq6mdb4HYUUI83p1fkstlsWhFX4yorEJHEYpn7eC4hPv0
IyOEFDT4FSHD/922Pl62OpBVC4ty5sxxj5IBWrcC3cX1rQ7oKHk3XH0Q8P/ufPxoBr2XTmkuQNfF
a88E9ZPWZRK5o26HW3WWwBYRXt/Uj/Xu+dFbHgJEDJgN/21qsWtWU1n7XgdQjxL7/kvY95QooFbj
IRZ3lropYrg9fmm9nW/108ww6RW3VDYXU1jWsoPSawnzBxoUWJkG5NjaZNsQ7rrQt3l+HW4qhklM
w9IoJ6L42+akO/5afoUUU/F1xVVFASCk0PwAnV6Rx/LBL8fwizMiXcVGokOW3o+ELtHpyGRan+/r
5xGWxF7AJknOC4PX9PGvsLIQyS0oRXc0byr72iScBh09iJ+ypt+cb2q5a9NhmpJcedi6Bcj546Yc
pyhMOXShO2l/eQGyOPWvUv1VdRdO2s9fT5oq65r/qYCtlz3i4Giod1Gk25QmNZRSpE8WR96FI+FU
K/Bw2e9ZbIQIluMmuCDmolZc4U/qjw7MokEVXSyM3/8+JuFhU+NcB4FhzLPo4ESn7LfPY1vroYdn
vb/roTv9LL0kfOhRCzZbat3zfJvl3BfPf6xP+5ZJdl7qHHd8NpWvddxuAYo1Qh0ZoMIcb1vY32oo
u5WHAdTvt8MyM1V1vjN8+lpCDMCexgL77LTwHnTSk48tnpabkMlyYSg/1u1ixQHK/E9bhnbcpwmN
aQn1qd+PNX5ZfpUN0YoEPgmXjNea8UuNtBdoMu3WgEiRrlCuRo+9zj7qUEcGs0VR3893/tQkcgxe
xSSUiYp+ALMPPm4iwhYcYe/tTcxx4sgkA6pc6PSJJlhrKqEyoqss8eV3bLog1o0+vNZtElIrDShZ
REGNE6a73+6LFFAa4Q5Ki7fZoqGo1QYcZqTvVmQMnZqXYx7enm/ixJyUzMZ5m+Jqy7o7/n6sAKPV
rMRzVTIwVEZTSY+ENU2pLjL/HbX/PwF5n3YrUFUzWlpnv9KlXA4cVqvgsTKSFVjBBrwuLegY0MWo
k6HAi+qbS0C+U+3NoREJFNURmrVY6A1IkDG0QxUNVGk66wp5yY84EXCkU9Qxv3wKV55+czjp4UGL
y5BMVZV+NxnhtC+6RkXWZ9uTXFdFH76W0Vj+9Q8aE9zvOE9Vlrl+/O0Sb3Kyrg5iLODlNiPLFCnN
fdd2F2bhglPO62fuFNEfcgbz63p5B5LNlE3YiCbXpa4Pf+gapxgVNtLN86rZtkM7XRsW/MnJB86H
W1i6Le0WWhFO51CoVCe4Ot/tT8tv/jlzpsHGIML49CCrLCMqwFKPCF56FzNGt60u3SM+rYpFE/Od
/mATiczeb3gjJJQUA0eg2IhUKvMLv7dQXtis5zV8tIEumlrM0RCxoVNhGeiOorqaoB9UJJvzP7v+
PsNz8vzIne6WI1FsgHTUl9ejEtB+VeNP71YDQi8/RXzdNKPcRiayz/+3phbnQlTkEIzCSnNx277q
9XCbImcg/3ph9E72COyaAcjQIaixWAJQSW2cPH20VD78rDqOASyPmrPROit4O9+jkx+KlyqXHTZL
3jnHc8Lv9LFPw7Z1kwwzrOaP1HIo+N/pMbIF/vF8Yyd3LkvOPH5udpq1uMjmHF6wqPrAreLbYgxW
qY3ygDStEl4YwHl6fZp+BLLm+wiP8eX+b/dtPInUiXluBG8Un7lOZnzB7/Mr1pcBuuBEQ+Wo/VRk
6P6DHhKoI9Rga7xGFsPZYpeZGBSLuCmuk/1aiihz1rWag6Qt+pn3p0/Eq76fb/TUdHF0Qio8QXCm
WS4AKHoWKfXM2etgetvCuiN8tFFCbXO+mVODClmZiyzvbfJ3i755Sl22GeJwV4mjXL0KzcCSd1mv
aJugUKGHGhJvr3tqKPE1kyFmTc9GU9vxhU/7KfDAznL4K+Y5drCJdVMuvLoJoZJa4aOsn6OUojCk
uRHCK3Z0bJAvbMwnRldnGpmSRBP36uX9dgxFGftaE7m6l4ZkYkvL7XKHq16UjRf6JuYFsJi3EGlV
mOQmGyT3o+POAYPCRNku7P2MLBRd8p6gAsZ95FE0491gFL+mXr+tpgY/KpAWuhJc2N8+hQX5qnNt
Bo8vixOfONLxDzCpnXNA4tr7trQMxIa80NZoVKZhbfpF+MNpi/Zr40fhI6dq8U36jnJNyXdz4Sp6
asiJfBKb0OzZ9GueiQffeKCUi5OQ225haBRdRvBHwR5EOoHdegp256f1ycYI7uBhx37hLN9NWqhg
ClsFKO2FWA+SSnof3Dv1d+ebOXG+A+L6TzPmIrxD/TylLK017ZOoo0a0K1pRrpNejn+LSP7P6+iJ
HV3X55shT3T22WUQ0KJ4K+07kVyPuChTkT9SW4VfyKoFzotsJvXh3MUX3rgnNnadR7RDgzw+P11J
DbzKo8jkZtH2s4lytq56lDmtvcLH98IZcupzzSeIif0Ut8TlGaKHQzgqg4JzQjba18GAWQ8IQYF8
XQ1+9xVhEeyzHDDRvNu5XCwWAzWz9RhnDBjCVRT4OHGsNHQEatJ8OT83xIlOHbW0mPDjoOhtFWnq
vqPmknJkMlnt29THEUgZv1PHnROPQGSwGe697RSpGhYLaac6V5MKLWBtK1pHqXAp9Xddr8r3bNT6
97ICyXBhEp+YW9xONV78Bi8PourHCxOvk9xLDCW6Nqr23WlibfYQFtsEY4FNie2Pa/UU5Z8fnBML
x5jdA/ErZWfSl88rZZTYTvmU8UQo8ktl2tn4nZ1v4tTwE9ulwsLmaCHHc9wtuLU5zGGI/Sa4i7wK
jX1YDDbVL1N4IeR0agAPW1pcIBusoyAtZCrV3k237iKVsvWeEvR4FbXhbeoD1uhF0NkXvtuJQxNF
lM72Zqpsqcu3TuoMjZBxZu4TyLp1RBb4ptGeB/ETYs4K1Mv2/Hie6uVhc4teaoVBERbl2ns8lLwH
hy7r+FpAgMJrQTXfbCUMb8tMFM/nmz1xQfmIHM55udmeb/5ZB8eGdApHH3EIcDsn8ddSg0Lhl70H
XodagLyCEGVHk31ThZVBvt1oLwzyqYk6By7/3fzieeW1lPx7PJD3/eDjBd4CNyQwnPqpdyEfcWK6
stESvXf4nuZnVZPJyzhWU801x7GEtWdC4ElR1/aOM12Yr6ebmi+yQEQNsTwcK2wcYyR80g0AeGrb
lgHMNgisEc9ioABp+vwXPDFPCXUbvIFn38hPZ1cCuSLGe1lxA0BarzBPw5s0xLaIvA6MdSS3f1B8
I+AbUQL8T1rG4pQAGFKx5dyBiYaEX0+SawVW5ZfMxjRcTJF49afAf8yFmf6ZtjVy0yGFAvkPmubi
TkSCT0rZ4vG01aB7+BnUBteSVYFMPe83svSjm0wR2m3lhBmMrrHetp2a/qbsb46BSPZzQVjf5N65
jIDXFAIphawjdwr6+8HI135RPZzv3Ym9gJVG9oKMM+G+ZYrEVwxF6RzR7Qla1988B/ELhtnyKi0a
/RUiV/wDGWl/YSc4NW2ZleosiSIusLxHly3oT+QCgdsMw7VfFzrs+HQDjbC6MG1O9Y4WeOxxbCA0
XG45mj5N05gm10EIhR8otBVg2dwYYBiDgeJuYHyNcl/XPQqa3x/Xw5YXu80QyQgWXJW6vKF9TBDb
DCJFuOtYmfnw83xbJzZW3tL/7eVihjqJhZy6skO3kdQG6dYdF+bHEUAL+/tVqgGnkVX71MtLV/OT
o0vW9eMa5vDuO14ZA6n0cLJ6xcUUOrmCGTzdhbaiX1tZCQIFUvNGEtG6sLueuMuS0PhPo8s8rDEq
QgUrn7he+6P3QEjgPTe+h2N1IYN+co6CD5uf7XRtOXXyUB3TrhGF25Vs4ilsHyd/6fC4Of/tTnXH
mm9O6K25yn7aXaCTtsYYdG4L53ylxVRODDUVoleOmokLbRl8j8XzVR60tYwT26PnDG0XQXQFUL3x
CNDszTQaLiSvTx0SKBF5aqgqj43l6xCyIbiHOktcNB3ALO4VBTInaD41uLHsd+CMF9b4yRH8b3tL
fRH2fWR+SMq7qR2tG+PdmgQFn39N7YWL7qkJQY6HHK9p2M6nvcQPaitsVZIWrSanGvdFzD1XVVZE
t1rRTer2/Lw40ZpNnEqSikHgTur8eG01lAn7amuThWmGnaGo+7qmcAT83/lmCJB8nhSHDS1zadSm
ywYkK2AJHikvWRcNt5TAF1SF6/53qtMVV44wm3Y1vKPoqtGUQNtNxLPA7pYI19ZqXEqQ81EJSQ68
PWXrBtBCjyqZVOm3I3/1ZVAUSAFKXILdKor2G6g06kZy3+PZm425ZT/kjTI+hcCPynVXTObTVAeY
H/iVOhK+NWI8pjkloS/A4rspsCcfrkh04OLUwW151ZrWtnmxqyEUpiku7+NaM/9UZEOhUDO0Q7QD
41K/6KknKVUN1VqlJquJAzcdCwUOf2W3WBOmOrCVvipLdEheUY9XYJ1b4OxcFodNLMzMWCMWxkxk
sKLxKep0KvLoorkHS5n0VHf1SreNAxXtf1GoMGnyQrWSHZWK8rXEa4XSRAHc6cHuyNJsocRkLTJT
Z7JehJdUkNY4cP1tMAzIkPTWn7TtIOqWUq0exMaqSEldrmNyjK9YW9rehpdcRZlf3IFZzu0Y8yrU
U5UFtQ0kxb4ocgSoCsmEx7ZF5rrR0r4A8jjqOtBJPVe/Vdgm4pKU5qWytYdgoPCLKvL7tjfwLBod
bIaoBTKVP0EWEKkQAly7X2wichHFqwBtOJCvy8AlxqrX5mtPk1RABGg8khW0CYmnoOq9mtyE+RuV
0t2qsZd/N6dieioqbLBXWQsF9cqpAmZ4rUZBviEnmIWPjQdgCMqpHu1gnITTygNzEq7CSOnx/iqA
EFLt0XXDKiiabNhoBgyG1WSNYq6DTS1AwkB+8q1e+1q4KkazfkzRyr+CmG3621yf8w7KFIE70OsR
mwW7tpXmKgm7ToIUC4mI6H0VJrdm2NX9rjMIymx7MQ0DsuCgHu4KoXUhNWYa7mBS4ghy5Y9O164c
Sek+iNAifTXh7MMzgG/CmkkUnHlEUiko00kgRdvCDAErGrlqN64sx+m96CrUfJnuJZScZgq2IwRx
ER3bzGlzzTZQ/cibxBivgpEOA3tASvPo1O0Y7yY1buQuZXNQVsHYl3ySyA5eoII0krJj1bcuvKBO
nPeErWAJWxxVnIyLPckPugGj0ah3Pfs7+KMMJzQqStfj+CLTrxf2pRPbEk9Ejl6bmML8WD3e/5BE
RlkWmxa8WIxXP1Dfsa87X+GsmnskE9SK2L73JU+IaLVjiitZ4Zvb2gdxdv6XnOz0wQ9ZXORCKykq
EhbkqpNR7EJK2TG07qmK1Cewt0nsbXM+vnu+0RNnmmOw7RsGJStEexe9p3q3sgT4D9fue++pwAwI
y2gnfarVWNkKNsHzzZ24GBBDm99VyCoI4ejHg92RYQ1bRZMu0F7rIS+L8YuBsdWF6XPiSOP5MAuH
MP9CPrtoxdfSFDMae3J7dWzHO506Bmvd12klX/3BCS/EPE/1aU63oO1BlPUpphLkOBuMPru8iNO3
1Ki+AzS88Hb6qDI7vlDNqhrdRruKAsxeXnWcSDY6jEXgRHFiv3sd+qyNBaslBmVdCpibUSspwbAV
+VokeiZWkCltY9PEjfpXLJQajwv2qXIj8C3BaiiGqLoVVlvFV61SA0+YBISxlcAO9Vfj4NCyynMK
wNZd0w73DflC6BeRnfyCmtm8t2ZpPMxa22Gb5rqArl8D21o1HeFASldtahKi9FmZPMrm+8GGtHZ+
Dn3+ukdjsbyG+ZFd2k2gghz1ioEUr2hHBd+JNnkUeS7//P3GqLubqw8JNHMpO56wZW/roYILnxt6
0C/NEC45qa72wtI/1SUi2YSYyS9RTDX/+UHACsNZVU0S0OqZSY1E9NVsJrAAr7/dFTLJ2DpR8aLz
jFusilTNBr8N08i1Wn/DSXEdTwAAxvJS7ObzlmKxFqRuwbpAVLdMD8oCaBlF1bE76CCyqfGmTmyl
tTe2rW/P9+hzS8RKKPKcxdaz2nnRI2sotQHLPLmvKKXOTR1ca/Fa+d0PWU6/PXjHTc2bwMEXwj6r
tKGwdi5SZ6JQxS9Ex48BLujne/R5ItCMQZYB6QwyWXUx3dAgmu0wxrorwukhoPRaUvkZGpf0uJ+3
LASPGnsJd34u6svsXlI5GUZixuQmuFtgfPklcNTfftVK8mg4MhLC45+WO9aE271dcGF36/IqrzG9
TMJ1RjT0/Hh9PjMhruPvS9KEOUCt4/FnwZ97IKaMcbMyTld6XxTXipoBPi58eFQ55uAhJMbd+TZP
fCPTmMWvqonn0CfNdBSnnd0iW7v26qnYC2qXXtMGJ1e7D8bH802d+k7kniyqIxCvfXqbhZPRZH1U
lu7oWdmVpsFU7qus+u30lkTVzh3oQ0H/aWNo5+hgEiukB1vzLavEU+gM+KTrF+b2idXKePGpiKxS
kLsM4ojB0MEqO4arCQi3dqZTr9+bfvizjrWSO3cH7P3CvnqySZsXG/JCTf90u0HAaKUxOCtXRhSl
9iMAxkk4j2U43jWmdmE3OvGx5nJmleuyRJq6DHBygQIM3Eo85yflvlK7Z7Wb/jg/Hz5HPAiVcBwh
ZyHgwRQ8nu4KwUsFTo3vshZwhbbiuw7WH2a61y2q8BY2fiXz7MIaOyGQO251HuWDvW+ahNYCgQvd
tPNMHkQKll4bs6R17JqxRlObKiqfVfymQDsQPafmL1HzRzxvrQYD016/9zNvvCTtvDQWi6Wvq/iv
jyzPveYLddOLysXZ52VAwN0F4f00hPe5A8D8/Ac4sfaPPsD8ow6GQpiB1hcB31iEcQ+bCk7XIAP/
OtIvyqnnmObxle941Oc/P2hKcXIhGhNhklMTyTKt+EmC7uwjnEbR0oEQ9QjSW+9VLr+f7+OJeUzc
k5SSjn7pc5VBb1FK44yx7/JkN1YyDpMdl+3owq35hMSF/jkovWiLEP0y0ZL4ypjkI69yKxnSlfXh
xFdeFwY8PjyL9LTdVH0DiSvfaUG7GWYLlvP9PPUtCVKyq9rzJWL5yFQcuK9aoSv7Pihcqym3QnF+
ITm6cHc/NZyHzSymTDYFRoUTYeT2rb4zynSdpeqFY+J0T1BQU1dJ6noZ2rUwU8K6OKcuKU7avV/Y
T9Sb6d9LLTQvhCZPd+Y/LS0DuxC5SUNGWCSWGIEQ1Zl0hQpBmXWX6vXm1buc/Ra1/H936SOYeDD7
sa/ph1TNlb1F0EOMf6apAl67WHXkGBRjc34mnOwVl2Ju4LPsdnmLiCmg6YlGgGjHmhMSOSGei7Vj
J78R2hFrTl8IVtfxcvaUCroOpQHXOWSlrcmrZTvyJtunTnWp0vbjUfJp8FhSUFVUxBJL2kUlBlsk
WPa6sq3KR42nG8h4AEsYH/VxgP2gahbJ3hwTz7nNKxXUtI8DbbzqhDLgQjUqDzDDrRenVXAhKOz0
B8Apsh8lCL5yXYZeTw7W07xo61kjsiw/INe+K3st/XH+u5zcI6yDjmjHgzZmuYf/BJ4VTtP/cmLz
2S4oNA8IkOCZTfArHiXOtcLGhYBaqA2/EhM6S9me/xmnThrSonPam0vYpzpVy9Lrrm6y1jVb782Z
+ZqifyQZQGivrUDE9X9ENoZT5xs9cXWhXIG5SBBD5bxfvG1iJ4okVWvhdWEZ7e3kEXQLwE9s9ZDS
cie13883d7KPbIQoDiEufIq4IUxVCGtNk+sFFvTUzmBPHuKmvfeoKNh6MrJviQiO17mPi9H5pk8u
9YOmFxtkCIy76TNDdRuuj+vQJnpRjE4ABxU2a+fPYL1ED9bnGz255A8aXSzHQhSV7qt96apF/rNq
tF+oPqcL28rJT0htKlm9Oee2VKh5EQbnJTW+LgXWvwrwrgPnOQbMf+Sp8ut8d05+voOmFguljv0W
nJdWu9CNA8LJWrCzkYjB6u8NcFXML9KkIDsbx9cvjOTJjW2mocxJRV6v858f7NSFDy41CwpnX+P9
SpQe39m+sNajpl24MVxqaHENrUTSYOeqZ26jJJizh9tKRVmctW/nh/JSM4t7JTK2sMx7vC/miA/m
0u4QV+uxsv7J+j4YtsWsH0PphYM1+dd4pftPngiTbRtxiYziVn9WVT260N6lbi0mvCMqPc+SGEWx
5kAqx9RkEHtRJbvfHz1UmYjnZmgBe9fxbBi7Coiq0sGPsgjJtDj9efFT5TkX9owPuNDyiDtsZzEZ
FNXxB7PpkusBVokKzTNXH4eqb/+s7AFbJQ+e3a2N6XByKyvfcjNU/n/UZJvKVVUCkF8BnNPzVa3L
2AQ/DNN6U1q40F11rV0+VIRKV7gNrRyDPPw6kubInssfYXuYjBi/nx8zSz+1fCXaRhXKg82tezHn
CAw6ZV2kwXVsihlXawzjWitS+KYZJksrWZTdi9mTAV75SlKF69HR2xsMPIY76SvNj6gwILjalFZn
relnu7Q2o6+xN2DBZUcQALMCDiRvZLkqItXfaxYGrOTwxoeyKcUq6tX2zbBl82jgyrEnU2VdBapv
P6hFhutaL0GQggWLbyIdx0UtS6HQaCLd53WqfisAC97npkKCtbQnFT7k0EUIbNoea/NUiu957okn
fyydlaJU6jat9GldOtU7pUb+toLQ+cUoGvOqJ1twNQD2+EbmC7TpSBUDzqLhj9zAJsHvysk12mHa
2pqnYTuh9sqDoSupCzqaIvzMnKGgSe284JjQvLQ4LarrqfDwkLRx1rrtleIJj9ISjp9nr1OebW4e
hRJPYAncuSH6se4ldwfNLytSu2mUUJJiK0+WA1Z1gz8mjoZEl/b6KIs3WUA3XImk71eZpje3HeJ4
6ksma0c17wyiGcn++mafv5F0sZlwoCDXMndSY1U0VvBt1mxvR1VvtjqELMXXoA2G5JUHSvlelGpw
NobWps+iAkRsWOT7U7/udgjRuQE3tfkUklEE5FlOO8fmqirCTHw36goUrqaC9tXGam20nXSpEu33
QimGfW02+tqgOGItilb9pciczw7z8N3vjf4Jdykd87DMv2cBGislcDAvKaZpJq8bzAfm7Za4v/c1
8UPtOkjIGYIvMtcFNjVAHzV9PQDa2XiBw/ZVS1izjD6U5Ux6zybeE9TLGdEtOYFvpt9UACXBbwLU
jmFgTBjQIo6U8N1lEl6bGBTednEfbmPNxglXrfCVUa3MRK7iFKBBRVtdcbg5u6wkkx7kJapABQsI
XG2+WqR2trqSfZ+C9DkYq+B9KNv6LWJxuAU+rV+buEigz+PSt0Plz7InfItv3FTuAvxUVsoI9TbK
FXM94qXo+4kSEYr3wGJjd7WL8R7coHa0XsmJhPh4UGmzCpLavsKYedwa7EWuhAi8rWZxSGFls34X
YIvtMIVl+6b0pOtZ0sON3eTTPQDy57GEeg5h0viup3n2sxk1X9vpXIXuG6uM3KKO2i+pBLY7682+
ZQ1GbbXwDUr1sF/t1BZU9NjOPhOAS721jVSkXVutqJ+TsujWeUYBuOhjqsYygMXBFDzmncDYyFTF
g6c15ksz6vkuN3NvUxg8FEmBfrV6ixtR1MNXGgfthbf7dE2SN71qpwaAs4Or5qSk2GAqQ7epy6La
YsKav+Bl6mx0Z2xeDD0DId3heLrBPKMiR10AUzXjtJfboajNeMPyxgc0MmYjbqNNqocyFFCi2HBm
Kz+p9m9Sixm9wU7Kbxm/8w4KLV8rahosdALwrHgoRTdAVBJzzSzAlQQxNd8DW8VQT8wHUZi46Cml
T99a5ypOMbbDgGLw+3VHkQWWkFE67IM2hxM0gPFZ6UlkvDHs1S7DmHQkLR4FX2o5FE+4HuTrorDL
G7vT2i+emgy3YQilmjuBrLVNneTpvacFw02Mfch6jt6vFKvSHvjO3n7kRvjoT3n4Tg2Yci/DWmB7
3Ro/AHVTFy/AUDWyUlaejSMbQJHmTs8Tw40Vi8RaZiArGMHmbGpsRW4jXUu+aK2i3IWdX7v4kWnf
LbtLsLLsm3XUC/FLCXq0xrGv7HID55UZnvmSej1SkZzizpWiRj81QBjrqUTg0kRG2K5VxcKkL2Kv
MPF23NkGXmg+H34VQd4PiJeOeKBiSLjy+e/HWqw+V0rU/LDUctxgg4ClYMdW5rQe/4avYz4TYL3g
AK5ONcRlSrCONX/wdh3DvDFUBWsSdUpuLTCPbqqWdr2NMtPELm+0MSXGTVa1HfvZUPP6GmmXt0Pr
EL21Xq9sGhsLMn2wnB35xthfE4XtbkXi4baFu8RtaY3ZI2oEDLGjCM9lbEB5oBbxDQ6WjcsDE1eM
PHA2qIGwfGgy3l2ryskxZ6s8vCHZ8qb8GU48oozSw1sxrvSvmG+bYGyn7qlLMOXZdo5efS/rsHpp
skj/OURkU+28q2ArJnG8ydgf3vhtJtpyryj3Hhbdb/Cr8cVAWiFw7ms9Y1VqCbRxx/LFnYoSALM9
M7Ou4oR6sgkX+x1E9bBZp1Xc/QpBdG8jGLrKyrCbaycJqQ2QaBSezRilk68M2A4lqY+DahyBcx6t
Wy7oPUCjtNrFRW5/MRvbdj0jqu7UBIGUbyfoNByO732ASuiHyJJmzZ3aX/UF1o0sp3o96Wq61QzJ
PadwuPVSZXsFtqsCy41pOkaMEnK0E4wkXT884ZXkl4K/4a0i/P8h7TyW5FaSNf0qY7OHGbRYzCY1
siSrSBaLGxgltAho4OnvB17r01koWMIOZ9HcnLbyjEAID/dffAMxkEKDTZT7SveQX+m64WDKdrOV
DHSdNxUeEhtPRXfJFK34JDC/vPfypj1bha9+qNHVvndSEXIRlf6z4cf8/0Yv+KCEGIZDgut2fh3r
H/DG+6JKWYuVdiuhieoXfriVddR+4kzDBVeKaZmpceqO3D6YU+LbdbABVRy8oAeEM1bVllO32uoY
anDF18rJMCvxpDX6eG9UDScT/srDWdNDrDZ8Uo2bsjG/8hdHnKD9Fg3z3MBDbdA+gykBlVKFvXqH
NwCuY/WoPkE3bc5mB7O5R2RjA66rfS4M4Z27opVPWjOUHwC66cfGwumzbJKENELHZjstrFujQKA8
VQIbj6fI/pSzCA5UicqHFlEB1GwqRkZXgbNXH7djiBVyllSpdahJaI9GORZbo9MzLEEC+5BaQSTA
hcFiLx3a+7qfxbsu5WiWcud3WQt1l0VVgIWgFtwiZJ7Sbm5K54yQvHpII7m7DQLsozwzp8Yjhyr5
2KjuilrnDKXoDQeKrflc51LyKhnpN7Nus30SFqgYWm1zgHzxCvDTCzayULqTCPDI7Q2MA+PmycLk
qK1lFAIjJ0G+ogyKikoUPKUtGD+M1DMHV8qtKXf8q2b16LuGQ6NtEwoHyT5EQQaEm40eZ2EH+5mi
whjdl4z2tlUt/5TVtYRMgO88lob53e+RykDpGxH7JstKboowxz4JMWs3pSi8bcCVkq/i2KUUVcZi
reuz0qlYloP/knB9r5x9ETgSvuiRdICMiDY/SfjWz5LkIITRJwhwF+nWaJCc34ggSF6CXv9hJhiB
sHNj/BBSZ2MPQ7JLxjJ8Mg0pOzYCjwdnBMEv9Vh08yTw9lxouHYWusUFZzX7EElTIGhGsuN8ySlK
9tE3iFgwHzXLv6tCtP9yIbRdppXqRuuNT82ASDAznD/aZRsjSJ9zPluW2NV5V32RB6s7gPZrbmk7
a7u0NX+Gwk530RC2Z69WMfRQI1epG6RNUq8vdqVeBMMO5jldsqzJUc9Of0qFI313xiQ+GHodnUol
61zE1YW1rUuwZ9sqXMVDLT6KqGECGlXALMz5tk4y9DiZoiMWlo/JSIbuhY+413N0b8npVoBJS7Ua
CDSQH3TUeFGpevtu9Qvk3WNOBZe78hRI6ad0YkSh9/I5M4P99ffe0lMcVWu02VhlyBTOmvyxUQU2
uHKAGFLv6vx5BC13ZWasvJEXh0Q3AFyFodj0bN4OSVOpP8m9Mrq1k7Pi+mNm5zeajDS8uqYJu1RN
mzpFALuoodNReRuK51cvYHjbp0ArMSMPbauqDmGHL+NflBdsyto0VBxmcA6U8fJexRfFNlzSwWyr
qQNq90JgTJ7anWb/RckElVusoGlDwASajWqUVD8G2BqfMxXPQMso8pMVtuOhEs7w8fqSWPpWl6Fm
1SAvxo67lb2Ug0mG6XnjR496+LVd4+AsrTz7z1fiEqdXPavOVCnSU1GU+K5XwDwuldvYiG8xA/z3
2A/20rQY/jfMNNqLkqCPbKYd1op+4gJ6MOzsZnScZGeimLxWOeEPzatAbFrWOFxNWh2zJU7qhZIR
roR4Iw5psCn0sbtPa/mDGtgBiMZa+5sVoTgaEt8OtPT5ishMc+iqArR3Qf2jVIensMdWUFuriC+u
Bl51yJgALJTnZLsAr3Cc0zSYILL40CfcdV6YbP2xuS8xpbu+8haXxH9jzenoqYSJRkQvxw26+CGM
+yc7rzCeD8yVHuXSac7JOsmM6ioafdrbNRFLepWEaRafU2u0Xvtc136Kxi/wPUo79pZsTvVj72An
3toiWRyhxjcDNskZNR9hQroYFp7pu3Ud3Nadc+OM6rlL1S/XJ9KeRvBuMU6ot0nLFPm12WLsBklV
4zaaBJcpTyVIhOl1uMkBe/dwDURlbGkyRi992tT9tjS14it5i4qyllXnW45q9d5vZZmnQ4y48cmU
BjWGOh+Zn6ooAMqNGHYueLxm6WOEwdn3YMC0Z2tIyfCMG2XOiyAMMaVwMl4M+CViIK50GnoN6PlL
d71aVXd6r0Ky8xrs9HSrl79hvur9xnEy/lxIzfhcwXssjp2def4J71N564VOW55HKEnayQT5HOzG
mOf7xupCvdjqpY+vNip2mChFwlS9vdeFw2de/RHuIU6gQiKsNJjntjbqL15F8fAkSRSN4FP53Skc
osktxVRr/KxGX3kIAxVHu7bVEJpOotL+ik5w2u0y3QqfnCAQPbKwEfbTTpFJv7DcifHfDvT2i6+L
pN3lQ9aKLe6hLT5qGmrSdi3HFaU7Nf5ehnJ4RCO+udHTclRApzhheRqzyH7tO34MZWAAhLjBpLjI
eHVl/sRrU8k2gCW9NfE6dZJ3uLJK5qyyOMRVWc2bxJV82cp22Psl5jZpWxnsDEDsYFMXtZAOepfZ
PyCGoSKHWXDpn5XRpnGkB12ybWI5rG6N3C61O7kx5KOWG/g583R8KeMeo65esfrsMBp9Xd2KOOz7
/fWlPl1818YwS2Co1Wl5jU88dDxMVkXUfSiA33VJ/ZuK0RfFG56vx5t2zrV4Kv/94j6p8YOJMNIu
3L7P9mN1Izc/pLE8WPmTKaY63hk0wspJv3gEAywl01AUgFazuz81oLVg4s3dHyXljS+M+A7fuQ9W
Am1VVL28cpEtzuhFuNn9H8ZCqxDSHVxdvjPyZIdlsJ/d5mN2HNpf1ydz8Ti0wRkzLI2rbPbxujBs
cmzHehcabtJtnKqTeKIr4jCWfr3y4ZZm0ZlEbAzSJxrn05F58eFEUalJJsiqRfNJijE6xKgo6ndg
X1fmbykBBa8EfoNaqPIOc4z2ZAILK495LIXdh8RBXVkbxrUe2iIS7jLMLLHBF3KsZVrg7qgUR4Oj
xKsbuPC/C+vGUslJn9PwqycKvNPrXRQOx+tfbmmRXEafrUk1G3B6yoXh4oqeZweBHHF90koNgw/Q
eN2wCymKUIHEK71Ywf38AdXPtyBSTzrKYCrZ1hwsZfiJAwEpT8954EtiI/LSvB8lu+J9m7XJcOpS
Iasnyvq889Oyk78PYVxgNN/z2a/PwtJhcPlLZltFidBHrjyM9XKenJvY5M5rA4zjku7DAL5m1+cm
1VUnUz+GI46l14MvLmhTAyz7xzJijjjvdJk6EgkSOmIf0+KmdiRYYoehX6OaLg7yIs7sU49JE1pj
lNknLgYE7aZK1ej2hu5/9am4vxq2mp1lpzTNDR3CcNwWxijV//6Ut2m40ZWkmzvJTL7dvFafMFwt
t0+2TGfmPOb11gAVkrV4w6/gWhfOpD8EXvYvqR4B34aq6klc2SwaN8ytAKdOGwkvLTZOjQ/j7PoX
XNhEqCuidAA5QcHwY3b8Wb1t9k4UCyC00CKjcGtV4tz7AAriL167AstYHBcUCOr0CPgpcwkmiTZp
ZSeBfSoodamtsdUdqpaVnrxcH9TCcmFQYLLQxLWB78w+FV2iQPH8PnGjYSDrqugWefD1xmM7vgrz
E19xG8aTR9c/Jl6P/7v5/0/WpI95CNH1//3fhTOXlz6cYf6Hht8c3oKTaWPqcTu6IkGRqDaf6Cuv
VGUWHg1TNj2JN4AaR5z57bpQKw1TTnT93Mi3jPSo6zkdsz4fimOeKQa5H64gaC9qOGTuLCX0Vpbl
UniDGjdyOXgLvcNg0Tn24PCy/xoYLOjY7Cw6NWb0QxfkXcUGB6uVs23heMGKAQVGFQz5JCHzdryJ
LSyKlrS+5dA1gu92/8XDyFP+ixQAGBtSLrxigSfNXypyQKae+mrg6tpwHA2MidLqxcY0+foCWVr9
LAvyJ4BWVKFmqzJJM9jeZincTmvh4Xon9B0/4aYnVrb00qwh8WEhDwFKk739dtZo4gedives27X1
ZqRFkRQ/gvI2UaPd9QEtBuIKnLKnBYEWS7dbmd0XnispEWAiBv2oWaWF+YpnYbqYav++jsIxNdni
wdFBeGC2/Es16auhaHVXkTCkR0EtVZ+zvl3ZZEufidoTK8JEg+L9Pq7GJm5FqsMFy0OA5aWs/xI4
MZf4+rWDvDKHS+evTTqIcxRXCjJNbz9WamDpKBoldHPji4fBad/+DjV7q2NeZI7fr3+vpf17GWuW
KuDkY9eaQbcxALrj+n2df8BcddLzhe5OqVxA43WokrcwUa5HXjobLyPPNnJm+3ZkaKnsmkYFhr04
ovb47+FwME3+mci5G5mox3b0MG+nvGs+55kBRVFpim0fe2uC4IsLZFrw5H3T4p99Mt7hUj9UlXCV
ynjNg/hXXqjfgICsfK2l3WVfhJl9LbMqktpL7dIdQ30zOHtlVMit78x2TSB/cTyoz05HBXncPIkT
I+USSqE6VjeKH2zTNunjvTCNoANbQLnBvb4WFsd1EW5aKxePIMdIIYuZ3uBG8k9acLehdIxBGUmD
cbweaHHRXQSaHRdQOkxoQ1rjWrjkHkUkSSfMMPLD9Shrw5n++8VwoFn5Q4g6ySkum95VLXxcdd9G
Yc2igRRY1Y//v3CzxVcnwtM8oURn5JyDh7xWX6tKwuRXLsUjnhvlyp21eGTAXuW8RTqO9f52dGQV
QsIBNz77hojvOtB1G1UCd5d0UvWslgbFFRzjtkZtrD0tFlflReTZMmkNS5hWDycT/+xNS4HKM/B9
i9fO37Uws0XSh/1ogkyGvZhZxZMfGeJ7ooHXrZq++ovri6zJRJHYwJ9nXmnwzb7zWemtGxfGTWfQ
qSmqI/3KlU+2NKLLMOrbT6aUA4CCVvHPjV1YOA2jD9JRbnZjoEm764uRviN/bPYOZh/ZQPIJSWo4
Wx+tFCpd2De2W9FyeOoV9GUAIDV0KDHS6nZKwlop/Vw55qqddze9kcG30CLd3xtVWe6k1gIvOGA7
7qf9rWY0XbTxDOlRk6RfgU/BcvDRZt+gdmW4WdDLmFTJcLBSgFNjp36qY2HvEp2HhOR4/udoMJzN
iNPeq51GT1nZl9Qyq7TdKZXAdlIFpxbL0gBECQWXhp85MTziDYCwZhOT9h7iGAOZRk6x9lMBlYE4
FNvc1DBsGge5pLhr1hsH76FN1QLKM+h+b5qOXn8soGe1oWHS8BvCDTUZb9eWRb8rQlMckGAXO5Xm
/d7084jnTi5DxiWf0AZu2wDayyYuGm9TKiPAp6ZA29SKH3MfTBlvJIoZTcZ3NAzpUPmmdGrsTmZG
YoUjZij2cto+BWHQHOOu9ndNqHUfYH72KLHY6b5AleBO7xSS5g5CSDYq0uMwasqur2LrE7kW6B6Z
im+fyM0H3I++8UKzDvk4FDsbnDcDpQrtxq0h75QI30Xb8ZHHUa3PY9lL+wB5jFOPvONmBP7kCnju
n7H8MKj1eOGvPpG+Fg0ejbEc5XtwBdo3HM7CH0VbOC73njiq8NW3pdAdKuammXwl8avPrT6iQ5NX
5Wsh8K/HsH7yBZcHsauofX+XeFV9LcBxbRHxKHeQk1BBq0r9XAgp2yiBpPO3UJmT2wikMvZDsFPQ
EhXwSu6pbpevFBLEXtOV/Mg//Ukxo8y1yjg5FLKfPWujMG4hiNc3yLjZ/tYPx+o42IXEOnCwpW9s
Zc9r5TFJgo+1FYJJQzgZ/GacZh/juorxvzO/oIr1Qyj1T6MypaPtd+oRYJm1F9Th8M8OguIgJbax
yWRT7HsqM0++Hn7UkkA9Wybbo+SgAH+pUDSjBep/bbxQ7EqneWnqEUjz0HxDF+VVKtLoaNTwF+w4
dfbXN/bSpYbDKLIkqAEivDW7ZYKgToXZdKkL4eiMxfi9ree7Gvtz+tAr6fb0p2YnCEcH9HvalfJ7
uRBAa2SllmedEHt8KcZuI9LPady49hgdZCVfyRIXo9Fwo9SBNgkv6beHYwtLKnEiDc0yI/4gedqd
3zYPOpx8tSwfdTVboZIvh0OzE/NhNGXmT7FQD3QDf1hEmdt22MRpH98UgE0fRrUzt7nktFtlAPj8
rz8eqc1UZkE7m39m7z+1zn2I8rZ68lqkF7FVSp/HLnQQDR+tx6rC2vIv4jGXeA3j+PXOVECr69ow
21RyHa9szxXUuBdVLiX0wmjAdYqdvF6Pt5DXceUgOM8Dl9biHMiBBIDt96KWEUMd4pzDcmp1Ob3R
JCup3cJNynjQWsc0UJ+KZG8Xi49tVNLaXubSYAK9VpIcqwKQdG/hI3V9TAsbzplY+Rh1aiRa89qA
ZkVjlJtK6gaxcVQcYFmO50aQt0HX/sXyuAw1e1fQx2/EJJt18ppwqwSvSmttI+9UxytE38XZ45UE
NgDmyzswQt83YNjtMnMD/ada/JbbYu+3a54/K0Hm4jdtFGvKYKb2qR77g+aoN36q3BVK/nT980zv
0/khBZX4P2P5Q8y8SPJF4qMrNMiqmzr1IdPTF7B5N2Gq/SqU3hVDt8Ek9luEXfv1sIurgqmb5E/Y
z/OV7qWTtxfNDaRjuolouuOe/h6ib2b78kpHgxL20hhBBADsob7IQ/DtajeT0JDQTI7O5WBl3x1Z
tz5QCR+2fVdCiikzyS2lyjoMbf5aQNbai7rzbjwz7e/g2CS7ONTGTRrBgq1rFXxwj8ir3Tji0Cqt
s8vYZb8dvYp3wne0E4jYFy0b6+PoaOl+MNVC2cip9hJCkID7Iv2K8krfpVwY5CEtZBpEVpVjW0rP
Qi37PUJNSOin+QCxRPgfAKiLO9Bl4UdfjWPAQvxqWRTFXm0iAKIYBnH/pyY0GS/flo6XYdANNQG5
z2JbqEO6k+t02LSCR1xUoO2URtVrJumK29WOXHHFN+EenzFzbwdGus8sSAbZGDfboB28YxGEXMFa
/Snyx3AysfcPud/9omEhtiR0savVICABz0JbNbIY1SSlEVt7QJwTBbvi0Ct85b3R5l8BR9c7CkLB
D7XsokOQZ+GDmQb1edRTbeu1Y3RPaSik4xspkDIUbRfo/neVBGMj6uEYw2nbhUqKk0IeqYfKqybe
Si1nu6qph31ZJrcignJkBq2/97CpiDZhUkYnr4yzQ2B0FXjwmjRW1tKD5w3RvYMo+wYXx3wrj5l6
0wkbnofcgMhWQ6f4GIBg2ZZZYe4jrBV2hhZ/TNSkO+YK+lOplv5qBuhS7SC8k5AjYNsO3I2G+gNk
hTD5ZJRmVm77HqEDk4wS0H4+Hn3H24dqrW5G1L0AA5vKtgE4vyPTAuXe8su6pIv3sdzhtpWF9qGn
9Z9Cjc1f8MUoNuzpxsVURtsOefaJXfWqqR7Pfq3PJz7RNy3wvslSogFxj7xDCKbxc6V31jZANuKI
1qW21TIMK2tcozcgUopHj1rFLg3G6hmEp+naYQRXgeqgsRftaAebaFB+xSEUF8SOXx2zrJ+T3Ep+
tzUllMEavnqZVj02dRtt1dFJDtDhsdlJFeMhboPxNKr5N0hPBtujg0+SyPEBDUCZ0Zf+kRaXvBGa
Eu8wru++FUb0GYF4/a5y5N7NZZkdI4Xf4aFKWyUkHy5y6xTXsMGqMQT33BjOT0k4zY2KMifPijBw
+fHpLsOebI8NDbsoc340WnaDSrKyNRFL20BtyzDQNB5DsgowJKGyqb3os9Zp3V1rxfEjfpDW0RvH
ZusbUbwNlPrVi/XocxWm8k8f3C4LpAT8m9rteOwiGxx/DjyeF7Wz0TAQezbbGgJZKL04vQ7auUhe
K62yHqouMY/CTswdePzPpiw8Fyqissdt+qfv6Mk+5uveFY4S7aIoEggPendhRloc6Lm9rQYzOMCJ
a0AHAP4PNZDQkQBTnSU9JINEdnN0uHe+gt9R2ld7s+FEySd+SD0I6ZMfav0hQ9L9ZJvUMuoIUk0V
8iLaICn3Pe94dAhteDL+UO3syvoeNNqDYycgcFLJ/IY0XBGCWc3MnR1Y6qEWyW1VGNjSRyh4Vl5I
GzjLPgFUak4h4oUbFGC++no73mhqfFeV8qMZwbWWfV7roUhZ+0nypZHH+pM5Sj5PsMoP7kCU42fu
hDfD6HlbyiLfRV9wclpN/Gp1inTjeF22rWMqDJvA6fRdia7aNunt/jWPknYvh/qjClNjO5Yi2gxp
AxmgsD97eTKeQ2CduyDIeTnVZb8VaeFsizZrH02pq+7Mjr82WO0aM3bxbqNbRq6DiMg7LSKVvCoL
8pTKkp/kp9SX8kPLyXb2lLzcyXK35jOzdIWr9FIpwEzyW3MRiLSrOyNWO+tkR94m8B+76B7p0I0e
/NIwRvPLVzQN/iJ/RPcP0QI6npSKZ8WRTsHSIs45f2y8bbZxHuS8anrrgSKe8e16pvAHLzjPUC5j
zcplvSm8DinY1pX9dgf0D36rt+nozw2SCSrg3mkxLKLCn/jxNuI4CvwvQz+slPkX5xh/pKm8BaJ7
/mwsolqC4tT5rt5UPijG+qQ72JkJxdupXvwVu4B7zTfZoYO2xh9fKFTSEAL1SiKhA4+fzTVQSq8c
FJDQtgH6oO4Lb5uHHn1Kim6ha9Wpv+/hKm+goq0piavT33439wZvZQoD5Gnzwh7SzJBcFQFauXKE
jA6j6G+ycQSD1rThvWTa8KFC0ItZOA77ZNSaWzu05WiP3D+2SpgnZr9lEPAveikjQ94VokDAQ/Fy
KMXTEvW6ajx3XFHDzskrM3BjIZcjdA3jRlda6F/Xl9JSSg1j3Z4a9GyWeZM5qCFrtjGEf6MpNxX3
idoG20Ss9JKXXsbUwXjuTC1CMty32WZfe4Uc6LJ/LkLZn7SLHctzM8WeNMSVyqNp2dbO0dfNag02
tDQ+cBwqSHbWA53lt5HzTMsVrAoHtzHbc6OqL3oXnYyIWuH1eVzaDHCBwf+Tutsg/d7GQXY9S4oC
anUKVHvbm0NwmKp+m8Arik1hgVIpo6zbNa3dHZScl/r18EvnK89jC60NjiCO2bfhk1xLhw6rWreQ
7mT9uQsQOO4OyFOvxFmaTkKwUP4oac6HCU7BwJA+T9zArjZyH5GwIcFNAev6cJZm8zLMNNyLFxhG
E0qTInp8LqKm4rnViw1Xrtjgk8o9n/cFKNmkLx7MPE33aB76K++jpemkvAGvCAcE7d3raLBqQ4uU
yCRn+2kX937Sb+vqh2V/vj7Mpdm0FFTAFMvAPHcOC/eh+EitUca0IwK8gGJoRUKrsfKicLC/HmpJ
TQhjMgS/AHTISANPU34xpUS35Ij7ye1BTp2s2qx/d52MOMGg7tKkpo/f+satmCiFQkvtB9/q7J2W
hPVKX+R9PYdzBhlEFQnJCbMw+x0x2Gr4+TQs2iZpkJbvkzg51ghm/PtG55tAc+R72YKMiHsZaRbZ
dD05Pjat2BTqy/V5XRwOZTftj3MeRjJvp9V2mkmBD1BkWSrqDSSj7pyUQ3u4HuX9epwO5/9GmVVx
4jonw7NzkHf2Q9HsM8/cJflvq+p2/z7ORCbBuJPD5J1Ol2nybEpNIFutnid3gVUGuzAakm2V4QFs
4nj4F/GQHgNmNHlHv1OPjlExyYLAcE6S8qsaPg4I9IPqRH5/5Tx5v9FsWVMozCoqmD629NuvhGGT
B016Glfm0bCo8/ohwEbuPKAqdbw+hWuhpgVzsc/Ih/ICn5bRVTyTOvNw6GRzb1rNX6yIyxFNP+Mi
TKjpflQge+FWcfIR5Q7kGIAyk/c94aGwBv1dWn58IZDFnO/WOzJiAB0XwvRANyqlGFJ/TOUbjKLp
Mv26Pnfv0zo+k4aqMbQfkJfz20V4jSi9qNTdVv9VqZhj0PYKlImu+9MTaGIpf7F5L+NN476YRKRJ
fCMsYO4hLfrB1jJ0/8VKUW/a/2+zxbdDmp0PWalHndfDiwksnFny0oHYGrewA9EG8iUFpoY55FvN
zzLzdH0yFxfixWTOzgwAkR4dty5wR/qj302h+L9USfsN83hc2V0L+OhpkJZN8RJc/bvGhzpWEBad
ugFSF+r2TdG0E22gL0S6bxqn+yGqFgJ6lNiKw/oxY7QHMHpsHkLT8VZ6MMu/ZXIuoogKMHNeW88t
oaodAMPTGFNl8cxYrk5UELPuIGyr+4GxWsCThEvZ2IV2a/5Qw6xVNhYVu5VZWZz/ix8ym/9IBh/d
hbwCvfDFl8qN4ff0Kdc0Wd9nSkz9RZTZdeoXamwODfi1WEEgUnPqaFOEvr1L85HueFMStxXeJssk
eW9RfVkZ5OKOJVPCp5YGKibdb3eQCaepwELe4SHaFBFqhIZ41RWpDPZ9m6W3mkRuuNfavnqxwCmY
K4fg0uULHP2f6LP9azlknxZewadU1W98qzpYkrGynhb370WI2f6t42gQsdoo2Ke8Gp6ri09j/ySj
UFVbn6/v1+XBYNONBd0ELJ5NpTdk+KxyIbl6pf9QsZDalOmwct8uxiALnA5z9Lvnn8uTsrGtcjly
VUMUxqYwDOVhENwlK8tieRdeBJp9GZZs1GZKzrPL86y9OYTjXonGcY8NC31sw7NepDxE+ETo4SHr
JeVbb+TOytG7PFgaKTY1J6Brs09X8ab0bLlyTvTrvyp2+twl+soCVKZxvDveuRj/E2O2ySkhqkAd
ESwyGlE1wLC7IkQUwInHJwmJBvneUoIi2Wjg4B8sqfS2oZrq9QdZGzv9EXMiaXwazXwQBy2AbZ+0
yaTsZAxldzDoN6xJ5a792tlhUdVIGcedZJ5U+TUzbrMIRXVqwGVdrFQVFneNDdN1km4HTTbLt9Kg
yxENasPzGPXJDaw87EBHFQGOsUA3Ig+t58rEluP6Blp44nAWXkSdFsTFdR6bXeanJY4IZgmIJwn7
o5qHO2h6p3LIjw0FWqPInp1A3yUFufpYrliyLZ74F/FnO9i0Bisv69xxe4E/fJR5KG6pY53flLAX
Pl4f7PIMI1VK6/9PUvZ2rInjaV0WemAQ7RfZeU7R+lD818A0T5LTH6/HWtxIKPNNEvk6nvezZdNo
hUW5MxrcTlLaj0POvqL4rBbj/nqc5fn7J878xeaj7uqjJBOfMWJyMiTz2MEbHJ6S1za3o39vszSt
lv9Gm/X7R5VgrWVEbpNRGFbYwb/liI6DIaNRtIZEWRqaAVFk4qfwvpqTDkr8nJwUnNupBHFVltWX
Utef5VFdeVwvFIaneixFdoAMBkJQs0GFUlDWMgYq1IFg57lObg17OU5CuPNF9aTif/UxDietm65s
H+xYFg9CKcLPA9Ttp8EZlB8DScuvf/9ZL3+T+napDsjgYC1dBme5bsZz2pX9UdKD6ph69bhyBCzt
CkObSiq8YC3qqW9D6bYAnah1EQrdGBtTJ/uiZEi8VMYuFvY3fNP60/WxLeU/lwFnR87QpUgKy+Fk
tpQjGfa1kD4l0UNpNEgmTvy8NWbuWrxpnV0ccaUlhWMpTMk1ZHhAcSqKO0ugb6h2oYXRXpxuJWys
9qmurrmDL90dnOfkxTruNso8r1alKlNTubZODugEXCVO0njnKA8S6knXp3Qt0OxKTX3c6lhOoas4
Dz2k/9p+tTI8s+FJ/E0gyGkKyQG2M7PFgqocxiWBhfNii4nbpogVCHFtaGKWgRcvFnZdl7crOcny
4P4bc7ZerIH+YSsDiVRThOFoWXb7GOmT32XmI5WZ9WuNomm/z/MTimz/jHG2XvLeScB3lsYJnbZd
SGEgqOyt1TwbkOLK/EffGw9WV25jAKmxtrZYFw+9i+DTZFws1k5qwjYFJODqWMyhcNHJx8HoNDz6
gIpd/5aLobgIeYY6WLnMVyfyf22rCGjIvZ49Iehx0zSA8gHhXg+z+PlASUIdn4r88/zZsaqhkjMb
eeT8czVgF/M0Fo+W/+t6lIXBKGiEaNqEI3zfk7HwI4usQbVdSyTgl2Mqz2oY3Zf1UKz0ZRYjGXQt
WP5TTXZ2XYDgiED0Bs7JcKIbL/cPql6iTzlGK6+ohQxC0SkdISZEL4b6ztuVYNgpqrT4CbsT8AQI
9E61xEqIpaEglELtknyTwv303y8Wm402GrWGJjxniOIE+8jw4pTWaBTfjXhKrQnULw3oMtpsadeK
PKI2wT4GlN1ssqo9mXb/4d8vgym3o4tNdxVs4tsRNW2FUl47+O6oVw9aHh+VOLxrxJqR8MKdORGB
/gkzO5K8tuobBTC3W/QvZvzDcPqthJoUXUn8rleuy8VpUxyqMxSKaCPNhtRloDuKGqouFgx7pTSe
s7g8XJ+1pScZ1lvsHTyxwBfNW/8BcCqTZofj2lo7lqgiQt/feFqmIwAcx1Y9GUCA7Leb0qMd25bi
V2h1ULtleyg/crKoynFMk1I9y8Jv8PfIepDhkhJEN7o+mmsv5YUTRSGBkKf6t0l7cjYjGn2FOoPa
jmBTgh9GmNigh6vkKGWZv+2keM0/cDGeTt6LPDKq/HPcX63JbYh8gXlCOnQzVJ9wV95l+aMurck4
LWQqCiflfwL9qRBc7MdEBKNXdAaC9XG088evw4DAn+dslGE4kWacWsTLrn/5xYV8EXF2mNkDGCoN
l2C3SZ1qm/hIHUdJom+UHPRXbFbaIe5t4V4PujKff0QzLoZZD4Pv8wpGn6DHGLXsES8MNIxO7H58
jLvBW7nnFjfQxRhny6Xxm8a2Cjs4q04BfyQbI/xL7KBAT/j6uNYmc3YqBF1amUncB66G/5Dh3ygO
9f4RmFjuSubn67EW9OzRMZtgAaC8YUzNqb61XxVjPxFFSjsIdqaHu2U0Ii6ry/cNut2ybt4MbXdG
dnUb6s0Ho/W+OJI46FV1b0car/t6axUB0E100EV3E4hk79npJvbEUWu1b9d/7eIn4GdyJusmv3Z2
l4VlBex1kLxT2bTaBk1bLszIclbmf2ldTa4S7FJSDXinbw//qY7hSKMznLLgJkZeWSrDTd/fh+XL
9dEsXZsmD3t03RTwiPO3/RDonteUcub2SY4YtAkV9Cny1/p8y1H46xNmZkKBvR1NqwUtCv+qfYq0
6B57wbMml88BXbjrg1k6cxjJP2Fmi7ZynEovo7JxpxRgm/vxB5T0tz5vIW0MT5aef24k+3A95tJG
uYw5yzuE5GV9l2QotVYeWH7FjTWU39vkDpzIg+Rk++vhFmcSBZrJ8xOP37moRl2oIiu0/yHtzHbj
Rpoo/UQEuDN5WztlyZIly237hvDKfd/59PPRM393FYsowhqg79RwVCYjIyMjTpzTIVcYZAetTIGV
+M9FugYQX3Q/hv0ZCAKacDVVooMKaCXZj5wobJ5z093aEOs3hbXTqmRlA6fq0eyJAkiPtG0S5eS6
mJ0nPZVBiWWy5NRV7VOZsz6Dh1XLTcD44CGgm/oaAEx/MHMlOqZ9uCbFtrihQP0RYkOW8apKnMR9
oCPRWTjm6H+WJ97eIg8/5vlb+kEMYvxnaPauHROgrVAKeE7fcCG29IRzZALWaCcW3fHMyqxWV4xy
l5der6DJ0ALFy3djDcV38su39M2Yv77BGU2LagvTwpDHzoJUW8FfW9hj6phtJHZlU4t94RbNvjeA
4982tbyu/0yplxEkbCaxRaXST6FnJj/9DtUC4O+1YJYT4ES96XPfJBHnSlirEy4eBZJVSAqgiLhi
XY00Bh+7VqYvY8cybH3tY1dkwyao66+V/walGq4WAVBBpqbKY2Zy17N8omu90lBTg/Kx5v2wfTfb
eLF+p2mFt7Kh0z90dexsATnuNGvC6+zSkPB1SyncnoGdPtsZDHjYP5P2DbiLSa6Tx4UJBeUVK6Rf
R60CR0oIi7H06sbJbojSd2rgrlRVlpzjzMycVhASeJVuSdQ7bnq09QnvDwGv6YSuv6vGeCUF+5OS
z3fu3NrM6+smsiWsWE4bSmG+gaciex/YdvcdTEQgbQD9mu47tYyrD1mTAX01mOnJdllZjKdAq4Hu
+HLOA6To/EbfNYlp53sYfjp7nzVwMH4uNWZ/toEVRu1Dq+ld91pYgWrstK5AbpCppZAh4dRGYibT
Iq27t4rGZmrBA0AwRHDOwWPfw9Onu5Yq38t9rfRojaCbcwBdk7/X4kL+1pW+/EQCCU+nUsoKg2G8
eFDG45lYOj5QBCi8yyF0ZLsA1C+JhmFbuQjCaINMWnMMS8k3jm6n27mT+YFUbC2GQnpYu/PkU5Vk
+S/YZ81XOPgybSuFqrcWDJbai+d+pc2iQQ4TXaCAZLgzwHZumrpPDqMV+i9JbNvf9NiW3ltW0jmq
HVc7oTYDw8th+Ol2RFqKCxaDpaBnJ77fK+SXWnsw7nfSCUo+294JRc8Rewj0r3kZP6Wt0akrKeHS
iT03OLtAUnrDaaj3UwU2qp7sWATHbPDr+9FYfacvmlK49yEvVCjazFw840B7dVEECBnor12dqc/w
qKOjKFwLX7u9j0v5NBXlScl8CnzzlkVTSGIoGoiSbNf8gfgyyJhAvCkQnRmZOYzURYYch2E0BXGF
qfxOdO86E9URwIHxSha6tHnUN+jNTWOrV7xnpVzWpivy0NEG76eqtwcKk78tuf94e9+Wgh7NRlq2
bBsEk9PPOLsplEDRXB9dTUfPikfRuA9CH7ZxrqBcwMuw17vX2/aWvhMwcSIftPTAs2Y+MUJCa5YS
xO2RkPpnxY789xGzuWvRdeFamtjpQPej+3XFxzSgJZzHFg31yCCcu+GHMFcc1/LXEMbKUtp5bmjm
ERBnR61EYwEyQ1X/pzaNY6SoFD/dEhUnkBEZRL6BrwXv/CjofllK742bqlX7e2ZzenPv5yMiE6Oq
5fdmpEnvgFpF/WZIo8i86weZhkVdhGG2NdEBuv0dlnp8fwj8/rdFs8eUjL0kSChwKf44nDI3tB81
Slh30LVXQIezZGegSnNiEizeukzqbtw4MO87lak4Gbj/JmUUcuUCXvQNAWUb1TELLOwsmWj9PlaE
BdSiiZlPG6o7uQqeby976W1Ht5bHI68FjXh76e5xEVg96leBE8v1i52m+zYWX2rJRCjZ2g7RN0bU
VirKSwGewVcQDGR+KHnN9llSEiikNTD1VaMhlvaQ1PGeqcAsW9NiXjM07e7ZSaYn4g5l7SeOQWhS
i/pALqaaD8xMrgAUlvbQJtWDwUWeCguzFXWAftzCAi+FrulDBOFDoo0qwlz+vquRvs20r4mrvgE8
SnEBFXpU9Czu/JnRMYFgWGeFjtZZu6SKHpQxv+vHV2hM3xARoYiVuUfgfLhCLzPdV4lMG1oHSa9N
YXzIPL4bIuWFfJ8Wax2npfBr6zwYmWthjnqOLupQ5UnSrGYW3fL832rSeQ+pVwoKVGF7GvWxfucP
ina4fQgWPYXhsqlhaRKJZ3uZeSLtjbaBiFaxq+OoMMFbcQUde7fu71NEgbKVnGPRIEx1wPsET/T5
THogJaXRM4vs2KO0Hb2ja/o7of1UpNPthS3dmTz9/2fHmsbVz45AIfH479QUJF+gHIw6PwKFew8m
c8XMUuKoAj5T6UrSmL8CJgWB6xZGQaAKq4ipyK4qPndh6u2jAH1ECTUhpzb8aIfEsLmp+rh/yDSw
arfXunAKVRg7FNPi2qZVMYtkUVMYtW2VwR2i5fm+asz6ExOT4YZkO9u1yhAcpMD93DHSvXL8Fz4m
hin601RgJnJehcsz2QX/J4d3DKMETkv+s1W8OHdCHtB73zXW6BqW7E38l9NEkn6t5JDVclgnailO
oi2Q6AzQxgyhc3+Hjon0FDTGGmHqir05fihyvVZBiqd32qR51wzRo42Yw1jvWvEGOA/seWwmbygq
ZPNPiMymSEB2Wyd5mC48yUpOnmlVe/Jca//33gKoGl0ZrqJrvj4wlP7gln3m6HlyDw0AvSh1fIeM
6wGO9pfKj+7lsPh12+biRqJVQQyFfxNQ9+Vp1Iq6LsuBYouQnjJ93IyJthN5ehxRi7ptaSELg2sO
dDgEtxaOOUXZs3PfN103wnddO0arfgvM4onm8D2DkA7Y+HvotI+DFCGoWq7kKwvBGx0KXJK2m04V
fxZH+yHOkRdPmEFEae5erxAbHZgwgLwE5iOSHOtxkh1dWeuiUaSwFQA0RJ55xcUrEiUJw3RwWqjO
JMGYl6++DzzlHUGCl3UcvOErwjOKdDvsc/BXzZIyicnSKhryzAl6jX64/U8d5B8KP70vjGx7+zNO
IWtWEkHtRiDawjmnjjszVac9EuYNWDoKqKO+VeEf8BxPawx3E1dx2Hy4bW6Bih7NG3IJCmRMi2hX
NeNQQyawV7FRoaOhl7/1BtlLV/7Yo5+udsoPxnzeI1f32hr6i+UOP9BsONz+DYtLBs5Ah4bx2asx
YIrjcFMExFGr6TYqNZCR/H+U1vD9S5eFatNlgriMwYp5Hyh2c5tdwD/BTHuOVErFPh/Q66BabWzB
1VeP9ZCOm94M+5UzsnhXalxU0xwFFNTz0Vk6ptAKF3J8pyFlTK0zsY++Bs4Mwoq2OYUjvwP93dBI
N3QhjWyH0DXQMBVluLVJ86W91kCecpf8uU+mv59FCVTJ9abJKYrKerqDrc1GqrNGmfP2F13CD6vn
ZqaweGYmas3W1a0xuQs0WO4Yqso3hvDLTQZ32hZNku9GwgxqDXP9BtnOwtqUBSRRHliQ59u/ZHG9
ANIYBoATliv78oc0kKUwSEMnO9QFMImI8UVzoyXa/raZpYDE7AgnyZywRnM0U1mAMG8GZpb1MNae
EcOrGnoErfakp8UwwkxXhM+Z2sG7c9vu8kaTAPEfZKNXT4LCIOjLpW6fSsOuvJ2sJkyNICIKWWSD
AHyfCd/mGBt2x2WnwVNY90wAI74svldpla/UaxYer+q00eidgG28ejbEcWcrUGbapwSKrIGLtQ/V
3e0VL+40CA+d2E8lfE4i7GV2wwhUbZ5AISCM+WSpj7mcboJgb7u/bptauruJFv+amgLKmRNLps3k
dF2bDoDNJz3qCI/wBuC+Qjv0plKsrGzJnKlOs/3Q61rA1i7N+U0IlZoB4tY1PsOduY2ZMA6TU/ym
rwRZOzrttCvgtJy2+GxdjedVoR1KwA9ilOjVSE/3g/DbleUsfSgTaMwkPEaRYX5HI0Gkg1GAdNwT
74VSHqCp2uQIahL7wuLb7S+1YmuerjZ+6XWJ8FHZ0WH27JOg3nscuW3bZda2jfJ+o9XlGnPGUmg5
W6Ax+17F6Eb5mMaqA6nOrgllhOnkrSWq4+21Ld7Q53bUy88VyXqhegYsGVRd9fSJbFn1N1nGE5Bx
ExiitjGUO79BaT63kVnoeyWIUDkeIwlV44jE5V4HxlWuBJ6lk05+AgaBhNMCIH75o3ovyP2wD+M7
WwuYxNNgyoWziv+/Womsa4Zmh5B3JGraZg7rtd3SXEudxojfYgLUDDxx4F2vKDUyOytFoqqqYyFT
3kITNKr+CtXjkq+Qqk6lBroX3L6X2+V1lgiiqkaqs++3wfjBDMG4m79WPOWaiY68ESga4UOdansz
K5ps+JpiIDblwkR+rLsaAtiR5zcSrOHWixrDCSIJHwWPAI4ss/Yj6jprCeWU8M8T2PMfMftgYYeC
IpNciGnFRvxPk9Xj5xSq625rm2n0rkvqOjqlnTc+8iQcvtpha3/lyeu/1k1g/0pU41ftRfFbzio1
VQoV4CN4Hs3SAJ8/RZnSwyhU+k/g5hzJTz4bRfFy+wsspZhnZua1lzSqbGh6Ktuh7tTvdcaGvzUo
qtA7NF+zOC7vzViBuirLdef/z/AsFtWxqjfRSJ8ubKCJk8uvDedeDpC9a9oXv1C/hOnfkzRNj5R/
t9SahaUh0DI9l3MU5VqkwYve7TeFML2TT4th5YEw+e2VSxmwKAiEJXjtzd6YrlfBPNMDRirq+KEb
zJNutk9pNf5E9fxVQOdzezOXLmIGXmg6cVyncZvLw6ooHimGTo+5riBIRgNK9l4TndclitDGU05y
tQbcWbM4OzN+7Qa5rOYyjbt+N/bC3UMzXW2NXlPuM5jy/n59ArACr3W+IBjvy/WJxEwRQW/iU1W7
5beia1TmcYtQveeBJAHIb1w6X7dNLkXxc5MzZ7FKGieWQGGvD9P2Yz7JCW+Mqodv+radhThLcWeC
RevUea4wHxXEMHqpNwVCP8/ppDffaDuIhFesLPjjhZXpc54lUH1JWhGKMXEGRBLoDgQ7xl+oOvbR
qyLFKV1Df01PYM3kzCcJJWGWx750Al5O/i6rX/VYPLSg5b22PwgUf9+wkcDVbJ5xgoby3EfMAiYy
KSwcOQ62ooGRvi+O+RrqacEteBbbVP5pdtFMmVsRqZxacVE4kCjqm7Yt/vHLdCUmL9pAFWxCx0Bx
Nr8UeZUxLmEP4oRQQfFe9eARiROxNqa7ZmV2gpuYdlBR9JXjZb11LIfUBKhjaLvbX2XRij3VnSfS
qCvFkSwf/Y5+eO+EYXvf2ObWy/T9/5+J6Sec+fbYgqUpNFDtZeMFezXHuXlErFG/LZ7Ts4VMfz+z
Ai295rY9UE9KWpvWSjespxRrL6olK6RBXByI6dogIi+tNIpWlVqu9k7kGodcMj5Uvn1IwbD8/Zad
mbFnHReqPr6uxWPg2F1jQxLRvmRZs0KjtbgUxhpQwOCFSHf4cimh8FqvkJLCkYQSbUxj/Cxl4mPc
jyuNjTU7Mz+WBh2a3Z50W3Hl9NB63U/gQeqpastyZdeWLDHCJEMuzYgJvnC5otRjmg4Up3WC531T
DtEuFGJjNGul4mUz1KJoY1rTJNilGfjQu0ZWs9ZpLTAxeRxNvKBbuRpXkoalAE3hFpw5XJmMa8yW
E7YNl9KYjo5fFZsuMDd2/LEHMYc4984aPt/2uKWyzySK/j9r8wev6mYW8bnscYfmPkSOaiJW/Sni
b3QbdszCbSbaSiM7dmmyEoIW9/PM8ixkG2ZOh92u/LtBzsVB9yT5QUhpuCskJENXVrnwntF4kIGa
mvDZV43hsTXA+JF+OWkJSGar2MUYbGMVIu9DaKVkSaJrQmdE8+K3afmMLgy6lRQnw6vrZnv7t/xB
i85yUI26PLN9tBonLd9LP4pyszX1HEIlKbPULNsoXQwzdo8Mmb2RItP+7Y++DAlEo0sZsrtag3RH
Wtc/qsoIatLwDB2DVHPTYasPcZzt/LBNfvAmraJ9OBaUy1qRAkTs7VyTjvCJK9/ysjQzaHuL8mdr
2xAB6yX60q+wLRfvgarrKb1xD9kLaL+yGhyjlZobr81k76gZnR7sqqL/DZdicGB+R7iAwPWGfCtB
TTx5hDvTRnkW7lxz47eBGj5rVaQJGB7c2juMsAp/7tPWeoFoJmOcsS7Gkd4/XJsrYW3pQiMuawwN
g48n177cVb8TocihL3FaP4YsvXKNd7B8uK+3P96izxL/YWkBEXz9+s4SPZLbgSKpSO+1sthWRv/e
l6s1H+HHXrnImZlZ7PR7I/ArWM0dM88zBJEVdWPWa5rZa2uZxxkYhQe1bruTxDvX3kRDo76Mmtl8
hCPm9+1tW/w4/63nD/H92SVd9jRi467THK0e7nnV7aRcOdw2oU57cmPP5m8R0FbS0CYyIG0orfRN
lqgSibTSag2y3IP6ZQDzCguInKn11jdRUz8At+aWVbKkfyrVElyK4YYSaPmhTcMXTY+LdCtSK/OZ
rzJLpyUTi45d0QOqbUl0x8e4Mqw7g2Y6dNBtnjfbVAExDCNaW1PHyqTog4q460/N13RpA/NIW61E
0CXU2XThqbTyqZ0Bzrt0eg8QrFYaenpnBRVj/2FfPMp+8iXro2dZMtpNrCbb/ckPavl9PUjVphgT
hADqIVqJr4tXFshAZjWYWr4av9Ibs0xG6rR3LQzi+8xCWiVtVHmbC698lw+GOEKDnZ5uf/El/yWo
WxqBlGA6j6PI4+Ra3JXILrd9s+9GmFz5afoOV3NXuhELr2qaMf+Zmp3HIg9UtW7QG0xS6xPTDOa2
y414G/vVT2VAZeH2whatEcgo8FlUmOY9vrRM+kadCKFS/VmPf/AScTTls1zrxzfYmW7+acyHjtbs
AnYHsDVqWnl3sUiLnZ7mz5mcDv/oUaXu1aqKV/KaxWWdmVMvnTWOdKnp7bF2ikK1/kHhrYZpL+/H
TWRXKHG1lfZ0e32T988jAoyF/65vdiXEyaDXHuIFp8Qa3R3ce/IGCbRDGKD+ECb+gzQkj36HiI1w
V4LRomsagi4/WA3mwWaWkQMmuQ5ioAxuG2+bREIWrNHsYGNGtfTp9iqX4p42AY6hrKUqPG/z0wyp
w9LuvbsqC/PnSNFqFXm23DiO7VBt6wZB8KBHMFvLktZ5g2nA1GguK3RG52jnvLc71eWKp+N/H44v
qaHsRWRtQvkYQn6ZJsNK93txWydWXgR6hG3Ny2mNb2cyhLyRkzL/s52gp7shCawtQIe1md7FXT0z
NTvxUajVcmUZgrRYeL81GGw+SvagvxYNYnub1Naa6jTpUbwqpOtrNa7lddLuQvx2yjVmYR1akLLV
5di/01HnPCiRZuyN0rMOfoqq3e1PuHQza2Di/5+p+US4apc9pGZp7+gC/ihhP2VlspKZLV0O5yZm
YUb2PLVKrMCFlgFdhgQdP0jUETyBgd4+VOEkhYIgyun2upZ6XcDhbaikDGgngaVcRhs9k1DuG8jU
ZOGW+1LWvVObh6jSJEk31YeEk5tGux1Hqd9WWevuhw5FEwS6fEfKU/UNewAmhlgONoai4uyLumWo
JL4xSicjgnr3QTYD9OxkBDCs/UR4FR083zZ+V4VIV6LDkisxNMZzA4FoKGdm2xAGUitKrZ9e4WoQ
HSbdF1QU/Rim8DaS0zUt+0VzkCZA+cGUylVD2Opr2kIoGDkRaoRtAukRHPqDpOxvf91FM8x6k/zQ
C7uCikkot5S9ZkBZURkfmXR7ynrtUdMQb75tZ+l0AD+YwIToUfPmv3SiQApaewhjYmvr+vcMQXgI
DSLk0r4h3wd2Sm+bXgEY4pl7yFroK5WsuSfZGBNzp7uSJHYhuO83nHbG1nVyGaaer7jN3Q7aMSOO
QifTB/EkQNaAZknegMLivE8HD2w51Gqz1WijkvuCrjn5yw+9eY67Yo/a3sqnmf6R+eV+ZmQ+XjjK
ZdJAIF068UC7KCq/dr23V4HJxOWdLNcvff7OaL7cdodFm7BWQvrNyA0DvZfukMg96lZJYJ/8WpJf
AiMSP209H+9Li5HNSAqHg4jGr71QvZ3ras3Kx1uKoxTs/rU+y59oPiBhUcni1GTuZ6PufxZh/ZyY
0j1ZPXJe6dpM5ZLzn9ubOX9d+rXnBpS7U03PUS4R48lGjfoNR/ncyvQrzp6GTdJYnsihsVby5KTl
/jtUjr81gXq8/emW7nPABYIblcmRq4H2xIgBXPVgWHXGATejDkEQM0WnLoVwtR0OgD6e3XFNvXDp
i8GgDhoKaAPV49lByJNmtMNQIDqURcRbufxB2Uk6dIG+D2v3GDXZy+1VLqXYZwbnXWNgHQOaExHj
j5n0wWv1Uz+O3/rR2qqttXKjLXnHRNQI+RzIdSoul9+tHA0lVYLEd5S8Dh8S6EM34Kze0K/9Qwf5
PyvTgs+8Y3AH160hUT/lvhHuO/DwObjOON5hL99rDHYd5ah9A78wVuGrmnQTGQmYeT45bBxSf2kd
g9mN0HDiRt8a1mdL+qWJX7e/2JJf2vBg/RHNQX1hFlLCUdHdKtQDJpierOQ1kn4Wxl6j6x4gA1av
PIgWrk1SALpj09T89UQYiRJzzcwgo5IjZT8AUHj2LkHU+VvaMF7493calEFsH0PzoJDnd2cbe/S4
s2GaZe/+CXTVKXXj72PHhYlZ7BhriOvcMLVPMR+pStITcxsvwjVWnh0Lrg5bEKWNP7t2VfgP3Syw
u1AaHTfzj4KxjLFe44Be+jIwHjKSBR0pIz3T38/8nOu6hXsXRZyCOfSnNvd+5Z1otl3ZVR9uO5y6
ECMokFIHn6o1ACtnzo1GZGU2mojuJNdqf+ut3yC8mOtVgrJ3ozzVuVK8Bsgxfg3DIHroEWH85kW2
/j10FfshakAcbyi8iGRXx2NoARmDFWVbQX30sYY79IUsR+PJq2nNl6BVzfQo5Xb0q4AoAtU51LeT
TU5WFe/y0BUf5cKP1/xuaSvZRoCstIOvZzP6quwC8p/x1NiR9E6n2PWsqL1y9JDQ+H57LxdN/SHQ
m/zjqukcaFLTMWTp3zHzSVyiRHQHP0riKIVa/7xtagn4Daoe9B6nlxL3nIPC0zqXN1QeMPjoPkPK
u7UxVjXHRB0os72L1WyT6MmnCMKN25YXLjGICEmAGT0XzJjPIhQzpGOsdtbg8FD8JMfoiEndCX3N
neKn2zRcCVFL3klpHTQuJ4Gywsw7mWUejTZyJUcvx+yEtlZjIiWmpp8YXrC1Y5/X6hogYukrnpuc
RRF7qIvcL7Le0Zo6Evd17unfAisTYp/HI4Lut7dzIYdkO22dcVlooq86UTWU+xC11vFdR1l0gzCk
eyi71PwYl128z0VgHQrEXk6yH8gnM8/W2PmXFmsCLucE0L3gN1wGGjNDgJ22Y0S7vDu0pb0pUtUZ
u+fbi1yKmKAwaOfroLhpylxascq4T1HeG5worZyqrk62tzY3t2ZiVqApIdeV+hYdznhsjkVXvDAq
t+b6S5sFu83U7YUn5erx3EdmKYedxQBk8VS4kHlXFrKU2YpHLFkRvPpI7enSXfV7gyCV3Zyq+skt
PvUiQn31vQxR8t9/ESbr6YHq8O5fNa4sSWJao0KHU5WkY4vsr+uF+783AQcWgiOk2JTGZtluHQEz
GatAcYZMyuAGtrruIUQII3iLHbheIRSd6gzzsnXb9qjQhkZyRx0eetzELNPPsV9GX/96OUxkgykg
LWLsbn4lF505EKJ6SL309sswJB/U0V9JLBa+PBxbhsLTn0274pOTbLPJjHRS3JQ07X3a5mN9L3qv
NaG2jIr+cHtBi9ZwYwC9TLpdHX27ztsmFzYwS0Wik6GNwBLtpD5YSvyGkErCCMEQ5DRTo3T6KWfp
DNMOsTV0huSYYdHuq7IXn5DCe27rplip8y0uirTpj0AHDZrZfcET3JYDuRKnTDaPjW1/zb1+VwXW
r9t7t3AJAmHDGyh2A5aaYzKSorTMcgw9B5n4j2Y13ise1M1q+ADu0wnk+NttcwvBbYrQFO5g9ZiY
JS/3T02zNBJq656yNszfuWkDWKDT197ES3tHUVIHkM51e+Xh8HDSZ+4Q9KsoCB48L8yOaayZX5I8
cleSiIVrHS5JJlfpVED9NT+zUQf7E0oQggIXOszp3g8hX2qObr/ynZY2jmSFTNqk/MQT53Lj8gG+
Fa3UJO5PVLGqUe+PbZutVXPXrMw+j2HD9pehHeCUmkmGaYSbpDdXWo5LCR88P/8uRZ8gLWdnSEBj
5GUts4y1D9NfpX6oU7XatnR0y9wtN5IoP2QyVJS6uVPGYE1DaCFNoXI3MVBCeDbBHS6t67Dk57IW
+05f05xLCs9An0nbp13+Ua7TJ79Vx41q9g8NEzG3fX/JK88tT650tu6UoccojBNU2wHgnqyg1L5H
ZR/v5VFaa9Mt7zHFC27dSa5pnlRXg3DHRFRgBoqPvqQdtFDfB4F09OlaF+KuLPqtobVP2VtAsVSv
/zM8W2SZQwgYq/QD9EhJDlURFM5Y9RC+IUJ0fMN+npma5WK9P5hQGgTQU3hN8FFKIgUZSbndoFnw
+7alxUPOPYaUJMHrqiFP/Uttm0rNnBbOus5UJ6Dktoze96uKp0vhmDnMfy3Njnkq0lGFIj1wylDE
jis6ZkL6RH5q9Oh7C4PmIYVhbeWmWVvd7NDbfi6ULusgarD1Rt20qYiGbWZYMA75oVI/E3qC8HB7
R7UVo3PgjAfmQs4kNKUhuCnTh5GXQ7YFR+n7j0MaJ/37QknyeifnQxbc1V7YmoewrYdqZ/ZTkWIo
et/8nitG8sCdaEL1Z2mpexoMs/2g9n71mDNO9FlXu9bY1raWjfus1DJ3XwLzGr94gy+5rx06yv2O
TMv7XOe5EexixEmyvZLDVeNtyLsMNdmgqJxLd6PVGe4xiYe0OElwftvbTPLpnOpd2fzIOrVV9mi4
mm/gYJtyDdrtDOdOLBqXEUOnfFaqkkA0JkNhKFZ24/gxkr/f/hSLAZEfR9MEUCZinJdG+piEMC2Q
hdWjoM0guGRKBieghosTtF2+kTxbaXYon6evEJtn36VKdldqrouh8b/fMMdqyqWklK0ahXeDHcXw
9ReG12zVzEy/1zTB1np5i743daWgVkBOfA6o4okuUE0fJ0pFLRNb3ZMLY+Nbrsq0bK+4yVZDUnCt
6bCg5C3oGf1nVb3cZ1jZU75mKzkjFBXRxqsK8y4KUvGrDtriBye92mSeFR/beNBfsipwN3IPlwAp
EuTwoocLPuHpjXAHefUuRPz9mHWjdG/Eo47YbJrtU0nNjzUnZevnrfFktgbzlomUrhzdZX/5bx2z
xNQ2CrtmtNJwTLf1B4AnCPhCgO1XykYRvosioJfJzXFoMlHdNZYV8VA29XFYcZmlj0hpSuUboj10
NX1RhKlshkEfOWz5d/QePuTAxbZayT2nN59uH5ElLDEPWCBLEzqSjHyWNJh2JceK2hoO79AY3rVP
mih3fvpaWwEfDRiON2xsy1c3dZSORyr71kpxc3G1U6eWcrOm8zq8dB7VGrnj2tFzavEYQf3Qyx/H
oNyINVKbpfvHFBBNEW2sqZh6aceLLd+Km2p0mESCHIxZkGoTlF+TtNkl/e/bu7p06Gk3Mh7H0226
8i5tlXYOl4wM30Ds23uq3V9EJairrLWOlsxM3orU4WRs3vNI7M5XjXIIHB8yUWaEn4tR2dTSGkvo
0heCOmUq703AoXk1sQma1NDKXkf/70Vqj61V7hL7GTnjlaxn6fgB3wESRZN4khS73DV0IyhXSkV7
agrjzhVahESu/7uL2pPdRa+6grxYNIoHcyzXwubiRv5frAXwSyoHl5ZzbQgty/dSRwT1T7/X32dD
9yhgT1zJk6ccZ9YAN6iATJiOP3ZmgVJxU2naYO9Os/2Ke4+XwedexPb3NG3KZC9AuZU7qdCY/y/V
yl2rWi1+SAb/FfpjdACvltmniesD7D4p4tXwvoZWs+lVqCratbGLRUNTzZtbAZKe+QtfMnyrz+VW
OHapVSc1ZDwuUjr7dciL5q6p9HiFYXDpbFOLm6BDiLKTVFx+v9YdESUsGLBummSv6hmSd69h/EHr
H0szWIFELj0kz2zN0Vfm2Gq2V2SR4wfNQxT2J1le49Rc2j7AP0D06EKr4AQvlxPy7Da0QPhOnubb
oc23Tf/eyqZ5g2GlxLjk+GeW5tmJkINQpFnVAPtIlZ8i8hCWs7ogfrRTVLH//l6DYIY4zwgKJdp5
uBoREs66PpdOgep23g51iXEPfdvOVosRXmRL8vq//1ZY5Ck8oVqm2/RyIwdXqXpphOHT6vvs0at0
bWvEUru/He0XvO/CyvQ5z16/tpmkLRhR6aTWw6FV71OlelTRAtpACXOsxZpuxsI3uzA3/ZwzcwzA
FKkr0cWPhmLPfMxeQRDZMrKVVS34+YWZ2Xutj5KkLQoK6WmR3YvQgsUVoaaVgLgE+buwMnP1oLFq
RC2UyEn0YBhPsTlYrhP5qUjutCKOfkAbqL6jY4wO6eBDgvdBacuHwU9eolAxxlfidrdG6L60cCpr
dFohhpWvSINElia+3EfQfRXVgxvbr0j9HG57zKIJYM4MK6sTOdxs1UUlVcFgjSoyXmJvlsO20MaV
OvVCDDFBv8PPSDn3mlaz9kkcKcQPDqVpZ1C1vVRr/0jCOBhZuXLKlhySmTDuTRkGZYYJLh0yKUZE
RfXcdxhreCYr3xdK/VJJ+ffbm7ZsZmKTmejmKEtempH0IHWRmWc2VQnfR0HjKHHroC+44vfT3s/u
aFp8CF8BHwQGNM92alEamRHY1knNat/bouzGJHlE1vAaF27Qb33N6D1INTyGCVEJHbyt6YbGG/B4
F79ilim4Bn1d8HKdU8l90HobBHd7e5uXQagfijrRPOf25i7FsPNVzzZ3sCw3zTQpcujR7e3hk2Y8
ZAaZfwlDWvYGJYiLxU3H4yyCeV2v8KYCypWqbXGk2JWe6kT/Bq+mv3MDXaxUgdbWNvNPOa+tyi3p
bIi8tXZiGJ5LX7EPYyYpx1JP0wOgmmTlYlUWvfWP/ASYJJBks5TSE3U+WiL07my9asjmOHrwsdMz
hEU6737D1yXAKQHurB8ZZgoMZpXM9D6R/Kw4VF5iMxhtj+Wvqs6SB8mwi2bX8aRY8fXFOMQrhaM7
DXXO3ylDmxTNUOiIbg3NqbTCF3RAXm471tI+EOlon8OgCHvi7LYagUrbuWc3jqvAESRHerQty1+Z
voaTWop3LEGFcQqUDE+IS59q/SD2XMo3J9Hku0wqdqHr/oiyYa8X/UqXcWlJsI+B/cEeyiyzT2s1
I5RgbaU62WgejTH6APBs00nZ8fbOLa2IRJNBPrjraM1OP+PslHRocfSGleqnIX0fDd8UMz8A2yNj
11Z8deFVQiGOStwEU4HMd3YbUYRtvahPZSBm5n2k9B9VtF8kK3ikZAqdrhH6xcq1v7SDE5IJmiLu
vyspmCIw+kCVE91RzCq/U0JFO1kwxJtwwN7ewyUHR/uT+2JSMjbmXuHaFPt6N5KdsLf/D2lXtiQn
DmW/SBHsyyvkRtbmsqvLywvRdreFEAgQAgRfPwfHxHQWSSRRNX7yi30T6Wq79yzSPGSdaslO273Y
gMCsf9B/cRaXpX4ymoDiip7UIy1O4GWUJ1/Y3q5hzlYDevWToELq2a4XzA+Rt2lhgE3TQ4OQnTNl
eXdmwLO4S6HOeXvg1pIPRT1whOw5+5bLFtXqiXqDnaMq8xdvDiFFv8UdIjfMdrcDrY4cQDWo/qC6
cOWQYeZj6zeWEYICShu206FJs6j0a672WGXBVv90LddRUkPzGSsLXAf77ejlEwHR0q89CLekRdRp
Lo74fhhbBqgNwxoGzCuz9uuY5fAAuP2laxeLcFZMg4wssBZLKRIlQXLPW5+fFSrCZwLtZpDX3ewE
Y0wG0VM0QSPWeFaE5cgeAouUG/vJWuKgTDQ7u8JU58rnosCK09CNKwAKC1+LEJY5k/jATRBot7nj
7uGGshzd0lWZTiERcPKVZeB6VNi1PA2DRb1jX46N+MCl5TLc/MUXOyS8DnmawVw1MXNyGlm96ztr
X8KFF2/PpG3V+9+v8BeFPZdlzsDB5b4vR2eUgGCgg1U2O6BXnm3Kn0TQgL0fjhtKHPNxtbiFQgwV
BCCgjE08mBebv0NFn2tIK59HoKkhKAZtXCaN4ltn+01k24MLy0rZbHGCV1IEUQE5QiUlhMHwYm/R
Vu6NLmVOolMf+r9YHp9R5hSfby+ElSUPVUgTYjxQgIZE5OK8QRd+GMHIZ+emHtnJgG7PY85hy4i9
znr/NgadQqD2sO5gtbIEzsoirzSF0cGpGD/V/meINsTafKhR0779SebqyEHFGDRHOOABC/k2FaVV
dj0vsyCBnq336FSCwTmB5R47152fgWuODkZcDUH9aPaE3lGQ65qodyvvu+9M5HE0G4l5hfRxGxUp
SbcqSit7D8gv//28xXOi41Ko1gaEcCAwW0H2sCyLc+Of0t9zMsSMjfvC30jhlSMEWBhs60CRzALo
ixtZp2p4c2clEBdWE9Msj8a0iGm7w+b4/p31TaTF6Tsq1voWDbokz2rriJ52+NSM3qvv5ODTAxyE
/hOxumwvcBWOqhFQuI3pX8toPKYhpwalGaTAYrUG4Ow3wAeAfDDl+zzwdnXnfa6UtYEv2Qozj/jF
fodarZuVwUDAygSum7R+d1ZEKvhZQ2D4dkKv5bOJC7uPCgLuTcsSJIHFUw6xm+BUSlp/mpTI99yr
yv3tKKsfBHwRsJrzS3tZn2tgx+56wJ2dKkxeKeyfZoVqT1tt5MdqJl6EWYxbYZQKbTrIJ9UWPdHw
XvbYbOzmqIFpv/1Ba9s2Crf/90GLnAf0Zwp8Yk4nAetvN2pqeJmFhiq+1KNXP3SuxX7ZtQfeze2w
a108H3J+NpIP8p9XOM4RzgzDkHdpwjwrH/d5JfsmIkNTdxPcfOtQfRrkaP9ITZ1/hoZcbx3sepIQ
Tu6kYYIbrcLM3BiKtQzCrQ7dDuyHEM1fDIXv6boyXbwqcBs6OKnxoD33r9ufvTbalyEW674HkkPZ
NSDLBEZJw2c4SEeOh5Loz05lGw+J+b9ansczEBf3GliJX72RFO0BkLRbgNRQuVbTHQdvlWVJg0ap
IQ/S2bhIre3XeJFj8aGHAojkYvDw4moJqZl/mgD3e5nLAfcchPZPjUWgSKAp4Z9QnXSPNKy8vzIF
iOhGRm39gMXQDlbpj8DjpScnU+b3FGfeL3Ny7S8Nr4wyBqrCtKOK0ObAXQLjZnjqjYfbk7uaP0BS
BoENR2ugX99udrZMPZ5PqMNBTfXQyfyvxhTvf8ijJ/BfiPknXOynE/RmsoGBx5jTOgbC/ljkwRms
/Y29dG37uQwz74IXYZj2JSy9YDXcpYQ/pXVrx7Qvg4OwZPUb7NQtBvTqssAWBLsBCKZevRAzLxjN
iiA7S2ZAW7+zf/v+8Kxzcld7wRdoWmysjT9TcbU4cEqgWg4c+dUbDiBHh9EAOBtRtiAPhW56oraJ
OnBYuYkcgga0OHSXauu71TVFDGyHf+hF2e1LyBkdq873ju/PHbCl4XIANXpcexa3McFBR2mLDkIC
bvnE1fjDzdXL7RBrG8JlCOvtpBqitGgnTBANm+ax8GgY+SNErEJK1aFKW/PvoMiCncOabONatRoY
lB5oOYdQJViWNGqfg/ugaYZKrbWraRep7oXbD2XjRBTWMkX47faHrmUT+AcohYOfBar7Yh0SFE59
o7XdBLop5QFarl7km7l9l4aAnqHKaURFOXgfWJlz6wLAMHRBr0S5m65VNnIlOFnW0ZclhNXOnSt3
t79sbYeZNX5nwezZm2ORJQ4cefLc4laihHusLejoeVsAxLULDnqP8DadUSBXFxxHVn7Tj5Cmr4Hc
AyiLo5YOyyN6GsDj3yqrr34PVItnoWTEXJacjTF0eM4HOBbCRkDa/Bkk8w8sLOzIM7dmLtYsS4Up
0NtKOGh15hXZC54lbm1uHH1r+YaKeTjXztFP+uMafLFbOl0KbXkbjSte7rV8miqn29kdt+Oh7L9n
XvgBNgIgGfYMtQIw8wqr4EP9Pe2EP+Fy2D3j7h41LSshQraF6lozynwTaJ6+iw/DVgSBnJAC8xko
Snd1aAk8R1hYCCyr3KFfyzB10ZbQAGQdHTSVx7Oym3CMZQ8dqbg0CGyLq9oy/g0yBgRrUJAyhfZw
CIVxAROmpJ+1QaoiqCNpjWpTnWUtly8HanGMaTZNrFFGkGSlat09KadujCfsBTBhcqeWnDsv1UPc
iIFjUzIUUOaKu5V5HFyoB6N8DdX7sCQ9R9ltZFbEG89+hY8t27p5rmYQQCAozaMKdcWRSI3CHrEi
wZb1e7qbndyjVmb+HljIOi6m7G9gCLeMm9bWHuDoeMTgxIWU4fybLiaX5WkvOq8oznmo3cPgoZNG
dcueb+9Yq1NwEWVxK4Mxm1+ElQOE/6ASD3LrjkPnIubuI2F8/AEqD2ScRYEmpbDYxvFFkjavnOPY
chUPBWVfCkuzjVve6stlFp3531hLOE3PJmVVGQTNQj6CMNAW4yEzjGJX9oW793vHiYifm3GhRzh3
V3Q6w6/BeMUreMtBbe2WdvlDFqeBEUigLrOiSIapjEeS7Yk4F0TCW2arbLk2i7P4FxidgCxd+Ra6
UDcSvYXDbbLGH6odXq1MfC2l+f32LK59EB7uUEJ3IYB9dQmCUFHWtwwS/a3EAzjqptIJd5XLLXZS
Cn2lnWSe627M51bQxbWoAtTUSYc+O5dDP905tZef0r4jJ14E+W7U/gf08ADtAYQEaw4aIUukGa0V
NCKBeU5wbjwEefmlVu4eCNC7spyKjTfR2rehUwphEBCVrpV4jKB0hgqqCSdu6Niy+efSd+/Hwoh7
3/hAhwz3HmimQSEYWblsFsA4qtKkgr0MnA9a+ncz9V75Eycjv7cKxTe2lbUrJUSygdYDq2aW0Hi7
eXVWyTiUsqdEGRAV74wd8J6RBw8y2dS7TmeR0/17OzfXnpdQM5hfdj4sj5YlYJf2U5NRZiRwuYsa
+xk4rait7qllwb8vwsU95/YHZg/NAtyLZvPccMkNFZAthhtYLhI0UT+jWhzZQX1fKf8g8/B0++vW
DqDLUHMiXRwGzVjw2u7DAbq21iG1nmHc9wn6pHfTyB8bY9p4fq3O3sWHLY6eQncjpK7ATqeON5xU
4U0AuXGJLlpgAWqfu1MQy7QaT9rTP29/6NqpB19LkBFxffLsZf3OLzU1bezbSSGcB1F1T3ndbzx3
VkKgNw3Re/QIZ5Tz8utSCMMHqIsnmd8dMlLtVbP1lFtZ12h8Q1F/RobjGbB44Thj6kKJaaBJLl8A
vUSdmgL48trTLeG+Ne4a9EFnCTQUkXDDXRysTqYpB28vTZwp7XZ9Zvu7rIcyfdWKZ8ItL4Yh4BQH
lFtHIzXzu3ZKP2BEjC9FNxw72PxeX4znjCSv7EEK9MfGEbxOj7vOvgXDXOK5PnlF1PuDTPe382Rt
hFEBQTEQpSy8GhYjPJQFgeCMHZykznYjK52YSfFYWOIna/j7gW+43IFIACYzOpDLhGmgqR02vZ8n
NnGmHQnbKO14PrP0zllaf7v9YStHObCsaJKDOgGW7PL4KSb0FUIi6DkIlTpB68i4h35heTCBC9vY
pNdDQft/1rW7Vh1ShtYyxSU8kb1IKHwsalXuAds4vv+LZtFD3Bfw9r56sbbumJJJgo5hFnns9E++
QnvT+/r+IECawHULlQUs7kU+uCQ1Sglz8bOtfHUwOwKTxEYDMOv7bCMd1oYNQWYeDcphVzisupak
E4ZiiShm2XayM+0evC/9/iszyKjYqRAKz+NlsyvznRT6ZHC+DXr+V6sA2vFzik6b+EicGcCAu44J
8ebFDtI6I7CjQTMlHUC/cHT0DB0Z4csHpue/IEtLC+hcAtsujD6ZgmlX93xnFs6pNOvkdpi1XcHD
5QxX/1ljc8lXtoCOQ7vZpaBbPfrc3RlQ+ffB7bCMaWP/WUuCWT3rD9EJxYvFqE1wz9GFr7PzACTa
iYuU77LSK064228hjlY/ChUrbHfocKOe8PbsL6e07svJcxKD9DaNfDV5EO+QpWtEECl3JxCH82wL
Krb6fRdB50P04sKh/MmDiCdpk6aDTrI0nSbuJf8704UT356ztUio8CLT8bYGimVxfOQkU3Y4ai+h
+Iy92Qzsk2G07eMgRuMDWQivNkBx8Qr1r0hUnqzDsvTGPCmqB9nNl9F/Rv4BHxJc6f8LsnivWCUp
Wx2CKy4m70xF8LPq2RHKexs3wvVh+y/MIis0rcAITpv0ZDfGnaoQKiyfhbGFxJ7neVGIn/cg1OAB
dbs2om2Rkbyj2EOF0ubJdKV18CFMsb+dA/McX0VBEsygQdO7Qo02cETjRi4hrDFNSkZ6hIZ+VAte
YlENLgpTsAH/NuGia2ycTav3J7yKZvDUjPRcIs0bqzdoabHiDFUcfmgAoY/gc/gNZVx1IrXkUPW0
x7s6S8Uhl+gmj362wTRaG2H0vQFfxsPsGvtpdLY2VduAme83ytoDPcfduCoJ37hZr40xwKVgR4MR
CaDfnFAXKxr98Nrz4QCSWC2LGy13NX9w5r3eNXdcbdyxV4OhqQnpRA9apcuWQpFqztFODBPDroMv
blg3PM4txk4s7dWLOaRDQoxmq+CyMpShgSYnCDpQ1cKG+fYThzyvgd4KcxTKxh0B5RMoko3dat7X
F5mKELAXAa8VdurLe0YA8E8Bo3h2Dknm+ieqqOHfA6mTPzQ1af8CjMf8ZmWk5pHpEYNGWolm45Bb
K3AhZQ0QI4B4BcF18biWcGgegqFuEj7Ze6Mw7uDl9hzo7As65K/emMGpxTUjmyobkK7mlMFLbmPZ
rExviPcNHMhx00KZZDHQqTc1OW7lEHJJYT1TZDXsxo1x50OUHaKSzx0pt/Awq1N7EXE+JC+yVxVB
poK+x9S66uiC2dgN9P07KuqsQHSBcAIE8fIdgwrlUNkZPgquAE+ZM/7sUphO+/r9t+65jgwiDZYh
QGuLjZsz7qoC28g5L/Nvnt14z1kz0JgZtN9AF67O0kWkeUwvxox6dm7Cdw/1iZI8K9YcvTFMglKP
qPmnJKrNYiMzVyfpIuAiLSrw1nTRpqj6eBkKqiSL2ci2LMpXvwp4/ADFTlQTl6XkyoHqR45T9lTV
2YTn7fRFGdWrkbq/AK5/aastD4CV69d8DzLR+AX27Ko7OkLKwaEuNINHc9w1wRCVbHgWpNu3Ht04
ClbqLgiFohkABNBjWh5Geszy0sh8K7EbWZSRO/IG+jqd4/wDPZz2Ca6vMKKuWN3qsz0YhG/sbdba
/OEkguUIOO3XeGJmYmczpebnihB72BnMV59NqH8McRYWvh+ladtVaMHQOvxRpXR4xDalf6pKUQuv
rYD0kVWE7bNue3iWuTAUuuuZPVQJtHuDX7Id+d1kT86XoCffFZiMJ0ZZd5gEdYBTlgLdWI/zcvzA
XoXb3uzCAcG7K5Cy1aJOM7R9eR6UKmLoWQOppVy1cws9Fw0MtAjqcOtRtTqS2BdtXJ1QS17e2Tuz
ITpgIUts0d/roDzAGXkjWebFtDyJQOjFGxQkGFyfF6dAFUyuhrxEltgpe7abadeCsi8M/oFd8TLM
4jqLY7bjPgdpMyt72BeRGLQ16W05K66P138fs9gUR0N3Q+PgSPPCYY9K7X3jmRt5sDVe80+42A15
QCpZDVzBNqT1hyg16hJ+CFy2IirNSjYbVQJrHpir+UEF3EB/AhTyJRbA7DFwk4Azs9/3Xh1LlJfu
fEhz61iQvmj23PFG9VAzqX52UN+td6LKNMTPadOfJzqg1+lZYGrlAc77nVX4tT5BySDsHlGhCY0I
3Z0Jj0Ho8rh7Zrgqj5Fww/CpDab6U5ZT69vtK/rqDP2pRMx3x+sqTsGg3EYaSIaS9FvJxy9oGB5u
h1jbaWd1CwwazFWv0AZa+VzD9DTE9tcZeGYEoF35WfdrJOLJk/1W+3ntKodeLko5DlDxV2164NWr
1gd+6qxNs9yZuVOdxOgDFj+hX7Ob2DCebCbc19EpfGwU1RZ5fe0g+0NSMW0XF/MlDCbljq4C6gan
OpieQrP415/EqZItmiPwHLMb+oEFcBlvsQAcVhiQ1PFYUnY60UA9MAvkyLR+vT2La+sMZBhg/gHy
BUNvHvaLdWYTBqPfojESm4V7fxRPfiWPY/EB6gTUPx0A8YG0mcUz34ZxSyhbBF5Fk0o3v1Wp7kI1
/QNzudglW8pSaxOFvhnuszP4/EpdkgofTpGysU+K/DDKx8l+MqsqBj4LAjrRBwYPYpmzFPysMbDY
B7mGv72gXXHmmS3yaBh4+NMYpikiZmtsHPdry82+iLXIBw7Sb1u0NktyU/xusbxALcujPLUTk00f
OKz+uGCBBgJs1HIzhNpx6umgtxM5iST3VOTJ/IfZbV1A12bqMszisNIl1bWZFTlAy2PrHIhN+jLG
HQRNd1BnpXzUVkm/gm6tjI29a+3qdhl5MXGmW+W8BTs3sUtxDIOT3xwdS+/CNt3l/U5rujF5a6vs
Mt5i8kQ3CPAq4a7SOPLQ2Z+7oo0hhbKRjmspchll/hUXa7mD+GjFCgVBerzw2pScJDxKmfHLTrfu
nmvHC+q1ACjP7YgrBuzoARfS0SqDEzWyHf4Vz0UfbBzJWzEW2ZEaWZp6A3wxoANZxoJLL5Ei9V9u
L+E1AQrcNf/7lEUqcJDgUs8jQ9L07nnUj16voUbmRqT8AsDqLjBorHUZDeNvnaWHOvd2t3/A6qSZ
aKCCewKJrT/EootJCwTEzKYAa6sl97W37wJ29Jt/3KzZ346zmvIo8KDtB/Ef3HXfJodwOO1d2rhJ
BbuCZ1i4tE+ALdincqD1S91KEwer05xTG6YCtyOvJv9F5HmiL77QEdYkWkieJqbL3QPzsDWmbZMd
2xKn9+1QqzvKRajFCmg7xTyomeVnrVLUqP3WtdMIjubiOVCpaI6lYUN2sqybaYOZs5qsYJUC/xw4
1wjoHBzq3MrN8GSPeABEgSb1GOVWGmwpSK19oTtjuqHqgXrd1VMF1+IyYAbaWTJJ818qq49Dti/1
q5NPG5vk2rxdhlrMW5fBIUEooziTxhmOk1WIB+KHJY8pK4qNMstadl7GWkzcmGYhs9uAJswOIksH
EaVzSXmMbChQsx9DIDYyZfXjwDyxsBgwkMtxJIVArSVsFQjbPvgyWIbg4RK6d8e+2Kiurq1wwE0g
DA2JdRigzVN6kf82dSZfSRh4Ke+noxPLyw5q+rvv8o1DZm0M546gAftRAFyW9dR8HIGvogCyToUT
xiOHTbUj8kcjVLG04etqp39X7VaSrCX+jA2fiTFosC2R9kHj0I6LjqGzVisaVXlWniiM1z5wGFyG
WRwGsCJjEIkyXbxrtQOpu27Y29OwRfJZS4rLKIs9cr46cpPOMnCTfjKKHNi/7uw0W85x1wmBovTs
tQek6MxDX9y5A9BPuY0X7inPjX1L088OWFl9B0yZX+/euSHOx7M5owBneUDU4N7mXg2FURoSn5zU
OPhRMFThV5561VNKzfpFBmi+Zz1kvW8Hvfq+RdBlwufayUfD6U5WuXcGHpWq4nulix9m0Wyhuq6m
bI6F+hsU7fAIhVLB2w/0iIfXYt9BSkbxuHYA3Pa/pWIry6923bdRlh5dWd/7I5367tSGXU9jsAaq
HRGTeBzAJd2RqjVfu7wR+9vjuBYVbhw2ntczTG75bTJtweYrYeaWgdbul9/AQYvS/uzy39Wmp+jV
5oEvBF4G9J0QpklXqkdt1ShpWkCXiOmT55yH7J/GSaM6fcxAlxTvtk5CNKDwTKjbAYV0ZajiVB4K
kuWkE68XUaCqqIPvdxG+W5b8bZhl0Q0HssgIRAlOwFx5h7GqrJ0TsgoteG9Le91dSUS0i/AtQMMB
2bWsBlfcVI45BPTsQ9j9aQLf8yf87cVX0PhofRwhsAK+dweNs4NV2rrdl0Fum7FuZ3GVnJW1GaUk
ZzkAA6MKIsgo+I+W8PN/BClL2Iqh7NpHMKGhJfjhMJ9B0unAiAJI6v5bjH3P7sDjrsF/xLgCm99O
/asJaWmQvZXdPRZKjx7kdUuPHmQgi27nEu4+mML2X1O8bLMdczOdx4EcKwHtC5O9NCwsH1HSAuya
ceb/AuzatfYZoMoB1lgOi3s4qadwDJ5S2JDVRd5gFlUh/Khvp8DAPyJFdUh1DaqDAmo2jHTfhCLu
g2wsogqtLh4NrSwebGrIrVvSVbEIvuqXk7HYYQ2hUtmlZY+OFxwSYp6Zndi5zLXvRs7S79igwjJy
SiBQH2xP1GnUlM77tRVn/V4b5z70MMCNW+69blB0zByllcBZKA7M9t4P6/tayuT2LnHdFJ/jzLv7
zBaFDtliu22nyeiI73aQ0m5dLylh5vrqaK37uBldKzFEEP6b8UL+RDOBPxF4N35l1aZ4q7my61/+
jOViS62Wa6fLhhN0KdJvLXMGvJoaEvIn3RStEeW6de5QJzO/dobZvjgdUV+7ftB2XMA3+XUAGqKI
Mhg4Pxu19OERYwaVE+V5wYz3ivVgwNA4RHshBAL/imFE0kpqUZAu8Uz2pGz33EP7vA/5BpFpJQmB
WpkDAMQdgh759miC5aHOfS3x6Ne9EVc8xOo0iyN0UIxIhuXMAFIujhEjiFSNF/vttFibDpz82Ix8
PONQNn0bPQO7jdSEZGdQc+kT5JYccHIAIggkzPCa0dhSwFg5rIK5fgjAJchuEJh5G29weR3aaC2f
4WY2nc3WeREpC2JBs192b0C0DyCbw+1PvLp7/qHtAUYOMCs0bZYLrDI7oxaofwOqOHWAPkl5rFLP
Ot2Osra+gI2AYskfxN0VeJWTzmjwXB5PWfDZL/wjZBdjCFXH0OKLfKrgyWzDxu3HWNgb96iVBAJE
Hp17aCKvKGO3UkOpakIXHaSpL0z0sTd0TQTPrBjKYHlkSHmmVnhK7a25XMkddNUBykBlf0W+mnR9
44DXkCdoWMR+eRhrI3atYxN+vz20K2fmXA2GzATIyuhhLnIGmtKESlma2Lmc00T9I8w3dlnlb9yj
VvPkIsx897l4gLmZEAwrhJ5VyQ1j35upR/bEHLYeKVufs1hyhBuNYwvHSGATt2eoIXGHHEgffuhz
kO7QcTZg2rEYtQ616D71fAhyUXE0mf8gs/TdQkBYWujv4VUHEzPAVhYx0tZ2chXWcGrLJ32E4GV+
6PHg+uv2/K9NDK7tcBzF8wSY7XlALyam6FUOpnqtEth1+js5OEGcjeEWumktm4EgnNnS4JMCsPY2
SoOHrw5bxz8VDot6A8KA9S6FuHjhbDz0r6E+GLWLSMtnQi2pUwugZxMD++u9ZaQQiO56zzkoq59+
T3Wan3JW6wPVeHh1OCe/SzbQInYyp99ydlv96vnaEQJBdv3IbKw8GzoPkthWe5/yf6x6iJzpERoS
G5vUWtL/MdbGSwdaP0uIlfKCAUC5HOAiA6J+0eQZ9W8HyhxBxLu0Yxun2px3b9q0IGpADhHgAIB+
UG1YvGdd7dV0ki07awNwQ4IL8S71Mx7VgBvu6eAa+wzY6Y3iw9Un/gkaAG4IsJEJgae3CYTXV65Y
ICDH3cDdwivT70Ng7x39blvtPywUEC5nH82VC4NZu2rqa/9Um7+qQMS8K3e+tZWk8xAthhAwHOB3
beiL4eBcLAfM12j0o1YJ8fWu43cMfiQNY1FaNV+6EPA0y4StnREHdX43BgxpPO2dbKtGcM2GRsfx
4mf8OXUv1r7XQfXOUGB6kQy0bMB0TJmBe6aME0Bd4aPEDjRF0I9oAACxeuuvkDvOJ53roY5DRtL6
VDcGFFSLqkof4LMm3B3gkjaeem5bqnhkkspj65sNhOeDLR/Lq7W1+O2LhNDDaE3j2BSJPfC4tI4t
FScCwlVRfb69QV69yhFoXsGQlJqlmJZcFkCnwEcy/SwRod4blhUXUt673DgOrRfGXlY8NQXKVLeD
Xq8x5AUeZOBnQAL7ikDDJBQtApICiBZORy70PuRDF3Gr2JtVe09gqHc73tUpgHvjZbzF8ZyOEMNG
vb48kxD+BHHRcRPaaU1jb/XHrtfx20CLzM9GGdjQXLETmn9pmBd7ZRnZYsvqcv5f3q6vyyjY+97u
FrqUjlU5LD35vIyt4bvdfiLk7NC/XJibuPXfcA/YmLDbA4gO4NuIcIO2XVZaThLkhHytce8fokoR
cH5vT9TtxACU6W0clU61PVneAJk1fSr5v7YpQSwcIi/73AVbkla3JwuOGW+DtV0OEScmQHRxu33o
8p3U4CQ1W9a+189WZB8UFgM4rIOJckWoETTlkCv3dQLnvtZJ6ERyQHJbFPoSoyqIjqYafm/7ntc6
gHnzMAU06uuGeiCqWpJ+7e0mNXYwhGjZg3bTzDpWOfyBoixVXb4zh7APjrenYW26L37xkp1jTFw4
cP+CDoMnqocRhZyoYnzLZ28tjef3I16veAMAHfJ2/IELgRR1asGEqADSK4a/cSr2/tTZbZT7TPen
wWMdOUzg0fzsVEirlz73Vfvep/qf2fnvVyz2BlHJsRzqzDhNQlcHRsf+2cPxDydUAg23D4wrkD0o
SeLaC/H/t1/MPChRGKCpn60aHyl47d8H7dC+/v+izGfLxbnn+E5B2lkhyZgKntQejKyjKsveb2kz
j5zloPIEHIzlL4liQjsZpdoNkoDbf8GY0gcbiPonYkGA5PYXra1UlOBBVsArGQ+5xbg5glWSKRmc
YM8wRk4Gfl0hMroPB+jofiAUHqV4lECvGnKLbwePpqD7Y/EB1mZO8OF+ntDUmMS7G9bz0F1EWexz
oZ9yRdOAnQ00x52dHkmYHwYD+s5YaOOmWfvq+F2EW+x0JbaUHHYHbVJY5n02THd16x0t7m2Uo1bD
gNc+K0eh9rW8xU6F6+AqIcKkZSD0pVPU5vXTmKrn21O0ujvNivJYtPjVy6JMY+nQGUXOE2coXqZG
72vv3Wy3eX4uQsw/4WIJkW4KXQpO16kpfmc6RK84j0J3CxS8Nl7QA0JTCZK/s7np2yiN44o8Dcb0
5M2KR/dO6wt56Mlo0R0fgw+8bNDnuQi3SDpr8K2poZMLTehu3GVtYz6NPRdxZZnDQU5efaIFiv+3
J+v6Ivs26CL1QE91KCB0Od4CA9DWsOZRIxwKQMwU0ZBvqdespQZe+zhLwGgC235x/5KG1RLfx/0r
96ZdGvAzVWJjL1oNMaMw/ghLXL1GIRteBxV3OTq4QPOAGWJP7+7eIvtQlQNhCZhTQDAWByM6m13n
KKCrGutltL/hbxFE0aKw+Hl7bqy169bciYOsCfzqrlqbVe9Kxmr0bvuysLs7WgzDa1eBKQkNI0MS
8CEN49kzGjReMlnARwnFPDnd9VgZRYTcpdkpN6mZ7Xu3aV/cNPQ1Xsdew49tarKHepraU2Hz+h6e
DMMj3gOZjrgryvBcFZzIuwy+ow8SQgb6U9UH8hE4mlZFg1nKrSvz6qyB1QepWViCXoFazJKqPBib
Jsk4nncVR7MooD9uD+dqDKQF2iSIdFVrHEIgvRg1LSiOBHd4G78AQrG7HWLtyjTjL1AowKdAfuDt
jhEA5STKokAP1fxNm/A06PSrh7KtCU0HkpMIAkNxpd8tCjzn40XUxYWC+pIzuIig6NTWTeTbQLVE
Np+VaXLDSG5/4ep+cRFrkftAYTA01yc7IQEtn5BLYtcraT/VpKo+ZY6y//3/xVtc/yBqBvveUfgn
1b40uo5tiGZ32VEDBns70HXpbh5FqARgmQH8D7nat3MXZqHKXLOBVVIRBmzvTqG3VxTS3buuzMfw
rN2K35tBWtyXRcaP9sAAUIJ+kn0X1pxvSbqsjfOs1z1fQ6FfuSyqdT6IiMQBCxmsKejUTBEnZtyp
E9jKGx++tixQULMg2Y97L4qxb7/b6oecqI64SQtwWw/CzQRndAfg2y2p52uFdIzwZaTFAacC1ovQ
Hoqzy/LhNZsy71UAfExjPDTFYz0NVvrFs7uBRYaohnBfQgWsOhmVVf/Q3IZBDxDqWidTKtV9Bf7x
loID6of41sXLHdV0uIXYNpq2V5zbBp24tuaCJOaA4r1pyU+B0RovwCXw16ntii5meP5+sZ1CGtEU
9CGozqMiReKKrnrMoObyLXCkWUROyLG51H5rFjuvDyYjnqocTs4ZINtfq2ZIP1Uy98KotMoJXfDU
4PmOUuIWkSmlUe+NzoBIl1tkANemyiye3dLO2lPnh2id60LSo7A0H44jXJR/uiRvncibVADjczqC
xSqAJmmjjg6AgSlihM+EOV2P9p8YLWigU7OPNRkhT+G5ZTuhoDnQ7sg73smocAd252ZBUe6Khg8y
8hSsUqnoRATIJvTNtarzfdZR4Oa4RM23a637UPTgatUslzzCv7XAYaWwPbHafKjxGp54u0s9FTYP
tNImfei9NvjRlFnzt8i77onwDtAnXFwBHwMZAc00uHGS84AnuNjlbl0z1McZc4/wUXWK2Ebz/lsH
GWLACmpV/W6gPvqSeUo1u6nUhnkCGb0+jw4p+72nQZW2aGlX8aRF+jXXtJSRsJ3/Ie1Lm+TEla5/
ERHsy1eojerF7u7x+oWwPdMCCYQAsYhf/xz6fe+dKjVRhH3DEQ5PzIcsiVQqlXnynGJMjKJRaseo
xHfxS8FlnBXKtHfmIIO/TZyJFF/EqmOQ6XbewWomEBwNblBi6lxwgj5FF1V7nNIZkPHZ5j8EwWss
aag/mPEUGhWH4JqVpRMPxnrHyYhxxIhyVqKyhSJ87BVcfbHKZc+FgR2JQUdRszhQtQqTpp3MV3P0
5mPLW/NIuSh+4tqxml0fzriDezFhvCunDMP2hZ9Hn24Hw5Xog3OAxxyYnSxUILWsEJPtlpxcH1dl
40CI1x/LmIQsmaF2NM/e37eNrWQ5MAbKWsQgzF7pswZdFQ58IXFLs5wA7QnAOmgiDXkvM7AY8OS2
sdWVIQ5hIgotkXeP4ozi7HRT36cLNUerujivKyD+v6PkuJELrMRV7B8yURu57nueACZp7bRWHiJr
n56Yiv5qeb8Rutd2DuQLYK3CIwUlCy1090NQjbbtgbhUTGcox5wmTEOj//ioqJd0ebvFHLXyIAKB
zr/2tABu5NnI2qbMTuhLoFqmDpPh3/fmlnChs2IHXc2lCAMBPqQ2y/+/eN5ZzSBIVVb03IUTAH3U
z+sPE6AtCSHwQEdQMybBxKDergJexqIXjpMAwl+dgwKCEye7aUMFJVhhvSL649GRDFWu3J3d9xxj
suCusJcQaeTxNOWYRxYe++w3gfy7mNzWO4I8esIcr7BdQNPCDCBTSwyleMgrIK52QoXTZ8or49vU
Sp6aw1AmqgwB6egjf84T6Oqg7BcGXG28q1e+NvCbwJW9NeSRJF/vCuCT+HWBNaeOD+5UvzHu2p4e
Sy842Hl5Doct0byVo4K5MHvRBcdHAHr02l7LGm+w/alY+oed/8JYn2ToVzpbz6mVrw0BWlCDoc+8
tBy0deW1O7YMzJuoU2EIrTk23Di5WbYx0fTGv6Td7RBmwWEE+4/1XmWcTrM3ThhVTQOzrRHWQTdT
PXmjsvxHI6pQkh+tQrwWfanIjkSywwhoDR1nsNk2bg/d9aKXsdlHNnJrVbr4AKhCgKjQHPJnk7ug
3CVdSO3fL9kAyY1vAB5zDJnrneswamRZ1tQANXFm/HSNMUjMqgOBbmOHW3ihlYC1oMbBbon5ZFQi
tFMXdEUfOchmTtJpujuM3pATNmOL1nLFi5FnYtIQkN03LYVrr7JFaypboqocOE3SYdTEyu6WcCVk
H+fWH2wfXBjlT8CD3oMYOoM5nWuAdIdkS541FF4POcA5t/4RnteGG7WUNUdGpg5EN2ZiwQ6jvSDm
LK87YYKZK7PYAVPeCT7cqe+3MOprO4gC3nJTQvn9HarMmF2oMlgDkk6Lp7ziaVB0X2sI6LYDOQwF
8/9gWYAVouSKgXwXDf7rLyZFO4xlJpt09OcXFVh/NQaFspfpvf721QzqcjD3oWgDLJdOoJZxi/Ba
VKAZyLqPMnMeepsfoaP0MIps4+JccfUIHAPQmY+wh+irXi8pCCiTouKAHbUWxJMDkG0PGyZWoueV
Ce3hChCvCTU75Z+G5mHov4RRHvMCpDNbg3irdpxFThsUv4jW2lLKqclLT0xWWlvlnWmpH101/QAV
VzLY48aIk2YKI8IA0Cxl3bchJ/zX9a4ZpCYy9Kvg5DK2qwU7zLLdqflva9i46VYMwcRyF+D5ixEJ
zVAYZQC9wRqwR9/VXMd2Vp+K/m6Q3UY2qJ3YZUWLlDDqYRgdeI9Ch3VqeCHU6tTQfGAEureZwKMM
NcoNQ5rD/T9DPtK0hf4HZB3aiuYKBHRdFoQplIvZY2ur4K4dwYx8+wRtWNH7gqPtiUIyCY0vIC0n
0j+Z9W8yV///hUDnCmJqC6eSdlmr3MyqULr+KUS/J46K6dVkw0e7NDau6zUXAOwck50Q1FqSzmtf
46osIFM9q9Q26juSKdAD5l9tYsZyVi+3d23VFD4/qlpwBRS7r03NFS6QQQEdVrMuttVCKNbFQC9D
VuPXbUvu0vm/yEHedg986l4ENttFKUw7rNQY6h6tUoiEFhmo8wNSiE9A5gNDogCgqhK3Cieoo/Ah
fx1o1O9bc2TZ3lTZAsE0XPNb6I3++GBBBszBtETZk/vZcaLs2A8QHN21ssHTCSB/p4yZmbvtDuqI
pbVTXe0GH/wCpYVkIMEov3tVbxS71sxyN2GYJbGOvT1O471bis48OxW+S5JlZUF2AQNyu1Tlj4x3
H+q5VSAjGw33wXBH1L98v6i+2BVzfqBXZ3ZJ57bzFtncmlcjI8FDalECQWn1+vsgUs9ITLw8HQcv
AXBqx/yt8vNy/N59FwhaoPsPXon33J22SYPZkvTsW1MU7EarzSzwJ2aVcwgmlFKSFgJreF0N1Qve
yy00wXMWPN92jlU3RG4PFCz6te/e3MRw2jayGEtZ+WWovHiM/sk6nnjNRhl8LeZBgRSvd8BH33Md
C2a5svfr4kzqKEpKoEY+OOAwiCkYgY6/vSQQ6qAvjIQI1Jv6O8412xwEHXV+zuqxPlYZihzQwGhS
px6Hxy6y2QaB1srSwPfggY8E+T2gnlrQwDx/ywteVudZeNN93xRhbFVAK0202Hq0rDgl4h9yMBvh
CchwzSn7yMvdQPUgwCkKI2Y5f6wiuRGY9JL0Ei4cPFdAeOLC/d8VK2aR86ox0UfwgwHNHZk3SQ4k
Cqiad2BfhLicW3+vsjkh9Q9FqgOKi7vbH/Dt7aUdjMtfoN8oaEj2gM5mFkTPDFft0al2rYRMI1Da
9uKwCVQ17PyUISWNsxxVxJgSpnjs1XOFYaJyBEoeI1EF3ylU6eTGz1tyqFu/TvveBp7EdR7i8StD
mt+H1iwSoHMppLg5r++F18gPVgmeO5b1xkYutETqd6ZRmcfAPgQ/wF57HZRIQ0LFexB/5A0gIsBv
ePOntqvZrypq+ZTQWRgfGQhXttLKVb9D9EVutHiffi9apGWZXXCUYCBRkMiRfK5D3zjc/uxr5whn
6L9GtDoPOI4iivZOeOrmU59/Ic6vaf6D1AvMltaiOL6AefXxa4xes4wWaDwXtn9sWIVid7gLsi2U
6epS8H0AYlobjWITiIAMKsJTjYuLt6DPnFUykm+/v2GIp6jNIAtHuW+J7RcFK7cQZs+UgaeL444J
bm6MyDOmdi4lm2OGK453aUpLIVzWdR5jgKaMUDO46/DEzqFcbUqot/riy58sywdkHrUZtLo1JzcR
ULpymKtzp5r2ldPJfDSyScbCxNjSbVMrt5+DKwKQgAXdDfDz9Q7WanC9dkBemVnfRuu72WI+0gai
tyiT24bWDhAmWzAUBWAm4OPa/tlTX7aYs7RPFeSxwnDId+UsvY0n82rcvLSivf5YnUMJmAKFkMtz
PdIXUx259QRg8scxbw+0/DJTaFu5PYhGws8jBiQ3wQNrjg/h4wDYAc8DU662oUWf415po+jkypml
DQhkY6TU4pOa7GyjyrL27TBiBgeB0Od7dLxVF2jj1GWOaTpoanQpHBT8F18qsQHt0BuIb/fhIhOE
d9lSUNc7BVMxtHWdu+UZ1OTOk9kNBur3AWirCtr/bQrLBL1k5u/FbBYH35rHXSghciylUDvJw/nR
qAM/tt1o/AOfuvxdWrzsSuRZvWGCqCZrzbuQI4r50bz1hly7cgACB0OvbSOf0uu/VdYCMUPBVRSK
oAaDPbSQPjUMAq8xI5x/41RC89TJBFTTfv/IQDEC6D4UgPDk046Mm4OELKQTT/OM3DsoQcp+i1tt
zYUuTWjnxe2FbxRiLs5lV4TiQDrHeeEjx2RMZWR29BFYfncr5KxFArQYUDnBVYn0yrkOOYXRO0Eh
geFvxxDCnGPay2pj1GLlEAYB+jJLAgzNBv21TEwI2WFkD7yFg4idMgdn9D8D+qW3v89KGrQoIKEu
A6QQ6mdaGlQPUAuxlO0AKN0lBlSu2TJ5FvF9NvF9pV5ztH5vW1xbF6gWALJCErxyeY8lJlq5kacD
UXuz6OLZMJ+Qbh3+wAwkjZGJWBFKW9oXonhtAgIhIrBMet4Ob83sPsCjemejufbXb5vCLQfvBrU3
Hl96PheYRp1B+6tJSflCIvXYErKfQYh728rKEb6yshyDizwBXXTcsx0FPoh87Mp6z4e/vQjdYgrC
QuM3u3VLtFxm3cCBi3ID5jiWj3hhLJyiaRwrgCS7QNR7Z8qdGHTomHvkjrXhDyseeGVKWxdGfzMl
Qf9+HrwqO6BPVuGhVz4DDQxuMFp1yYjy146H4xazzoojouyJuReIcYHeWq8ZQxEI4kDmALJfiDI3
UDyMlDyG1dYc7pYZLTzZFsrsrRxniJj1nwC/b/eRyaG+weXWVbISCLEgXKZov2PoRz/LREWTLQMk
DoZl7FhgfARHLhLK6iSjcMMZV+LflSnt1nLaqB/pJFg60ybtZmNXGGx/29+3VqMd4LppeORzn6QZ
yjYKxE6RAaJ11R6Y2pp2XDtalxu3rPbC2wsoXzZtb+Ypti+2MbUROTM41SdoORkxcX4TN/t2uDDs
CMgCBIbQH9XuxA6KNS3PbZA5NUVSzQNoWcp7oGnjAeROtzdxdWWo4sEfUD6GqOX1ynzag6mgj6Ac
QehfUR8ceS7uFDB3KCfGkvqn2+ZWv9nCU4zGe4CMTltZ2dbSd4rRP83jS++9tBJ0iPXR3eSbWXW/
CzvamUKnDNAX+GAKjoJDVnUnN9qSl1k9tv+a8DUP7yewzHGF6OCqyk5skxixzDu2c12xlZytmkJ+
u1yIAOzq75cCEgmk4R0SiVkdGtF9FBl5GoW7cdWvfhwUKaEtgwbZO0KgJnOKVoR8TDNIPxV1cVf0
5OtUs8+ZNLcuq9UlQZAWc7Z4lMHPr/0umsvJLIAhThsq7ysz2znU/dmhJHDb39bMuAjd6Gai9YwO
9LUZt6+zfPDs6uyQIHMhOBWGZNfNToGOPO+ktb9tbm0HL81pbudl1kiHCLl6i0pWFpm7Eb18xyoO
C/XObVNr9TvwwiNMLDy0UKHVlhZNyLxQ3jBSNTgDxNALWc772ePFVx9lyTMDjc9wMibULaFHxTgQ
e1UOemgzpMXnFiIu4k/WfvF7tLVPdVV5GEYvUbQEUBj0S78kmXu0ITqIvhnm8+3lr35YdI0RlZG9
veNLDhs2NLwOihTKkvcjgygnh6yyF4Ds6bah1U96YUgL/VMny5xDXRGaaE48e68Y0dgDI0ydl9t2
1iIWtFGAC8XjC8wI2ucUoHNBsdQPTxMLEya9U0P6jfO9aiIANALFPUCf9DNnZH1rABQBZgdPJjkY
W6jc4j1cPrJWuQRBJRrGkJVZYOraa8E3u7mxMyhhVU4HOjOSyUM4Be7TMAfFKVDSxtxHDk5rnpWH
P9i/t0oclCCwwMVhLq5oKBKCKMnLoOvt5w8K2opVMP1+B+BtjnMpRUCaSodggF2uq5SFKRYm/gEr
OvTR/goBnr69jjXHBk08EBEoQ6CZq62DyEl4XT6D6pNlrzSSH7kKX2rX+XTbzJov4Mo3sStAdkL1
4Hq7RDZNGXOgudbYTrFgRI9lSzf8be3oXNqwr23kjNXGBOUwEMw042kymykDw5cT1KBkinL/hNGP
5un2slZ3D0RVISi6ASfQvcAmqhQ5gUnbL/9SBWDTzLyv3On1tpm1leHVvdTnUQF7NxI9l6RZmpM0
FVD9m/z+oIKjsFKi5P62obXzdGlI28Ier8WJh8RNJ2bGQejEKEjFUT/HNYo0Qz0l0m83HHDNMy5N
ajdzJn3MaHmAwhsT1HJbeuR8S3R1pSMaXppYfsLFWQ15PXNM/gAnC9z9aOePoZVCxgdipZi0M8Y9
n8m+mLduzK2FaSdr4g43u6w1TiEJoOU8o2TpfLn9ubZMLH5zsTBSlzyEMPScQqjhVHeAg/ZbinJb
HqHdE0MXFFC1ZPTcEov9qvuIH0EOL+OZuN5fnt/9nfsLbw8qEYf/bW3a/Q5Adyu7Rsl0KOgJbbin
wvC2+g+rSc2lZ+iF5W4mTWap6mxKZ0j9eZCJH01JPRptAxSfApWHJ8XfFmrsE2Dv0QgGQosCOzo1
1e72enXq7rdX2MVv0SlEPH+0OxF14FGN2nswHKaj5+/cYXqwSPOtb8sdraAoWYNgvovms6PGLw6P
ftz+EetfO3JxfQHg805tgLY9QQLrF2dRkLHf1UBQxNnIaRWHrIriNo9euOXW8TD0WxP6qzEObRPQ
TYAIytXRoYVgjcqHyk27DAc1/A5GlXMBooRg/Hp7jYvH6jkDknPAUEGTABocLeCUrOnmPHOyE5Vn
sDNV/a/euqtZlnjDFofx2vVwaUoLPFMLfea8L9wT9O+e86ZLfO596+x+46isfjVM2+IpBRzgu/59
iEkREfqkTaFVkjenwK5ROq9jNX8MDR734VYlZHVZQHbgPgf9OhpP12GnUmXDQVA234ECOlCfI3B5
mt1Gfrr6lS5saDcRnhhDYxaDi54tf2ln49BhOiARTH3wWAvtmWnYyB5WY+mFQc0tCrCTB0MNgIUx
00MGtXNAVje+09a+ae4QTVY94zI1kJnaP4aguS8M42Fut8Ya17YO3TL8eROj1Z/v0h/G0AbbTeqb
58I+GRW54/0zqmMJnnbJ7cO0tmuLYLQXhiZYmfXOd9SCI0RSNAWEoEntj8+qmDbO69rtjY4Aascu
CC6h+HftbWgUqZpYUZUCjhhbfXNuDRF3hox5b8Z2eCfCD7Pc0kJZi0aXRrVPBUxOY4wFAqGZseeu
HWNSZgn1SsiTTBtbuOYVYH2E+mgAWDfq9dfrE36DsugoaOp10UGY5SdkgQe0BzcajitfKoJAOiAK
C4f0u1Q1lEj+GwzKpZ7RPGNS6xDM5e8eIRh46zjgGkOfVs+GI+LYs9/ZMg294dTV/Fm0zum2v73b
LM3E8t0uMh5QtYTG6EMURHiqPNlsxGAiJDlPJas2L+R3jqfZ0lKfyayCIlyY7kfGhXeinTli1Mav
vOq58FALiQfqmOMRHP+5+5lSlIQOnPpKPZDQdj7mDQ3LGJO37COHwNiIwRbRYF6uzNh91gvA1eyM
oB6egXimAVOsp6aNVva7OLD8fkDc4VlArkFc8nqvBCuiaA7z7OSa8hiUFkpQh3IIwHEc4J+/616L
MVTXQoD4ARrRTykjLTGjGZtlVRb6ubQrd45piI3P/86JYQU9QbAQmwg5iAbXSxp4MfkYHIlSSAEE
3c5zh949NpYs/7ntZmtbZ2O0A/pOUPOG4uq1ndoEdrRsQBoG2Bpwav5gx6guYWbGzI+lso5ZPW0g
GVdXdmFRc2xWDXnWgzklHca+fyB+Me3KyLA3Ys2KFeRWy9gQGuCYR9PWRe3ebgezpylv6CM1vb8q
kpENG28f4SrBAsL50oi2FJCd+P5kgn3KU46yAK63DHXmeEN0+xpASX/PmzAXMejRhuZONbQy4s4Z
ozaRTs2dxO5RsI/ZXDfRTnlkPhC75/O+MwfxmUxW7p0Kc2L+Ql5vf5SoajzPfj6qH33PovGDXfug
OxrHnhfJghx1E/htYCQiF1D4w5w7+cndgjxwJ5r8w2zKYNg5dm92cRMM5iffb/N8d9uZ1jYd49nI
ODERAmC2li4p3xeq7OoKo+Ke+Bo2pGl2C7Z4C/i7EhvBPAu+hkU/AMOnmh1WEm7lYN9J8XGsHXJ8
iVFjTETLOtp6Fa6ExitTWnbWkXnGmKAZpYS7J6jO9+AzC5sEyBzxoQfW/STK7GevhuwLId6X29u5
vkxMboAXBQVpvaw4FxiMaxdRyEFGj4ROaRtGaUSN4x+YAWAfNsCjgELcdQhwKuD3XIeaKShPd3UH
EpvAv1ehc7ht5j0OCA6BA/kfO57WEQM5SWEORoUnFyCGcWl6mHYV0a/MdseDH+TA46p22hFRTxBO
oNGpte0eKHpMfpfUmhJAAIdHO5D5xuWxussAAAJTAg6xd5pYUEHMnKmUdep0VtxGM+Q3P6LItVH8
WUKBHiqgB4GPiZ43NIC0eD6ZkOztlSKQBTSORXBfeP/gaZYY1lZQWgnouH//NbSc0Yu8AXrAQBhR
VQA8NuRop3p7V5qJU9vPsjMh9L6lXPr2Wn+3MgA1ce4jXIk6YGEUQ2ZVDSfnLKrsWHkW+zhQCFJM
k1/tG8rIfWGiJtSYkcBYfGknmLvmYmN7Vz8iytA+4NZAyOlTrxYbeVSMsoQIbgadI4Ze8g97zjas
rH1EPDzhmWjmIaZqcWdUFcojxKJpVAMikVMDnBdmkwZ51MYBmgAb5tYWBaA6pkg9GLX0g+kGHSDY
oyjPyp7Ke9NqzCdOwxcRiS3d71VLEPbw3tj1AWO4dpqm82lptW6eglHoax2256z17ukYbaTN76tQ
CAEYpEE7Bt4CdNDivBfOObgKegaKsrOfQcU6GZyIYYa/Cp/HsXSOU4/ONnYUs7mA1TsgXqhcdVfZ
LQDiUcO2GJDXbivwPgNqAx0pNAa0HwMZDJvxwaHncfCtL7IYxF5A5Sy9HfZWt/bCylLSuFhyZWJ+
p23GIQ2y8tug6lM1uM+SNBv54pYZLYjnbe5HgkxGKt2WJ6HPwz3KP25aTfbW42f1FPy7olCL4y2b
QTE8Z4t0T4QwDs27KHbpdzCHbeRXq2sCTAOO6aMRqacTplW7XWHgmndVs28gDwsUPYBJWxFz1Q8W
SjBc9CAo1Ds2HZi8ndoCvVmppuolt8t6ToaxwR31B55wYce+9gQSELftG7BlZU49xT1eXDEmDFWs
ahDI3Da1dgkgCv53Sdp5JoDwC3OCTg8bf1iojOHxZmFYyJvPC5PJbVur7nBhS7twiPJRDUHb6VxU
ffHJxuhLGbeFk0cJWZoRcTBn4+ttk2uOgc48Rt7x4IN3aCdXekYpQuLMaWgafD+7rrHjJjAHfKzG
3W1Ta/nfpSnt+NKpqduoRXLkFF65gyhR2neQbhD1985lu8GDWFuRm0fwqP5uTxSh8tKwdqB9IfxZ
FkqkmHh+dOzq2I3TwWHyeHt9q1uJWhMQ50DXv6s5zYs+m6RllBom8e66XDqnsBvAsWw0W7Ifa46C
Mb3/mtIcJRgGa3AYLc5sXoAMqvL9O2Cji2drnj47Ub01BrV2CC7tLUu/iLy1MAlma2eaDurRBBcO
xm5iI3gMQcFTy60ayuo+QnjBxWPa9AHfvzYGHmSzV6AXPEGH2QX0z/KPbl6y2OkxCn/7ky0upydc
QJT9x5SOLKuGTtiso1FaMRczpLSx4qH3/ThjCFy0JtGLKvp+B3I5erhteX2RARoXGLlcqgbXi0QL
ifGF3Sq1FXvy/Xrf0val8qb9bTOrCwRiA2SNy9tLL+ua/li7NbS6UjPEAJ2J9zGCiO8dXFn+Kgkg
VGNbAvco562bYHV9CxUuYN94qOgFSkr8UVQoZJ0aFX3AY/arqswPUb2l/LS6vgszy0G5cMyICWLL
sSbnjiFc7nMpWLd3iWq/mIWPUw7SeAckdWZNn9p6oj/+YHcvrGvBk5DBp3PJy1RVR2f6Z+5fg0yk
o3k32RgVnJqNctnqqb8wpwVQp1UREGno6Ht8/JBZ0b3LMHU4sGI/OuLpT5bmhiAO8UC+qRM5Zh6p
psyewlPlN18n2aJlC74oUI6hICH3GBv6xswt8ZB1n8HrB0U6SJfrBTSrs8bSlBywEqM/jkA2x70z
7Yeo+nZ7bev7+K8dzWl8e1JmbmCcQ/XuL2bVaQOiLxY0jwZC6MaVvho5ATb6z5o0F2koKXweBeRs
ztDljYuIuo/9RMKYg43zuQLoPTE6tdVheQsf7wLbhVnNVWa0/Cx7KMvzjJntbxh4lunYLxoTjFsy
nmpifFTgW+5jKye9nfTBLMcYzRr6wBvi3hGUSoI4AEHDq8fADRA7QoDBk4Ey6kizQvyiJQi9vna+
33ixT4Ps7JPG+XX7M626A9BSqHJ40BXW0WYGkTZVNpDg0NR7EuZM4q7LX2W9JfXuvCMlQH6A6tci
EQaKFxQVroNIEZB+thy8sxXIxIuHvGnsIvE74n8CPHLOY8/IwI5idop1Z6jo1CbgkqGENEdrNX/7
FOMbiY8aI7iyJlnI2Jua/nsNSuEX6ZC+jpn0QbbXh51h7kx0H8w4L/IwhNpTPtNdlRse2XGIoXrw
+3CGIGJF5eOglqdpo3r5NNfC57vGnwXZZQAPvf7+NmOKe5kWRx0VbSNt9QXnTVtVUSrD+cDc4gz+
vlhG5UbwWq1ZYegeZTEMzKCxoCXSGZKUAheCSiXkf/Ix3/lM7keLg0ODJg4IG7hq7s1xiHsv3+Wt
/9wZT1Q2x7z8eHvBa4+URccGWT3epVj59YIRUxoRuWxOwYV6Nqf8JIW9cerXXBf4O3S0UAUwPf1x
XvaKj85oTanF3DgCTX9m5wCY/kmR2MV7DjNxkEgDPv56JR5KqhPQfRDrDcS9LfwXsTmBtLpZKAuj
SoA/yAGvTUwZypCRNwZgZufW89QQWexEAxq54+2PshaTMbkERBx4o4D20+y4ciJGaVjRCfDSvd2w
Ey4IAtoNkgYtBMxvG1vLGi6NaekzXqRmG7SCnvHeKXeMiCEWrlXtVZGzpKi5uKuEnUN1B8NDn/43
09onq41mYc6AqpjtfO0665iL6ocVoF2IKz0S3jOgGqfbFld3Fhu6bCyivl76jsCW1YV4eKWTMT32
ucrinof+geVExNmMJtVtc2sXHsTMcMDBIYvDrp2uIZxUAdbsKLWk3UFtvvBIIhkY48MOHIWMWm4C
xpYtDOKamy5JAyaGFu4LPbgMwrD6gBsinT15J7LwW1vKDcKDtTONeirqGqi748Wsx0kQIJqjqitg
POzPeScxHVeDPkvtb+/fuhkcN8uyMYinJ85lNow2LcCoy7Pvjd+Ax7qLS7Kll7PmFGB8AloBwQPz
cdpxywLu29B6DyBU3pyQdD2CMP5DVBRgV916O64tCPUFsAovjOBA/1xHENtmTjkw0K3Q0umOJQNZ
D6icMYU3b3aYVk0BHgUKPzwb3xGpFlOunBqR/yTnrDpWnZBHVopxj6l7f3f7My1urCdY2Lv/mrKv
VxUOHYTKRFideTWDGNjKKoJRJAOExFwEZ9MSMpEgod+1yAz20gYK9rb91Q94YV/7gFXu0jxsQNY9
TB276wzeAAc72UAGMLafMwwb3ra3FjIBfguAFgNyHg/K6/XOBvQsApB4nV0OEm63BMdIhcr0rmS+
C/pYv3oo/FnhpYzi823L6x/1X8tasMYzAbMjEFdOMX1wqsEaMGDCMd9UQVr/oP+aWX7GxUuy5XLu
QfrsnjhT972FMT0ogP4lqXiw2vo4BNHRHpwPfmj8Npge2eflzi5f+sJw5biVX0uzSKk5qb10lRsL
pzQTgBu34JLrW7kQykLpHMMPWmzOwNTcTRTvVUM8NJzFeekmbbs1X7HqmkAMgUwMQyKYXL5ekAJR
p8UQD045VNu6/qdp3YHVCyyDW8x/qz55YUg/g8SfMoxqBKfRmFKS9a9WZ8S1C/pvryB7F3P6+dD9
/ANvxHQKGNmxPpTurxcHkaLOFQMxU1rZe8tB0Yh7PC5RYfmf7OiVKcOA1KjttzQtnZ9V9o8ZPBdW
vRFD1twhwAsfgkuYtHlH+D9CNmN0TaNIxTDGef869zJm06/fXwhEHZcSOt5ygQ7RhT6CbVhTh5Z4
x/Z13R6i6KMUWyjJNVe4sKLLjuKVhvq12fZp1B2b6YctnhdRknz4EfIH2XsbG7faqH3j8g9MMFxj
WPnaCyyjjPrKCfJzH4o6EZ4g+8zIrZiOlnXEO8bZOYXV7wzXE1AV6AQ4Xlvz5fbGriVaGK7DWwpZ
AtIF5/o3sDyzUENX0clzf7buqzOYezbzvavy/Wj8QWMf2T/exqgEORCSvbZlG7Oom2BpggD5M+Yk
nd0pdX3xB2ZAZAAhLbw3MO+rRY5QILr2eRakTjSLPQirjYXGL1Q0pjYIkm7vn7Xm/pfWtPCBQSm/
DamF8bym7Juj65FxBMdY7Rx8UsfRxNtxx0ewZ+9HaUw/5s4dT2PQ5HjRV84Mvn6nBIuO1zKw23co
Wf8M62ncAl+t/kg8VRf2IWBj9HTQnkURWp3PznSqy3soqwRHyx/HIxpfZOOiXXMolIL/a0q7iNpx
aaIIyC+pgNC7NjTyhzpvrMPc+8WBGea3qDfGjZO0dm4jwAzw8nPBrqLPL+T96LRD6Xon6U47aT5n
8myhQGVYj57NDj7z97c/+soaFyI5DCuAy/c9+z1vXVqSIsvw5jf3ASxV3D5UKDK4T4bYwgOvGgN6
C+QTyzS5nvk2Iwo53gKxZ9293wd7OT1XqBLV/dc+2xIxWbl0F8wNmu8I52AR1iLSCP6Ormi5f8Lj
5ZxNaQEcaTWAybHdunVXPBLADTBUgfEIKbZ+A4rcAU0oRWV/nqwkcKcHN+g/IrXf8IyVF92lGf0C
dGujUEVGh9OQBeRkQdVoH9WZ3LCyvhjslwO4C8AoWhBtZnAxuFPvpwWKdjvAb2hSmg3bU9Dg/4+m
tDy2o9BF8kYDQj5FOe8iPh/w2mSJaZSfbvv46prABhKhIIS/3+Vf1Sw66VMIRgLLey+oR+tkVL35
JZuDLYIBXcMYDztwj1wY04JoEUDR25/cMAUVMv1RRxWFpgDz+c+2keM9lIu8r4hUPgbZQEvxE8nu
UDxJ0/RfPEIR3YFrMZ9GtzN+QOQkOjErH06ihex6ovpsPo1Z5r1EkBl+vr1Fq861QIHBuI8ynT7A
ahSLrEI+lGfD49lHX075nWepz39gZBH0QAEYJ1M/KDUGY3vlDcAayvZM+XjwQEp928RK+MSRt4E2
QrkFrPVLBLp4O4AnnILk02vRv7T2TljEHrOPvWkesasO7Q/RTDZ2bi3OXFpcftGFRUFD5KWqbdLC
MaoEqKLnjg9VMkdjse+kEWws8P2AG/zr0p4W1+pCqpbaClI6GGEN42Ys6F/V5PrfURV1v0I0IfxR
CgZB2qIqu9eZW00eIxQyOwZWz/UPYzOojUr2xha8cRxfbIGvJFg9C9BCzDkvjcRp2BzFFCCt+ji1
XZnHaJvYW+NT7wn13jYCqFIEcNRt9MtEluhv9l2fnYaa30lX7G3K9kzVh6azH1huPbRlcG/y8NHP
u9SU84Hm3l2A+PknHvfvz9DOe80G/Ia6VUgSMgzngzc5i7K9bxiJDMwEsNcuBhPRxkla3/F/jWpR
WlkDlJdAW4EBDhqHgxsrUyYFfxL1RuhcNQTpK3wsTDOiWnXt3QbyEUqMnp2zsi5JXIuuY5BbGv+P
tC/rkRRnuv5FSOzLLWRmJVnV1ft6g3pl8wI2toFf/x3m0zudRaFET41m1Dej6UibcDgcceIc8lGM
ffTBDB4Ec25v6FYoQln9X5OrDfUjE1SQZTA5iYaj0025Jfn//pYERjBwY9xxoJZc5wazaRoeATmX
M6/KqPcqovcFpTsndevWuTKyfoHNKPmWYK6LzwUkb0HilNbqDgFvZ7c2P9DfpUSrD1QVYQeuBlrl
luV/ilso7EbdWyIhCjKa7//7h8FsCoiUwVuCFG4VeQibkoKYWZ0dK34Q1McAHrn7Tyb+aUxeRRIK
VavJq1CvNDOmcjHs4Pz0nZYcb1vZSkOvFuKt9oxIsBB3LVDZoYRqBWkOI3lt+xY6ABAQNjtL2jO2
cucRjBFeM1TlBbjt6jBMxjuDyeadKBZfMGEvzzRiek94ZMstrpe4ChBxPYJLKWghh5u47imoxe/E
KwJ03lz34Nuo2d/e0S1fvza3SuVmE8kJ4J347Cbq0IVdTqAHWdX8f38Oo+H8rwf+oxJ15R5B22NN
flOcExKXP0d/SSPKqgoPve7C6XB7TVupxLWxZYuvjMnYmRqfOd45guB8pb9IL0l5+dgFCzXP2/F/
pnHGdYaZIvwZgi8Yfeen5rSc5pB2QJn7PftFkzBFEv7h9oq2Iit6MWh7BYsM2frpzIPK7iZnAs8G
ZGFIaL+FsvkL7gtIJoB2Ek8HzFIvjnK1aWPgW9x3h/ai0Sb95PWavCsdIDdxH2e9X+/BXjcP15W5
1TfqkYlrObQQvrF6/xxyuzrywCrPbhmAyD5U6liOGOC+vY2bZ+vK6PKjrtYY27UlK9OA9Cd+HUf3
1vyjaL7N5Z/bVrY/1t+dXOWVg/SmoC7GOccc110Qi8NI91xue/egOxHC3zCft4qDIRJWJP0GompW
Il+1ugJNAetxWbFgej1R3uRTo/dAoYsfr/pEkF1COwoCTOAzWlfO6iSqisJIhe4rig2tSN3qzwx4
SQI4rwz+WL1KZbmHC9hc6ZXRlZ9oQPJGC0rDZ7xuj3VkwEfxhdQQ65qK+VAHzpcXfLsrcysP4SXU
xLhDCWQNqgMfvAsN1LvbJjYj7pWJlXv4xGdYVF/mMSHDSUtHPfS0mF5xv9tj4t0ztYpMnXYdqhyv
zbvW1/csEs6jDzHoh6jcJWvaPFrgkIW0GYLUM4IjPk5xKVjQXqyC21nVA2HHE/9X4jJ+UnFCP9/e
xM0zdmVudTebscbAxML8UvdxdFJcF8eh5S+pemE5CyUHEk7wQz6NF16LEKRZ1aIzaVLJTpJ+ssbh
YPsPs6V28LubK/pra51Aqd5Ho8kJW7xGnI9eL+584+e3N23zGwHthhcXFOGedcoHKBpyaP5YSGOa
OVUOEIJg6DtPxGozR7zkeb0oc6MpD5o6cFw/3TzJrKJUIQrsreO8hgL5e6Eh3sgJsDBy6vaKy1tr
Q7kXlVAf2K9n4H8mgJZFfR1aRtwDQZ3ODYl/kGD41AfuzqN561Sh0IvHKzQjMLW3ytCMdBxVT5XK
51k8uLF8ACD/U2C5Oy6+sSJ0KRblVjRmAHhexfjJG1GPd4YEb/O6uMNg7i8UycxhEnV/Kv153HmO
bPgfbIDdD7VDFM7Xc0+9IyZiyxpoHtLlvmehuZXsmNjYuCcmVpFPAx04GSJ1DvbdAzX2h9pUJyQ7
v267+Z6ZleO1SYvysRXUaNhaj1L497QWj0ld7PCBb32fZTYITOCowz+j1CwaeJkjAyhgK29K547W
D53V/AaJq3u0RbCnnLRpDkq3KL5DGw5aP0+P09y1RtEBHWLPYVMqKasONJz6ixK4dzV61Kfbu7js
0uq2XxS+UfMH4hcOsezyVa4EynvP9GqAbpv3u9MX2mUFgXSm/ei3r6r6rS6HHe/YWiDYn9FeCNFh
eMZlCCHHmREblVOvUpeg9L+N9mluwOsparNjasvXMY/hLLSJmNhc9xtJMbpzaRdz3sfOpTbiELv9
19vbt+WE1yaWn3C1fTVZ9M1LU+Y9RMCE3QIaKtNy2sNkL0dm/ZWQAS4PEKg5PiOEqGgdTKpkbU58
lKsY6/Iiqo7CgsyQ672qICrp7jLxbtr8R9wjAYPCMyYVfEJoYfoOyncQ586IAVODpX4oph6FXX0Y
qTkVLdv7ZFv7CcjtPzrPC+JjdajxbIzaYdD1pY56D0PhdTu9HwLifxgblKVvf7st9wAhPi4R3JFo
FK9sWXaDOrQVDnkyxBmd9AlVp/N/MrFuCXky8gWQVTJvvPjBq9x3iVPtmNjInNET+HcVySpgdI5s
A2uEDEMBYCgan2+AVMP9C+3vOwUql5OixR50cesjYcoJzPugv3kO4pW9VwzF3EfnZTB51llUIVLJ
nbi7aQTD7FD/dQE28hb3vDpZsYEOhNSYLLQIt18liRXeV15XpeHE3OPtr7QVkgAtBMAbWSDi0soR
fI00XoB5Mo/iVxAwhFgWPxTW91p/um1nc0nAlOC6B1Ab6NanS4JuWwfx+M7OKXhjUvAUHZzZ/lJW
5Md/s7PaupBbpsCoKb0MwCg/BIlrvQ4Lv/7pu9A3um1qc+uAsAP4AYqcz6J5UHvEEh6aHV3t34ug
Dt/j1Qg2f4pxkSmWOw/7zQ2Et8Md0KJ6FtA7YAg59Ub/XPL5ODgM+E8N1n2yg5vdCgw4Uf+aWQV1
a6zbQfMOkY8kxxGUVU7n7CSXW6d2odwA2AxjLeEa14b+i2iKhNi5r/wYYBFP1kdE+PC3itnrVs72
0R1r8v72x9rcvr9G1xwcTBUYe2/COXdG5p8wQjSfukUcMrFUvOMXi4utLywMwYAbHBMF4FZfRaVJ
slC4uqIX4K7JnWGx9R5+8slwGl6cEFAUW0d+OlLAum+vcfPbXRl2n56xjoXWiEqnjYJT88X4w33I
9qrT29v4d22rh0E9BLSzwC50WcTQXkkRuWll0N+byr65u72aJfI830ZwTfzTjfXWcz6GhprYmLu6
2JMpUruk/cmjYOSulPN+ZJh96loNQT/HWI+WX+0cg00fRbsZEsIxMqj1NxzaRFeYFcGwGfsFgr2x
ddJxnFEH+qSsPX6YzT29srX6bEndcppMJc8HHr9qYsjLNUWGCzN7wX7GHlj4E0jTIDV86h19PDdo
0IO+K66l715QALcxwo0E/9dAkw6NWCshOnWjhcTSCNk7lyBkfC+b21xsDDIYF71RJHQrByqDEVOJ
qHedowrHnk6B+9CiGXyQSpiXxJkrU6tQNieoJFuxppfC0242zQEUHiE9fVJemRwDpyjApdvLd7d3
efNSwHQWBnygzAUZgqe7DGZyC6SyfpnXiqSS/4wMPw+tyRC509uWNncS9467DLAD57faSVo7UYDe
zMI34xQZYHfVK0wEetAPa+qdiLYVWNCgR58VM954mq2SBJtUHolAkg7yf3aP6cOzX1XH26vZOu0R
hiigQrfwJK7L/x5Ar9pTJSZYI81SPCtyFduvi9F77UXTmbH4rdvWeIeaHbtbkAUIy4JtDtyMDki+
V2vzeUhMZaHk6xcPOuyBsCanYaaPg5tkVEX39Qhxqjq8jEVxgSR2Vllix0+3PuTVL1gnynYFlcy5
Doq8HwSIdbhb/x7GWL+xKq/cuSG2vPPa1CoG6CaepOoaDsaPPrfrsxb1ycFl1NcviJ/XhlYxDXk4
idRMVd5ykTHvoMX7oOghAveh4jtr2rpur02tzoGlbdnoAhyIgSJHWb62+y9hD2yNdzb1dIymvdb5
5mHA2CkwaGBBfNaYmGvTRQMoFfLYBDrJQYHUdHdq8qCre/tIbN1BCJTLYCIo4VGHeRpKkJWrING2
h2aEAyXiSeh07Mn7FpOKlwASO6mF8bSdS3fP5ipmui4drFZpP08muyd3fVhYOq/LonsoaT33RxDz
+vo4BGCNyW6v1tn0zaXvggsXOe665ohmZiBtp0xyIKgUUJ4Ys8YgyZxNE+BBVjn3mU+mNut106JO
k4zHGXMKoOvoWFYOwXSIevDTGhG6jxbt9JkJJXZ+4uaXv/qFq80hLLGlo6v6QlkpfxVTEpy4I6ud
cLDFFbWMX/27EUu8uHr92a2tixLXB8QF1XgICmIfXC2/g1Pms7G77mcfG/dOsih+A5aY+KGdvC89
hy7K7e+xGZWufsXyua5+xTiCPLwhoG+SHaZr7B6zUlx7GPfdI/va/u4x8DuY0lteok8NtbiDK2lQ
9pABmpdZB6Lcry3vp8fZNe1DrzCm8KKD9a/F9Vugo5xYbkSiM/cgeVDStPc/M6h9laCmaz7d3sbN
1YFdBnSNYG18RrLHSB26nQyts2oL/6K4ZZ+8wOrufCrkPbX2IZ6bBsHmtAzHAye7vs8GqIxqHtgk
r1oBwdYIYovBwekLMSEkNnGT0aKafuI9NIb5XHPRvYvCfvpI/TpxjqZyuuaEGfP4g10yu0cGg//l
EE/uHKehmMO9J8vmtf/3167vPkj9kRYhGsCCyBwTKz6h8GJloSPeVoo+CMJZ2ljFW8LdPfamTf9G
gr8I4yy1nNUpE3Fri0LyOg8Gd4LO1tilwL9+mRvv5ws8IES7IUSTCEqoqztXDCPQcCWOc6HI1C18
A/RUCt4fgHgvP1VAaJ//d4OYycDNgdIeoPqrlY2WIRY0bnU+e4E6tKiGpHMUz18nrS3M59Pk8217
W2Hx2t7ikVeRgqDVoTGOB/0IV5T3LYn40eDB9O62lc1ELQa8BhPsgIKCkPypGRmAV0G1EbmUYVdD
nlQvEzyovHg86U9NKKfXM2YtUk2rKONiVLnn0RbcRxJpx+juTVhuuc/1r1ndBZ7qMEYA8fYcmfFd
XN4nIIoww5/ba940gpE8DNcAgPWsDTf0qqZhPMdgM4vcO6aiKJsqAUFwksRvb5vauvjjGM9CTExD
5WY9I1XgkTFytBNyNXvuyY+ANnNx0QCPFTRHJ3YtEM2y5Hjb6BZMFrI6/1pdD5S0jqhkx9waLDx1
kRJan2wBxRarZb9DTKimrJgOkHfImD/ccVm/6dvomDhlrsZhpzcdbHox2O3B2IPcDvMmT93LHwUb
o26ZgewK5xFTcCbOlGPG7mgFY+WDC6QC6Ypo/faXoDXqAfE4a8iy+IK+65Oe/QZjNglT7fcxSEWU
bH7UxrH7DB0N/yMrzfhY2RAmlMbGKHqX4LkNqifUxtUPaJKc7JpmLkR3QYTcf7KIGzWpM/djeQg8
TV2ECr95HQ5JWKdOWVmfadVU93bnOfezN/nJYTZ2XN6NkiJbxKRUBJKxRMlvJjAgTq8SOjSnUBf1
p04l3o92mgr8rliBPc6Lhe4OlAwgl2J1iV4UoSM398HkBOoxkop/KVohpgMJW1l+5LbAtXHbCbY2
PvFi9BdBWgx+j9W5VqTFBBAadHkVJQV4nYdafiCQMjjdNrPl4Cgm+Qs0ADfjszDc1hjpYAtkibQH
TkFgwgSUqGnqg2Nht/awdQvj9Y9hw8jFP2tvYuD19pDXeLlmgKQqJ/X9/g5T2fdBkuw8tTZNAScF
NYjlz3X+VGk9sMpmRc58x/gpFT4Psgkueo6LyfmFwcj4JV8sSTAqBUo7F1CEp0cF0aDR7WSzy2Tr
+j5GE/Ah4RClvv3Bttf118ry36+uFVn6Y8iVa51pHbFDbDonkzilr2sD/+Sj2Kun7NlbHOjKntF4
wdmeYjmEcV5ZxMc8m1boZ+Km1voF4RZTySDeXGa7AShfGWsjOWDfYjtnNftcQ4KHh+NjZ+pTHL/z
5NfbO7mErlUl9Ymx5QV9tTIV+K2auhJsAAEt+YG2gWpSIsMeaHnhu82ZE16g9Fep8U+NcY0h7aiO
f93+ERvbix8BxbxlFBvFltWKZ8hYETBBRGe7ejvQL8T5EM6nytY7z5aNY/7EzGqtWKYvO0xEXkBX
rDGV3+g7YUL3A3UK/Y4yVBqjuN57UCx/6fMN/ru25QNcbfAISlMVUUkvierdzJmgwOC4yjlHHp8y
UUCpkyk9HG3pvaDJiqYdaGJwY4PEco2S9JNeA4pLcCPG3t0UTY+EdjvcxRtJCEygU4yP5kHla/Xh
+Cy0J4FeBXvrVwuq38n8rXJf0Pt+YmT12VSDEnhht2XuYqw3U01Z5qOLJ4EbVnuv+L31rD4WeJpn
f+YVKjecDCAKt6Jflg9ewtSl7AVcptDFXLgH4PUxovNTx5jF3E7FkiWOBGJ7zk88ONIqaQ63j9am
++GG9MHMjW7kOjM2fakhzoFOu2gly3iHDgWJWv+YFCK5o8a0J0aC6AS+pD2JUXe5nJ95/pXp5XK/
8vx4kCVhlcbAs9X1Jhtq7lzICLxJasCNfqp6Eh6TOKpfV44ecSogn9v8rg2r3g9O5R0GOft3DSS3
X3eRw6tM0Ra4Vzo2/b0q7A6taM+0R2GIOASz0urgBbQKIPZJgZ8JO733HN30DRQUYjRY0X1ft33a
HjoHMy2hAaR1JiT70tM+7+3oJUfqysyqOhqXtoF8BoZLgQM61LI8ENUeK7nHOrO5GtCmuWhFOgFe
g08/TjCTxowqADVrkzzWAco4JNZ9ijfAzujDpgNeGVp5AQ8oByUfetMziLF1eOxLN+P+O695M5EH
pvLb7r51naGtCrwWvtPyNHq6LDGXU1vICpxLsfVQCe9d6PKjYvoytP3HymNfpXZOSZ+c/5PZZyNT
oHutcXYxzBQ6p3I0dxyFc2vsP2gfIqS2vMh5/uRQ+fG22a29vVrteobKrpghbYsCknRl+QeibN17
RzbGuhuaQIL+mdiVydyGWN7Bttw52KlG7plfuaqIMO3bA0uRIzinsvvjKj+d3dclwM9996Xi32+v
dstlnX/QcRGwGUiMnn7b2YU2i0Pt5ExtjVYQFK/5oSV7on3bi1oweP/fytpfSd/0QoKNHz34wcua
qraBR4kLy6SkSHyIWUtM/qsJk3gp6gezPN1e5VaScr3KZReuouYsaoh9RCB5g+DIKSmHb3HRfmbT
L99S0wHgh2+3zW2lXkAT4RWyCAKB3OWpOVXOreCTIJeaG8jiyJIfHQIkeQUdxqyr2d7I7ebygOJE
XQ8gj2c9UD3ofi5aZO46Dsg7Vc0KkN5J3fetDNI+SfSpjmZ75xm0+U1hDOSHISYn1+LlbRu3klug
VKgoFD3n8S4sZTorkxHwbEWTl9YiunvBvl6ZXH7S1We0pDeONYoBedXwk3GKA2uBKZ7jz0gGdm6M
zS29MrX6hG4lJJy0js/BVD2Ac9Gyv8eum3JhH8Xw9faydmyFCwHr1bIgpST6INDIwMxnYRUpdD+y
EaAtggs8qvZojTadExhVYBKQAbrr9NKziaiCTsRnvIk+Er97y8fEAOlm7tGh32O3W7Zpna5AI+Zf
Y6svRlnXkMIqyMVYLjg4NV5ATAXOR6epqxMHAcG5RZKU0sCbMggW053GwxJXnpmHijSQ9UDwAY30
dGdD4sUM/YwJHTV6MBJPk2o63/54mwH0ysSy3Vcfj4bjyJBFRZh/nR7rFsp0snwb9lF+28zmShCg
IWxkg89gHaepoGBQoqrPpYnqjDvjbwjg7ZQkNz/WlY1VlAanFnftKZjOom6qQx/K6k1A+vnolcBD
Er8kx67QkJKIG/molCiOt5e4uZNX5lcfq69rv4goxveU9FKh/whSp/O0dxVtbySIMFEpAgfIGveA
x2o1GTGxXIMKkwkn851+r7S55XUgz/0/EyuXGCEZ5ujQri9j1NR3hW3E56JxUT/0LKJ2PHzzNF/Z
WmLLlfsVaBFyTMEmZzxX5bkryyid57bEpI9xF5atvRO1/ZH+rm11oDHsHdIhKFvoUdKsxqkdyaXV
v297wmZABIYeqClgfp91cALVT00USXLh3sgerVKVma6n6D42YGIzXgztJRRUbtvc2kh3YeVDHxgy
r+vRGJU4pHdLlCspn1JDh3ToSCaHD6W7k3FtOeC1oVWCNweknFVRuHmsnDtl+nvH25N03CKTXqCX
jh+jvYC+1Cqro03UBS2Aubkl2gqXiHCp+G1sDAl+ANwnLjIiih6VBSqH/mSNynMxSwByECj5sOG9
lww+NFUKr7PSkkIbOJUgF9kDpm1u+NVvXEWbfmbQsaKsvhjaO5lNPffQWALvWFHZaEiYPUmJTXuh
v+RIASAe6z2pI4i5dwQAEssIXLWyoEdwi4MEZADDewlE3t1th9o6KS6aG6DPsUH1u34M4vHcTVyA
opBNeKCRBoOs3g+oPnz+b2ZW2wg9UAjSQOp0Icb4k7gFSytqDRe3duZ3ty0tR3t9mWKUBpKLIId2
oa6yCjUNb3Ay+YwSOzA+cUjuY18dqOO9QdOmTIEnAe0ay24b3drFhVEP5GegrEWu+dQocyvD47gO
c2ba9r0EXuaNsN3pE9Dte2F762Bem1rtZMMaeF5Y2TmEFjOHJBeUc/73OQNMfv5dzbLaq2jN9BQw
26fe2W9yVABTqJmnrdpTNdnydLAGgOAKPMwY8F/tGe9ioZTN9dkbDKo9AZoUiT+Clw+87gdIt+wV
8jc3Dk6OigemQMEd/3RVIW8rmcwQSQLf0B0t2bmy+I7vbS4pQF9qIWVeCBCfmgD2UxMBGP1ZWfEd
UHtHz3g8bQb1GiPCOwF6yxZo49HKx7sYDAlLmnT1kcbS60HoiFQrRC30UM+NRhltlllQAXHGpm7H
wzfNgYUBPHgYacWky1NzBFmXdqBhkMddVd1JvxmyouGYu299nuki3tMZ3fpaOMD/2lvdP2DicnxN
KooWcHIs5jgbmr3Ria37+9rEyiGU605gz9bJWU4JAkNdv7VmdjYdy5OYHEDleLwdJJwtnrUlKv27
qPXZNTwouY6tvCkm3d9pU8jfLQZTy4yPg51kodDUpH4dh/NbTBeLU1hRfo9eURR/qC1G2zs+SZ9m
zdjO924k/QBkTeDOTT2uA5XVkQAYfhLhGxa70GDghLX9Yaiq8dFUAyjSeIGXPfr54YfJc9Ubv+mi
ty63Qwvk1o6FnBkv84+N78VFagLLeTvRsq5SYY+NdSCDYvdR2wcagqDJjEY0hHo/aDlaf0AIKz73
vtP4KVgLEpV2EKn9xfyIuRkeTrFJnaEyLJ1q3ZRHXKjed8VJFx0dOZbf41nwVwko39NS11DHEGHT
h2lfEAJxbHTaw5QmnL7BADfKLtC4sD6jZTy/K/uyklkZdW54gD6lN2ac+aM8WpEneOo7AwU2gbpg
cW1cMbaZAnHflBKtMIUdcZ6874fQBXsyUOb9IihPx9zrIkYfsNhZHO2Wt9El6cYBXFhzAvbZWjou
YAYdAeP5CARc8apiCntPhODlsSKxtM/clV2bBQ6XHzDoNrwJG/FjDse3qLSSCD3YNvhmjZFTpyIe
bGCHoTyc8QIjUBfhSKayIm5mCOa49cAhAeuF2LOkwxBoyBr3q1Ml3puuDMyDW3a2D26weOrR4weP
euoOiYyRDHKM7HtGQKUJi9ZZ16HmkKLJHj/0wdC9ERoi3RltJZQsRJU4fyKHBXe97sEu2NDZ/3Xb
4zeDBgbhE0DcgFRdN/esAXk45GRFPjB5oLYCYxU7cHs8IBE53Ta1hRP1/Stb65QfSLHKmsrwPEGN
EXgI6J1jiAjzV+pUvgM9tgCUOsh60aReVWaN6sqPEJxt2/vJzJ51AL+SY1Iv0iC9clkpfliVCT/e
/o2bMS1ZuKgwtgoUwCqG9nTQU9ckFoYEk6Nr8cPUq52C0FYiAhbBf02swmY3az6OUHDM5+lRCZRm
eZfWALL9t4WsIifOfFjHfQg2rbKKD6xDExMStIfbRvaWsgqWBiLEONAgPOugJJLOXnuooQUWluOH
l9iBCDFykDDEH09vNi9UlPndON/3FivYDGk1yvtvVqVd8ZGYeg+8tXUmwBUCSCukejAPsiz76t5G
QysYk7rzz1MdXCBIjuJFfWaWdc+lt5OObEGGkefgwgaI1sXk8Oo7dYLpdpwTdrGshFZZj67Bm/Af
55PM+4l3KlR7k2pGMFCjLb5ZCRj5M2mED6D87Gpr78XnL+63Ts4XkiWo1UJBCODXp4sHVo9gzCbA
uB1uGnOUGtzuKajGgC0IZGygZOXL0kq7MnZ/FXwKTZa06FBlNmv9zyCKx92i8TCqji7GeKosrPVY
pLGk9PXoO1UadZDG5QTMYcJwCSglxrOt1GHESMAY0MZO3WIAT2wLMa8kHcOmVClVXt0fpkk395Kj
G5m2XtWYNAJUy6RxFQ1dqghAeEcMfjMGiRnlxKk0PskMKC+dFLIUtUgDoYu3Xj/pKnM7Hr8J66HS
UERuS2/n7G36zzJaiuYxCBHWaXMHWTXgRnqUfEeQZEZ4Hvsqc8pT6Uw7xbytAwifAcQQj0MPScbT
jwUV0R68dmhHcP6LRFYG7cjTrnjjVky8NrIK20QaT4JhlV0c5D7eoQXBE9CZkEPaA65vvQsXfh4M
K+FfcME8XY3dhjPG5/mYJ6Q6ldF0FwNXkxboOugS6V/YBq88U+3xBW8t79rqanmDbLpSUHT6u8DJ
PCt5S0bn0+34tbkwHG/gyUCYAtDH04W1RIl5LEsvjwYnDaJvNiBQEhSb0fzNb1870R519OaSruyt
lkRBx1Y5KkRxQpD3TSnuSPICBg484KEvhvkr0Iusn2p23XpC2V2UR7I52JFEDc+RQ1a2Tn8gI38s
xCCzumT3LeSmji/Zzr+2l+VfxWdnnqekjROILDcVcPJElpnFAjwLYoilaOe9ZccXluwpZ22dNQRF
TMKDnwg8Y6vUIDSEViAE7HPqQ4vACpJfnQsxmjlSO43brfCB1hvG9VA9RM9vfSU0URkWrJB5jDPi
wksiyUDFCnZoF4iLGeJ4zCkHeyeUbPlM7OFFvADC8QBeWeVDUPuQxRa5sfS5gI46pAp3Gn17Jtbf
Db0VsDxZeHurMUb9QNM7DS8+3PaOPSurCwwXd+SaMSnyVjnuwWpM/9ogOd/Zrq0jfb1dy0e88sFK
Yz7Eiy0XdLLNN6eMfxtuv50n/rNZhvOMc5+wcSeKbDlgjKFqlJT/KSqsoohH+lrNDcaAi1ofFPhu
tPttqp0XXF7XVlaxQ9RE2RGxy7wQD3gxpYX6RqIOWereNN72ctDuBasjYMLrglzr6pDwWvEcNGxH
EKe+Ko2XSc/dQbhsnaZlfuf/zKycTvp6ED4IxPJYBN8hwnrXD92ZGu8AAoC7F3gepnrteKEZwbzL
U58IjPK0sRw/Ny0mNbMx7opvjRObnQfE5oquzKxcr5i8XnBLjHnY4pFiopI+dAD6HdBcCzIf+saf
by9r294iKgb2TeACVmWsfjRhbzMASaL4ux5/Y8ArS6r3JP5z28zmuQ3A6GQDIQSS9ZV7t2MLsdOO
FmgaTkefaIiz9zuH1tk8tdDejCOMZcLOKoaz0YgEGLX2ElVB0Rygva4+6qHwv2BUWf30rRm1FGIL
9LPR4wBYaLJr+/NoS47ENaxbiRljtASO4RTX34ZWTF9VWdboKU00Qkrs6pqlwA371c6Z/Ke9vE7K
l1lx0Eu7foznwlPPQm49WVWIs+L16oxJzlRhaMUeXmGwL7PVQxR/dSHcrbuvdiuysnmcQexP2XfX
e5imMW26/sDN77ZekMLTsWO4L5ufMYi3Gcrt9V55f9Nfrn7s6sS1c+X6ygUOVFpvmug19z+DPx8M
hTsfc/GH53sCTwGPHzj11i15Mqmp0vNYQMkSBROWuOSVga790S7HHjhUjL0VdEx27ubNoAXtFlxV
GHp8Nuoa89BYGDeBNHTiZwCjYtaD34l2J5Bs7iA6bkDD4AWBV+jTzx32xASiCONz2Hwm8itqSVnp
vbOqFzQRoKyF2hLKP6D/X3mVLMdqIDYN8sLt2l89lXOXjYXW5YHGRcMOLzjfV9ZWbuGNonPmqYIS
O2sPCYiO1WB2Yv321/m7oFUADrljDyFdMNWkfwjY8Mr2q4fYCXfymM3PAzEd8OrhCyEbfPp5hFva
0OVz1RmTbZSeXMvHGLkV8y/oeZHpKH0fwym3N28zcF2ZXH7SVboxUChMypE1l2Ga5urYdVy/7f1u
0uchHNv7MvbK+FiKfuyyoaN7rLB71lehGQNIDTdeAc58hLYyelMWFQhbocPsf5oq61AYc7693C3h
r0VoF7ymGNPHCOZqi2fLVXi7eCXEr+7L5ucyL46HX9A19z1o6ox+P+jXCNzZfzS72mbalVbXeazM
mWrUXdSCJGce5u6OdX6d212s7/qgiQ+9BNCJ1Tb0k8P5BRRifoIcD8VYQH+fASkdNdhh3UCH0YA3
bKg/WGGcirLdcaito3JtZXUabdRSq9AFAaoofzi8zZKJpOoF1GFYCsorAPaBh3L9oG8cIpteo3ON
IYTfrOzzKna/znT8evuzbd0E12YW9706HCapyWRsXuTE2EXqOPTnOLg/iiqID0OTRClafv0Lgtm1
yVVOFCYyCjEAVOae5WcasNrATC8A/6Aqv4AuUBHBaXi6Kn9QBvLwQZgDGO2ctAqmV5pHKosLM31/
wQb+NbWe5QYfeOWOzCS5Siz93po5ujYD/9iz2D5gECC6ePWwN3mz6YAoOSOfDBbemNUJx+BGiKmi
EVlCP2eWC7YCvzn15d6YzYZvYGwQQkcoKGFgbj3OV7teMbJIAWYk5ilFrwjXaHTA9OrbgI0XZ4qO
t7dy426APZTLsJ3LOO7qq2mFAZWuNE7el46XBYiS7x1KmweoGIzQG+Xm3X+yt2ZEAOda0IOmcanD
fKGTysC1mqNdqV/3bcc+vMAWngHLKDxC8zoLFR1tcSZ4dZF989svpUQL0GpzFozIhfqq3bkENm6d
wL4ytwpRIWHcTwwYTSLUjYfw3TiIo5Z/KuqcQK0ed59vr27561b5JMwBf4wRkgUZubrkpAlLwkPd
5DKu3vHOvGa9vRM1NlcULiTkoM8C69LK50U0tYPFOMtl1APijJ4MqGbftsDWsTi4WLz7rh1Ixd5e
16ZHYrQI+SoqRM/U8SYbs8UQJ/9/pH1Zj6S41u0vQmIeXhkigsihMrPmekE1ggEDBoOxf/236HvV
FUGiQJ3nHKn6oUu9w9jetvdeA3roFo0m4wkCLFE7BHGv7wnBbH5Bf3kioqwO7tRqeKNrBgR3Wply
or6BAl0krt30h9vDWTbQepqAwAczFyh1XA5Wl9bccuF11gISLw3CE8CUxhgVE55kvMl++/VQxFat
YGNl5fJYWgZ5vh1+awoh6GMshqAWcHGr/a2PFnPsbhCpw7oQwIp0BCGZBb/czDw1tn4k7Z729db8
gQMAAIGOAjLYfNfngGwDR/MZCljwdbNUFg7Woz6VSak1O6lrK1Wi9AfrIlB3UahevTpMIoZWdHl1
Jnp7VziVx9Hr8fxYtShQT8SXP2Tv7Mm+b60ZoLoNNDGW9t6rV1xRDzyocfS4Gm1PdTDIE+FW+99L
JvDzWgjkOANwDqwWjacJsG8KpVIU4fnd1GgVePJA0hmTauuwhXn5zvVq81teBFyGfXElaV1gC1yw
+6BJ8KniH+HxGY3ifdDi5T6rnXnb/ISQPYCXvQ71mPURhwbQGHDEOzGR3Xulf6iavaWxE2Kt9iCL
cg5cFFVPMu+e5dTfK+Bab2+sJTm82td/R/FPo/Tii/VKbyQJBpZ6HvupZ/xn08E5uxL9p9txNjfw
RRzzembMNmuVdDLwVcE5ubNo6QN40hfGS9GJiSUthctdYvSzewdhBsARbkffzF7Ij4B0L+ao6xOA
VXQwcserzpXDmvsxkNBnyKUTDVX7ySMWO1Mzy0Ot0FWseqM53Y6+9axywKKAwhBaUZDtX2Vov+hs
6WL1n628K86eswBXCJ+tJ+lUeLhao5G0eVae3IxUYctqIzRQlPvvNZSrH7EkvIuZhookHXS9dE4l
znWCR06Bgynf05DcTJvwoPGXgjk0fFZbXjGe5RKSpycGH9DPY0XYYzuX43s5+eLsmLgq3f62mzv+
It5qx3uQwTVLz4FFBrA+LAtoGOjzn9qyBig5iahvzP/+PsBhAGdqoCUXb6fVAFvN1yeOa8ypFM0H
d+pTm7O71t4TNdsc10WY1bhmWPdMYw7F4qEcSFiZGXwXGU+ZByzyUB2hYfbx9ofc3CIXAVdrdGYa
NsQs8d4m3ceRA1HmF8ZHy+NVaFvTk+7bj5Xy7zyZ7QTeTHIXgVfrMrNNO7N7Lz97k959H93WBu8h
M3eOouXnv8pzPpi9ePlYOGhXFwiiaVnJRlQQJ8ONWnbPNXCjW7WTTTdX/98o6xedozedDyvaIJ06
3lIgRWy9OgNpzcekMZ3SA7KC9Gwn6OYHvAi6ukBIk/SofMns5DNW1SEMNLOwCbpiDya88wmDVQq3
lGc3LR1QpZGkBd4BorCVsj3gtYTc2dXboWDJbi17Dbqw17nKBKDQnoISCp+6O58VK8xHWJzQk2bL
PYvfzY2Gi9f/D7V+yQWDVlm2oEaaGUUBY4nKP5u16b4bRRH8opDKTCWd/Z0S8OY6AcwNWBXw5sGv
ux5foGjZi5nj0SOr7/WoTsQDOatqDtz1d6qmm/sab33dgRKYjYbfdahJUyrzIe2e6t4jdXV439Ef
But+VW7+yC0XGvn5/K0vrJ0RWstqeLXhwM9aTCgWYPQqrt6ySsJQHSqFwCWQSDOU/4JKtxaE/QiE
dgR1dqB7q0qvP4FA6Y1JN+TiY2b43P3kssCBcZie5z+h3mTOhwJPYHoKdICBkQsH0Bcm2Jz7h6aa
nF/Ua50mmmyHu6HSwJ2BselIAjjkFviLmes0XRQMTsVDn9TTPR7Q3EiU4fDHoTRp8Fx5Vu2gEmeB
3AXeL9kzXdhczBdfYrVvKBXU0ZAIUr+BOCdw/HioRh0bktsJfPOGdRFmtaZGu8YVAkKY5zGDIXvt
meqDUyDLVdk/7hvoQEmPluFk0Tfo+kNj7u9Ur86qoVFUztQAI7Vmzr0PGxXgjiszLY3ROxi46R1v
j3Qr4UEfZMGL40norZ9mVkGFO+ZFmZqlM59KIukZcMi9t8TW98RjGsYBqOOglrVawMyeBpX1Y3Ca
SpVyTab+ML53+oGHoi7vcPVJRtPe0/bcWiuXQVdrhajB0FoYL6dtUXxAXxuuafUHXROHt3zBv2Nb
rZUe5tmG49MqnV37A4q17yHovDNJeyNZLQoJBZVJ1B5Nmx5yDPFgKfkC47ncDUcloST2vw1o+TUX
l9uSZ6KvLFanJm9itxXJRPZIEdvrAdWHYGF5vGLJzF1tj17m9WnZtqHsv8GzVPQwYXUPXPtVenvE
qa1zCQeECTFD3Qcsdn0E9lrVE0u4J4AOEu5+H63PDLUPx6zjYtw5IzY3FDC3eJ5AmsZ5JRDS9x2E
kWSZGtr4MRg7SHxOO8thJ8RaDATav67JKG55FRTl7ZCwrDEi7jH0cm+vhM1p+juWtfwH6UbV4VUe
nGYbBoSQKCX9ewlFP3pXD31uJfCyZVnoNQ0efOBy2WwnDW+dt+ZF/PUO1lxNDJUBk1kNT/cwzwWN
mVGQWNV1fqBmUx9JLqDZ01CgEaXyPtwe/+a+A88cXUsHOOp1ZUeVJXWcxvTSfNbrBwkZr6OF0upj
Pnt7uI7NoZqgqQEVYy2uD9ebbmj9XPCC4GrR9ZEIONj5wIwGRgRZeJAJPLiFTLJ68ES+c7nYnGO8
5nV4++EWta4rATOHojgY9SlIoOq+FGYLzBRrk5oAD9KovIlcK58iNVX9G+TSHJw8KIJC3Av16lXm
nFE4g9yCFuBdZrOfAEAB+az5ZHFC81lUA+F8b1WUR2+Y1Iuoq2QKwRwAuAf0Zacm+GT27WfIsECQ
kdv/vZN/NbpVGg2qrgBMh8sUljMqzDP2Q4dkZ17tJbet++/lV1z+/UW6hmSm25lOA6V22meRXcpD
BhHNsCbdnTHW8Rs+nrNo14DSA+LrkmkvgnEbd798nqYUohkRG4MEfq6xr+1JZWxuPJTG8cZcSkzr
emCpJM86KJqenNy0Ex40JAxG1CMYPCd2cswWfQECzP/GWhcGC9uZ4efG/dQTMjv6ZkZDvSuq0JQO
TeA8kUV9Ozovlie00M/UdCyBPg31fYO+zVPKtS080dCfstZ6bVqNNOa2FixebYamPS1l1KKDEDfU
6yNnsLrUDYSzk+JRaMGUrR8XcL74N+xq/QieB/j7pZZWejVDrcNYtAV6CcHQ5rOtoTcMVcM+oswh
x6LpTDAXwHkYq/I7lK3lOzr05KW2C3w+VKMjojk8gcqIIBGDte95CLpfdTC2L3KajUeuaTICCdB7
4Q6uLb3GyxgbgkbDQAMb+d3tkgkmmZGZZwrEwrIGZbHuj0qzmsMILf4w8EQZ1QVYGbMt7YM99C6O
cPtPDpwUlIlLL3bgCn2wG+13Jgp1rkpTi2HoKE+VySewAltwCEEQjEUG6wvIhZX5/WRPViRG0z3o
rLEjB+pMz4bq8sRt6c+G6w2i0hE1PiwSsOs4ie2xYU9GoNnvRWfrMQl0cBmb2QTCg/o6XmXUtUPO
/F/Sm9zQrF0Sw6RVRa6LxDq69hfw6AgIH7qKpmn8pPUZP2mq0qFzxdqzTxg7VnzR/SVEs/Ef8GQO
PpmZpZNCHQ526D7YkdNwaHNGjrZVyvu8y3CR8mZoeZpG97EFJRMyS1Z3hqb1lGZosCYdCaakmgmg
GGRmP3PT+N4PNjnBtwXwv1nzEynzGlqnkBqZfUjSFFOhx13bgExXwZ7SmOBM2UIBMC0wyq8zqxSs
iQqIUDS6MsJu0kaIKBefHGvQz3qNH0A1dvZUw+NCM4KEQcL5ZZzqCn+tt+WxY9Oz72UkBq3XDbOu
FmeGl+5X2QMGV3SueWrnqbn3CMs/u0AqRFAoqmIhRhKyHkr2U6BE5KMZ8gwifvulbGE2CPKD5oWO
bc7JgAp5KEXJ0taBSkapd/RsAS32zAK3e5KTssLAZMYDQYUbc+GqX5lBnKNbOPZTDtIn5CYzNwrE
8KBT5Z35LGXYet6c1MXkhKXj/6xrPIlrq37sAUH7UtadEbKBju8yG34Iqg3etT4dHlTZ/eAZawZ4
SXB1NritEl3k7wIPS8ATDiqtyvhkoE4PhVQe3NN2/KEzYh0yygYw4tWibDgBokPcKb/vc/5Fn4Ay
7nHLDanbsWiedOcuz4wfnDQu5ntoI/jZy48+/kztOfggMsEP4xiQ7wYq9qjUzdNj5w5TJCaA8vtR
slPpOOX3wgjQEwRAI2YZ0aMKiDqoERFBz4AEgG9aByKy3YKj3C84POQJiZE59KNC7+ubQiXg3s49
M1Z5+2PwjA+9OxaHCac6wzBbOJorRpclwcMGS/ZhnnvrXDCh4WqBfFrmiiaGPQHDo2nd/MhzG6KV
wfAClM+EqZ/50dU5wIrUtJIcxblogHN5LCz1uRtKP5w9+pvClRbbFHIz72Rn5/dDmdMutOdCPmW+
dH4PvIdO+iymn0ofPrGaV/Eo5J/Ba7Xf49j10NxoaQwNliI2G5xrVcfzw6xbJewC4YLNScHBFYbW
aWPUzmM2ivlT1oo6Jr5WIXsZGjCiwFUXVaR7WfZMc0s/jZJoYzSYmQ8zAZdSSD5V4BrPSv+sPJ2G
XUXhEu1JMwbPun+oOjU+LZooMejdzR0qXmDbjGyKtcaA5HFmtu/KaqAxlBWK0HELdgSOG25yiloh
6LUmuJg5gW9QDxfCqFJa+xWr/bdCruKh680sJqUFySRcgqKpdcuYjHTQon6Cu4pd1kUkFMToBO6i
kTfVyNV4Nb3kxmzdQemGHFGmBzUO/LhDZXr0YE21cc86fTgNuuVGRGnukwPR0XfDiH6FyUcntnEN
eW4h8PthHDPjzCCcH2murR3qqqRARNRgCNsgRrWDrhJmNdNLZ5RDXHiqOgyDP59FNirMmcqfi3kS
SWaS4rkcoY0sUG86j7jDnWAy0cb9srAoGqjHmVNxapzSvhdB0QDCXmD+pAb3EGIPYF9zHKtwL46Q
g6vYQAc+8rTcTmnuDu/UMPHvLHP7sztUbqQbrX1PbUu+6C2xY0ldHlUTFFpgrjcnQI5Mkd8qFmfc
9IBlLo3PLggxT45D9WjE6/AzWsZdpEE9KsokGe57dGxPurCNOyjOiJ9joJeHAG/TtOhq9t6fJv2d
VelYD3AfDkJOyfzIwHOMNUMXCWTrpieOwzQOvErH8VzTyM5tidQJ1pehUKO2JPtW+f1jMagKmCtL
O2aGScOsz5BXxqGB6gUknieYLkfwcsmPKD7Pp4IbmMpxJElTIoWBW9/ddTV6WnnX+Ik74zNLOoAj
6eR/2mbsEx/sSRjeGO0Xq7Jz4M4hml8N8xjn9eS/MJ4bD42lmQmEBvG+7pvu3uJ+dmic3kktorsf
ZzzDITll2hAm78tTjTMTOvfenxL9hIcmwwLVKzjDAirpJGpu3wd4h8ZtUJXY5QaJh7otXyzX6o9O
z4xHl0P/qFNw0OrxjAh5DYIaa0Fr6XzqpjnumMnsWo+TGOjLZGnQzi9z/2tQ5bjKOCRL6grar7VR
BYlfkvHEbOQ1Bo5eYsh8AhJWmCGltXZvzq1259QGIiqNJY4sf5VFN+EmMXShT3v2W6rKiPsKPkED
McoDRBPo57rj6iCwW4DsM7NkQYzGNluk7u3e/uMX43BAXRtzCp/V3yg798exbdoErjQyMSYZHP0J
KFWlGcXDPMFfNm/m+ok19ccANd7YhdHVuegpuyNEmCCPMvgTgebrRkK3aDJPnIWwBwDzVInmHuig
/DQFI0wA5PwLH6s90MyxEzYr9jLrYOVWQ2B9HsZOAzCEaPylB5k8pIVRRNBImJJcc4wPFtbGsRv6
Ig4M3kYG+KyR1JT1jGD1oSM46htTyBA3Z/0bx1M28SFufFJ2yWIX8N7Qs4q5Cl27nI9oZ+bJ2Ok4
KEZcNrKiyQ4Qr27PlZe/H7Smf9/6HFmpahaEiksPoiFOhad+1YE0J/Un5hQfO4Nr8Vzb1icAUPzj
oJnf84x+y3lRHVpFh8QqhbobJ+gCs8ZRES7WTgzx/Y8aQT7mfl08wee5CQHnc+Ag0hUxdz0aE8du
IHZh9TGrmP/gNUT+JGb/zSsLHcnUNj9Y5ogDus86gP4IEmqtNSfdBqkO7dyjS+rm0XOxcdrZLtKc
z9Wjb3L5LtAKuLJ7mZaMJeBZvl16kTvUfmwV4BXPhe7f2Zo3fL39cNu85cPtAnBvYMNeUVMAQgPW
jzvBydML+Ow+jPbT4H80xY5R7FZpanEzR1HPxoN+XU1gDDVW1Q0qtcCiV0J9qGv6/vZItt6Gi4YU
9HwgQIDKxfUTdHK9oRBmXacgVUBSQ0Ra8Sw9/3A7ytb3gtet5eAhptu4tF9HyR3KcawENJXqm2X3
seXd8ayHQuvpf4qzfn3moIFPqlR1OnkO+u0BNFBQKbet0GD1+KwPZvOGhQAEGwaFxjrK8etCk2a5
0B6B5tKUVTEdkIMNvDC0mJNPbxgZBF89FyqNwIKv5qnlcHHToYSBPnsXzgWFKoob4hFyFG6/U5XY
nCzITGOe4FkNGvn1ZFl1Ceu2crBTH1z9BSGbFmouom4iMCzeA7NtLvEARSsnQM8EcoPXwXDNY3i4
6WgruHhelf5DkdOdmsRWTc4CcDow8MdCor0OoeA+W46ink4wJePVUQwaKWM14PeEQQkDopAAMN4d
TMD8CV4a0M3f+QFbewxgSxefFKUlfNHrH1ALmBhmHanOigsfbzuN5e/NhlgqdNqy8/dqEPivrSsQ
NhSCbQ9oAjRXV9Nn05JWvjYiSRowCps7KPChRfndt9SwE2lroSxRgNWDVsUr+G+gQbNTY9htxPc+
MKt90VBtHbIClzxzpw+wWVe6jLWso4tSWTlaHYymhzbtPDyPSSWhvFSjcVxCLSKBOH//IDwI/7uQ
JwyJq7sPo5aXIYPuwk5O3pxMSE3A4RQgG2g6XP8QYJsraWhQCm40FYHZd+qF9djlwQ6YZ2vR/mM6
+//CrLsSXLDWqAupnbLReVeo6o7y+mvv8VhUxclp2mfNC3b2/dbIHBwCgGxj5bxCXlYAzWotaiZg
q6qon+dk1tsHQ5D0dibbKsyhMwpcgw3m/Kuzs9Qg3VUOcGcqGk+80GKAHZayhsTQcI+bATI9epmh
7ZSpN4MuyxRvPID+11BWf54BHc9bkJiVCUomUBQWGiGdo98H9dyHc6v2sM+bKxZ74t+Qq3YLyDQo
z1DSp7l23+sszfsxqhnQG/2dn1kxmo9h4dFI67wIL/qdj7y1NS+Dr5KAJC6DN7TmpxDb4vEo+S90
2POYQTkGxTDbSm7P6VYW9yDfD6bzIja3bgkWlnDkXFRNCmcpeP/ln3ED2+msbI/o3xBrABNe7b0K
JFo6lSnQWDHu+XICylKPZq/5eHs4yx5ep9CL4QSrU90fWtdvGs9IHXLvZamch6gFYEDjY9TXn3Sj
jjSLHG/H3Np9gQ4Euat7uGutuRTQc2eTSdHptB15Z0KrOcqNqo55Wzg7a2Mv0iqV0jnTOXiRcDLB
5XWejkWghVb1loMdpoUYEvpvS0PgOk9a6KhTs8ogG4S2W52JBJSewxs+2UWIZclcnAleIZsBqkB9
KuEc34fWkKGkZY95dqznAsY9t6NtLcDLAa1uKsJv0K3EEyvVdYl+IjlCJm8K4ctxL5j6ejvWVrq6
jLWcDhcja6H4XUkb0Ch04Z3Q0CSJISBQHAQR2YNV1/4p1+d5Z11sbWJoqATg9EPIAt/1OmjJDVAk
ZD2nNQtiOHl+CLDbbo9rC2/sIrsuUEfYnb8CyKCqm7VaodE0m1G3NRLN79Ga/GSjvAQap2tBBI7k
qEbtNmbw21c7+iru6oNaECwo/GyqU7ZogEiPoUXAhRebppftrJON7XUVavUZlckdg8lOS4U5OJFA
7TRmrta866op2IMUbKwTQPSgJgotUTCP16+CDrUKOlTQ9y9R9K2aPOxxiUZxzmp+M2cnQW2s/6tY
q0841t3cNIWhAaXtJnqPum1WfIMcTVQH5o/by2TzEy7gPNyX8fJdgyzHHl3lwO291M9G90sDWQvg
IqSHeg0Aat/fEAvSspDW8UHHXj9AIA2W90XJshMwahHpNbwGnNAif25H2Zoo3P11FAMdbLD1ATnZ
wqWdB4kOE8qKYJGHQASF0h/vmf7ZgPbl7WgbO3kRxQMBxASOF9K51zt5dihBGxLOadBAEP7BNCDX
eV/hybMnKri1JqB/BPrA4hCC0V0HymFWY5WOB+fd9rkI3NB37iEOEhPUpW6PaC/Q6swyXLAk9GF0
T00NVUp5DqYgstS7cU8ffmvlXQ5odWq1cALluYn+q81QtrYhNPq+bRsekcbem6QtZVkQ4AwQEqA6
C4HWVSzdhl8wH2qoLdSZPPSMj499N3UnWQf0qYXjIFpkZm88U2x8IyIEJu5DX1Z65Ll19cwqHLyR
TxozqaHL+rGBIfUQ1o41PVuyntIgM/sHWUAB5vZMbK7ki1+9zNTF0eRrOqRGMjQKBoCSc/Rhcv1D
LZuTHaQOOjq3g21O+0Ww5cdcBDMpaRvau8GJlcMdypTnQAUn8LbiGW4E/1uoVXqrNbQ0K+l6JweH
UKA+8/mHMQGzPu087LZWGMrpYMDDcRPgzdWsW6M5TSKX9gkyaCdu6fd6MB4Dv9/h1GxN02WY1TQ5
2aSMTjP61EDRWgJ9aH0GrTTWYGzo76l+bqUbFMEWsh6Wsb1+EtsQBy4bhptRLv3YFeOdIfe478bW
ZwNQBqoBAAKar2iWLsGtWdcFT/WRHCzgHMtGwdbzrqLoyFTy0BZDUvjQl2mQGILEonrM+FmnXwLQ
rP/7SoHyke6C0I36yvrQzf2JTiBv+yfPmENXPfejHRvOBx9dq9uBtr6rDYglNN/g+wYa5vXqL+y6
gFwC0MsdcT4vAvht3e/UVTY/K578qF4CymmsTSdLG+gjTatJyqv5JBs31AQ/DqD73x7JZhhQ3KBP
B9l4/Hk9kt5kngfhBwmLbZkITlFm47GqzPgNYVCPh0G7bgQQ+LoOkyuSuRACxAfz3btWBvfaTA5l
K4+3w2xlJchY/BvGvA7jlxAoZgZUZayy/2TUIuYSRlU+0Y+iqJudRbDknfXNFRAmGyL4eBdiNVwH
M2SLgp5jVSmsv9CV7qfzaMuFJpf9mSUeiXN59CZomt4e4taEocxsAnWEkj00J66jdpDddLSBjOil
quepYE98shIhmy9vCGNCqBTFILx918lQMSh8Ts4A/etSP4nZiNvGD/1xr1C5OZqLMKtk2GXwTaux
ME6i7GG0NYa6ySL0Ct7y0S7CrFa59Kk5eD5DanchUp5/dNHpa/qPb/hkUEv3jAUPjWrL9czMhlk5
kpdjqgN5CSxr5hWxPbnieTAGsbOftg4RyDpAmxpwb5hCrgZkNg7YfR1em8HkfDA7/13V5ZFOhsOg
qQP6B2/IEnh6WlhuFv65LtSLAdB45cDtoaLBsYbzY2vzyK/fQNKAmjeuXbg26ch9q0urjdsplUNL
zjJooNfpA9UTxGDzZGpnPFt5Av/5pWbl4EW9tnvwMmTcUhb07ILDCLaLRyEQgFtTpxyUA2d8x9tL
YyseVEKhoYL/o2+zmi6hVY3BKyh2urks76QbFJHPIIHqj/3v2eq+3Y62pd6ONsPfcKsbk61LSSin
xRn8RWM+VuiPf6d1Sd91k5sXkLf3W+OxdoLp16DL/itxFHsalVPelXrb4N8DXtRGWTf6JfSTcIMt
ZtJA4Lpw3Z19uXWOAhcNUDSeQrgUrb+La0irhQjvqW4h0e9oJ9yUdwobW1ka5w3k8qHw8lrhebIa
h+VUaKce17snjt6DDasnlmWnbBq6BzmNBzH5bggsS13vTPtWdoPqGDYpOInLcrvOCE5ea0IrIKeH
LmXceEXSmuN7a7aOt+d7+Urrg+gizLojEfgFwGcQeE+hyXhfZ1ViseFYNkWqRP2ivcUadlGUwf8W
HP8rnR6Y0OD2X5vTae7asAO/hAJgpVVGBPDiMctICNOKyBF7ysybFaqLuOsWMsAbvp+ZuDG7GS2+
Sr8sHvrM76JaDnjfZnP5AFv1DnYZfhHaAAS9A5LP+HH7U2/O6N+x/9NauHj2BMBDBvO8KFBDNw6O
n0kzAbWS/b4dZWvNQkIfwAK8QaF/ucqDLbF6HWLr8NDwYOjxbba+G+7XkkKHBsrk3p6d3F60ZZNe
jAlYKRWg0Qp0lrIPdf2udkTcQkmejckiA++U/71PhxT/d3TLN76IByHlbmw7U6XuXDyWgOqYqo1b
9w286qswS06+CKPhxuereZhAUNIf0CB4Dgr3e07Ex8ERe/eLf8op6y0IXdyFmmtDkvlVhTYoJysf
++qcUwNtrLrW7QZqLFPLQqOdgQFvAaj6IRuq/ywWdxFUmBRAkRA9/OVajfgFwBbANgSQ7T0Tya0V
izIQkP9wNsIzYrWWNCtH9iPZlGpZcMe5mQZT+zCRPRnArRyEu/CiFmFD6GB9dOvO7NSTcjpgsEXc
88/wvg0zedbhFePjZXF7fyx5c/W1UaA2TNBHQXdz1tiOnGVcjaKRqQAKM5xZTQB7qrMECG8agqUo
U7jM5VGRu17Ic/qGkjU0Uz00gV0fkPf1xb9T2j+2mWWqnDycxCePK2imvuHOsLCF8Cnxusafq4kD
NSCzfOGPUD8ZABO+GyoPTjkyzIGHvP05tzLr4gzrLYewDvj4KpSeze7QtFpwggU2p/HczA6JfUuX
nxoydW7IAT38RuyWfFC8wUaV6DNO4VR3pb4zsxsXgoWhC+cQuFo4r6RAWtAoO9gxNSksyX/2oJuG
06DvnMob+e4qxirfuV3dI+XOoBWORCV9njV/5rqwvisxjU1ILQ7GM+V+8bMMKu/X7U+9cRFEbNwA
IeLqogK8yn0FySgXpa2B6UfNo8xy+4OtOFxf9FaPh8rf03Hf2P3wYUGvZDHIgWLz6rU4m13BNQXW
G2D77VEXjTjZXTAkLfLRzkVrc2gXoczrfFvDV6YVc6GdhPxIAIUaizmlHgqCPN+572wtkgCcrOWN
hR7lumZhzCN6EGNrnHQYakE3vnAcO9Yb4Fx2rqcbSQ3f7W+gZSVdHCG151EI1HsC+rd5/QyOtXGE
iY74kM+WnqqiCoDcN/bazVvfEQxFQDBw+LtQFb0OWohJb8eR5SnDUozytjEPdq3PKXGN5gh8d72z
+zeWyKLjjU+29CMAw7iO5+WQuWM2ABi8Nt+bvQLbf0ZJo9jZdTth1poZRjWZHit6+wRK9DkPGID3
/gGclJ21sRdmteAh3zBp1CYVrB/EIrj+kMNNtqzsnSLuXpjVYm+HHOhhSvUU1jXeqWvG3xpv5qTo
/L2X/nYk14Qoq2svNrXX00MmqtSkPIhgVeAPVFX7pJWg7mEnFzurfeNUhYsQMDg4b2Bkv644wtGl
ZF3JIFxAhZ+U/ew8us5kBGGtFPkpfaeniQf1qzEEUJQ9KJNlO1TSjY3tgz6NxbgkLX1d1bB4N7UC
jLSz44GoFHUcMleRUiUUPP5zGr4KtNrY3QgglcnzNqWqCRvLCjPQz4bhnsgdCaGtoxXFjMVC1cRR
/ur6xbyeUmW1dWoNxQGNoToUHTu7hRaV3PuWy+ARSLjTZND7Rh/2JHG2vidQK6hTA/wDl8DV2rGb
AdwCCxwJMsuDhg5KMZZ7A9xan8gaJso2MFJGY/N6fU4aCH8OHPlOJp3ES4NVGkKQlMSjPrkvbSHn
qDQIgO7OXCZMuEY8AZAU6XPDjr5gn2D2XZ8hka1A4er33v7b4//721bTzLFR+mAyy5Rq5kHXvs2A
UNxeSJujB+AQRysISK/uK9AlyJy87FG/lNn9pMPKGGpxZ5Vrn/63OMtIL06iFtQ/vQMlIu2xSIg2
nzqzOQWVe7odZuPsQTME2PmldgSvj9Vkmk6dzfBIzE6mCZolPcG8NvTYY229vx3nn07M6gYP+xoA
CCC+D2HKV50aZeVi8GxxYlqfJyVKix08MQ0D0FgxRLiHqYd86uvvMwSW4jIwTZDp7PFuHlXjhXaL
PjOUNkFdBQfEjEoBd9GO+cX3jlfazmt1WSO3fulqDQVzYRHhTdqp8TqWTIUHdm0vIgPUJOXDbAJC
m3OSD2zvkbGVjdGDhokMHLZeIy0k6Cu2lqGbW9JvjvxSWTKegh8zew8OVjI2ZdTtPeE2cxXaWbD0
8pcnx/pdoznCReMCQjKG+UuMeWIP333vC5AZsY1+WktB2vrcF/lOLt64ZOEpASVTrDt0EdcAjDyw
Kgc2I9DErN+DQBTVP3sV1XqbZJO5E2prLiG/hz4oZCAWT+brXTRMUjpW6YKEYP2stYeF2m4bJ3s+
W5U4+MbL7UW+lRtQI8ONCi08+5Uwvg+iO9xlPJixWCqGqsTRomY4wWvrdpitJPePiTAszmEMsb4v
ionP7ShwIR2hUZLn/gMghDu9yK20ALjsAvvx0EZe3ww8ardlHUgXSJwnyg9do06950dyT4R+c34u
4pjX8wMmQsec2vNP/lz9yTRyp+XuXda3X+qS3HFB7oxmT7l6c5LgoQWKCMrQyH3XIVkwtNYooGrU
GN6x1ctoNOuDz95gwAxOkoU7PdYDeNirlQeNP4trEJ1MM9t2Jao/3PjORc6znRW+OZyLOMtMXpwT
VJTZ7BTwMxeNGc5Zf5ehI4lu+On2mttKTlgI4F7D8gQN99VwZjVTzluV4atx/q7scJ0HFZJ+7pEf
73LSdLECB/3/SDuz5khxrlv/IkWAmG+BnDxlpscq3xBVXWVAgBCSEIJff1a+ceJ7Xdl5nHHqu+to
d1sGNO29135WBh3MDGAOnf5myn8a/uwpm7klbDE6hrRlQqP6IPq1iphYff2QF/fDz095NjcAoyKK
d0mwhcHxvqvYvpHkZh4yEwCo2co1Ev5tihxNlyJg23w9+MUl9+kRz46dExmktIGLsYGWXVqRKUHz
XqC5Og6v7FPXPubp55/mDKp+NUMj7Yk1R9OoKF/gdfHUBs06kdMW4r43kK6PAzNXNpWL+9Z/n/A/
b//TsLCohmpkUdUuUfGWJeoA65v865d4eQiEEnhRkGmc33+jEqbk09J3N3URiI0mrTx0tfavfKqL
a+5E4f6/o5zNxnaIYhW3OtpCX7FhTD6jDf1gG/+aD8j/Yz7+d6Cz+TiAsjpNVTFvseBewga55b4O
t6IRjyRYburA/ONrkyloeNHc8BckzxhQu/95yrMJaaZkBHgBlnbWi/YN7Y5h6OE0uxbuXvpkuHyc
SrOn4+z8iG7RP+QTjevWYukOfbIPYJBcid0vLS0fWXrHQYyLyOwsRQArngDWjKBMJnBpVyuUBb6h
j0ChP8o+zagvsSuz8OJ4MOBEeIQkCzLWf64vbSzs6WmJN4e7oytyvvAc8BkvuhKKXRwH3UFwLUAA
D9bPn+PAfAu90bIadgHkZGYkd5p6L8rrc5hSXZuLl07q/2DagQs7+Wud7xmxLVXhow7W0vFh7oeX
ZhI3hshVsESPMkGXcTySf75ezZfWGZ7qVMZAxy1O7D+fTwcsGboG2mPJit5LkapWTRY6xQBWQ02v
tQZeepsB7sBIucRg3p/PktZT4Ie0Foj9qC9yuI0vqWWdRlqckbuptde8MC+NB+cTFMPhW3qqGP/5
dDUZEp0IUu/CQactHJS4WVZ9jV7Zq2qYSxs+NkM0KJxW2L9SSqPuBh9SJbObOWpVpJle3bm95T2M
Po2CzXu/8RAui2vqvEvf75QlQIXoZJl6/v2ErQoKkwm9c+f6DTrLb0Ff3CWEfHw9TS69SBjIoOcJ
9xMo1M9eZOFj542Aqtl5PTbExv4jkv4ZzpJ3otPPXw912nDPY8PPQ502s09HGMxcgGaOm3EXIo3k
CZEtTZCW1SMHGGfg1+4j1x7sbH2boZqLOPHnnbEPVh+tvLXgl1h6jQ198Tt9eoGnv+PTU7UhXEhK
RtlNTJl6ALa9y5hPh004jNfcjy9tI59f4NmJxs3Q1YUf811ll2XZgPfu03Uwd5xkJuQyWjUDhR8h
qDQwsw7Qqf769Qe8eKSeVPJoxkWiH1Han88aV1qiHLzAAyiJNwkwQbBWysvlODpA9XB/20981Ydt
audvX4988SX/d+DzdDjHGSR6AnCHZvJ76A3OHWqXOmNzVP3FsYAUAjwE0BQb/0tMAGpG2y0l7liF
RjUNfKYFRiHGwQy9xhK4uBw+jXS2HOpWl0Mw2W4X9c3O58/lyRg0QY/ziPaD49fv7/S7/rX0oD45
OZCfpKtni6HWcqAmQktsJGF9oIv5dW7slXT0xQX3aYyzhRB3XtsniSY77p1qFaJLVnAT3Ks+8T4M
mcq/EEMCMv/fZzpbDUKK2R8WmGW7LgQD5ZwStMAD7XslRjz1LV54exBDodsWUsXT5P9z2tOe+U1d
9u2NZ7S4m9Fxv4sDUq/NNHTroPNmqBfbJcUlI8zLfql3c90EOyeJfzj1+GZOQaVN2A//pC+qZ0wp
H6putH2uKeR2aaPnBzeeHxhoVMDO1B3qIjUwU0DK3Qb17GVNJYM7l7l3YON8DF4nVv5SHMulYJtY
+mjGtdpD81lSreKpEO9sKl6jYPkAD/sFqSJUZ73qXbbMpu3IMZwCpqbUQbyyaONpg3LICuv1W78y
yTvquPPPSEU3KGcg29OCrafHGvK7uptTx5pHvx/6nFMctnJKBvyyWmaxjXQmPInTfukf0PB3ZLMz
ZcpF8wGndFO64c70/atBr39a9sTdoYm5gBRA9vd9WCYZ8ENzCoASmu45uuaE427jKnyO6Lgcahz0
aVOMM4op3hv8x9i6XZpxNcJtG64XL21U01R1w2vdQPUdVG6TloDn49fVP2NTBhvAGsrU6nYvSfyM
/qHHommrVdXjYD3Bq8rCBzkOcOZU+dF+dAOTFiysMx8ha2rj+MGw4qbgwVtdA8aiWcxuNe0g7g20
TYt+fBu1+j5DN/ijDFwQ1cNZ7PlchrupJhxkK7kmRoZpyZcoBSWzWbOiijfooZs3uBaNWcPnNved
cNiRBdyYygez1uuBVowcPYBK7M6ZmSsIp0A9cuJpyuqgK7K5Ns+0tOKBaPfed9BMSS2AVrOcjgRX
hq5w4hQuMO9104dpP/v9GlfdEzHO+CdVxM/IacINqFvAITmxyXHJnzNkUPtVApxU1ngMdJ3RF7lb
LcCANG6/BY7kGHkjSS2xTg6gxnIT8qVO5xkeJ30/ygyyeCeV0+SsjJEcLuh1gPvtEP7WwnczBmzT
mtkoyJq27jdUQCvFE6AUARFEWtjne28CgEfEcgNC/J4qfVga/g6Nnp+HiQ5TVLraVaOmnzYm7z4u
zSmIbMeuCMnWbcenUoE31YbuAWR7aDInb9Mvk/8AtOOciVGbW0yWBmazNrqhIdpr4aUODGFY3atJ
QCk2lqjTwZsy7cByTwNSvXa+4FnXoh9x8IsfwQj8xBKxx64oqzu3chhmbKP0WoOIuyo4th1AHcs8
ThL0daGB4y6Kyn0EA8q0nqc179RWzMUtd71XUlG250s4ZTxOyAblwxOsa0CSpCbuz6ktk0MdDU6a
tP1NSOSHrtpiU48wCoW1zZIbYJ3TCIC47RjHH+GJyl43tZfxjhxcAKkKkIRSNM3oHQP7eV3FCrxS
FQK40I//lAQ9HsEJtmhLdi8VYL59P/+CN5CfS14GK59jL1EJ2g2ASD+OdfwTtBueDQ2BArSofonY
3i9F6yG7Dvqqk9R9pq37FCpoiiQluKhKvvZm7X2MbvPQJL7J6AQhDAUiLgawKzVy9tNFoiNpQVSZ
kXYUt4w56kj92du5oERmHtR1KIOhKYDE7bI64Y7pIn7iMIlzp3X3TLP7auznvctHfohKZw8N9o0q
+27FACt9gFTmFVTmo+tL2cDmNO7QTa3acrMELckS4+FTKyG30JTQVaF0lUKfTbJG0o+ikC1fd2KQ
d7D9y0A99ddmAHK1ZFEBjwSA/eGiBN6g9L+53sgy2vfDW6kwhfEK+pSM04T5Ev724mavrOpeahYm
KdHFB/4WCzJbMueV1tNdqYmXu/gHU3gA2gKPlLKq4GndccC5IiAkplZWK+jEEOC4GjXsonandbgo
8N0QEz04BbL/AHg1OcJztgqD8mhQWc/7Rb91nH0PmwEUOJ87Ni9sgXkFxVwrB3JjuJyzTkjAhBji
sgmnNhqW2Vp7E6LtWLW3fjkl6Uiw4wxTM26sxLOP1VjlZi72i52fm06ihBSXPIfxuMBW1b6o0Fs2
VSyWdCinal9Fcs47rxnzbkQ/oEPCnwYDpB3al4FnAp+0B4pwps39JFGvpszUG8p7dzP7M92IEc5N
I667p/dO78cWoXLMIjed8S9vxii+J4z/RoD7Cgw4y0onXvZBZcy6LBy5coIJSlNwe9cTgvFUYqlD
ga8AAjTy1DfdHhmtwLqTHsFCco+O3zzN3XJQQ/Q7EO52cbE3edXo5jUodhlYN6Dr076NHwte2tWM
3r0MmZIq6yYR5hGAp6waGJAfS5WPCf2GvcRBAhLLVHQDf6rCuN8kAxXp3JRHKPRg0hEUdz14takH
GiQodR7OoETrZd+NToOmZ7Y8cx6OIC2OOHJpq3HaQmpiDdKpCKu/10QO0J6OZh0SEmziUTygJ9dC
sRQ9mCV0Mu0WZV43FWJ9NKqnAoCQQx822BjDKUqXHpexpfa/eyZ87+vYrCBmANvN6CAdCOp2Uzt8
09yEO9ciVIOENwZfYTxOMdbu5M9u5nP22BdkX9FmSGMedvskLJ0sjrEDegvWq7G7gJDyruyDNnNK
BHpJ6WUUCOXcs0GZQ7ul8pkUvxk1KnNIed/43Ps1VtPpZ57ZRSp275sknjPIPOAaUxo0QblmZaYK
oKOEDLnjBr/bFj3HXenMt0AS7VWp3wAHfQeyvNsAwwhTEiamlbJemQ1KuakzosUX1ScfC7j9rWCb
kPKBv4Q9moPmpiUAqsDJBIhG9LsUHdsXo7OksAFuV50DQ3mEynZTSjDukG4JUp8tYt0nkcg77BfY
zQoIqcO7BomE1Kn8Zh1ULMg9d1pOx2J9B5Ge2HRuV21g9CiPWM5JNqpOH6ADEzlMNgBzd9HIIfri
PdHudDMFhKUzGKwFVz/DuGw2ZoJVwdzD4yvy526VoMqdNcIB6RD13hToKHkT9WOSKStA1zJ9cGxg
sLiWEkxRkJt+uq2YMhxPDvY9H96mQPumfUEt8EpISnVGoS+5fxx8qbM+8b+RahrT3gluFgciYOUb
kI4Z++CI8bJI6Hse+m0eiQQUXmc4OnTcg+b6GqvKywy3EoclAc3WsOYQib5eVVOHiZQU+h56mmWF
LrEfQigf2bfp0SmLNmubecpaU004+5PyWEmWPAszf49k4zyrUuw93v9SU3/XSiaOEj8/CLAWciKX
fh2D/7ZupCXrWKPPi7nA+WFFTwJ7gGomhQIPrLfavt6iryDJoI0v7goHBiAB2MhQYbD5O6dhn040
3qqRbhBqNmu+THKNEzjOFj4NuDITcS9K862oPTefXFAIi76YMhGwAUKDApbM3sRW1Bs8PKjy0joK
RWrgvwqqgZ8cOXHpVhRuDhHZiYTsOLdFGf5y/PEhKabv+JvLDRGYrqpGf8049yZVKBflM3WPMCP/
5VEgHicxgEromFcrWoA7Cv9D2R5PYIMgrzwXRQ/Eq7eNQnPp1NE+K6Ut0F830SeIyqbU+NDh9hIm
XYnG55XO1KDdWvMM/UNAVbPhtnP07RC1zw0hTe74NUDQxEa7bgaAjhL5FibzpgfNNbW1PXgDzj1s
2DIzqlhpp7sPRwbNSuUnCS4jlfzZkHnJRkajN7iQF2DhVlARWdLB8Nn1N6PlJo81iiYE9ILV0EP0
03rxuJIjVXfUX8KVb/lu4IWbLfMQPTI+ahCPC4iuompE8DC/ywVnSGycOxUXJ9Qr3AZh5xjV5W0z
DvtKEQBwJdWZZuDs10mvboLKebMsMtsOecQj/PSm18G6zT/NFNwEZVF/2A6WTmkcM5sn3tCkMoQB
XTgWdK18D6Lecgy6XTWQB+tYYLgHgJMDIeu06Fxnh/BPPCMu1GkAMvlNCfvYtXW9No3J8F0x90Um
E0CeC4zYZi3CzKulBUOcm1VEy+q7DbXGnXwAolTXJBW0UTuObl3wwWCHA992dtTJQn6MokALW+IC
qh1TKR5QZhxfwJzwdz1p4zV8cKGwGeHLictz5x1gwwiRLtOvxYzzJmRRhMunhFvSDBzGlPqyjeGZ
2CypB8wNYjEPFGVQVdF5T9GfgtaKcPwRGfmISMOuRj29gkTrZg6cwyD85hkk+jcwYoJVhYD7CHEQ
Fdt6yoqJjWkVnJC+waJxH9V3rmOHTOnFQJND99YO3xq0l4EKPL4rZNHSQGAi1k1DAZlHo54XzvXB
Zb66MVrjbxa4sAh08SB3OGHVgXaH14xJNI+4uzZuJTOvtblOgveiMsDmxsGLDPid4GiaJMQdbzjk
ImALiw83lDv0YsPlalnuOyrkq17m58Kc3Eylfy8JtG6D1T940r1Tbu6jnt2BUn2s8VJhVxsHq9qx
7j+OKZB3672kfp2GCSK8XsLFIgWmA5FKVfofFY+nH8ChhzwNpLF3kmCnuzFha7C+ZoGtoJRD9NPS
hNG07WPq/HB8CZhWDd2iXmnG2elGgkO8mbvqrej9yd6AQxQism0pOSEx0MY0q3JbTF10x1t/2tOF
/9ZNAKkVxGZY6GtSo6EY3wUXcaWwA5i6ArW//YUayGtPll+8Vr+QVMp7wHkR+iPa5QIZFTUqtYET
SJmV87isWtxAgUY2Ap9ziLKuLPdtTLqtYxTCOB3ta0UAdPTjJ4fjfo/l8J15mE0h1c136GRPhwc/
uk2RrBBHjCsUniQWTXgcPFZviNFH6SE8awQ0eA0lJ9DtE6ENrGUacP5bgu74JtqW0MZkMKZEXSMB
YxbCcMB2xkFloVe168YOP1ltwNODb8nK4/GQu920l12E/pJxqBEZ4V+pTtGHqTI6s4CoA0TOt124
VBmDY2jmKkVgQ+QDcG9r4L5jZjJC2NFW0YMzYBcBrm8CVRtIXAivvDXXwXu04AzGLaJ+1e7paqSO
OMr23MVN+JTLz0HYBCzXDFj99VPriGEXzrh7KW62UxwfRjQbPnReeJin6lZ21OQo9ZYASHvwmki6
eNc15b3xQXZpizZZleVS3vquY1J/oUBge/p9mOcFOPEggMmx6+4Vrk8bAPS7XDnoFYYmSm3Lerjj
/VhkS9tHuDSpJOO0/KVG7G59a5AiqOU3z4GXT0GL3FUO5jkuuckij5NEeOKOBTIL8zhvlj5GzDQM
bNNAMwnWb1SlhROoFaXDrqYI1sfA/S1cr1ovNdnB1PPB9Qqd2ok8970YU9pF6h85IOUpEVCu5ooC
7lyxeh1j4oB5OpRrIO2eLSCFKXVQIyipwS7D5wP3UNkPnTZeAb/73V8MMhDNbFdTR7y1lsG+88g7
9xqxoUAl16a9ARv7SajmWRl5IzufATE9PMIdr9uGzBYr+NpVKf5nZyVpAnp3UI6/wRTfD3X0Df3s
Apfq0vuBi5Ze1TJxUsKbLvWWcdwWwzzdCUQRW4/p/cDa3TT37kFqdUDvebcuG2VTOXdypxL+qCm6
UWwDbwIxq4OZXHfdTWDIRlUEt2aUmaJXmEFMGYUtxVYos2yTCVmYFm3Ujz7rCCbc8hIk5c0gMNWU
xIPwgrx1A9jBol6WdBTJgXrkWZKQr4ICmMlumW4YGaatKOvbskseqtbupx7ewItftxADLjO6ybCR
zK6m60IU8OeFWXVeVp6fA6ver+rCtgPCW34QI/wuKE6aJSU+Iv7FiXRq7PLLbagLt9by0Re4v1IL
oB1LkJGt0LwJ3gbK0shIpWygKFTXA0Gq1G8fE69nyEi1Op0FInS4WQwb5EviN+OgjsecotngBhVn
zSzM0aqoe/K9yYdbA0OXRIU0GYRcTxRmuHkg4n/KcBAZSzyb8WS4b3UPBxBeGkSMuJ4g2KR3igP1
PBJar7RfhRkcEcRa0eDVOAafaCwe4pNxvN9IlU4e0pARqqcbydFWWFIO/TGQrjN9Xoz4xqLJfVAx
bq49R1o1xJJb1SgbrxIP32gU9QOPezhD2da9b1v2Tjul1rIYQaSMWopdCWJ0CHJIPkAZn2IlHuRU
f2gS3ftm8FOkJe5nipsSFYnYiTEYkHkYq1ViIfhMXAE/XFCxg1N6AJn2RwUyFzgUBq4MSPA+hGE7
beZSPC7F8BrwYlmFi24yybwtbqqPjWO6LXOMk3qlgM1HSE5mAQ1/ID3gPK3PQ2SSpnsH6buVEPRj
5i7b+GiTRUSEWVLN3iFxK7igGAjAcPYcxgh3SjAG93GEiozPYODuUH2LJRq8TdYkMDoZmg315IfT
h08xg91nAWRMXrkKvrdTdYPLqsHvhX9KgC9bVaPJYK34OHmsyxlCocqlaDQqGvN97Bq+0U7UpZVE
Vpi6mGcJbUIHp6DYaWehOAScl1P3fTbJ2kkBLJJAqcIBJGjVtJ7Hplm1Ap4C0gw/I2r2fYHgveC3
btVvcRw9kRrNh2jnRr4yRMaCD3I9e/p5iVX0EIxwYUEaVB2QTSOrupmqLIEODulSeyttbDceMejh
i1iTYiceM7gm3vUT+PQObSqRkjC57Utwyv2pH077Oj85y7DMG5i3ii17CVTEN//JOys3eU4mxPiz
HppfrHeLdUnH6b6k9iNEbwgwQna3dAgMSMd34BwjPapwiifoH5Q+nz8i4rursEYqpVNW5kp3LTj+
poIBN3vRzDersbHtqoIQ94BV5dyjdH+b+PivmF4ORdP8IsFcIlUcP8oGlmNqsJDie269Dj2/XSPQ
fEAh8s50w094/uxgy9IgMpT72JevKgQpoJNenyVJV6y8stqj+ePZRMbNS9A186Id1uiROHIFswfE
QF1ONQ6dgP8edWtTpG8Mdm8YmArZRzCIcVERmaM5VYgT302d6DsLpTQyJPE4pHTxPIS/CApBT6cV
/j4hdk2Pc2ik3Ycv6AhQsr63rmi3VTCvCDK5YBaEcTpXy96MzU/c5De9xSID+iCrEg/BPnoUsIHV
Lw7SjRlK9PVtGyHIjhqCbLCW3i2DmeUGl2pcKnBz3U6O9QDx78qHgHTfxqRd1h2cR1wxtCtYBr8B
C8tS2bTv0MixdGrmgwimIzKoEVKAyIZIAUMJdMFmCw1wqAbOwvJ28qvnsKM7v3Lu7dJ9IzVZbuBe
mSEIwp3FK5Z3VJb8VTtNmwmttuve0Tv8neVzTbANRXUVrYBJNKgoyrc2QOTgcsZvoYvazoSMB/Q6
2Fs3GM2DO9D7YREM1/HIhY6501s5GqymrvcYNsr6jnjqWPr1G2het2aUuB53iN9YE+AmvgzJymj2
Spku8zLG7j7O4miRO0sR1q2sCt5niz6HWXnfw87fiR4LR5Dp0AMDnk6xXv6JRqvQAIs2yYyURbkJ
x/GAvt8O9Q/1C0RRSAY9uLF1JaTxyFWingYR+M8QWwi+SWcQyPo0t02JpL+l7LmKlwrRJbqysZ3H
4dqL+1d9WqUJKmFJVCY7sPL6B9cvN1AjI/KpvUPNYbfTlC81T77FGtiHMhDDtqkndOWp73FRZ11X
8buAw8MKthg7UrXk0LfJcRkcpOcd3LRHzy1y3tQfTtVsHba8Njy4GWRdwzC6lysCp6g0ibsWsH04
sLmdez9UyVMfeQUoOFGZ+e3yWKPlZJrRpl/04jCqoU8l7d8Z00/UszPqU7ipLrBBuAOJ6IDnFzdx
3EdwWJIxXkzEbqyhBVze9C/PQaPkUDr9zQSwLOwtxr0uwu9ES7y9evimYlmsoB0bVk0QHqNO3Skn
eEA1CPFqZCO4bk7hHQvNP8wJkUZsWZXjPA3XJXPEI41slbqV+N6R5huTRt3Ekj7VCVR8MmQvVsuP
AWAS2LvbjUAskTGvGLORIxRtPA+/1vuBqPapwlUGIeO+kGptR5OsQG1iaTVUOERwiiMP+zoF7mN/
chZSc/2j6xOk3NsGXFnvNayTdRDGMHJAxzSCd1jISPu7IBDklNz5UU9yQ0IlNnb4Cw8/SHlPQAcX
Tp7uuVAyGZqO0bgjWwRjsB6aV6yWG4Mrw9dF+4tl50/DnBXUkcOta62hNO31z6K97YoPMfyy4VtB
d/+7gc4q6UHb1qHu3BKE5yBTIW6uyKaoMhv7HXSHV57qkkwA7ywKwWsA68w/kyJA3sDaUIAPjPIz
WlAHmIPFKN0rFd51KJeLvOxMf6Ur5dqYZ2+yCZF5NCPtd7MGxLRMSTekEF+kZXGFJXNJp/L54c7e
JIkR4QYej7YjnCPzuDZ+FmndZgXRZP31R7skBvo81Onnn3RHUK/0HNI/SEfqMEUObS2FfI6kuC9U
h25D+D2Ww+v/bsgz+Y/vLMoJS6F3GtLaVAfOa1/YG+QU35jPYB/V36mkXH095iXlyqfHPFf+NKV0
R1B32psQbam7eLLqxdZVuf16lEsaPyiasEOikR7mFGcKDwgKUA1aIOCe67F/Y7Niz/EU+Diml2IV
0sXZk16ybI5bVEg8p7+iKb84bT4NfyYFakqYQTmzV+3Ctr1fuL+elIN7VLL5+ikvLoNPw5wtPcqR
kDO9Cbe4x5CHynHjVKsp3Et0o2eVgHrl6/EuoeOhpfrvaz1bdzxAt40SUF33XKA2B3skxg4l0hBW
DY8l0e/hYNeQFd/wzm67/tpWc/G1whTGR6o5Sf4loVwCXi4BvuuuHVgOQPKtUDNUOtfaOy6+1k/D
nH09uG1ptsikQudS6W5DLqL7mvRsXRqGJ63gPfL1a732WGefETe5xeWhC4DRXOY9kprhxNaDvsL3
/I+E9lwzlgDb6EIail6z864V3ORCiSlTbKtkY5+GpcxYeXAc7JzzL21fXk7WEcN9vORi+Jtd9NPI
Z9Oms1InptHjruXs3kXxkfgCPnviCon/4nvEAXSyJaLoOjvbrEOceuVY+OMugAQFNc9Z3VlIQHZ2
hujm60/mX9ytP411tlt3USM4L8EY4xy524wYEiG+jhAWI9xES1pK6qp+nIRjDtbx9SMcphhKZ17b
NQiDJPlGWrf+KOHK+KxhxjimOtJ2yWIXKjK06A3fh8GRvyHm6XdcC+fYTVHYofoPpC7qUnBwyDQ0
DmYz86KgWTsWZf+LQhwQ5Woyvsk9jZQ2ysYg6qQMtlc3UyvUr2FaFpSzoxe3d+Xv2kZE5UC8uICA
1QHsZz0RFjojsJobUL6wPvLBcYHiCAxTLS78C6GvTVPq9ayqqIUQhuhbbp3mWhfE5Q8Jvh8IRojm
z68UQ+OHdomRRk1ihURuO/8DS3JIXDT9i14ITJT/GehsYg4+X7rGsGVXJw/gF8KNFxZQ4dt1a/rL
Oye0jSBKnmxMzglJEJ9iWwnJtOsVBLnwARj4u+8aVEDR0nDULozPt5PbjZBogN2FMkCCqXDSW9JH
Dm53fWVFnpbCv/aCEOaSaGlBy905GGWZdEh70S47O+yMfwfRRcqph0viczUV19bKlbHonxebMRlI
aakPi5OJBjmu2WUWwML2L3S+mC8eukzAMHbO50xBp7ZpEwGdbzMXMKBSEEDKF4MI0Ji/8MDBR8TE
PPEMg3/hXJtZ1mxBf/KWo3T7BMF2kI91USBEha/0CyiCZIePoXKvhR/n1xvPhQ/3x9BnL7PUJWn1
PDi72b/Vd508sPC94Ht7jQt/4QIFlCdAwic0oROfIyJrCMg4iRCrtE4I31zOCU6kiq3tvPRPcReo
3CmrPg1l8erMVD1//ZSnE/Zsen4e3XP+nDKMIoM8KA1T38I56EqjXoMKwddjXNjB/xjjrC8pdMZm
CuFdsdMaGkoFG1pE1adtrbXIThZkzZorguoL2xo20wBSotiPAbA9O5+QCzJe4cZmJ31kXt3KbgYw
Z9q4uXIOXpL1J/ASQjgGTljiJWcDJbOd6cllZyu8YezgVl21z57S8BPG5S2myKDCmjmHTmRAKVgt
EDbRxvP12pFDPV55zZceGqos/CXg6zjgRf/5KZMlGkhkynhbhd4e5KDtNLpvQ9ddeebLw6CQGmF3
PXXT/zlMBMnhDKfu5qbqpQaHG00LvJynYxmP1ZXPePn1IoZBxzTgSP/qbFcmbjQc4+vdMk8GVqQm
gsMuiKObhtIKBHjOMxHy7w5EO2B9T03mTmN1JcC5tA9QJCtoeBKwYxP683mVtM4yl9BV+TMOxvh+
KFBKUyiz9U8Lavf//0sFdVsvRI+njyPs9PI/h6aOo2RZ+9FWKx7/hPLcP/ZGkI+uqYjJUTyGkHv2
0PUmUAinVwa/+KTokgkg2MfaOe+1a6JTp6xDxa6cTJRH9lTzhvFkCI1PL9QP0fxFhJogEwSkCxYq
MlpnrxYV8A5SzdNJUttyM0LLDU1gEF+JpS5NWDwQHgqaU1CHztZFAdHj7JZ9dcOkM9wJL0DqCf0r
VT5QN3r6+vtdCGgSfDWQWDEY+mDOnogR47cogSHxBL8SIqqMnlTQbO1C8PoXI2EobDshegfPOytG
uMOVE8wOtz7tbT5MFJJHPq376FTZVNXj16Ndmhoedhag8iiAYedfqlAKYVrSdTvW3IV1mJHg3rIf
iSnWA/0/pJ1Xc9vIGqZ/EaqQwy0JBlBUlizLNyjLspFzxq/fB7O750gQiijPmaupsWua3ejwhTes
OYosPUkwpFBl4sHn7lY+nwGwGdhGhWnmjLEhvQY9thKCHqeHfzEjcCQWvBQEJ+ZRzGCIXTJqWFyG
dVJtoadU2xBI7m2YZOomDJO3vI4b5/KYi/cZYeZ/Bp1FwV1SwTCCLeG0TdPedyGwQrnv7jzZhGMN
k1YzN0aby/tQNCzcrFCkOuSpGL9c/hmLC4x4PZmbPL1dswMhS0VaKnmFxo9AV69pgdu7mtWtZMFL
o6jsFJGsBj3vLwschjloEg+/JdXs9mqeVXYcKWsq9UuxBZGTjDIPg+Cd9nmztHJHeB1p0YnGjKnZ
nYYwBF3DWFEPEBaCq0guEngpgpS/CHFOR/HyUi6dd5hGClpi2AdZ8/OeuN0wNtXonXJLC24yCHAA
u6XGeIx8N/jhyXqurIy4dJvR+J9ar+g70i78POGx1ayo8iBEt1BDYNLYIn1vQ1xz21g68B+GmXvt
9R71OwH/kmMsmjtJE/ZIb90qIAA6DQyiYsXqv7jPKCEiJg7pGij37OVrAAB0yMJETivmsH6UPmof
vDYhVY4EXmdQLToCUZe/niSzWJ+jX4I3/Z8zIIpfRdOqsegS2rIQPkbFNn13LwbChNOyO0s75FJ+
jznB3qBnL6Kr3VQ0e+P07fJv+LqDkL9Cco+avqXxb7N592KHTJ7bFqjqxA9aVN7LtKBATxY3aj+u
JOFf9w6v37RTcYXCMGxetpGtPGmjtE6cXgXFbhgAmK4zbSXhXRxEoyxE5YvocM50Fce2BdeQx46h
lYdRRfgc0/vu1+VV+3rsER6YJFMm4WqZiv3nU2C4SVPGRdfutWoiYMMa24YwVAoh3Ypjci14xlEX
gpVIcGFmnwadbrwPwRl9qxDeOpkabbZdn0ibJK3sMVj5SF/vTaYGo/wfhWdy3+lkfhgl7M1CLusy
dbqmcppAuhJSuISXl29h06Gtwr05xdWINc8uEaPWCXRjFBiz7E7xftTquNFT+rvlyjgLxRgmg5aH
iHeNqKKl8HkyQ1v6xH8DQos4x6kbDSVuYAqTmdjGxLo+3mhjWvbHFt2871U+VmcPdy8AbqGV5Hvw
jl54uDzzxW8IlQznQcKLL9l2WzS5nKNTC/OterHK0Q4s9yVX+qfLwyx+RIokMnKM+L3Nb7PCLVqQ
g0rppImvQE8Db6KHcbe/PIq09B2RF+EKQ2nsq3Szp/tW6YVW7/gNakxbgC/Ja+762rsa+JyCuInO
CMbEd0pgak9qqSrpLhkS0NkpqqIEi3oQnZHtTcNjUwXdaDeCWTc20VIorUQDX98TpD5xLJlkypAo
m+cWLb4FrQG5yqmL+3w8m21xkDNx65JWaCu3+uKiMIhsst9Q757tOTRFa7qhfuO0GhhGrUjHnVIa
5rPg4bc75G668hUWx5tOkmRRdEAh4PMez9w0jgBQjegLFU6VxvdpGFGVJvgY+ub18hdfuvfwE/nP
WLMraFDEtHMDTQCngxxDYEArHJVvyCgMm6IwHjUcTDaA8MO1RHxpP099Z2JXrosvSb8e9emQezg9
IMYlXPOiZrZhNsMGXiAkMgWIXehF5r4Z3XySh0NYrVOjAybkt63e52fXiGsbT+e15sDSaZ7UmafA
D9XT+TFDA8ACFewpDnr2O1QVcEuI91Ki/IuLn7tCQa5SQhVmnv34qgTKMMgDJ+61J7PI7mBz7QNX
XAkFlmaDKqaoTLIlqKbMYtm4r8rRLLvBAZRzbeQiDhPGtheylfOxFPWQyFFPZa8iqTYX8jO9wq+l
opIdL5JHtdvEipxZ4IAlzzvz3g4QUz0gGSUNeRVKlZWGN700CveBYeBCDtunS/ehqZmPl/f20hVB
rR0lamJb1Cjn0xesvjB8BZET0XtJDMl7M2gYb9qha45AmRXbbxOMQC4PutCrw3oRaX0Zg+KpZDi7
LSQx60q9c8OTWNHiNGFr3VYlFDAtCyQ7bzyI3RABj6lbF0c/0HibXLWAOVb9FmWIoDLyRCs/aems
WeiNY0cj0TCYS/hJSI92KPQUDpw06Ny9KF+NMdykyxOfnvhZ6EvyZ/EIolD1VYofdfFQHpNRdFzx
tTGAuo0/K3JON3mVy3YrGS+GugIlWdjeMpUtnXcKL+gvTwB0usQHyZed8lbFb9qXg3rcykFEOWZK
zfKVCS4sI2kEZUPiZzSI5stYYMhW926kOG6oFIc86/tr8N3Sys24PAq6TdRCmdy8DKP0eVWkhStQ
wkrsRE2uw9xbWTeyqoVvJaN5bMkk7fhrzE6G6umpF6ea75SadUo9wfZSfL/KAo6J5EvmIQalHAfD
jRhb16My3PmFsYcMDNjXUBK7HMfb3Ei/eeTg4P2ybW5k51oyf5RAzdzszspcH2yme8b4dNd5w7M3
gmLSrFFCpSHe16NkkwvavujdYDt3bbaAlrV0Ehn9qZXvIlhuo08fhlQ4+aP22obtTWfk6GUNOw2m
X+rJT37rXg+Df0M345eclY8A1va1hcj8EP4W0ycZfV2U7U4ZfHvXg24ZFmAj29es8c5qN9R7jOth
XcWe3RAx6qqwl5PstVKQEQEEEfvBN/hjO6uiWKK2r1qS3RVyuzEzxS4risb977RGkUZRq6d0LLWN
37ivLspUcC7MX73QPSNSfJKBrO9jwbyWB/1QcMHhxb7NpOEqB2MB66qBNyUGmzjn0VMDSGCIJO+b
MLqnv/vaQXAKI+mnhiQzHeBj4NcI/LTWfRgUtxOAuAnSGxOw55D2x1I3bbeIngNLP7hScmoj146z
bqcD4BoF60ke2u+VK24TOIFRlThRVTwJg2octKGi29ZdeQZI2BT1iG3VWFcN/6UxxU3kSz+0LjoE
eXQoJMwxJe219v0KN/R0nyrmudCLK0MtndJXnbqDyAvPxxENSCmNUKtHqxgObdweY0n8Y/p4zyu+
fjC89ii14WOPIEdW/M5Ad9etYlt1dKcM4olVPKE0/oafqISUgnomcDkVauJIgVrBZPY1WNPe3k2F
n65fGZumNx4AAVcb3zKdTGxPI9a3VRc/Z2ayjyN3G0vqNlMS0m7hbjC7u7SE0l9F7nsa0QJTwl7e
QFK2Cii1QT3AfJCkP6iBq9sSEhwC/EfBClPbU7T3vFf3ZpbbWlmHW18UqFugoAInATyssPM6OFCI
h6oxsmdauoP4cB6H7Dqp8ZlNq19moLwAct+gg+WkKURd1zgjg/hYhzHg5ZLKp/Xs5RN+wzNOWa++
97BTTKWDLDnWZzfFtARLqElGod2EsvQI2/g+LT2FgTpj33e9iGZCfRyN5lcNx932c54So2/xRI+v
fPG3USvtRopG6JGQSPe9q540dEYKEpsNULIrtwniTS5RzqojDM2KYOCdjq9VZdzVKnEnaFar8k+F
AFJPbLr3UpdKGD2eccj9qrGRZQBa33mHSrZ+oJKgb0qJJU0CtEjcMdkrEhIlUfcOCH0irVzF2vAS
w9Te4Un1XSss5VAVVnpE9SDddm2q/AyESIXlIOFK5Nv+mDuhB7hBiQob2iGswBItg+4dzr+0BTPz
XsUIt7SpuZVlIbfbOj0NjfSGPXa87bwUyNNwliveIqW/EaSJ6S08F7kLUSRnW5r52XRHMPwAVTX/
Z5nGV5GrEh1E4i4pkZ6JMxmmj/ZuFI2jlha1dzgNqX/STPU28Izfst7aQgo/LhR/lZHyBPFmp/X9
jrj3mLWw4w2ojwat0C72k12qNXsyt3Ljm0UI84pLIEpTYw8+9nmoh+s4mzy6wiPZxY8a5qZb+A9l
Yf6xMpM1jLeK6u4pPz4aaXdlZqCjO6k7Qz/aKlVDy0MQN5BSDzrGG1AzhvtR4G4xQoNCvvvcWGOH
5Hd412BP2Cq57ebtUx+qw1bv2pdeMW70XHxn3xyqqrrxQuOqE+V9o+j7OBF+dIkFNV46CIK/q8ZQ
RULRfNDc6HdRSpVdxYWNYe/JQ9ioK3SICcV32R2ukPZxrABNjTiSnmUZrkHf3cjK8KJHhh3U/hl5
f28TpLx4UoZwu6A4yDockgaRECzKlDF7o5HwbIlg8k3VuxmBY28qAYqjNajvqIz8dGvrnzv0kKYZ
BHZUjooWHHc51Furj68b7hF26j3E0BxPq+zGyNSTkIm4Aw3ZjpTq3Cd5tTOjHD8vNBTacbjKMu8W
7OvkPFxzwMWfSsTpFVPl5JbpqVSUkxa/W1p7Z5jl7yoMHgw9Qo4j5nmByVS4ytaP25u26/ZSGN0U
+jfQ4hnaPKDqxwQRJRwGYi1NN5FHcCypAlpQo4yaiKlvIhlkTyJqj5CHkq1sWY/+mHUbr0N3RC0s
lHoMhyrut0ZJDq2X9duoU999uR43dSw9J6JZbEooRYI/QpGv3rVWequ6kWfODR3Dio6Z2Kl4OqQ2
onQPWQqRUBD7R1FFfoAy0RU8eIOTpn6rXfeq7a2zFmpw4CPtkAbhnxbaMOCpB89qd5mY7iEbN5uU
FB8ZjbvIcm3EALaZKR37Pn4vgvGbN2b3raTetnBIDMv/JsnF3gMIuHHTFnqaUGKcKAmboFHsprtB
v+BseAMSkkhKCUKFaQ0k9QKG6yAEj9ko7To5vpd7wyaIPVpyeBCh4nJH0oATmpNcSo7RfC9SGCAN
oYlvXcvWuGs6od8IgysjBQGlseNyg7R2LTSPmtZl/IgKOmwUBZsyEyIqpcZgGyGO3TWEPe7D/gdo
K4ivmrsLi+qHKBRgU/qdEcdPRQDmToLBBJqSi3Fgx6C89E1Kqr2kpb8yGcKPG4nf8sTYt314CyXl
Jm/UG5SQ8o2V40SVe8ckpgpeGtm4A3eKqAbZQKrzburtGY2YeFvE3ruUja96RvFcF54kruhNGibG
Fh7bRDa6bSPjGmmwq0r1tnqlHWOERfNcR5lClDZS5+5Tr4BzHF+Hvn4cPH8Xj+G51MsbA38Ekrq3
yJdfaEE/yrQ1NzDkzgO2GEIcfs8F9SSHf7RRQUVf3BVN/wTf0gWZLj2JQRrvLG/8RVZAHOM/YBRn
7nVp3Bm+9kvpM8EGD3VKfOubVqrfExHuXBsdZWzW0FIpjllOTugL4ZWeeFdlO3LfZyKMrPSotwnq
O7527bp9SWyoXcclKkCZSsnJhTxV5TTt6+Go6BV8m1oz93IebkWzzLYlYWifGShAGjxGazqBC9US
1OQt0AOqTklxXlvHUykaO42qTKZDn++BRBV3JhokclXYljbQj3q7nFQtZAMk7zQDwJ0ZJNazUhB1
IDFKYi9yxioXnSomdKiQ613JOZamRS2GPBnYCcWPWfU29KEcZ2mjOiOy4DUREprUtu6lGxp5bSdu
fH2tjruQLAL1AIFBk8ukSTMbEVEqI499V3AsK5d3upClW+AD2Zln9k3vcg2F/jza1bHbbsVGDLaX
V3UhcUTgFO+oyUAXE77ZqvZjSznCl3sn00L0LwRJPJmZ3m60ojF2fz8U1QAs0+jH4Po1G0owO1mB
Gtbs0zA7l4b3R0IwMzDWNuZCQqdyzDD1pmYIgGi2nris1HUlopaCxfZ16lkPtAyvcfxEbiKXD2Ic
rKWQXxNIvp6q47w1dZ/n9X5IyqIV00+BsXntGwczRYUDglTY3V9ePsmcFmhWVqDtQzsWEAvA5/kJ
cMsuSYreDU6en7oo2Ku46rVp2Nz7YSS/W5N2rVG29cmsGmRlk1SxRZTGtyNJ6nXYcb1GHgJeY5Z1
NppF/i+pymVHqtqYn96wXmpjnEVXCwB0ie2u53I9GGk/7NDptM4E4Ol5TAnyC/QDIjtF9AWGB9J3
Ca72VvbLGvPqJaok4YQTg/TcF1ER2GJipNe60uAv2yAXCdkZRqwQWNDdYwrmRa2gUNIoERp4MmQi
LDD7fRFX4kvi9uKNmMbaLsxrA6WXLvpRSll1XUNw3kL87EkaQ+0WucFh2zeV55iB0Z7SPMn5twhK
b9fJx8odrZwsTQhuobbHaO4BaXopjb6WNqOFFO5GdCdGZ2wCPrQIl+LBig+jLKObVah9iDa6KQU2
MEnsBAFAmzeJWg/ToqdbRaOIFQpB3W2bMQwrqgJ04NFE609a3vpb/IMa72RQSbfDtqLNhLqKeERZ
y0C7S34TvUQhOwzcFxwy0cRRhaHfB5mcBzZ/eziEVVbc68xOAgIWousXTWxnfRR8RxHccCe6Y2lr
ciWiFO41Zw2TyRs/RdksReZmg/aHelMT68C0VyuYZ552hLhPUgonMrAJUptjpelKBcI7zP4o1GB/
1S4icwCRNJiBdWnu+zyspwtP1mOcIKzkDqSWuh2QrTomDUT+qBv9KzdRlLtYHmUbnSFpWxSNvhn7
IrzTStNDxx5819bvgGlPvnG21ghIoo2k8oXeZ1djlxkQSGHBS6U/2JD+h/6E3IP1HEhuY3uAOI6p
ztLiha2+QuvWrmUJMEnWuYIFU7z52UCCOeM51Ly4moHSgKK7WbkRUSLZUk8aI4JcJQgO6JF5t1YQ
FzdFGCAiVbXaTo8aKIyImu79ECkzY8xRzIlpPWpYY7pQclOheUCeKH3Mw2a8SkW6QRtvRBavafPq
RkJt4acZG8KDq7TtQe4tBBgNBUZ9FnoHTSmlfRXl6k9T6JM/l2+ChTsbIRH+oWg12clNf/6hi2m6
DfKodeVC6gjfwkZ+zGp4j4i2rxSzF95C6qQAZ0HP0sefN1/iEbpI1viGYyYoRxfKQJojVZKNJW+9
yeVasXOc6p2ejmewUmCUFl570FCyPLluA3KZl+XMAaItKWJwKs26E577XLAOitwQY6KbaP4qvbJ9
cpvYPSGAm9wohjbJYoZybm78uEquhI6+4b4FdI+2isL9Y//9J6AiaYFGm7xW55f+IElIpyUx6Do1
NI60LTJUJ9MGRY8xWnk2F94zvNYkA90x2rxfVmJEzQy6i8cFVweI3Xzvgu91+64PL1x4/2JWuoHL
OTgGVf5iCABwsYAXoZnwzdzkAUKphK6qWYFG9byVoZZmRawzwSXYxMRbn/ewblKVyQWAg35LRFU0
jTGp4lFT0vL3mFdkV2LFvjLm0rn5OKb6eUxkd2Szqk0Ek71Sdmo3qI+W6qe3VMjcla7WQt+Sb4ZP
xNT5kL/2GUTTRTRDto6t+oA6iBqklLZONdnh5X24PI5l/tPPIAifLWOCRFvh0b92MnQfoK0PvVlt
TT8T30o3Q3TYTUUEUS+PubiMgKTwq2JYGGyflzEQxyIaJTc5lYCYPYiHqvZYN1ZH0iirtfE/jjb7
aInsUqkZtPGYhs9JH9vQHlGGWev2L25HYn5anSDO8BX7PCcPKoSvou53bLr6lzQgRdeX4VXc92hM
S6+RJP2+vIaL46mwPCYAPZ2oWdeBBx36RY3mkwTiqyluFFaPnsp28M8mAP7Lgy1uEhXwl6IxtS+4
jKYUJU/H19tpxCp4EqSMEXLPQLVX7hL/BzXHIlnZl4t7BMiVqWEMqIMh+7yeYYZkN1LRvqN53jX0
pKekV//UYv9yeWbTx59HxMZ/hzFmDAsPiawUuT70ojv3FkfxbaUqu38zBC8RJUoZcOlsZ1QBomBZ
EGO9Lrs1IjLA4o040JzLoyyvFyiAqWPIBpzvB6tHbIyL+Sj3t6hOqbphD2278lEW9wHgRiIfvgp3
/OeP0qtFG0thSwad9cfG/+Yp+saoiZHalVRlcTYgKIHCccNjf/h5oLY1M7HyRMkhrz1VRXFwe39H
zLj/F4sGdgBcL9kkENHPw5R+kxN4Yx8wNKkd+NEebYndMNYry7Y4GyQ86A8Ccceo4PMwMbqjhaXS
vShDdGAooVrg+xRnVFH8uTyhhe0MVh8ID8xWnRRvNiE3hFWaokd1NNTK+166dUjKFvS7y6MshHWQ
vhRxshia8E2zr4MagAizVPMcCd3h5JcWiKj3PuotiQYiBL3y92fUJFkVJYIleYpgPi9fqPhJVgdx
7GSk/oj2/pCb7uflGS2s26ch5M9DIF0vJYbaBic3K6yfWkKhmJzcXQMkL2wE6gkiRQUeia82gxrM
Yz0tGvc4iPUhDtQ9ol8HH92Wv54Nw2BuxdsA/mYeW6pWgTI20gUOeqPnwXW/VVr6/fIQCzfBxyHm
8gUpGXeStiXPXVnrdz3KjU6ToB2cRr0KDVfzVmiNiyuHgzLYQDiNyhx+gmpHB/jG9ZxIDvbCIF8n
RrbtvTUOwMI+sCQJ6uT06gCEmJ0fCqidWEOiQtCsRVYpoB4TrnycxZnIzAJm/QRtmT0HRlGYZq/h
WmgWCNDWbYDiZF2dPPzaLn+ixYGozE1cAu6E+a2TWpYaB9NmU7yidLfCUGs9vMWpUe6hmCT/9SUH
foSyHIYiKqjVL19ILKoY4Sr9WNTxUXebP5zSB6p4r5dn9TXuYRjZAPdNcsdzN1u+mljBHVIT4mfR
3PLgHdFivpIw6OLvP2N69/vycF8XcULFTKaBLKIJkPPzxaD2tRsJKW5LJoUBoBWjUHg7IXZpqRtU
Ia3d5eGm/93ncARUjEgVlV9OWj6fna9SqWlNFrElat7IinwDrtFRw+x6jCdt2gAxo/KI2N/azfR1
438eePrzDxUBpfd6C4ypcSyVCgMH/H3tscrW9sjSKPBoeZioQHKfzx5CPxfaSiAVcUrRwxPUwDlB
sDVfICS6vI7LA7EPAR9SG59/NkGtKy2vcW6amrW4tpxjqVypbSzsDMki/v5/Q3yJHHNf8EIsLxzg
aVv69jWgjoQSnfL3cHAZxDmvOUhwTdTnMMpmaBipiQZHyt2DR6cqRwFKlQoYUcrh8rItgA8/jzVd
+x+2ASLJYtu5suVoaV+BHCriW0D1nq3kqOZh/csLb2jpUwxZz8ZXs9mZhpDaiCVAmiWYWvmKC0us
4Xn9DwXDAHo5O3wZxri13Pgm4prJey4NAGKsb7kyrrxli8MAfJZoQkGwnHcwvBLllkBQjKNi1ttA
au46ocGiw1wBWX+NmlhbnYRGmrb/lwsyqKIxaLUkPkHEN28BqYY3ZhBLuyCvxR2iOK+EdaHjS6Ww
soxf32oGNqa5ibQZ8ML7/FGT3NTjQUV4oG7cRzEIznJqQpB1kXggYby8gxYOHnaCMj2af4LDecVP
yepwiKVIciiYPqNz+Gtw18pZS5/r4xCzq8pKh6SK9Mo6IuiAVYCSZKep5QfkF9X0y7ORFscC5jnR
bkUiqenPP5yHSkDfGI1j2Kl92pu7KBr0owKkXD20BtUfOiMTU771cxQfse2i4avq4fjg80YhsJgW
RbodBXSLtcLI2i18iw4DoWgIOvvyD114FSkDUHXgCTaML+BkMTXcAbHu1vHHO82oNiZApRjP9uYg
ryaBC5+YQ0K4PNGULHN+iZtR65aeVABiovHM+5RITwqG48fLM1rYtJ9GmU7Th5WnMYc+f4VSm2A4
XvZSpD/rAOCB6K184oUvTALI1Upihr7D/KVAKUNVhij0Hfrlgy00yZ3WD0c10fqVgRaO/8eB5u9F
3IZ+gGFT4OhJ+CrHlKURLBebg9i4h8F1ZOP18gIufqb/TsyYZU2lQSsWy6jRyWNhZzSJ7YbtynOx
PASRz3RxAoCdPecZsmGhP8AKjNts37nZuRH1v07MZAJxPs10aVIvnB3AqAwyJGIMiO4t+ud6u5OD
ZOVeXtxpCh6o0/U48cI/7zS3CYnmeik+CaK88cJAvkcet9pHWMbdV8WaItsCy3iakUn1E9b71Br5
PFwW1kUm4XnilEP4XQnwYQFZu00khK+TPD35gbWNrHirjtm13AjfL2+KhXvi0+Cz993MWGg43clJ
KnX5ZugLc4s4rkkoAWdC8SX1m2/Ib5fHXNwlzJaofeKmzxODTMRWIa9MzSmGsf1WdoIP7jC0Vma2
eI6nLvpkTi1/aQfgwJHg7ad4jiJilFLU+xCPZfqnD5cnszbMNNkP11IvgSnFBgawd+IekLnfw9R+
ksbYvjzM4p6EZ4IFMFwTRBw+D+OlEhXCdCih64Qb14t2qXxkGTe55e8vj7S4HxGAwfhUoyT/pZCs
5YgltAq9QNlF2931z8HQXAVy/agL1l6nTtkNBjLl2msqlCvAh4XFNKmCcH3oHO8v9HDFyLJYc9Fb
Q3C7tGtstcAMp6BcRc9cKYwtJFZc7zDxoMjQb56fukiTm2L0R8NBQQMx11EuLX0zxCneNH1av+uw
Hn4kQuj+KEpdeEdSM1lrtCwcvU+/YHb0wLO1EdDY0emw6w3rJ9qfeMv+ltV+o/49V4k62YfZzi7m
qtBk16vBZjQ+DfghT5EB7p5raY3fv7BNGYd6oyVRCbTmj6fuVeqA9JF5zLv0geP9psp+tylNy4EU
8O3yRl0Z68v7aWaYVkVF6EQeXy776SHvknlXUrjG4V8aCCIZZW6mxDrOLuhGDAPcTHEXMQb8+Ar9
CYmEE4XqCbs8rIDFlk6fifsqfCxizAkH9/mgt8gtS9IomUcqn+VvvSdlBcnX2Y2GiYAnqSOq2QLs
9rRN9m7sCwcZc7uVyET6h0Y1KzuYZD/A8YAEUJucZQiep5uBJ/aug8NYru1Rr2kM4lSzHTfJwK16
E4dD/S0Lx17bjoWZZTgSiJmB1UIqd/tywBlrKw5gczayEQN1G2Kgs3Zo4WS1ETwgrZu6Qe1Qlsyn
AfuocFuE7vCg8UlJKIdRkqmDlSOQXHwH7jWjba4TVRR+tJ1iAUdsGlxoTMMfOszdjBBj1qhKHS1S
tHpDIa8YbbEuvTsFnH5hp27Xv6lAHB+xiJpU+iM8QO0UJETiNDQ2xnPb01HC2nr4PXYuzq34yLve
nljThfIRVOZLMsTmXaP01U7shBhbuTIQtE2rhMjECH6AnWur5cMxMlGxh6/Si686vjFP4LPdyLby
OK0xbg3Mn3zwflJAa0ac0WJrwAoyxU+vxrjVB5ppDPr3oNPBwYSlGev7sVG1h1woxN8SBGuqFr2p
2rheytWuxEYxt7MM0dFNHob+JLToF50dDYXyoAU5Lmq+lv4YxxQ7og47AH5iE5Yy/FqEC495o5TZ
LgoGjwlUgMI3uWJF8HuHXDqPmqVjT2SU96WGEc51ERa1uq2xu31Cznt8RngJxK8cyyB8c6NrnTZB
xA5n0Up/MvScalSUx3cYQLUonYe+Jm/cSg5/Y5EkIH1RDGG1QwMZ48UubaTHiPJQguudmz0OYuGj
Ph4A9Hvq0AeXNpVbiSqiPMLwhtUtvaXLN8jSc8PmZpcBfsE6c7bLSx1DSUnIPEeuTDtQNWzmEK8J
1+CYK8PMRdsktc2taBgjQlb07HXMGbf9GLpHSmzD34cJlAopFkL65caaN53VQo1TodI9R8QBrniG
iIjO/LZRy381Dv0xEbgK3dJZiNymQVIFSoLkVIgH9G+FEkUEIk/GMPLyJ5rCpy8XEYpJ/3+g6c8/
hFewn8CoSQLkV0XbeX1Lg6Q6/m9DzG7cyNVNknMLx5ZUDra9BtqyMf5cHmPpreer/Gca0xPzcRow
2cAWoqbvik+WcvYBV1lIZqfqKUQx8PJYi88V8F+oz6CavySwAQJ3HucwPypiuDes4OCHwp1npmfK
cyslz8VpkXhPal1Uk+aNuGiIOkXrxdhRhQIkOV5HFqQPhLQcrMVOmVGukW2XjhI8WMrvRImTct7n
dQQZmuhYeblOMWqGM0iFsFFbDesmq9RXhD2WllGmMj2Bfk0SiNkW92PuXIB2Ca3gn+jTb2IsBFXj
WkhXEtrFcWSR0wocwPwiWGdFSlGNcYyocr93x2zjS7UdDwbklTUs1tLXkj+MNBUkPmzCDBAq1z9c
vkrW3S0+E0l/Uty2fkriDr197mtpL8cYGV/ej0tH+OOws29WDq4i4KgYnSS0c+4sFyvqtJK0lVGW
dobK+VJVNj507FmEW/RClaWjaRwzqbqBhL7NZfXdGpuV+GxpDT8OM1tD0nM8EVBNR1kBC74ioQH0
VmrfRfiOfutcXri1Kc0WTu4zTDvzEsRvMxZved4/NpLYPFjgR1aujKVPBFgfwDnFYKB6s+xySBBt
wl/Lc1Q3tmM52gfjSs6/tMs/jiB/3ntBWHkRtdHwNIplYgMsawD7WvWuKJN818uFuFLDWfxOE+wK
LjkEtnmZSAowDOgxm4R0McJJhcK+8dPk7Jn5+1BI5x7725VgYnEN6Qiieguq8f+ywj+eLmvoxCrr
jGMVIDgQZtAww5fLG2JxUh+GmG0+IyQLxU7ep7MOB3Rikrh3xH4bBQmqqFwLW5Y+GWX1CaCiAvOa
l8EQd6gamMimo6jFcDeSLwC4yaxTHSrVDgPE+Pny7Ja2uzaRfyaJEI0uz+ctIrZho9QiZTergAkc
+XUDHRCScKV0/eHyUEsLOe30SQcAHNa8AuWOUzElG6OTMEDnzhQY7XHlVTuvtrxN2BQ/yrz/dXnI
6dvMA5mPQ84OQCkYiJNXkLldme7ZeM4iY6fp35vqNQ0Cym0ri7n08XSFvrFpUcFT5zMcsgbsX2oF
jlBY9oiZeY6sl/uzs1bkw9bGmU1LaAu/A9TvHgWuD0D+3YOaJiOuRckZBfbHy2u4PBh1KfqeJHrz
3HicgttOrrnjNdGOx7e6xCvRbzfwNFcO81Lfk+4OwRMZ/1SlVz5vxqbqFNMrLZfWutb5NowG492f
2DJkMCO8YcwM+3bToZV8Q6ujD7YWK3Ffh6CuEQ0n/Ts3CNn7KwuwtImAPqqKOqmo6XORDLfPEKmy
At+RRsKjH0VWpP5dDy27BmJj5I2Ni26FmEStpH+4pDR9d/kDLB1RoL8UBQhluedmL5LW6NS/c8U/
iYYQXLW5Wd4Ola4fIkNe0zBa/Nb/HeqfOsmH67RtvbLR6i52QhfiUKLuu8F/bwLxVIjm0/80q39U
0T4MpRaB0PhWPDg6lvHuqN52urCVeuvh74eZwGokaOjmsICzLeWh9NRVMu6EFUZ1BjoUGMJlZbQS
ty59I14hGhcEyOCJZtdoU/UKnQqu7QR5CqRo6FwMg6ZjtamugQuXvtHHoWaHX0uFvpIUPJsVV3Fv
Mnl41ILx0MrePfqka9Hr0vsKZJLTjw6eygp+Xj4hSqqu6sLJdrnYwQw+5hCQL3+hpWeBzIL/P7B3
pGimpf2wEfQEIbj/Q9qZ7UiKc+36ipCYzHAKMRE5Z2UNWSeoq7rKDAaDMdhw9fult/RXBIkCdX9H
LVVKvcLGXrbX8Lx+i+3VIBA0nbgWzu+JjZ55gGyT55/GGkSjO7QeUOvHbctreeUATGWA7nAq+e7S
tQmwklhqBiqxAwSEhAZjonolhn6hebozxvopH5vYpRId0+Nb5zYPRgDmszTehWnuPaSKbv+elUUU
msjmgkiMqf4QR7CrTKHEArHVnNODU9s+cBfkwMf82207Kx8V5WFz00YI2BxOqusZ95sMilWlUSS9
M/Z7r63rszE1Wy+QlXV6ZWWxTiGum9KQkxwJvVxDwZjyVzPz5aPNEK2CcM/L7UF9XEbIbeEbgkeN
EpIPXpqOjGiIpk7AQZa73r8zK/ABnPJoWd+mrfrEjx8KtVPY5zbw46ggXAZqpyqrxgHVDierbGK7
SA/IesVcbzVorAwJ3h5PYRsvYXQ3zX+/2BlDiQJSm0PLDAAa864ogeCxWkvfQ4fTRwebHr+k0ny6
PY0fD7u5XvmPzfnvFzaLYFJt59mIZZWfSgi3OE+Gd2zU98E6iXyrsGNtHhHjR9Yax+rHsr40BYuv
C3BfCgBV6cIW/t+P8s7e2FdrY7JmnCuYacAQL1MJXsoCNzdxC9TOa9Zld3b73eUhdH0fkcsAEzU/
3J7Dte92aW/eGRdzaLYFovz+VCc6k79Ts/lqlfn3qncfyCg+9cW4sfJXZ/FieItlkjrdlI7azc9u
S7pXKQZ5bHzbvScVBJxuj2zL1GJ1WNLt4a/H7Dy66Bjq0SmajGgMg+BWpjfe/B+dFErtLka1OLiB
EjNEnRYmSo3ds57cXRf8e72dKxPL204aTOMAqAdLbN7utcti0AutKdyHVrExbxsrYnnZman7ivBw
JvI0s5pe3LNHb4QqJf8FjbKN5f7R8WJY4LmhUwhOCmv+evlVkLNQkE9iiWkV8aR/GhxKTuhLQonL
hqXVYV1Ymr/hxUJ3WGeb3AKX2TfFvWdnz8DpxkyoY07pkdONV8+WtXlxXlgjVV2NAVBBSW1A4ykt
C+CTMq84FA2zoRjOszuQbeiv/7DiL4a42MsM727L7mieKI62PPGrysyYhBtl9atr/cLIYgebOO9L
u2ihHGyleg+Og/cqGsv9H60sNm/fdo3hTDXo4WmXCGkdWBf8uD1bWwNZbNo+sCBuOKopGanx6HhV
0qA57baJVRf0f3MF4MX1KqiKunF6xvBGVMEuA8yrN1SMi+PG0t4ys7gjec3kg9UFQElrQLWUNkUT
5YNt76WzpR66ejpdDMi+HpDnGZZdW6OXSMvUUNt26p3fSOeQyWa8F2EoDmbqDw9QWRqT21N5e0MB
zXhteRjBLW1nAcPG/cm75yosYwcp1pyik8Td37a1NZ8LV1EKewJGiOWJo527Ia0S6XiJScl/Wh1I
wcxvMNNa4mFBQE0LVedT0vneKVfBi2XJzz0rj/9lNH/MLL5ZQzFrrcRNHSIDsejyuKSPvZduDGbe
LdfRq9mRo4+boP0Spa+L3WRzVGNDpjtIzF6qfCcNe/olwMjKo2lg3rlDzc6JOi1K+FNqoOpdoyzL
3nidzd/lxm9YnpFl7eZtyUSbILflRjIvikjr/3QP/DPQ5fFYjGWTOTUEtjLwHmxDn4CX2Y28jP/L
V/u/+fwn/HRxgABcaAnST8YJSF8TGuPqzVPmHU6TDTsr5SRXH24Zx/Jp3gFvSLKzCiB96kGQ+GCF
fQMh5zcfVD/wr/eVpk+5YQxgyXmfbw9zfVv/GeZiq7Gx8HjK0DEF+ZuYjECrOb9S82s3/A3q2oab
3Foe87a/mFLGPQISRzCeMkjXFiDWGqk+3R7OqgksfoC1IYKEFOu1CSfkNgpEoEpNCs/aeUPrv1O3
8zfePVtWFoejXddmWjc0PFltZ34GN6e+L5VQG5fa1U8zI/Xn7IjzARGuppRBZKmkCbHlXud/VfRT
MmXWzh23ug1WT5ULS4vxNMocc0N67gnBdScqdHjMvRT1pvKos/61sML7utwq/tyyufBXLYFMEIoS
ghNDwUkcugPU4+spbiRB4r0gh0bbiBzz3e314czOduGi8ECeMc2IkCL+tjjG2ERTapVQki1GoHli
Q4GzcSSFOQU4SFXeHbkqW0BRbacG7DGY8mOfi+5owgs8lR0qYSLhN9UdrUzj0QSIgUXoPs3EUcrB
nHaFKflnEOj4NxNtB488JRKqnGmprF0LYMy9iTKiX1Y9WYheDob9w3dyk8VoMfbvyRjgcm8BZtnF
GWLIQaQkaA5R31dutrERVy79V5Mwr++LjTiWgwHomo2ecJD0hPtDTca+GV4BSzrcnu6VjwyaC6Bq
eJxBcHLJAudFX3FLEwPNheUJbKQciMUxMmz6pkT4aBrymRvj+22bK5tzzhfN4qOgOyMYeT24FGhN
xMahkKGnhr855VhBx8GpjK1CnpXtiXZG8BWQbMbmXLbo8L5EhRDURk5hMaTQKCrPXo9gHwhq0u/M
KBj85PbAVm5FqPdFKzrq3fEkX0Z4cp7lvpl59dkhxOBgjXb6SFye5odJUm8r4by2Ri6tLXwCaTUP
hJ3Tc8Vpf5o8bp3dTAa7qpIiwupRX26Pbu0cvBrewiHgyaRqjZ6YZMjTO3CXQB0Gc3oiL23W3JsI
zg1G8IR2gp1bef+6qBnh5D8z6y6eCTwUOAIByDw5jf8CmMaThPYqun82rkcbH3CZPoV2VZHWc8bP
1BVPzFo0j+gr6M7D5JYbs7n69Zy5JgaXCyCEFpNZuIhXKAgyJ5l4M43fvVtELsgwwObe/mr2PDVL
f0r+GFpe+TR2YaCFGJMarzgjToc+t58VQDH8AQLIvfiWcpSdxpntC4UQcmeme9sJ+8+WnNq/GYQP
AI/0JYQCfEh6VjFx+gHkshSO6Qz4HHnVeAuAhRkO9Uthd51+RjOj2W3srI3ZWl4pJZquygmwlKSU
5Wd3Cp4qG89Er/huOGwj9/PP/+vWhC1eA13qT6r0aJbkjfsDPYy7ynM/cRuvKVBjWSB3lVE9hCl7
diGUzaphKyO05rYuP9jiAESqhGaNAjZBoKj+SOjETgy5hJ054/Qqnh+hl9ltnDerC/9ikSzOm76t
0U7SzJq4NXsoh/oTyIMtxDfHrYNtzfcDYkVs1GcjSbQM3k4TBRevCcek0kZUFs4eXQnH2yt+df4u
TMxr6eLsROsRILbCnRJh6yjQLyoFB/nOpp+h97MxbWun5+Vo5p9yYar1HdEHjSrOhtP+UHUxHFJe
OecKqh57sxHpPdOu2ls1+w+3aGTw/0zjwvcjh2yjEjEogJSHPsDUhV8l07vb87g+OCj8zp1iwIMu
PVTvQ1u3svwkLExQ3lsa3kOmUp9Co4F+sZWGsW2iXkH6qOK6bXl1NcLd4+yGAO2HFriG8J5naPc6
odf1Ps/S79wMkrxzNxbKqlOZL5nI+oSoeVtstDzsqzJEAv5kBSlAmCQm/jukZyNE7TbWyT+Big8+
5cLUYn8F1LXNtkJmLvOMtItARaFGZDeZ9bWdcFgGzpR/d5RJ20ihZe9Tr2vFY9dogme/FAaPkXTr
US+HrgHwxsuhks9jHwrrCHGG5jyNHuDlfdmPryAp2ChEb+yJxgg30Opw+8us1HSA6gPg0txDhb7r
5d1NuZ6sfY+TU4EHsOvyx6bO9oDU7KRPD30YRJTipmrzo1ll+wl9VhbZUkBacyFzox+YtRBj/wBx
K0cFXBKFUqn0kFGIdINluM9oDhb87cGubYBLQ0tHQpqWTV3AEs3Dz6T17oCJeCw7CHo7zUNP3DfZ
dD//N5MLhwKeOhGdNkbgz8EMpcSrUB1OxUMzOFB6MHIopPYUqCuiqq+3Lc+7eblCUQyMZkLwEJC9
X2wGlMuYtpyh5oLL30HDgfce5QQeFX0e7a6PsVtMgLfxIus86KttbJC1qb60vtgfhKN7XgN5lIBf
fbRMeda9uDdC51wE3tEt/R8gT7zfHvCak7k0Of/9wndDarLpQiDPk16jwZz6EdHvAjoDt63MH+zD
tAKKD7wXyq3DpY+x3ZxJAZJhUmhPRKOYfnpFf5Zt+DL08r3VWzCxlc2BTk1kslFaNLvtRaAbbSvo
H4AkeBLoNos9VDQeB0Q2T7dHtW4FJR4W9C4R6Vss0xztrq1BcF1o7FBFFR3vnd7buIuvPTeQ9AJk
AQBs6AouL+Og71a4Q0AToGqb50H7D5ZuziH6rm00qiGP/9Tb2YFZ3ht0YP66Pb6Vk+HKtH29NgJV
CsSMUp1YlmDfhFtKHVt5a0EvJ8j1eBwtq9+qC1vZAmgDAa4a9ZvAciyrV1RYKOF3eM4Bld3vGlkW
8chaqFS1vbmjQ/mTlWpuzkNk5PZg1z7mrMAWoF4UtfPLeQZdqOqCAPddyNTs/AwnCf/3nbcQkkPr
H3DqM5/yw8MY52weFJkByZ2HAuUjafvSKRm35bfbQ1nZ0z6uKjiY0EA59wJcfzdXInOEugqRGGFf
o0eT8VrsKKv4GNdjCMGF2+ZWZu7K3OKAcFhA+QhS2Cnog11L/DNYBBtn0Ir/uDKx2Gn2aMmaFHZ+
zsYamOl+B52LAwK/aHhTezmkG4+fLXPzIr1wio1iRapS3J3H0d5xBRkPGWUEqkD23tp6ma6cOBga
BCTBvAOMdFm31PSW1mVRM7Sg0H+ENorD5KGz1hcdNMHz1jmQMpvuMoWlyTALX25/vLV3HrYZVgrU
2UB3XIaHWNZVjLQdTzITml8TqYMvBZ/62M2QQqgHDb1gNFdGGn2KqBaDpimSJyrOQhDJN06/1WX7
55csuW8gBhSIlzEnGSz/yXXkQ1h6UYHyw9sj3jKzOBtQ75dZo0APLm8gKpC11RMpm2RSxX/ZFrhE
oG4aZQsfCENTnnPmIgeeyMA5Z1DckFazEd9fHcpcW4xWYhSDLgsZR0PrmvdQgTUmfT9aXqT6Ypfy
aWP3rfhk/HyUM+KxBTtLYoDlydGpawXycv0IfnhkoO9i7EgUTucQ+igKJPN//4lwwQesDHxOE1Hw
6/2XKz7SSnBQGe0aEmkISkONu023UpFrZyuEwhAjxwXaQSXV4rZXSmghURIaiZlB1MwuZbu3KkJ3
/lCLZ/RKgzgJkLi7y/KaI08Y8Ok0+IP56/Zo114TVz9jdrAX7ma0AwXaPUI4o4Tao26G9t01WXVM
5eR8bqoebRlYBH9ZGccDDQIudw6H/kcBvEzEg00w0cqpjzMKwXAPUF6UnsyL7uLXhKqoDa+tIKkq
2RT5oexf0Dpd75oQ96mx37z0rn6FS4OL88MAusMAK3o6MS2Ho5Ac6jyqKEm2r32zQJe6pXAhNbo8
Q7TaZQ6U2yD9h9AcJPx2tz/FmuMH8dsLbfufm8BiQZg9/uKLAq27zYi2Hq+h/BvxiupvMDdfiBxj
5gLiftvm2ia+tLn4+rKu04H4Gq3DfQ5ZNwphiKp6NzM0Cd42tPphcbFBeQkqn0Eluv6wNk7+LK17
5Ok8LxvAAmjak2OM6O/tmeeCC8AKf2uLrQ7Om9uYcOXBhXzhbP3eMCttKSNRQ+k8DtQjEfXy/lNO
/C0u35Yp+3p4lgxEzykS4Wmu3agPUHHJemg6BqY0tpbJ/LMX7xk8Zf4MazGV6B5paxJm7NyXxOTQ
BMPujfAWltCBINDQNAZ00u/NsmhLdDpp8rlJvRLVki3AaDRzPjHldBQNAlVzNhonUPchtDOqY2Xa
KWTeRgcKWOgefuuh9vVFdhb/SZpQDHADvHssJSF/VaEyjqbQ+WuFTiqI1Ql05kdBoZwTQQUMPMbU
D39XABxBsSz1PHgvV9aJBZ2UImodlf6CCgXwFrLVZN9Wfvmrzz10SXFZZ5Fmua13Pn4GIKKBCM84
Zqbqrk61ggNyNW13U1jYz4zz8YsPvMMPS2XIOBqdMX4GlyzrIi7D4WuvfPZXO4ESJngZICPp+MyK
INCgv2cQyVCRJsJoD16ZVl08ojgpi3y8Od4bY7KSVlH9A0ppyDhCGvio87D8aacZdKYKxqQXpaTb
AnKunXOXX3WxE/0ho4NyaXZGtanp7hhEmQFgc1CbFZNg1PdMIX4WoSO6SAytLH7Y2J+rqwpHHkq+
wQf5QAfBJAIZDanapHQLAyLtJcgqaN7NiBNlUMlL8I6Hqk2tOudR1DUkBpHLHYdYQevqSyAd49EF
2fqHMxTml6KmebADZliSXehWo4c4mI0ep6nQaRp5kk6PUjLIiYJSMp69XFgnHvrG50mp8S0YavYc
IlssI380zYM2JM6glON2BvK8gPhk0JQaCXiRNt8bxrPnYvQtyNIFbSWioJbps29Jf0c7QKpinwsE
UKhZvKHAR8vYRHdwsa9oaP2U4ySenCz03u26MEkMMqmFsqPaNqpo4NL6lQ2W+0oHUnrQr/XKMZ71
ePu9EE6bxw0o9feTG5RBVLvSfWKkNxFUtCootoQ2kuMMk7TlRFdOCHTcoJnLRifcLMt77WWwDHrR
I2R6RtpDR4oItq+DcEgqcNcfCJKcjyavxMbKWHFtl0b/OUEvjuTUISMOIHRr8qnFbpVPjgEooC3L
YeOIWHmMoEEd+QgU2M48+cU7Kw8tr9TQQ02GECKdaca+DsX4pW6x6gz3YDv0B6U9RYfaFvF05Wy6
Mrx4cSHf2DI7zKGAHjTVt6avu5i4JZjZY5N9Kl3IHN/ea2szaiPdjw4bRKQg/339GUc52AGtO5SX
ozPnWGuAbzQgTslkqP8Qi8LlEoBMsHFmUeqFqd6tJ7OrgcgssyZp0+GZVMXx9mhmx7Q4jiAMMTOF
EDf5CDMVnoKko6ggaBAAB+GZjEdtSL/cNuKsuMf5OjjXIKKeALG16zlroRRhWB1DaEYZ0zMwCTKL
oSpalBHLoDTkZl3xMuAV8oVzQayHvM1L50WaQgyv2nRxlwQJvfidttrpd0KiSn03+NOoTqPKvW84
yxTkFnUw4nhKqb2nY6jG2DUHEGIamY5/lQ5tzKehGsLmkwdligckB/p8H3Kv+o12izBpC+baj6at
MxfgiA5h22LqLQtArDr7VkEiNwUKb6I/ym5kXwub9gxHsEfzLT++dp+/nKjlQzZP/flu7poJJSlO
9bKFpGsEyWus4sGgbEIQTRIBcVG754fOnkA7orSF0msD2OYjrqBGuAOZQGy8Ftc2N973oHiaFlix
ywK+To+0ZEWPCBc0uFznpazIobchjAItovxZ+wQFLxtUj7WF6VoWtGaAkUHv98KfVEHh10FJy7OS
rYhIWQ4vY+HI19src80no5LDQhM2ZvVDNlXiMQ9XZtZJl7119t8U6biyhbAbj+1RbnjIFe0nBzzK
P8ZmT3bhiwNiG+ABFCThCmLo9ykJBSgbvIS+mGOoKt1XiON0vxpilUdgndRLT20jbSPIelUn25FT
9bXKcpOfNDROdCRtMb3dno41X+oC8IduEjQAfggzyoGg6su3KdrrjWbPWc331HW6WWF52lvtJq5g
zZfinT5X+iBu+wEGzzvfB60a6JZRde+e23wTHPuZDn/fHtbaWkJg1gMyHZ1wSJsvJh4sr1TmUMFp
SpRlQhvGPaaGt5UNXRsMsBXIhYK8gAvVwsnlqJA36ykE67HO7BjXVqhjdy175ugw22hdWFm2CD3g
qJ2JxlC2Wm6ODgp3peXl55wPqgWbqunOntVl6qiLthZRLz3va5pnW/oKKxMZukgrA6wKIucH7qlX
5P7UTpAMgdTxU8gChfd0rzYO2FUjaCx3UQcGGa1lIi3vmjQIbeEkTmGcel8fOUAq/3ZBuBbc2FxG
jpTSh0bXtkrx4KvrHELyfM98d2+l6YZn+bgagOwBzQStTMjAfAAgySl3UESL7BhX+aGrjKPFm0Pq
VhsBto+TBXQEIPmQbENCF0/z66XNKjCORtoLTJY3QTlcj6bYQfvQ37q9rhoCiAgwTmLPClnXhgJW
VWEzkvLchpWXpMKyPwnUNu1vf5iPCxvDubBiX1txUQpahUVnnOygPLXi0UHzKikfVIUizubwv9la
vMRH6M3nTYHiYwDoGryooRM/5I8ocv7Z+fb3wXB2t+19dK7z2Ob88KxP84FvY4vCAtAUOoupCCAn
7H/ODXaubZJ9g6Bi9fO2sfXP9cfYYiLrzsZKCFQKYxNENuxzF4wbl4KVy8r1gBYTCK54RUvHAQDf
0oKhrSR10GTMUx16O7cu0A/Ommb8lEJpKIvaxhEOviURWSSlPSGU5EJusSKBtxljwSK5vtNe/655
bi7O2UloMzO1j2I8Fsap8+KoL2AiAl24mxk1t+f5480WtsCicMDPR5Bq6YnLFvtlwhM1UdXgvZcG
4keB6usX/HO6R2O7H/eDLRJObfPLbcsf72TXlhfvHnTV5lPNgRYWZf2IEPUjci3IeFrZj7oSftS5
1nEcg7u6M3/fNrz+3S/GvPA5YFe6JR9LDuJC+JtU+kfqd0/MG+/AeYvzonwgQ3DseXMym/J9CoeT
AIzl9m9Y8a6X0+4tyllrWfeF7YHIR6ziOfDbA9PZK3AUb7fNrO6iPyNdOj2oIBouYZC7zYHSBBMb
iM88ttBWb2z4va059Rb7NXetzFPgAEFUQr3b3TBEHXF3E4SBXfMr7q0AmX6lDKWURfVCWmPXqq0z
cTmls1NC4he1AiAfo/Bh/vvFrlHVNAqIhMukJr14MNKm3iPBR57SqWen29O6ZWr2lBemCmMA6GRQ
RWKhL8Idwn3nQ9d2HDcWyfIw+WdEoAKGEEPB5W+JJTAmMwtSA/3Mjh1D0peqcA8Cw7kFvjbg+UaB
9dK7z8ZwicUrFzxx9O8vNgUIJxyXFh6cqDmedAoJTtW/Trl3tKjccLxr03dhaskcLkCrSGu3KcDX
dGNhfA5AgGVy2rgjrVrBDQxThy6SD2q8/WhjTEVtnuDD7zN0N8TABnyDQO3h3y8GH+XbAIY6FuAR
y4uFKQmUWlAtLgvZIYgzynMZlKhtTT3y+baptQVxaWqxydwUBUZBnYcn9GknA09jq+q+ybJ/aor8
YPdy4wm7uiQuRrY4HyfIcROHQ5dQ+UVM7OcMFbt197PqNu6Aq18KT2SAioBlx/3sejtZbZuTokF3
RqHy6bXruuIOutDuTgov292eweVx988qvzC12Lm8SDMICFA3oeYDelh3enol6GFoCNImiCvyYIsd
Yc+TdHmY/3+LkAeYnzs4YxfLgw1m5UiPGonucvLLHrX8lWaAaOy9yezbPZ9G/Q3AZv08MTJ88g1R
urtysrk+jIK6oGO7VlXFJlDxb6wPQUhsLYtae+Vx14pyO60+TXUwoBFrNMYgKuhgHYumqX+XGQ+R
bGnEFsVkfVX8GdBiEYaenqArXWRnt8mNWBsI6tCsl3chJLtjlMNsXXOt9W/2x+BiGeZcFOhgyJEj
zurpQaej8KEnaqIhqqcNZLVEl7rfzU62OODKibVRDvm3Q5Aj6hQByOgeDFOExQnSfYMfNRqzGgnD
lMhtjzbvooorWYDMY7nvt9fa8vBdfvn571enhFF3k6Mh9Z47U4R3bXtqKUjP/95KQNBCMtexfBS+
CHRZez1NjVPDXDMqA7PZ9ySbNsqC1rbopZXFvkHjvI/uACs9qcChL2krh5i2AJHaqdgqmFybNoQ5
oNJmEgTOlgdRKFwwySEVmSA5Xhy07pA9BFBqAz6xamWuPsKFAXUQy+xsm0MGDxHXOhkDeQjC+kGG
/uH2l1lbtwHi3kBiQ5gQscfr7w/dt7Kbgiw/T6j+fnRqKP9EPDR8+zCLvvyN7HNzb4eMPYxTC1b7
beOrH+zC+PzjLhafylHpO0HmAujOub38J5mOwtpS+VlzBZcjXNwZaGr3U942CLdVvnec2JCfTIf/
rKrU2RXc5b9uj2n9myFzAcgX4MVL6cVMKdRj482eKDlGHevOolUbt6C1E3YmF5kIrMw1mIsR9QJg
93QswpMSTRv1mf0lN8VXI9cvvBenof63ZUyzj7iwt4yXu15mmBwRKfDss6jSZqS8HwOK4W5P3Opi
QILEwv0AQK2l/qGtBt93+4klgxy+5Np/r8HORxm9uWFn9QNd2Jn/frnomIMUuAIKfmDdEXCXPPK9
6tvtsXyomZmnDKOYVZ8Rm0LByrWR0JKWO9IwO5c12Pg2K7qoAVBhz4AFPCs9QNdaGMP3xtTqQUzc
i1OcHhsrcW1C53QT7suoQEa35/VvAHENaH9zYAmaO2PkUWIQ4HCF/Q/ziVowF00wMAFgxPwzLuYz
y6VhCIHcHB4yX2WhwX3uvt6ezpUtfGVi4di9krjgb9bhyWuDCoKElN5PFUsfNBAVb7ZT/VvSBr4e
kvyz8Ce+HCpjFk6xnSapJuGj/avIHsPQeKR8elEoVNlYivMqWFy7ruws/F/HCp4NQSBQfeNlsVLh
T+A1f/gqQ028rc6oRDmmtH4LRnvjMrviQeYkIbKRKCDHc2px38OH1E0GAPgpnO6YP0UU4k/GafTP
VG74qpXdBmod8kuzcC9qBReWUONPZGWA/1O3waOnNMri2PH26lg5wmACanSQqEfUdMkD5wMx2sbo
VJI7KPURr1qKCASqrKKRl92Tptw4MhFxWvtuFxYX3620GaOppYuzyjOVHbtGdl3cyQySJ13Wn4mb
+dneGChpImYFYtq1VhrkZ9pN4m1oRGcedUOHxyqbnCou8rb7NTayaaKJheCM+wy/vka5789s7Pud
ShUz4gH9nm8GzQAR7kcT98kMJQA74ZQ6O/CqDoLYyzV6uo2UQ4Ql77wyQ1q2rt74OORt5JFaykhY
0Hlqu8KWUeNJqSLwoFsSZ0D9lJBpISlY9D4iw7vWRU1T5hHxbhjSyqIp8HJ1HOsRgu+NQO1j5Fat
4tEYjqKN68bnaLB1aj/mUBt5zxsy4hFWd1UdicrgWezygNPYYUSgOydFmKAq2v4ntfCqilwDRVqP
La05Ius+dR8GtBcFcY3AP0QGwgbY5q7zSfdcq6ood23TKBKhLlRad7puc5RB9AwijQX61qLAx9Ml
6pB2ei7o5AdHq5i7Ajmf5SIHc3B+OuAipDGXDK00Q+U4L102MgqRHe5/FUado7oqE8Xb/K9HlLIQ
K64zbn1GOUxJota29VvXV8X3rCgmK3bbhvVxG1rZ95ZAax1zk+aoCqdumc53adPfGZXH6rnyynuv
iYEnaqdE/feEZsYHnCBQ1YDK0N0A5chz1gbeW96ir3vHOit41K3Rf85FrUlU5QQACV17KF3jNJh8
BAADJPqFNUgdeYwFJzdMCYt9ZVh/1T36PPeUSy/fl+FofSOpgnvxvSEojxqEqWhC++cdwuhtG7f4
pOWO07Y54+7eWMh3Z+YvbvTdF08IkNU8xSGJ0Ngp8aKgKsIXD8zc4hyUgLxAyUaM2WmwrbqMm26y
8H7puiYik0NZ1JYuZUfdFehcQhCbfQvMYXqSxO+/20hzvLoWK+4kTN9Pjit+lbXonlBmy2mE0p4B
RxbUMu8yYfoDKpo59HZk6BT3SIh5z33YabXz/cyF/q5i8s4OpzGPDci8PNOR1O+hT/WDQHdRjpXq
dp8nuHM/1ilYJPtUd2Z96LyGsMhioioiU7TeXwZQHXemPaV15FpG50ZZEaQUyPDSQTdUgAbBGtGV
L30z1SqWslLTTkDFAQQksx2/yaLMzdc0s6GOKzriJSyslTgpRMx+tgKCOVGrevG7s6u63BVZWdd3
vOWqiOoBazvSY+H/nUMe8DVnps2OBAVEZUwBGC5jy0gpj02wBfCADhvLOgVoKbR3zKqtvzVLp8+s
DVFkNfolcHGNXQS/rayssnsIqGQ/Rj/P3pQWPgqhGhwFcZi39ntTpfA3jd+6z/6ACo1XpwgzH7Kl
jeXt0S2M0o5GCL+K0pACP3vbYa8e5xfuc3k5koRqfCpQdqmIaP+kGZps5CcCrMdtQ6snA4Ia9vy8
wSm0OHy4EhZG6zmnwOQPyIM/Vh5OCF9EdvEdgr+vELLfOItWT4YLi/b1ZciCLibvqIDER10/B7pA
Z+J/um+hfACqvmigQzXYtQkJzJM3kWZKqF3usfXRz7oVzVi7HuBiEkIQAABTCCtcm1CQemF1FiDn
hCuQ+b2ln9T43HqvRbZxRV37QKjrRwvBjFn5EP4MgzzwLbzOEzhrY++U1qMrgs+IUT2S0mCgWXfy
wEJ/S/F85WZs4eozR+KhYPphCllqoIaHp9Dz7XAGDuleskTBhd1efdaKmRn/6s9UFwCCl0FXR08a
vwISOQYOaMTEqNF2+7qSOb/vRqtELZQzTOa5GVvICdtVg9BI2g1pehpwN0OJsVf34tjWwHrFQ06s
DqWZNg4vtBg09svGb523wuIqevVbFwvXJVWTQ22VnAb6mpnF3rTHeBSfK4HWZRzJQFUjM74zVRY5
w5Y84soqAGEeVbVzKGVuvrtebuhx7bXsuz5h9r1Z4orIW/QOD5FWryBtuuNW+8qHnirc768MLu5v
GnB5qeB4E8/mLIg4Lk6HSgF9I+kgY3hlGmtvEPe567qH0GL+nvpje9S4Yr3enve1JXI59MVmJihd
QZEJwm92CoGjMuhwOjdpqGNuhO7WgrxtzF9SLLvScFuAijWwej87sz2qsD9aGdnfHtKKd8fk4rZv
4XMiVr54dqIcnkLk3PVPdv08Gp9qz9lrh8aV2ijPWbcDgBHqV2ZHuHDuLqiLOHJrgKqbF5DNIjn2
KE/fd/zr7fGsuHREI8ice0ZBBjAM16uz6BrAviAJn9QdD45h7uCED8PO28pOrn0dcHZ8NGDjP2j3
u7YzmFTpOgymRBsmizoTLwqfngxoTdwez+rqt0FiB5gDOc0PsQn0ymedUJM+Bf4ja96Dqo/J4/Gn
39iRAAq79KB+VW0ZnXPFS/+CrwS9F3TwQjJ0Hv1FlIC7eV10A/t/nJ3HctxIEoafCBHw5gqgDehE
SiJlLghZeO/x9PtBh1UTRDRidNmd3dFMdhXKZGX+BsuXwNdwVNTm3rba/r6BZnysJ/02DaXmc2jJ
5VmqBTKzGuLXzsqkYrrzK5Y1dfErqsoYmqbyrXOfCLN1VuZAsQ5AcWenM/rRqcSBvLhDEMKdUqP8
4QtG+rnritk1tai4MSNBcqa8C38LGJSgS2mId3E1g0AzrdgV0mL+1YW54lZRXZ7CMAKIrwQjXp6A
mL/qo57k1P676JZuvXxGLjFxfanKSP50s3PwNmuftS5qbwQj8o99H8vHOQ+mJxO02zvgQPIvvZjD
M0SCDjS7HjmKXyQIXPXBLxzMateUAalxrKFFAov1Cw6YYBiBtZ3TIBFye0h846RCzPqu0LO513OF
tL9JBww+WCx2nRTNjwnY0a2vS8HZKvIytVHqR7/CElGkQbY3oPycS3eKEPRuPOcRRiTKp1iazDur
AWOpFbXpjGZP/r5gMO1WqC07Nzps7+tcU++w4K1PJj3O2g1xxz4mfT3dZ40y8D8n44RMjM4bQhDf
1zFC/bYSJjxhxaIXP8M1k92pjuBKh22R0J4XQL/XDfZpfWGMd36aGO+iVBV4xNZSfk5Uvbxp+tk8
gj4jhVdnPbkLRe6wJq7b9zy70rtySCQIEkXkdmT4D10qybzk2qG+T8YgdjsrJ2P3pa9ar7YHduaT
Gqn5iWJXR3u7Dj74tHi8MQBCIM6T8JGroTgVRhL6tpGo82EK9NTJWiPP7HTs+eFD0BZ3ky5k7Oro
W+gn+inzx/ikhNhjlhzLB6PSVScR6vmQQLnwJl/n3eNjHNIOsgCJM24xrIyVhwCWzUvlw/OMprZ9
bnyMroVU/DUHastrJwqz5CgN+aQc8KkpDLfljQooB1gFcP18PLYogx5mwT+g0gJRWyHF0q25Hh5F
v6nfyf04vVdEodftoDWju04rs/tEryoaAuqfDprWT71b+PnwWc/8+LOBRNI3uRfSb37YpF6Y6+Zv
NYLjdg/F3vLkqtJfJCGiCqPrMcdLmghT4FRlrI+O0Q/5g9EmVCJynhxnS+/xqgdGHp51q0jfFalh
Ck7Vaek3be7EYzqNxT0dnWY+xQY1adjBpKk2GV6oOKE2qg+6MoXWczEmxT1dLQ2dXGGRQNw5QbcS
FlmHaQsiSWO5rK6eWg2wXlkg7aNE3nIqTSv4Gc1N8hmeb1a4ctUpvhM0hfCplnlQnqDDCB3FjTmI
DtAXI/QZ0NaAKCWKP5NsoEPVZ8GPRgbe40QcHC+srvTL9R+9/ZvpV1ELNi1lfS1LEdzwWOjim3aq
6IUELSwwDDdHNy19GWmRMtB+Nl2Z2I1M3eV67K1yOPqNf4Mv5/LFuduPRa6KiaB7w+CT18WBaKs1
e9EuwrQ8Kb5ZuFG7WIGldXzXV1LlSv6uZNrm4Y9HPFxinMe5ZF//CCM2jCSddcVLVWo8+PEUIRtO
9MV85xG48XxitH8DrXNpuUFbWA1Fr6nREDsUplXfikgoC4+i2EvBjT8b3O5tJCY733gzhWBgBn1B
XUdc4vUIZa0oxVRVBY/WsXw7aUV2083UYxoplnYeNzuhrOW+v/iigVQkShuEs+cjhD99VHw5DO/j
MdO+t3gl7/RBl9/9JnlAaZUmgCYCJF49EGoZYdlQzZH/HIW4OYdxZfrvEASU6VXW9PFicBGccraY
y/jGJi2MIpu64ajtlM0399DF71i9G5TCUGOjoo2da6LwrrSM7Dg0knSQWjl4DDO8WRYmuod+iny8
voM21+6ybVVSp8UZ6fV0g94npZ4y01veywc4DeJ7UQv/K+J9eReRGNJupnUJAWU1z0HsA5Iwa3zW
JdwbfVvIKkddbAB/pX64l4wtu2D9US+DrScToZiqnATTi7sgccyxtQ7RkIFtnBTFBVTWn6bByO3K
FH3KbTnygoAe1a44mJkR7SAH/hgzv/kx9GyBk8PVxwbp9fympFZZkinZTTlm3yBMkN7Bi4Xn22ol
f+1LAG1v21wpW6cU2M82ckVBcGsEYfwQD2n2PYtT+Xkk0WmO6dwlFWvRwIVLUAJLcaZBsDRbGZEv
tEWryT70mto8BkUyiG41Tca3rELUpsbo5FxNUhQe5DqrP6Lhq/eHJJCaHxJF2SckYc1/eEOpC2iF
NrKO5dbqbaPVVqFMYpN4xtQ62nxM+5ckVG258P778r2Mszr/57FKRClcRJIymaxLOQRptXMgSerW
g/AyyGqPNLBVU33o6LlOVnUrRUoVuIgATl+jcEpI1wUtfAyEZtLcMuiQx6hzuit1OWTv09RqPB+X
hScN6/HUmbIUrdHMEnmMcYI/VZOm3ZmzOHxrImjXtijkYkmBXzQf0yzlsS6Zxl1LterFLOKodKOk
h2qXiQ2IbCHB+D7q2ve4yfbo306Tl5ZZqtqVOpXIyIRJ/2vw0+K9OZvWjS/E6bEXSwXDDxzWev5U
KL1kTUDlqBHm5DtnYfZbErP8Vi4zIJcg1UrDoSnfnjuLf4ON0bx4C+0YIftJNCZAWSPy+dpktUea
Fnrlar1R9Yc0UAbO004qTSeihSy5WaUh3ymoZpUjpZGNoLrrJLAo43fxbYGpeXTI+jLkOcNN/7kJ
hF61ETjRPhemIpxkEc1+F/95NDBMQBAvgTlNka20ZXUX0fEZ+bNcgTaPduEDuG0Ue4qmFj+YtU+1
p04SMaLgPlXf26wDz9AE1vssl/NfVh2Zv4a6UVUniGrLCVAakg7WFJiCi7pWnTm91BW9I/nC9ABf
X3kXULi8r2uzR4kobRc2tVBp+blmbyJTl/i96SjznKF/3ps6nbFkoUqjRtziAqCY2JuPiR813CjT
YJ7mogjeSRCzwHlbPjOT5pJS2lTHyt/D0A7fetLRpzFWw1tLT/SnNkj9jzGY+69ohlinrOt91THh
5PPYwEwjtPNUEn+ZU1/Xh3zwu5/WGPhfOtNS731xFu9qUSo8o84k6aiWczHdRqUwPNfBwEozU1+/
gbxm6bivo/MfZjoF+mqs0vDIETppBxEoM8SUUaVTLfmdAs+yxvWeDlERBnYe1P2Hfu7zfGd3b+UC
5MEqVwblEaAVrw/PAiMeqy1yZF/xBp+Cib7C4Gbo8l8/RLbSqoswa5Y1T1ngDCIWQ3qoN8egEKNv
JVy/I3R0w03ErLKVWJR29N12xvanmHKR5zRtPgtzBoq6LO+1NnA64SUJ2p3bXd66Cy+HtsoYIyRM
21KqfG9GrPhD7UsB1Z+p055Hxedx5I/CiPTIoAWyO48B1yVYgSJwrV7LOGICyfzO1M8fcX4Ifqtm
4N9D2BbedVEp9Y5f9WJ6wD80mY5BphW9aWthKb74dZAcCklQ052bfW/K1peKlIbdzDvS66iRiZPk
wpyyo2rcCbO9HBT88CTckHiOvV51YSuabVaPlReMpTuI31rrhC2z24bodOh7VIjNYGjuQDUDef5G
6xXFtFGoREE417M2uxye8aGI1fZFibrSNZQACpBS/Vcb0SUdA6DBg21BHL8hAnJ++mYg6AJEsEw+
VxRiDrFUya6ObIt7fW9t5ZeazqNh0dBlE68yP7EkARBQxPLg0dxVc3nqhvl0PcTmsrgIscr3hr5D
4F7q2L79mD52hVY4oyoMJ9Xqkp2lsTkaINoKHwoQ1jqbC9vBmMhsIq+N+qOcq080AXcyxq2nAICn
pbkDwchcTxjfPVVnkbZ9XElCZ1daFXmYWX/PwgKFXoDixznMwnMxdPKP6/O4uRRRlUUTC1joG1Bo
LzexiOur78WRYhzGIaqdTM3ah5yKptMFoKynTPyvZjnLUuT9zhJZLAPe6K6O1kS7fKrM89D1uT1F
Ze6YEQ1jK5KrnaW4tU5Y7KIiLpzRN9asokqu2AVob0fpEKbuoM3Nt7yvE8X2xb7e0zzeLE2AklsI
2Rbq0WswZQEdZ+5A89/4ZRXPbjSKM1zfkivY6eIhbNyMpyeSYyjMBJ6A5uZd61PkOVRxlu5QGbZG
bqFMgN4Fj/c3J5qujlWZ9TOsPWqSj1Uuz4+AOtHtwePmH65sNgf83+U5+4b+O2aWVA2U6TxFbZpb
bEzTG/rKjVNlU/n5+nrdSMsVWDsLPdfA731deAL3D455zBKvgcMwtMcoGN/ncWhrsbBzwmzsyVeR
lmPh4q42aq0J4wSXNkzgnoBEnVUfw3WD8r4t97FrpMPXQTHO14e3cda8Crp81IugSm+OUh/wIhXx
bHnXmq3/4ufQ8q5H2dj0r6Isk3wRJfQHIWm02Tin4XPRfzdky4HJ4Nb95A7Gx+ux9j7Y8lsuYomG
H2ZRKJu0RxInSg2kMUae4Y3tR9Z/T+moxak6/KelNbQupOpiBIc37wPoYmXoJGhV2bLvlwfOF9HN
y/lbjiHnzkNxY5e9irnKtdJwLvXG6PQz2POHCQXpOpyPjbhHVdtcjDD4Uf6msf4GpI1ucyk1Qzl6
GVoqH2YMgivqNlr4RWrjvjoJvKLedR3YN8fUuzw6XP+Gm+vlb/Q1ZLtrqQMWPkS5XvY/jVBybGq/
jpwbHzDMuEeYZacytrlmFIlzFI16ilSrnK9T6orbAdfg2bI+5j2M1CB4Zt3caYa/s8s3v5+ikokt
6A1jXeQskfUejaBRvMw3Drko42MgOKWxB1La/H5/w6wLnEYy1z2+vYU3R89B9l1vATeOH3vjFlU1
hxftzk7YPEYuwq2y2VoahrSK8tGjMdnSJlTaA1455c7cbS4LFAZpmEu05tdsD7OsItCTEEqURDtJ
vMHj7HkABj+PcH+ab9fX4OaQsNBArQNoh76utxeRj3CuRbWUSsdZji0wctbP6yG2Hk7o8qJ5tGTJ
vDxX6y5oSPVHwULoTxqKzK0jYCz2FCflT11Osk+UTeeapqRaPvdTR8dDUAHko0wWmeY9PNwOOFzZ
mOOdgUVBcAirqQBXF0uZ/5iA31dtaiUNLXF8aEYbTWst4yEjCbqdlLmq2T514O/XR7T5hXBhl5FX
pQyyhp6HM2JEoQiALMjT/DBiOHWc8lb5PInd+Og3qHCi5Jbt3C6bW+oi6LIXLk58tR/oZApR58XF
qN1JJDxPSlOa9VlXujLceVFvbqyLYKtqgdKTLBRIAnkR+v5On1sAdPVOaW8w8GhdI5akU5VmZFyI
Xu6E3jyl/oY2V02LAnxCnsUAsgrjGMWpPUo3mnRq6/8qJE62zKr8/0dcX2t1GHZGFoMPxxVkSJYe
xdcuFcsXGv/dh6oVdnbB5ueDCUQmhyjhm7eIOc1WY0aW6aVZqx1SWA2Hrsz0JzAL+r9cnhehViul
A66AzLyfUjD+pTKDEnKVWqrvrMfNJXIRZbVEYqFJUmkE0S9QB+n1nyGVRMmkX9x9w9DFHpQdrvfm
ScWrnlcH74A3iJh61NIsyhApmdOhvVvAsq5Y5dnOnbz5mbAIoIqwyOGsiTLJEIi5gCzJOVKE264G
OgBA/r6N5I/Xj5Bldla9DMSOSKugQkCmWmvnCZqepEBOkhvDDCqqpmr11AmZ5qoCJoKWOIp3g9zW
B2MKe6/Gb+6/Py1ehV+lqoiZtnNptgns5ZElKJl2NsvQS+W9tbi1my/HuRylF6dWgKBMXNUGPbEp
AW5uVRqMhKz0eY7XmWW85EUcm+71ud1amZcxV+u/igxpijTcJqHNgp+erGclVw+9Yj4qYukY8fSF
Cu7Opb21OgHUYc5BaoU377KuLsY5d8oUq6jDecix2kqlnkIp3dkA21P5N8Tqm6lwCkwox42HjNgj
KA9HyQxPSnDsDoudXbA9GvS0QYEhF7YuFndl1OpZmqJuFMm9aMetWH/RhKk6Xv9QW5tNQgB4kXdn
D6w3QUHZXJazEW8MU7ynC/TDUIdHM+1/XA+zdV1fhllNXJNCN07C3kdEXq/OgSX+igz1RfO1G0wl
B0dp5WZnYJsr8GJgq1UPyUb34bQKXtSmEZ1nLffqeEywoa9mRw+D+XdAkgPmzCj+4faUJMUyDYAv
iH2scq1yGNukSaAKa/7UnvTZ7N0kloVPRZ0ftElUn69P7eZCuQi3/P2LZc8bBRFmo6o8qUSJNrNu
6ZfuvFq25/LviFY7S0wGzOpUqloaK75ykSesax3U3aco1FxzZ+FvHssLNAN9Qp4u6xa+GmQ9tbUM
0FAD+x9YoBhLN374PKuWHdRPcWPZIPF27uvt9fk36Gp9Vio0qDI1u7Pvt88qpD8V6pQhICiQpz5E
HcQbSqdTAv0fnjOw/f8/2NUq7Sw5Lum1Kp6V9sdCyp/EYNphFm7v8L8hVkdxnkZ6rKQWOiP6ZLlM
bX0olyqhUsl7Bu9bSH56DEi/gfVCW3Wd0PHIGdR0jBKvx4T2fTrkAopTsA2LCKj2wBQ7bdMqjjXT
C9aaE+191RFAPZ8TfWwO49g2DoAgAbpRgXjX9X2yuYgXei88Y7iq62dWNCdhJqXU1Y0gPym5+LlW
4vf6VD9EseDRcz8pVam612Nuzj1yDlT0FI0ax2rjwG+TZ7WXuAblxwbYoqC5SbsnzLs5MAUHN7RB
LagaqyBTPRRtV9YW7sJDEJyLWDR+RSWS2bYQIVd7nILZ/wIu0P8iiRUuz/8yxL/RVzsnNiAd11Kk
e1MYJO8lcgxPkRQBuiYd7uuhtmrQ/LN/Y612C0wVGe1VrIbn2NLfyaXUOeC+6ydfmmYn7i00xGno
pY6YI+NkBsqvIh2rnR+xjOdN1njxG1bbSc3KqYixQfak2O+oC0SfywLGKJaGVsxD+PqIN892xYRi
RAlHRery9dkeJZIKsTSiRQgwrVG73/Mc/wNPioIUCpRo2tAuWbNKgMxMdT1QwOlj4XEWcQJXlPP1
YWyu0IsQqzkz6jTU9EJWz2OY8aDUvhqh9iBZzT14jqM+CXeaNO/5KW9OHTxnCEzaoku6mjppnmE1
LpKXtVG4gljd1UH1+fqwNnc3dw35pox859rySO5TOhxBG3tpnD9Y0/w+b2cTrqe60+/YvJxonABG
hQf1BnQl8x6qWhXXqCSV4TUXGvZlpjW6mTRUN7A4Yxvoe/gv+xoEnSEBP6ZeuZq/AnV7IUxE9dzM
qouOxktVjWej9Z+vz+H22P6GkV+vcMzmMJ3vK+XcjO8irBQS5bYov/Yqt62V7+ymze+F7Y+KSTMC
++ua0TT5WdmqYXxTd4J/MlAtO+dD1N80ia7uPO42V99FqNWKLwxeQKVaBV445qeghMQclIfrM7cd
wlpQjhbPnvUHCvKqSOae1WcK0rs+SM+Jv9cC2Po4cJTYQpy64hs9V61VkKyPoFDq4pfaCGyIeW5p
fByq/DD1L9eHs3WuwudBdg2RgkXw+fVCMPMe4Xx/rL3EBC8lY6LQvs+6x0GJ/mFhA/2laiiC5APj
/TqQEisTqQ98KBQHPkERdThhT2FV7UAGtz7PRZh1Xbyu4QnHqpJ4sQo3D3HVamj/4aEBIxRPX6SP
0IxY1vtF5s+7UDfIywPPlxrjWIn9GNiSajagwjtj5oUl/wOaGfebvxFXl33gZ6bZ16pAcVWe7LaQ
x0Pc6b7TZIl/vL4etjYrXZLFxZBOurwWXoaencLqplMyiqMtRz9AgjqtH+9soi09soUV9/8wy2e8
mMPKaIRy7lQNnlHtNl11lsXoMIi5LY+wZIzG1ax3WSHcwuC/TefoVpLxmQned1XhtnBPgxB9zNhN
5Od/GP0iRq6jA0ZWt1qkclT5SaDTE/B7P3UDYQZhK8a668tAZq+H2tx4f0OtBRzNLJhzA78cT1LS
Ai6reRfnxsJz+qKFe53nzU0BgZlxLRt9jaPtq8HScxERwibKbseyhlS0J9q8HQKVaxOF9bf+l1kj
C+0YKJIXL36zPMDLXRuTrXQG3XEFDR8kzXCLeb1mWtWHrCWF5jljBOOkK86QjXB+ba313/domjiD
NZyuf6WtV/FlzNU9OWE5oHSant4gBUalXMTZMMaiyfEnuQPJ3/muUcQ3coSscVIle/t+c42Y5Ico
uTHkdWkNh5phwtlG9PQh/h4K4698QmUIHLh+iAtT/IfLk3MZKXEYq4q4bpJWvWDRcRrCGyyCRPwy
UF6wEdzT9+BPm9cblmXY84k6VNLV+Sk0bdln9Na9Yb7XJmQDlcmWLdjN+oPU9zsfcC/Y6ujM+tRK
0japvLA7ZYvWdpc+ZyIS33l7EOa9esbWLqA3BvgbUTxw68rrJdpnRZngT5V54KjRSWzyc6+XO2yT
vRjL3784OrFgg+QbF9FNKWSdiZRQjNgl/l3FPxxQl2NZfaYhBD9e6ZaKcq7/ZPn+D5TibiSluCl6
Y+dG3eL8AvLnrY6gs0iDYz1vldZgNtH4noKIz1OYFzhrGmnjFuDL7mUhzW/1IFWfinjOEPXBC8aa
hcnVQAW61/f75uQqyASTfZFGrF9lYQCSO61E2YsK6VgU8UNuzTuFoa1jDPo57RxTxpN5jeia58Iv
xTIKb4w2PLaZFnl6UQiHaeQZCzuxsA0tHG87WuA7Y9vaCqQrmGyAo1z00F4vnCKIO3FUwW9llXAT
TCJw23a29QjJVt06xLP86fpcbp1eyHeJdJPo6VGafR2vq9NplhM18xokV28MnTcAYjS6fjPEvYC2
V53Hw86aXdbkukpwGXK1N5Ck0BuVq9XTuUf9vr3TlOEmRxDrH5LZyzirvYEzCtWDBNCY2dwNQ+lg
+WJjcnm+PoGbH+xiAldnVzhmkGNlZfYsLORiBcTF/QCjoDO/y9G/3N880DRF4T/VN2IgWGR0ZmdU
nQf//D40yydTEL5dH87Wwr8MsbpLoxFnTNxu0GyB9OfwvPLtfC7aYyUI0l2Y9187fSFj+1Ows/C3
NvVl4NVCbPXBD4QC5k0gSMoL05qMRyg2QrRTr9+Ls1p9kSJX2GSn5M6GNrjtpIrHUG3U4/VpfCMT
v7TvVZIszl7I73DCXu8rNZx7o1X13hPCyT/18OV/8QYxaqcax8nCJinsMY2iH+/ILaanh970E+tR
UUKpdkJhMFR7npsi3Mkedn/W6vPmBQyMVMmzG/BVJlartU8FGtiLodtGm1Ie7EgpYhtduubZRKtA
B6eLyhFdZj3W7Ab378yetaHbqeJsZXDgdEk2FgHZN47wsxmJZTgNwc3AUwb5jVB5ANoZHEYxF5/G
EpEiNMGMozgEMDRgn+ypx2yeggs1dNFDkt5Az2I/xWS5oXmfjvExmvBRSr+pEbtY2hNr3zwueJxR
j8Z66C2gSVWKGu0d4Szok41LnDOFz7gBHxo0nvpmpyW7ddLSHZXwMSQ/xdHw9SIcZglzmxbZERzv
lLNiDGKCdF6vPrcqVZidY30zP7iItn4sWW3Z1JYYRzepGnSexfV5hooWHSUZhaQqLseDHqbduVOi
Z1/Kv4eGtqAJ02Fn621tcI3O8IKSQHJlDZGo/NBK8lnjkVPP6rA4SGazE466+v36Ft+c3Is4q4Mf
EzwzjTJhPqNGUv7u+8H43Pdm9VmpgQRdD7VZ3MdeFx0T6AJ4+qw+ZJpEUWPydoMdFXwOqy/zbNxl
c39SlPaxE54b1LvyKLAtYa8GIG/dB9qCNEHkSkRcaZWPjAFsQ3NohXORcz4cFD3prMMUydn3VirH
yM6kvBlcP9R67b2iJEVyxgLJLG9rPVE+qgOqdlZdqF8tgQV6tAxrFNwSKfXUFtAJkE5jhmiAk5XB
+FTWRvMhKEcrJM2ZrO4c+7RNbihWyro9ywsrdlBH9cugNsp4kOIgue9qozcO1+d66yjQOQbw/QEB
Da799Z7BIMevZMrjXmgGt5KUH4JR/2EoaLem2k4ZbOvUuwy1zP3FIyFG1F2oO+whLLFyR2k4NWL7
JRT1u0xN3yGXeScEVufGwehdH+LWyr2Mu1pNShppGRyMyouEtnUsJBOtMIGtqCNjeD3SzmTKK7Bc
ZpR5ag2IhsCdCFzTHJvnxBB/+GienEu456fr4ba2vs6xCsVKU5cSxOsJFcKyLrV4ym5G0HO9g0Mz
AoW9GCefrsfZnMCLOKutn5QNyAijU8+aOZwlmLBGW59gf+8MZ3P2LsKslqLPwV6EcEDPQxBKsOgT
6s02AL6+/BiGYxxiHp/Fe3XtvTlcLcpWC0NZrKPUaw2zdnDz/NiYu3W1zSC4xlGDwjMcr8rXH8oo
QdcPYuifp7AIOrdEmCc9TX1WKTu7eZmi9VuDFIxFQR0TLu9qCnHPVZSuT41zbj1rwRfFPw7+j75A
hGevnb31sSByLWgkdREfX20qP1f8wSgonctdfAqal6zPvUB51Pqn62tvKw5tLsraSzMAVt/rqatq
Wp5aqCI8NcT4r06f1EI+iMqISkeyc+1snU+mQX+e/sZihrb6SgHuUbo0JKKHMuFHJYvP6dA9w+55
EK35MGOGKaWDI2TN+foINxYH4BYyFrJftCTWYaNeVbsI5SlPVOGJ9XF7gGv6fD3GxiyqgDHIzCkh
g6ZcvTaUakbjJEA+1FDiB79N3vdzc5eZ/QEYxM5wNg6LV6GW4V6c8njxUOz1S+tcq13qhqmeLmUT
zSnifk+cb2vmSPZgZAGbQZV7tdpz5HsRnMhQ4c6n4rwUMRwcdfuP1+due0Dw+SmhmRAXVysdvGQc
RlRCPGSRbCQn7Un/nWBHfz3K9lj+H2XN1OaAk4dOLFUvynrNHlvUcJvk5XqMjdOBmdIM0CHgB2gX
vv40UZOosOA564REqg5iq5enyG9EuwoFwaVFJP9WxTI4XQ+6NTBZxDqR4g6V3PXZ18OIakwlok8k
+/phDmv/DmsT7Xg9ynJMrw4+Gu+QQahdkb29OSbUMQJCpgc3sgReHOGv4BbRMLFzC7G1wFtT3J1s
v5x/YmoeHK7H3tpcJFCKISGpCGtvWUAXKz63Cr+P2iSFfXljhblnlI+N8VIG8k5FcnMmL+Isv+Mi
DiWCIZxyIfIo5p5TNfqB3ttOHXAzBA0TGjI4G7wRiLTyGR32bIIoa6JNEDdTf1vi1rSrJrqcN28+
F4VVsAnAWt/QtOETDHBW5eRm9Mv6iM1k6MrdFJ9UQW9cqzY1OxIE5Jlboz6GKDWjb4p2nCwDsymw
KXKsBvWy619x69HBgwMPkqUfxV5f7XO/D6Wspe7jFZFh2uhRZccZpZBzjtr/OURr0olriJKhgd5F
gm24o6NTvvOC3dqh6sL5XIRAKT6vdijigbrfi2N4g8O4sqh7FMWvBqFu9ZDr9AExA1WSW5jFnELX
R78Z+A+nlz0kSus+lhQUo5qC+jnDqK1brBSiKHcicJazU+tYKzmhVWYTknqI8O9s3a3to1owGenw
yG+dYrUeX/EWhR9PFT4U02OqG/YQv/etPX7fn9ruetHhDUwdUVyS5XUdvUPbK55D2vBGXCfWvUwF
6JmfhMB8G9TF7y6twnvUvUXUCfy2+JJo6Fk6ZW75D1peNZiJlTpi4aaR7pWDtm4YTV+AXVTfceVd
JR4y6vgL25cbZpQ+lRBQMks/jk2zk99sVSxU+C4ckDz2FlDm6wNE40VtzYjznLskkuzUrBbx+aw7
CiY2X4YaJbYUR8GzMKDPE4+DdCqTQIG2EnPxXV9uW+cM8ET2G9gb2DerfMTX0AiC7BnfpNGMVnEX
V+qHNkTlYGdTb60tkmHSK963prZe1qIfppI/N7NXdpXsCIZiWwHA0jatvypI1Vwf1NZnRMKO4wN7
WxDfq+m1Ep9Eoa5Gr+fzCWPzIe99lwt1p6K7/GvWy3jxBKMRxGn1RldDalsjkRZMeTlo/i399dLt
J6V9SLLOeG82rfEw1UL5NYDjefRzxKivj3LrpkWxhnsI/xrUztefLkHMv5rGDrYdShQZUlsHpdSK
c4Cnw3myYt8NhYZSYjBKL9cjb33My8jLorq4/wRTn1AWFWJvape6cvJR6OujIiUP/hj+w6fkG9Lf
RgZffwNeVtvOzCt8Hzx1FmxxUH7qkX/CfGAnV/4D2rz4lmRjZOSLH/fiJkb+vwz5YkjobVIHNsz2
ZNiCbdlfGzuyC8d3e/vHj9wO3MmO7dB+nuzU2WsXKas9+Cc2FWhgkQuxBLLp69h127UFLkTt6WV6
SN3KeY9+jhMdUne2x3Pm2PbdEptb4Lj8N7q8Tm3Hh8+obNklfxnav4Pj9Q/853pbTweAbIyzuAe4
/lbTMaVp3SlF1p6aQ+8qbn+Xu6krHIIDfnFnYLwuvibOzAwJzh3uhM4nKmUOWsJH/D+c4ZwcUTY6
+Y7hoWLm6jtp3h8M1eWvI10BEssNgkwlwgx/iLUXH2uMUF3HSDk7J/bk9O7sNnbojPavzCmcH6l9
9+XTt5+/b2L7d+w8R+71qdFXix/TAonaLm1S/O2X3b/6WsUkWkJTS9m5c4Jz7hSH0s3vRCc7qU5z
HmzYdw5Ktgfh8F11Ott05mPFb0tOX7lND5Idurr7xbexZrEbdzhSf3N8+3mw8ZZxc4cT2IkPpt07
mRMcDrr966Nkz3ZvR843/Zi5CX9mjyyuLLfaajpfjWh1kMg+79FpkrOzZX+OnZfuQMyvqLM5oiPY
3wP70+ik9oNu6/a3zn6YnfZAA56N8GG3Fbc6Ud/M7WrZCfogoQvALyld9dQfa3dwcLpxDduwu4N5
+i7xvUVndEsPaI8zHSS+fHNK+WUzP3F2+sNzaf/4hKquPRyVG+1knIR7nvGOyP8DX4sfvdc3/1OX
fTt78BVBq9DyMNe/GXVYKemN7Ix457fiRfgQPkq35h3qw8fEQwb7pvIED8LMzuUjb69D7mzAoAih
aKtDOEJ1goNeyc7LFjDszBad77P9ODNXlf2xd+DH20i+2c/PtfP55w05/M79Y219LUnmhQLGH6mb
dZ6uW6PZZcaQnavDeFyOg5hDYWRp/+DUnA8/ZMeyJTd2C6fhxw0H45i7kY1Oi1OfW/sOCqLt258e
ZNvieJWcT739BSFJOz1Ezq/QMfmz0UF1OHls1f4fZ+e1XDcOrOsnYhVzuCW5kiRLloMs+4Ylh2EA
cyaffn90nX22RLEWa6bmzp4ZLIANoNH9B/n40rt82PZwKTyd/87xl6PG8KnueojiuU8TmwfPV/d7
7Bs+xyKf/LBES3nJPcdfTk7Lx83OCw5exLa8fiooW1/j1VqsNSvSkjsxlFgLi9vjZ+w+fOr/rv79
y+D+07n/XB/ub4K4DrrXw60SVbs3u9IMOQEH72fDF5/YqRLffeQwlFjijO1gs0rLMtSsbbwEgk1E
oC3r7QXCGq/5d9u+/jWrI7GpW0MJDSZ/uxzFFeMvh1bptvwGzfN+D+7nr3uiX5unlgJOjJYbvCaK
Gm9vzShDcTpTuuxMKvkwHcLzdOB8PeqcW+IgeVije7b7TRCWozcdbRYB7yjP8EovJwDCo+MHO/fS
+l3z/9bh/37S6ihoNJkuusFPerLcD8+SSwycXnL3697X3zqwuQIpLIPRp4q3Ggcxt6Bq9Jr1zpZo
K7zniVzAcb+M7i/0N47nf+5R+ORLX486bWvDvx539SjO5zCrTQQeWfLC/TF5H7j2OHgc/qn4kwfi
fiZv+mJxAnjfMF/xYm/movum3NTuS+ChlM5evbF3Uyhje0WQ0jB5My9d57fBYGoIYcxjvvyy5dKS
2Ofzkhd4vRu6DyhjcTYJz+H3lIdvSyQsZ0rj5wSp8B+fOq9gDhnHwuePivc4uFyDlsv/y73vDzW/
Oucqv76Yf1tQ6y2MN8f//8mrj5jHptKCac7OEjfHcJiP5UXiwFvOUOzD7sZD409H/agdJG793VBd
55xLFrPoDiIAt6S761urmZR+wi6b2+PUHcpjdkO2eXa88VDeT77lR4c9XfF395UGJWcx86Q3jkqz
I6/mmwql6CHAdefi0B6Lg3qQXItxldviQ3/bnyXv413ppYclecTL42AcMr88DbfR3tt7yWZerbtJ
TZLTwrLZOIuPyLpIWJkpGW9YtRdZKcPiMDdhp7i1o7XfueQAQ6AmMiqeYwaRfkjMfjAPZWD30aEc
TOezEo9h5hmFUfeXaJ7Hb9eDYvVVlt9mUMAEzI9EHnjHZQO+SmzTnBZzYzriBk+E2LiIsJxodIDG
23MBWPbDahFQZeTFYeh8jHe8y6kfRJWGWPjlfX7ARtSbow/juPN2W46Da4OsrgVq3FHSVt10Sab5
3M3lGSGaT51q3s6Q2dBb2gNEbzyIIWMBXlzElUjQV4dA2WQFf17GFzSwjR/oCcueNRjjjT3FX3qo
rUdRhc4BJWv78u8/2/JMWqgySHquGYFGkRpgo6fugpxa9KkHswRlyso/XR9l65sZYGkQHAPsjZ76
2+Cg4qgodWCLmyyMdF+Rakyd2FUfZnmyd5LLraHQ7sTvBmwS23U1FHpRuqjwQrqUfQkC+7kw7rC+
2jkBt4KdipAGj40zm6r92/lQbDRCMyY86sHycTc8R/IevntzHtS1GGARbFhXnap+HuyhoxtAa284
dfi4f0qT6StKkdJOvX4r1mnnWYuPK7WKdUfHDuyspSVgQrLu5899X/Y3odF0Tyg2BycKG5ji9qLx
r0fExgry6KDVsVwiVDBWx0VgNviOZgJRbj37VOumr5nNzh7eWMHXQ/zVnn91ItmiCZCdTsRFQqA8
OeI2HQrfTAM9PuVzXLxcn9ByB6xOjDejrdJaZJyGHJEjGdHY4R8GPmBzfRvJwZ3VVjsT21k7bXU4
KU1EKVmAN9U6C3U5zFgMcSxLvPV2BtqcE7EM35xL7x1dOB0sIIyOg8W007qoC7ta+ayZI62/p+uL
txGCeHjCClRNNMtgn73dT605V4DKI/tSdGl40jFx9MPKVEd3Tmrnp+10OB+N8l6/YuPQNSmaqUup
COeOdeArsSMwH7UzmubWAR+q2TUMeC/t5DvliHNTSr0eY6V45/DYWlUoYgjBLR1NwBxvJ4uUaRoX
ZS2d1UGUdxVGPn4T2z+4mUOqy0a+s9O2tsHr4ZZVeLUNmiluDZjk80WbExhGKoVyLMiafCfDVrai
EjlJThDH0ADGr6YFvDpA4gKQRYZXx1/P2rj1h0brPoSguptjrIYSkogdYu64OgTcM2Za38txEeNx
WMdmiHz0WGIpQibWeoNTG9HO1bBE0XqLQlBATMKhNAgL4u1KzI6N7KOKC5mmZS9FVJ35wJU/GebH
uJSx9Ro+qYsralvvjLv1BV6Pu/oCsyTp8lAa6LTL9onk6Gil7cnB1ur6JtqeHg5/XHqkh2udmKKZ
6jRUG/lS5sYcee1kh7GLGa4inaY2SmM/DIBcdaY2956qtZnsNgDI96J7a1MtRe///RVLmLwKN+yY
CnOK0uJmjs1W8lRpUj5baeQ8VkONDpYpOcN4SeQJAXWgn9rX62uwfMJ3n3iJv2VTW7QD344eFbQY
KxRab0wZWQcjnEqgk4E4BQCiPeEUXzFF1ncifyvwFy2bRe0ILYn1ukPDmjrLStMLEsLT14TRvckK
553kf+vUAO6tODShECuW10ekg7ZXEwjrbEt3ffgkF9ahxvUsqPZAJFvRyiammwqtHSTRKoFSklnS
yg5nVtIf7DATL2lNvxV73butOKH7hL0jlCGGW92XkMyRkbfs6VxW6WceWI8YLP/JounZiuf7Qm0v
Tr8nD7g1JD08CMcAtLR3Go+IAGqJokXdJa7j+UEe6uBHHuCpnmJofWs7wvmRmnnka04g/4cQoUcD
IIyklNr/KiyRuTaCVAIVVnd1dVCs1LrJG2evkrc5P3pBVFS5z94HYpZ2QMZLHQdQ40aPnhoK/JJ8
nIKjMJ4r+PbX99pWoKAhoSxGoBitrFuVploLVZ57cdOg/39f8iryBl107pRmxpfrQ21sMfqU9Hoh
+jLeeiiRxVymTimd7VDX/QChhJNly+bl+igbE1q6oWDbYOxpyhoxnqsp5iWhEt9oorafZjOPXTlp
449SauzVHXeGWuP+ZyWbhRZk0sUeIuskT5rl47c83IVzt/fC2xtqtdG6jKNfm+PwArff0/XmlKV0
BbP/YDPwevGsVVKqDlOb2hRJLoUI84cBsY9H7HVUv9SLPcWFrWhAxQ6OLY9hSHiro7CP57TGGR7Z
SEBFMt6ceMP710NhXQ9dyhmL+85fNhKuOO8O9bqsYP0kwWVATbk5j4Ua/A4xREzdTJ+Agc22Mrd3
I2zu6BwquaS5CPKCukhGaahQQ6z0b0pYGYU74U2/t9Ybt5wFAJinJ1xLSiHLJ391x6bdqOdVj/BI
p6Enf9JSM3mUEh67sxLbs6dUidIdHKzoh51l2UgxeCfStV8Ynu8f1+yZvoGVkAGFGD/EeJNpjrij
sHrWy+GLCHBXTSs/s7Tj9a+xcfdBFV9oTmQV9C1XITwL+kV2jW+0QKj/lLVifmyqjiK5Ouh+09bJ
zl27tWXAYGBxjDApEJfVFTj1XRMoWhdeOqN32/y5giIf5M//flIgIKj+c7JhurDKRsFmqXpCTfos
Urxk5NlN+/uKCh2vuZ2DeguVtijvUDikT08pYT2fMB70YKiCcz6pxUsno2zlZk4DRHQ02otpBtZZ
VsPmITYicazy1rmzunb33bO1bbF6gEMO4Bvgx+pXOKKb2GeKcsHg6yDm9pbu4/fra7o5BFUmyLY2
jnxrSNDYD72V92V56UMbmRz5ZpKUf18tgSNFGZb7HHz3+qmK4mmMzxSfzcFVCnQyyI6fNa9Fp38p
63+uT2cjDrHzhkAOyceBG7Xa5xXOXRgD4j6QcY2bWXEShnLPA3pne22smk0VC3o/CGgyh9Uw84Qb
MrY+OSnX8LMbsq+hY+2E4MYOfjPE8vevTix80RRe0o1z7smEnsK6xbqMwz3QXVEDZDzkaSTt6f5u
TwsFIDxHIQ6uk4ZKytRSrurqQpncdJWmRP4RbdB//4nA23Ff4IGlQYN8OzG1jnSpULFrNo3qlHbW
B9moPshq9e36MOrGkb/AGoERcSi9B9VirFPJbe9QIB7MZLjUle+0Yehp2lzdOnHjp6pQngLa3ent
VKVuEv1TzCUM8UbHoA6BJKT6Zcn6JsZKk3ERVoR6r49FEN3KFqjnkyz0QHVVDPiORmCpkm/V1SB5
7dxU+jFtED79VgeZwJnSbMEsDLnana/PcCtCFgMk6AsIeL9DpIW1YYsO9a6LwcNUyiu3mz469VPA
p7s+0Lqbs1ztIN4ICwNy3nsDq1rLgiqKq/5cdMEnSxGuLlBUjfIjr2Smlrnt3B9sK75l7t4cf6+c
31Lxe5DjU1UVxzz5hV88ejYJKkLAinKce4PRbav2axdHt9P8LWzSoxyFO4G2Ec3wVxalG5RM3hsf
pe1gBk4rcVJzeJfj/AWv6JfrK6Mswbp6PS+XO2JWS4/p3RvTsWd4QVblXGRcgN0oxR1bGihhzkUf
uk1lNp6qjLob5WNzg7t2fQiUOPlW14iqXv8lG9HOPQ80EM0d3O3WtSRJK/TRItzPI8qPeqYck+on
Pq/ePGiuJHaI1BunLA4Gi30GTgZUTlZbeB66vAqLfrjkVn2H88SNhqt79V8UOPCPJeiYGbXU9cWR
z22HvWmLqE6qFR9otsuPnbJ3Y2w8AaF20hvkCsSfYb1wrZnkcVx11jkyP9EgQSi188rq51A/gHk8
JM7eG3DrQwFjQ/iMTYUszOpOH6QK58Ooni+dKCHhl30Q3LD3hs6NRWTCXrYq6bnER/F0PUA2TguH
2dGD4Ux8r8ZYTjNqVgUwWSPrbmkjiGNfW+IsprzyinLcuyG3QgSg0NKOoVzxzhvLaSQbk5zRORfl
U4AsTa6Wx0Zqd1KLzVHgB5Ed/dUQWgXiNIoOZ0k87UJAAYdRb7rTxAVzg3z2ntjf1vohA0qrlnBZ
+slvr60prcY+rhrrrNZPYfZHKZ/nNHRpnO1s5K0pIbFBNYJCAdZpS/y8uverKCzmutIRpU8mPFn/
GMMnYe+ZpG1NxkE5goj4i6lcfsSrQdA1R3l7ofKpWqd8HB10SxrJQkqunYKfYyK6w/Xg25oU3Xf6
f1zJ5IGr96dkxaUu9YjrO9F0N6eAJjv5HPfxToxvDsNmYfmwuyebfTutoO8i9LCh6gRN6oKThpY/
H3j0XZ/MhrwFwvqcFXRfAORh3vd2GOxamt7Clv6SID7r4X7q9VHhy0nyKy+zL6HWRl40OIey7M5G
WN2FkvUYOnvn1vtPyI+AsEI7kTLPO/5iLwZptCsN8ckkEO6Y4VIWA7MPD0067FTjt4eiFMf9AqRj
/e6yeowJ7cGML4nAF836mFatZ4dP0Zwdr6/s++/HnMgwQNrCcX336pLiNjbLfKguddM+K1L2tRqK
5zjKv14f5n1iQCEA3hjuQsAC3hEYJ220rKTFKbUpRHbooYL6eqDvIb3/omre5gYLn+kvEAa/gndP
K3USziTVYXbTpCHuIKFcSPEpQRjjKclr0ka5lrEelfW5omrWT5h3R0ZtW66Mcyd44awbQhS704+Q
lsYPiSQK+pYh+u/5qIsHI8zbGynKBfBhuZhDDw8EMbpGgxqWK1pMTb1YQWIbB/DycwC+4Odo11p6
lKSsf9BRNNDdkGJk7EqmUH0xBPkxG4Yo8aG0p5pXJkY5+rqYUsVFLmL8ZdiN/JxmUmu4gyNjdTZE
c1J5UdwZ36XeCH9XeE2QbqhBjRgujMrfqAzXqdsopVq6DhePdC8kM7N9ZQpMzNPSuoEBlHY6QPK8
RrXXhrkaumk3p49G17KBW0uRAbjJUae5NTzk6JiMUEL9MENyxBvEMDxIjZKMB85sKcA2OdDx02iE
lXr6NFXQD+3AEFyrkz0f2yhW4aOomXo3DdFgeTqSCM1t46BSUw1Jkbqd3pK9ooRLItqm+th6vdwO
4bnB0Va5KIMj/YzqMh6x+9ENGEpNZf0xSqWLPa3T1D3E2NZWQNEYBT75L2RrdWJSsIpjzHxxV4L/
lUq1r9e2Z8p7tJKtrQ2Ygxfwkme9Y9+JfsgbGfW4y9TIwK9GvafVllx0tRhOi+/pzsZ7n2whjkgV
AB9c7GLfoUBmR0OXaAxBtRiLz7NqBMkn/m3lPgnVEgCpQIm6lUrtu6ol9mM9l82Z0OxSztNI712Q
sC0o3xY+rdumPe+qYerb3CV9VH6VTa9VroL8zODWNGSOSaHhhNwncu73KnImrc7z1h0tMU2uhl7k
bdvVhuY7Tj8ni60WEmSgV9ipeav3vWtNcRO7Jcytl1ookuPaebq8WMz+tgtn4jOhLvAclvDTvKTK
5c+dXVp3ZuTkN+T9s3SCDWf1R54HduLyw9H6DxtrYHeEFm+FZKznvX7mxvLSLKH3DtIQve31/Yf+
H4/CLC8uZfIVk+FiTn07ohhfePRsmr3ka+MYXdyMQUItrVO03d5eg3EcGyLT7OhSyuMdqbOX/Qdt
CuXNEMuEX+Up0ThVVZKryaXKYX0gBGM1/wjll81BcT0yt1bOBJzEU9pW7HcmLADxMLa2sRnKySO7
NCrcUaNXWHfWD100D7zwsFcdmz2i3LJEqysCQjgj6ux0CMCrJZTUzmYLtj2cX8O1ho8ZamjCmlyE
U6usPVyf48aRwmvYQuFn8aB7J381RGKcm7y2zgE2xhCaP9WS7Xi91kd72/z9rIgJEjDyElLZdU2x
qTE870PVOIeDfGeM1r0u/XvFDeKCDA865ZL8rCujTT9lDciM+hKWwuX15DXakTb9yWqearHnW7ER
6Kgf00ZD8gCYxhr1gi9VGKq5A9Ncdx7Mpngo6W/8+29DqZ4jmBfGUml5G+iz2eIgURnTxemy0MMn
PTwMDiZKSeZkO19nKwyMpSfOePZiOvR2qFiXY9POguDsxD2UbipXgFMr35Kbr9fntBHcWJEAHFlw
OzY15rcDVZk24AGUATs11T99oZ7TbD5QKfuUxiD3h+Dx+nAb89Ioh4GSJzLsd1mdmURGHtstiCht
zg9p1we3uTEqPv7ye2+0jVtT4+XE+oHxAje5mplcRU6shKF9thrg7Xp8r1S2r+Y4KST9z+uz2hqK
iEOBVMVGAWPrt4tozcI2R2k0LxTvQ79Cj+qSF9LsZ6YdebOj7+mabYy3sJQ18F1wjdi8b8dz6niS
p6YGsVZrwSVruZuBhbZHJQojf5CSPZzrxt5a0BloKfHZ3j+rZVOTh6I0URkY2lOQwyVM/r0UBjtX
NmhwUHNBzHz1crczsbgOjupF0uHridzXO3unILbRL3o7hvp22aowH9OahtFlaE0NympH5mBEf8hv
RhL/qbqrkiT9MDi4n2etrvygRiP2wAwb+w16yFLjYQ+gpbOaZ2vgvGlIinMpkUw7lak1uqh2AHov
A/NGL3pkgUukknbkMZbjYnWFgXihcKY4S0Lz/jhJqWiSWZ2nYtQu8jCZFjQLBJ7aYyeyAa5SldaO
yxneN24qizb5gIfrsGd3t/Uox9EXYXzCls+9dhvJ8WA3prQxL7E2DsGhQVId+QY9LE/FYigchsGk
3wS4icPxEPZ4NoU8aegKjWPnDqLVbLcTvaPs5BV/iUnr5TFAmKBhSvII7uNtYDRdjSO8FYsbx2zC
szTkT4FtvUyjMZ4DB00vG1Fvr+7yksed9rUZpP6uTlErHOk7uXJlGl6mZn9Qn292ftnGcUnS8X8/
bNmYr1IraRpkcnB8l+XxReb9mNcv0vR8/fDaG2N1ToZYY2pSYE8X0IwfJhX3Erk6VJHmXx9m68x6
PZXl719NpRZxM41qiLH5MAcPIhUqNKVZx9EkyoRfK1a2oxeyNSCCFpC4F7NDGrRvB6QVV0qhNtGI
buQ/UQY0PzAOuMD0rhpWOxfA1hpSaiJjI22jrLU6kKkXmOk8YY9iOu0cHvWY8tKNUg5j7EW5aaU7
FdWt85jKNE12cp333TnUNYUh9/ZwsaT6NDvimPbBTgKyOQTvFFTMKNqiyfd29SK90yIp6tHgDQzj
O2K080OrOntCoVvrRoHgf0dZczS12Aprue5hNYDE86w8rm+DMjbuNDUdd5K3rXDAIYNaD68cfG1W
n8iJ1UEdwsm+6FMi3zpmYd3brfXSawnVg1KLLtfDfevERSoIRjriGrwcVkdKUIVVpHRRetMaaTD4
BapOWigyt+6d22a2JNhuKHB8tWuluTMMad4TXtpcWUQTgFRSCKf++fb7GZpRqVqE3utoldFTpEgq
yP1EuRsC/dv1mW5GyquRVhsbNJEIu9TsLlKW3+dFRksm37m+9oZYfTtLGRajA0yqYqnx1QDM92j9
h1lASqHrwoOFNGcV7/CmhdCluLjYTvQhNOyDxGPy+kJthQR5NvxQrkDgD6uQSND6srRSZDeZbC5Y
2nY6zXP+sW276UWLtRerlOXjCIQP+c053lnCrfBfRF4WsOGSEa/mp4ej2iizLS6wdLvWr5y0SLw0
ymf75MxhDjXGFOW/nzBtQfJTbEzI6tbvP2XIcOJqe+VCSShqXbPFjz6zk/kQRzjGhAF26TFCe6fK
kblL492sZ2POBqUsyHRUPqierhY8DIYWsV/QGYYoPg1p8iLC4DYyncfaBth2/eNu7DeDqwa+2SJP
hUri2/1W0laJ1TErLrlTOUfD6QaXmjGvG4ryp+tDbewGg4cNSkVL2+4dbAyHZ7RR0mY6G33Xn6bU
eUayKTpeH2TZUquUiIOf4ibaS5zQ6zyVgqaZzXKLu7SE77c7jTFNk8YqtFNbVVbsGRn/qTfY2bzX
H9rYJm9GVt+u5JhmWlrqeXzT901+kIJcPdVppd9qfVwciwpjv1BuNc2N4hRfWq3bc8Tb+pJcefBn
WGJawOuoadVwilQzupm13rrLAQ4m2HgVVutOpKc7ydfWtwT5AIFQYX/givR2sjXZXxeHVXJJLOW3
iCMUAgxlZ4ytbfCXo0hUArRZJ92FGOXBEkF4IWXwLcnXs+ZQqcmhSr78+5hZZEghL1u40q7rI609
ZQYu4PlNb+FeLCmqwinn2McyR8cqlBvd6ztseK4PuhUuDEiniHLqohX6dgW72amHZNJ4e/ftdNMH
6vwxFE59UCJZPtEQezE6Nb1DRatFBHiqPl8ffWtt4ZDRpVp4me+gJV2oDHkYV+mNXmvRUxI4w3OO
hbcrmykPrD7896QM3o5kfVR0waq+YzHUSg8RNMU5llziZIfOvTTvac5txD8GoTilIaZD136dNzf4
7I5TUqA5Z0x+nPp6qbu1PeyclxuBjxMrjVmYYsCi1oE/w5jNGl7DlwACzWM/OPN92M3mTlN04xRj
FIoKMFgAp6xvoFLJ6rG0MElOVPmLlE01D37Dc2JcfsvEx1vevx4O9vtTkxgEwIzcJWDN9VZrC0oc
eo7qqmVJd1aGoEGgXroxOXe8p+Y59NN47029EYFwDOnZw1PXqQysnjlmY5RBNBl4CbfPYxB7hd64
g/kbfTXv+ty24gKzAgwL4NCAll5lEGVRNU2GW8uZrY/BGzauXiPk8jQPQDuuD7X12aAHU/4GyMGW
Xv7+1VsxUVCaD9JJvqAGj6viqMSPQismt8Gzm8gvNG8auj3V5s35vRp0+bavBlVCkDI9jiA3bd38
ySyrfNHTIYU/l5k7z7etT7YglkGmaqC/11EiBiEGq0bTcKBBlXaAhktXNX/Z49P1ZTTkrXgE741a
GFuMmusqOIqxUUzYu9oF0+7+oAy25vNcDpDV0PTwOams9NDF6uTnAI9KN29x4kkV9TNoneKzFlhW
fWCv9KeggF/ttkBOjn04qV6WpbTTouBbC0zJQPfkPLbt+OiAFnzKZm1wzbEzvX4S91o49W4Ekp+b
2vzZVHP2K5e18m4KWtNy03xsKWyn/ZOaKP+U+BvhzBjJoUuJNXAzrZ6Ozhg+S3lTfAuHhCeoYrY/
qkn7VQ5GfagGW/mIA2t7kpTg+1yRaU1DH/6ea3BMUjKNR2NJNElSzNumb8qXKZb/jG0a3IR6Lh7I
5eojBamcaocKZqLW6ucutCPhalrQf6tl6YtqSNKtqiTNBz1odLe3itrrC1jjTR7mZxqIBYzOLjoU
sXLXKtB5ZRipvWvoRXsJYI14bYvhBeW+wjWK0Dg4Zja6QFWd0q2ADLvwmO51J209dUbhtYnSQHJH
OPI342DdiXBuHzO4tujLpdi5CyWazjzkSjQwLcw/Fck66bxm/bapm1utFvq9YfVA/bLwFFCN+G6r
nfK1DW3ZnYWsfC3DUPqjiwgtzTLojmOI2XhTSha/pVNzX57lh0JrsHdUMsNNJPMbeICPaS4pp1BN
KtdRSprbSmgdpTmWPumFgwJfmhyCMC38YTRbtwtC8dlpexn2L44pWSeBIkWRHROZSLsdCRoEaOwC
jG8X6wfNajW3DNs/UazlPo3cH4E14gkYwejSm/GuLKbgsWpbxMKGWccYwjEfU73/Nva8zoxoMo96
VkVfp76ePU1SsgMCwJU3TGV0mCWz+2kGMSqxzfgtN/rmEymQ4wZyU2VstUr8DmclPNqJI/uSalfu
MGjNKTBi2UU3yXKFCCUIH0J4ca/wSpHKczRTg+w7ahPjHHxq5XI2jrVhNnxDyX5QGvxxgHLOnp6X
v83GTJ9aPH4gP2jVp3JSVLyBs19TYaG3NWUKpa9KiTzYwc6dlFnGcqj9zvPm05yrlmt09VdHILlf
ceD5fa11Xi9liNr15nAzpu1y+o6dp1dKerKiiH46bB5Xbc1vEiA8t6jF4GtK3speK2XEViHSGwGH
7rZOxGcQSdaprCC1KPU4YAKjZEeliGu/MPXpOQb+QWJoOTHhZlW/BiMZ/DJW/xm7qlw2cn8GNoki
Dgm6n8pdC4a/CfzEZmLcPD+EqSZenTnleQogtlv5DGCmjGMPD+jf3WzU98ZYKLfz1H8QRdvfow1d
+PXQOJdcbjRPJGXujrOUedhF/BTIVNxFaTJ/7nNNPQ5Ge0/K8H3IbNUzRvE1TOr6YI2meXCmqbkb
0bP2oqbgtRJDwxWhQQwC54VMqlkHUTTPZqKBVQE3cQOKPvIMI0rcoTDOzmw4RycoozPHx0vv6M8R
gXlE0us5NqqfwhwehGkNXpfm5UEtGwtmt14eCil9wXFPgiRhP6hRr3hFXdh+0nWj24HdcwfoGnZT
5od+CHvfiYIffeuU7LRaPZahGVH2hFiIM894zChd3aVWgRqbXne3UVo+pFNtuWoVtOd6smp6f0Vz
LmclcMu0eOxFnxyLLHPcONM/dFr+xwKzjxa0mN0IWy4tTgjeMvoQyNFTS2H2kWVF96UDb++2sW64
IlA44PTAfsjicjxpYWbc191gnmLB5p1HoX+fnKGOebfb93aRh+QVcuv4dapbx4ZywsEYq+Km7Drt
HEzlh6KJxZE+dfGVI7A6oPs9Psx5ORzrvBhcuwFD1Ddstdw05Q9TU8xf86wMbsGpmb90u5TPutDK
B6F25s/QyBGR09r6o1El6cMoJvNRauTqbKf5jzCWpqOgpGAcp6FJXqTeKX705mge5HASN7qWtZ+0
ZjnQQ9F4Irai+3qWQp8HWOtWNuxHdJ7EHUdteydnpXKUrbkAeZHP1b1ijbofTY3C5WWNp2Zm87lh
6vxBH9hy5zSu6I1SuC5iCf3DkRwkKxrjpOVViS50kftZnD12ZhwdpGKsfytRVL+oQfAwdOV4nlT9
ezCEyUOf5lOKsLLRIWavKK4CfHRW6tC159j22jHOXZBYSOipoj9HSpB+0mtumqiMKs9KZ+OhrFoU
2yvRPsWN8rET9nTMRic7jGPzOClT7UmJbHybnbbzmql7xkkMyJjI2qcotfJHRx0kd+BSuoEGIVq8
POWfbdiylWJLvpFLBX5tqmIAM+s5tmhtGv4zABQa3WCARZBnmuqHIVx0NdGRF2iVT9B40Gtq1Nqv
W8k5VI4R+0oWxiddOM2t3pTql3qK8Ilgam7ejOiWR3n8Z1LnjNxnsvy843C25Fr9PfwFvdVSUH2n
NJw8We3I3SArykGJydZnzcaXLAoDf4QaA4RNlm6MOsyPjiY1eErF2iVQMWBXSiX4ppuN+lIn1TnO
u24hgSB9FtrjSR9a2xdBKx87C2ki+Pxs3EJQDqvKj0GovIyiqr+MddF7HVoDgVtECXjKtvqsafn4
ZOSjXLmSpVBFC7JKduVRQ3U1Yk/OjuMWVvyxlqfPc5MgvGdN51oZlUNntN1DaIj8UlSazgllp92d
pOf3NnPwekVMnlkNfN5w/hZp2mdH/w9kbfROoIhzkNDmeqcrj3hCSB7nzOc0z9OPQaKFDyRFwc4L
aCt1p/wFiJjqCeix1XNc0obFiYB33dS/ZMEdzkWV8VvSbo3/UAWDzwH5D2MvuvzrHrgcjLpdNXHA
sRF+FTgYyX2/8+LZeKPSZAfosdTQ35OTQJvEeWlK86Ual2MgsJ9xTd7pUm28OhA/WAwF0GxBjnv1
1LHLXGh6a5KTWX9SuAY1+zbZw8Zsdb4pzPCaX6TdMb9ZfxUVebRkaLqLzMNquG9EEH20eWCBTjCV
yvJ7KDIfg4EH0C2UOT370EgSV2WvYt66EyBbiwrxj6YEmAyqmKtnpBNmIZR6ROdMLf2EXNKhNPYQ
yhslISAmmJUDE4M1si4JqQAg8CLHNWaMtI+sx0eKa0fHkL6WA+1Gjoe2Nc77cKeNx9ZiDkFDjuY+
TdvVY0ukXZgFeYOFiNYGz1WMXZMLzZE8r8VEEQGBfiSHivFSfQDas8tD3XhVUnXDkxc27KIRvVrY
qB1t2L2ace6CEmNG1PgDdAp72IHZnsLuVtAiRgJZm3h6L3IxFbVJ2VnQj0mmB1xS/F6fbrPEOV5/
v26FCgUNql0Azt8LW9CUBpwggXRN5tar/oez89qRFInW9RMh4c0tkLa8aVN9g9oS2MBD8PT7y72l
o+6sVKXmXMyoey4mEgiz4l+/KVwi4qwrbZGLQ9DuOWUiAhSdT5Ve2i5cZiUPjp7sMnvdqim9AmZc
fFm0IGgsefhJnGNQuPxzWVg4yW2vjEf3Lc/JUR2vOS9cmnyEyPy/UU4P+hd6IXQTWzO3LI9wd/M4
b4NXp9PnTYdHWLjo0izCWnZfVz1Zf378kS5s+ChZTxswNi4nSsu/A2M+4kJbsdAQ2cXW9tQG090n
+GYHb9UP/to+fzzcpVkO846AXvpo7P5ni6zvDbPCTIKM3aKqEbFjgzePPxcBC3gxrrWnL73Uk5k5
2jb6OiC8/z6bHUjZGqNRHJS3frcIAtLcCS/ntr9JDPtmrtcmtpLu2qe8NGGwcsKoBrs/650PBDX4
UIvWCw5LKcWr3QbNEe5BvrG98cfHL/NkrMAjnPV5cMhDYoRqBGLO+SOqrnWCQZnmoZVlyaVgyNao
4jr4WDS65Jqj8jCbFaqSCsHBpPLhpSzrIu69to1JrRrDwVLrsRGkrlC3Yq5t428jx6KLs3QNYkLj
XtKTcteb5zTmDl08TEF5qqyNGzGSnTLh4fWjlsv9olVpnDprEE61mfwxlfncTZ5dhe5atmEik5qg
GccI2Y6yo9Mj1Zx9XcZBhR9nYsw4u48aZbzf0OrTjSTSNDH/WuZ+fixsLBOLThqRVYss9mX2uEzl
j5O8JWxInztZE+SR0cvxx2J1w4trJd8bdzJDeBYNV0sqX3JgmygdW+uOqwOiaLp9XJqb7Ilrsfdq
1tqN6Lh4FaPY5Vkw35nuekeB3e6E3mrw4mEOIWepD92afbEk0iOtByAwyIhOIQsCskw+2n6iG9aF
WCF0f1B+uSLlket3P9PJ/UPFL+LAn+Y/aw5xSllgGx0gZTzRnUNWolMMO818dAqrzkNMwpqtl00v
vZ1Nu7VfiG1DdjGqetwMOcZVrW69qc4EwXCNAZcLkcO9KtffVMzG0Zvb9BN/Mx6qPPltOa76FjSS
W2OArdhSl1wZPKsf7zpM6iMyPKwvsrG8P0VeGHHh9l/JSvdusr4qj2VuTk8Dbe+oGIsByGpYZciZ
37y5cnhwrArbEUhWQICr2AaD225LnNs3bZfJGNZEFyVZ/dOTwZfS05vHvM3NWG/U5yoNRLh27ncX
qfcm9+bkNuDCfpCAEl+beZ3vA8xMNrx2N2RTvtN6P+MX9NlNm4s7c4LYP1t5synqWnvQjLXbci2/
X4k3jjVoiFFRazup0SnT9cF4GNPBv7Mr+QiFqY77UZlGmOZ9H1rO9HNql6+VK4lfdYhfpLHvb9NS
E9skSYejqU8/03bSf9ZLrfZExbdveIPVx7Gz22qjROY8Fa3d/Zo0/3PBUXQoetHsCVFpQ7eqvyxG
Y98nUqa7gk7wbWsMFi53S7bv2trfl6RGD3am70Ur7aNdzF+d3lR/RO4+evpc/C4Gr9y2lHt7v/LR
yfRBqd8MZstBwD1ya7RO+zz7dvdJ1B2mgF5P0IGj8yfTWT7PribDcuBi1In1s1/1X+QIyTvC4Pw2
mV2SNF232noaDX3dQ1GnOy9sEPWtqZl3y1h1j2Y7Gy/mlMw7DE5wpG5xlUBeEaCynvPXuQMbGstF
hFaapizCqe3ZPtZfaT+TcK9S7IaTtWVxgJTBULaBe8Ak5gqsq8xT9bR2pbUfK3XTBaPhQovLk+8l
N/+9qsB1XOLhACML9butK+fWn/T+qRSpddc2wXgEExafRNOqjTSzFP91gblwPTdBpNqMP+mFE9f5
cqNmyWxFuNfd6vn8Kc+SKa6S8rNG2tTRXZY5giNOxAG71LMh7OdlCGTk14N/LBq1fBrylbwmF08i
KItxawdvviqme5Ay8hPc/M/c1Wmkw1cv6/yHKZdv0hAEOtRF/tnW+3krCqk/Yhbobya37cHzVMFl
29djA4egdBHs1YY9xLm1ln8MMVSPS1drxDEW4w2AUrkL9DSzcD0wzNsTN+NmlXO58ey+HcJUYLaW
F+2ahjkepXt7OLkEGPK30pblpa7aLAa9Gr52wjC3flrzUupq3OXpmKlwsaehCBtZ6fe9l+abUetN
7O9SOgnWuDwP1jQJQLWiB7XGDh/aZunERer3X6u6Gu7UNMnbZGyn/maZgmNZGoL2Pnxfw5VlVBs1
kjIdYC8ETtKiKsu0YzA67lNmtuWPrm7d5xTPcyYOmp/QWXtbxH3btHVEo8/+jQnC2IZOmSJbw3Ir
2/Zlz6NVZh0t1ihiUdU+3hw1G888L6A0eqUloQ04gSyzLVtwxyGt8IpxvHs3K82ohygTDUU1berU
LB87lVihCpJkM/dgQdWiVzfZ1A77Yk3XcJKZs8Em2ridpirFpWLuIysADPTcBV922QNsV+zKuWeK
cExzC/R2aaN00dNPcrariDRPPRz7sf5d26CG2SgB4rtgippZ6pFtlxj2kDNLxWE1woiHiQWa1bP5
Ys8AXPk0+m9lbZRHtpGOQO12+KIJW+0DU9hsKabJWps1PQdoMhJ5s7qIUIdyMcqQSDAPGLlsgofK
qXiU1kjtl0DmhD6YWXHvFmnQR6puTnLnqiCj3vUBKCYxrFtzDLTYbKAxsNkG5PNM2JwqOTcvyh1S
dJXTCrLuzrsmKLF9dwsYHISWqr2asnlrY8S7z9YOhF95ZvMqe0t74WBxNQ60Lo094MY7nzOVXB1y
rSPak6UM0yCQd2rJ6zDz5mk7ycq7nfou+JKCfG3nxsu2aEXdbSZT/9OUDMvDhF/iBnRyjfPEMo84
Qsx7Wwf0aq1ej+pVaPW21XRcgQWNtNguHe9Tm9rlY+MJ/6kvLXoyuZdsNVkGoRtMRswbK7bcJJc4
q/Lmsc1yN9YtmdzW/Ia7AglnLFtd2wt75bCW5upBC+q/tkaPB753srY6SR45y25bfexgzznOtyBL
LJBrTzbkzZMJui7ln3kM8nuFUfurjrXgTVJnotsMDhivqljSJ3zu6IlGe/FIV6Y0yanOaqYgUNmx
mEBhFHVdkIg/KEnlt6SqxQt2GAb77FTa95DPjHhEhvIVgq51J1WexnQ0CrpUND7WQa5s3JX6aUlt
eO3QcG4QI1aRZgLu1ETB7VGNrzd1n5QbNddGTDMLXJo4zUMynWBUCiHImNq9yIxu1/i6tplUmW6p
SUrIxkW5r5Jc7noN6/G1cIKnZfCSTTcpGeG3p0JtTvJvvW3JsAtMUHIvycPOSZLdAGXgtZmow9Rq
6psa7Bdye15u58UgU0R20y7XNdRNS9fflnqdqtDrOloYpVU/6qhFd+MUCBHCoHRITaoKczu6uUY/
wPO+Adl7jzm2l28yMatn4LlPrJ4/qe06QL/FGFui4UwyCIgKequBsu8n3pMaZBKbazBHS+vlG6Mw
hig1CG4is8/2fui5V4Re5tv72izusYRdIcVY0n9oTRphlofHXN8ZMhbQ+O+CBox2Xazm1Ujsfs+9
Qx6z1ZyP6HLtnaD6fqkbzyx3+mzIO8vWfg4SJ6IwKcwynqspu1/4j6HeV8imexoGuEEmmYf7woyr
92yXO6Mq6GOSr7vsfMDuKGlSfDFrmDRUNzRky7RkBxEktvVde1TCK/5YXaO5Edzm/rn3nOw+T5yp
g00x9yEGlM23sdDEi5oT/SZXXfLTpEg9ZG2Rzuj0gjQyh4UomjGRd7OyOHezfhCbBIhpt+aBsEJj
6blP5G5Ke9Wm3xk0Jfmrq6Z3cdXlEO2T7NlYqqrfOYs2HBsn+0Eupnc7YAd0mHxYavbUq6dRqWZD
fcBJkbfFRi2dHTZjUd/Vbj0/9LT29k2i23G3VusBTP2zKTwzwsdWPvSJCn7kgcUxh6tguR2w2T49
b3IgNXWkhSuaB/J7h+fFUBVna06e1lz+RLohD6lTzruyK/Q8rlYkpXQuqoOGtOB+HkxA4nQYv2Lu
iMwpG0oE0uVqG6E3NO1t0Dr0EVTisap0f2MXDQexY3HrMJzxu51J+VhZAm+eJFW0dNbscz5ITkCm
wnfZ+9ZzOoI7D8KmA6I8scWyYdlb2TQ/Z2aZvGY0YO/mZfjmsSLTXTuXiGzUqLoDvOMgrLtkjIvW
TW6witbuk3osHu0RQxC7axN+YTMb8YrUOmy8fqLp730J0prG9rSop2L02s8dmAKR9R5xToE/32D8
NUal7w7x0PkwOCZOaAOOz0brrfqgtYixgmzlXCicaVvCzjTDzNKr3Vxp7ZumBHYrQho7qafrjaj7
9t5Bx/Wmu7l71Au1xlCtO060082TePIQoxQXmbho6JZk2QsicbnxZ07+wQmyrWmzJLXE/iFR8saF
Cpp76sI/9VxVMRMNFbzIVnlg15Za1I3AghJe22EdEu03SPoSWVI4t2osKNW6juuBggI/o8mLCun+
mpGb7/Mxp2G8Fu56QPcz0f+lYER3jxec7qhj1zTZzewan8Sc5Tsrc+6KfB13WW1VVH+Jti+NQTy1
chZRQNVy57fTXSCH6nuisOvJpsHhKsz9MEzTqdkWDbW1TO0hKteeZidtmHun80yQzhrlUEahfwtw
Qt6Q5XRRM3XGfWCt6d5Vhflsabbc01/hy2iDz3097X9BkOt+C70oMFfAeXA1x0+GBu/LZ7F90cX0
eU7mIp6kbrBg7bx9CjqBd4FhyPZ2dc3gtXb1JHTFQrdqXWZul7P4NgKm3DcNjnKhVLSIu7pz7mxy
6++1YVw3UIvc175b3qpaS55rjR6mO9XeZvBTM1KDCUU/lWInTWOKeyuRBR173ESDrtOfUydZYnzW
tEjPMQJIxKRt1DqRSWU37U3NfNpIpPS7ruH4rTCyoG5bFQWOYTSHCr+nndGzw6HbLb7hlNpufZbI
Zs25gIZe7rSf+Bzjoa6qH5hapwS8WsrZzSt1giwyOB31Om5B7OUOXk8byyDpwr40aZFTu2y5Xf0w
Rof3gUPGhmNJ54jGg4akWKRmNulI+65y09fA87LdVCrjZ4eRwScgpOQ+WZNpC+PPuu0qZR7mYjVj
GlvaGglt9sPGZkItVrlu2XRm8ryndjcK3E2avEp2iwDeCE0x99TbU0t2jlk+z03S3rWjmmNbCP22
0YvqTcO2PeOMmr1dhhHPUUxLsxGn3pdWzirMavi93rgq5HABPZvC6O4z5dj70TGnqBeG+taXQsSn
QxXvi568GHwt9gW3+2jM6Bu2FR/O6vTgUGVwjXK88eJV9+pbx12sY86uQClYdHuIBG04jNyfx2UI
tcRMv5EJjUOaQKKB85bXWLFy6+nQo5LeFgtHfy7T5U6MrXolkba5a9kCd8gOxLE1C2Ln1Ki/kCgS
HBHYOW9poapvnpV19zgPzbshoES1RffHcHmXojPg5pnG19mAnAR/XdsQ/VPFS65RWOVF+ZgPnfXS
elV7NJWcfp56RPcKfDDOkmHeVrWbxyuXxXvbOh3TsnCbrS1tP1JC3+ae3m8XryUnNtP7/kEHcIlM
vDfMQFDkoljS7we9xezMWLwbsy+72AzmJCoH+7u1jLjYUeJGorBw0sBkPHJy2R9y8KJQ6flrvmT6
l6JdyptkWXKOSPsho7fKLMf/u7XwUmwqMQEv2YSKYTlN18rIInD0aePIzo5THo3GrmMssTKpqacp
aTAzUV21Tde5ukvnQgsr4dAp8kT3WJa6/JyZYxObeps+19nYPAbCKePUdl4Ka3mQa+LcBovuRb7L
HmLlwR5JwS/RTb+qyTe2ijtf2FSlSQEsPQSO3O9gTlZbdEda5M4UvjR/3Z9ZUn6tDDaX0NJVqU7i
6uzBUqm9HWvLeg5Kcc+LGCOWjxsGtZHv6AlYG+lU303uBSLsUpKoh97ofuprVU4HyFj5FlXRxHNl
xesYrG+YuLovU0LsTJgtjVsCsS3yqTTy/H7BgWk7am3xG+T8qTHUd7dvPo2OJ8PBL9rHIBXZQzPJ
7/bYi8M4e8Zt66NanJzauXNWzXtmeH1DBcn9iDgdhag64rz+UmvLb1kt3oMnffcl07UZN+lmKQ+D
D0Qnre6mcHIzmkl2ftKKft3iUTNhm3qqKXW7u6U3qIWlqxWYKyQeMEJaxeOykI3VjyZl55LAzgG/
yBsP1p3l/+kKld4sro0H+KKTr9ivRDZN7MwUv8stTkfDpmrHmknbiFDrbMHEm7WbwWrTjd/WOCSt
7bgLnKSJtMQ19oEsxFZM6nfSSR7JFCM3aSTildf2G7/wrdC2nc+9ZrZQToqKfAtrPmClU8fCavxN
PZ2QYIn5UaFxMZjmMn1elfNa62yfmWq8R1ha3Ngqmkil1/lPs+XCRVlKqt/CVUemV7+1NPKB3ME2
PmueutUwAtFFUxwbr7Q2Zke2QlA0T3mtKLfd/lu/UrmWSfEpGRJxP/ZQ5Sx3yiJi0qudmEuUpL2e
RVxRnK1R2/ZWUxPxdN7pPjuq9Lt0O8SvtRY2uRlsAr/jp/j4+kjCFUFuPJcrlygix0seW1fLCWc3
gAxn9eALbDKb3AUW6K24qZLniTjIEKNTcJZaHfTR6zglg5PFyOxHUwU6kvrrn7xMv2lFwq2QJGYO
bdXj74PFUKeJ/k7WYLPGYAPyuicRamCnYZJCVlO9yUxMWTEG4kZIEbgiWxZlM9AsHB6tEMxO6wtW
TfDqEkLjV7Iplj5hi6u5Y8rA+NrZ6bhJ2Fs4L/zq3nUzri70RyOz8uq973TEgbfyDpzSjKTQfnSL
/WKJZYknOKW3ZeDUbDRjtjGq0r/J8YGPFpdWgTx1dEnUQFkkcrXjHkupk2f1K5ytW61Xb5BNfqfj
sh8n7xVXOxkvs/mzqZwsqstsOliT+XtorCUuJ/tZo5qJVM4RnvVgIEmaLVHl9PPTUqbqsZ+dL4ue
gUcGxavDMUuVoMYooasQatakha6stDCpnOVbp9s3gPWYYrkAVF49jxEIvfwJ9J69lVpmb3myJTZM
Lo2jpvtsZrUepbk8fNxzudTA+rvhciZvaSs8Y0WK17TMgl1ATxo2Ed9DwWL7eKBLrU2UV/jMQJNA
8HXGLLBoZfQS8uhROOa6sepORJZTDlce59oopxbaX33HKm9be/DJc4J8N93rqSiORuLLKyyJCy8N
/3r8B9BZeCeLs39HyQ2uyKhx8kOhgQCnNwWanKaCKVH8d1kCDtkGFBlYGQj1z17aolMZJ6JyuKg0
5SFPB85Sw9evfJoLfcWAZGm0W5iJYLt4asr99dJEaZojxqvryastkt6JQnSH8/rjOnxqSy4PxhXn
g/cfCadgbOh0zMbJpjxnJjiNmVhcqZFCS6fcFZiCxSUq9iuWe++filFgdaAwQnL9rltqjV3iyLGt
jj7mF5+9ZUoegsHpH5SZeUbY0za4owdJoRqAnJlXuALvm6YMDhfIQdvoYyh71qqVsjFF1wXIyx2R
ftF7Zf9qzWWC3Wa4y+3HK+s02/7tmf471tkS9gbRW0wg/aC5n6yBthM5w8CnGX6xfQ7SAvRNS/xK
r/bSA0JS4MksnCNIF/t3zsAr913ZBfnBonDymiruoGYqp7qyAN63808uvDCeEOZYun4+VeDry7xJ
UP+k9Q3AntfaYa17+xLL/8y55r536ZlQJUATM13iPc6X9ampM6e6nh7JJDBBArOTcEqYm2Ro/Ss7
yMWhEAHBUDhtI+c+N6SujGC4lrdX2P0W3WepOyDi19JfLhhcQL7RDYhcrDfYMWf7R4/bVh1gPXAY
J73ydkCYlvph5KSwhAQbdA8AybMR0nCdzG0wDWYeEqaQYL2ggG29qj/Vj3mhT1e+6vv989+fdbZL
2+MgMAUxQJnxrYKG3K1FbBUUkOM1E9ELWw1uYGhb6MM7MArOtrYhh8qLXzcZDlUzDRsQdMfZEEaW
XXP/v7AIcWtEDY1tEf4E57qnAtUf10L8JGpHz7y94dXlg+YVrtzpNAv8myZP6Xvjj1xjQ+dg5huO
0nWu+aRferF//4qzrcBwarOt9MI/pFPbvJajch7a1dBeaq+fH5aT8/bHW8+F5Uk6yEk25BOaijTq
311gnWe7LXozO0Cj3UKT16bfIoUAkX9qmiu73IUVw1DYsp/+Tfbp2ZesfIl0BAuNg+znW6+rd6B4
6BbG/251xXQh/4mYFQ9841xXlhROSqPcyHHV0qLCyuNMW0NjCjYfv7kLj2PSokYqhw4Qdd7Zmxso
SqXlFAS/m4N9mN1huXFX4YV2bl/zPbswFOJnBkMxxnc630NHRrFdTSQn89xY2Y+OEJGu//j4eS7M
vIApcCogcJd9pxxOO1Or/ELLj9pEr76nxxViVBdsu5Jo2mlctSsH7IXTnVFO34fsBqCrs/dnt7Qc
81Qah6ajM1nBEgpukuRPtawPXKpCbJc3Hz/gBdKqyYhMvv8j55071BV+hvUkVJWDRoaHmQ/cZ3AA
hfsROwSbj/iZQi+yD6O3bi2uZP99pXHMBiZEaRjGHBz/rjQpWRmJrlcHb7lP1FuevSbZ21RwlcuG
K0NdmC8BPKMTC5ivSfH571Ar9ties/TqYOjFgwBmtvX2yQnsK0fgBR98NmS+n3OyqcH07+xwWrk3
OY1ws2OgGcVDOahp7wB6bZpWK6I584uNa6xym5L1c08TN4mT1ebyXA7Nlbl04ZAAUOGYJFriRHQ7
e+AkHa12Fb6390yUnW56RzLmlSEubJRYXXEEMVP9k//Ev++0pj3RU+IMh7q2Ilvq8epB+nemja4/
u/M1d433X9DiUU5+qf+rfT8/9VIf5MBPNeeADjLD6LlY8idTKJ33iwnFleny/uQ7DUYX0PQ4BxA/
/PtomU8got6O2h78xEoR56XpQ0Jn4NGpvPlbbqeJHVme0r6PsIy9MDCnvL3ydl2G+LcCpkCkWwXd
GKbzu1SLesiqVrMTjG+1KaqEC4OrfRBpnWITPO4+3gcujkW8JfcxDwHDeeWmumFCPl44h6bKvo+a
w1XTmexdoyZ3m0DiuPJo7ycOeejUv7gvgi2/Mxn1i3kZnUopMlvHyJvug/F3333Nkp1TeFc+5Ptl
wGqkX0Xa18l2/ZyV35qVjaWkL49wndRGL8uvHB3+lW30wvOcrmMQqEkwR5Fxmrp/3TV98k5oOqeC
SDa5ofMcqiGJnOEH1mthPu0//lYXnsg8lSWkd+E5hNrg38HWVfbuBOUObWEOnqpt3bS+8jwXZj+c
fqYDH8lGq3c2++E4U+X7rb83/OSga97W7HVEjC8uBRFiogNCnNjXzOg/PxhhgBQqJCTxFs9NQVRS
+23jlKjs6wL6dklvqblW0Z5eztmiYgwMVyhoaZ2d74pTUkqjxNfhSMya2lXtUNy29lpuMxyWrgAC
l4biSXCPxADWo4D99zuVhEl6o23Xx0x6y2HIYeeli10dk3b1rizfS0MR5QY1HDocZ9vZUKPdlwXw
YnlY13tXYrQInXbEYPnj73NhkzilfGNtRDPmPcLRo8dONbvDFNt2HjLf+TT4/dFI6RD42ZU5fmFB
MdTJ5406CAP8s8JAMwwYgyuGC8Owm/WNY383ix9FfzfM1+I135dcBL5SERB9yXp65xPgCHZfd24G
JGrBwXPaIyGsKhKwqJLai/PG2M22I6/sf5cGJajIx7qMLYMv9+/UGDG6h8pAkQDI+mtq8IfSKbdg
kqbWVrrGwt7Ro2bP5e+Pv+CF18o2SJgGVwGCEs6RN28Bci+X3t9n3rixnN3qeFGVvNVpR27CemW6
GBfmC8T6k3xMJ+nznVZnaLUAjwMvO1QtNBzHMbZak2FCme1LTb8xyynGtwmNpa2+aYZzhzL8s3L8
reoUe6i5Wzonwoz618ev4MJSAQzEy8YE5XwfAFk6bJ1liVtDVgY7mnfb0RoipV2LHbw4DHgLJzjm
fu/ukA7WdG2a5M6+VQJR57qa2Kg7T5Bfr+wyF04DYBAWPRjnycbjbOkb5Hzo+hiUR8wurHgm5wMS
tJ58/vitXfiUlCGUyJwJYH/nB8Lqk3Cdz5q7L3zdOCbG2ITpbM9fEXxbe0DPaxkzFxLBkVlRrJ+K
V9Qh5zZHWBrRS1Cr2gME4hq/oB+aornT3ko8s6JSK+HNIYPejn5uPa0i1en6ox3JiJN5GCxiQ0fa
9XfWUv1/VGVIL300aGDL5ru0EU/DTW3uTO/Qy2o+keByu4tqMSbkJgR28zSnnf3j45d/YS7xXTnv
UdphVn2+W3BADwp1U7KHX3nEruCzLXykOf6Vb3xxGFJUkOLgYPtO7OlA8Vp7WlpH+lSIIVKZxdKx
1kea4N8+fqBLswk3LpN/SJqCffrv9scO56jAy8ujhsL3m4cBza/M6HN6jO2Uis3iaPWVVX9pRJY9
A+K0Bin5bJXw0JVmOQr7fO1xDm6D1IMWnIaq6Db//dHwdcEpC3suavazgRQBbhgEYgHoqPtx/Q77
NVrVk28ePh7mwqoH/dOpLShiUEKevuVfBaedGlgJYB6x94IKIp96USr7+vEQF14ZiwUPS+aCxWBn
H8kYEaeU9IEPZQbNQZ+iEu1573exDpf5vw+FaxqJXADUQC1nTzMmLqYPzhDsjcWJAyjqpwSKNRNR
blyzhr70VPROMJ7jTHqPsMw1allscQXmyBAziiQyVXPSRsCBVNHHT/X+G2FShckXomODU/D8ToVT
Pj0720j2c0qCTE+WxvcAAdPTx6O8fyCAfeplLJW5Kr6DjMj3qrTCzfQDP0aGSOyxIG2RYpnLDtev
K1Zflx7p1LWg/XRq4L0DN/SOiLPcSw923/9MAyMq+2s9hPclClscWysEFRP7tfOVWldFDmE/B5Ay
zDBJXpZgjOYBEVkhwny+8vLeb3kn8///zQnEneNdxNhQIZbrEra8osg1otNUGo1Sr2+7vtP/8xxn
KKYBmwJt4ncluj/hIqGV6ek7ud3RL6w+7Bohtr7sFKR/7cqGd+nJ7JN+E8t8D0Tq9Jr/2iAMayaN
sEV34o5dlJoYS62fkDVdeahLH+vvUU517l+jwIIjmSudyqM1wWPoG8gbXIXfzFI/IkjMNqtK3fjj
+U6lz//03yscJx7RWHiA0mi1zqEZzcIxrEzwfh5QHmyqIcgehAPlR5/z5MvYee0PoVlo7Zz+xQoS
F3luvt44YpIQRKC22M7YRPQw7KhEigU6Fgy7CkrlTaWPP40kG3eDEdS7qc70l86VEKGrvjngPJoc
cyuHPre0Zr1rZtwkpnVotxMIHDYoot/UzNUt/TXvTtqJt5kpI5aNR3by7VxBafXMZEzC0h/53sBW
8TKgp/UFXjVSK6wDgXPm75WY3W0Kxz/KAzM9sLad2xk+SUPij/VM52M5lmouX+0GnntZj3MssuRH
Kglm7V1h7Makc3d5Uay3TtN4x0Gz7TuorcaN3w7LVm9QbxWrjp+Np8N1q3MPMrufbLClFU9dgzs9
jMXPGZtxOKM3C815Zmd08cDurWy7jtpnkCqxQdDjw/BptXSADqum44BFVtR0lnVcDIL09mOjV1tz
hn9I4nmZxwRNmZHp9cmOWjG5X0ZZoSHAjRzSs/F9bHp9g7148lRgHbXlKzWR3/XOJz5/91vJDFMR
2iLubur8bOO08Nk0blfEf9X9sc2Gb4PZpTvoVG/9SRPQZb27A9aAVv7x1Lu0+3H1ZVURf0hT6wwV
gXjmr76G3GbsGurtUh+2dg6r/+NRLqxcg5YDjRooJURBnJ27rlnnyaoZJz5iQpgtei2yUK6Gb14a
hcMJJwUqsPeNpwQll58XFESNS76xgttXI5fyruVcXdggaFQ6pLmc2lvvMEyNPNGsPznGWLmAW5sV
/v2EbOQTzO45xnsJrYLtXAtvPr2hsw2C85A7g+UGdIfPgZc5SZpcMn8P1uyj6HSR0k7Y8TnO/DXF
Iw166TFt9QoJ0DXM/f29no0dbIQD8nT0n+OAMh1mfMiC5ZCs4wolyjMRSbgbJTWY4BM7Bv1aIxrX
arxyC7w48P9ZcdB2A+78dyPulG6xFZ+EUH2gR4r1/JRaRvULNxorHAx2R4lXDrsNmc9XzoALBQjO
BKRMQrFB3H5evBVY75RmNpUH1ZHxDK9R9z67yyMQ3va/LwwAYyoquugcC2cLo9XbhZ5NB2sidXfo
aR+CvH+S/TWv2wuwBQ1MuCU0Nk733fMHQiPB4MWikMLDGTNHXVt3ReOmj1nQ1maka1kQDzPohesK
902W9fykkmVDFh4egAoZKe6N66PEU+quQUCchN6oWm3/8cu4sBfhNET3hRKJULfzSsxvjbpb9Nb4
H87Oa0lqbGnbV6QIeXOqMi1VO2gaaDhRABvkvdfVf4/4I/6gJEUpevbsM2ZYpeVyZeZr3BDSAZpM
DxUdydtDbC0sDz2ZCKvNZqWLPSUj1Z6VEVeEgFaWgat2DYhW4JFZGsZOG3zza1Bopo6hcG6XVdla
a4EPNjj6NCIlbawKI7jKt79m68IDfkEzYL4XVick4TnZR7o2umok26bZPgrKjMGcdtZl48KjYMij
gbyMKv3yIOp9ZJRTjRhu2KYnNeq+g5l+Ai3qFmVwKiZjBw628VXUSWk2kq7z/F8maaXhxwMiiYMr
cMFFpDNTXjlatqfgstHVpAqqoktLtRKo47Ie22hSX1qVaTqWUGd2oMNqpn/2lITVGRWjc69nvxE+
eKH//w0CkO0bmE7eXr/1xPIL0I9Rqd0bZG7zTPzz1KxRA8jCqSjcpJz+hH32U6ZbVYvZuarNS17j
gHh7vHUQQelVpv8nUr7D3Xux+8tJ62Xo3JlLz/hNEiCtY8P6Si9QJij7X6BLqqfCVyu74kr6cnvs
9XHAUBfXYxkQGq35VRiBJh7UiWU4apT8CXINecCg3fvAdchgEOS0ec0ACSFvu57QYhREvUv19EIh
prlYaqKeGgrEVPjw3jZNBKvQrmBDVXJ0vP152yOT3OHZQbxYiiiVPklLlsg+rq1e6Q5e3R7FgPRb
GGb4gXyCpPKI9ejtQdcnBaF9yiVAU2Z59mXp29NMYSabCWjX1dJpMgZa8mqApGs0FO7toTaWbwbZ
yLS+aaCt3h8t9DIT71TLCdXwHCMzYxuCIOzsz43zwO+lhYSZF458S+Rx1KfoBTbsERF6hK0a3lsd
w4qtrOaLZHZH4T+AzgiHCHnxZKTPtDKxM8Up0Oq08xzUfEGNNy+BsmdBso44oFBoz3G+oTKiXHa9
JQf0QsZk8EBCgiSqbD9PoXEPuWz9Evs6/90WU//n9lLtjKjNueY/t4pZ9S2kZpxvJyMvpwNyxmoJ
476WSG90lVa730vFXta8sRX5TCzeZoCBwqV6PagS4wbVVG3iVhj0jkigYKmILkB9uv1tm8PQu0V6
iCcpza3rYaBI1gN5JspeqFOYsJTMEnGL5O72KFv7kB7+/x9lPuz/zCD2ilqG3ZvihHV0F/cPyDVA
p0rxWhCOTWbtnOKNvgBb5J/hFlukGHF00UN2oZGQJp76xLNgpUZd/JhAr0FgWSqQoE7rsDh5Vqe8
hiAH9aMR12DawwANChSsijhE8QHC58EQBlk/356QrVhpAKOnyIMRzbqOLkJY7ax+iAGcZqgM+kM5
fhq0VjmSOvjnwazixymAUN7j42N3pdjZUiO/ThDpdu7ZrQ0w958VFdTvLOR1vTSeAuG1q6TgUitt
+tPTx+HFyAlbtN6Fnb0mr7YBAEYUTjSUL/G/xXb+eizDBxHTDZXoStbId8O/UgvhOctwh28cGTGR
5AHZouBnEoyV0wMerY8a5ldopOpxbsBJiaziTs37HtB17ulTf4pQqE8fuh4989PUjf1PopOHf1Vc
xGiUIjxMvhohU273tIYwKW6KoLkPRGWQ7aw3o/CYcY0VtlR4guBKGb9jZy+uwhhH1+TqRdhLIltf
vomsnjpJrJhYOIeIqI4NIK9cARYEhNxERwO4l6DDoArkeq8GtgowVC/A/2scOsTLOGHXk51GGSqE
pua7UuP/r5PjP4ChdxZ0dTH+HQKLV2iXaFquHv+hIUCdRFAPCu4ZjZrYnozxglD1QVH96N0zSfcS
qBztIBBIxLPr70FxsJv4FZ4rTYY3i/Mayh8zluQ/RW0o951Ra1+mrJShhoajsGe5sF7GuZ33V7l/
/txltUCLo3wqBjG6xF5sPNQhQuFVbcD+wy9sQtoSvCfWeRFSu6eh0/OdML41z2iggYOiXoC53SIW
NPpsZZFqkqs0MNgyFH1P+Qi7b4qq4QA1WNi5rld3Ah1LETwKPi4gK9hB11PdYI2FIxshNlC7oyQ2
zjiz5Cb/vfUIhlGpRMzITnWGOVwPY5VpFZh1A0W50qMefXEu4xMVyXQ4Iic2TodyyNuPxeQhuZw2
k7GjOLn1lXNWBKiUxV19ZYfsaYPAdOTWanvS0oCNk1zGyds5JFvD6CSThHCSV66/668Mo3CkTxL7
ly7lRi2jVn7tqbYe8rSRd+7yjV1Kvg+tgkuL6uPysom8sMQWINdczYxRp2oR98vRP1fsToidMPke
tnve1VsfB+4RoVP4HGsEZJGjuqJpsuAIvneIMI3IEPwSs5238sb+/wuBoT4IVAK4yPUUWggbFhOn
zw28yyRUCAf5Rz3+LDbGzkBbn8NjhP8BReFhvrhjIIjGmT5Mvtvo1UNI4mr3Rv9qYtWwc6I3BwJR
xKGeC4FLqESZVXqdejCYiwwdqyo0nzyLOidWrDu5/yrkcsZoMFOrgnFGBWjxRbNIrV/qWXYZYy85
ThHVGa+0/FOo4GatWR6CMZG8h9HbWC+6piL39FwkM5b3Rx/oRjggoeUWreyhlxGfR637rAYRGVu4
ExbWnR6gWdRREc5UKAqtUCeWMQ4B1qmVq5RON94nQwXB59THXzoPNGxzNyGtIuzBjDeC6/yG0ShE
0VjFW+96R0KxRK7EQDQk1ZOHNDdtzDZ2LuGNw0zexjQyhYD9l/GbOhoGZFnrX6a2ZQIxYjuGqvIN
Wmz8hAhceBwGHXksVA52ZnRjb1IpUnm0KDMTZFnabClMIsQv0epUeKVnylGXx49eGb7sPIFl5uiq
As/CUTyhrzAPRIv1eg77PPH7tOw9t8E/Bba7MB5BSmYOWWl9ho0MgU8pw19h1dM67PPIFoa2mSUR
/nQDjKnbv2Zry3Ly54ruDFZfxqIWyriPjLnp1O1nz0JWTUIC1HjyinhnWTd2DrVSYFjEAsiLy2Ul
RY1IJePBjQe8ImxjCEtgmNGAR87tL9rYPwiDzYh7jv0MY72e3hTukhlWneXIXfoQd/qXJEb2DgT3
GUnOh6xTTl1V7Gyd+e9cLClQLBBZc7eIO3QxZtCLgi6HXuoGDbHnsep/j8VnVfodJCcRAcYpdm9/
49Z48xsUzBP8lBUATLV4T1tjXbqa/lPCC5EpP9EetLX4A0Xiozn4drvn4L21gOAjOSAczzUuSRiq
VhZaytACrc67sjB+DHks7Ezkxhnk/PFRLCEwxOX94mc5ME89o6WcDc40dM8Alr7Umr5DRNn6FnBU
6LOToMz75HqPEHPKLjAT36WAcYY85Mi68HZ7iea/YrklKNJYcKxhYK0MmUGJszWx+HGR23OqGvMV
RCthmNuCfMZAZGfTb40GiN806ADNCGTl+oMEq41EOSh7t+wymPyCU4mfc8vxreI+qfe4nFuLRLMA
DBe3NFj7+c//qWpkQB0brNsREEDsiMv4XkLicXg/lJ/rnx4O/V4aLSoC2NfDpLGWj5SKeJSY0xFB
zceu1Hde4lv7AIQxaFf2AnzRxRBKYnRGPFW+S9npkyoJZ4gdx9v74O/babERyCpmrCbRbEbZXX+G
KQB39QlXjjxCGDvQCIwSINRoEh0rtUIuY9LTEKgVhTW0+ZPRb+2gaQoUlrX8OTGB4TqDGrc7UWjj
y3V6sFzI1CPgPy9+lTxVSoYdM+mcVWCVk8ndJRmy6cftj9+4i+HNUGOjlAfFcvkKaxXEVa0oLlxC
4X2lflfKX4b43avequEk7WVvG6HMlCCoz00yfB2WlcNQzESel6LvpjKuLuXnwrpXzOIgRdrp9lfN
c7NYUQqx+FjQj8MAd7kxMacMLDHuQxe9y2zE6ykwMU3iKoB1H+l7UMOtOSRVgxIEPpPQsjjaA+JH
2FLmkiMTLbVjVVV+dY7Dwart1LMSOqhxoH7GuVV/napyN9PZuFko5MCk4ZUJTm/ZRDO92pym0o8u
VV2gbzNkavWp8GNvPFRS14PjycdfqRoihHp7kjfHxbEAKBNcECiD18emFVo0qTizbld5d0aiIQ0X
omKoxljIdnLXPWHT672bD8WHmv8MOm+xf242rY5a6lWp5A6WpXwVsyx/CAgNO5+2LoIyzEy44sEF
fXbVwmotWLNWNgaXLil8m0KEIxRBYkuvGKAc0Su8b9r4W+UV1kvdovMajH681+Da2MPcqEBA5kSM
hs9iVwkJopgDAJqLJAAW4Eo3zgwSPGgo/N7dXsmNDWxRvzFpLiu48iyHao0OWbM6N1F5fuDjbDCM
hyl4FTrQTP1DEf+8PdzWlxHVocXwzJRXGMkWcKfQIrjuojWDOV6UdfCfs6ZEoUhBSvw/DDbjIEyC
LlnmYhqRzBTxGzCpA5jlh4GX2kFs40uYeO9/sHB9gi0FyAq4dHnlKJofix5OiE4ylNEj0knJWaQo
+B9Wan5Qgp1m/lbP2MbM+hFpphL8L46c3nPlP0i6eUS0VJvcotkBum8tFBuCAEHDDHrgfAP8c9j0
sTJR3CxUJ6prpJnDx0IX3RBV19tLtPFWnklEtJwBzjKBixivxdbYKGMLbVzFCCeh8+pIs+RcGZTP
PcJRdjVV0r0xpsZg+xLl9tvDb0Slq+Hl66+cEAxE3DNE0sn66jdfDA83zuYhi969ETWRszxHdFhF
HLXrYTIpBHuHlqZjxeOb0WffO7wfRGR0b3/N+tmASQ30RvqQ0H9XeimChtiZWHehW2gmuvDVkJz9
Am3Q26Os5wwoA/AiC1rH3JtbfIzZm2gRJ4ngdoFSU2oo6gMGMvVdYOH5kaDzuDPeeidSkUIbda77
Yp28xKUopSBkBZKwrsm+t/wHdH8BZL7c/qitQVCPggZL+2sWQ7peIU1tPCzifMNJa+3iG6hOchF+
gpf06fY4W5NHYZVnOQk94PfFsUIHzxupWCpOpgY2wQzV6ftQxwIKufrbI219EevD/4Fk0htYLJNW
CACHUnz4wiqLv3I7Bec09qALpMi77jgWb43F607h0Yr65ArJn2Mr4HVKHF68VlfuZL1rnQDgog+W
v9rT0FkHrBndosrKDDDF5GexUpIyaNIkmOEFRXTAtn4NJy8HEOWPlvIQ0vw/TT3WmYUx5jtX4tba
zewpcX6YwzZfrF0DoqxXiyG80Bn47RsiQqdW22CPqwn1K3ICw84K/t10109Z2nPkP2x/Enu2y/Wm
9EsNRQtDTy5ouKQfirHKPRvzExMppEYIT10UlXddWeof4TpVeJ9G3vNI61w6G40UpseUMm7xxttx
+iXLsYDigB6rNoasRvMNpa8mx2dKMP0zlkkpnsqtMH7PgwGNQYUk/5SqVYiW5tRX97XSWc9j1nWS
3amR+aFIEbi3pbpRMFUcdbwmRB+P00NLBey3pzVo5+VC1t2L4lBmHz2BQu9QNJJ2yXoEMr93aFYj
G07i6La5XxgH1FaHxyhQcJ5VY0N+pvGiNKcq9YeCH6BDLw17WXIzI+m/Z7ovV1hHFJBgRqPQvqEL
WFdoS0toKNWwzsEjWKLnkaypfkBbagp+IBuIfitahPkLivd7vKl52VerRHoKMYcjvXrSCGqb+pJB
CIvr4hg1vS1WvLzRkVS6l4Kf8O5jDeCJksVcqFNXlYu48SMDrV7dyQeZbgriRXgpNu+GHM0ILpku
McGKLb+845sqBP45wpYJ2q9D2R98PkvpRefd3zJLDwBVo5DMtbvY30MaxVYcdzPD3DpPZnqSE+uo
hsXd7WE2FoipAgw387Qooi5uwiDLZbKGXnAaLGTvGq03XbmXwfJHMuLESHu/jjHuC7cHlTbuRIo9
4Fvnpx6dqPnP/3lASUHXmFoWWa5Yc8AeBZLw6hQMOCscMoymwDtnfvLSDtOkHBKp1sWDCF27OHuS
1Df3lNknfAh07ziik3qUmvEsofq+m+zI681LLXZmYJG+rls+YhYWTR63GEMU+l2Vd7y3AltHWD9M
2kNJdoNEUet9VCjSxsqHUN25UrcmiQgF2HQui606Fm1RJYFYIwqJG5V8adoy1w5RZVa/xXTARvr2
kmzc3wrkCnD1CLFQ7l7sAy0aUyR7eSyPWKHYwCoS20NddDLrXzqw79uDbWw6aqUUcEweYmAxF8uf
d0Y3JGKHPJaJnkbyXR1fcTFT5I9jpxxuD7URERW6MVQyZyWAFVuvk/wWoRzVdJB6/zWGaDy36AGA
QJmk5hxJROVs7022NZU8YzC+ozZEC3kRhANtDPQUTVI3qMtfHhXHiyp20UPTT9NHSxv2TEHXunkI
ucHdZoOC8KHfMs/2P4cJryITBdvSctXEci3ZK211kNBerh0tKk9qqB28uP5fGQpuH2Gcm2GQpuV7
qhibHw1qBW0Hfg63/fWPKOoB+wBzmLBHqMCUoDqdHWKecbXX7qzo1kiEKqI+iMU1sGOUqSxEUpC4
sYlzMsqsIi5Bo3pv5D9ub52tXYpSBeeP40+XcnEkamSzciD4ptMPU3AcVOu76mFmX2IBZRdaJED4
6N4tPMvkkf5T0iVLYVkX01ixI0PMqDy3k2vc4CIPKEAxhkj43v62rUm0eJD+zcopUy+iS1kFoDC7
fHQDv7oXNHzfzSE9aoX2hNbj3e2xtuaROioIXXapsuJXEX6abFQr0xGNKIBlULcXQO8867nTD36B
FPmsz/np9qAblycl+Lm9DJsQbOHiEHqIk6Ec6dMSHSgi25GSp98SX2qUQ1GoobIznetMnXKYMWeX
BAvi2mI625HuGqwlPOKHJ7GGzDbWtjyIr75hnrwUB7zSEbM9TsLGGgLFAVSNJh/gn+VeIaUOYq3P
PWduWh6Q9IkRcbfe6r597E3t4+353Eif6TTA7VeAafL8Wc5njyMHU53i9xEW4qHFhZ0Hby7U+vuP
tzpPI81ByqekgtcXiZREWT51g+EI1s9sbM8FauqphqL38Hb7i7ambz5j9DbI01cKMWjFYeHX0/kc
qsmlg/ISid0JCO9HDHZOt4fauqLR2SAGYd08Y++WVzSYwtLC/dEdJuXYSfm5sPBHIGrZ2dTdh4L2
oS+UTzmde82IHjpih++hoH37V2wcCTYhmHJK4uyXZSWu6IcKhkfkXyxJUO9HA3/AqB7Fp66Jdm7O
jeMA6Zo55eVvrpu8Tdm15Bmx7qJmXZ8ls29eDQSGvqekiA4OjtGzKguBbHciBla2l2AfunMgpa2f
wPZB5Ao9shkSd72NEE9p8sSjMILU46ichrbIscVCkhynjsEHtdqEGR6ZRSWGF3Og7HQuowiPiRiM
KZhqmijKAdFX62uOml9y7Kpw+FWVc6WtSMtSPPSt1ES211ttdUo73F7c9y8W2AauExgj9K4XxyA1
zBjXAMwOMDn7iJTQt7KS73pB2nmJbe2JuYPIHPEgF5cXVwcFXwMOCh7Urx11FD4EmX5EJmyHCLYR
AmhUzkwwRNsA1i32v8CdqFmjpjtyfm/4/iEHTSFq+aGNX7JgPN+eus2lB9wG9EyiVb4sglT45pQm
JkK4qA0F6ppR3dwlUfUm9/qPxvLfKGmeSS2+NBgI/ro99OZ0csIRYlJmqMFi1/Uk5AEqIT7q509T
mp3aklJMuQdt3ZpN7q0Z7skx4gl0vbfzUavJ9ivBNdkmdjaU6EtnxXRskjzEQhqP2843jNPtT9ua
Vfqh8gwupYW+fGWiBTxGAMh0mMVtEhzAwEgg+xTMraB4J5HtZ8P0GJjp+DnK8ZGFF1u0327/hI0Y
xDueLQSRhJ20DA1dM3URcz+6xZji9VN25XPnJ+HO9tnIGBhlhgzT+4Yitoh0k1GHJEqd4GA6/Mfr
cGKIvEc5jx21i06poj6Rau7M7da2IQ1CQYJHhLyCnNcFHLnJlCe3TKkayQWlVh9fqVPFBbdzr6yZ
FgAI51rx3MejHr6sm0VG6Mu1UKF9K4TNr6ZThNcIDSiczhlWO8dKlUhOM7Sf9Do8lz32vDT8A3Il
LTdfDK2ovha12mMgmeypLW4t7/xCpHJjUZVdElt0MQ7LRqKFaUKtmjrFJXLvdFS2JppDQ/WG4s1c
/r0+ORSeRhKYZM76rNoJST+fSjxon5CcSv5DMcr8u43+9gNWZaI0C7EVVBXPiSPrwI49YpnhdLm/
k7hvfRLUN1gas9jv6rYLKIOMWuRPrmGWH2ss8bDe+oM/4H8YhlUBpENU4oZbzJwZ6TjFtprp5Mgt
HSLMZe3YbETUIMg3bx/zrS+C1wL8lfL8jEa9XiSz0dFUyUbB8RLpXGsFQ0aOJSc7MWljGFg0gFB1
nmbo0swX3j9pc11JuA4WU+J2Wp1hVgdcpxaxUux6uDS3v2hNo0Fu6Z+x/iJi/xkrGoXKlAMBL8TY
NB4jZNcVLDshLx3KSM8/o5oq/5naIuyOs4vvm+Qn/pfCk40OU2RVOkOlLJ7iqESXw/dwijxIAcz1
Q2l2jW5XqVpE5zrOvR7nybD7DW2fA1SEUqLeJZqSXvo01jvMhGOAF33RJk+9luvxQfXjpt/ZJhuh
iayLdVPQjyE4LSbVTPLJFHFPc1XPA/4apeNwL4jaB/COdX7Gczy7N9XpP7xi0HcCjmAw7Fwuu15K
oRslRYgFpFORa6sMXFc77Ie9j7dXcQP8AGKZwDP3EA1e84uPa/8i/HK5ddu0T09USf0HQ+ItWFu+
eY99L/bLcanhJ6ZhtuPNEogTnjlqown/YZbpqM91OmZ71WWc8kBNQAtojqi+Nf5Pb7j0qA3V7cmc
ft7+5q1DQvCZMUlEjBXcUM4QZvbinMjU5qcaT0sdwpsR7rH4N3IxrhTaOTzYNqA6VWWZoaHE+O3g
BHwAKJQfuhLDJwnrPCULjZ3UT2U/LLoSIOxRJaOnjhbaMh3TArkR4ZhTfpar7gnNFPmbOCZ7qiFb
Z+FvOJvvZhLZxTOtMsVWKjuU1oYG4x0Bkcj4jMMKXqT/U4S9ftjWQsE2ovPGu2gN5yizoMdCZuhd
kQp5NTc/SLXQwYs1WwunenDevy8s9CM44jwlVvWjgFpIFE99cPEEq3E8/MPgKgvFA4JR6s57bPPL
eHHNLXWO3vJKwTYS9w8liS6yr2DIO2maG3boDsXaKO3ooG2tGOiRmbLFI4Rq6vU9UmvVoBe5GPCw
zZIzCKePcgELW8JO3k1EP79LhinbeZJsjklKTtFjlhBb7pIhaHOsasH+xcr4K4naj0HTnVGv/TBk
2odKUne2/gb5gh40WREAI56a0D2uv3H00GY0GgVURw/Ct/Cd0CxPjQyvUsCqGOfF0TffTAx9BeH9
iH26PbQWSMqohIBquR46yvGPBtfrORYHQmTLtH547P2XPHl/qYOREK+ZA9EMplrc1BN9oUqhW+Nq
tfUZ8a/H0DDe+Le/3j4F62uLpj6lPeCNc3K7fKnkVq7mVWNGri8+GmN/kFR8NVPVHvJxhxS0Tkp0
cApUo6loUtVc7pJiLGJsusvEDejkKgLM2ri3g/R3VtwBDrJrTF1vf9pGyYoRkXZiOML4ClmCyBFl
0hGknyCY3a9MyMXPbT6KMlyxNvudylHV0FLu5Q+9pWn/i8cuesxySfqFhA7Ki33U7UTf9Z0962Li
Ej6XrujLz+fonycUvKy4tbQRp2B9OoD0f4vleE+MZGs9WUhEMUGI03VdjMHzLy/zRivcKgovSS7f
CVPW2rUmXUxj2pngrbEQPpmTA7iMK4y4IOlQTxOcjxFFTM4w+v/kRSk/dVGX2gnnfufJsL5Fqb//
v9If0ier5ZQrxbOy1pLdPB7dxgvPXmWc4aDsfNXWKplgTwC6kF6uWHJT61ta3cWWM1XheEefLz1F
BXH99uacj+91/J67a39xHywWTNDrvQBzu0/qimaTanwK0XTIh1d0gW1T+l0Jn6zysznuedttnT/C
K4i/mf26oqwlRSN6fkEBdzaBqqcfafVjGmI7M+OznjpCvycrubVcxFfKxWSqHKDFTkwSKdSzaiY3
5fpvS4h/i2H83S/iX7cncmu55pLOzMSD47+sMvZo36RjP1ID96NjH2ko/pQvt4fY2ucYlvB2hG2K
YsXiS9pAM5p6RDmpBnDeBq6O5p0lZseyTHe2+Pw3rXYFRT/ws+So9MwXu6LtWl/psM/K+0i4j0fd
Ow9dRHqadLX1dah95TnSlHzv7aptrBUFZqRNZwXgdb6qYSjSAyH2XCVspO4xD/DHtEUBe6uHrgBQ
YVcoGWBW5mUlpibY/yh3uWGFPwYkct6AFww/E/RJfupe1bxJkcT1GUEAw9pSLfP6iFQvbtCIwQwm
Mth6k9kgP/Xf9Lbq56mwvPReT5Xm0gMk0pzMpxGL3l8SwkyVpyQ75uXsZGzi1vyga62KuSkR6wNl
e0Wys5GWewSaeTgUaRaZiKIpaX2SMqUP+YBS+yz5ZWTceUOcVmfLSIXP+tRM7QkL+Og5HTQ9PKPZ
ERmYR+TqC+aP3aPUYZiBVBqIYkzBsZE+5fD+v6RilGa2FcqtYWdy2z8bYo5Hw7u3GvBpihSUBzk4
y6gvVn6qZI3uu0NcH8IUQCl2E5FuB8rOnt44Nv8OZCzkZWQEIDykqbBIq6c7ZP4/IIexVz5SNi45
avLwqhSyojVXo4kFM0iVUHWUbOjf+q5THuJ61F+H0kcttNOE3y3WJKey7L8ii/GjoSN9kvr6ZzQF
kE+b4utYZg8Dsl0Hk8uYzlaYYsaLHKRfjJ+QGNLsETq/XarZdymWvhdm/FtXu3vQ2pdWNCe6wmr9
3RJhiNNG0V60UsGPHI9SN6+SnOdbEpyLttSOKVo6j6I2cnnU7R1X7x6fYuPu5c2I5ADgAkxsljfI
IChxm1ZE/ilMD2ON15+SH+IGbRDwN0OkYGK/ZxO09UpmTJrE3IxQy5fvLRYXgScLEzwDC+FJx6RY
1exuTJzWlM9RO50k5S0QsjtSR//d5S/ex8jB8/jiZUAPcHGNqVU8eF1Bu1xo9WOfF9O5N3zFDoxm
j9+wdXPRN6Yxz8OStGfxTI7Apsq1QrtiqtpHL1LuyrI7c7vspFVbx4W7n9I8T0lkflZfNAhipQ+d
UwE0uPP1JHLKatx7emwEGphNBJm55QcsdHH9j6OlTwkkbwQh2PNeEPgOEjEwki0/h5SZ7Mk9bVTS
KVZQHAE19deBbJHOyMheWMA+40s1ibgY6KGuPKqtbt1XQjR+E2rPuK8TsxZOhj9GT6WlCy+j2siq
7UlK+tyY5vBQZI3W4I7dCTusi41YyHwT1OeqDdi+xWQEIRpRlPXjvz2wc1TSae6VpjyJqRphae9h
c1eIe5DFjRsLyCJRkE1LgWzZc/VDOR2KHixhIqRPmd86cjE9Co0B5ih6iJrsgqbNa4/c/LuvfSRZ
IRFQm9NnEanrAzOz3SYQXgbS4sTnU27UKNknaWjci9hLmHYYBs3e631jfqmyzH5+8ImVFU5nGITK
y31ldDXjOVbxEJwuyojPeP1FTfZETzZOKaYZ+iyig67eqi9SqYBMjTzQ3M5vR4/2UzR9bcMSYG9c
8B/Zei31+ofalNP4oRYG/ysSz2Jz70tWKR5Dre90uy1aj8b3GGJFi5at5N/1YdYF9/4U5h8qSy7z
02C2zQPaTL561D0s5Q+mlKfy12zCMFMyo/GlkI3h26QQXmxPjpSvoyJ5X6LRnNJDSssuP5h9DHxP
yLVPaMHo5Z3gh9VXQtbQgrae8hJ89KA9j2hOdo+DWnvRSVCn4bEZe+GpD+oxJKEVprc6HKXmgO1H
+AIUKlUOBpoK2aEOhSA7CZHpD8c8hVV4oIXjqV8y7Iv/V/lWmTiJaGFKWRpBPPHdOoZ1tzfaRiBC
Nol2wV/p41X9QitjSfPDKbmoSNk/942I2Q5kxgih5eiz0QaY7iSZf1K0fg9GvXGyeNfOIvMkVoy/
uEFFhI+TuCgmhyLpHSqE95kfnXxtcHR/PCbBpz7T3LJXd0pTGxuPu5QgBBIHjNgS059SEh0NSCuu
10aXrJaO6LEd9dF0bk/rRnhgGOCZ5MHcHct3e1srajDmeeYWBPjoWGRtGNuhNCb5zvptDER8kIjp
8zSuZtFvh6BLAoSgBCuTxVMcUDtXoKP2OxF8exxKv1CNoIkty4iN0CdpQYLv5GXx2SDXQRhjZ842
lgbNW24eZDYJeMs5a8SpyxvZr91YU9pHhIn8Q4gR7KkPeYPdXp6toRAnAlwKfW+t1oKrSy2aaYN6
Y65aB3T4cicYjIiyyBTuLNB6KFQAZgEa3j5oiC4RbUEX5/kQeL4rtuG9bk0fsVa4oyfsvveL6CtC
egTGADl/FRwbpF0HXGPAwyqe8Rha8VsrVfIhCodxJ1FYh4lZaglANfkICemy30zW03mTmIrIGeje
ITSG9imfxulz1oE183yzveehWe983sbjlVFZMpSl6IiBfrwOiAkt4TQM2sLRM9WpMZSBSpqei177
hA5fT/6IfGmj/6hF+ZiK5U4Stt782L3wnOSjkQhbXRpBkHmQqifJ9XPhEmXFqRDrd99LDEENBhrG
rJ21vA2bOoF4MxMT52JMo9KyFV/VXYP1rbVDKIgW/oysXimxpomfhWFl+ZdCjrqfga8Z+UPnaV5u
B+XUPVpiYfWuVPn9eLy9PTdKr3P/lA44MGD0Jpe7Ri70qggbSDPRUH6jAfE5HuXS1ptvgtkfJzH/
HOhvU5u6o5i9eJp1zhRr5wbb+nbK9DT6Kbhyjc3x6J9iqyRAPbK0PHLzBuQlmbsWvMZ9hBXGyTK+
3P7crbE48xIvOK4YUBnXY4WKFAVZJgquOtb92ZMH4owC/6oQrcpW5ay3h9bzd+7PdUCF+ccLeaZ3
b/DYUxC5pEOj50QJomEHDe78AaILuq1WKt8VeqkfVCobpzzv89+I3u2Foq2bDs4a1xxmTPyAxQQX
uhX6Zd4i89v0d0EofarV5OSn6uvtud06jDhBUJElDM24n+u5jfQAybLM1JwmHO5KuXR1YQ8utfkl
QE94e//tRi8yDaAGWIFkiFZqSDyY+te48e7iYI+wubVJ5uiDmCTJ1gohJQ1VnrWlmFySbAheghA1
dLH7E8li2NtpkRiPAcpCe232rdlDgw1a8uwtvcpnsjZKqdmNoduq6v98K/mZVHs41a3Zw+0c7Nes
wrTKI5IgLknVitg1O0kEkNTKricqvztL63bYROv0eN4CIHLn1yto9MUxKzS1AJ0wWG6fCPGdiQ3Y
s0GZ8RnJ4hQbJgxA92rYm3EIkAJaEbiK0t9fbA01QnK+QzkGRhn5cKs+Fb50CKLyw6SVjl56TqlJ
dlmGR7FJd0LE1n4hMND8o4jDvlx+rUkaGgOBdtXOP/lteVebf9CmARiCioPqn28fs41VBBQJqkyH
Wr4WiynUySqaDie/LDOdpKxe66A4CGa1lwlyWq8L3LQCFPJ5sCdkH8u4IDZFLtWqKjiZHJw9a3AS
o7hYub5zIW98zewEhp/oLGTF3r++NAoz7TSq9oZT5D4QZ7n6iFKuLbXCThdnY0dejTP/+T9BJuyq
spFhhjiBXB5lI7wDqnGc5OY0GHvotY2TPMdREvW/xOhlbUhoNF9VepmXvzCmhwZbuidr1Jv3P31m
IXV9fjFgb7ssGsbqlA+jX+J3JzTWMUaO4lBX07srO4iF6hSGUSkG/rk8x9bQ+L1uCbIbQmBDj/4O
DLBjgjeW0/ZBRYj13Vub4bh4Z00zmpWLMyxkgze2Q46Mbldaj2Jopd0x7vqKqnrb76rfb22Jv3NH
LYfq1RLIFahp2NYxBUnf8g55kN9JuAWqJS0cZeeC2NoR7D4uJrznyQaWF8Qgl4LSduklNLzhNTIi
3ZmyXRfize+h4sl7lX4y8KbrLV4E4EcibPzcIfPurEw4NTWFXOW5R77m9jqtR8IkEPEM/oEsvAIb
5SFevGE6mq4YyekDFV/lLMeQrCZjGg64TuxZHa8vWMZTscPkXMGuWK7UlNVCikC977bt56KX7FD/
1nb3iRafJW9P1WD9WGMsOr4cXwDmq8puLlaDnJSQ4uhj0HH6P87OYzduJQvDT0SAOWxJdlKWs70h
fB2Ycyw+/XzUymITIjQD3NUALrG66tQJf8DY+1CrreEjUSq5cln1npDt7D7o7Q7V4V3l982tBRGw
vNE0KNa8GTws6t6RsuwyCpv8w+s6YKlpe64CxXv7R9zaVEQNKBVpUlyL+42MWCpndhIcBAKY8r/V
8jPTnWRovOr95x8SEJcMpBM4dxqLr09m1A+oGwyYODul9tw28dc435suXLfLWIISlNYrE+wrNJWW
ZYwDFLm9mHHcCrrgmfI7Z6b9I1DhT0tRNtwotpjzo63Xbb2zlVs/Gu8xIj8Qya4H9nokV1UdExrx
9nPT9NbJn0wtdYP+/eMaHv5FLZEpHXF53WkflLpCGV5lXFPL32KpYFrU3UVT/O44zDK8xUjDv5ip
ruKVaG0thQYUX9TgyeGTyk54JeZNbx/AjZSNJ0VnfLqg35a38vWxgG9v6NKEWEkO9yl0pUETz/k4
xgfcfGU4osr8ly5R8ZFDPCO1qtaHGrfCneJs6xow7QPyx5MD3nz1rZWtRWalVMYlKbBgtAxXSoOL
nSWe2QfnPt/DDWyd0xdzNVSI6CuskwO5a3Mrrgb7PNTRfJ5mu3OzzLY+5CCO/BbfPr+jU+jWSjXu
JHRbgY3+HdMjEnI6RKvdbibLjEMZCmIzOG7W/QGz4OXWcwkEiLNaPewJ8m9tLCoPKI8yRyA3XmV2
IuuK3C5RG68LgHdO+aUkVuet4up28LHWdrhlqspheZ2vwigDQ4SDFWhwju/rw6RkqZgKDbX4onL6
yRssI7g3Glv5poqgl58KvIqesJFsv3Wm1Rmu09YJLgGmXHznLZ0St5FC81IO4Az8tKCMPVFJy19m
o2s+tx2JljcFdaL7dlM5k1vbdmgw22ZQ7sqdLNk7F3AroEBKRXQGshwSeKu9U/WuxQRTT+E/Ia5v
ufoI6D45Dt33t6/g1plgfLbweiFOXenaTFILXofJ/IWcVdz2JvRln4pY6e6rcJKjS5SIErpCbWdf
YdCNxm2R1sNO8Nw4J2RERDPAdjxE6xvRa5XVDUqPSO+Uej0WVWYnu7gWHKai9Ix4j1q2AaznxSOw
MeOg33TVppCnOMANPs5v0hHZS9RGzRPMNzqkVWsepm4Y//Zag9etnNUn2PHikGV1/kB3UOxk8Bub
D+ZiCeRUjYt44+sTqyYt8viCIg62y3RTpK3sS0M8+YZTFOdCiPxQRAFiuHMfu9LYKX/e/u2XM7S6
MEvQXaSbgMdeBT5JavPcnnvOWIsisn2eQs2PVbET5DdOMkp5AGMBVKD2sY46fI/UFYOD/Lp1aqwP
hVQdLT04dtGeucHWMQIKCByHX5Ze4iqOZx0ymFLcTxdRJW4W/RgV+AN6zEX/kSd7qhtbe4eCCc8F
NT+Z9qpQ0eMuqSsHd9BUr+7ArcIYag+yvDf4va4b6ONTiOI6tlRD67rBHsK6nvNGOldq+aOOB7S1
QmcnBGytsTi3LXrVjN7Wn4IHWGmoMx5grR3c5KPkz4WyUy5s7RZyBQx1KBbsK+0AbR7rJmzH+Kav
0vkxgBbrN8Ec/FeqY74TTLQFDbU+1eDJyCqW7h1aQ68vlV3RUWD8F1zUFskC5LBonLtOJOOSrZdO
WvkOumFummVD6E2pDJ4TkUj1rjQ7+7PZJ9lvPRjTyi0yU+lcrOTjc9WTJLtYekeB58yaZBzLqUNs
RGqhwh3CtglNt0QfXvE7NW2eKnjbXjWo1rMsajU+2WrF0EBUwOaqpE9ndIxnaM8yuIz58P4bDXkb
NDH6SnS4VwEFZrhdA4vD8lkUh87RmIZgemw9v73K1kUjVIMX4pdkrdUqYyr1JaZUYJYd5sN0zwt3
6vICrfqo6n0tNeaDyOz49PaqW3EESALKRPTZwPesrncdGHovl0FxAaP0J1anX0kM8FFXp59hJe3J
QmwdWAD6yOIzwGVQvDpEsh5NRRHBh2/42VzLHtVbCdNKdxTMc9/+rs2luBmQAiHKXmF9LbPg1Flg
O7BbuOsa7QFxOX+glHh7mc3tW3QEuBILnWy9fdIwBiYWvhfH+l3DqSybRzv8YJbzTuKy+TmcCTqx
L8aXq50bU4OEemLUERrgcrA072iztWKAx9ZVihbsZH0b2TTDHLoQzFeBKqxfF6lHD3WcNPmSD/F4
mDLUBwE0lL6VzAIf3WnynUnV/VhL253zuDE3W+C3aD6AZ+YFX4+P8bUqmC9V9qXEGCI4loMcPs9B
OAjI6DJumyjNi/Go6K39w8wKk95z1Cu/9HDuk8PkoALhjRGZz07824rmWPqiPrV03a96WpVMPOqT
IrkJHEDdXjE7vewG4TjvFBNbvzOlBFsAcBBM2qrX1M9RZ4zAFW/kRaawnmXjgQ7O3wJE1k7vbHMl
+s8IlCgk9+uAPqhOk1Zj3l/C+JIjAxCK4DSXe2PQrX2j80gZClaDEcwqqIETzyKzYAaZq6rfhMl5
pCX99hXc+hD0uZd5Eto2VyhPC0RD7qDVdemL+VC10U0cVKeyLd7/2KJNvLiQ0bK97gJqUcYfMJNw
GWNyPzYPlTGA67ffn9axCkxNvoihy9XFIw+r8wl8LnSLtDuKsPGa9C/7e3j3prFVUNWQUyMcrxse
5pRaci9X2iVvsweTGelsD/d5EOyErSX8rbIGBlUL+PZlZLW+zJaT97LS9dK5x3nxzhRtnp4TVa8a
t0iVKT6nEaBgH50P5Djf/sCNCKYudnVLw3Ep9VYHT1JSC7E4GHmd4viWFP2FwnOcrfyjUqqPrSUd
9WxPymn5J9cfC9AKnsSCnLhqlUkImVpG1OGaU5rqo2mDdzONmXk7cIqjFE0KFpyp7lthmR7V3Prx
9gdv3DRghfTKGPkAeFhP4EMTWIheZeZljjLnFLVQHgM730vQt7YVOQ1AS8i2cedW750oAZP1HTii
KvsxZ805ruK7YGphFH9x8vQokQi+/VmbCy6I8aWbythsFRDxBMI0CfvSi/BC45hZLGU/FXN5KPNP
+Z7+/sZrTiuVjvjLfPpKUdieDGSe47q/tGZ/oF/tSjyBDgqnyP2+/VlbF4MaGaeIRWLmqtNfqXNu
FjlN4jiOU382ivDGUEX8WLYiPchJHdwkuGj+ff+i1MSLoAVp7JWGmwPVMQt1BJMnehe/m8jp/nbA
AwFoRE7wExhSJLtGU0D6eHvdrW1FSduAZ4ma4tWhsYVuVk6iJjfanPzQLCO8n2a9fqhA2J1HJUh3
kpeNm8A4iG9cLgMJzOrIhEWXtZmS9JchFj56N37ajztgeGtrDdD2DJ6gqgAfX62RNW3WTl0lX5gN
mdMpHoc68JES/12EafSjLLPsC5i7EDy+kjxGAqQa0H8ReZI+yT7KqdohNrvmptft8RxlUfzRzEb5
oJk47JGEjA9aIlu/JQcevYgV/TNy3aqbBJH4LdIMBsdiyBpHORaqyBf+jp0QqeAYWdlksKLSVYrB
9LvKKjG3L8VDQF3vmcP0dVTtsfD1QhaeoRUF7nBF5Q0gib/U6ew8qRpk4RhniF+KnDjnjlmUW1A4
+CoSX+dZSi1Pi8fUI50Y3cq2YwDaOpK5fdmnn3NhAOLAku1jZ036p4h++oceDhKz4FE6qCKXHpoh
aY5xn1aftJDmqBDZfGsF7e84kSRPmtPxphp6xJLLNi8uWtRHB3vS9BurTUpfkrXFrXe3/Hmpb1ZB
GyVg+g3Qf+lcrdsblggEoxzqWlBcKOJVmtu1M73URjPdCr7D8qHmAcSdgQ5GbwMba5VFF0J2i5ry
VS7z2IO01bl2Nzouvq/T0ZCnPeiwuhEGQbwuxSfg+IWF97r8nlF9G/SG8oX3Mux9MzfjOydAXQQ8
uDxqSIRU8c82bTrtNuNQoReQBKUMMAlLXpT3po9Q+q2SdlTZfsoQJnkWi6a0GErl2RYBompzZmRu
EZSCji2Hz/QNozGk2zpPssazh9S2/aSKehDyU2engMXj8rPoJf2DNKALfnw7YGzdLtoaTMcXcdAr
05fItAfI9HNxyWUh/Sej+AN4TZv2EB8bcQksAXENfVBahesRhaKnKYbFaQ/nL/F4QLHPoY1QfdGk
aOcV28hRsSJd+IXkQtcdhKzta0uRbH6+PncxEfSCobhY9R7JauNV4TlBb46WM6456+wx7qnanDC0
z+ksfU7kqHXnWsKLTYFPGA7Jg6aX7y+zAS4vNTYpFrn3qmGXV4OhT4LXq4rhdalmVJySKW1O1lDv
eT9uXAE0D0Fy8TojybtOWQ1ErqTY6bqL0OPiUxJLo4eTJzoxBJ3o3CijbnqVHtneKIXpznO9kdpB
sKKZvsgrI467SnsWRU25zFrjbA3azZD+qLNTpcp3U934HbbDFKRJuycQt3FmaDUxQ6DqIPdZCy2M
5pR3cV/lF5gwFyV6rMeHrtv7/TZODM4Ti6IlOfLiW/U6rmQVutsFnfRzLD2pE2a1qJvMKGn9zeCT
vn2pN24bg+qXShBBxCu1EQT9pFax6u5Sm+UXMciVq8fBbTx13mia395ea2vvlloNiA0T3SucHEyV
sKT9g5ZQOP8Y7Ok5ksOvrdLtHIutZQhPZDSqAoVsPU7KWv4fFNnLi5khFZupLvWCZzV/3/6YjWhI
EASeBXIBlZZ1Jzks49S0Jju65AgKxOmIJLW+U9xujYxRnKHvwioUhutzIJP6ZmOYRDfqWM5nrc7H
0wLWOIaRJv/EcQHOM6Ms5EUShtdyrflwjnY2c/Mzl8k4HEZaP+tOpJMYDGdjCmy7iz0pyP2ibXfS
to0jSKDiRlEVvrRZX592IA6xldtThYJregnz0O8a02/bZ8XcGUFtHAwWAm6l8m8u0KTXC4GHQHum
aeIbAK/RUZmN8TTXSfglWfyu3306OOW8Kovn6DWUDK58aIYpoiJCLk+JJT3EQ7yTUG9s2yJIBH+I
R4z6dhXk1SojE02hDKlT9aGeqqPA79OWwlvY46e3v2Zj414gfg7D2Re2xeuNQ5BkGGZJtc5DPMwn
rc6C+yxWw6OcNXsbt/VV+OEgn0MfhO1bhT6zz1WUbBavkSZ1qWvhQH8YRyh4exYEWwvhtE5PAAGp
pR3x+puG3EL/ju77WWuXqs5rOhPWduRnxYe3N29jIZs1eDCg/l9To1oirKiaFORRc7asv/PwZ8bq
tkv3dDQ2fiQKRCpvgFzOYvLz+oPqapbrKO+QUFOa27zRzmkvfxXlnhqWzT+zSs0XX4EFla4jl7NO
zc18rNtJqsJLExVuXyy1ya00f0YUyS3km0nfOeUb8QdZ0kVOzMC96Kr1WjfKRNUyWmfOyq2VOifE
BHfCwvYSC+6TVgYmz6uNw3FMnc04gkOrmNUlQFLikuMPsQMuXf6V9b4xFiZjwLHoWkwyEEMVq3o4
Xcw8esoC60KLFOPC3sv77OIE8g+tEUez2YmtG4eCKfFLwsIBVNcVsdZMSWGqC3x6yA5oDJ3aPn2U
rXHnZd/YQo4Em8fvxEauR0iV3sxBbUsIu6YFpNfwTo6U729fo5fMarWBSLCRpuMZumRFqwtrZxK8
BDtFL6/MqthPW6f+L9ac4VMeKfmMAAbKGa5UdXbmi1zU2jFvE/S+1IB5/UEB4DE9q0NR12gdTGPn
ynyK8ApKL7RYJ6EvANzsNz35+Oec1NlfTB7Cp2gqHckNuN6HzmwTDVVr+raHSFZosIX19IyMOoYQ
WLFmNwJoyV0pKYHjOmFtae5ka9KpwD/vIQnQMXSVIVejE6Z9an5TxjOWWCg95LeAgw1ieG+cRWJq
e9d149jRHF/gxbTQeItWb96o9rFjpEZySVr7Dk7yMRTpp9BpHou6PQglQjwlhqzczsXOC7h18uig
8c5SyTEOX92qBmcuW0ll62w3mIc3oMyqxzHaU7DbyJSJdS/2R4Cbr8S7xkDVR1onmLRZavQpTx8S
3Xloxn6W3CE38g9NbFl7ChabX7bMhDUE7q9T5oZz0llWE13gWPupNKF47bh9utdd2Hg3kAhj75Zs
GejM8mf8g+Ef5mA0RYiddyl333H10RmkDU+x0J9UOd2TRLn+JkIr/8MDjnmavoYlBVNsiFGB6iw3
FsYi5kPhlH/qXN9DQW6vg/7XYl17PQDuuz6S2imxwMYmfutENDasFPE4R8qTvVLt+qXiMVzQsaSv
QHLWAIFxJHeivrcuaWoXx16R1DuEg4NDG4X6cxh1hRfKZnCQZm2vMN1cmS4ko1oCxpVWeVC3edWZ
UnCWxIjWvUj+pKN1jHT9L1oDX9I8/6JrYs9T8qXb9DpAvrTdgW/xKhONVwdGqaJotps0Zbg+lZlf
6UNZuHqXMo0dW1jgblPPCOvnlXB616wQNXBDh7EuzB1D8hKpvyTmlCSHQO+N2GtE2TeuqcxFcsQ/
DdmJknHRU6FYg3yinYqGtlCmLiNBM9ISzybJ/h44RjS4SjLOqtc4+rg3H9vaV0ot9BoWVw4Ifq+v
RFcKqZxyc7pkg/Q1NCWsBiq8anVf01CBGg0bvQAjevcTijoZum4YSEMoZJz4elGlp/dh6ll+yTvb
b8sDMPiTE78/qLDKQvNjuL+BT6/ZUS02mvTSCPuuC4ojFNJfXdcf3n5Ft+4fN50mOd1xugurR1Rv
61rrtJSWlxM+t0X4DRKKn897tcnWD8XRf/G5XzqGq86MHWJZ2Ex9doP3Ffg0XlGs86bQL8UQXTIL
r87EmVNPGiT5+PYHbtTM3HSImQurAATeehbmqAUDdLBxN13QRY2fRDRpOknOnwwrH56SZgo95PSh
VaDigrjzmChK7qONO++Nra6fJv4QDingLHhLjMlenxtVZvJnJGBd5LQ7G6rpZfnjaOboc8gkKHtm
c5s/7D+rLRnaP69FRfikH5DgnOeo5EI4xSuN2wzaeWd7jetUb4EdAk9A8hB0yfqnrfWw6xybeWrR
5fOfcQ6MY4DnkRemifE8D4rFWAFdk7CopPsiJsNBJEYn3pth/JyaY4N4tJN7eh/rBw2BeG+IouTO
Eo35MRia7K4shHka1Vj5CTZZuhWmWfokWvjvJHrqhbPkeIUeJPcaA5hzFWuVF4+adWMYdXC0bCm4
l5Kpd9VahH6mjZiEJ2F+stGLR1mtEufJqPqbUHUkqM9lEZ9NQwoBdOQJLHSUkXPywW+4XgoszQ3N
d0QfnfDfzL1YStpTUovqo41wgl/LUnAairk9pcLQ/cActdtIBSzXRkV6okIi3bMGs3qazHi4k0OB
0XBZq3xxjH7SInwFLr65FLLa3entFD4ozoTajB0opyHBOP4QxaNynkqpOxRy9rdCcsmX6LffB2pQ
ImzQxL49tDaaJf1vqeLPNcPB/NSS67mBbjknGQG80xxmv3Ocp4+TqrVu3VU2mWyoIeKEUFHAB32a
6JCdCyB9XmU3g7vkUm5e5Nohgo9za0dhhb6RKR8yTRZunXRYFXRxhJnJqHh5rNR+OWcK4tjkP5YG
w7sr+/jYO2aN+02XM3mL/hSgCG6rGSVjpQgSP4Dgf2lxVO9PQzklj7FphY9gELEN7iYY8BKyngTZ
SnqMrbr82wXKdyfXHUTRJjE9AM4pUQKXLCYPpW6lRxoJE1ylEYeBUkziWxw67UUO0MZ0sxTaY1En
1dEYRhwC7Mj+Ltthdmh0mSnNHOXKApfq/yPDnzzEpLLA0wNt8hWnyH90jWW6diS4S8KWvMA2+pPZ
dq3Xh0Xqt03Ze0xx7J3gtXGJF8NhogXdZVgay///zyVWYl3MBnnKJSgbX5glkEasGkptJzW/rgnI
yqmkyJyXNvM6RI5a01VDWS/ka3q+7XhQhHY7QgUodNCiuAsdppTsrN+D5W1EREYEi9oJcnOABlYR
MdIaXaR91l+wbr2deaz1afBqwP5z9Ttjnv92qNpa7eX7aKMvqLXVaqVuFNiMaMUNTt9wPh5b/UmZ
HkHUgG7do9FtvHfkkgAiqHQoddZd0jwZeOiw+7wo2fdYzo8icB6q9Gsy3cdydGL+uHNQtn5BOCZo
kKFCBX9+9b7KgzLVwlpq4SA/8hTCIJDPYm7Po0YoeZAa6VNQ75WSW5GfeRLP+SJ3e9Ux0xGpVJtE
yi/IXla+Msi/dRnxvLd/ta0rQJtEYRKxoPrWVY+RhpoVTnl8yWYIO3p4qsLqNhrr07uXUcl+li4j
9fVVUhdJjl0NkGTOsirJ/ghp1A9SC4eDiqn3+5eirb38WijigHp6fanxgKIx0ArnPIk+8eLZGc4W
XN+noRB76kjXJSOKs9RvC1QZ9ex1sZ+qEL8pDCDKj4UX5OXt3GME1Zz0+P+o46AA0giEpYpxybq6
z/Si1bQoQGRjHsvbkqnnJ9FltZvKkJnffySYL5JwcLN0ZGlWhx2nKUef1dS+OEY/+NgZ5EdTRM1H
BMPGnYnLxhGHcAvqmiiFPew6Qqm9krUoo9kXcA7BQ2fIycdaEbv2t1vLkKEyUlkYAld1DCVON5ai
mC8YmIP6wGr7mNLx2snVtk4Dg3pwYaShTNNXr0mPXmIrZyEiisA87wU2SC55RPkwVVJ/sMow2Pmd
NgIuoY9ZOup99H3WB3200miY6waB6k5WPTVvb5ooeJ5s8yxF9ddq3+p46V2tCl74PKBLgWCQ6q8/
MFQycxiYoN9Q8Wj/idBElHYIE5PuhT5EguJVgIlB104+NH0oYdw6NeljVlfVx9wIu59v3/OtH5UC
kZof8STQtavtpiAmz4Jzd0mzqPgc2HPmor4vv7tZvQzJsIOExIZs3Rq7mQVtOPY504R6SEEmqUCI
9h6zrRIKtg8DObA3qHKvi0QjCFI9Aw95MxY50G5FyM/BrCQQ0bX5Fm34276fW0/GEf5YJOHkop+s
fHt7MzeeARg6iHQDuV2At6u2ZVhFca+QL5zVLmncZKajLJwv8WTtILs3IGMgQ4EOLxx4SuL1y53M
UA9HB8hYUllCI5zlsXMwxm6IfDZoQIg/Mg+Zqj2amRR9w9a1B/JYtNzaIviZSLV+Mdo2/y/XVXLS
vu6EfMTrkOfELhvZ8UF8RqqrhkHV+ZNVO4vVeN65Wl/rOtoBWjA8KNQDk9uUlVW4VRyJCgd6EOYA
KwNq1cnqg7tJKOV3OxbVfxVYyE+RkAr1aFIpDR66GBDmDA2CrSt6CxPFGJ/736LMii/GS00zJz38
YisAtHlSirLwkbA2fyhJ2KReV+vR91Yag69yU3BBq6ShNrGxG4790rL4fMobS/YjQ4kf2oIxxQnW
Oex5PXFsz7L79M6k/DjmVWrcjipt91/1rM6f7FqSDFy5jOkJylX+FMhTPR1sSkfZD5Uya1BWlMrO
c4C0GffCcsoOn28luczKGNteX6vz4AEwoux5+1xtXFKatmQwMCg2wJaiUeYZAO5wSSSTOkr6LdX2
f28vsXV0l8kYAZuG0dV7XxatOUPBAuMcYhNTzLhTa4fZkA9vL7P5JYQAnmG04K5UBoLBceqxwVV8
TuvUHRTjSa+mndbXi4jGKsJCrwKvvfh90EZd5S5RV0ujY1TauZWVipll78M4A3741Wz+U8PaHaPp
UFgNOtbdQUamWjdmtzV+R2NymodPivJNGL/wfXCDYP5A5eNZyQ5f4jpWQSZakB4LcRCxr3VygP58
mmqJ4ZxhMEUuHe5H3Wx9bLv8qVI8qxouyBE+oHVKx3nc+QmufmkqGeb7OtrIcOqvELRZUHZSp+Xl
pdPq56AZMbJvPmKOupPsXxUXLLOYoTDBYQoAHex1AtnhG2giOBJedPlZlR87EzQk7JC2cnPrpNYf
3z5XV1nDstqCV6d7Bxp5ndkpBS2fsCz1c0ofJa5aon5AC+dDNuwMRDc/Cw3PBbO+4fCS2qEWKEMQ
3vRmpVuhazLZTVCeRWrEL7SwL3HB0yeNAJyC8BynRPx5+0u3fr5FPQYDcvTPriZUeWQ15dDBEtPQ
OiydQ1OZx6jeY2BvfSYSw+B3OCg63IfXv56pQYcyMfa7ADrphwMQymT2gOvriTs4UQyyuM+UByPN
Ffy4xrrew7Rv/Z5g4yjYll/0CsBjzzbCwyra3ZqWzce5gxxjKx1DsTqzmk+IM3x+/67CkqG2QpoA
Ku8qZJSS2qtV2eFmXRS3fRzdp2i5pHl9+T+Wgb0ELQv5pCuKnxHKmS1GOCwyuKTWxqLN+WyFewYU
V0GWy0BJRTJEJ3mZ3L/+8ezZ1NNEl5mM8Ll+2kTakehuf3j/tyzg/xd0CF2E1Spd1ie9o8XB2YhG
26O59JW57J/cqvudUnTrLDjcOOypGCleVfCJkppB7TT1pZ8Kd87LmzyPT5IdeMaeCOS1gjvPBgst
B26Z2K+D1oQSgEMn07h0yVwgqiCbxTcHu42KN6OLvwqpD47jqKa4lfSoOru9pS+jOZLrL9iHK/YR
TfcCN0zkAe6kCab1TrGycfkxDiG/BbhPDbH+ZRNNlbOyRoehCEzuoFGHvpJkP+Wk0f+Plaj/EZaj
53WtcaRiDtnEI66w8A+mT00SictIoXSSoXSc332QFts4cB5MPcmdl4/+p38Ifq7Uu0KVznogPzGd
/tKNuBGV/c4TsRHSFukfyJCUe9dWr7kc6N2gZtHFUTv6/o+ReufUj+2Eik34JVCiw/u/CmAJLdHF
P+oKXBLUdckYt+2xVOuPiRp/bCThqd0eknnjcvBV3EPeAgB163kNFp5NX6aog8woxuBS56KGgYH6
XT7+eft7NheifyZT2CPdsO7y5kMU5kaWj5Abfklm7Df57UCr246Ob6+zEbzA2DKFhhGzaNqtIrET
OSIfRIqm4ZD4TQlBvtjzTttagjn+i5HSoma7Sk1spwupDhesvkmVZDXfsFr+9fZXbO2WQdtnYc/B
P17rvEV1qtUphfCFoU3tDVLTq64d68mF8KDDDUi0naT3qo1B5AJSsuB6eb6uWoN6P02ZmqDk01kD
kx3n3IjQte3IbWXju2PvVSSb32eCkYFWDcBtjadzaJkM1jTCYYa14tt62ft1NcRgdSr1EHRqtBMj
ti4v4Gh6/2gvcwhXj41tToCaJpjcEcj9hyqrxp914IQ/DLpsnRvrOqCZrM+VUzk6+CW9/WNuLw6v
h2qbJHMNtQsUkapmr8U3bc1EiIncX6BcsQefXXdFAzVzFM7o9dGY7bx8Wz+qCQIOxSR6kVdCGTPe
STFcmuGCVKvbjF+iHiVJbGeUsxHsXO/lWr2qmTg/AALIaymZsNVbbbBTTBYsNLxJjbIqQEpM461u
JcXfCdE2txFG9TxHbXWIJEn5gtntHs5w6zyhDoBM+UKJJ2i+fgPKKbbLzqlxA2t7j1/ANerRy4YP
VfFuhBcfSucE3T7kb68l5ZMxlOShTrPLpDzAs/LHuXULsXdktkIMUqkIJoGOuCZ5ON2QNcxdbTiJ
5g+uCCPcPZz95hJU6ibwJ1pO65lDr5ZyJWmluMSocbpSHnd+KDV72vG2tnEwkN4n8sNqu6aOtB2G
ZWiEoaFgSO191Yat5qPvWGkX1Jfzz9iVSrHbaXS8GIbOMhk6lmAfh6puPtij06UoFaq9fdMUJRWg
VFnOMWFcOt9hPhM8NuZkzy6uc/1N1Uim5dJVM6RjKVtPplSf9LDuf9W9lX8ORBXcyY3eB99GR5nk
i+jGIbkL7K4Z/sqJhL9XmXZW45WTGn2XApPyryhFGJ7TGkVvr25wMruJ9TK9C/C3s725TcfvjtSY
n2HCaY3b9mY4+locikMK4T/wSOcKxwUHWfx0wrn7oWfq8BFanQnuWo3SkxpLlH96KC/WJOoHKQ2T
hy4W5hPoWO1LTv/xiY8x73LEIk9GDTjGjYambA95XMtfAR8kxiHOYXd7TYCxrFu35XCfhIOhekOm
NPdJrPXTCXnQJj7qdOjsZzLXGnxm38X5rZEWuXEo8Q0fz7o+VL+k1lQf+hZiJb4+yx+FrBvj71G0
xl0MCfhOsrQ9idHlUq5jBokAlEcgrhA+Vu8o4hpohugDJvaa5EXG2WbAPqGn/Hb03QoNC4QJ5yuy
76teiUb/Js2orC94NPiinjy9GcwbR6mRCNpXbt6K9RAGoN0v/109bJDhslrkZo7MHAezfhJ9fhco
50Q/ibG+p9vqv/vrFgwjiy2n4YpdJMXZrIu4sc+xDIpB+Lr+Ech4Rg/z7XU2fivIKi9y+swd6E6/
DrBmN7ZqM9klROa8cjEqeiq15Fgbzen/WAeZz6WPuAjqr85EP5RRjc7XzCQUGcHZzn25d1I379Kd
hGcj/IE9gwexDImW2eHrDxrokFiBKdmEIR2jczOtcqKsU4f2zhdtnL/l4UfxmI4H/612zk6nYYxC
GOetOodnpwiiQ5g46jnDF/agNMFwfHsHlx1a3SoQIRx29hCJxHWNJxu1aYzSgjiz7cKLou7YZ87d
lE2HvlwGy9HO9HDrZFDpccNUkMjXrY+5VJNsmAmpQ4jHbXdbjqJwg3x3Er9xtWjOIUcF1pMG5HpA
M/VTmze9nd3ETkEFq2rZ/djHGnK2QeDZMnp+YaBMcMqrcOcnvF6ZxAKgPyUFksFXyFYk+3U15Nxf
ZCvwhn64k4R6qwfSPbD7g1yVR0kvdkY019pDTBjAfC7Y/0V7Z11kVImAi29JxaVNqodqTk9yx+Ap
tu9GEf2Sq+mET88tIwS3mJHtNqt7Wx4vb5+k6192aRQC5aUModO8ngvniCuJTBIyUzcrhhnZiccu
6ONvCLDtGfVc30aWovBAHot9vhoj5jZEcVmgRD/YKOboUaBf7Docdu789VVkFYtQyRehr78+QQs/
Lk4DjWPaaX2PIUgFqE1tQp82ZOe3Rp5/f3sHr+8ifacFcQrhisR/3acPJ7Uc4rmcL2Og3E6j9hyA
JIOiqyAikH1K1HCP37X1kwHQh3RF945KbvmD/umFaHHfqV3lRBCDnfZgzxJTt8RQbhvC6uH/+Dai
NLhIkKdXbRecr2hOTwX2ndMPgNZuaGqeHfxKqRmVRLw7qLGR9EHglDEVQCfo9Xf1hdSZtdSACxsy
iadUG474d89ubhjaDwosCCWmusdF2DqU/y66hIV/NrOtyJgaSU0vRlzjyjreaJn4+vYmbkUW0nzY
+PCdkdtblU2dVfZdEhTZRS1Dd4q/2PP9UBQHLdG9GZVuMe71drcOCNoSqN4RxpgALOn6P98kOmsc
G3kCl2NdghGEoTz7Qdb9H2fjRWcJbWAC9ZrPqDoAZSoUWG8KSR/AGXfV93lKAnemRX5w2kH1Haf7
8/ZWXstCEjGXtAvM0eJuuL7dI7IK/yPtPJbkxpl2fUWMoDdbkmXbG0ktbRgyI3oDgv7q/4ezOdNV
FV3R35nFrGYaBQJIJDJfg5lwgxu5m1F2TcYeez88xZJQdLKJtk1V0iAz4zSjK213yS+9tyI37GFH
tX5f5IJLsraehTJ3v1QskDeLDqjfV3HqFoGOjY8I8oren488WfYmbGHdu+ZY/UiNof8ior7PELHI
FiRsoDllQa80ETIE4Fx7EkEn/iNpj7KkU2F6bx9P/eKirsLkDnQ++qInKUYi2ylKgZrjq6cHTuKF
M8IsvH12Hw+z/pn3mQUfmNbreh8hCnm6qgvNq7zX8/KoRPPyWFbK9KziI4kKH4rydVhN7Rj7GVFt
QokgmxrgsRKP4P+vH2Gp7zewriaZkxQYmedj97WVy1NUxYesNJ7bWrx2bb4BsvCS6P3fj4ddA8zp
3CkvYDsOeI6gsC7Bf85NO3WadOISvaIG2G7L5XyD/gPyN0bbY6HVLGEvHW3/8aCX7qsVW4QnArnH
Wat1Utb3TNr2B7rMmzTJNwDNgsJEunS6srQXdhAcTRgmNJVog57WGzNuQq/oleQAMuRnlZpbEshn
UxuuvFbOviLynrweSKKQYDpX+Cwq2EBOBATM6pRDW3nHFo+HRtM2+GUc8vEanubicNCDoXYhiXCG
DBy6CP/PsbL3Rhklr2oOf8332tG+n9zWfkV0G6S3gR3glS16dm+Ay1pVOOh7/JvPnOwVDZDoqEdp
dBg7kZAj1jIJXOQPr0mYXpgeaA7YtUBhKWmeZvpDj651RPZ9tNpIolibLi+iMuZbA2v6wADc/pbl
FbLnn9yUbBCEJ0lLAUqdS1qRsXZ5maXawXKyZ00iNJHAmFowP2xePh7pbFOSdTIvZ70Ywa2cYpmr
olZTHebTPhZzvlJIf5cJbasobbPPbn9GgnjPux18ImiD9Uv/93TXXddKYxiRhDShECA0VfjC0RXa
89V0JVif7w4qlKux8GrwtOK83o+leGlWKfBE9u5U7bnFApQ7roAMLnw4+rZQHngCkuqebgxh9ZHq
zDJCTsDwRZ34qEUGUr9CUj9HoSDTQcuIo4zEOWjYk1wiKacUgScsJGRmgu6F1F0W35ap3MVRekiH
8mvciIMwyiDTrxGezmdogiJdq72rGskZH2csXScD+VOvUsHbxoPTp1aH3rqGyz5fK4ZZ0zJQNjAU
TrtjU++qdK0wpelsKmyG5ufLtZB4aSYERZoDmHrSnzjJAOvFSsy5HyOKYN5XuZhUprQHZf60Pjfd
JIDl3F10IGgpnqyVkUqMXQeMg8D7PUx0/PzUwfF4bq9Bk9Y/9O6iZAo0Yil6aui3UPh4v70jO2lF
WrEaskg6D24Lx2CD2Ima+IYctPQwog6Z+vNalvbt3hufzCxN9L2z5ITjZmq1eGukxVCF3dB014qB
FxaU/BD9GgoWfIZT0EHaOujTVVZ0sI2u2ea8nzddE2evHweuS6Nwh67SCpQcmcj7b5DB94i4khCl
sJJoGzWqd9N4en/lTWRcHIZiCPkY2u5nKkZKPBhxpDbzzVeYW1vHj54MLK8DI0yCOlCC591ud7vx
v/ub+wJ3Mv+7tgmwP/H/3vT+n48nrF3YxTBcVrYouHhwD6er3qsC3QG4WehhrWIDg2n8ge2P6wCH
M462hVWp2cad5yaYbLUI2n7Ezc5q21TdpTZlnF1RTPIlEmn6V9Rm8b2frViEH//Kiz+S6iUySDQ6
eSa8XxYq9AUC+LijCOn4lvmlsBt/an9+PMhZkkwljGzDU1f6/1pffD+IiElElrzy9nhY3rMRw9ZC
BjoSb6or6zCNk99FNd9VzTUc+lmu+K+qC9wm8p0VXnYSR5zaarTcq/PD0EE7BUSCsSVqAGagTFcK
fhdmyF4DfMI9CRr4dKTSkoNTo6Z85KjbVlBYPTnGKrhZ+2lUlk+Ihbl5aMWu7LewP7oGCINi61cK
ZBcWk/wK3AITBqN0eo2qKQ6k9UjaUbrKbinSZ6dHtR8IzcfLeXEYXujAA6l0nLVQy3LWLMXDV5XC
I2X1JUz05lnLqyuZ/oVhqHeTffw7yJkrnuCNmXhNEh8EUc/dLJ3bW7gjDaO2nds6d6/kcBeHW6V5
6b3TETktE1VaOemqMoL/xvXGb1vpkKtWDvTCSv10asV5Q9vIoqLPXXqaWlVz1lt5go2GmvQPeaf4
1mBwa5ubj9fJ5Vi9v3bwcUPFgWSEWvsZ/hjJChnruSzhHf+NrW8KMj2Davhqu9GdEvzutYvk7Lgx
J+IIWT6YGe7vk+OW5LKvtViXvGKGOQQG+yvLxqPdi7vWjT+71dHv4vWytoJXuMRp8SslZa3KPgEz
KqyU5GqZv1e4d93Eo31tH67R6d1nZChjTXnIuZnXafSyFEciWW90B9Rfd9OyBTfn69LzNVkEjXUl
gbw4GG1hdOkQlTvrXcV1pEVp3Cy00v+xzSNI0a2pp34kNqWjXdmGZ3flOjEQO0QMGBZnuiK2dHun
FVl+tJts3PSJ4+D5Qynxk7twHYUNuGpssONPq2tFbhVxmkjY74nxikr7xhnU58wb75dKRP7YDD4m
F1d2/tlZZkwwLdRkgNvRzDp5T8hCof+hieqYDFN9L/IUWoUaFa3PT42uRMOz0M9YpBtrUZsSM/n3
+8utyuE+5iZQO/jW5oSo9yhDlS6BX42t+yTiKLltEjPe1DhD/G6NtLxmjnd2zNGFocAFggeOzHlX
pNWjQbS0lvZ1nnr3npsZGz0xh28QbJNwRXHvbLeCq22004+Pl/Z8A7Fp1oDJ4GvgXJfhP0/Ezi5K
O8lWg+0qpeDV4CB6rXh/fh5WFbMV7QHmnQrmyddNMheGkcJ5aE3xG0zZj1QpH4XThWOqhUDDP0uq
4ltSUF8FhDgWZyFMZpHiUdHKDo0FHCETL6rafDpyMcSqkQUO24Oxts74Px+tj50+r3o0Cwq7DFP1
6DTN1si+frwy5weAVgelKyDLEKzPxPNyXrp51SAGWWbT46JPD2ZiBfZcXLmizyM+1/Oa267vGnbA
yTmr0HvXeqCmkLOiUE2fRqi6ybL4fXrl9X5xIKisxBGSSNSk3n+0RQ6ijzMzOcRCfTGXZp9Urk9v
acdT+0oEvrSp0epY2Uxri+/0ZnG02RTGMIuDnizfqjz+ha9LHHy8POdlAnYy/9iQWekQn70IR1TJ
Fl5Jy83Y8O4zcT9EEyVrH1X0Cxzze99/1Z2bzPr28bAXpga3xmNQ8KYYap6cVyexLUrRqNpbWuQn
BEXMW67M7MLG4xmxPr0otdBYPNndkPcNEVvt+p7ACkA+RBS7My7Mz0+EijNQSeRI1/m83w4eNmT1
hL76wcg0cQPOBQi5Z3za1IdFAgUMLpyloMB3MsoAcL40R3c59OkSNKZ6O6R5kDTxlQ13YW+jT8N9
z20FS/dsb3eRsQyK0A9DO+Z+ZsofaNkFWe9+X9z+Srf3wvKwJmABqe1xaZzCizAVmip9yMtD3kgH
WXGlTOJwyMqSDs40eX8+vUyQodaKFA5r56afTTzXKHAoFiqKhvg+ud6AHEhjXimvXNjVXD8gWVVk
AtgLJ7FBw85sMlqRHy2tnZ8XZbRvkJe4ZpVyaZTVsBDhUyQ8z26GqKiivqGfdQDZsa+1Og20fEqv
nJ4Lg4BaQq9IX7WSzpobpll3vR3pyqGT0fhzALBfhJqLnXr48cJc2HJUQWHUclaRYDtNabskGZuu
IcbFcRqaZXvjOHMQTV5Qm/qVKV3YcaB816exulomnfbhqsiJ+9RZPErjRVcHoxjnxxb3hM1kNuW1
bOHc5BJ0yMq85tRyV5xlJCAx6qptNPOg5YV1rLxEbmh62sjtxO7GiJzMr/hFdzJBFsFwqilMSKlw
oo2TK9O+kLfQDIRGvJq+nNfpp3lMignVrgOdgF9qU39p1Cj2Mfh4tgagpW5dPn+8pJe2zlpzhq9H
H/KMBTrPqdEXw2QcUtRirKW5BaByZYgLiSYPOxQk11NAu+/koOlenxhLjT9JXTYeIApKHgFw+Oq1
H209bJTurS677E52dnQl0by0iSjWUhZdJ3hWQIrmcvTMvI0Pk2l+gepKv7wJgVxfyf4uTZBIv9rf
reXD01Q+cRu8BHVzgeSFFnnXGd2+VEp315oKGkDqUuyS1DWCLk+vmZJfHHnNOZE7XvXK1g/wn6Qw
Tie1R+bHOpiFx8Z8RiEn7JEjE4XpW9YcFFh/fLxfLoWAVVTSogW4CiecXNS9sDvkTzv7IDHrkZVh
b3gktiGG8+0GJP73j0e7sIB05Ghxrh2ec/HRaW5i9MnRt1Wb6E3k3bMXYXcx67wb/oeB6BygwMN7
Ae/19x/SLlszpnNL27/DbHJW8TeeN25VXwmgF+dDyRSC1UrdOb2zLWOp5q4r6bh3f7rqoFo2EkbX
PGQvHGnoaDQVqaiQxZ+RuJSl99SkyI+RPUESTSdLI4Q0xdvnP9m/goNcotBnTiO0nXuDa+Iee0D/
Co3KGP2AXOnUTY4d2P7joS5sc4urALgS4uvnvSPPKJR8qA33EAktTY/D0C5jYMzC3Me1I3ECkDwg
iTFTC+8qumYH8G8J730lZ+X3Aj6joQ+B6LRAlanaUPTuhCmvgY0KvqZ4nd/1yviIqFuoW2XQV30g
zG+aHMJY6rwAZuhS2qYZ+k1UancWmgmllFf20sWfBe+HAgKpLIZFJ3lm5VaD1lEkOcIbnp/czJ7r
g9eWkeN71RxZj4VRWuJZFwM9oszpENZcaHNsU6f+B0ld9C6dzmgwnUzK/rGqm+77YE/WHWS5XNy5
iPNVvz+9iis3ApVKaC1QGU9efeZSCsjZ87Rab7m3YlSHcPGMOIwNB+NJ/JUDiAjV7SA/jV2gTwB+
YCWA0bGiuPn+cEtssErHkjGHu/AH3Nt7SCa9u8uyt8W8xgu9cPqoBLAmq3UolfqTVUmxtqmIZtY+
wi+lbKbtkl8rU50DWtcJsfDEqn99/k7GMPI+rtsqUQ+RTNFd3aktqGtP+Hrf3JHT/rQ7G2sorb9z
2ujNns372Oqu3HkXEhUo2rCACczUWU6DjFGXEb6l0XRIWgszKPthKpcvk2rfqrlx7CNZXAnQ53xg
5vyvrheVVMTnTi+eWo0ny5kq5QBKSj+MbRLvUXXBTItqVdyR6jbeoG/MSfuRD9g/WEucPEBOc30Y
LEuIHo4IyPGHp4/39IWADiiAKtMKElj76O+31jTWXZJNLUGwlb5RPBVKFBR98/msELjYanlCqOU7
nIxSzBa2SW2eHmfFVv0m82wkV5Um7EWRbyI1jsN+Uv6HZP/doGsm8J/cYrSw0m4pdOzNwtj0o/yV
E8IyPf+B1eKVUHbhK65wOE4MWGL9rLGRa6nqFEZtYkaOdjCmAGgEcUDLfiFGTebnLy4SpnXbUpU/
L9Z11rjUWgPsDZehoKFf7ml2mHvG9uOtcSEQrB09KjW0r6nanaS9mjJFYH1Hdx8Z7XaQ6R1g6ivl
rUvfjbc/GSeKiMCyTiOqOnS5l5Ae0dDcqYta+ehf4laD9OTHc7mQ9a1Fk9VLht98tkDukHDJe+ly
6OrXJep9N+oQokt8wtCVkS7EFXoKkOd5MXBPnJZohqxZqC5M2TGdJ+0AVmbw4Z3I3UpwK1Jk+nGf
u9bCuzQmZRTSvrWtQX3o/U5v2nnqBGTrfV4/IvLvALsRhvStuAhU5VrwvrBmXNVs8nWvnyPNaC17
sQYrbm9nyx+ilDwuTZTvGjcdXj69aB6QIrAZ/IvIcRo1MnRPhygpjguVtfu2tjBvn8pnM8Uwzijc
149HW/faSZIEegjmGVf8qlZyMppWZ4u2NLF6aBolVJF9MYx9uZP5VuRDoCOX3C6fP8dcCAxFOXzV
8z65BQcrdWY+sgXrUhlNP+lldYcRY/KKaEj/aXMUThcFZPSS4AKcm2wqbRMTiqblgMfngzcOmyLX
9rN9DYhyYSsS4un4UMSBIXNaYZHRZAFEhMxtmZn2WCuL7Y9pi1hm2id0hhR1M5jTNdXHS1tyFVvB
imCFuJ1GKiPKxkSYuDl75nPfbFVN2aqD9vlwSLPr/w2yhsv/XCfL1CeTStvw4GU/ZVaF9Xjt212c
BmEdTY41VT/9dnOLalSVo7OuWd0NmlJ/NXXwK/3Tcu7sBB6jPLnZCuBTTrad8PRidspeP1hTLG7q
yvSgnjbea2nVw+7jM3XhCqHWBpsB22jQ/6dl17GK9agT7XRw5yKsaWNgP3IlSFz6aMxiLRpeIpvn
ixUnDRrPB0+pUdmZd1ZT/m0hTF+J6xfHQZYVOM2q1XTa8vFGtypwvvP2cdf7dPvB0xx5DIcff7BL
o4AxpNazwj8Ise83mSijvk5JIPcofuwjq330EiWI/5cGJsRUXqI2sDfeFCdboHWGBjfvnoqW03Y7
tUnlXjrZ9OvjyVyoSoIfWBERdBe5eE+HwdQXxSVUFPZ1JGBKwKvO1F+xO2yjwm+k+JIpxZ1Vqv/I
WUFN2/j78fDnmw/AMNZgBFdg32eVwanIvVLVy+QY44UoQ3uonOm+MtS4+nRzgYEwgl5r5JRNT2GO
9QBEqjYEuCAE1CcveWpT3oOQEz+ez/neWIehQQeqjI776St+QVDem8bYONSNHqZlt5XyexMvV95F
55kSo/DuQwP2EmU0roHkyRqFpFzJYX7nLXrqU+A5uGcUhfXz81MiTYI/AkP1HII5dbTvc+S/jlqL
K7GPUBZfrpglUpvNWPefb2yh1ELpHzUY8Iln0O5kyuTE8zk+VJNRYxo8Z/uo0KddY0A/+Hhmlz4j
yAQq8rS78Vg7ScmcJSvKvIYv1nlya9SHBQ+gPJL0PK+E2EsDWVTkyDTXIs9ZCt3F3PkanieVPOjl
s2EDVM9+JGZ1ZZz1B79Pj1a5HtIREhWq0ac5ZjaJMc1MKz6OcuqP2gJM06hVCpuLuqna6neyRNd0
oy88mdkcqyyFh+kV98d6Iv5z5cquj6DaTfEhXsoHt52ChFQsRu3enxrzsFj9RomLN8kNuYzp3rW7
o9J4myqutoWpXzkXl+ZPYkMFD5QhK3ryWxSR8sCVuDi1kVLutHrMb8VqTO5qQgnaQhXbtuyUp493
0aUjD8aAvconJ4ydPMH6Mh7cbDYASmPgmQ/jxrUB907X5nZpD3ELqGvmdsGfd1GnxFRMFEbs+YfZ
/hzNb6KFWFRcU1+7OB1zRczwSDnv+ObCaCYQIOnRQze19mU1u20QF3P0lMpJW67c2BfABkCDHFR0
Vzsg7oCTW05O0+SKzDIOA+0+F+cy2X3TJ9FiYYCv+E06GKoYfGw1Fuu2SJGDDiOJlu2m9AoU4T5e
yUuX0Qp+gR+Lk85Zrl/bPcYGMfoWimYcNcQA1Vq/ct1eGAKjLDixYCshAJ5GgsItC70t8/xoCqem
oF1P3ldlqvWvn54JntSwFFwYCueiN42wrLIri/SodZOyXYy5fgXYeU3c9cKW5MqGFbMeuPVqfX/0
sX31ql7q2cFpXtXydyO+KfVNOVxrV14chnYlODYW56wyrgoEZGZ2/0EZ8uEfIyPEhTGP9iSwRWTn
voumdbT5/AdEAoKPxxVEAnYyta4nGY5sHhJpK/bSim46NCc+HuLCQYNBv364VQiPssf7rydSfZnH
KAU2VLzUHipPaQLm4fvHg/wLMDi5EtAepxgALxEQ+Ol7ZYTxrZnFXBw5u/keCmS9mYok29J7f4X1
i8Wn3s7hqECqr1c7mjlXly+a2ouvxmR8N3Nqvx//oksngDuKUgjHflXGfD/t0tUzKlkqth4RipJ+
jUReHk69cK7M/NI4dA9XfTQe72fI2MaxImSv6uoAmGQ3Cy8U2Xwl8l/amDaJEbk5b1peA++nkruZ
i3aF0h2kW257ZLnrv2oR7Sbl5eNPdmmnrC1DVnHVCDm91rAPzGOceVEl0NUwqlmkLtmA7Qw/HubS
F6Pnyq5fHUbPeAL1JDl80wz7Mk0PWVqRD3mHj4c4FzKn3MCf56WxSnOcFdjjeIzbYRLJUUlUOA9N
X8tsg7aT/lQLS/4imSjvx95LhF8PrlZumzwpU0SGBoR2Eec09jCGjWoXabUBS4Ni5FviZFGOTZLe
5zvEj5KHcRnGv2IezT9jOVSNr4yui8O2LZeYkpFh3LtWJp7dXO3usgErpthoq2nD3VRaITRTXkGz
0Y6en1lDj2AzAjfzz9Ye1XjTmrV0gylq+Uu8w9VfNn6AuAi5s+Zgz5SUiT8B05G+kuMH4mvWAIik
TZwxD1rHbu55CCVoitoRvp5xXxa33uj0M0RkU8s2WQcGA9x4ho65OZBoU4yPHyNnVF/pNspdoc2y
9RU+AnqCSlEWfmLi6BmYZoYcAM0YIQNHtDBJpTpEX5ayt547JLaQuq7nzPDrflAav1EKnVLCMLtv
nVsmd07Rml1YxHYJxsbzGlqPVa2VV848JCr7wu76z8qjkfj+sCQA1BtryrxDbBTDo1OOyveu1d2w
1u0vtip2qda4W3jq+mtujLeeigdgZkXNQdGzSA2m1DC33aqEOhrV4gOflkfV7opN38Vvg9sPiHQM
PyO1/evO9dcxS8MuVu/c3LnFLUn6WtRDWyOdmTMXzJ8oNm7R3CuVOfJy0la118ncytngq7vRz9Ex
fivW9E22M+7OaSRDHpahKLuvriIlWKThZkCG2V809dsCdGgzTUbnJ133Fil2H/T28rOXYxzotf48
d0sX4ujksW8cYxt14Mzif+mdKOPfoGTwd46720yb2+OYzTCBMg9TlDTygtRUsQRLtkWp11svsQqA
/bHmK7zDXWu4Syy5czGjakX1kHlAmPqh2ugxb0F9rn+Vad288k54jlIPT1db1q9uMdh+X4rilz5i
NFmWm3lWb4E/5aHtoTKoKGp7DzC3O9S2aL8ODbYiytRYv8amHg+tPoyTD3hdPsRdM7aYA9TyRs3S
9DZNzO4mTg0JYimyyyVA8hLhhE4a+ex3taJ+T12zexh1R/4Tt32v+hWS1hXwJj5OwLOirH1vnKrY
71rVDntcqF9yvVduK6XB2lNNZ/XJTmYRgq9aNqLX7cfO8Mabuo/yJzUph8CWgh6zMkh+h6uIt0Ha
TdBn9bj33Aqo55Jk4VBYQ6gkrop3mTfCNjGkjdhthLcbTb8NmnfLnT5H9ZdIGdRgcZox8Yd5crZR
5OgT0KzEuDWdpNlUYz38qNsh/dpPvWoEi12JQBTqsNWiSAdebAyBQ5l4ryIec1NY65rJOcP1Xhj+
GOX2QyUXnT6e0R2REXePTmXVz0OtalsMC9BnGTpFboTqjsdpKdQ/BQJze17m+UuvCYTs7N5BWV0d
N1URN0GbF+Kh8KwpnLSZ7dp5Lf5lRb8EgxTKQ4ujc8itb4WZpAu+EE8PhW71BypL46M3JKgs24OY
nyViPg380s55dhsj34yyLR8ixSAidFo1Pkh00g75VMovRtEsemhFJamBk8+1cjeAZzOO3ejUDl5r
YENRQqxK3y7sDEwb3glhq+qQDEpLeygGs65DRGdSRMLUbnnMYohor53WWKpfl/m44cWabLpYL3bC
Ft4dNWNjW+W27Zf8TwErxh4AHnRb4S/SbGGV2UtgG7WsKYBEOZof0ZC+qXUUWwcny3sRmJVVoXHj
DrmNZF3kFbcmNfV4Q0mM4pqqyJ+VPWQvgubI4JfQ0xr8JEpesrmqFDXrFuEimuhyiRAjaeqD1rrg
GlwLqRQfHlN/N1WUF/xlqt35sYlL8WIssTPeUU6w41vMIwcuLNdJk1vHa5t0p6a9pd+yJtS5+AaU
QNBSmJq2KosgMpJ5q3WK8SActb2zaw2DxGzS7Ldci2XQakR8V2kLID2A3h1UA7Js19qD66tW1m/M
TjVgwqeVe8tl6fW3ZmuVv00tL/e1M45BU+vKr4YP8opfXRbMZae9jqPSxzAB1fylNMBvdIqb3ZoC
YewgxaRyJ5O68W1rSJ+8bhpf2wIR+sIqo5cl0ajjZ6kTJgIFI4ubJXAGd34ruHzobM1tFDrRpP0B
6Uk4sK3uYPSDsatqHJ59c8R8xh9qJdV9aWeSSnfyT4LpJ8bUkVMcklGRKVS3VA/6zuludWFbUJJd
17wfG3RE/EbTle9oVnevaoQPSsntdRT0kv3C1NpdhWy3X8vGfRmHBBWO2urUwLYrLwT4K/+6Sjes
aolViv+kMy1/eXjP9y6yM69JJlDsoGQw3S7uwmUDyg4RKLBa9LYw4CNtWTAuCRQFoWdt0Ku7yY6m
v2bpzsdSaetth1/vvY3gpGBiWgc+wtFetBiyhqOO8403j+o+0V3lXisV9Q3MgFCxqekof1ZWo+/H
MdZu22y0v1nEzb3p9sV2BBkUQG2XHFFV0obNo/ToTAairejjfhF23h16roiXzMnF24w54rFI9dui
A5S5HZJmtkPXkMmPcSG9KKmgBALg650gqcDzUh3uBELjQQ/kbSe4C/ZCKY1b1wHIM7p1dE9KJXZ9
qziDr8RlvZtbptCa5fhXNmkB1yVx6xukLGJCuFXm20YoKnYv1YyUQZJV9JKqufAeh7xeg3yuWl+R
AxjDOPYm0+/xRcQR18GUDhJ2drN0TZdv5VTgBpl62M0vpqfdCGvJtn3u1GExTfGDzFPjDhztfASy
4G4qZIPYcJPHMSlX2yiORtaiqFUCy/nuTGn25CblvB+7Jf+OaCkE5zgtAk+QRDcTtor4DETmk9rY
/Td+jgX8oSVnsioZ3+gCnltUNuorxYHuZ5eN2sNEfelbRlR7WiJKiH6sDcm+b9TyO5eS/jDlQ/E8
93L5YYi+3SSFZdP/T8o9jBTU2ZY67sMU287hQbFM5VW3GjX2mzgSXzVZDW9A+qwpsCtZ3LpzjCRE
lnXtI45R5oNMG/c2EtH8kFfkCGbGeS7HWd8sKqqVdqLjc5q08y4tmvkbv69PcSOdxXFZOmD0UTN5
L2WhoeykxaUt/UxzCpU8eii2mKUu+9SorJ0+ocNImwb3Hi2njgZBvAqLsqwyv5/U5QUOIE5tpJrQ
J1Bk8m4wyI6+SbdVOCuGV1NiL5AYIS9X/yD5gPNBXCbJP0gKdLeV0cy3iDLMATSJGcfDeeRUD7ow
f8hJn+9wBer2NOUXvxttwQXTjw5yGNyBXMG2E6U+6iPWvYki64HpETj1YWZ1ynrxRTwmj07RazQx
GzFuwSPhE41gujoofp2YL6Udk3BMiTGSQUqVX2oVLTaIheb+o9i1yb7Fgh6PvHYfTyQggA51/Y8O
v6i/UQrP/Noj4CZvCjyA1MeowmdqH3touSCeaKn/JHWXj76wSrN7NjN3sH7bfPrpDh55Z/sZ9Zgu
6OAVjoHb6MNwU+pDreNS01iur+P3Y/iRpCoUWIIPjryCzU+DtOdYz9Vkc7IULTf7wNUFEEW+lZtt
cQbop43tYhELg3yE25ci+UlkTPBtPYyIOFvBJGznewLTTtvYFv5iAZ1F6+eYLeLLkqrD35QniO2D
bUp/pHXa6Q9ykIk89G6dKzvFXnrd7wY9HTe5bgkqLhQafpHDJOUxMfs22jhDZVlbexRVvsmWyHvN
iSfF6ywHq0NYy/UaSgoi/j32xuTdl4olufq8rOPMCHGHQFs5BVFsousVV3puh7PV1SIctaR3DmU9
tD0iZIhWWbtexEaKU1VmOdyI+UDJnh/k2DdOU7W/7DojdFlskbtZZg6FhXYeRPFoR0gIAEnseD82
yHzZ2DvhiHuvWRnlNwXDsOImNRdV9xdZ8L4qU9yhgglngtnXDR56viIi8bMZCmynlkpvbvjxhnZL
UKur/dIWSwsCds5+pUrVRxu96qevg2onf4iFhvecJGlJla/08h8zzlnuXi0qHg426YC+Sdt4+eqV
qIH5Dh9w8vO5FD3mvEuC5mA2Wfs0qm2+Tq0eVUcCCRWgWh7K3Cz/ISovRNzY2mRavCDOb5S72jKm
fRy39j03q+Y7jZPcd8b0kGlKurE6uS3V9FhWzV85Dd8NTWQ+egC/U4vTgfrgA4Xyn7ZikEzhORMo
iDpsJkudwrGscRhIiGOlXgyb1BSxD9qzCqq4f0OGnku7udfn+JeVtHGQxpRbapOMomU6Pl8YNGRR
3HZonTCe7oWmm8uHVselFhb2vSJBj5exc8vjcNksQxRiqXaPobu7AUNihObYtYjedTfVqP1wEukF
GYlBYOn90S1ANXtN/oD487CTi3uMKIe+DO4SZBP/IVT5Ao0+BSRA+aK0boQifzP5upM7kBD6x0Zz
HnCC3TdFpXOlrZjvtDnwHPvlNRaPCi1/jkX3s83Egjm46vpKreRHXaArYMd/RTSMQZRFv6Narbea
QvWgzsQXNH5eFhpOG72ODpWq/aZQCWJKU18xhH6VlXhy44Vj6ThFiK2C4feGd58q2kS+3kb72cvr
HZ2vclMNwmL2klBNfW9XRFDxx2r+M4r5QXQ2lm8VgoNStx4GzJwCvQJ72KC3tO2qGP2bJP3rVTwF
Rq4K2wQpWTfqN7drYLnU5Y82XomdBnzjKG8OhUpMVuSTIQ3bj3Qn9sumtHyjnO1nUAr93mycLwUx
OFDMIr+ze/tP3Aq5zSNn2ePY1pOQ59+nQWvemornsm9PDlUK1S7iJ6Mr0TnO8SvNOnS944wEECHt
6lYUXDp1XZVmqLci/lZhonKMvSQKW+//OLqO5bhxLfpFqCLBvGXo3AqWbI20YclBBBgRSQJf/47e
fjzqwAbuPZGToFzZtP3CbU7/P20dMxumb7539CYRlHgstikZKq6oPrR+TR8kX1CZ2ysSXOk8I5EG
ib0XJJgqMBgiEseODPYIT7n97OAyq0B674/bmsCo4aO2FnM+3rXNsVnwZWgwUpAnrzC2SDZnlU8C
PAEAtczrXIQERNecAG6Yo4ve8/DBWrtV4LraoYLVWv1ekF6NFV/jNpRIvprLcNbylS9au1Ksrv0b
oOtxqaOYDWW6puMfjYWqWWI/Izdrl03Lx76ZtIL1B1L3OhjX4mAAcT9DsWObvRvbZ0Al6Uu6q/mx
bfnrOPMfRow/pN9RBWHtfNJwM/0JeaeuOHbnf2zF8RrmVt38osijnFvyNUX7enB70FfRGgGO6w1K
jpeC3zY6f+EE+48KewZQ+2RntMBI678SAlOmLoaxFhOPS7hQnq2Ywir27inW9isR5DYG5rxvBo8I
FmV0heCxi/tnl80osh8Q/6fYGyZUFKlv/7yB/HIk2YnqIUWjbfcVKIoKi6zP0RiW3JcIpyC0la9u
RE58PzN0fMX2RxKOYZmI/ZVseq4hUn4Q6TyXXUHf82kKKi6X6JKqjd+CPYckvZ+e+hAoSco3qBs2
POfhLwCEp3TZPsJWXwGGw1KS9fdFk48pHJ7mAD1eGIS7MrFkASqy12m8hFXHM5wAGySJHYq6HacU
DeDTS9b6A0oW8XDB01Th6kyqLUMMPfxjW7NlocXlk5JnvaF+bmV+arD2Vfh7vJ6Qf4FAJSsR8e6R
YpnrKufyTRCH+40hMk3niOJqJabRhYzXBetew71dq32b9noJJoXUArbVfqALzuzYAbSQP9fC1C2u
yl8RKwCLYnsueZiappugVjMyi25tmj+Fi43Lgq7vmNYpEsdCdC+2Mv4e6Cx3tw1o2492j3psXWr8
DWBofIFhmwGZxFS+KBb/0EmKE8RBY+O7vjvDu4vPwabuporibQ+TX4X57g5jIymN795tDhjERjSq
N6sEbqP1aUDEVTkVfXFCDyE0VIPfL2O6eUQKx2Iu0UgBPNV3Ozni6ugR+euzezbj1g6BxfxElH/3
C5C1e6QUGFSik/0Fd1R6b7fR4SpF1UNcIqtCvlikkDQ5BIIHFnXj4XuxaHgh+xp+B1NPJP7HLf9W
DuZZNSkEBSzfzdsBRTq2VqiQHqy3JYx5HCkX0A2HbEsuk/H6XGQoEY7XPG/gZhjKKEPuxi70PxEi
zKFXyY6nD7OKSTC7rkWva8Cm9qzj/veWJLxeAX5Xcbdmx9XSJ5suDy1pP6n0v5UYdA04AFYyRX01
RPQBAQkAb/NghpUNP0MYUP7paRsaqqw5wBe2ly4v/vk8PkO+A1YFv5lKOvNsOpTDCzv8l6j8X2T1
Fy12XcZyaYBQqCbbdVsjOnI/5F2XYhEAtZZw5OhNstP1uKh/Toy03DrRHXwbH7YUIyjpHGumGQCJ
S3JzGRbz7HgvKm8D3ezF6p7g6gQUkKXopU9h4hyQHlnlCiffhvZBA6VylvQPrUZTjvWYmcUOtCjv
9VB3w/BJdiwaqEHBqM+B20QIoq3gBR/KNhv4KdR5gvkCe6NCRd1FrZhxvXbDbYzaP4rPcUM1hibI
qv5rx8XVg8wtzh78RGKv6CHf4un43XPz1Iv1t5csQJ7sHhy1zcKyhaysLjT7bwvzFo2MxdPE8BAP
Mr7QQN/mTI91MKW2dlnUVVJmF9q5N7IPb3b1/wHB8Qhy3c/RQuNq6LMfA0/QxEZ8eyzi3l/RphT/
QYFagjdWvKawntYQJdlTlPOnIpL/1qndqlSwCDYf+4HR/8Oa+F/bW+RjBNMzQQYKjED0nAKzqsNi
2kq+2OmgGGYxhpgPwKpbcTQbSe8ITvzwUsi6j9bXIEb9utvIVmILnNFUCKxUquxm0O90bgsSYJIb
RRW021/YQY6ogQXqnblvh09846m5F3n72C1yK9G4+oAkvxeUgrFm2cIWBz6+J2xRwYEL+ojpdzrh
5jOHZHRfw+izy4S+Yby66Sf+fltvgaBXTMoZqhyGN0nW/9pOv7gFGr0E+EQVzfxnu6xJBXU23LEQ
vZWrmqYSIaR9s3H3u7P2MbP8tcPsiC4evNIuIKTMpwTdHQHlTdeuS12oLEFRmkRkeNxuJf6z5MkD
vyu3pSgONBdvMdbjIpYYPePuCVsyWJN8JE0U7Pwi2yAtXYe9wenveWnb2DHvJBD8FUh1lwMOyznC
szqfLccBv4YqYulfEYr5QBULsUPsXbmAMDp0m2BlbMgHd/6B6shUUhFbI5RiOpodkUcOFU4VZygX
4hrblV37b1DKvs3FCCogX0ij1jG+rHnS1SCwWGlaKCh3TX5vFHEWruA4KK19DSz00PESDydNRQiw
Mh4rCsP2MQLotu7rjgGF2pP8Hs4k8ogw281RFW3DMQP6fQ66MbnRbUsauIGKMgvFFTIQe5lbiTsv
VF8IG5hr5MPgV+3X12KkYcVb/9/CkEjN8JOo523da9fFfxHAudUxmaaKL/s7nqLnbek+NHwzFVtw
h/cafXJgNGk1DP6STxrAOGAUnefd46jT3w7GvioK3X4sQv1P9jFGCFwwdU6QACQXQAagKLvD5Oc/
ORv+gVYzVTAzLMaC/y6c9tUIYuVWYO647qrL0SAyAypLsw2Iim/VAbUv+o7lytU4m+LTVKSqmjoW
nySQhXML4zW24R1lwSsN7mgGsQfg9t0XACzyD/dqchCYkJ9oLDdZmmz7hf0yqPBYYYtHCGLagMQd
Ty14kwOoie6uqHAI+TNrd4KNjtwt4FRbZkrIu/JTdh11tMzY1SAqbfALYb7KEDF+oMsQY4MHMcnT
Ars2lALvdo9QAWryMG5iFfi1ZG6OzskcrtfRw12CIwA9icmAchgQMD2ytMb+i+Sr+my9xo4v4uJK
vn13Y2ezg5+74Jegnb+ONFtf9yXu3o2UsgGzqZpV4h2i0VqSP4Kt4j55oBc81/N/s4+iG7ejAXwW
mq7OOm6feMrkM8UQ99cNyXDadvxahr4HqqVChacqLcYrsvcAlWdqb5wATB9Pq78yag2I+S5twnXC
Pxl5cnSrGx9MukZN5rf1RMVO7yqz030jvXpzkHdO+LxYAMhL5td4AomVDMP8ArFNEJQyDiQpbeH1
TbXY62Jq5v8iNAXdBgVUrkwklz84i/ixl+3UdPGcI84CKFs56LF4J98gPPiXDl+zy85pJKJTpjby
GSMR4EC6CGqQdiwOTKYYTweZ7NesXUPAUA6VjOhQLkrtNg+wKmgXhHKFptqMWU8ANm254Co7G0/i
UvegGoVY9pJFe3/APhQ33cjy0iomXxSkJ00caZXBi7/Y531Nt+egVcPJpK49OsbiOjIufBhJuj1i
2R6+3M7ZUsptsBkAruULDooM3ymF52Oag5coMsVTOynxX8y4uMBwtR5s4qYDFKz6zwYv9jFkiv3i
vZ0e+IoIwmDpozPCw+lxmOPoDPeH+OX5b5Wqucq2PvsH1Lq7dOvQHxcDerFks5mrodvdUzRaBQPP
tD7PrsCrCjWO12gf5o8NKcuvu8PgPkxjegaHxl76fcdtQNr+yLUfXkcihkOYospX6YjdULMEPfA8
4KCP49b8zVbPDrDmygrp3oAApz0/ILVco9SgHa58ptu1m3tyHcfcAC2KSG7KAlT/k0DL07vnmzwD
JUlrorP5GMghASAGuOxx9QADKOAFUy79GJ0GMsuGzeFS4yOAFjrnxdM8T+S/FG3KDcWt0aAzV9QY
wrIBkfND/IASPFhDOgxUZsm3j1ks4c20Sr4VMAj2GK9Nf524sPBS6n0ow9jEr6hsFw/9MqyfOs39
BRFF43+GYKRxgcUqhszE+w7O6MVHIW+4aLNjus+2CfN8uUcFdzVD1zvUv7hVEHIFWBmajXD4iclK
/11kGL2hJ0NDpxsI8w4Wb70UegB+jNvz02WxeluyyN/FHIr7GOj07wDq8cxd3j4ICO7qEN00CIhv
VYsFDT2NAigmgEUWb+QeLHi9jglxX0SGK2Pc57+khUUa967D3uSGOYQJt4eEvSlAOLNrUTjETBZT
0hOgEokkr9j2d33pO4JrFTNc5ytE9mbuuEXT4F/jFTqII4qzaFJODC/qttoYsQPLiLLFr7WbRl92
mPOzcyIn9BEioiBbmtFFEeDunvikXrUFcxCk4DDKGD68z0HtKTp4oUjfKx7STdQIGyIY/EjLsjpH
q7srh9AmmJAZPueLRYO6rs0MiWIjDLV9HYGnRWu41WQ5BtHCU8S75/iDG1C4X1hraV4NLgTJIm0a
4D8v5l7VRZ8y8hMa+Aj4JoyjElKDPe+adh+DreIglmSDMIXUN0HkirxBtjUIL8AK5huSGQrABmyN
62kyCBHMU2Bq17jAx3ZkAS7zI3YyLO8A5fuHUPj8F24uDQicolOAZkb5kneQxFcLnGJX2KCxg/WQ
rfzMpCG2avMgsw1fHP6dVzkSwtECLavRuHUoEbhO1AWseNc2AmtNeILfkJNyNy1aBFITjikypIdp
hda2a5Mq5Nr980Sa6QkVlPvPEG7sZgJrjcZIYdIT437uT+DspMXihU39gHszwT4PQqG7eQgg0nJd
85k3ekmwa2XgP+e656OzF+fDHWmRevseRHzbVWx0UMAX49iLN7av1mPfY8h4PCCyE/1zaW6Cxz6D
IeSQBZNIXkmPMPtqHxCQcSN0jPVlCHWBJonva7eKiZLFYQJz9ntVzOA8bCcKvj7ycYq4EiDIzew3
GAVdHBI8xrBG/BfyCOcFWGRg7hy+9gj6bjkARFIysGXsWwylKYdHGIAy5DeXjGfBUo2jpzgp97nd
7ktOkrDJoWDsDz5c5vVMQSbjgw+j9Q6Ns+/uc8+Dvw6FyHCTt+GA2dMC86yF8J2rkXYaiEsQrD49
r+CFNTrzJrv9ybS08WmhqpjuyGH3cN2MXfstP8kte9oQCvME9gXvCf1qWFTkTnlcZ4sG2Rr1oxgP
PcorfmYhrCE16+bgHzgU9PwUGRqTm84X4VixNo8VUiw0zZvcUmoOO2BnaEFJDF9PAIafHLG2QI+E
Aj5MI6h7ZOLU4SyfrwzggawC1kKSTgBXoh47WaJ7m4ca3UhMAWv2W7vkt8B24Kd0r+fpBpw/RQM6
bsm8cjFsFgeoBn37RHk+5ieAvSEaQCCTG2ogz3N4tTjXP2YHR92NigikPulTP9bZnvXZa1ggvviZ
iz5YHgrM6jCAToG967VPh4aghcQc5SDIWg5BW8hqCwBAnZJ4Vu90RtLfTwz2UAwhqn0dTjIJ4vXq
BJpIK51qwvBFA7+psyIChzi0CK1ocj1B4tkj3C99RhsH0oQHYGbymspvlVth2MwfkICmyBGsBb6i
tsctX+Yk8P3JBiNf0Z+4L+6olJX0EGMlcY2iITw6Ll9Jh2THLJrLOewySApQgtNDRiEK9XOQofi5
7ZP7kdIh3+tvTuMNRnO6P+wRAZ0v5ixX6KSiHfZoqO+yc591+3xpi2m3DWJRsIyNfazQZYU1Lz2G
Dgh/mXlsQOhgCZW6gFg30DpNjOh62/N1B4OWYwlYGBbVA8ks47XsrE+BnhYgB5DzwQTgsiwn1Yq8
0g2EdAD3N2AdfGiTnfq0oh4VAs9iixMwd6vqcQR2cwqV3oiHszQG1+wfwA07sDTIoBP10zEPkrHM
GXh7sM06EfnH0Ptw+gI5uk23JOJdeE3Iqt7VIIF5uXnBRzUWO445MA8rOl/gcPIHvS6pB17Pxvng
Cx+bk/7+GVX5JoZfsA3H06WgMwEeOOP5AO6/Svk6uLXYT46zMToTtibxCfOXXw97BwHKSRsfOaiM
prnMxe6ga+uMod9sT0ie1hXSlyZiRrNHkPrhvPzshmADWBdrlgCSQ7TAAJFWhfO8wycjUkzPtGTZ
CF1kvJOMVLKX4lMUADArMFThDLhDYEAq/FC8RtpI0sSQwn6/wcIh+ROR8wBJ8O1npxwPZ1wuLZI7
T1vH0gus7JKhS4Ro8WL39BvYw6UF3cmMirorWJVI44aFd3Mrkx5pRLSk8bRvpGShNBlUlgnfusOe
CiCObOUkRjQ8cskONBxb9Z/BMItzCo+/WOFamjhpBOJZ7WmYWuwc6d46c8wW6qfy+5MvSgwZ3VDD
86J0JRnoxb8DG7q4smOWDi/hINMQuwVAw59biMjCI7REtn+w+Qb0CtvKpklSfXvsVn5AoJjJTjMq
9qYGbeG7qMRmpv3vThAodJJ9NHxSxNuV3kF4mNOOpheSCSvO1pgh+4mwm0FCHrrHO6K6/OCffRav
6oH4fj4jmHMDAELk+gdRXtNXxhMj/oP8C6QhT3bTA4M1vRiPBlEo2R+SB5O8ZUrF+p5AUBI1a+La
/GTQwouSd+qxLOEfA/wFR7eQH50wc/KIRG5mbhJ/hR0GtK0ODyZXvP0Bu1GOaRgh/whrRNRJ24xc
L5gWo5n2lRxScCmTjrvoqCl82n9jEhG8RZuKTg3QzPXUXMCIQ3MJX0TXPkazwBW70wmAdZatDozY
WHT9j7RzRfuPdfDu/x7aFlT9PgM6jxaP8w4JCN1lQgRYCxY+h0S5RLdTnHyM0kKGsMfzjL3HIuYM
lJJ3t3Hn361Ee2okziy2ZgejXF7u2RCI6ybXGVgLYO2ugQdXTdU+xyJ8L9ZCTs0Q+ZQ/5zJBPxoq
O7FzrCuJw5Lj/Amx+NnYqX86wf+jHmNlQE+A17VABzWqoTbTE3C8BR4ihM8GKOsrhikOrl71Jr1y
PfHwwnB8Rk2vx+4DWjqHeJWgJfLsslTzaw8bc14qY4U+w68QRAccVDNkYIvbk/MStPpvhxtqamyO
Swt6ZGJeA2qL6AQpQIyEZqjSpvd2nbfhhE+7cGXX+eg3cgf7qUZj7Q7xAwtGd7DhmAeXeMbPqS9x
Cg4JTmoP3B+5Eq57wG20STRS6pVcJjiT9gcv576/5Yka1MsoxZa/DCCPt6pDg+/vxKPE+hBEJgme
ZUYGUpF0XClMaAl+KPhbbkEsL196YB3S/aXKdAKfVg+dOTqy3L4je4tyVLmwWE/AcJasaEsI1mcg
9jwJtxopGpheI2xAEuRG2HUV8usoWon2tcugLeuAHOVo7YXpiyYkuVDdd+rZuYSg/Rbc3J/ZxtDi
zrJTWYMZdUXvTxIoUqErtR9OKHTc25sOsh6SFJU5TKCrmcl1jhKGJjnX2uK4BeP2Cy2WQGY3gyD2
aushEKy7oh39Gbl0AjuqoWtLG4wRxVZT0Y/3tTNDW69ZS/c7pDBRhggl9j0go8TRNIANKCJfNmtJ
tbslm5qtg+iqzBiirxoZ0qm/Aml3a6WSgmeP4CQxOjEbiqEy0FFlaM0Ykje/G/qwzyNB+XQu7G9K
1RpXUncDxGiBizA3py2aDWe9Q4sIasK0VYhEPtEQY2NRg0RZgbdJiT5ul8nJfcw9k3hhdkGm0Yga
T3oME2VY1e3oaIa2vBi/wPtuqEDpuH9rp2XA+9XBLi94oEwAQsvu6Daw1G1Vv4olqCYkhu1N3yKa
uu5SoBAAJCFOhRAjNe4vdi29fEFBS+fflDA3TiXULKt6zuJpwQsfYsAPOLOVC++C53Q7LgM+/R9Q
P2XQCeiOG5Bv08QPPZsXrAR46wq4AXS6EDzvewtBa/KCX6deP1eIg9ETuAyIG4qpXXC/zV7qc9+v
i70MEKEBkpzbXl7ioaDk0GfIiyiHhPbvMjMZ1oUiQ6QLSRL7BxIsqHghGxrnO3ZglWP32x1ON9AL
0REHCWvLtUfq4gFlLkTVnKKX/NoP32tBYGcV/1zaHG2Q3ET7L59oM304rwJ2iEfPoxOcUTS+4ioy
STOlLPsUQ4dO9VLZuMCG79pg6sZy2MZIHvEZjRaTRhyvqHFejLpardv0udji78UoC1h8dyuKsU96
AjB4TUxGOC95CHwW83UXF7XPvNmf1zAgvvY7C/0fBUgEZZiWEvHc5gwaEN/3VtoKC2E2lXQhLYEC
d4wEAw8hp/4ngZUle287Nn2mzgcfwQpdZzoZMOEjC7cJuhNgUyXNoQ89sDnCoAOIdqan1gxIX4+E
IaBk+n5+BP0iIRgLxkWXJibr0xqvPMFvXUZ/w8DJ7wuW4polszH8uO+J8k8Y9nCEhX0swbnjt6JL
67uIPDGaiOIZu4yZa+C/GtJbjIFBwwIIqNAxg7TjU842Pn2gTk78KWTQ2kpB+1Bcgj7j8QsqH8xw
ywH10nsnwg46hsBHLPijICgoTgCgqAScKLLpKDZh2ZdaFG7A47rlHfQlPZLs+j9QBCafGFTlGY0z
0ykhNgR9FIc1Q8o69jmKmxfiruncYQa+uXH5MujLO62Ksh+Z25fj6ux8YDH2aUGS7eKWoQXyJqEw
l3144YN1p5aiy2YSkXnAD7aLytVnacXHfdkrOBIwSkzAMLOJWFOKiMqLximB1DWuriAqYe+G204+
wfzbgQiT2RcpgqkCEbOBlJttPfc2qNBzUFxXkrHbvizJXSB1+SvF9w7uIQDQYqEFO0bU4oQkC93q
PSoQz4Zh9mNoBUDkmEef32U4lz4OIakIvWtPwmxIht9YChILmtEOISGjOC866B9Qx/o25dt0ydyE
JwHWifiaBJAeldLEFKLROcSFORfyH/pu22boR0gy2KDMViKeBErWWST3jHdpARrJzu/esq1ZChvf
QmDMV5cLUeP+WO8aEzirEgzXttQYdyooi9YaKRoa0e5xDI6Ix8NbREDUZTbAMdjP1v3WdEpf5E7I
gRAKpCiFsLYG9bndPCiEBipv8pGqOH9AIHnWzFTSGiwSfUDhrDygOruF3H9GUsmmlqsS83e6buYa
n3XmDrVefIhzJIp7yFts2Tq9N21hxrp3gX7OfebWchkYtFdLP1R94AAYQ13RWNpBT/gt2kT+PcFN
YbIaULqAs3WH1Be7BMa2BNwpUP8qClxNefuFWDBeObDDjcSd9Z5jFD8Z2rHfkLKQpqP52gwAVQ8D
GFEo20V3iiDuaAI5k5NoC3pkUIZdLXjsckoN/VwdItWmAvAKqEB6SjuSn5Ad0ELSBKQahbUjFO7Y
0Lo53EATw0c1Z9NpHSEdbYV7iJwgpQ47BJFN/jc+27dBb6+FUvCoFQdVLOaMx+kFq169TtlpCXzT
z8kFKsh/YjQ/2Jie4Dp4G0N+TSb9MOKAWov8U47Jf5wwZPuo7Njr7cMG26VVUYWT9JSZjuOr/5aA
Ceil0nU7J8y+ua43Je2AcyHR+Tq2+JWgTg3MPAU442P5hsTGdzDYH5bFCja9iX9MmKXLBfTXAXKk
dxUUmMb1fEtHG1VKbk8YCD5p2zVmnX9gAgZkC5tFiVME6Xds/bkuoJ8RnvcLXaF3PHZhjRKDQ2jF
v1mSo8xRhM4hEVo2WkGx9wqvy832yW3JxTNb9kvUix8wsEF3wc1B4psaOmx0VCA3kI5zWDENdZdl
7VOiBH7xhFfIEz7uIsXrBhhI+vEN5EIV7vbKW3qC6+CCOs9z6Pf/djv9Ythli01cwUVeChD9+c6O
BNZ7cPUQosV4rz0UaWk/fXq/3aIcXg63qXJclqHkri2LMTkaXpyCxL9j3H1tk/UdM9qJbdMhjDrd
oFXhUiz8PgJSP3Qhf9XW/oT+8wW9iQ8hZ8dha+EtyCKARN3aVpTMr9qIvIYcTlbruN2xbqSQX2Rf
BtR76/1PB7iqzFd4OFiQ/lBJ8Ki085WB3KzM2o1XKxl02SXbJ1/Fe5xiwUCjEWxDHqp+ZfLh7gvx
OS/sh03lWSVZDbNZTWPg7lFmP6GMAgIMEv57a31yi39KNoeDmxzhNamSKbNlZ7EUg5aCsOwM4vQr
0/IHhoITWKo67cdDIkCijmN6i9PgnYnilKU7hyR5+JjYfiQ2f8OMDVHehpJjL6ePLtmbLvWPsDZA
OjPd0ok8LJD9VAmYBYA2FGVqzE4w8Q3Piae6llDllyF35wEW3WLOobhWv0YSQerWXiQsUT5dLh7y
CjzT61OgxcltAKZk9qPw/DQnDkfMPDx1eHOYnT770Tex7yHALK5B7C/9bA6TfhUS5GHU3cBkImbP
1hF18BWMzTbmjVAGhER6TEbzxlsO0Vz7GxknVWjDo6ThGdLcShFx2hSvWu2vAskSrdasnp34MgpO
thznFQJJeh/d+kDV2kB+7oU5unR7gbb1ABChhG+s2tx2km0IQQ2rsLejaG4rUQVVIvLoUky63rf2
iFf6ARclPlJdnEMLsUPOz9AtXefYnfMtPS4AWetiW775/eDHOjB1HCDjKDM6u4vR0IYmPb+KnaF7
ZIBymU5gdTRGrfkYS944vj6iOLVk2/hI9rFZIBQAPv2wLjxHN7a4iBRdXPlwW8JH2v5NZ/uIrpYy
+FYkLoM+srxtWoOsOAlGHjH5sID1VTvFl7SXb2JMIPPXt7T1TxROOzqLKzIJr+jJqw198eu/VNof
MsWeA3nQcS3+ID+yjK057TSEFArUWbbv5ThvDRShpkQomKuQe/YtXj3gbn8E9PmQ5PJxnYKzTtwj
8jmuFrP7KvMnhhDEpnWIkYXhFKZkMh8kgU6nDS9BCwSPLGcVmZ+h4k3GxbWYlwXl3OpOF0Buvfhy
yr/o0T4Poz5JZm/I7vgBzewzvOCgupA4WqoFqjV8YC98yh/AxTYYPo59bOcHPoWfEHWjLtofNyE+
C3+F9ApIjhRIIUGLdSjvKHkNcdyEt1XNtykGZbpvQD+j+dGqP9i2z7kZf8HN8/+v8j5BjcQ0fRy7
4IfubTV4877swWHxYF2z/gdvc6hiekyuNKeQ8DBaE54sZbvFL8Swd2cJln3MOHAlDg8q3LoazPcB
AlYUaTmWlSOHDHnU2XRAnLJvOKyHU6mR3lAGfYuxQnu4mFp5NyJtz5nO/2RM3gyVuGbQt9Ds8CM+
CiI+o/+r5AWo229/4QWOZX7BXD+dU2SSXODB0hcTTi8RN4iznmStmHiBYvGytRZf6TcjMs1PAqBN
me3pHZV1LSof1zdcpXnTjwEuoSF+Uy552UMG/B/xAfXQbfI4emjbi32Ho8xdIBJ8VjvkiizpG7OD
4CagsikA12IXB2Kj4lj0Hnc+ZQ9BP73KaPzd96hE1hm/d9K/r9C0AyP8H0dnst0qskTRL2ItepKp
QEKNJcutrj1huSlD0pP0fP3bepMa1Kpb15YgM+LEPifSNGRjzw+lwgf1yLYtBxXMZntDGG8CWbnt
N5s0GsBs58L0ONkrDumN09SMlVkUQVGQfGa+eMqy5Y97yQx65Z3KvLsW2fhFHfnaj8a+bOq9Pes/
OKYlt1oXNiq+OBDMgFB7hsRRZiHyWN7kndM+SzfUTTke57psL6szIwwvxW/neteuqz+Ntr0OlheJ
Lj8vRRWprg/7HCHZ1b4MD6K5FZAb5DHBoid3qx4bZwZj2eGbVod65QfoNOtnQgN4EkoZJ1JnG8hi
9TJ2y/hMToL2QGQeDjLLVPDs08hkGnPERityGZrgCRf69TFK/BYRVFr9V46N9RLfM7UULrTQHkaX
cqI5gfM+540PLGkL2CBzgnVD49kVld3zUoxH1xtuzPnwotscN6VInnU7eymymv1UVsrPKn5GSkdb
4pf0/QxtNaX3YvoetP0Sdba60E0xr8VdyMi821FB300yE0gfjgpmABFposyDWryqNadkMJSyD4dW
GYyJoaZagBrBMJ2wr9bYU8UmAeaELDAYywVLyuw8LtyTMIHdOEZ31FvTVgc4ph7xSBC0njPRXj2M
E6maim3bDv/KjpdTNeeVceptETIL567TjnVBAGHZRXDhVlBmBhvYGzmGjV/onNxej6F0Hi65HZ9r
k8sobZhiecl6s3lVEPgD34YNstryZfDk/v+T2IGhpKVKTpuhw42SUVPcJfPCcvaJp+31MX9z8/yn
0Bv4DX3ewP7yfmf+4wiFFFe4Bew7vGN1C44lynHEkG0+MJztBL5I11m/zY7SCUU8wRUx/XnlcCrT
/Gss6v/0ZPKuQqZfiI4Cc+P8r1cDVs7F/oxrI0pRFxzZvbls7ssRtKNsKsuPDsrxiLu0um+5nzcQ
1rjwGEFS584GsWEBLFx/s0kFeDLgda5Gp8VAdp55K90pPzidybPCBlkyHKvlRc09VTubJyxIU9Nm
fEJsd1eIsdpYfjxi1SnNBgZ41CM7NXOJpO7lbyY7p1/uKbg7kHn9INeywZM9D9omb31nCnK8Bi9u
xUnotmicZKqaLCX1RHPKXMQpwScV9IYUL2ibdlRPPFFWD9BWdMZPOq7Di93O02EqY0j4Ps7SbRen
6WteOfMUDN3Qvaa5DqMqyHL5GvC2kPMAmBx2q8ucCSoopnH2O7hIhLcFb/BfSsCV3FjaMtTRKlX8
qHI/+fWzanHCpVHFTgKUcfOS4V6PqfO9pqtz6SvpbcHpuQZaqpOY9DEN2tAy3qa2Tl7jzNIf/KTw
TEZbdwdQ19bwu77y8Gwzp3B2TBYH3JVW8SiljnkCndS7uOOahRzJWjQlpkd9WE+k8CZ5tp/u6Mha
ZD0TwbLYuiRTXooRlZ2ifyrwQmhT1Bt5ij3No0fvkxEVZVnd/brWcmf1rDqNxlQV2zTn1ZIptYib
D90l740pYg6Jg8VOYjwg5TunfAcA6ee/yOrORtFz7RSJA9WdzNe/Wy1V+w4SMdlAs93DgKgw6pRi
wHDr5YSe1gE729PVI0k4Imu838WelwWuV/WP2PsYdWuhOxTW2e387IzQsTz7UFKvfFygxQSObQeb
8rrLmi/8X32wsA2Hqac3PkHKG2fKlzzK27qLOkqRr4mPnzsin5+TTHYREy9r61M+/et4748D9MYh
BZ95zlPaO9vVun5PHH9xZulvfilrIw2qZuj+6cli/yQTwExoNSo/z93g8A9N/ecgI5wZYpRv2mDH
cB7aaj4DHIqwtFr7UWiWEcW6w51pJYPxOfW0ngpuNZSFMH9jA27EctwkIO3V22EEek/ucicApPGm
WXx1ihHLpsNotPEXfd+X/mFl4tuOBPBlmrk1Gu9s6i59OJV7NoEbYndYKZzspCBeM2+LS5HdU0QM
2VDXOONm8LwedD/FJmNWHe/e5G/HeFa4syn4pMgPbP5Aj2w9nnrHIwkkKfNNBc+CTJe+tk2ukfoH
xWux0y/w5X01dTX/t44qnGCUNnlaPxfCD4XHcK2Mu6fZLUWYslmB43rEGD+jBBQcvZs4Sy4Yf4Zz
OQOzlVVBpu5aXSuL7D9DP5gdsVzoO/BGnva06M1jPZU3BMAKTL+Qm6llO0PK3olFby9Y7y+64waj
6e5zm/wFD7N+1Ws9YtuintzYZVpc4w1yzPWrbebfTqYniT5nWfShokcVzxZ0LWV7edi65UX32jbs
uTQDgP9Hc1KfRWKNITkwt1HT1ldiepYNblvYYZX/k8nyM8btpZ6N7BjX833ZOKsqGbrdneemvfHs
SfxBBL5JBA+85P0Y5lO1IgGXL2YhZoqwvLn4BekSUJ6vpT2Uga7T948tE2MQDs5HlbzmU+Jv1Jwn
jAOmFK10/cGNJYPUYuCK9CXDwjOqrVetSeCgsYS5m1/YtvzB4I+aY2HOMfbYJ6d5x5SI/BgSZh4a
c5JbSxUL5QbKeb5Km8fCmw6pgMf1FBnmsSA2WtcozNKQeVt4f7hcKMd9YddlNI7j67q61BdUkBta
6ZhjoZ8Cw1r0UAr3zTbk2Wd/5warWnOMbVpPt0HCr5riFfuSdrWt8qmLF4cwk6FgNdB0ZOV5sbXW
9ZeVzPlp9cliwDy5KxilEB6+1Xtzl2UCHTJ9zVYeibbx/ksLk0D8UX6ogUqu0pmpSiMLhWjWh7jm
Qoj1fo+T9TTGk7HxO/uWawKLZjfNV8tr/mJ3HA/D6jz49oxBzupfQW0c5EdHMItKZMkci4R6y7oH
sLbGOW/bJ38m8ASG9rt1PBZnEBmyWYf5AElRBF7m7uIq0Xbm0r5XGS5jrkef4aznIAxNxdG01g/b
ab8MhNQja/Ak/E6RRqttPXYp2FBO4IY+34bcfk8Tjf2I0p3PBRZmbqIYIWVc16eM1ItLqeOFxH94
XJfsDSIRuwDxTiiBZAgwiYiPpGheyL+EcfJkf6a+JpyDn4Kfju9T0Zt7+3TJb53ehyk6UpIue67A
V28qduMgt2mKadPEsohjMoIdPg6JfI8xq5G88kYagx0xojWPcGbwmYIFBapvj2ItqpCeM4WDX6JF
zL+udBlKZBagdoE93/iENQhrlwi8agKE1+abZiZvM6RJYAM6hL7FgQFRaEbFIt5mb71In/cdS0Al
mm/dTT5iZHqqrgWvc67NAS76KWyljWPTTdddie0KN8lA/IoSN/6yeq+09DNNfS5Y+VzTviLnDK+w
iwezNs4EP10ar3tCp3yoXPWMlnjgdfwWJiNshydgk4rh3+TLiLANgepWQZRNl9lpXiupBZ4W35iI
7XNKLkQGmICyfo3NlXcqzrMr5T7xA56fhXaqGBw5zn9EDIFqGjWS2TjKbZMlRYjpnT2wfVxh+Mp4
uRjlg2FkEZSdCizRu0+trZKTrWd24BAjCh7P/M+nnl+LtA7qez+ZM43YWOPkM6/yhueFtCtM38ZT
6hhGNBu5Q3fDCVONGft0vfrq5gIXZg9kzTT4kgzJkRSOazvhOEpbfFNtLi4rKzSNzjiZsKGuof2a
41reLTkov1wQC/RGYJKn0ox5mI9e5GHu0001BADSjEJtOg/uso86WV4EZxTblWwrsAEWMXi538r0
Xu2MGRArTRhoOdT+iAaM/cZ7yWx8zJP45XbcFZrx1/TGP+GaKPqVeqozL9Dr/lraI/gcQBmAwRvL
gc4ZGOB94Ahj9JQwm48cud7XIhjMdmxXbbnNl8i/3ybWWP4MejPepgRv9FKZksQzuNpY9zlroBak
Xu1FEt/sFB40rlc/MNZVBG5vuQ/1aBYPk9vwfdrO11yLx060NzIullD3PNx5+fpe+FYQx9Z/ao7D
gTY11TxqcbbL5wKUiSifM1USgzM5E7zEWJWfJWiJZV9Hw2MMkj2XS/eQ3I3iznIWJZwro44E40mt
0IBSbrx2PhSt88Lo32CwZurbjlHWdiAZhY+wvrYGMFDmzI8CU3xR+v84SuONObm/lpO/MTC0gkZq
72W7PAwrLsohaaxt4acvmInDRRO8RPlwTGKJC4fkj3I+mn1+9CuN6Q/9+SDeutLykOzHh4Znlp9J
l9tKdMDiQI6u3K5FssUa8K8tAdqr+Z8t0xtlbXYQFj0RhFODRQT1VK8XfIWTocHLNiUdB8u5Mw9B
VvX2ozFYF04TLIBrbWHPkT+t5lBIOfMcIvK8sTbiPz/nkl71ZgnYVN1s17sr0crjW5WU/0qje18W
70SU0DPRLFbU2jNtPjSDNBF+CUtYAm0gRiUZ2A7bjBBusae2trPuh8r/rFPrVPrW40C4Ei3tS5+j
TdB7gKouAAXjiW4DMYXS9dJ37dcIQXRqfKnwADB+0EjCCu2e4LkJH2YCN2oLpkgtr8MwWTyt5QsN
/4c2OufCc7aVYRE9AsAUWkibjzSC+qNe4+ckxMXFqskRwf2dkMDgMOZwx3ar8Ds/ZKk2X3WNsnXS
mTLl2nTCsIGBrP6XYSk4uRh3abE6pEaSar+ZLDC8zXQoKMfFllwFYk2hceN1eu5XYtx5FbMX+gJI
Q5qJ3SjUwh3mjZHw7rtGhc2aHPXiUc5FwAjJpqtrNO0RjTXH5kHAFjs1Bs1U0ZoSP6ac+oDZ6XGo
IbMZNzdB3eQ/4LkdcXRlhCA4HgyjuULMdSHhFK9keljES2Rv2ajND63uWy/c3M7RzvTXuknfYrw1
sCMveG9PbteSgZfW3v3+pbLR4REmm+MOghoOGjlds2JAWMu90QCUEWBnf3Qt4BQsfzn9uDZsq2V+
WWFJkbKHfdPFATEcT9Sin8wVImdInuO+2ZqN/dlD9KSzv1sq72rYtPNLW0bTmB2LjDln7r63GNLr
ntwzfxmv9kwjBmYVoaJtcQFHrBK69qZ/s7P2Xzd7Xyz92VpTvJlXQhjIqlhN/3Xo5qe6brZjyQ6+
ogEhbHpSXOJXkTnvXjoST1OSHJIqUtxk4d8lTrs7pJ6IoIMorXoxbwu6P5KmS9pAWrG4i6/G6J4V
wo3euu6uyXLFRMWLQPI3qYMLdrQI/plaaCGd9Kp01N4IWDotVf5srs7Hkpf/IXuCcc36Qcx3Ibrh
q9Pbv8lybjPTkQ036X+T0aP1qGqr381niw8AwVQcXwYOrkHupavvTKm/9jkRMXpPrKG95huFH8j2
u25TMPZGAD1xNXE1SnFkbTkuQh9rnDn11kZMCAwp8WfUuCHj1q2c/MfCLi6MGC+geMwIbBmgab7H
bfXVDZBibsdjQBLoe4OEv3BtTst9mZl3rtLkQmlJLIrw35DEv+IJ5teu8xffSV9w7t79lM79VW42
ca//xhMbibrVwugIzDURw4mxOacpMCxCicjQI7t8o6z5y+37HUQh8ke5lPt58ImJatK/hEI7bRay
dWYmMEVihKLuN1NZnBp7xtM94cK3WQQXLMXyM7ceylPc7mak3rsKdAYbWmnHSDmaqa8DiSOE/Lfy
t58L/x8YTXNUOQw4U6wxlBKfi94MT92oiADEQrmRQ3mlH2XJHLqD39XvUBBoXFN11ZC0Gs2773nE
xE6e8FORFf8sNN258c9k4Y3npTffZUk8RIuTnUWfLFevTyz0CId+fCly1YZmhqZndt4e65qiU8hW
BL/s0xbTdyK48Oe65A/pX+NgULJTr+YU6SUIEU7KS4/QbOnAjoP3zMEQJdSWbM8OCrLjErstAoeZ
Njy1u1WTecqBcUPw9aPoPuiBNkA822UdMNb1m7j4NliSSejJ+MAvCCmvTilZgrbUry6zVbfk1TVu
Ga1q5qyB8JKLv/QEd3D4t+7GLL+ztbkU1bqvJ3vnsQgWJmffTlRdfpiuS5SNy2mtywN2SewV5m4d
iWdzWK2Yqw8PUlVyvldyPVZZcZUsBfHQbftc7FwcXQ3zFFcy/0gEzwblVrv+ecYSVeWC/ac/T/f2
CE4gfl7X8ujM1k0sTWSPe8izIHG0kMFMzWzf2441v/fq+0FfalvDkk9e/QGEgfJL8AC/2zL8puk9
8AzZXqQfXkr3xbzpfUjiTxOpS2beBtuhIMxTNa8Ji1L7lkHsnIZugVlsVZ9jmQWimoNqhonyzJs5
k5cwN8127p1DOWuAcEz42XzhWMOvlM5umopQjA+QUzvJz+MzKRt3ZfHS9zw1nb8lHe2c9XwQtn1Q
KeFzZErxA5buplBHfR3C+W7WKxx8/L5xBDwiePSsiLorzFN630GGY5sGhSMcPHA4qWJmLRSG6pXo
2OQvHki1QOSziMwr79tYlxs+Xy0sNcpXIh3mDMOrZQSwRvB2zVkr+4/cwyYZx0wvZsaya0CnvluW
9uSkZEtmdaQQFkX+VQ/OZbDdExGqMmN4yWwYAi2oixVTzrvVsxeo5zVGCxxkRxxC+kFM2VPiEPi4
9gHx2zszxzE6jYE+Mimy/mAj4KVTvu53P/1s4w/ykLZFwQJGOZ/AN9RmEu+SeCKJ12lZ1JkYCprM
nknJzhL5HvV0TeWmXZAuYkXJW4YTU0D0aDCPg7LZRJPWOw8Ud3L3MaMNnHmMZmU0NOOmY72HkxqP
1eTtbOexMtoN1WstP3V1w47Ao/zrL1lwBxJYDUwsxZlQBlCB/D3V6A+MR2zygDbW1iLNzHH5hH3n
6M7tBuYakQrx/T4Hzv7y5qOs/qlxvq3an09KTssRriZSeHNBXU3R6wMNJLyBbdBPY6iym3T+yG4q
x27fmGWQo0yxOityuJfMy+hGitnbFP9OZhJ2xbfkNxXfQ/mf5xyKIifISgUj9v46qbe5EQ5jZOq7
dN77CDymFq7p9EQ1OVrNaXGJKxp/mXic7ubvRlrhfczoMf21APV6U9EEZ5Hvp4FXXhNHB8RkzMcr
ix00kP18NOxpa4/Z6zr9sq4Q0HfmSisifXqZ4qcWpUHBAiVfq/xxSRZKWerZ8MDjCwHG/0sQtyfC
Cvu0CVv9Qp4nH5t3rOa3xvlk+hnO4m9NBq5EJ7JtWsyavq+6De6RZ9H2xa6jtBK6vy8WvM+wk1lB
R4bUMtvDyzTYUWkbh7L76xlftrHctfkSehiqRQ8hKpJI+jurhRWZ/Iu4f6IZrFrpXZXyN2Z2GUnO
gMoLPOOfTL9nOlC7e636Z8NCcDZf70vsu+JTZPVOTscGE/0yu1tScumZiBYHy6SJaEm53CQaoUYU
O4joFOOnlgQmVreGikpJCANEutK3sw5M6Wbeb7fq0TKrh4HgTdfjoMWmIga+vPTVmd7c4dT1KcpB
E+qjOvqJd5YGCo7A0u6/pRRsyshOXIBD0LDuGWHxvfW8k2cPe7+KD/pE+lWb4EEq74BGm1CI300s
Y89bObdXZ7CYq3KrM6h7n0p64qy89DnRByWRa0QjMsx1PyxGGPfKmiaXzn7JOfjE/GxZUDpiXA6u
UT8MSfvLWfyRlDrPtdIjg0LtLvo810I/myojbGTybhlxLBBAJzjDh2kmxcLpYm7ywXiL1XIi9RWF
syx+kQWLqBgJHnKdIkwIAMusYd9LRUgjB4fN0d4008431m8Y5dce4SBK1HwDnabIR6bje9SP5CtC
lJCFmWMSq1335M44qGwP9BCY/ZNxGJeeUb/1mXfz0uw44IFg6k1vPq4PniFOi+dE7gI2mIiIe2/f
d1/lHR4abe9SLuNrlUETVfEVzhmcWdFoFuaWOKUt9p5dOczVZhrkOe3ii6+40all3xrO474xj6tw
94tTsnLd2uXaii9LPsxWQTibygGb8q0itSbUAVuzUM5C0c1qrnWCvjSwp8Np8rKPcqRGZlxyzMc1
H5E5GlJQBhPWnDgQ5E1Ue77BWc7MPOSIPFNakrhIknorC9S1df7WzJJBqWmvA6uu6UIeR4mq4crX
iUTKQapPHEcPRjyFhSUCY9GPbsF6kSw9rPYSVnNG+pr8LXE0+QbAp+DksqwNmUjzZtCKNzx9W6vJ
ULnLU72iEiFMgci8qrr/cguAvMFGdGy/BgXYZXQ7G4lxnJ1yg1+HZAxN49OlzCX7e3ffTYCQxjHi
u8UJQPdQt+iXPW6QaQlEGu8wrZ+mOg31mUCk1P+usunKErlDTO40dh33TTCITGwV0Bqc/J4cHJtB
cTFeuNBD9n4eVt16IJTgUqD3wzrsc9M6LHGZRB57Vu53aE4MrYVtsdezwzTKK+mwlzFNsIEMO00j
WIUXo+zjR1FUl8yZrrPuPLad7W3qytnPNXmyDupp7LxCmkGHtuHgaWenzY6LLbealf1lPgFNrd4+
karBkLDiWga3sHLjyG6QDZDaTi/Q9dv5i1Q1ihD/QUlt52FBqhvxaMewIp6nXxo1ozgRlY8T9d5A
kAxEAJkBBtq290inuxxN3mIB2YffI5QuhCG68GHp1r1SzhW1bd8vzT8NwzzOwQxIR+dKjU8LS3dN
k8Uz1fJdl8Pj7JmwKmO/LRrSkSTgNLM+cuQx8jY72HD4nXR9Rc+mDhnGS1HjCSZ88y8tiirwc2rx
WNdvujRHwv7EbzXmO6fnl4DCe8NIy1qsHqqavxmtoh2phPHHRNksPmNOHQmDVg3iV5RiZwIlcR7+
M8txiYwu+xNmDKtaBo2HODgzCAQnbBlJERgGdvIk7PhQWBSwc/VauzY75qp7fqdtnVB69qVd/FSY
amuiy/J1eXNpsypjqA6LSf0zqJnepD/nullulLBs1Gf7ZQXP35RacQN0hnKqgbQ19B7mx3331kkN
PAC/6QbEgnJJN74HIylOlg3VZKInsK6ZqAVM2K4xGadRMSBwlf6h+uol0adHtaLW+iuMYl0zZpfa
XCJDJ48uMVvmyv/RwmaOIZEGrpcnk0afXrKuI7JX1KUegM3FyOU7Y5s03OopmYX13MTyXYqY+h15
PjBZaLTRRNru9TSHuPanoOBd481/71rxX0I6urTZeTpr58Rct6D9+6QEwHf0NcS7E9ZYz7BEEyvo
P4gBOSthNY+cGQkQv3dKJi2oVKM/prr4IoiU28SFbYbzeXDHYUTty57N3nkhDQ7XbYwY43F0Kxtz
9yR/FpehnpWjojLlpUrWDym5tJXQ7A2hM89Kc/qt0a79LgUpmJ172Bs05gYzTXodDawtc6Yd5zRv
9y2XVOrdkyOkz6SxMrieY/5hVbQERZZ94ZTc6mUMK2X0Ya4B2RglSYxQ1M+YCMsgTZ2LaQ1ETcgS
ji3foyMQ9Tb95NkyMBHAl7yq7WSPu5yZuS3dPa18vsnL7p2wwLeEUD1sSQ9YGY+Nod96fcQyOkaU
TXEweihJ2vyMB9ughOdDsHRJ7duVu0l57yb16wrvJYGSEcDEQ+04BwrbINfKGMsPFegM5Wop5lis
vbLAg60nM1mWbS+A/swByks3vLOiWNw4fClioiWwscIwPbOfxCT/arc8UX167AKTOP5BiLe6nIyg
1qtHfUlomGF+mnKOalZcbcrC6dA4akFCeSuitpVDWPjZXUc3b4XXxdzt9gWllM7M5lyzW8a87Amg
BiWmq+CDx91u36AWPzx3/KQ9v+aVeJRrn58Mf1KB5pCVX5qZtW1F/VkVzn+p8mb2F1O71EVdbtap
eFZTU6LEWRdr0CvyTloszsJ0tl6Wftper9Gz0ms6RXdpdffF0CFHJ6f/rEYv3zOv7sJyntuQgCHk
uXWnpUAsSfEJsVQTfWqe3Z63eGHoqEn/e9br32Ygfoard7eWM/WNDn6zOPaW3BA0EEO/imrRA8Pw
0yjuvV+EDjos99HL0Dbd5pQThcDJzKyiSPutzU3FwDVqVjZNz0VA5UNeDhl6Zj5iw5TTm9fVw3kV
47QztYR4LbMSkDb4kEIoVKANEJJvXOvTtSqr5NSrHNseaxS2U2z8LkYx7Enj40Vq3cgy7uCQYbXU
By3fQ0KpunhjABwSc0qmr0zDH8Qq/nAC0Z6sYj/hDV/mhKaTtbPbIiNfRBHQveli+5LmbhyowX/q
K1tGarIY+M5qIrykPRDiblwZahgXMjX/g+iwdmOrWwf+2nzrVvWha4bvaaCpNbiY+A+fHJVYWwcj
DBLvhH/DnPAJn8tFUeD3ucxaqjgwD7Q3OI8dvoPBDbHAtPqOjHATpaZgwLMp13R5a2bsPUd7Uj7M
qzssPq2GAUbTs6kwoUGeHWZhccX8AK4mPUirsYsIwsdOQsUn3z+shjGa/xGeBS1GogaZNL2SFOqI
VDbJFFZx6xypGkbmQnz3NrlMJG4PGSFjLtsvUssYFXmIk3ogkBcAj6fhRJpCPyB8EiaGQjIgFTp5
33/hKSW7GQmRWFVp9uE46Fgmp8zF1oC15YxnI4MpIJgh0vRyfMRSrW25+Dp6FQbfTKeq4tgu8fjo
OcI9a+Q+TZjykX9qXY8wC6xHz+B8n6Uat7EDTgZw5mwMoTq0DAjj0QHjdD3kFCLh8LQtAykjeBYM
/WseG4KnOSAR/PmIbSIayXrA10NQwoaJHJGM4+oTH8yiATveJkuv7jS9yN+GLiNwuVE+G8Y0H4d0
ZcY/THX7KG9I/hhlpx+sdSn+8/RkDAw/+yw7ZA+WxaudXxGv2hEpsHNxH73SUBMt6/CZB4R8rtNZ
tGkyBfVYq3NnLS2GbUjzcz4OGq9d6p99+JHATbLxQHhXGsS2Pn20vmjCuZflK+tJ7D3iYXchuEts
2inpw6xn3tQNJRlr2vSr+PZuTj/WjP6qUo+m1tN3woWnJzgle2I/jsASPzXmi4u/aV9XTRvZFm1b
Zhk39qdh759bclY3mmwRxbTEcFhTV7Xv/EedETqgoPLBmMi9DRriFRXICWxf1bPBmT00TPVXloLq
06jt79F9Yeu07i7FzbbPh+SuFzmN/IibpLiS995ErSysoHOSNeLx0m6e56+XxLME4YZEibu5R2/a
GNcSF/sBS+P4bWUriZ6N3Qxnbe70R9nl09PUFQW9Rq5fsQ0vCdMm525dzyaiBCZLu1WeskLRxGu/
X63/Y+g+K8mXeME00fcTBrSCUFCIJqsM20WuL5Y/VoKpbw1DMAx2aQe2ot4k+o+B89DrWz0hUEvy
3YZdJn9M0WPNrVMwoISej8hKjIollYRn6t+mF186c9a/46Kxt27ipIdKWt4305LkLUsaBUuazUQ0
EXiOKcV0zUPiSX1rcH63zGHyRd+ABflrOMmVIPW0Kx/81YTK9nk+Wh3aY9Lbeghma+m+OOGGLVDt
/NCR4BGwQQk1hyhrOH0XA12yluA/fJLwrnCor4Cw+U2Z7MZTrG2/0zQiIhGXofyUED/GLiLCz00L
8SM3GROappE9a6kJyVWn195euWVL69APxWef9pDzNd+wSDsYrZkgDh+U28hS99zPyYU5KUdYSgtT
zGZoleXRaOz1Q0vuiS7OuoZFp8uHRswYXFU5hU6iXxPwaNpG/rXsDi51W59xgfQxWRPloD1h3UMG
GCqQb9d56npgSSZllY1vBIufuW2n6rmOWdI+kB4l3Fe05J/SxzC8kZarNu04M9fpCXAckxeoZ5wG
3r1vk/2j79dPxYLToV66d1dIYiapR/FolXvTn76QucmO7f2H2o3fNGOww1pzkbCaggYTpOFNt0us
Mdictw0BmYeW5W14RQSMej0M+5n87MZilLe0RLAYRUQZ8hkb3h+D25jwYZFiSGkfNU8fWfVRU/kQ
kwoVPFbDRrfN7NFikMBE5dvX5HNO8DtmqxB2mcE9Na8B3LAZ8vg/4NZnUus+kwaHg4ajqOfPs4QM
9sclc3BQpCORt8Fp6Zyw+adw5gn6myj2xJ3s8B5HA1gSO/YeSccC8VjfSsFYk+E4BYFs9vUSF5FD
Uu+mLbyXdiXbMUH7rwFaJn3k7sKyzxQeTNBnYbCGRqiZy96ceUhmZSwbo8TQr4nYuwyl3gVgu8Ym
Z551dA0i8HWPmqdbJPxcaxenbsSGUts/zuBEYBPVzooJclTwhLDvesiGB2NHCrL2g1VKr65cX9O3
D2+3dZ2uQCIdM91GXrXd0M0VAA7s1zFObTIpK0d9VnFu//nk8gW9rojHkOhX5DhjqYWmMnetmRr7
//c3Hf7HtzGpuQX1WuySJK4ePDQLRgpGd2isuxdLTp8lYSo6q7seM7N1wVr+x9F57baObEH0ixpg
bJKvytmy5fxCOB3m0ExN8utnad4uMMBcjySyd9euWpU4+yyAO7cTDkZTChSKbdYEzmpgwHluAM1v
W0wwe8fKMTWZXvYXBxVhZZa8aJSZse1VEXGdS4cLCEhrH1hTvW5kE2/CAeINgb1h1d8Nktqv5Vcw
FPH9q/JWLIbMDdWY+XWEd4LLo2mro2DL+zh0XK9jXokAG331lIBexJM+mEcyyIrDvcUmydeKlrsa
MyN/8fX8r5nEiC8ms79DGbskNlg7rPJ0dl9mmuh9rBW9cYxDy36DfN6/52XVXnpPhflOGkBETUH+
XE2Cq6AZ2kegFPmb1BjGjRKvtl2zuuL2n2wKlQzP94ICJl4I3FA0VbCuYgCZAgQcij5+TLWMWAK7
G6+I0NRm2dPcNVg2E01lXs2CPmo7a6E+tS6e5AHzK7M6QYawVc7VHq3goefm/hpkGmxhoRvAvlNu
nfCL+yS1wOZy7Bkb3q8cIPVkHxzp+3s3H5I/zVv6OdS9/C5BPJ98x/X2NQvEU2rV78oKp2SlAyhg
XlAzqasKg2EG1oj9Hwkr0qzqONdwNdb1iPRaTso65KXtkYpg9+MnLArnqnbjlV1296aDpmHUVzSJ
0b3IR0QkP8dYzsBvMtOu7WLwwWNFbM2yrjCxmDLXn7hffPeSNQq47GoGD99603cKbvQqMB6hpKSu
sdKeDXPf5nIHUwXevU7qDKcOr2f2AIzhf5TqfGaVnS41GsamDYdkTwThj7NB/PWB7v61CYA3jCz1
tvOy5qjhl7E+sJwJ86dM7gNJ6n5owYs/5NVyinAD72gq4SLp3t8fRezPJzll46sXQodogvoXiPYr
IidLg7Atnrp6TNYGlqOjDsaCmrKyTUquKHnyNNaZDJZDAj22grn8qWJX7aRd9B+ssLx63Ufg1he5
tJL7u7Da1kAXso0qi74/8PzBbYaZlEGTZ+PPao8TrsiGcMdgUzymhV1ehyrn0sozZj6xGsjf5wKz
Jrs9UC9GZUNIZc2SRhRpibbfsogyj7Zw/GXdqHfXojuyGev4JjxYERX/cNN4dEH508SMOUTc1t32
ozeD6oEmFhzbqVtsohYrPh7zYZ8jJS+9xqRYiUkRP8uYLU0nNs75NI8viJaCIz7JuV3hN3BMVmpO
mIozOZwaaBfQ1iAu+fncaXLMZf+8iqzoxEaUHLBTvgVJH7JNNqP44soyfShwZ96MrhnOsVWHawph
Sq53LExx8xPSgvsz29iwcs/70/yLt50sqi3NQcVfFsYW3QBhtCNEr98gxJWMENgV6sZ3311H5h/0
nfebrMFRouL8sa7CboOfhErwNvjLc08QqvLEvg1MbJMdwcFSGTMSh1Ff6YuY90FktmdP8mjjCFE4
n3PtJL9RT9oLWgV4dPK+uYZwliH+uGz0xnIdB320MT0Sp9MAw071eXTDcUN8JhvbaUV4o9gj/3+3
He8ReH96xZmz7hNaTj1N3fM82t9xqOulwxrhHfGSoF2ZrNiJqH9l2zlrXc0PlR099GyPlimYuge3
yJ2dlwog0gzjS6Mg+VhrtSbpM5LRqtw9WK6HFqj9WYniMeCenC8Sk/RBVqqjDYRiDUyLuQ5I91JF
MfxKEnmoPwFxmnzCx4nOsRzkLB7tOjtZdmgduVOCzy3MEGOnIx68AU5c0BfAAQG7sjkn2ZdRZUaO
TXK7MbMv7JY/rZM/h9LiFOkzbu15+t0EmvhhsYsjEL9WkJ99j/fYnEn6nfL+JALPe4iVrjcj3cqX
AFjTIW+YYZK08JeOE5/slM2qXYQIFB6UU8LjaAICIjWE+wkKbYKUnAOjMi0Wu/TFfgPFF6vcxWIF
SQ3pgmj4qLGBY5LjB1LgdbdwFsESJ67xnFb9q2G4r9qKv3D2XooavjN5WHbDczxQHhi++z6Ta8km
lm/Pfphmx1uFgXMbiineUe4C4Us6/l4QkqBAwT7CNZArpk5rKTj6lh2oZc/s/828kUAFEKL1ZJtt
7dD1MVmajlqB6UGW9orhoCxAGETqjC+aR0okCX7affsZQXreRjJjdTuMTXqKRfDLLS7kv7Kd/6AF
D6yCu5sHeWFp9E3HCTywv86q5qvDUQvkGLO108ev0MxqyI9Q1euqL9bu0F0hURIsY1wYiUhgtfTM
TV1y0YDEobYsav7GqfjlzVzSRqgulBW9N9L6BO99gxL4B9rjBAzwI8+7V4ryPocOi1g4UzRaiI7C
J+8NRiATgZ5fhXavtiJMopgPsfUclUE8vq85C2B3kjwOkpfsnugsgJeGoNsWc5m4IJTH4zRpGj5g
WpLuKnEuGOiZyoI9AIz9Ot1tjr34MgTrp9oYtoYKnikjdRZZABjQUHdTQE0Eru7F55iAEfWMK7g9
DBQVrnkx8Z8mu4BlgWgwzLkD6nVS4cYPVLyVdnN1wBXhnXfiXejL8eCaErnAM5HN4S0+9MXQr7uh
T1/yzJfo3gzcESDihbIx0PU2x0mubPTHmP0r8o36EXH0LNr8Zyir4UfHY7NzrZiiiAzWWj3+eIOg
rAvpHJt3MDHARcOfB2l5drW54h7mfCMMPAop8wq939M7U8yPOi6CKxwuilulcJ5DUgjvdqN4UBJt
Xe7Z94WZeeU9bEnuDCAbhG4fRT3UgKKbJkqPRuz/3a+BKwNs+Xqg9+o0+WX5VHcj8ltJgC2qJrwT
JTVpFAsYjaw2/HZ+R+3dwgAUl2fycuqda5CxAo+tsb46cB9ZxVisqmMNPmI8x/wIKP1jx+jlMH18
KgNLkTfLWqTvmdd+eLPpUJ8HUzwDMY0ek5xyk50uE6S7hKribabaqIjgJB1XM86VRSIy7+q2Y7+p
Yb1sKpBogNlV/lSZ42PaEJyz2I2Rhuo2ZcRqu2kUobeO2sNUEmvvpW8siHQ0m5iwJ2J6gAfDItaD
e1JPb6ZW1jUyFQZbnqvFICkaMRIkdZKlp5rONjphVbnF3kVeqfEOtoy/Et0/zdyDpCgbNjx+iM/F
0Hz8/aWaunPQQsSx3ekDRQxigVXuVEBVVqnGYF3SJfYAdadgCzzZSyQxf2OI2FyBvLm1lG1sSD5y
FxXkFVDg6CQjSjzSQEACWv+VxlRcSAZyp/CyS819n6HTQOUycw3Ygc7vUzs3ly4ASpPrgpOJHIYU
8dPoca6IPAIWHjKf5W7T7RIuS/y8nAfqjJNlZ4Fa4fqY8vQmzL8k5VDOy5fa61kO+c1ZlCQScDKX
AAxQ1xx2v+v0ntAE+E9ZisPsRSPxLqky+WhXLmUXpoz3ru/Cxfc7jo/RvbkW02TtcLzJVpwtV4Mw
662AXwjkhlqnpGMN3KPmRCqd/MZLW3NvBENVL0bpcI1oZs7S6gcYPRYYTra1gxK/TgDMLZU9YSCu
70vJcE4OhsKE5jAXLJt7AV+TR7vE9/iZdLVJ/uge6nPjtzny5aZVMZFYwcCwpTvS2Gaj+otIH7Jb
hVHXYxt9snE7bizVdOvhzgEhjvCp6K079AKeqFT11rQiUFkd1OeqhwVfYXkGGg9mAU/8wdVIlzhH
T16WjkDxKtiVnFXwp5782vzCkMK/JMdhNTYtVmDbaY9mOe2oaVdMmOUrZZHNd2gnUGiNHXzgrUsx
y7aKagIHlL7qKoeQEka4lG0X2oVi3zxLYvxOOuarJu/coy77f4UkUAq7a5MVLjHh9tuUgqAo3WXY
Rj1/2Rt+RT2hq1lSZeQYVIe/wOAqTqMJ/iHDJuRK/Ocxd+LyyCL3Ja6EWkemz70o7+DWUpUwNdbV
qTitIVPTgJ7rGplp8pc8vWINVTpeufMovuX9FHPzkEV7JrtlgCqHhStvv5Mh46VcUydWc3dyS6GX
3YAfwxlnf5OVBP+yaexXVcDjCuHt0uCZ2/RjZMGzoqsmx1zw5RtUT0X8mmNsjw6IAjF6R5+SnoPd
GMaqtIZx29CDzViOSXMeyBnMpr7jFbGosbrlUmqTWyeVgkhGxbZ5EbofT7DzEP+L4LNVw0cUpjQk
udGHN+p3ZYI9NFouH6XlI8XUFKjUrsYrSOf80SA7ssjS/jkuhpDxIpKvXs35rWYCbem91XO4b/8s
bJ+Bxe46S4p3ahiI2zYgTBzSnJgcobSMtzwP5JbPEFuaW7+FQ8/sVFDeS93tKplsAlekS+D4pN6u
17XzJGxbHIBHl+9tBQLOdh5ILn3XBgZLj4R53TviwJ3M3diD+Rpl3q1ta/daKDNFdxfVTQVUvqvC
+20c8Tv2iYXvyiXX6VZbUhzjni6ArWE0Yt06YbUWTDj3GFGwSx1pk9ez8hUkKtaPduotLYMaMRLA
8RIMALAbS6CkSJSuQZkPE/Gkc0jDEwPsAHUmkGKdt+lrh/d/GaeKc6mesovuCnIGHtylNI75coOU
PnMnfDFC0s+ukLu71WNFlUyGopm+VC5wpAgwM4u68LOYLAB9Q/putwJJqCSVBmr1ppvxZoVEGfL4
xjFYPnhR/tZZoL/jCEGoKA8OMFekaf1RTTPsAjg6NOzh6XmwrfdJFjtRtvgn6MNTGaAVahRIWhrA
1rwZm8Rsf5o95sgMYPRgUdNErx82H4XaTSUWFZnioeAPnNBk3UQxjo7bCScjIuwq919DTz1qG+gz
Nt4YjENCXRDXugvKyi3T2WUIik1XuQcUq4OuTHonamobxi2PAiDJeSMDiAjDkwJEUddUvJhkGwYi
3gKDE64pbpqstLGI8IAOJoG+vBpfnKQ3eNlWVMYFx4mOenIRuPuIEbuGtTOy+GDXhDT6aj5C67pO
/vzcER8W7rSjSuNbca1f0NN1pR/96lrOLkYDSjE0zlTVdzI/OzRG9x1Ies98MnkBA512TR7msHju
7afZHJ7JHsIJMX6MpPqKW3PbRsZ6cui9haKQtGdxhzFT82PONDzFBol0PHUZwSc/3uDIWMKdXIwR
tnQiP01cXyvYUpNxajXmG9vHSO7gZZ4WBgh1e3xkpb/QNV9mNxxC23hwS0aHWB4bk4aJjrsRJoHS
w+JJjt28uwVpPILEsrKbR+GXWwtweAASgkIcwHITGUn2dSO/b/82ufgxJbymwVrlzV/Bd9c7LcO9
txlmaE2eee0La2NHaE9OtIStho+yPTBD7lz3VvKPBqyluWdxaSpJ1OJqLlN+tTDjV0aMgxMwdCz+
hsn5pnHtreEnvaDAYY/zGBswLuEmz7aB2x2waH2xccKXoykD8Jl/RtZK3HMJYBNQW1kWkK6guvox
hr84pvjJAM6jdLxKbBZkHpm8gPBghO84eAtxMebpeJXWt2wJhprz2YDSN1aPDbz/VOSHJkz2gek+
eFl3yur6YZjqFbrWIsrdt2jmIwzG6GkqrJsKefU33nQ2pvmVSrNlRox6RUK0WZDmJznoUfrIgpcw
9XeVjvuErYFbbYCY78BDn1ry0xatOm2ORKd/ND9u8OK/4wh//H9LtPJeiyZYd5SDNyi27fBgk8kA
RUq/gTwV8JzZUVGtYZGFjzcGDb/3EH+AnL5A2j/r+VazdVAjH8qMLDx5uHHQqNISoGm8drjbRxUd
HjgJwdBtYiJ9fvmVDgnzYrCtW7akmHsTmcJmonke0a4Bf+FmYPkLzo6RAGQePdPJDHQdBGPEXyk5
vKtvgmHc1+NdkVRnz2zXY8pOZeT1zsUSF49eTv6ndMWmoSwEcCPfM/1F6H2oKStHOHtLm4SFiUR4
ZKMshBt8d7wMhrz8Jk73Ll2DV/8dE04ItJ+KbTLcsGh/NKRKXPrOPPfdxAvVUfqL+HIJixK/9b8y
fKfD0abS/Z7+N/v92Hf7sm6OSTd16xp8+hRjOAdeeXI0MICUDXc1HmMTs5PV+U998ppjaJ3t4ZtW
uyMoEJaZfiXXc415sTRYhsS7WuW0SMYYqoKtQW3CQBFv72JtAHz8DvsfWzXWedZvH620llYASUKN
W9JjW1tnr/SVvvth8Ep11r8+le1aAwCYhcWLnjtfmI+c49l1SHAsRL61aen4ctTwy8uAStxgS10W
2bzfVOKDohAThXSl2NQNRrNpmDaa6v/n9zCrBiYlyeq8fHeUp75JhH4Frr1uI2K9QdPeXLd9dNti
PwH6qRCN+9S/E85/deuyN+jyXQkeB0GVIhjeNVTQUEPxaMYOqmx2KHwCaFk07ERDOJ/y3EY/1QbI
FObW9cgytS3I9Ol4T951TcUKQCC5akhk5VW2FXVrctzitsUlE3fTc+PlkG7EefKcfyO9uhVFYkMC
umyY3bVp+JueOjodTQfDI4TYt9VjoRUeEeYNvkzXvrnBm2C/BRhp3fXGuWmeJp7IYnRIcRN0bFxv
qSTEvsk+e/z/1al4BcaLIb3xVlQ7XMi4ngK8ZIWbnGcOOBYKy66FvOCY2zl39i0OCFb97WPhQX6R
at67Tfmd9ONZSV8tzVSfhEMAx6++Rwxda0uQeynVl8qyU9ezbPJ82pDCoMQf2O+JvVNswwY0sWJI
sAaXLdqxZfM2hnJcVpI6W/bmeBL2mWu+tXN5HnX9VqecqIZ4jPP2bIzjtwiLXUJk0Ofd2NGdalTR
Q4Gpasqzq5lNHDgloQx7683WZfSL996V1zBWV6tSe59SApVkt5QASZViDU/NLyup9ki2oK9jfkeM
Y5dg6I9syL770atX5VBayybzXsy0/ECHYC3WS2evUidf2VX+r+v9o9d1q8AlBi0IdLQOPLk6kdtY
tgOhjGxXpAE1OulXNrMDFxW2hZ7EalNKUFHWcLfcb8h8IrflAzvYWM80OANrTDXvKGs8Nfe1dBjE
M0+L+2IXch/zEXh9+2qU/Z8gGmbYqCiRap9TdrO0Vu7YZ6+UbWD5no9MV/Eit7E4xK53CAZO9M42
dqEr3VUyDGsomL/4CRmxyDRHnOCzeydS1qxmLPHPGklNJJF5Cad57xu8EBC/UmykoZM+c2E2lgFR
8phIfahQ7VhNvQ5VtOdt9eWOlPFZPMYDodJKFFxmdLUnQbFH1twC5n7rEiiZCO/NUgahXPp4J1rX
/vMzXFxFeBuNYt0W80ZRaOvZEtsa1O15KFkUpL8OblqKFEOYIjEFLLA2H9VQdMQoBS17eCHp1PC2
WtdyGUkQnhCKMOuZ2ZLHCEZQd9DS+TYwDSwdm19vbXLKQqVm4rK240Rn9hBFP5RKbaC182rBvGy1
DcXUJepdXr6AJnl2WlSoKT7RELDFriDX7Zj8YkXBweV6n6brnO7k3uVMBynhf3OhZ4N5b6QZEfXF
yNsrqAP+R2phk2sOc1TyKsz6jfYCoJZ1s5eN/aK5jy1a1X7aPUw6s/owA+9DpvXOrecDflW+FMqW
FqNjPleWeh3tegmjBtCEd8/H+gA2jBhdzcpFiBHMPzaT4S/6jr2/nQ0ulQCMa4XXyI0EEHLyAzCF
XkttdWL8s0cb9h+5g4JVRp5vVFv+Ix/20ln0TUzBW6IF6Y2GQ7Ot0HNsZD2qObK0PY7yXqPpPdmd
A4rznqbxj5VrrWbdfRIOP48hsYa26MuzjqtVScVbV/hbV3grpTByR86lHPxXaHKfTdI/ao+Fk5GJ
Py5olDfevYCy3ToNDP54gn7lHeEYf3FHtZcjXvNlX+dv7CqAzaUzCzOgjfDzl2PefxdwwhEyF9Eo
HpAoq0cZ2Kv87jLuUaMY3jRvT10am0aayzwgmO2LY1dn/CCqFUUz73IqDrrVhzFjnkw+KND9SJ1w
6U7uziJoHtrZ5t6jGfmsILAR0NT66KR/HSd9RcbHSMdlXYA8CMqvgF1F6vifbcsOZq6cf1XlAMl0
WDfNT/UE7QHCtU1QtcE3kmDXbCZnWSj/5GP7sLDirKDk76h+Y+0dfZcmY0vfnYoupYgbw46e1poZ
wk8IZgn4MikvHjAsbDI4EsK7RgldThTRixlHhyCZXv0K2H7MYxn9MSE+pFN0cGgqlrnz08J0sqj/
w9OJAlXFZGVB1GYRN9twk5oxPQJ1skt9c1/G/qEYK72hkhDTLHtGP9/4lHR3tnXtOQ98iXVmZDyr
Eb3WaV/81LRY2Vb0W3jmv8bNVl0tCDj7ff9s0sBLtf0d2V08l745L11vuo5dtbHz/M+ZKQ/rOvOQ
CvchyMWwdr35YfIA1MVt/+7RebPzwWkuQCidhI6/Aqe9eZN6Q7n5GzyPpG01vQaR4S5jwgyyt4FK
yAvcxCeRW3ClwIktCozri4HoIxqXs6kM8JQcV+7ByByAH8L3cTlZ7ibLIn9ZdAY3ruHBTDTutvj+
RXLrKfrwhsh+ZB92coyEu1z0RkoVEcmnUE5DvMl9rleen7/z4QE/bStM9nXAlTZwyfUGP+WY7Gj4
OPdZ89phaVJjgSmjcz/BAN1LGPnPFOYPlZ3WyhfiZMTjG8CvhOBrc3GGiZpq7CKQjR/TyH1wSEki
367L3jyGQ7yCT3hsCj4zNHNW1xJLUz+/w8nquJS7TOxwC/IseplcVGm419EmDTFcRUYDkNI/+hHh
Ij/dQdu/wG7ZOyEim2zB4bGRGadsRbb8Oyjmf1wf/9QUn9uSyFVK1S2v4uFclsMLvoNuoXmAF4Pn
u7s+m1osp0g5WJycAeOHP+yUjecJ+ptVDZ9dnh9EaMNqzDBC3/19rrsPqI8TE7lAFnkogGJHueOt
gVyEd+CzySToCMHQhFlK4q1qXy2qVYqy+gJdR6/GVSLINW2IsChJ2qAoLQx/HLesBJYOPYRtn59Z
3p4ycvtZnt7UYP0LW0lUnvxHmG0tPJAkZ+C0YFkYUI7iYpvGFOQpebaNYe1Ik2IWglZ1NT+5yfCY
oaRDHlhkGn9dcmGBuRGoi1IR5CM8pEM+vdCDtDD4W1MQgEKFWwy1seH4+vKKhABWC/qUwa8I5e5e
3tIVhDLT+obu8jDFrMx9UHxZvYnYT8UW5ibIHmFfrICXcGWNNaGPn8aDDJtXm8j3VzXvM7pTlmza
mRgT44v2n91wv9vyFvNmf896OT9AQ3mP7/pOy50daWshKdH29LYtx4XlqF1izpyh7a4LQvjQ5Ne4
zZZW/x161pX1AtMIHwZO67jr93WMu4LISuWzrevD9UweJonm7zRUmIfo8qJON3SzNSvqS8VfSOfb
uYCHyA581bi8XtQ8POWZ9WTW5rjQTv3T2SDvwV3ais2wNb/HDnYspKDUYGQHYLSvghJnqIuIKHxI
EtOzmWJScKKIDTFxZ3PMfizVU304wqj2Vz14xsjgVo+PL4AtiF90Xcx4HEFIsu0FZCPiPyX5KHCD
8HjqC1VLRxq3cGbin8TLvJjicu3UyRKYxXrO2gcLMyun3UujHQ5ObLkY2y1P3Ho6QfD38EESGSVs
R/kGZccvA59vFQHTr/JLF+KKyfxFWqfrQPRsDRp9nqULG6N/wpKywgm7HUj10kfEbTbeBa3/15v+
uGv98gPB+MGCTpea0U/iJfdF7V3YmVOK1V39npjGu+Olr4ADs0Vt096GPLTy0/paZtYpS+LnNmSI
SFnanB05HZCRQVXoa+2LfV/Fx1IQ0KTaSYHL4QNNP6RHa/nsT/vazxO8MyZaY4dZbxqD36HShFxM
jr04G94NHF+y6fNjMeSvjcUUHEYsH8lqH1yAfEas33jRAsqJnJPt8MFQoscN1BfPFYruUkqHZ5Fa
yVicXLdcFU1xNh08Banape49jhM0IMrZfRdW9jaHxltkY2BNRDMDwyO/UU3WWSseUIs+cCY0kggj
ews3TNJrYDevbUJWkQbdm5V0zkqT+WlE+OhwTxkU7cSO5wfrGaveearLj87kmcQc/EA7wCsxkm2s
0e4wrp7iWYCgFsG+LOeQuGJ6xF0FQmgKtvAmHuhj++157vgDOOcg/jATZO1lqNuXruaullZaU0ql
uHIRYfEpRSoUigw0hY0U/PEGGsxozy9NHbzMlbrFrk8WnDJxpRl9jJaKERqSVp1UyxAFZkkZuF7Q
HsQTMqCC5OCCTq4y1bqLeQ9N5pVk2T4qvCe8VhmPezNwbNB/ZXf+ze/DY20Y7xa7dC1xlTBvLamf
fLZtg/W2rUZuM8E76aP7Y2e+6Db+szrzmwWqi/gAcl+6sEHJ8mOcHIHm51O5TtKo3GU+Njw9hv+y
BNkvBpnPWwbJPQzk0aKdL6nt6wDzMUPgi333r6S9m+XTdWo91tKD258CJpsQM3LexFdKfV8SmgyT
hD/E6RByKON68qV/cRMcRyDrJ2yF6dksi4uWwDKKIqTnl24HMLnWJIolWPVfrs93GDeFaiQurh7T
iprrpR7nT49jgEzohdLN85jYeyOt3yuDfmbgEc8412jPjh7Niibk1oL3Z7pvwvVuTiTWo1lAVw0o
/m7Ar5r1Y+Bbl+r+7KiEKRm3NX6mhHV50LgJYnR4N29v0sm7xezkV9GU3WbFtxjn5oMOGV6C/NGZ
qKew1XZEAHfZP68IZeMB/T+MlstPM+B8HzPfXhsZdCwD4XwUHUt3WCJRM7GUM6Nr2gXPk9+9F93E
C78+jn11jGbnS8Gng+Y8L3Lf+ZINzgQTdl1h93srHDatI3cUTKwnF9yqmB4m3320+ecjceQg8ddl
lT3hArozIYlbTP66Z6DwzOSQ6HHV2ulfZCE2cfmEdRFD0Y0pzoUkYD35o+43vQNx2HexsIgfMhNv
Pm8mKhSlv2kq/UTRHk5+welmUFSDQiJfCCt8OEb4GWTOd5+Vv37bXBpeaSxLSd3NThBt8JquKbZ7
LgFDgc+UnAqGd4olN3rfrc9501PDQx4zd8vnQeBvhJ2uzPARF/xj3mv4ybbCutWR/hrEMWKwpBJh
ZQwdqJThRHv0ilzSKQudtVfbB7erbiGu4aUa0OGt/uTF0y3oVMUaoXlnjzaBxJ0uUhd4na10W/sl
iRWkyYIGEnbe2QbHJPq5HoxlrZB2nWEf9/W3GeG+yCznobVJpiQhpASvKQmQJmJVkjkpCVbrYtxh
P+GySeaea/0PKNNnd6JSaQBzxSqpuaV00ixIneJIb2Atz8H4xrv+I7MSF4WJOGXTVJe4BCk4Fc8V
KC5IUMTuBdDjwWt/+nuU1JLFq5XRymEaK3uApuHO0FnNV+CXb7IYSeiMRxJXeHfpl4Xytyw8/2B7
FvFjPizjPnRYFieUhzTqePlFBbDVa8YP1UWEnjv3zbnfPWLT/xWld+m6bGeVFG7l0sRnMT42Ink1
Wuc5NsqzBPqInaD5F0zZtmvJTvsGVWRSWeAGWDUTO4iha9PmoTnOw2ZrdLazbQpAIYGeGbx5Yi21
GuqxvxNrx+kl8fJv2y0e6nYel3NqjSvD6HlL2+MxkdkpTq0l6Z4nF6kUOb6FlTyF+2owX4Oivh+A
B8hA59Lxv6oB6RxTPB3pKDsiOjeKq1JevFYA1Xi/voo22Vm6wug0vmDz/Jg7/dPN8WsTAqCiidNK
oMXR47lvGXIWBC9dpAFowt3Un6G8vceRAjvmfA4yPsUquYC7ISLNprnpoyOLly+631YlTmEz4TiH
gLo2HTwGoL3PWdRtgbwdtD1sYUScZ2PaY+v6VmiH9LRYsOb0X8T1iF2KS2eve2rD5s9nwKnuqlVs
zO+JGv81qJt3pnLANJGkA2gGnpI5zFZg5zdNox/7jnoGZpec2tQYX6h77bz0kjs9+IH6gG9go01k
M2dC9+KKaiXGJaKfKGhyvB9twHFoXMaeYpS8WoehXudGtRCzd0zNaqfpIhdzsQ+V81w7vLMcpM22
of1NUKOaN8/VyOs6UKwx+23kw/cUTLF7iAzrogs+IQScaNgGrm2Te2MUpoo77JCpgWtqzSPfUIy7
0IO3iwzzX1QZtN55W5FZ61jIA53rB7wSq9Qoj7NUP+gCW/hOeyuAWJGVCVZcmz8l9dgcaY22L7A6
LtVU6bNuItQKDdvhIIaSC3ejMMgPZV2fmjhNl7D1p50OQC4N4wlw+7Jyih+MrCujHl+pKJp2gRwf
6D0gsIhZQJFQKqrpwKVvJb2a6uc7B7Q8tYI0hejy/jgMJDFj26C5sOzfJI8QNyUSMazj0RlsXlVw
21fl3Qc7w+lleYIVprPQEgY87viVi1JDQLMvlI/s8qKPb/RsvnjY5AdZk223jYvVhFiQJP1aERpE
MJlPKdEC2pWoE6h2RTvFq9RWgnnGl4dgpOwwHYL30SxrAm73Zoj5UWjrvdLlK14gAFOBvuLB77AV
JDe6I3HIiWk5Km/EFiq4qWNVMagkaqFYR4UPLNhbky5fhRhFVgRBdoaIrgGZZmoFKXTBaqHCfZGA
bSzng+Wbu053tyTzliLImf4Yh4zieYQi5PTpN1MwKzi5sWA9hl1fE5ThM+6S/3sW+IlFkbvIvOlS
guqHj9vCCmWEGtJHL2U2GK1bKOGDtRTD2nQRUrm7TAiVZoQD2HeSL6G5rzbTrZoByIX9NzVZGx1E
p6HKziMuOJ6ZI/2gv1CRMi7C7cXw7TOy6zv5ynPa0wQ4q25AqByMFb8qruXEG4K6eSSTcNCNPgpJ
irZpxr38f6n0H0fntdU6skXRL9IYCqVQr7blbGwMmPCiAYdGOUul8PV36vZjnz40GKlqh7XmUsx5
nA4IKkBJU8uCMwaxj1oGw5pTEGQG1hQ3az5ycpaqAaUPs6t3YLHvwURrVfDPGi8CypF++h56NlMd
szuBit4h/ByVRwpFr6uxXKKb2Bo6AwpneCaT8OBEuH3GwkB40f/aBiFrUTa6a9n1WJ4iFe04OS4G
L7isilORxXwnkGa9nPvGKloc36r9me36d3kxjB7+gUhSyHda9kLNy1awLZ9YGrDOFWZ3JXkPcno9
ZMckB6xlg1k7ydpJtglhF9TSRGEPunZsyIo9JNJ+RWkBl7KyEIyN5WnS4MeFZQ0yeXhiggC1SeHZ
HN9VgrnFG9DtJpy+iEIrpvlOp148MwXqH6A2vOuh5vJRZxzmLDRePYOLGkc3QAkLTjAGnPesXAQu
Dak5jJb5FlZTjIB07PrytTZbsQsn5KhJM8LiCbDmQbpeIQKDK4ELE+NtuhcWmwbTdY+1IRBGcC7x
xiOUaenV69Jt1gWxysQrQd4gvvZuEl8Ls7He6Y2R+h4TcNoH/P0hZcnE3xtFgC86O6PG/aq08GQF
8VHo5qPV043yiMkkoCY3g9tkqnUkilWqBXtveXQbZzhzhB1EVr55iSjXFeQEFF0nLQcggYJZVvo/
Zs/3ANlpEYp9FpApBMo1WUnX+52Q10jsYJtkjj6x+kHDMX7qEdxFMmGhFao/C61mEhxh3m7wIPHf
u8QS2OSrkg1A46GHzpfyAImMJr2XqLrnKrWZMoTEaRUnyw594vRYjRuCXTmBfrEyevYZ3rcq7BNw
7bMdZ+hpDES5gL6vgaKL1dwL5p+jZnTfbDhWBdqtFTneuFYIHyZ5j0++aV5bhROgnKcDLtY7op4d
EMBh22fas6p7hHIdK7uI3qeKqhrnX0HnGn0Wpvk7kgCwSszoP70J/ptm+wRDzU+z5o2EZ8qPtqVv
UsNeLyVRUApZXQVJZlDeN9qih10zxp7mTY48ehXh6c8tYoZa54hQFO0gb4nVTadggVgkHdkJDnsW
IB0mbl/ITmJQn31VgspEvIRJbFf3IxETBNvDXdxGmQbEgkLCF7m7hGhqgBGSmybQgbpzPa9bClHw
ccWFkdDE2tFDsFFjgJ36+Nmy412AIJdr6N622TVrEh6h+XXsR/SYBborRxFJ9E0WD2Iq91rBmexz
ZsRg6jEG0yqZ2cEr1ElDHL0C1PIpo+4v94iW61g3NuqdwozTx3hL7OrsYKTuQ5xNtZ19aS276cxp
Aebl21HRCHjteG5l8WkSchzjVwG5Uu1Sm0rfrWDg9p56kwhJEXkNL/xin82sY5QdG5c66bodk7ML
UcJ/ej1+5Hr8l4T5EYriKQxHwZDUPggyVVdNVN+1FiJJ1cPAC7hhd2bjfOkifbRELmJ3985tY/9n
M6LgM9XBB+scpWG8F3n2iHQDfSiTEHfoTpFJb63zCM5OceIde7FDFwYTHVdrlns5pO6KhLdy5SHp
HDivPSv4cSriTmORaGuHvRGxECecRO+VKf7odUdkTIyHWCGujcA9WC7kc9wRB4Qb2n9xNAjyM2py
l2bcCUGgPjrX/NFE8MJT+DGVvCqWKj8Iml7DPkUfbHnfRVXseRE+jArfjQM8gfTIJf0xIQKB7N2V
M0S6DwcC0GjT/bIqmF+wvuxI+Iv9MEG1wwmdrUctavfO1LxXdU+7hwB56pikyRRJrQnHll9PdWL2
cqa32Y18lbXb8xM2hfrTJIYEM6Bw5EK9eAY28HCZYAvN2rQd4kqsv1zMPVqCyKo035XR+6Rr/7nY
VNGRwxTSm+yQaAaThTH/dPGzcvQtT76GtdtCOzsORvaMgGKCkMTpHJuadXFKKu6oGbZ8qdlXVJes
w/iFuY62suNowfI7CHdZia0DYJiMbYW5aejQOSa1ZJOMZskmp7k1JtvK0XGPBManvpGRpiBqD6sl
dmnpAB5zxXHwimNjzs2hbhE6T1pq7YxaHYoxaE4Yh69o8ojK4ExEieP9FVnxT3VLCgaFlpJcQ2HC
tCNHKOfU059jBQ89UOwMe627aEF1aHPCPs0CkF20wwT0THsZHIaMggQk/PQcxrTHePhNem/bYvVQ
D/tgTNvt6Omf4cj0dSaXOyMC9Yxt69Dip2B8wjLRnBDgSXJa+F+lvEXgz6aG6R6JVTaT/dLktZyL
LXjb7xaF11vgxmThCJQisQCoiFlqcPKrFjeoMktmc6ok08IcTyGYlSwz/zkW37MFCgeI8huDt4fb
8SJBjJUromuee5sBX2qg7O7kJbeGa2ZO9I3DqbXsJ00Zh9myXz226ozgw4isOU7VZvZ+mLwTskXI
1ZoleE1d3m5zBb/I7ae/xkneR0oahGvWe60nr0ItUfYhUpccegPRxOlR13AhtjJ7kFfOBmwsZvwF
MblPTew9Cyn5zOxXVYx3OwxeySn+YAx16oScD01eQ/NSu7yobtUojQNjOR0QH8LDtg9zDCpJsDXn
0twATTF9R3Ufzhy8UKSKte7hekdEH+0ATlw8hzQPrUxRKMZ01RUblDWWKsQlM0NDr/I+28B968b4
3Yuohoa+uxuEP+NX7i5lCHQKFQ3wgAkoatJOsE2R+Vr07iT2QgcM0Ajxwe4sp/0M3eYrHpO/zJr+
NYZ1KZGCqECdnCyrz0YT/1pRurMDXAOGp70IFdFnTa9aOvUbTZdvSiMOAbgxNyJ+YEQR1jnq5EFz
qmNpFAy6XPdRkFcYxsAAvZQHgH1jUcUfrcerVFvVl1d3zwq4eYBAvcmMda9FbL8GhURfY+9ntXwg
xj9QMNus0VLQul61x1COIorD/lCRXceNjBassSYUzIVkhAKUSXaXIFEMO0rIpuy2WdHoB2yzP90o
ndWUlvj4e3bV5eQytGCEQaVA+z+3DpIZBWJ5kI+ZRrCQ8B+BnYEuihc+RG6ARDf6XxYAIOLT5i3P
4m9HaPsGjwlqVfcMMYfMJ/2IConPbDCQe7TeJRzNXQ6UteNXgUoGGG9oz4cIBGzdtFwv/c2cnVu2
UDnyeP4au/k4RJx/lXuLqMK9aGo27NF+xqD8mVRzxUL+KtNx3Q/auRmqe9s5jzSLtlU+3TTOgKIK
PrIuf6pbGDSt2GD9ltBHwTtBKMyWSXnquPdOTke3d8kecxHzwm0yENwFE7VlM9R7IxqvnTN+pK34
jBkZqwLkT5mY305uXsY831iEOoZp/YgRBYSheRtwZDHGeWbpecUkTzesnyjvn3nrLinK01DOZy/t
74M73pre/o1RO8ikPCU6/agkii/V22chbKiXwW3QkFDwzDI7zXSMDDDB7PEbCwq0hRyvSjh9xG22
Z+5HXGyH9RRquorIshlxfIyZtxsYq5+HJv9I0uyfYSaXKOxJqMkxsgL0QSRyC1BpYfVmZF1CaMdM
+pQaIMfpBLp1aRtbzy0PWRA/I+uVW7xwmArn+Bo1knJa/+tyZ9c7+SVJ5qNtmQcPoIsvAnhC+AYj
X3emxAdpdIG6thkHjExT5KJCgayz9mI80xDg+3PocW8gFhIvDvnnt7way3NepPFhCVTQ9fLFtHV5
9URxzON+N7MD2gFNQaAEE301lM1v0fbfg4akgKzSl7IswYYlrUTRp40b26s93yi7Z1R5YJt19y6n
vjmEtXPlJcHD5v0sxhEy2MmfmW56Hz4yl8yKQnykRnLBlnpF+Y7bunkHleKTQndrHfUwBbsIc34J
x7JahmwL8gz0iRGbPNSjjp0Vu4Ej3BN3vXcoLG4Xk393NAPt4hVArHVuEsyn9JjF5FcoejRSAvd1
XeV+ALB4ZafuWYXdC8gcmArGp7a0FnVRfg1MthnsrMkAPtajA5ZpwaNgG8HTBvWnhW3nuMH7nHoJ
kzvk9p54BJFE50upsAyOuIJOGJBe5g48leppSyxaOD0GPJ5PwD3Nex7YvR8uoAxWKQfR8o6VhME9
0ebkuyhpr1RB4T4JJUU+9unIsR4p2zMaFCAKDTPtnjDHrart/0Q+PLid/kWhfqkziF5VnjFpn8sv
i7XYarTbJ0RVHRZxWGphyLszQK+pHcfx3drYwWjNmDpCOYnEPYwNm1lQ/C0ZJhplNe4g8Hf+bPSg
FrSSHk+rkdjyrNp5Ke641tEGJoHc2ToSnxh1zIypbOFYy5U142ruCYhE6KLO3Wz+MJPzvVL/lfzx
UR/Z29tJeWVpfq/i4QA04X0QyaH1ut9BpG9p0p2D2j0oFLWz6r+TCbmRVxZgjFGCrkMS3/2KzEbM
vwfNaveKIxpDEJr3PA5OqD4fhlZ/9D2bIFApMRYDXBgCpceKQdFzpbpdrSwckd4YbojgyyH/xDcj
5FEWtYV4GXE4WI2DNSD5y2rn7phux9XKYFyG7Pu1qvynEe1X6giNG3YDyBLAKY8D0jale6g9iMDZ
1YW7IergPLYYylIDHT6eDY5rh0mW9cT1/OIM+FgYpzGc7fV/NP4ILoD1b6SjEH5xk2l47depU//F
LT0rpCaXuwsZMRY7G7kww5ulQY+N8mK5CWzIIRGAK9RPWBdXD67bkGV3AgeBS04WCIMGxG9tioOc
2g1MhbWWDAfmOS9TrP+awjr0XCXw3b8g++ytXrum+bAlr/LCIPZgYDF1XSjRkyp/hsDDiWCb8KxB
BIUzCLG2aS/CiC7xlN2jJe/BdrTzonAPwSt5M4E65nyyeI1oafcD3g99lFcRs/0rk4uFfKpGjTeG
k++UHCRmFH2hjDvYXv7kqmYgBks96ly8kJ+D5IiFAjMwPqp7T9vczOk5KNpFiN0v+qnyjVEVmM2s
vlHV3mItAHOD9W0ipMaE/krQCsDaxDzMzPqEoz+ndE8qkO4mJlggCL1nogDLfZA7jzCb+AHIysgD
SPz5Jp9fE4b0qAIw9FCGp+qgIacCFI/vBJmDPwwhxafAe5ToyMMKm3RyQQq2wfCQOsFBrB6jTcrp
qeO+80edgJ8gfXLr7tEGxXsCgLnQ9ac2kVj1qose6+C+rNuQlkDMGAM56fCTuek787VrksvncQTY
xuxoxG8KN5L/7UW5dUugmT5dYjFzUS49q5RHQJu+yQ4fnsfop5Z1jMsK124x7mn42RlW9jeO2TtI
d/S2FR13AnBXlZ+mxTOY9PzCC8aDrl0jZOOSGdAVEdfasrMvhocRdW91PW+tKfkwZ7HX9WJLu7VX
OHcquyJ3zBk3whDcy9BbE6CooaSLaEDXTpl7mcBQq2zUV2TDUUUrgkFtjV3HFEavtapeoUSskpET
rWTvDZ6dchQq70gkDuqxc9yxaTK6nrR3Cqs1S/sPe6yQEKD0DnjKI0DRMsDMN0zRAOYT59PYEegU
kRwGb73a2TZpBKCKbKlz8Re7zIR4H3CtTqL3E3f+r8/S11pAYKVyeBviyccs+x+7KBTIOrvIzPqB
jtMifIj+aV721+TE+IXjyGJK6IhCnYQeu1s0RzjuzIbhS+sGFK/915zIZ5JDyDPQYQrFbn0gReDV
tXRCTc1lJYlIwbxNsOgCkDDQeKeTG5b/WmfmZK61YVuzmLI0+32c4xnuprtzmppcBtrBJ5YMVyfC
mgMaUzsQ6AMlC14T3koGmaNBeRB2zd3pApC2IQDfyagx8HafyNVuVYcs00XnsgpK/cdt0FoFtviv
0iS59VnwO+aV9OOWLbFB/NwuYJqNhL/i1+K8VcD26Om8Q5/Mn9OM4FFV+3Zotwa44MZumJhXp1hk
72mV3dE9PXRggkyZN9aYdftU6RD0OVd1EuwdUBVpHNubREV7R3N/vQHQg+GpXbtoUMY+fW/QyvB4
otRNJYad1KAhbvQNQqybxE9BTuiGW+LoVArn/3hK0Rp0xbiR0cBsBAAJ4DVmHkdzXmqc+jxNCLCA
1O5SJzplnfPB1J15P8/yRmuM/xJd/QdtMlgbFsS32TWPaLPYETjyv3mJrOiV/eRUlEqZB4A9FGO6
UnFPVhIDyC2zY8QKQs/8cA5/AiP7Zy4+Bzu0vxPcLyj7rXnjGnidxOheElPbq9T9ZOHKIeVRQE77
FsWxYteMF6O/aGCZ/HRgWVnUy936UTIIOJt9/RZlyecocCXW2c1NW4YlLUT9hCH9kVp5Z4fpq42D
rxyqzzy3UYi2L5PKTxYLh6no38I+WmYOJxlH+0QmWzmJLbe0H+rlJWhvlDNUniTZQAVdGy7eHDub
IcPF5suYiGMDr9dyiETAB4s5ThIlRXoQnJYVnxCvNB6QtCcO1nV3wSgu/AFGrOCggfx1MwYBaqLT
I98537LbTVbCAf+kD+4LsUg7RwseidS/6xm578CibLAZ3Ho5wx9l0D6r4A3lwBuLn1szaKuxUu+0
tQTupHOzNjMz9uVy2vTuu2u2t24kBTmPC/xFzcHqnQIHjHYMl9FZp+FpEKxsLacy94zne1+UaOKN
jEKKJGaufQ2k4RyN+zF20Nm2hJpKqW+AEX3ZuaLvrMN7kfABlt6ElivbpdDfEVejt29uZaTejNm8
K92+EZ3Rr4JiJqliRqUHNm2tY/LHmQCbWbe+AewRjzYhSLSizrxAhvsrA5PZ35jmFwaojzoASg05
loEvI2PaYaQ7TjLfgq6mMEvivaWKLzkDDIymCBZUmA5r3R1NaiUi3UBPXtoZ9pWKzH0cA5kdov+0
qf0CG4m4yT44lgtZHj4Ep9FX1Os/nsg3VcZNTx45pHPODWYLONMBmHcchkWWIwcaWWc3eKW6gIXu
HHiRP6ap9weLFPX4bEQ26d+o/YfQ8EO7AOfU4YTCyKviVdXWErXqpJ1aZHMxFm7BBrFtDYpGyIrx
c5hX6R8iFrb62Fnmd4chA6KZfP7K4jygubJzqlVKUvJEBv2fE4nw0kMDWrWAUCosiVqzNyYmP3hC
U8w1mfAzjWDDQpXdOXN04EbtElbaZVenGc2tjviE0Uhr37104Je5kJeJJzMOrmV/tALdNk7V9KD0
RPvWAA7voA8ylAoZ6FS2sq52Qrg9/Zjjh/HwCxHM+MDZ+R+p4ljM9JBM6ChK7pPAR49JfL7Q8zOj
spUGK4trs7HJv5q8FO1iznoVyzFuIRoDa2UHZnpr9Cbloil5ANNe2xO3we0cWE7NdMLp/UF28jaX
zGpTrfkZ+kh/SjGJzidh2HDNedrXjF+aS9cyw1h7RGY163p0JXq7LMaClFTiiLOPRAcSrc2TQGq4
cTVKex5OCU3BM8z9pNw/G2G2sus7nSG+F030rFaDJwtIIe60Pt8ygiWcNLSV94kq+YZoV9+koKvW
pu2sl6hcqmq4nRm+bE3Kn7iAsthMyA2QAxZ8TLVaVTWCI2HwB65pWXgTFhGqxRMjZf7ttfYRIgeO
jkQFW0l5BJ5tPYv+XAQGHF/hflpe8hH3ybGKgtdU079grfnIaDZZb3yzyKEqG7wnJ5P/0FrdHGRa
iPPiM5mkT7Pr3L0Eb+8U7ABVnbmg9Y1bMw3Tjfhtyutb0YZvtUnoD65VA4bO3MJloMyPtfAxkYy8
LmMj8jVhn7RMJxpez9j0uVeRIbrTOLoCg1Z/wHCrcviO+tBcobheUxo8yDJ6ivRfuH6i5z+pScov
iI9LFtishoiZ3JZVtUPrg9IbDV5uPes2J2idgUZTY6HWGpkiF2ykBR5GIsBlyb7ArgPrAvttzzdj
7VOI/YCpD50lYyS9kgKoh4cTr4uMBjhDTMZsgcpF994Y6zBPJhMKgA9opsbX7IhgECJQTrK0pufJ
NIxtYJbXJBNHBvxfWjRq585gTWAmgjzitDKeQ9cmBTMY5XvfV3cI46je54XD3fAj8cgzZaGKgpBD
uGOrk0jRlB+jKC6ZbU+4gkoIs/3DHY2bgbfBlLXxlBfTjZzH60BoTp5oJ25xLOwWW4/E/Qpm94tt
/KZt0NmKovJlQKCb5tK0J+2xb8wvK9O/IDui83I7EhlRIY1NxHS/ouptdRI0swj9rjm9z/WyESvm
ixhIsbIZKG7oNKkpza05oqVsChzf7Qhoj7/75Gr5z5IwEcdFvpWt9ewU+UegMejMUvInnGyZSVnR
rZ1RaxWc3RQMWBYG4yZa9Ut2IiZ0izkhGbWB2rF+YeFJpmfYBhyprrFC3HIIMvWqo15evJaZIxG9
p2hhNeM8lq9VPYFCQl/d0Xw6gDLb+tjOAidpfAaGu9Pj+a9S0yme+71o6gP7kkMhojv5pn9NT+Qi
MXuZaDdZTuoq1sWp+lcluY9GBPNIQIsY7nIUtQTCQeqd6+RSSc8fSVTrqBgyhV0zhBiQE31UkfdM
D+MPixuthSbfE8dCbcEOUcTnFEnSUa/N366h8kd0RyxLapQzBSopLXPr5szPe3oesWnDWtulnUsH
OKgXTSEBjcJLxBZ7VaYcuHMU8SCmKe7YBIJIO70iXjyXZF2SyU3bgGdordkNSbELhNTtvnKjtEm4
x/9jA45HqkxAQAL+p42T3WwPZEIWDc7lbACgWC0bnFQCxOwzrB+LTZj6w9sYIdENEdX0rrbSjAZE
fiDuYovUbhm77eidsHva72pBtwa6Ylk/2LsCrDOKmunFGPQHOt59N+Oqdxxyf2yMOp0fQVDop4hU
VBvrMAaocsFsSN44RRBQhzvUPIFtfmZE/+U6pFx4Az0Bs4zSZoqI/ws1JEAZXPbxyMGpSx0SGjRS
bUxfDQQBjCLkxRrIQ2OGz49x7Qr5I1rvSsX9zSzF9DsnRclf2r+yBbECMeXTLgHMILuPSPYkPbIw
0EvW7XXg4yhYseuR2tlm/23UXN6ZdjMAn/ixDP9ZCs9TxCBAF/eszliydyjae6y1eJkq7tuWEsad
j9GCKZ2856YHOa67GEBqHDN5tUNsu0U4Jn2GwM3DisMvVjtEEarZ3eesRDOZ34hGKrdlYvidGfpd
DCkSuMlH0vJKosj+JVAAd3A/1b5waVvHrvrGgbENqw5mq8HSTnrptiqnL7dK79DLt4EHFIQCxGgo
XnFJvTSlqzhT2w37m5PmTridFKbU2XmKjXZHkPwJt/lTNam7kcMfxZU4xtyxBThglV+GVjsSy/Bd
gech5OwtJPLRaMgdYWCWeN2VJTSglpDwnJJqvXUcRLkNgLwsdJBa6e8tTJspEO9Yh/K1GMWh0/Jr
lDtgN5Z0IZcfZhO349fE8A7OSmD4WS5a9jyYnx1w2ZSHMG0zGBonho9gImzgGxl+gxUa2vc+oZBn
nL8LJvcrs6O7NjLibeYHBWJwbCLMoAEcTRBQSeHbFfHQluG+x7DOtqFGBsHc25dCW/J7+Fzy3KgO
eowZ2IZ/RDprjCmhmr4kUIc1E1Ofyw3UtIyJQEpukGxwl4ze3Qv6q5Enrx7iFh4VSAxVf07C+BvC
YHxpS0HEdjel2P6N+0gZ3ccSZ3XIICL5v4h42YzyoQRPyrC/bWPhWA08xsLUXrQiJ5EnI9MPcN8m
1ni7dRF/J/oYEJ+AIBL1y2eecvzoxqgOwZz9hphLOairfNc1vD9BnkSI4HEpdcgjWSvzJsyyOiIM
f1CGt9t6aDYGKy+3cPatUC+LZ2porTOXNaUnWZIesWhzz6WEYBCldlsu8aAK6y6AF9aXPYlnBlqZ
AOTPk10S15o6HjpaD0PIYNp4KWSXr+uuo1pwbTJwR9IsWIo+hJPCS2yiYkN6Xc8M3NM5BxO5zgfm
a3x2zcppJc6roviZYhgeoZi+sqy6oELtiEIhYSIzbmk2LnvX0GaEibSu/Q1n2iXbvfeKhzyoU76V
xuaxSKp14ASH2eSXasvoI2b5BrVl3mYCGWjEM0W6EKRAjFrkxdMCwnMR7GduhR7ekVW+Tr14laML
fKjUXgeqxCZCsKEAZbAogv6MFH09zMVZQWpbu0U8bWUoCHHSuTdMNm/DxASUNgeOwQjTki2G0Uxf
lWVds555ua2TfIdKlJyJkVmIDCYBxwLu/gRwIQ8lTEQAGrpofKNfts/VjFV8+M4z4504lD14wlMM
XCWO+LoShp5EYzATrOVQV+eGhydSoEhDwhJ43n+Vq1vo7eHzmUMhtuzSFZpkEobssKp3BBl/SaQD
a30CNdARKrk2o6BCmxRsA5usLAPqDgYi86BzHTPe/ZAWkvdlIyz3RhBbGCCls4EJ0L1puJDvfSRe
BOJCQQuI7HIMti2sa5SgqNT6cTp5tia2AR/5trT7R0tiF7pPZP9Jr6X+VMjB7ylKYV9vyT3+4esG
LOnM+OhNS8rBrL9JywU0uihOtGiiEyH/ZyY5Y+0RU4uoDAmPYN0FK4qnyFACxcw086HCkhai/4t0
lLUpPzUKBJqnHHcRKFUMdD2j7OmGZ2ur1+mb09vPXg0owbSe5xrVFGZQhs021aMaLp2sx72eeL9R
x0q9iKYfXrh7ggpUZ6x1T/LC/MezqXwtQYsfj91HPGcvGhKSMg6vVhuc9XbmBLa0bYwadj8UeXzp
coRUUYtcbVpgJkGAn5LtB1ldbPXWAA9Ja6uYjMvhPOtexDZlnre9l360TnOPq0L5Pe5xdqH1V8pH
tLLwDbF5SV9ao3jLzfDq9el+iMQfqry3fJaPsDHe9E7tQ5N2e4yUu2lj8TEvDkgwlbeU0SY7YuFr
uor8NNV5R0f5aMRwTjhFtx52Qx4DtpHxIFjrwADReubXKgP7SabPtsF727NJUxAZhmbKwXOlfml0
vFUtWJtZ+x6y5ieWOhkpFvOWtukOruscQju4jqnYm3DFLI3L1bN+dIn9AbSL7QI6U2k+raeZLKg5
9QvLesAHeCCrM/l1gd2p4QBXnX4Ns/LUY08rhIboNn+OVfThDRD6+Os7GRZfehgceobrwagjXSI4
R9U6CwHGOrL9HWR8VQJ4dKjZH301AjvhgnOHh0ipz4MmOEVFgfssUltWATVaiYkCKerfzB6zAS/x
Vy1nvxMsNFoK2Nlr35iNXdgrn7sqc30d8C66XooWzd23BrxTAJuPgrZ5lzGhx8CBDWzeOxXJYzbR
XWmk6Pww1TXuRaBI6m0UKsvSgIknV8L/19vp+GOFVfGEkN7axIj4EYrt0MGDhWNXc8D+tp/pzlZd
b721UAWbzIVnQfCk3XZLlmSNAi23ui3gnOZFWgygm8jYRZ14t3ALEtCH3dAB9EP5GlzDjhiEFI0S
nW68Flb4WcigOYKbsbc9rwVE4w/CVZALuOkuSfF1aeUr+9F9T4A92uQ6PKA4PZJCAOwhusfp4gcB
t7EamC8hXzmx9/jEQrxHk7JznA5vEfw2uqVHlIvDQCzchlDdHMqVN22DOPuNgxk6C6sQD5r9VkH+
3fXB9MoeBjV4mG1zHXxCXLLg5J3MsG7XVPC+o+npIih5Aw3NsrttzK2s48dgxOdgKtGfxPLRjz3B
RWk1bZNS+UWr/UgsqKuSnkzO1rs9NPgEq3ej7q8aBn45sVDqnNy3uIWDERR3q2HGCo1jh92znpGb
OSGMdPKPaGcySZ4BV2Z4wUBBmJ+Zf2hxuzXt6Bsd/ZFkBT/t+V311SVMR3YPY3jqpuSnt3KC+Lxt
wWtRaMU2DyLuI/1vkN6XJYd61djug2Iy9NFf2CuF0f851SyujZpzys7blwpHL0Q+BlfUS6r5yefp
KBNSxES6TFGOpGLv+rr7bBPXN6DTeTybBtLDMmcgOtmfeAxIq/SG00zAi44A3Rhp3PMSx3sBET7a
FpgSOqfBc1uY9BpqXhdxcfJKecEdMa5VGZH1ZQcrx2vPRjniNRMX9OV4P4iCX1EangnmvFmDdwPE
q2NYC3FbwNXxu5nyq0zFB0BVBtLQG9om/290ms8W4jWUtv4ZOeSMMUQ8JVb1qpLq1PfZNuz0o1lq
LzVk5cTTz1Xt/eWSv+GVJl6w+Ad6JBObnMNCD177nN7dI0MYvtDsWccowNGAe8vFjQTtoH6JWaEx
RGJF6wkit2rnERkk09gSjzVQzUWwa94it/9NE8tdu0LtyU95NWUONtidmBaBVo69JaxOn5vPXJbt
OuuV2HR61O2i3njRmRVvxBQ9O33nMcs1jhIDU15xmA5xyRaTcRrwmBbnaf3eVzAza42VQpBkz6jV
dhXz8HVg6nuj9r4F88eVGsRna6B3ibExGouvRLMg2Ji3bGaO2uGhRAaFSMw6Jhy5PuZHtlRGQbSK
wcYwNe23xsEEEiBZMEKNnrtEmhPbmOpqAOXDYFyUBowhk7KBR9q9lZ1t+1lQJ7+aQ5o8/xXSzGDf
K+fHZve3q0uSLDs8X/s4rJqd1Mx3xwn/hiFNlpzha+km+Odn+crXUFzZC6chMt7GmGc8D09QH0Pi
mGsLoWxFXGQHkavz0LRLRxZrvdanjRO7MDxDdR2iDG9a4+tD75znEViF6QGNBZgAZssl2KczU99e
JC1ukm3jXjuMo7ZEBOoXbjBI71M37Tmk9qzj6V6z6IknCPdo45Yrk2ksPPDyEaUZU/BpuLhl0PvN
tOS2cqgRDeD9irx+KGEzQ0klS4Sy/w4dRh9VUF01q5+eyxDo5Igj86jY1b9nQxb/S0HSoQyy37wc
lfJUcUk3yniKxnZfg81aW/robtjxUl1nwWfW/o+j81qOFdmC6BcRgS94bW/l/QshjXTwrqiigK+/
q+/jxBynbkztnZkr6Y2a9O0Vl6bho8WWZxX2OQBxVZNsWubzmMXHQOOw4Os4eVb3B/MZohbUvzWf
22eCwSUo2zsaLL+GPGv3tQf+EieozVSWXQZRIhZmHE4dQLP0IQ7Odmnqt/DWBefXBGDwCzm5x7vc
8j67OQJHMYjfQOOUBwAfPXj1xEs6xCwq0uCd14jYmQUL+NSJaxbh525M+p3ZOTxaG5L8aMJfMQA8
Bwjp8/6gMSfO3e6wRJzfchmgJ4SWuVZlxtqpKzCLLcdhCVibd/CqauY6FZhDHbDBy4qvxdK/ll1c
q0p/2HnHAzi/LKO6Ixd20RH22ypQzxj6Idib8G7Ky0McQcK+kWY0AFpRwcQjN7jSvJLXbi3vNWH2
Dh8RB/i22zq3tmZbtxziRnnJguRU0jau6GNjkKfQxs1eB6vae5Z373fmHCmojGPZ5VsH0+uaGWET
Nw5MMY825a5VVBQ1zTFesM7Feb0qRPAoMPTzPorcdeQEZ/z2ybMvzCeVFiUg1BrB2mafjL171TLh
WhnnkArwJMGbfBNod2+59YtLbmcjMwWeBAYRlHHkkammB3Vx9Re+WefkYHWHV+i8LXp8DhVrnbpR
PYc3PI7jQFSmlP0pcdKnqTHZyuvU9LZk6sMyaoY6QT4l6klj5l5s7y2eZVXLH5lV0AO6KxZmKGGo
wCNsCS8UtstaQ+RfTWxjw87LfxQ9XeoxE/yAo7g4doJVu+DWiqUXcaVxqghrET7OzSjQNsFvneZY
YFvkLJXRo0RkF3QypBdRLddFo6zSoAuFPfUSQcyb52gn4IXVye342nMNwTvSu7SlGSVdqBVBatzg
Xjp2A7gRgOMfjpABAWLvtQxi2v+y+sc26iezojNi/rvv+m8+4cZ1NzaQDmx+rReGV0E+icWGPMat
3i0t5iR22S5plYR6xqSinccrJGsc7y8kWE97yHQ/DNzdsV4mWGcpFNDROtbJxLFtzsVqalngT366
yy2oHI1F7J1vFNOcOS1Z92nDvVxq+U/YyU863AxW8WPb1ijdrXfowu6FVTY57IiiGkBLxaqJ3Fes
F+dJNZ9sWuBhYAvLhHt11XQ2eXwChHxhS1evG1LeEIJ5srnqdvW0X2VVc+mTTlilQ/XDUX7X0EK2
TjjGjlbEsr+ziSimgOJsA+Z6aGV7nWJUm1RSiMLLcb3cFvduW0aoFOE2rMMfriuKkL06+ORrGa/F
kmR/OljUaZ5A7lU93rshIZkVVNGCaXYE5g1S9IN7Cf4qr0xWUHAuEMLxvfAneRK1e2mSb8aI43jr
As+66rFGaqsr+d74S8BKgzhVL4pnM8fcRpgrq8V/NeW8pnPkzcVFvk0K94lb4y3pq4tJqqsYOVcu
ynshC/WuPOpLclb2WUP9EPlDIq95/+eBAAOy/dC2pO11MKBsLSkLCzIJtKSTwh6su76NiGuPe38A
xmZjm9HkILdzNHxNujtJdCeOPWG3CeMlPMFnwypJxIVNDD4ogkQFJ5jQYZFrxMo3qXWXL9LZFiFo
WDYvIdb1ko3e6Jlj7dOMTim7uosjr9n1AuBKEgjGM40s5+qcPTqLf6wxdIdg/f6dMlY3RPYfxyB5
71AB6NU4ly3h1QzOBe/iPakZhBsS1zAom5tOk9wYB86M49hz1FOvymTd3vibqqXomtxasekUx5y+
KfaGmkDe6Fl6B1ebPvlKlsdJsjLLY+lcLEKHm7ZqvkXWfbsQYII5P9g1JgVhzaceruycaTRPOExq
AsocyeC+DwUOvbD/4dHOoiy5Wehi+HJtUR6dafidu/m4UF++jTMCiVaz3GmkKkoigeDMbfEnJ/Kk
tfWQl2jQeM9fDHQ/7gPLpXqWEo+0wZ9lln7r2emH69NimXrhn0STuQhZ1+ck7OnSDPKv2oWFk8rv
LI9wGQssQnabczeX8mG6kYiNc1kKdY8I9GHZFdLk7XRYuQjfoN/3mWN9Bhi9khoyKwzXhvQWTiPP
utPUJ/HQGBg2p4R1grccMk04NVyYy6FPvYOIs/BYtlfT0StjBeU/ody3BvMRr8W033v0Lbdu/BZL
fDW5iZlLint7jjEHg9NwbkPxKH2MBJBRmmE79cs1yLqTt8CuDBwABzYPb/DBuFkFxvbki54Z9kvp
/BWJ/htj4Lk2FdhaKob7NPzMy+YlNorpjO5PilHP40ScMmvvEuLB67RuJiDdt22h1G/WSMsS4tEQ
WBfPEKFp9GPqR+k5tLWhiUVXF1p67gNhP8FCIAZesszqFwDMY2E9cKzDoXX7oVMuiS3q/97jmLCP
0Lmmwv6ljLHlMYjjIw1EBR86OMo0ZV8048eHuLHC6HcaE59JxPsh3mkj2fZYDPHXToW8l0RySJQ8
pto+KXyWHOfvayt4maIQZGlhxRz59eesq2/4HiAe3JMpq09GDLMWGPg2WHGQDslCdnhD+4pjqVh+
2gRDv3HMcRls+CvoumFms9EUiCbpIUimg9NErIfs9yJDWYW6etZNlF2QiA2kIUBGdRI/DXH//2rf
s1/FR8a3dl3DzSIDd5lsyiPmZU+CbO+KmX2sLv5Nw0Cs3NC64VotZntDER/HghROA1kbCGvUu7TU
VIg+XkvXy9/8NCr35PzsPekHNkO3NPjgjXJftXhiE7auadbtIqflXiZLu1lUH58Xuquuda/+TYn1
yQ3wmmiNN4iw9cKB4r4JwAGKQb1jZgYmo5jwx9L7j30GRxvNcMJD9C5K9cn4CyXNYudyelsnZv4O
xvIfVoGNTlsa3nuzCmYr3+Kncw9MlTcztL3T+XyzIpKyoaqFeQ/xrGNoWLeR1WB8DXhQegrL90hq
pnMwl4Y10lIO/1NWT7GG2OQuj3A5Olp+YfPaIWsuyy3Do02lc8bsts3d6MVaQuygKgWhJzy8Q/m8
4rM9paE8ZCAq0kT8Jln7VUM4Jz1DgUgvNJGg5MM1WIcDTpA9S7wNq6H9yDTQl/6mv+UTbjpYlbeX
diHIo8mMRQ5WrIkKSETm4WwpavpyCRapXj7i0N4riyeuvrUwNQ4UUffNi5wNBbhA/uuYWxkzLyxM
qiqivCxWdhY8Qi5/A6P1KxrKgHltcDfqfxW9GzsgN+zfyf4qGaIbjZs6AU8yhsE1ipF+NSy1hY5k
HH3TVmUge4TR9sZt848p8q1j6/nOCgjkS46tNtfOP0uMn27V/VfmoPqTZf6SkXXo/fSX+yrcF5qM
djpMfwLWxbYeu+Yp8OpTWkRr0wHRHKqWNy+NXkvDL7RnaF5LQ5n5QqXmUvTj2qVuCi8DxYSUe9P+
5XjjLqCLC6MH0etuuYUyiCU22G020zRTXQIFjm7LrnJ2c1UBsveZumoXAJEGzIlVSb7OqXFXlKKy
3sLa6xcFJrvgoc3VOaKj55RHwA7qAVeMZ0VUk/VPESzqddDmoI0N6DDf97ecJdjYzubNNHz5dT0Q
+57JFy2AsBfXL/aOC7p+8Iz33WlQGmZ4njprLycq/VD7cUIGNtqdG94hZd4nnJZT2W7tGBtsE+MW
9zIich6rlO6dQMj/o2i/SUCoAlTYqmGiPsisuqqSVJDk1MwXJ4W97yRWv8YXy6WAw4qVTfkAoXGu
xPPC5sP/nEpESHzBi4zeke/vzRTlbFyt8crnuYWG8+T2+bsc3ZsMmX45uX0cHeB1TsCOmQT6mvo1
s4omxCZ5K59ri+6uDMe7QTOMCBt2YDSjGvrRwJkvd68FB5LNlFHCKoJk73O8q9IOITty+x0H1b8s
52uXsZ1s/p9O1DKnwJ6MXlD1P5WTP09t+TfivFzHwwRroPipogK/TZVpeqLG37nQDKVh8jY3+IDI
UD9WOa2X1hh+0X/7GcTRtMmgPu4wM53rAD6V4ab0WP1vXQ+JpyCEUiM2jmF0NCn6EVUtpx7vxhTN
yOpUK0Jzx3mnytNQ1j/ZIjAlUfRgSXMai+W/fPG+OM6JrY83dQ01lIud+qB9V/Q/vnDELqdIYh0o
/VFrJq7AB22F4L63W/zMLufpccKbalul2UbETyGjuxRzTG+zZtytqsZ/btWE9hx/UOZ3tQMOU54d
vpR996kbkkpRyX7IeKbYjG5VPg0tXKtwGpm2CqTlTDzKAreIoFNtZZU99p0lxJSkkXgDde/1FIfU
QA/xK15lGh4TlezhIs7HSuEwaqFPckB76ifzEtWKeDBtRfQtPLA7OtsERbqiu2ieuUkRH21AwGke
4mNI1UtKfkZpAHYy9h+GboaN1MLWdOwJoM/01s2EerQrNtqmqyRYqrvRLcwqFN5jPHusFjtYVMgM
89aughcP/6cfwMRSGoKan+qfsef2b/MHeBl4x+mlJ3j9WXb/nEYe51o9lnN8DEvnvgezwkrAqK2I
Qn5iezM2pAQW7+SxIw/G+LO0qA/NWFxp6V8zyvDaeXpGXmYzB1DJD4qaeJW4XyykDdp/3xaGRGRe
PuNOnGFeXWm1Km7PuGVT2tknt49/bAwjY+vqN15ylHtN0HEYbXiyNhGWhYV22zbcp4W7t8N+X/YK
5uhcAWHp5rWtwycZTtEOUeHNwSm2MZEBF1pMW00Pn9VhPYBffdZ5/drb/jXysZfyxALZixOqmryj
3d5GVTaxHafzsL4puiHFLwWESE8kVyquyXrQaOVgM+iD+q1LYaCRj9zQ/LmmL9FsfINFubXeaXS8
kkOE3E1GjSbZgO6CQeLTb8yZfqJgXSzhIa77a6y9Xwznxd5avF3FVbaZw1hgv41n9tQ0Z1nGv7CD
eQmqgX7AznvOu6LcUl4eA4Jn6G3clPNFSMPAaplkC0Owc5IvzZPpQuTr0lU30o9r6hfeUawaeLCv
C5+sStKN7UPqcsE4JZBoZB9B8FQve27D5reLBGhur/OvqZ5AxlIa/J/yne4/xlT33Oig+FRexPXn
1g3vflIw1akcR3GdxhawTAE1aZtN2QAHY/Ya5HIhrykxpwcODdVHLwK8+jysalzQrlj7aa/3vsbl
0YF+oXLrptoxvMA3imgk7CKewtaaNZ295qlJIELaT20U8ahx8TRGb31G/oTbESuk+VDKJyphcO3H
3bcCwiJnMJtR1t3PFBCxw+GqLiLYE5Cub2cbV7GnVWSWsXc/woM/RM70L6F9rnCa50FPWPiY4vgA
XWl4bGOSIrQiUKFcwoLIvNbVKsaZb7tDVhHclwTp8rXHknXFL9uFwEBjYd9jjgEga6snibjGOXHB
0EjvOPV2Cr8XDdWy6etTl2OmBAnkPjHoZxQ8Ob6+i51a7x3f1ueeC/MQwSTYeozvBCUA5bM0ZF7O
VG84juID2rqLi7/BLxg7cnit9zFhh3DQ5bDuBPYBgjoiP2nsl+EWHK1lVotvl18JPOR9nfvmoyLv
tR+0C8KRMMfbUty89H0Ui+c6B73iyBCtPCitc6uKgQNOH8j/lqX8zOZ4/PIDC/jSjEp9jHobr/Zo
aEnfDs2MsysIxS6FcPTS9lBUcAYA605c8WWVpC2M6LODV7CAZ+EVnmu7rj6jJRwuVKbWvEgINAG6
GMLLaLHl3JTUUfzL6O8k6nLzvNMMeTvsJcTrU80ohTqyp/1dQ08t2e1Zqe6eWxojIcY0BvEgF368
Z3fo3vEA/poXaWwol7PkOyVl9CSHkcNN3vrllY0nukkeaPPQS4tnBvkDKLBjL/K9GLJbZtPu70q3
mXNKwwNW72nJxmhyXwuKfNimzmV3CoG+bDUxZFyz9BbFLus63l7xI/vYbK8oRIRTgEXyyH9zmU8t
yFDAuDRLTWSFeLewls3sFk8aeiKktpyneWpmdnXSzeRBVHYYbzQD7IPo7fSxxqm8xzZe3GkCspsy
iPq9NZfx3bSk/q6JXeedwRAG7rTExNrKNtu7UHQ/U1Nmby36wLNnMHvacTNwuxEHhLkno6OrF/3R
pmV/EEq6qKC6P9gQ8/acHJkbyWLe4iaoSRBDynitPF7YzYAxaRoLDjKs3WG3BqC1O6AVpT24DEuA
kBsotwiVKafXKdMbR4LMUq0ciWrhRk20Gv6Lysx+ycYlXgde6m/pzGvvG5opduya8qt0RPPoge9h
EdbFOM3r7G9Me/EqwTOfeXXCWW6Lc0X38SbDsvJYh+PwJCxVfOVdNhxN7ZhHsqnRgz0qlk4w2J8W
E4Pe7UmrWKnd0bRFnq306ua1SSU7RuUCz8mG4VBDmnyMgyTeOBQjEPboKftmy3D0eB1uTID0ZWZh
3ZF6Hv7rOr/jFEu4K3c85j9YlEeoB+3Zz2f+gGXKr6Mbgo+JZL29IeF3Bqjenxy4XLdZPhIxsG89
a20cLH8cooODM2Q0pQ1JC4Wujff1gPk8yWPnBYMFqNPS9fRehoP6La0QnmEwlbuG7+WYsqg7l1HG
LlWFBr6yVaQvYuZvW9VF4n/V9hhBLvbmf97sgQqVWPyOtt/iBMNLEuMcVt6bgOBLhVXAZOveiG/c
k+pp1MR+fGJZ41jmzEfocuuptqInv/eX+8IvnROg8OV+MMQexZSYnVsOFa9itiXAGJ3yTY328tbS
NYPVZEjO1MZSb0uq524umogYQJcT6zIgeq2bMgojAR2hqcP9pBj748BpHsKiDPaeI2HDUbNLuN+n
AGI0o7MqytsEHbPdAlW0sPFb6n03BNASCMOCZV1w/deLDUIn59iyBNoHmNwFmwzs39GQAlv7fRkf
aqrhrqSS2bAGI1goJ0565KGsuae6OtjSqhw/OLWoH3m/Be+33QJNV4PbQysJ7eME4O/Cq4MRMnUn
XFHS8OChqMlGVCe/nzcjk/NMg90mJpC37tlyP0qZq/WkAmqnej/YkXQCPuTZ1NsB9tlI4hAQeUge
H+w09g+y0PYxxJuCoqOrF8jQ4UsyYA+MunR8zHEdbQjUvfhJPVIsPP7rsgozXNESRdYIiesuzLwD
vd7t1iGsydDfNVs7heyCdlGC1HWTs8OBmRz1KH911qEl+aN7dOHv7MowjLgeASvSoGW9uVynZIDy
Zh/UNklO6ArFoccZ9aqrnu2nG5A/GklrYUmPCMXk1FG+p13WnkzN/0L4mu/AsFSHpAHBnHObnYld
Zy90bZqv2Z/mfr/EUXM/iVD9RzRTwGlL04spYm89BhYpXkwM75yG6r3vm3/LwAg1hWmyqV1opuuW
JrRjaFD9wD8KNm3dTPCHgUzdnqyeq/SqkZ54hvuHcgKSDJ+fvcDdYTxGUvB3cRdXVGUH0QHcwCpX
gVjNdhJ/RylL1qJlllBEwOp1QZRunfhskoVpW1gvCwU4kBt5ZsjRbKXWE2WNePYeXY46Gy6h8ldI
f/rp0lTiNL5xvky5jL++j1UAr8F4VISAieZm9c7gwfg3BG6z1qVoT1aJQ5UsNGDSTlHdHHucUsep
UUeqRChkgf1avLmtb4HynqR1Y48v36HjIQeWA1iQuBr7o9Igp6I0ulkm/HmjIsU6ROnBfqZOSu1c
F7cWD7dI78IaD+RUzOGObGV4LnUhLrqO/tKi+im90L7rNOPL4MrsHi95wCodQVwn9mvUsdKH7BJt
anIy20gBKu980e1iXepTqcv8ScbRPT1/N8jYEB+9wmjqRZrqRE+Dw6bGba5pE5jHZIBBZpBEtlIY
84TdAm7BsoyrIYGSCGadWdYKinc3GeyfOq7Tp2xC6wt7ONU8t2jh8H35mXYha72oEeWx8x0nWRVo
ajuTTOzNGT8hDNUJ4oFGfX8qNdoK6d1klYdBt1VJj7nP6VCOdezINfr9cECgsB4mp0OqG2u4z/bI
aqaLgfmSdZsvpFwiSNSYzbg60vCPNHaN3YESmKrHDjPUgfrnBZrtebb0dA5bO8EnAZZdABcabdHT
P2mN0x/obDJ1lq0J+Y613PEz67sciMIauH4BZrKFR7iN+dLJ55uWCtneh16MGc8Oq/nBKqIWcGJW
wBpzWHDu6AfTz5NsaItJwOVYTF0vuPHkNqVC96tREaNEmzSPUW7UpaMxad+hOy2bMEgRowKaX/Ig
wWDR5OG5I/J66GpOLVZBcIE+q2CrGYtJ+9T5Y5XxfXrVjORTtjAD7aU7GtOJo2PPUMv5LeVLGLn2
JpURhUbj0jyOI+GmiH3SY2SAQBnmPeo76pT1QcIDEDgFO6uQhuhDbC/WGhUfK9MkHFy1YyGAcdvO
8j1i+VpZVOB8tB4NrThy+IB8Th60hZfBp5qMPNgOLdR7qwriz0nNwa5bpPgtqkXtbO18Fp34zxQ8
fJwQtupK2mq4cDSk6IUXy32WG4JdUUYZQUYXnAPH7RCwqD1nZXjLrtN0Wpg4OQfz6NwHdjX9xJAi
37qB5XFsGUE2tP9UKYTBYNYP5HOHM/YrdR9zrWH7auutqKdyH/lZuuvH+Ya5SqOEnaMVHSFM9W9N
T6+NHOf8yeQjLjEnCHNK3abiXNDRwqfgN+oexz+VgzQftWvX6V06TAiPoZiRO0kx8efCAE9ORXaH
5p4+KZbfaEEEuAmaJZRQVf3zgEaKDdpipTaBLvM3XlpMTyYKwkukpX4YFfLntrYXLByWQyMdS0g+
o9I4NhSj2r/TJqeP1vgWzjZvns6jyL21TRacGjFp/RfTmQmCIUd5BnvguXttzdYdteactmuvo64s
NdGrP0lYl6FHLzNusTOHA+++c3tns3BWWTs12NaJg8e2HUr8eYTjrG0M0p3i7SXbd1rekLoVv2Xy
vGOMc+vAegwTXuMlRHdl4k941hOTfYWMfnj+bnFDKESfS+pVCzuupT0bcOxcfg4lQbwv+7s0rq3n
2Vs4tnUu1xeJj/ZuNqSn6r4zv86kEJ2Jmx1nnaA5tily9Tylf/WUO9VBBikjrU4BZ6xahzk+7MP5
iisFk62X3t4AifVVdknGUiWNxrVkdfyBdy/9BaU5B6sk8wy99EtIy9pYEJaRPeZpe4gmb6/xTHts
FWv9CS61/mOCJ/UnC3Ozl6tkwatH3/BzjPL/vSS+fJwsvdwpY3MRpdCHt1WWYt0rFuvk2CI6pJom
dcco56JUTFkmbsL+I58phTYEEElxCP+V2If90dA6dB9J7PG5Qx4EtHbCbAFciT1uDX/Vbnm5W8jv
9HlzylL1Nbb1f2E/x09xGnCMtamoUkFuPthqw+4iLWbdzQ1+uzleuK9VF1P5HQhDV6KyMF8MOeyM
dnJhJnNmTr3I2tkZfpOSRyQZ06JLP5db0iPnqL6eRGrvwM1NnOjt14yD2UaVk9wGtaSMVTDfwAqf
NspNvntg9ccWZ/9T7Lj6upRl9g9w7o0ZKVtKk9ORLoahuA2n6djWH65jlSeNCe7qDPa4CZF+jp2O
YVon8fKfBe0HhAH0yN43xYOJsuJVwLtde7kr8VzeQgwmwoxSsP1GBVmm3ZTUiNC8pZ4LSQtk688h
jXTs5znzoOx42jsswqkEBpgBZ9XI2SZCG2IFbLkXtkTxNTIe/mfwM0/4qc0OSdO8qaUMDtbce1vf
GusbGST/wYvl76M24BQ8ifqbJHvxmZXB8Kq9ajpyv7I3xm2OiDT2X11SsuPy4Tdqv8/c21EIDpPX
Uh9dlP3Jqhp1pwN60frYiv5sdN1tUcEyNrKu7nNmGpth3l+uMkH2RekTX6KxPl2VhRseyqxclhGX
UusWgJLbJjsS7Zt+MLn053DK7cMMCmFlem1tIqZK3BhtxPQPM76r8n9TegNrlVF6XCIQu33o8RXF
IymRgkMxNnn7VFddesozJmdso2AHJfkudDjnsdXgvD1dTCvw/Qh8LA0vlSuArKSz2MgK5xL7AmIp
VjCgYtX6r4OmLIhsY2RPQioESmTrTYONZVMMSbQmZnBrDWpZWbd0hsOV90/BUvb7xvEujZtATA9V
wIMYHQ/sK/ed4EAxdwZNP+G5FBTBlRXdtJrZRLM8Jdxmcb+uZGcPr2xLU4TJyH9BaKp2Lm3RB04u
3rbymviNYZ70pRshxY6/TVNEOHna5ZUh6m9BxmM9wWt8Zsg+5/b8apgvNnAZlm3vOBniOD1BXkaW
ilYjs5+WRH233BC1wgBaYtHE61RQWapGArURtbePBRyF3WRXEXsMANqa4JKJwphTCzqWhCGzgVZw
50ceiEFnVOfEcv/VWfigBDJGhHVxpXry0+2E64IamOgUhvHBSMc+AvSoMQoxWEUe2NqxV6+zDcfa
EVjx2d11J1XNtM+R9CfLRahhTWgbypNXtH9sT9PnourqLzQO616nBCumMuWIg8SHqe0oFI6njukD
5b5mB+NKdw1OCp5w7b5RKoFZoGz+ge1N9n0R0DGESHHgdfhogEauOw8Tez77QAE9t/ooizZ/49wX
XlIXxkMxjPg2LHBSS0H0iP48w2LYSi9Y5Dio+o2/jhvvLpFLjL2Aw6/LoWLXB/Y7/+qvelHvaax5
zzKAH5R2zd69CUBTWFvUYat03/mF95hlJTStqI53wZRFJ0Qc2pu06vapDc0GfcjbLuSz7qxSOSv+
EkWlhMeuVGCB6EDAbMYYzKOooW1SRvWSEV1jP5Xw3eKfCB8z9gz7aAwMgA82AIuyA1AnfQ0UqSRe
M7VYsa08OVUxEgF8ppxnyNxiuqFY57ehZXCL0+SFrWFIqsYSRBpnm789DL3LOMbusZpAoqwSI/jw
SexCfU6L/5aSajtwXWznigAGARF18e13TP/9TBdbMDrN3uKMssZ46EH7c+SD7HS+RbUbt8tsjwde
xRPNGBRYTYZI8qKsmQLf7M0LZXqYsfqeG4vKRjkQfvVSA1TBRMPOKyGe5XE4Yi4cMCd4PDXQeOMz
kUUUjR5XXaSC8xgMT0sBDyrXPqaIuJo4ypN9WA3KD9cVHor7gOEDzSiR3T6+tZ7JGew0VTo/8naE
lU7GkUuZ+nHgHMkwPsfpmY6D7KJ7Gn+Ctm6PWtXl95RPCfMgdiKwgb33pMQETmG06xMqQ/1sFoSK
EqjlVvhF9GLzxMEzRiAvcH35YxHDOTJd58exIHZT+tP0AUmzpYjB0a9jz9IIODaoATOaU53RTcEr
k3G+5aX3Kii4OSeuo+6NzwCtQSLC17KdBziOzJALhQFK2XI7aOWyOc5ObjVfCynqDf6n8ZQPtr6X
XHjEAj1qjYokvMKHBOUdgnFoyKJt3D7511hu9wYYtbtwGbgMdQCSmqWc6EViyxmzn6Cspvd3NhHU
e672EWJ3Vx8F6lhkAxvvGK03wlQ2Z6+iPwWVzfE4zAMyvAmnmj3kIDx4vU2epmA6t2MNptgZk0cn
mAscJKYg+U1Bu1WW80Mku4vdxZAWbfGv9XGblzK/ukXp7fJwzI8g7y3a8+x817ldex6UQpP0eBLf
0Kf+DiDBgBKurEMgJ/csrf61E9m4GdjFr/hyab4K5ldNvdsRKw//TLc5D+0QkcZXyV0TjwQYCDdj
xhL8r5VylLuBqhjvdFstJ9sep00oqIkFC0jaJyQmIbHiPTcVjtWGqCKL1DDk+UlEWTaaT1MSLzyw
QajXncw+wdL+qKqIqGqrv3NHEEBiaUQNBKbOmh9gB0K7uPjM8qyeiJh4DbJCmtB3AYnqewn1QJdL
n1B4jEDIbqugO63K72kELHF9+KDpG7qGlcqcXT738a4JnV8/igo+TZlR+TGzFonn7zGz3PswKP7I
DyeoBYjgFf+GTVjW3xYqqhBphFvXY884OG81Tu+7pK0p6kYCPGPZ5V2URz9xgvZQ2W73EuQWo2tQ
FndYYZAfluxnxoT6ZGhNA9qFKwY22G19RgurFN3wXsoJFFVJjiXV+X/hkKD6VzP+KbzQmumkEZ98
OD5Dqvov9YGTV8BA9glk/Wcwt+yZZpxX2rbkc5pLJL8EtbcpS2hgt55zi/TIAeWrePCb29/TLi+2
Iy+Y9Uhrs1PfjoKCPAWkbjvhulh33O6ltD5i4jN7i1+Gvw1qqhwMyZWlr/ajhl0Z+X1/ErjOV6Ob
vbu375/Zyt/XxdRtsPxhfROcE2Lsljmw3LUAVb1R81Q/IHgm2zSj3Hksq2UXey6cqDELCQuKlFss
FbT7tKovt5VhHsjZiRxkSeKvSKriMvXeNVzcFnPmmD2KcYx2GZwH1KcET+dk9J5wx1vmCrVlVfvR
BYK6Jt/Pr5YHv711nIJWOGkjBUg89150n/KB7GcXKnBW9LfDYyUPMTva8wwtBsSifOm84jm0RkTA
urq4rIJ3LAFII8JQWbctRelIiJxORHgm24ftPkvse2exjkMKqqpZiGRZ2Uex3OCjEWRsEeuWaCu9
qInj/tGyiVHFv9VttAuSJqHSawfvbhtL88S0Ce7R0RGK0YCJdjTVii+2xNNVVRev8H6LOUG46tph
K4suWFcLdgHlAokUAgINLReCgQN3SqILfSU41h/tfhGfHNBhqtsTKYxZq/e4X7I/pDUaBUQkdnU8
HS2nhDrdkWJzbUTWSQaCbPX/ODqv5caRLIh+ESLgzSs9KZGiRLnWC0IWrgqmgIL7+jmYt42NjenZ
JgncezPzZDwc3IZf/ZjRRRPpscIPP/Jlo7X8Loi4srlel+84sChAFyCgT44sODR1nDEdc7HKYkaB
OCbYdpwZG62HX3NNCYOxa4eAOCxudAARQ7HlGkTLSy28S8At4whoLGC2RR/A3v1EHxUsQQ4NXFaA
aYxD8wnex3/Xrfa2UvvUC5ZUeBURPgZ36ujdmHLvYipN9gvW/DwlOXdLYK9D5f4oiz0hhYy4ifvS
/8IRAjPfFeMdKR98u11rn6fJfxtaYGK+VftvPIWHDT5ktQlos8dsFd84mZLBacmzr8qxkejm6KGm
ZXg8FIU+l5XBubwIoNx4Q8oBmaPNCVcttwWVosezAboHAX/i3gcEy6K9uG9talsdUDf35HQJ9saq
eee7AnFxzOLuRMYh6lcVyOwVgLn+bMAz2oZ6mH783nZeS5svYpQEo9z7AQ0awILMS2MQwIuLyLjl
Blmb2nCbn0ZH04Y0oL/mk/LuqbxB+Z4p8P0OqdQ4TknNCOEIblCSGBdFZ4hOjRW7B2+W+mJLEuDt
hM7IE9++NU2XHO1cyDfbFQ6+lhDrRCebhzxX8OmTPKBwPo5Dfjo2CSyWv4kDlzkhB3a0TJoQSFej
F/YPfiaLW5Xr+HNMPLZj0KXdqiYZyikiHm8Ue2V3ZiiWV3TerMkoy3M4F9gU/WpxPxk6ugSdHfxw
ZXI+wB92WzxheHQTUkv2hFcoi/MaRbSbdp7Jw1+YqfMnrLhEmIHXpDiAsmHSycE8LTMS7RQZTNZ7
UwzOmX55jkmEqY9DqZrx5FhGrI8RxbCklzKI5i0ZNFeiU0QOiKcgieW54oe4KUQrr1FbN9tAl9+p
6vnxGVieHTdHmA+L6GXksLBpCn+X1zBXan4hO9dPw6MhWE6ytspfY1FQEmA0k9usu0Q1b5hAFuFk
ltvK4duW67Y7EV1seVgS7gcY0vFSQqPehpkTQgwPaH5HM+fl5tGTXA4tiZKUp+5T2zlMLA3Zbst3
nSflRXrfUTpxSfHp8+UYyQZ2vBVXnP81LQxRv6lAXm67Rr4WeeH/SxR7aom5nS0Cl4FdWZ+lDnMi
EFX/0Da8T+dywpGfxo8jVhRCEtgkafLh3khZtiLBhfe3i7y17DtvrdoEGX7Q1sHhTbHy+4b3bd0H
7/PoRVx9hpHgW/CdaoidOOwmXYJIy3viLV41gtLrFb/GPTyvwX0uugkXXgzJO8+b19rSI8eicL6n
Rqn5F0HwxBrFBW/yrb/UsxBh3F7v45oRkwPbyGE7sS5lURGrG8rwUkVzymWPHmuYCgcwFW8ibB5F
D7ktSYr5VgQwrvhbSpjswyD/c7uoeCes6KKamIQ8+QW29QFZs9zQ7WQeoi4r1wPXXo4L+dsgE/vS
FNwlvM6VJznLmusoBdTu1vRYo+GWIcvjebKr+0BGJRud2bnAK6psy6Ul2kbSyqmyKcUx8Gf/MrU9
HLWq9D8KTg+4jdp7I84uJZNgM4oHtg6yU5aF+dgqTSoLCPDsE1Ct93JuzE3VjvwFw/gVK8+mAKZg
vDnXuTGeJmP6DtWcvsalP+2z1BrxkOHG48pPKcrgjkeGAbptyfFsuKDjEmozplg4H7uut7/BiSTH
MCafxZkJFLVJURYrxZ/O8Oc648grMU5+OWuILbVktE4Qg9mUFr73qSEnlvXWjUn/NwrbeAPKy1ih
ztCpC2oeQWP4Nu0WPG0R/2hZuy8AR7Fvjcm8ll155abVXV2zh0Q0C1JoiK68E7TZsKRHvgMut/XT
iAZaU+DIs2Zh8hJvCDPBpeHfUrRG8Cxbo3icWEdQeUgrfc4gwchKVp7fbete8dGWvNiIhnoE5jaE
Du03r2bxZJYT1NA4A0edR5uz0TJXyu6dCoCaE5WvPHGiHkPWr/zZFc1EjjVceDjzgKXchkQzZ9Bk
K4sg/LEbPb16lvgM7Oo7EnAJpjL2+GLKGvsnAcnS6L/sgRF3iUvCrrYc+JZw4UobPgcw+oFEWBPu
HUnQLcmo9o407tRWqXvcjNa7k6EZhFXovzX24P9mUsMZTvHJ7zFxjPh9w5HRusjlGU8gmUgGcR/u
zuJDCQtFFjRog2BPrsp4Z6ubLq4yyQxpHgO9hioYmpZ18jjePpqmLwnSDoBGiJae9TLGz8McvLh2
aG0HSyUbUdN34VPmiQ3dkI8UzROjhNz8D+RftqH+JjylePQ3CS3yTPS0vDmTiD9Gtio+wZY1oabq
k7uMzh+UyJx74Q417yhXvRpO3h5VbjpbaSXTrx1nxhf8OusyV4rorusaW7OWRHaBiu8qzl/12mJs
xWYTlHIbOW1xTrANvXlD0l6MSlQPSZFhkas1tR4NnWPxerJDc9xZga2fMT6B3OXWa+5MmJXcWuKg
ffIM5m/+AcyjYzDyMrSzuzBr3M0Yhu17PuTuq1mY5i3Exf5Q06WyDfyMC0UfuuaaJhNmYZ5zM8Lz
4PwC0ZG70OdAWQ0WeeJKgFnWwfgKuzPloyiqVWSyoKzofwo3yq3QANMYowN2qpwZtMQwNzBZ9X67
ICQs8DSm/Vz4NQ+ZocFLGw/fSREAArTJbsQER3pvrrYeVB18WoG7bwxA0y4IOyqUkhRLwWARAEYU
47jR7APo2BfOO1w9LZPEPGB/K3JPTswnPMsZm0xYSpSjnB3MsXjG1+rQDNGr544na0Gb8e6gLbYc
WaJm8xGGC9cix2HTBWhTNc2/oW9enNHlJjczZhdVzy/csyLCJxjCIyMBomyn6FUC6tJIsyX3p4r8
j1H/s3xmpm6mUS2d3JZX+BCvShPfdD7pBzPM7d+CkhdA59nTZCBgOrP+ooSJOIBTv+McrU4VaZWC
wx7OPHlFV8ZljzK5MrLqRbVyXEKU1rqdsh9EinPTRONKa8VcBCwFo1Onl5CWKA5FPL20Ur05mG2Y
4qyYX4A1PuOJ+I1SKKFTFD30IUVdYcjUiiMr23mdT8y3wROZAk9c1eW8ByZzLMqUPnF03PWYjM46
7jQnbOF9e23YP5Y4+Ve+2/HAE3ja/H5wNvXQuNirq4i2XCCtKUEaeMygvLrSuYaz6N7A0ERix6yf
77NZ5u5qMI2GWuvU+7U7YoiO6sSu7jwXFB+G5RRoyKP2O4oswqb7iKvwa3biakk6UhaUZSTDCLoz
jvqM9+ofcap5HUkYEIXEtgS3GPdr04cLFmCpy63mrUpmmlupWiIPlLM1Lex0HAGEeEEPurusRAWq
Ubo3Qeewk9ogJBU3i5VJbcymCWzyeQ0LpyhC/4AhDapVDyqRPi9zrVMBZwAnLfwwQHijDWcsk39z
X1KmRmq7s4zgRDKaYULli2tJPsp2pvqDBoU9t4o3ORpX2kn/8QjCRNpJ8vee/80oMm865N77PgLV
rXP2wrBpYe3yluKIXuJVqx8xWdWbsJ1OMkLRSzrk+9D5sPPkieG0WUeVeOXYRRBPVRewzXTdNNZT
pdIr/jMc9fVEiCd6E9qEAYaENXrcGdAW91gEvJWf4HQ1entbxcLaI668jiGfwqzZAJOSCWoUuEqN
Vnz4bmZvmJUK0Mi94higPlWXv4vI2PcWtfdVgwHNiLtz7EW4rSJCcRNLi5k7z0MI/s4OGeTq2bFW
5BSugx7kIV7wjohb8JEgPrQgwFnieFvP7FGGo366DGQBwy5t76X+gWLenUATUo8TLQehcV/oUREF
Zcd1oBCdNE3Il1xgAar5JsSCCAk+pRPVKL8ZGQDEEflnMeXtNNdZiHgTTYdADY6KL9hVSlQ1y2g/
h6qYD6VZG2ub5MUdlRAumFNs/VaOHqSqMIEsgBy8Sj2z/CfyINswA3L+ckkXiMB7kHMNS7oZUfSK
KNjPuvvCYXnkQxP3CBpo8inNMJYMc6on8bBlxcCB3QEl67k1+ThUs8Qwv0prPBLV8U+GNIfDhP67
m92gOcAAdw/ESQSbfQQSm8fZszEt1RwT/e949cPsxSVw+GeGbM/dYMudCMzq2CqWqjSH/Jy0Pd43
lHiYM1zQXM0j3I3dhJxQeq904R2FB4zEINdCv8TSYj3GPjcX5+zWiA1F2r7O3XiZZooAOhvxz/Yr
rn+psSFB7eysPOS707XcPy1HvKSDOd5VIV4g5QBYnrwOpaR6CFMURGMe/B1BoHabOhO/Sfg268Sw
x72PJAgJl3yW23nv4VhX+zEuB9gZww2X1QsG5OYgw7Y9ykYRwZ07ZCbX/44FBXhtXCQUNOIPYIem
WcRJ63PLsWDr+tQWCJKcPDrgvHRFWj11ZCzuWYGCXZ506lfkAg6CW0wb25bxOrWmbl97xbvJTMY8
TKG8GM9BEDz2bSagibQBWgznnrwUj+hzvIHAWOsWUQ7EBM/UMO72WV0hCuaPQWBdq8EDIsQ7i2Bx
i5dSU5vSQpoDnaJO2I4hBbkLuYV3HT7qt2DkDDdb0txkTnspyvkhzCt3lzfzeJs9BM/E7RZqGT3o
2gRt0vSK6mXul5th9qI159zhUAN3WoMAvjpF7VJtJH/5wPgPPVlxmda/zhReaAXD6oJZfWX6PDSQ
c18oqriosb3OLoSjJNQPqeOLvQVGATv6Sze1OJO7HHOGG53nQfQwh5NhWxo5W2osnvl7YlcQuBDH
pSkgCNyOUVAvTVxVie/O6z/tBcCaIg5RFOzGp2AqvtsI7YkbeXhgAS6v/UCxW2139T0uEx5D89gS
Fmj6Y9aF0bq04Tz2QR+tswXKMzn0NAWUxsLtp5Q2MLLFjKETSjPj/BP3QItZv4oe2WrIThlWuozD
wZ0BjvVuKjj/mROoPYbBrrlquOaBkhibsapy0iwwszL005vJbp4CMSz6Un2LCSZ5hQdw5S5gJj1X
zl9hcKbc2sDQeS04KC6B9n7pCnpNoRzvMJQ8jyp/7ur4QGH6ROpUHFs2FncfCwnqxWjdnzDOy3Up
U0pBu+yhkf0X1ZEX4rGQOXGS4T6S5NVaIqcuINHZ5ywti+KABQ1xKjSW5sAckmxgEZqfkz9+1Zhx
moTepZGXjMKQFjgYYmV7yUquUwSgsAiYkjN0vlfgCia3/iHYsQ+GEq62g4IiDOqRltraPOCG1bA5
25jP5z79Kg31Qa0U0/RAWUBj97S/kEwXQ/tFzTWzXY3fRza4yY2Iyu0iSJA30kVF5kO5i0C4UbhU
XOLIJQRJuAnUJEaRIcFPAkc+KNc+7znhk8VHEs+yf9guSFy3hD1xxfD7csf7qOA31kedsUnGyCSG
aGTHpi/PxVA9zHTUIkaIdeVACha4NVvZD0caX0yHY7tnM8hRUIGV8WUkQxP4ieDffT6btf89jzRh
+u1wb9WU2mR0L47TcMk4Ht8zMoo72qrA6yiXZp5QQ/7r7E8DIsZqGFVwq2LOgFk5gJkJUxN/BAcS
PKlfWH1w9yVNvpp09RRjLEdQI9KDbMpkGkAj0ZnH70MrsodOkUEAmO60aY8HcxyStVv69nbBmXBg
KvGOAPvA+8N6Ns/PvhTvdDAzQlnGn4zbByjkCjbGQktNVElDuKj2kZz4m0WLx+DYWypct3aM/DpF
r9x35ckap3voMLgV6cppi1SRv4uxpxQcSCtjU4/dI7EHuWE8JzCVLzvDwDQMzJGABu93crJP+Gq/
Z9OioovI3on1ht9URJWmGmnXmgrGUwjQzOzZq+v1fwF2VtBywl671fDLQZR3oY8VorAW0KZ2HzOP
A4tvkumo9NJ72/GOqAAa7JAIp/WQgYc2WrQ3zMl/ZpJy2pn+BiccD/idnO3ivlq5amCbEBg24jYV
hxEw2xYMTQUzxK52c40Py1XlWXXFtAtU8piC4uVZwZM648vAMgL235r6d8dr6ENGnN+Oc/vDo4b4
ouMSokYV39RazIe8ZvqERODCSFyZNv0X2N9g3PTVWgvzqa9d9pjwO2gBvjlZAwGWaBLfbFmSpZSS
ZukKE+zwJ4WBBk9AzxYmO1PwITvY3G0Vkt6YXrh64unr3xlE79q43ZHt/fI44vgd7sw+Zb1pZy4z
fSs/xjrmtsy7hX9PNO8MM0urSgJQGv0lTUlfQ/LYYF+img0a56E2sNDKBZ5Lkcg3RtwLr+PHpqfn
NvO7+5EQbOTMaidm/yNBPV3j8Ba73hpesZR/xEvRiT33NrdnAA6RxWDgu0GyG+oERK8+dwyzJ1Qs
IB/lSKWM82PbyJFCL0jZwbuEFTurHu1Xexx3TNBMHTxxZKp2jIIsTLFVrdGFOCfxEZr93AK5q/4l
zvDSUObT5+ZH0jvvfsXZWk18akSDvpTdvzcgaMwc7UGxTK3LePhsJ+9Z1B5UqvCjbvLP2Gg38SxP
Pa4AC5NvXbqHRnQvbV59FXRprXwdlDgsfYUvlGY2uzPvK4Zb4BAxZlJaC4oatC9z/J9L70uQF2ef
P5kltnmdHV5KNXkiUDqYoqmxYaifOAh4B2HHnDezHmu/VJSIRUtIBX/N2Jf5qYG8oPG1rf3Jgovn
NTH1Lc7n5IDjjAJxK9OQ1ky3ZzE1p2thkisaRXaHtvYyShGteC5jyBr6V4rEsjVAx284rNS15sSg
fTmdYPwuNm9rZMYUAUdhGlh6/JeSQPB6jhOHYh/2CWl53U53/R8OE/yU/YhxCF+EOXe3irzmee66
vUjmS+10L8JAK6JP9MIe+tvSIofwwx3VasAnj7pt1laqQ6jw85vlO1fKJg+VsGDvSw/XQF3Me15W
v75aMiJN/ko/AHu4CexVtLDH23oHxvjQdrk6+g1m6zRK4IzgsgiApLPR0zljyFtti2MJ+xF8Xfxa
9eDKqSN+tohKMIHwtYdVUv3R7f7UeB6jl1vny+Fek1XEmswTMeoeg1we66VCPSa1VcZUD7gw/Rfn
pULhqT+yipbNHGYDh+V9kcaKWpdxE5e0AgWCglNVYHhIxeIGHC9FQsdo3HvfvUp2M4LBJrUate3y
+uwKzf/GiZ4rKf9aMUHwr0Cn9eZDAkIB1z8dsVZs3+wRRlfGvX0aaRFKKT3Bq3bjUItwBnhjpUHf
AAPkhD80NxsMcO8F6lC65avoLP91gjS/Jhr8ViTms90XJmyJvjykE45gmAfz1I5nO6VJb6QTcNWl
7MKD51awsqgUxxmGs4vQPUVwqxQ4KBA3t9hJV54NXXyLbIZEiQVf9d47T/NdxmqxIta5dLIygFWA
BZvIvod1fnIEoUBp4tqvgF80YU8KomY2oHxUH8pc3VH/O/0zdbMrlUdfq4bMCcbEo4btaJp1dUp7
895zvBc/Is1D65nHI9JpaCubZ9o3J9d6nF3/lqMUse7wnpiMdOv2xZ2R+fcQHT6mkaiOVyd/BbQi
owlvCa3WnOMkpB84VjKHNQ7s8o4ybQYJ+WskVrHTQ+sdhg7mssHRp4rNW1JTOuRPFA6ruAi2nsuQ
6GflC01s1873/ftG2M1WqvAF3y8iYlQemK1jmJgzSS8TGxZEGsrt+JYvH/MAyhUMBFzlUmsXF1B+
QVkjOut0m9gznxDt2rfYHeB89XhHeQ57DhyOEttyrsavLLMvKSU+1A/E1avbEr906VdL/59MppcE
LZyhtSk3shrLnXIpsll827W+sMifzT5+MuuWWgzXudge0xCKmNixR1+iEqRW2xTX1DGrvUrpLGOh
ehjk/Kp9dF5NaGEjpHir4+wXJQJXOZl9Wvv0aa71cE4EJ4Esc0zovcUFyAg23IlAdwbTGKn1oS7A
yfq53HtZTHzCqC8pbSq4LRfW+pzdWVGA66+FAqQxS6+wOjxZ/YxR048pU82BTySl+4sB7w6PxcUz
83du5OzpPfCuCo9hMXx46F6rvjY+haCWsnOqB4Bg/zytL6MfvS1YvjTAQWDOzt7MAFzlfblNTf/D
Q6ffmEPEbSuhXtXnf6fiTygte+DpvLZd975y9LetrAd/0N86sXiSCvlJRfLSFEVRLIKMumKPOShh
AHAN9YpSV6SeIvij5Emtdd19Erxj9KYlBIln+sCKtstH0nq5GZ+rgYdSIPVnnQ/Pvaw3dCLote8Q
FK59dWmJZm2AbeAPTUvg58mLTNNrNFW0/mCHhzpKed9AJKoIf+qcj6EpWkzd9bORigfCDcGppOSD
8yEhfLu0r5Y99GeF8JMzz51KHNNY7/qGigH5XDdarrUt60vsD6dsxISikP0ZTb1TOkSgUDkw0+uS
ViugjffKzBn5+Yvnk6BY0uyf6PZ8IJBTs9S0D5OszqXIJU5OrmdVfMTcBxeyzf+5I9c4v/OPha7R
7uHTj0YFiF0+uWK276MqfUbRfe7C4QkND1hQ5zCBGx5TvNHaLavN6NxJvDQMiRAH4Yx+4Q7zN7Zh
06lXT2egxRoXhvUA4AdihNP8a1MqkmL1gl39vSJMu+oyda4EyvKggHT6Jg3E3fxYpky69ZhiixPx
oyr9d3TWt3IKzNMocSyACYOLqhdY5kytTOA8W6BqN4bNdURJa7xHrH4l1HCl64bVHDrixkABFUN0
0F5DWQEsoFUPk2pM4h+z6x5AOIvFHwMWgiqft9oF5NEhl6yDjmS2F6Bp8V8RPPdIsYgA30wQ6g6Q
AFlF5pT4oBQpd0NO86ZybZDXFhgHPVi3vI/81zG2iW/T/hulAC+JBX3LOKAWnCjuaoymaE+cByG4
rA/WWDxilMGo6LGpJL3nMU8A7kyrKloLY7rpJnq2qwailpu92R1AJtwDV88noBzXX4E37kCTG1tI
AITKEhRHGzfH5Bb0J4ur2ST/sgQlYXD5lSqeG+tZUn0mePNWrslxgHkYE/qC3u2Kr7my7nHCh9vc
ws+exThDszhu952VUjxcO1j1ovhlmltNUoEqHp1z1WE9Bziu9Y9OiC7YO9mgk1t58JnkDUFAy4ND
FeO+Kkf3vNwz9hysT4OQy7d3Po4m9T8zvLgI1TZqgZ93s3I33oRgzfZ9bgXi/ASHhh/7bcwSGxHT
+gy9HpUi9K5wURaYA3+tlmF5r16e3iEOcJ/Pw5imdxhUhZV915GZvLCgZ6tmgO/OijRtllkJGnn+
gsFwPgi3x8CP/n2ZPIs2sybiITgOHzZpLaQvYgtqjHaFahlw3eRLzzSkVMJw9vwaAIoIQUmUuVF5
9cK5+hhTYrCnz2pcA2IPd5ZvH9ocAhopAJ7QfmVFe690fvChv9WzHxA8y+CcWKDYsZWiCohgRObi
bHkZ7Pkf93dn2xD1opwP0I0GssLXd+wPRNJokEQo/1TV9Jpyytl3IBb2Olw8ZtBybOV6B9Nzz9pk
zMMuOqE1kj2f3HjlmTgejND11l6NMOoV6fBDw862Dbkn6NgogBKHLwmnIeajul8VreNuibbxOF3u
WpPWIETmZGR4Q5tN54WagXpMMyKzLxWUb/TbUEBdelQqTBPvx6C4ZIvL1AUdy34s6h3nQWbSbrEX
JgzpdqWeac0ptu3gmvdhEl+pqRV8oUlm83+uekhdWurbMKz3XeleTd11zwa+cxYydRx62D9RM3yP
yo/ZNWZ9iyPvUHWFw0CB+SYM04NC8H8MSqyUmQgq3GtmxhEqIV2QzaZNa3hM7UxAtUOMirmdTBMY
Vzn4z7pFWDNTSfnHGA4fs09LI24YJDFq3cjSz+5aBdRgdHEsT2VmPPPkd1ZmYLnbyRM315P9EVHF
3VOSS6mgxZc3AC2+b9CbqABV3YYiFu57lv5nY0zfTAZ/kbpfiBv8QY3+qMUAyHKATaYawsx+SGZG
sb9I6mPRgznBm9hKzYKPLo96Z+9j3D6QYMEETJY4tKY/OQXuravM7ClPU28zDcZT8n/Halm9DVY8
bKTgCdwYRkIcvQppe9Z0ZHRdfUj8Vj6Ful22IkAwgb51Vv5Y9vLgZm6wsbGnQn2b+TvVVrRhPhE7
C4/tvretHycGsdKPzg9qoL9oE/NeCA+ChPPFiIvXMGrEo6ggOwufYYM3jbEfCrdau3g17+D5Accv
PQciOYVDcz0ZKEilWOf4bG8gF9B26nYRDbEURKNx6TmIbarQvWC5bJgDp+dQRf3Wgve0qlp5Ik6P
K6ZiHKkr/0aYbQG6D/jjjDdY6tNhEMwGgc87LMo4sdfKphKj7F6CsdxHcRGugsh/Aq70QuSkueOe
+KmJ2ceq3FUmqA9JeW2f8SzrXBheEKSw2i5BIvcpCA3WDFbWdZEH+6YB0lJ1J/oNvnFfns2YZviS
PxdvCvtNWca3Afx+4rP+mIn8KBAXkC8y8HmKBgHiucfQbX9UT/adcOxNG01KKRBBlEiRuJC4cXZk
dyjmqnMuhQW9IpXS3R1WoM+E5uaV78Cn7gc4bpmsrLU0ObgUTbC3nKX5F+gLlEsH65WF6IlFv2sO
s277tV972H6D4gx3LdlNnXPtoaGssf6B8KNyb+3Wi9GJZqLfVnHyqXsKOZ1iPCER4tq2y+JFDZqI
Pbsyf0101BkoC40kzQVPYB26SbRE5JF9m7bYzAUcv7BJFT/pgO+8UTzbNEQw/HJ26B3lw3/DoQPU
09jKprqWeBnvPI0GG2OY4KUmr5DEM76x9D1yp9BgzkdooZRbfciMJ3pXVO9ZIMLNWHD2mgPPO0mj
8tmzaqc9dEsHWkD2d0URGPSBMDn3rf/HsUWB+qmJs8fBgRNjsEKxAguulF7XmflW516zM6p0wirT
ooGl1kpRjrnDeUKSqbfEDk/2Bf5Nvwli9Q6gmE/MGF6yhf/DGWM+KoTeI/nzbMtkxkWNTW0bBXgg
VT62D4HJnR56x0WhCZ8z1YDgtKAHyqE4tpn9Rj0MpWEh9K4ilG/Z0Kld4o1LiVL0Y5rWV9sDd0xk
x4t28eDijRhJb0SgxLo63FdLjKrgesqfnQAIWP7iNW/XLHDeWzhvzwaE7hXOLdZ9j0UZW1V5zBLn
Msf5cNGN0Wx6Xy1IO6e98sWwPmpPNQ86yrCQBASPV1ZpEz1V0wSfLj0GI5i8zO03aShulmHsE09i
s+ECtSkWMKs0rd/IG3qoITTQS/VetCN8w5DTZdiPqNEe4lVd3Cw/zo/povG2ouE77+pdmuXipFxz
D4Ni2tLQd0nbtjr4kRWd+GL8hX3HWNuAkvYSiR02eBnG4MMZvHafGcVR+sarWabOVaia0WlgDuDD
vOFPfWpcmz+Hhvc+kYDRAxP1eBThI7djk7MVaLCq+BfA/GT+apyTDepcFkQNsV7dGQPvnGigAJa+
b1RMHS1tU1DE3DLajVXG51f0ID8iB/P+AlMMZhpXu+gh4k63KzpuwUEe3TmpcW0T2gC9hDaDcCSI
bDuuscnr6hHQYre3q/Kdvpxgaw7W2a+LLy18AusSR05qhY/JsjOOgftdgwSE3gxqLV1MThCT+X+2
rPBYixCW6PNkcj4FZXlyImxomO3ag8hqeWdqcESIb/jFDJNfDqSfe1y4VIFxaGl0A91C83ov2+k3
ZpzcYte4wyn6qfOSF0Bj3wVhlR18HZ8srf6V7JjnIU7InLdju+vd4Sc1gBRkbYgnPKLI3DGn5mgU
oHK4tXwhaT7Z0jlhIXurUkWMAU9QmGlIeUpgxKbPY3wxOhJEohu+i4HaEHBfMy5a+MrGzGdcyRAz
Iee3TTbN+YMDtBhnbfo4M1JQeoKFH8QY+PnEYOL3ZXpNEuo12qGvSdkr+TCRrbuJyNJXp/LBUBmp
h0xPkHblyAkDcRQn09r2ParTHeVZ6wl7+a7MYgOpzhujJ6+f86cmdG8B5bQkmQpjnRXjYu2Ej0Hk
gSCShXxu1gVbcvY8C1DgOSnFIxemft+bDpu9NfisknHTPNoxZfbcsrwdcEqO8mYs92Xe/zOXKna/
mx5qOIbMNtrhX5LOwwp4yEsYhfHOcJxhb9LlhCTvVzdhJfN9THhk+fW6V7U4QoOwvtIT821WZrrl
aZRuQdC9cxEwHmJH0ADDF27LsP9rjsi9LHmvmOfJ+s3UvQSm6M9TRR7egSV3R8oyOHV0C54IAt4X
Hpo4SV4SBYr+Tsu/iynsYT57aYzsLiITwfu+/ywHDnBVxDbC8TO46yykBxqr7KnxQAVCk+UBzuW6
/k4jynUc03tAt2fRjfoXs7foYknYzYSXkfGxA7K+qv6jDwiTVwvgp009G2HcdbrTiJtum6U9nXVI
dlt3wVyh6S//7DK8mSUoYlqh7H3VMXXFHhk5tCZ2K8FplYMJgn6dLNb5hjA77jO4sSjKqoaznvS/
fr4MMxxMjFKiQfdENrnaiQfCv9zLmZrWsfCts1OyAUovTT+tVFHybGDPQUrKfkUa1uCM/Fc+0mtk
V+e8q+gESue72UQhAXpTvjvDuCshcO8CazJY8Ix3MbX7Zmk8TbCe+wMPZmjnm7ihE8hiFauBLy8F
GGJjCYfeew6YfleY28TvPgmmDtsii9JD2RkkIM3gqJ3xteWsrabwvm2jakXcl0RSPj7y7mX99cJr
0YDWyjC33EmzfkhBx0DjiJydPwz9fcCiGpgMIBxS5R1h0XoL+DJgeIYP6o/BxHAWvIROlN/rCuFy
smET2Nb8D8PDvOVRMj1B9ddrenVwsRUl4QhZEvvVrrx3+W3snMg3Npbve6+h3+ADimj+HjvodiP1
NLiewrbZ2HOn6T4SKLw9NOMisruTUxS/Q1Zc+c2eWbabQ9iB/HBJDrHIRhsDbs5/nJ3JctzIlm1/
5dodF6wAB+AOPHv1BtFHkMGeYjOBURSFvu/x9W/hjlLBMNJUmYM0k5RyAnA43M/Ze21IhN2FmfIz
8uYSBYZmbVsi1gGbhBkYbQqUZVPQvJZg4OB4ied0bkLiboEzUtfWikjXae11gtOYBcSU2HXyp+nw
3hZCxmhPAcxMosTWa2nXDU6gdWjgi0NzpN8ULNs0eity+UoDU4ckQrcjdAy9BGd7J06L6zabWmoX
YHxSgO9LaBUHA83pAgAHoveIHleO2gkY4oQBvquXlWj7Q98bj92IqLzu4DtJu2UhxcU1qVYu04wu
s/SC35Pu3rspZak5BsVvzVs3jZxtbKHArQQ1lFSiZBrRuKy6TkPZkIPJZkPjrJqevqINkOOKXul8
nA8yFytl5d2lRvcaavhPUpvCfWJ6BQAhvJsBL+l6AhbTddCTOWL8sAL7aFKuXes6aT5Oy5uGZoqy
rG/z5emqTGz4yBFmqsh9pqOBf4mYoJ6Wb1S9lhMahqJEFxFFfbbOG+hKReO8RyOe+MhrjItxpmFr
eOVxqFSHZpYakUan44uZ2IcXI2a+KccRx9p/OREAfZFW486cvN9kttDAUShFtRR5RN+3zsE35Aep
mdVdreYvTdt5y2JMXmRSORdgRLpV0dQgn7vxUsUZZ35AaBcIDcAjsaisapAE9PP0ctUCj7HYwqTU
twziqlyHhSC2OeNYpWGygxDNDx8CPW4wNJxu5KJkweKzZAVyL6gkKg5a0fBUcgKIlg4y8mQ5urH1
UEgpnlm1il0UehV8qELsDKij6zZtiTqcknZNjUZ7ibrKe0xQ772xJazYDhTpu1eK6SL1evafrvJY
DUKFKs1U0RqdckS3s590aAl6qVGCH6nQFpqYjhTPzNsCWTxvkK4e7XbobmmV5uGWGnn+jJ2xdt96
A41o26bRsnARVdthgQs1ZstfIvgsrTujGsIr2Nx5ugXc02/JVMxeiw4I4aJuU+++aHPx6gRN+NoP
FI7H0qLzbpeGdeHiQGWLN8b2VZ/W5IPUY0YxYNRRV7ssIJFqXlRQ1ixzLR8VdtV46QMrxvWQa7a5
K6gdbSAbtntQBGTnJB3WhbiPppeGGMM1qw7vNyZVIuvNilzR3HavSnAjN4J87k1v+sEvt61r6lta
opa+wNeCT2Wkduz+GrQBEQulqmPhTOUl65u3zWzwYLieYKXIMrkCR9oe8EzKhRGyntZVxT4zq56l
ZmUXsd+IOW4L4ckc9cbp8ZfMAHDrtjluqhb0UY/ebkWAOvOuDC+GIQ2IsoUCvlNhimaycNW6qXlX
SRjLH/O8P+qJ8h9tK/4VuZW7wEiI2Xg2gusOYklIgiPaEAhxod/W+DGQeRLo12K1yZqVZefasbYH
qhJeOr7qE60stj10louCAIfGivodoXYCKwX/QDSwiDfPq2FZTB1Ru1kwvwRSP2DuI/KmSqwrF1LM
youseA8g3bt3PRncRwRD4MzyEv8Aece9Zl9cggZP7U3Kfgb+U8LxlS4ONK4EY/BHlo2IgPQqvq6V
GdYr0WYFQRJOhNMVm2X9IBqyGCjyC+d6HM3ymHvYAOg4sUfrnDCA+jVqb4aqU06ZFKCpZvQPdZCm
lJPQAOCzK53wxSTDicMMjgIwT9jdQM2b7GjY4lIugkq6D/PYuKqzPIDiH8nLqmu9lUZZmS1ejkeI
pk8PxKfprnzNtK/bVve3ASHFR/5aeqetZ2z8hB15MxkNogRRX5mof3XyjaKYrQ2tp4Ea4NKb2pIW
ogFGIGz5ZuV23t+V+USMVhOrGz1QydEGogOnqIAnWadhjmdVhUczMpt7elA/o4HIOmkLd1+2GRUT
u9OMBeQ0h09wm+98O8FyRbjIyjKgrDSqye+03rTfaynKpe/g63VnaJaQLS1tTO2/K8fFeDlE4Tt9
LrnsDVUdrEx/H1VMWjTl4jnnDVwSvMCBFVJSVhQarRpiC/HRu3X/aBTMP1pn5ePg1PHV/FrcwkeF
rEax5Z5aKSJt2Zt7K3STFz2nk7BoyrYH6Ecswtq2Pb6gkayhyE5jqr9yFmKt70Vtr1D+9/eRRQ6X
UbXHwm/bi6gkGDMJrey1gWu7ccMc4HwwUkd1+JuWscMOHBQMFQ67edLJfKXwa2r6XqXdWww6mi9G
CrGRJAOStAJkS2sZ0vRZuqJ2e6gFvX1Z+X6HbdDiFAlszDCfer0+NCLfaaD/CB8TPifiGKzpYOX7
hlqjvcONVTziVDGOfeRTLaG3j1htBbeuXOMAEtSMBnGsNUlcYwZ9ceiD+y7p3J3txu4Kat+0+Pe/
/vv//d/34f/4HzBjktHPs39lLQ3ZMGvq//m39e9/YVWYf3X/63/+LaUlTakr27Qsw5G2Mk1+//3t
Lsx8/rDxX7zpysYY4R+IYAQAE+kGNnAs1y9fD6PODCMgOTimYem6ZZ8Mg9GQ34sGbRezMYtxBg0O
TYdAv2iqDL5m2GUPQZY1m69HdT+PisPYMogCsLk+92RUrCBClrgnd0p8GATI6M9WcQxm9tivkrfc
4Uz39YBnLpOtguI8IoUwuJ1/3s0k7mgayCHbNzWafaRPC/aje+Epa+GEw5Zske3XA9qfrnC+ndzQ
eUxh6fPv/+PxNTRv3NhPyIHNg8vELJ9k524ox6y/HubzLLF03DXUpehugAI7GUbFfUuNq4gPY2+l
O6kX+mWhtGD/9SjG59tH80MIAXAKfIDtGH9ezcgUHfDwN6BcLXY5P/o63mi0s21BfwBosY+xV2nE
r0J2GC5K1N2w7pYOplW6bWPXrUuR/PUT5e5aWH/hr0jXEfMU++cNbiPIfblHCY+vkwE7w79CTE1t
sOer+c1Lcu5h8j7qjiDrlXPNyVijBonHHVO1z2KxHtPYv8/aCmFtjkP56zt9biRbGLwbpmmYrjh5
nhrrst1hwztkI5Xk3vd/O2VVv9G3+m59MeYp/+cCw6w0bWE6QoCvd+dn/o8bSJ1HBbFmJIehQsuF
QS8nMNoMV7oA8wDiiawYCubLumr7V0obl/mYrUSRrA3C6Ohnlt9c+bmZTH4OT9Jgnjmn9zgpYkhZ
ftPsp06/MKR+GdnF9dc31xDnLlmZumm6bNKZPX9ecs7tsK1xDA8aDkaMRJHEXlG51ZXq6+bOLs1i
15cjGmHkOKhZYpPz4wzCLfkoc83SOnz9A527ZsmQrkK1qzO5/vx5ggI+LNBIXLClWb9gtSNdihjy
KFl9PY78fN0Gy6xwTJtRGO3PcaAUSqUKJ9yDHtwEKZpCSJRB+pTGx68HOjN90cFaOpRphU7ydPrC
k9aaBHHZjgJg9YJ4yAmeWgDdV7UhmuH+68HOXBUzxSBryTaVTXH/z6vCEAbScUjbfeIdVfNiFy8D
CJHAf/hfDIPAT9iGhQH59D1xe2cIwWS2+xwHLFmbS5/qk9b5qFBuvh5JnFlmBbNAKOlKw/30nKBa
eMEQTwn7bn+oV0Ee4DeysfkRH6NChIBOYvaoqNO+3Mc4gGlrtOFEIEBj7MmdpjZEj7/rVhnetvBo
uxlSdy+daXZ40AIO6fhSnoshHa5ENPemyO/AwEIG3bvuYHmOxtxx2FHzsuuIQO7lUMU3oqRC+s18
PDPvBTOeHY7SdVOebjo6JTpERxqnhhxSeZ/Awhr92PhmRTkzGYUpnPmrKF1espNZn8FyR0FJ/KYR
BDt3KC497+dkivXXD+3cKHyB+JcpT+fudBbCupVRZmr7wvG849D0xjNlRSo3hfxffOxBVrrMQVYv
YdonQ2ES67SM+MW9lyO6bdvd4BW7r69m/pKdfBRM3YLtaxu6YX3atiB59muSyDQcw3mCW6aS69Rs
LeKFsQFw+ksuOlwWa/Zvgs4zs/Pr4Z1zw9PtE4ILNEzr5EM7lVgHZ+w3JlOcCAY6aGAhmERa19Uv
Keq5uGbsgpNL1Cy/HvnMlGRG2tJmx+agnZgf8z++hhANPVLEC7Aw7HKkB7EqqLdfD3Hu4pjzLFXC
YM97OlNE6QC8CPpub6ZIi9EXEj4bQEjJiectCbSi8vDN7TwzN03MxdJBYCi5qSe308Kb32ZdVe7d
WGxyGH5YEm9LbXz5+wsTOvx+/lWueXpUkREg3kBMMW7c4irpvHptmc64DKHYrJuSxpc71s3tAE/l
m4d27vrYK1iC1d9QSj/Zlra+5O0jeuswtE2JfIQuudG2alNFCRLfry/yzNpszs9NEvht87qf3Mtu
yKYO/zHwQi+7JI+guSWcUs2Cv0RbJDKkOK3Z2dPXg569QDa4loGIBcvxyaCUgPA+toTF5K2887Lg
l4bxDEX0N/uQM8PwabN013aFqziR/Tn57SIM/Fqk3a4I62kRwsktexufu/XNun/miw0EzzXn3S2b
6dMVuetzmsQ+lrGUFLnfRRQ5ExDyucSDQDHFdFcBXP5mzDNvHcc9Nn1C/uf1Pr2FgymwOQ/JocHw
Ty8qk0D/VRsulF69m8acAxtZ2s6MM+/jbx+eNEwhTQMPOVPndElRHO9VHEi1p/Mz3PaxUT61goIa
TuncHr85UX9+hAxmsWKyfLEBOz1vWkEpJ1VJtSuq7MI0sa2XXb0qAvf57y+Kzfm8O1E8xtMZOdKJ
TNBmuDiExNbMqutUUPupw2/u3ZnTyXxQnzerLJlsjk8eWwFloKfFMe07EBx0JI0gu6FiWT+w1nW0
r9Mu2xdp5BuXTtK2WBf68jdlvvgpNR0HwUJmoYrBLAoc/Osb8HkOzz+YyyGQn4rj8Pwg/vGhyJUO
UAMc+r4Zg01nF48zDSLsJZV9+69301JYiqYcL7+Dg+NkqKig5g5GRO3ysPLvcAcWW9YCDExmZ4Tf
LG+fXxPG4pK4KBbnTx8nVP0NTT2fiDDjR1r+qgGAUL9e1T62Gfrz7CW/Wbs/f3Aly/b8MEyoBc7p
HjBKZh+3CPx9rGFyRztD007/+fWzOvNSzOua44K1MdWnc7uwk9AVk5r2UzLtnQkGoFvtM/+7XcuZ
YWygE5yuTE4j3L0/p0TPVsHvQLHs/FoecR7Qqibczqy/uWPnh3GUrrA128bp4aquuWdzqXw30Z7T
Ghy71ntbfVeBODO/bXYK8ybF5cj4nxfzH/Mb5HqPiy5EiYypMqvWCsyzbdGZ0L6bcudGgjaEy02X
SCnNk+2sTG3olSUMthSVM6DGykRpYV4GuNtaMuK/meBn5pvNu6ksSflKsHz9+ZAMkrKqlg/FPnUc
8zrGMXFHU2Tcfz3jPu8SqNXOeyCHJVjpp1+4mnQHA4SZf5h07a1in73SK6dc+6Hj3cNIe7VYP78Z
8txt5DQgmeY6Z+HTPXM6ojxMMjfcI0Y3JHo0eQmJYxE72jd38Mz845CDMpadpKTlfXIH3REmojdm
5o4SxQYJ+aGsrXUUGd9sRs48KMoh1LzBH1HfOz3lIKLK4j7myTgTeovYWDn4+r9+Sp8XOyIt7LnW
RAnRovbx51xoXZ9cDlDoewizHD+TC6XVqEgRo8R48oBkWavKT++/HvTz7eNtcuaDqE4Vhht4MmhF
AoUDj3zfN8Gd4EyFI2zf0vb+ZpjPU/DPccSf41C7j5TuZ2jdzCwOdz5fa5OoNQEa0eiZSEtFX/qA
vrnc2F45GSsFauZ+6KDiAbNAA0HQp5E/pHEoE6yrIGAXKRV1DF9GUxWb2LZjsc/r3HOechQu5qPj
SfMVLgKe70HTaTliNS2g9Pqx2zb0brgfSwsQ6iNKxmhAGxYjA7Wz+Grqc++mwWFirTUdzc4e3BvF
qcjiT4MpRA22RAwXPwFd9LQthqIGNkWBjmhFLFeBebmwYdMYhhnb0JwyVbxNwq7TTa3V1S8roLMB
iEzYwT7E7VUvO3Og9zhNRrcBL9744BAmzdn1jlOpZeAOmHwXFCU8/mMZhUk0auQ2eJC+fj7G/Jz/
PGI7xKBiyOB7IaxPhU5a9Gg+sy48kEeZr0lZSg9gsOwjDPZbviTj0hYAasrGytZM02WetNGxypu/
b1A4SlAfsfmc8C6flvRl49gVfGka2wm2V1C25srTI7JpxqnffH3JZ2Y+z5jOC5sZ6lqnH67GRRrV
yKLfV7JJV7FEfVJybLutSVb4Zsv0afFgiTfoCXBJuMk/1QRtE9YBeszkYBud9a6nJC8TN9cMxTdP
8dMlMY6pK5YPyoKU0E8++SMUsR7mOZmuY3fsmictcy4IPPpmlE9L+zyKidqdXR6fldPzLYQjVJqK
vaYYZp+Xa/8SU3k7zqwIq3j9y4c0j6WYEGo+ANKY+3PZyAOjpZIl4pnIWO6RhsMXZOu0sro02P79
UKy7c+yAbgFcPLl5eTRiAACwfaj1rLvP8cos3TEI7lRTDt+shufuIF9k6rZsaDjdzs/xH7sZ4jt0
+NnsmfSChMQEvTUQjEUAD4s34rtyy9nBFBszxUTnlHvyWYl8lFj1WI67LFW3aTO+A9Z4bhxxR2jP
334keVrOXD+lAE7/7/S4Z3cZW9rJCfY2LhkUcfWtBI/x9WM69y7xjeSF4v7NZfY/7x3q89TpPRSg
ZAD1R2I4CDutJvub7cuZN8myLZ7xPB0+L4d5gdUEX3GHcKVYF+OEFRYpD8qxry/G0E+XXaz8NNao
n1ILQIJ1MulKEh4GKbDCpXlvj6uiGso3p2/reOEWaCKQ0VQaftDMUzi/K9W8kktQ51sSHKDKfP2z
nLlkttgIVQxJ35369583Ni5lbyGZ8PfYsHe4nayxRADxXXHszGxkFN5mUwr2bZ8WDz7caZ4Z/iGv
MfTEEVfK+01KgwGaRK904/brqzo7nqKAhPzStKU4WUBSx+xESgbl3sX7v5hGJNMo2YegNNC7f3fk
OjM3adbRi2Y7P9cITl41KihdOVQ+KcoTNiJ4RSHIluHH11d07jmhw5j79ybFsdP3WbZBBShc0/Ya
SXfHvg11IEN661whrmQV+Waw/9ygPzYGzNB5oZesIBIbzMk1ua3bDa2vpXxTvGid4CKs3FbHBlCW
K8uX1lqyKG+SKNzjcHgU4fSDDJ54GcQ9Lo4BdJHTV8vczfe2S7igD1RAYs7vm2SRmsFNm7dq3Q3I
o5zMhMQRxtlugryIDqv+SKwkW/p5MNNb/I8WY+BjmaTPdqnsbV0VPwpDvtuj88HO89FEwjnguQ+C
cj+g7cWKYfWLPggOttsj6QZ9jw4S/iSy7jTI3zSSmTCE+sCDCsRsZodqKXVgNwn7RpkIuZquhCWC
eYDKo0k8UTzH7pk0guPwdxaKN6vy35LRTLZOUT1Ejqw2aY+s2NGrrTYa0btnmo+R5xrromnHNbxv
ZznBE4S1TXAy3kRRbtk/RUtcAPTtJuiyyU3kdTdOhVZRZh9h5sLaLNqPGpPiHDQOz9ZJCc5MD3Tg
YOc0/Y1MY+6b/MEUuIQGASEO+Xqc59vAL3eeScZtgFBWB7SVU+Cj0riNtOACiQJyOfLW3DjCnmSt
nTQgNCO9IwlniUb/x9BZz17nX06huC9F8YaFe05F1W7IbtnCgVyA6d+2mnsLS/QX9womJxBxEOL+
BXT4C7jAh9rMjxq6/8FJftYZ1pGp3XlGcPTJKQAbzUDx2F+SGI33r/5deqSRGI9BTMdfBNcjYNlm
Gi6tAbpbqOArZcR2+5zGjegjyMxba1KLmoiEJQChn5E33gLOoxU+2Xf9lJORXCFwKYnNjZ2DGVYP
QdWtLDd6KSv7zmiMZS+re72ajkWlNsAid5AlQVc0GyhFQMjqbBMmEMC1fB/X3nEyh1dz1H/4wbQz
Iv2969LrUBQ7HaUe8WVbl7RV+NSbDFQxXo0d0oalJ+W+wYBpO95v1Y1qSbcIq4Cpk7vU7GALvhMG
us2GaSlJwKaN5WwRw67G9B227KU2OuSmd3hxohLqKDTZwS1+QozeNpW460ztgs7vOnBwSoMywfA+
Iul2bZusc/2iH6H81jF4dmDU6coq02GbmXyNCb01SOArktVUIpvHboNvodQJEQisx6hr6xVblXAN
2EZDnm5S4hQuqrSsqC6iPOUS6PDBMF5iB96qBtpcIZcyj/aJdhs7eMItBbSrGw1rg+uVPxJlW0+f
rCtTA3Kaa8FD6qh3vuf4/knwQ707HIfkaUwhEwc9gEfq7cPG8yH+wV5ZNyFfwDog8BaEQ2bWTzPd
HebdY90MJdgX9WBp3q/BRzUI7uERrCeaiTK8T8nJSKR/aUBkGSPrtjbLZB175i862C+AbnFXtzu2
zvj28Kjo4rVvpjcjBqEs7fvSw9oFC+FAlVdci6wEr+ObZIBGcA6nLj14OUHKE/iMrrXNa8PkFhBt
vYK/datEgRciWYo4usiNV4QPa1Jt3hDjCBZMB6DyyHwxaiLn3ca+qnrnqIGCDFzrAY1fvqxMJPV9
GRxH6V4PmfVgISZEjbalvNeufKN9rXE25X15H0/5w+RGq8ACGl8bN7zazx7AlKx21vD4oF4yrazu
MrM/QmMCbx1rb7khdrlWveSFfQzn4689XMTd+NvKA7Ingui3qpKHFOzmxgLtgdYVc4ZV53RdNHIH
lIUitr0GobIavQHWTk+EDALIUvHWRS0BLi6uQjeC2ooNSq+AQ7jRB6X/+BBokhmSXLoZKvbW3jfC
v6kawjSjjACKiaxRM0HxbXr6zTRzeXqcZ0vbhjXeJcb1pOUvBB6SwCEgOXf5KvcguLXl0oqKXWC3
F4XEK6qP9RM8iZ2mT0dXdrd1C08slth/AdxBhfuBSDvEvJObC1H7O3toZxeWuafp+hgDEy3Qv4W2
k+KQmmvL8zuRIqpw45Tktr54i0gjgH0NVAuDhpDNqtKAJ9iudVEPcg1tawW6Z9/jWylavhGxWhma
/IDwD6yrHQAp9gCOdc+/iFWJscEWD/7AJ21MrizsX0j+fBYbtkF1/pYKDEeOHA9Z0F7h92+WhSoe
aleuHbvei0InPafdDEq/xsEP+WYo721Z3cVgOFSBQLSLcDPp5QfpQXAwIclNA0FZGZEnM+zOKNw7
M/UgH9vedVRGl3JUkHd46ZvpwovUD83TVkLlK6MMj4GnXap+Jm6KPeX5Z+L5fuFt23L6+2EUcq+h
GSUU018qfVh2ek5mqQZyJQqrRS78Hcniz6AvabJGVITLctFYLT787lFqZBAgtSaIsF4ZqFmp/OCP
LsC8r6zCxOJRFtYhD8S69eLLukFZUsUHQHT4fr3sveATkENOXE2pAZGjazgIENqOaEQeetb5DIbl
GFp43+NNngMpkloQ3pmN40B7L77ZXH6q2LE3ctmvcNSh7fSp9uj1KaT83m32FTYuyIoru1a7iXwx
w8TuS77AmHwjFju3+XNpK3PO4nRifTov+HSWDWcKKdG5S7C0T0mOlcnVvilFfm50KaQjdAJpKVEL
Qh7w52GA+LAeyI0/gKTwl7X/UU3WpYGjCNolnoFVDrqSzIUSWiQhHJmFn9ofXr7ees5Hn5ONp+T2
zudjl8bC6cZz1PC7T4Pu7nCKzMnbA2H33oWeYzUS47Wjk9oTtfqHV3zXn/ksyOPiUQJRKnc5zX7a
8hpFXAyqGad9L9mx6OGH3ZD74frFkWDkK7du1lVVbuqivR1GiQVTX+ned03pM1OL2jkCL07RqONO
SznYSfoQnZV/MFWJotXTR3Y/8p0s2m6ts0MmWsYgazjFA/X1bT9zhpGMaLku7VSqYycnUnqT7IrB
K1D+M3m8JXvZ22waPH/99ThnDmZIrEzYXTSnOGefHMyCDACKXjdqPzoowbrEtZaFpkpiuZNrPBnD
5dfDnXlxJO02ztjMKJru5p8TulR6YPdELO/6QWdbY3oxouBpIFs9L7+pUHyupdIMQ2joOPAAqCKo
k5dngMfh+mlm7fO8u6D+yJL20po1lH9capl1ERgvfZuuMuGvs/bvFwgmi7IpK7iUYU5f3MQZy64z
6mjfFpBQCQzvQc5hCvymgsXfND+gk/fznyNZ80T6RxGLsya49kKY5PFYDf4J2H1R2vivRd5VT+M0
jBO5zIn42bsVUEpOItcY/qaKOBkOSjTWsgH6iSJb3q/Lh2CSow5RMS1v8Ki5d7CZEtTjUX7VtW6w
oZ7JESDLAGE5YBcK9C1orVp8LNteT6y9F2Ccza3Y3ahRkNMckib+bA7yssWt/g7rlxAxg/8tlXbz
WCcthtKytrFCQ6/T9nnnGsemhYYzRRxBIN6RFdJVfFNRckMIaYLoSWVyIom1qDi8sR9i42k+ViUp
ugpWQL4ORYk32HVy65VYIQ3In+uwg208nX3EmG8MyvnPvLLZfa5bnkHnYeyNjT1ix1pEGOZbQI7Y
ztlBVbJbENzshJsuikdskVNTueuijh21yvrMSAGsDu3v2C7k7eQYkAnypuivsG6EqEdKbjS3MQRK
YxFsmLEBiOoLralIH0w1PdiOvqG0JT75+kpgI4NADPJmF9Se+eyWVAUXGufwW0/LJheix2QRdFwm
2BFsNvmrMXHlW+cm5KQCODCbXYrmLdjXQ+ZtIz+35x6wcDg1RyJa4yHr0601+NZ9BvHqztGdccfR
j+jOkQ/Oh8fS4i94LXPCQ5N4uKiLCN6Q1o/JT1cvO9gdPQdUdyBBgRJx9I4UAAxZGtjNs8za+Gi2
afOoUSj4EbaieSKFa8aIZRDDIBuBBHUDF2R/WeG37QB7USUpQpK+FcfSqA2bdegP9gYnkKgWGskp
K0DLnDG6DmjXAN4aSn9ETkClmzA04G8tiJ365YnOfUxVXNya7aA/tXjDN7Uqgp01yKnBeTD5v7yQ
OKe1XTQ4o/Soq9KlxHqnNkHrivdU1UherdgsLmrfaa6TARiu5jlTt/AhfkEKCD70Em4aRjJ2XzIw
ILOwCwLU5cp011mJRbdpMF/bYGKDpoBRLQpVh0+5PVnF2mx7H4SqliUO/loX63buE6C+UGkV7rCS
5veRUQ0UGgsZgE2KoqsRR1F+l0QjhFELO+zKsqLxWKUBJOWYDvmmVLX9AwGp/dPKMZObGVSRRUS6
47MFsC5dTIB1Hj1PVMCNRI6T0cb9pHPA9BIsEIUEyNVUqbgBrJg6G6SuXbho6qJLNmNMuC2o7T7B
B8w7uEz0KNq4Kqv3eTFEhHJrU7p1Mkf7aEPlvCEwHUBhB+E0LoauRQhGIaH2KWxIZ++XliTlygmX
ucOeqMTq8gt4SX40pOatdNqJQIMw/XPAd/yNjnv5IWliudVgKRwUE/ImyGV6JcyivoWPMe2pLmWP
WUEMr9Xp0VOPzOLGztzs2BeOuYYgAYquC8SyH+r2wIsI+65NOR2E9fgs60ndDPAi2C1pZF+s7b4C
ODhlFq+O0LonOxmNDXJr9vBFkG7DvH6wUly9Uh9p9JWRkcLoa4r2UqY5iY2x5tb3JmZHrqsL52iO
Pl0XfQ0WTAdYwx4antsT+tPCvYyAvX5EbijzC88Y1HPmenDHsmKoSaUyhqOEAr8sMurHwLWITQcu
H/cw+kdv5ghz2tejEZ5IY4K1M8Lr3DdeABYk0OxF7G5j4aebPKOKC1LMHItDJKrqoMPLBrWNpWo1
WH58N7jlcE9pUh0JZnagcRtmcEmJBXuiVVrAbd0aGGOb+1tbNRhFbZiTP8euKB+1NjfXkCtpeoIx
AAYkENpy2OnvCe9TsFsJxXB0lXGTygIUYeFY167vkUFnpJpHVbmjwtjzOi9s2w9vyrmpksemD1CV
tOvCTbHlA8Al/NUoS2dZ1G2wKZ3UudJLoit5VMMxbYEp8XnSV1Jqs6fOL7dTo8k3t2uzFQ0HSaC5
NT5wDeWxyeunpO+fCM8eLqrCIq+BpJJxdnfOEIGkqbv1GOj6gRLQTWFZPUWcLMd22hIgR8Qv8BnD
0Q60aKhfkpODhXGQOKapPYCIJRrAK9ACht190hdgAMnI2scyM9NHJ44xYuK947Obk4ZDvDepx3lW
XyLkDQHN4Ye4jI0+uaohY+0afvWy7ciLHM0ofisnq1pnlhFuiymneOhmXrWYCuku6EwDOXHhfsfU
jQ5xrQjNyPtmj40Wxh/FJuNRG1K/XxR+5q0LGG8ov20YYoKuZj846UM7RvVdRdH9Im6M6tknFkM/
aha+31UAcA+Dphf4v8s6KLc1WTScMdvCeKqGnvz5IHI3qRPn2ykL30sdQcI4BvZGMWEB9vqZsxrN
0V3nSjaPcWDglbeogDaUogA8U0AR+p7vb4A9XI3u1WAayU6vwmFpmfibCatu5KLuI21b1Ja/HswE
OntuWDddgo+MRKPsrbPqY1QMXJ9GMCERnTk/QiuC51wZwaOnAQdYC6cnX41ULcrPrXHLyMR9KTFt
4dP5Kz7nRNnoOsFIHqCdOh9I+dFUsx1EX5PPk5nRxtQquekdUV6GdYxaikh4Y6nS3HxjZf6Z2dm4
JAvT5W3y1E2VNEQXk0e28qWHFBbr+lzDybxm08N6ufViz8BdAWEiDAL3w8laCMCFzG+mXJi/p5Gw
FcP0DLjJgV4uq6xvr90gNHBe4FXf0bDb56ozDoBK0dUFspDGOtYy/VCUROMtuxzeCHmrctvxMrPE
WgX2YFdQelATlQU1lQ+GEccHkobay5JJxA4kHJlALtZeOPtd2F8EWlssS5b338Wo80YDRRkInx4j
UN5QiZqSj3KZWuGlO9ge3D3A/4dAePVLhNqShXUqdihnCDYOOu3BqdnXpsq0NqCl1MFtQabSSOip
POoFMLK0LhYO+R4vmWl1Bxk6+hwdjV+6Vc11X6btOlKk8FR5Ky4dujS39L0cbOykWvFdEYjxMloF
WjUGN0nK9tkKcXdLGDzLUBMyXfdlG+5lDLgCSVoFuQ9DS9yi1djgTckvATNT1u4taexgjrkFFGvm
Nrsyksg3o7KT31XYec2Ssk66Ka2u2dhOwZ6AltltW1WwCLS6rt/Lvu6f67jwn5g7/Xpo81EudeGZ
DziZwZuw47Y2A/uToy3Bz+ikU9sQP/BHx1UL015ve8VnUVMYI0OdTU5f1v4+1+QAL1T/FU11ScYU
6Bm7d6xNr3J/rTO74ZAmRqsvMn/sV2MI0I/IuVdlAAFpaFhAweE9P/I8zXg/yeahBXl7tLQ2Xqmo
6P8/Z+ex3DiybdEvQgQy4ackaCVR3tUEoSqp4L1L4OvfQo9uUwop+t3RHVSLBJhAnjxn77Xv+lwU
RBfG2CkohyuMOyFDafKMQHA1dlr8zu0hO+oqfYr6Nh6IKHO8x9CUIWGlqQTWP+VwDPVR3iLBiZFg
NzmDQTn2l0a/UFLqggCLoQIUU5HRO+sEuLRmlk4b0xvaI9OFjqikovgIi7rfBKrp7toEAb4OQItO
d7q8h0N5YxNCzjuFtjav+fg+rSJyMS1ruuoy3v2UUP1WT7PibapF86QIC9toWorGQXm8IJuCHBNs
BAWQleKtS61yywty3hvx+ITuTZDj4dWkVujhFm3fjs6zt62r/reLX89P4+GjzCmxu3DqTtVEzNNI
XKmdJP1d6KArG3MIFqBs0i3RpwrwraclfyLXzZ6DMg4eUwbGPXEZ/UIvSsuR1NVFfNtnQXPFKmou
g1ivdoMA8tlbY91RyiKhIKPSoTACSEDP0Koe4yrOLypQWABTZ6Nh3TqQNzMrupkEWSA85w6bsAUF
Uf2TwFglRytptRurHW22Y/7aJhXtfF0VITDi2cuYFMfpyWgxaK0YnDWEfCrpAx4K1uOIFXg9ueCt
slkv93mWkJCc0dqeWu3Dzkx965hzstU1I23XzGU8nICRIBwkYyzQAVG7QkrV7Jl+zyc7JiPLL8sC
/HxDqziZBoK0Q/2+gNkAlY8ckFKp4Y7N8GLonWbNmlVPRqiTWx+EPB99/+GWJKdTIZx08gC2sQmq
0RnGbtUR3UY1S2LlCq1ptHHBWewwDrb41yzSnGQ/+ANt04ce/Dh1q7KKI8CJYZ8EYf0WOxbRnFSw
e6+v0fBx+6Aix8E937jfYbZ3TzNRv2tiu62/QV6Ig6l5zzWpcGVqDz60lOYyAt+/lkyYr7KqbvcG
f45jhwBwNVawsoWpmFTmxFxlVkadYcsrWlXRuoCseknyQg6vBWnijUBw9scpKfMDXpU3tU4V6NUe
xHo8YbswDW9iJho7omqbX7HjzDcZdSNC5/bY8thC3tCNkcglNzyG3BJIjTWikeVNYcvImDlLODcV
VsMnGu207rMqWLcADHncA7X1krTYVpXFlDV0eacj7N70WSgQ4cUJAnmg7EbMfkxnvDjkmqWO9lQD
JeyDPtwJyZEhm115aVfdtWzbEaxpWxKZp43v8LXQ+TmgE+cqJHQta44tqCG+aP4RqQookidfpxmd
Rh4twB+mO2xTSbTt2w5Q/hJTbIKUvUDfeZV5vK9GUv+IglGzn8Wx2PbEcK08kHorMhSgjI9Tu5bY
eDymPRyRy7BKb3rTJhgeM9xqIDrvgnrEOtZ9dj9F6OKgzjv3laSbRZ1d3JLiPRwGqH/ObEt4i7OH
M67tGG/l6cZ0TQroSpt8SHo5LXqYPCh4blTDACAqB+uQeiQwuOncbkRjyLWcW2tTmwZ7q9RwHuTA
EFLMs6s8B3CI0nvhS476qSJEGqcFaeAtLQzfRVu8IUkhXSNXrI7CyjqfTC/tYPcKs7yVQ3rvy9tA
1mpnFrO74V3HcXlKwrVHT4Z9U74E2jSvpjKxNiUgMQuONYQp3KbYkixG10xbgPTERDVbt9ZAIdh6
PRFg/HCMNma4f1HnrcjBviPqlpO25BZYNa8Jkn6v9N5hnhQUD+4Yazu87OYaiD9f2yUnTGUl1rAM
qKltN8Fvckgtv1EFeYS0C6DZEE3bastsxtR0vnybPCTSpGNJKX7UUx4/AGJE4titgng7poRvBfEf
oNXNHQOZj6m2q0u01smjGHP70k6hy2QyjI+hGl4zK2feGM9LBAvWa6bNI3PjeYoTlnr22BQN41y8
4ccJJdllEkFaZdK1nGLH/AWkz7DT7EAKsHdOetEP47CLDPGLfnp6BVeE7lcYITls8+4yj5ljr+yB
/AOz6+zLuCORc8Lq50c1UzWJdXMtp+BdE5NY5Z1pXSYaKtZyIQISs/ZMH5dqzKlg6bVx196gjXqf
dT1HSZZot8RD3BUNp0RGrtrlGM8VRy8muswKzSt0H7zgiSveyMyiGKjSjgcuL6vgGgIZcHov4+gR
teU9L+bg5CK4+khKl8ZMGhqAY0cECmajSxQgSoANZB0mGS3E9dC47WqeuZC0dCAxNTaJAbNG+Ap4
LyKySQLahb3e+kY4pz5d+NveJmwe5NYfBNjjhnlRCZS5NK9IzLbWMA1bspc9sstXig7DJZCkwwQW
EF6/gooUTBKgbThmfkG4NudCkN4W3ZCdHqDbH6J8nY229ay3FYGJLfmpa/aUjLhdBEHWko+mWZpH
N7aqDrrp6oDR5oACmC0jrYtXzRTR+xRJqNvU/H3UfqCd+ghpPBwohNqDa/TsVZkYY6Ce6aNXENM2
eEruYuyF9H9IrmVwejsEU/63dIz5ch5rceo6MtadrNtQXCW+2Xrmi2hQHkwjoRS9Kd+zsL3SvLB8
ChKiq0IneWs7btZkhkt2EkDvcbY470xIl/Hy72vUGbFB9thkNUwqG1eZgL7Mat1MRnUlmWZAcQ3v
Y7DRwgnjq9ibhn1roI8wyoBY9hGugqTXSdR2fDAi/rnZtIc2kuO+lvCkeoR2by3hSpxPvfHCiUEd
+3hKxY7MTWNbSXRcsNh6qtpOt0jxlfl9+M97C4nGmxx6cuhpAYtDb2rVNQxpuTLSxa81AOjQSkBn
Xcr2hS0c0hj8m1Udg2OMJg4cDEd+uzKUm6g37zLcvoc8A3iWWwtNK+1l8WAplIBWuDx1irDDrqB5
t/QAfGXnASKfoPQzl5eZM5esuaTt/SS0w3Wf5ACju1Re49gcfA/f8jHv5+m1glK6abUR61/M0NlM
hsn3vOlF8l/5dLVM364yoG3JXP4WCdHeS0/yl5iL3y5DBkB8iXjpmdaQHpZZ08aA/0yTqiFROSXe
i4KoK9HxVEDfS8xiWzB39TsmSAoSwZWD9h1PaWk1pM0sWne9oik7Zh5ZLa62mVHtbEf0sisM8jb2
2fIv8ee8KLMQkXpmdTpngthaOWVmbacYnjL+vP4iA7tEE3pkdGe0yYmAdHE71LI+2fwquzkWcicr
y70QkSuuU3KifKOsp+0YkTFT6Fp9lSDmWGC52nybQOfaIj3Kt2Hbvg00ES/DKJTXoO3nBZjcRNsg
iq2ruWrVht57dgKLq3xGeQUyFUzi2ghMsDeL6DhjWfNlg1SMWCAI2wMRdXZL3alQBfscRceTqDpj
Y6C1ZxY/SN+poyWDrS/sPdRFqKaFwVA9G5foljn2xJ7EKX1fLBFHGAAYE6cwimsPG7+hsuiinKdp
m0R1cBCteifw0Ni62Vzs0SWB3rCM6AJD8UjdZOacGeL5lOA1OIwBgEOJiZeTDYfxQxDqzWkMqsnC
LY2OJjW95krLPCJuCK5c9bnDP4+GbtOL2thp8ZjeiIHUH1sAElPpwIlGlTwmYzxON+My1RhqF/+6
7H8xmhPsXlO3KVw7Xqfx3F4nRh1tzaTv9nPR9dspQIoDQfSjLwwOMFZUbuVESaUVik1chdVlLQtK
3Tq2T0IVb2ZAy93Q2NNXfQe43y44xZRkc5CyHj54U/9H47i9IcyQPDql/W27/g3BRXCkQDXurNT2
1kPGvypT+pkUIixum3pRaR5882oZb3WmWNtz6Fx4RX8vcjbCKI/z9dDXjyJoOFBZI1E75NmsZ8fr
Ny7apfs4QYahhK2uCoMklaQ2iGoqeG8OCXuEhpQdSRCFW8bnM4LR/lb4nPmJcw81IQqBvOfMLIa+
QzbVjFCXy3bdWdG0LtpiXGUxKUm9JGegMobuYiIanVh3YOFgtdCRteUjN0RfB7w+VpkuHrthGMkZ
Jx6XUUHiMxyfT73IxjsL0CzE7KxFWlKR806K5JYwNHPjdMVDq83voRU1F2HAl0SQQB2bxzC/WdGr
Luxxp5ggXcoxnthYNbCBEZ3eqyY2cr8ykmwXkpS+1uy23nVBC2qtdRUhZrOxShiaboNM3/LQ8+4o
mYGlEGJhcpri2g3Ea9fVJxrvBA2klkOsnnM/S2qyMuIF07qOt3F6SgwMXuGBZAZy4tKZH1Wjl5X0
3iPRKvvYBaBVkIo2mkSIuQ3zt6QYKUNza77ujPrebhEe1jPIgxlPDM0ieKoIKWtCC+2PfqYF62Xa
IxOpYYNlCk3Nkr1Va+TsKUuQSp44r9JApJZoFbKaSXFQiyVlMrKh35nqyQGnF3NhVD1NYMhmmYow
5jvabcE88UpXo33HfxM/6vSBVySQURJPVbYvFM2PodZuIf8g6BXek1kHj4ml3qqQo+tQEqFAUB/C
sL41XpPEGDeOBntq0pCi16aqXni36HeddHfsDPpaIQTdup1XPQU2SkbpzddC5v0pNUznAG/opsUQ
6oswJqAWocNqsN3bQiNDrgvUwxgMwWbISe2IQfT+AUREBr1M3+fUfe7nRYNWDFSFkxxWdDGtJWAo
Xhul0t5qlScfucQvyUjJvdGt6XK0y2gzWqECKA40BbtbfaOnaLI6AMkPrWFka70OKH91GKe2jhLD
IwDhIY41ANNCPppeoW56JJlYN1reCWSdXUfu7F5U1Hw+6yTgz+U50U6oYWtv5mnkdMac36xJJUtU
vJzP/xiDSjhZkAxL8nO/MWPkHlOti4eKc8NdK5v3JnTKX0mg6Y9DlkLsoYP5LGMC3wejvOsbbV+Z
4iXsLJZyMH9Egf6h2brpG44yNsLSG1+v9HiNSDY96jmjHK22HJjd/bhxS/dmkD0yC2BDTttXd7KY
qUByXUFxdR9CimM6q8E72AVj3fCzLoyi+ug1xGuA2TmNS/ydMvPwypTzPUfAP5xvX+eakR6LGcuo
aIG79115Wdqz91vXu+lgRu7TgJpzhQzf4c3fuVeJx1tNx2JykN0gSbBRMKiLpn3VXeNERQ741iF8
2tfjYvI7yWFGNtG06echeE2ikdQuPfpT8DJbG8MCJEzH0TqKFN5jUwjtPsZntnc6QQqizJ+pxYvt
0NbMKiBH1sNM/WiX8pKwImxeScjhj3yVbuHbIqtWeXUgb3B+AoL6jGUwJa80IABnRgq14ofme6by
gcmavmoM2LxpFF66Ae8JxI17SMYzykuUUVn0jFTCgCYJ4LwexQPZ5JyuDe2avRJ6dDfbBwZ7ybU2
xMFGkC2EBFBrHkm3M05mk7fgfQbvwupUdhVLThQalg+q86TchTofUJdlt4l4VOyk1o5gXSu61kq/
sNPOPU5TQSk/2F24V4JJTd9ACY9SzETZEiA/FzPKu0rP0x3ZQ/KgS1fumzQ1dpYGSqAbPWNv5730
tZ5TS6qxmyYcoh5VUOtXrZEwHdAbgBTZ4Gw4XgWXuhsOG0C6tBdJIwsvLeqiB2EJewO4eFdzytuA
wcz2cINJCE8q0f4Z0jTYzvpU7DKj1HfI6ydcmIzpW5N0E01AWVZKMpGMnhyr/lUJrbqvXc7JJcTv
QDjlMdMpQVhfBJ4VI3NbvPFjSIpIBLabTj/Tn3pmlybqNN0lecvzTkLrutS0K5P+IK/c2lslVntn
qPIXo02xKSpzXk/lYF4bMWq7gGS/5zqgC9/RnCrpE1MbKX07oW/Z9ppOnc/g0CxrBu8lPQz0Ghea
F5AvJBtnLzuCesgkyQkr7onniFAIz0D3/XziXNVD4nqsvMQ8gtRKH2osbURwkJhAjxT9rkXcbO55
Vefbuekgse5yRg1O/Ctmlk4HaGAwy+kV96I9/pFq/EtnlDOJ7YR3QWtR+yzyTWUQijfmAYFbTRJA
rW8qe6M5Zvm3b8iXlp39lnh2uM9baV+bgDC3HPHVioQ2ZssRzgc9of+mARp8wRs47FwZPbUJqY2o
WUHjKYJyiWZgFCZXNSF4ftNPzY5BTb5mHIeyGfA8rRAz/0vbOSGLjyyXBvEQIPZgABusMQ2Pxl1Y
l4qCXms2E4CtNUO0ajtYzt8J4jZ8FSSgdLj+CvIw/ya25/lyam5djVmo7Qxqq2wrWWttTDOsqccd
RBPE5p4IVkIFTwTZfjg2GnDV2e0b4yjrwokSjJYmLejOiF5T5mZ+TeggzLcFRlpxJm9h5qB2sQmv
sVtBoDChacNc/jIsguQjxCN+UyI1J0aCCCtvSC6zxkD2Ujo3MKghFln1tNOkwdQ3KJxrzOdyK6om
uGSM96R1LvUy4UnbTi/qR7Jv0q05AauG0Qx3wSQgOZzF9Vgy59NaDkB2VfDOSUxiuVh1hOyR3tpU
83xSBJyt8Pl4KKb18gLta7qBQE40iKhgwtNAu8zoOyJ5JSQCJF5/SBym4J2l6YTXqVsrNJoVNVtw
HJSQTL2YXqDuOHAKFds4TK8sS7cLLBD98LK001aplT1GY/haBeQf2ELoTAXtbCPJh1y1wjwhAJr3
AyG/JDNYTPv6oojWwWh3f6bKMS+dISsvUfBMjFG1yru2SDDZ5Q05sFmo64fWtFC2W629ckh0s8m4
437IMk2u8pH1kwzg1lUnD3PnFY7PMzlsiT8GyQZW5rWcZklCAwMONyNBdMAus1ETE0LWxvTyj74g
axjAR2EeXAyZ3jUbuyNvVpBdu6pMhUZGEmjBAS/taMvaRm8/Zf00QySgq1dkUX47MdU+MD3roOfm
+cC2LuMXXKYT9o7eIiKpDcpL3E7qFATC3XuRMe313Inv4bJNBSSNAbHIPNv1ChlQ7VtGNthrN2K7
z8dRe2GAMZDhlJSH0hgynBMiHVchfllf5pHUVrXbYoyO8fQSkVTXF/0kCLXQWg+CaY+Mxbdbuhqr
AsbhAU1nQoqjZV/1UURzOxNJctPUQ7DTmCb+RUlvgqgmPDRzvS3HhmGnYj09dor5Jc3tsjzYGnUJ
znGXSsuxizUEiGgN6kI/ljmtXN5aioE7YfCxHbDtLxK9FVAJ4NOzybATaOK+G3BnTWUW3rZN7V03
fVN8gCdmxhfY5MRabET0Usdda5EiOLno68OqNOlneNbtHBr9Ear8dCriNPeVERqPtSi799wU00Vl
YiCfWknKqB25qyBWxql3GBHIXCD+QxVW70pYupusVtHHkMnpMBgIDWoo4Vdy6vK9YRIqMZV1u2XU
Gd8TVK0dnVmoNU2F0ne74q+KENPQiokX2vlAbs7ShNKa8r4sHSc5jeaQ7SqTjDBDsWLNbqRaDKdK
3biRNt1GDHkZ+wlWcQndK4gJuhxqLyLdHa3PFDpNeuFlEwlmoz4MJyLOkOx1ycRrOimQJ4iiIiFu
CO1b4s7cK0tLIYaNPeLt7/WaX8hDIV5Yi1QTj7aln8lDtUa1Y6Q10UEBgW6qfRwF66bbxs4PEu6v
HJiAZfifQ6MRvfGZWDOLCpD1souOGezwaFNRB9ElKDwSDSsZ+8yQarwIFmMWre80fUWypFOtyUYy
/3x/xV8Ib0HC0OIBvLmYQc+uuLB6FC5J7+yzRNvUU/9iJvUPF/vFTYXahTVcZ5/GQXiu7VUpRJ1Y
mvumq1c21YqGNUsa1UYbD99fzHLXzsShyLbxQKA7dDEtn8ltS1Uqyxykvfdo/tfdn4Szf2Hth/LJ
Uw/ff9RXF0U3CFgAamKosWcXlSkxtlXoaCSdGi+51ljH0J7Fg6cP6X0Y6eL/cWUmrXGPqxLcxrOP
S1EFZjzrkN7n+4xlD53Pt8dTl9UbQ/wEi/xCBe6ZmO1d2G5SIpf+t8ZWGdpgRuwGhzacHuvIpHFn
7CEA7KUV3nfO+GsIox+k/18IpWHQ6gybLGYH8pwoJ+LZyLoMAyQ6Jt8VGJCKCB+URiP+v/9upm0a
4GhsHMfnHCl+TbssepUc4qq96grvqAENTbA4AkK8+/6jvryNnoUDGBQm5LOzZ5wZcs58uoPqlNCd
kSQ9rVBhkvtJb6CRdBzbD93s/h830tJZJ87CVfkkpCeTJWpIewXBmUltoyWa8da5oXlRgCT5QUv/
1dMGu4PTJ6ouXZwvE8moMHEK3TigyqBGFpETX5mNQXgEKpgpBhXfhYlf4Ye0dt/f2S9eWjjXWSsQ
eOAsirM7m9h24maqHfZeWtS/AlSNVxMaiB8+ZXmmzt8mDiqWBTkmPYzI/34MZM3BIut6dShiDPCv
zMo3MnD3gUnSAT3ZrHOOvfwJRfLlpVn/kAZo1X8CtTJW7lBm9OR/MBLX3WA3jel/5yWwPP7hhLvW
Z0TlqMysRm7XHxwacqRFa+muMpDEf/8bffVEY//EbQHbDLDQ2Rur5Jgs67bIl2FlfFvZPaGYJZHo
dFuri//6UYL1RxAVokUdDMTZD5UPbDtuMScHVqSvUFeU49LNMn+4oi82bT4H/ztIJvrhnzDrSnaZ
3lrslXbvPDhTelRpgly9PJh2t5kXNWcS0w+rL9XMOeH7a/y8LoQONhEqBJB34HRnS75FZKMcO9cP
IwKJpI73EBV+eJ4//2J8BEB7dFvcw0/rHTRM59IiCQ+W3e+mmFS0Kric55/I4593ToGozbFhWuHk
+GTyyolSypKSJEtDEPP+21w8yoj3Bo5o//mW0aEQhser2+QnO1uBY2unKA9MrgcpLU5zH7Pr4fuP
WO76v18RAhY+y3vxLWEjPlt5JqNYs43cYF9H/bPpart0MLdMJemqpS+Vpf3wC31161xEGnBIbKrG
8/K0xeI4pNNEcz3Zpx1Oj6z0kcosA5Lvr+uLpWCiFdUXtKVNEXBWFYapbk41aVJ78JprFZQvjWGt
Q0s8f/8xX1wPczHDpIpaDH/u2ce4rQ7k38jHQxISRk+nreBsSbYvlpof1sIXn+QCc2TT13FtAKf+
97t8CMVQKZ21AEGo30zSQ6VTUl0jjmq2qU76zvdX9sUNXFC88PzYF8Fbna09kES0YoZiOgg1bEoS
4iKUc1Nr/rBFfbH+cOtB4TUNICqfqBxJEfTN7MY27IaRQVRtRseeAFfszd4vAplfmoAGwfdX9tWd
/IfKDqMG/+k5P392SXvRe/h65QzPFZHsEjcpQWU/Z8Qm/HZ7hM7/j5tJyw+ylOvCwj5fjTi4C6Ki
e+8Q4V3cmTHBz5iB4k0y8v++v7qv3vGeTkmP857a99NeAgVtSlC358ewEGhKjD7kZk7yttI1e22V
SPrT2NAeEqDO23ym5ebSsfvher+4xTwLBjZIqg8GLmeLVWaAGw27miAfdHR7YzfcC1rKPlqWmgCo
8qdIky8/z6CagnaqU84tq+x/PHUIAZjXkLfHYhVkBlz2yW/dweDT/lR8f66IBd5Wi01ULGbF8+e9
czWNmB8d1IgePUVmsyqY7qup23VjfNNazSZ0xh+Knc8PotT5MN4yC6qRcIR/X1vKwqkrr6r2onP8
EA1clrrbhIHB9+vm8y3898csV/4/t3CYY5R2JSWIUBdOi6sAwSFtSj25/f5zvrocKHXYLNk8MSmf
XU4tplGGdFcP8BhQoNoXqnNWCBh/8K1+dTkWGTrLqX1hai1f438uBzFNjOHY8vZNTfzeiC0B88RB
SwIG8+Z/rt6kbrOD2tBvBaXV2SVFuWNHKQeZg9cA1FwlMureEPTFdzlIvr/f377PVRTPtAOdlm2A
sv68JJhS3i88T8Syt13xWnRjNfvxTAbDD0/wV59DKSogdrKeKXP+ff+GKtGkQxd3T+wRksiYar6+
//5Sltvy79JDGvDOKD7oq0h2z39/RCJxaMUVPtI5dINNy5LekG37Pkx2fJTOPB5oL0+P33/mF5dl
LJE/C0Ec9MB50yO2J+SFzpAczMQGkDK5x94xn7//jC+ui8JwoWbxG31O/SmnxBhMpy4PkYPkOq/8
dNp7OmAWsuiQ+CY/XNIXK9209OXTXIsm1fkryZlyqm2tg8uBWuQJU86SqMfcEb24e1OWWbn575dn
EWQGn5Zko09pX3qGO0UA5jxOcUAn2sFt+jEHbnbnSgZ9PiXM9FaA4vzp/PDlddKoMnikua/nnDWt
SuSsS5oRuPutmwTPxVWIKHyX6JIYSWx4P1znP4/t2foEn0BnQKD74BafbWLtZDDE1vvkgMhIkWdq
tSpfWSTjjmtRRF1xTAd9dGls6mI7ziPmFRO1mLZCRawKBE9ddlKMIwHFlEBwL2Drus+Vt2TeYj2Y
rTWADE17/f7HsZYv9flLe2yBCwTh00OFC80S0aTPF761+lWurs11vUJwshp8fe2tfmMMWV8/PNz9
yVZkPa+eLy8vV+7q9XRaXxrHYnV6e3u8r9a32fri4snyn/of3ipf/IYWsWNQC+huLpvovx/5tOdl
j3k0OQZkkUAsIvEMXQd17G3VG/pbPtjzDyk81hf3A7YiFDYhOV2ft7AQVLpGojX9AWM5ehV7mB68
uBd4eIvkh7ryi4+i+KDIc4kHMHin/fviplotx0/KVadw14kb7bK5YdbQ/bAuv/4YV0IBtL8AQLAk
QdtqZBUGg+MsdSsJMkuYm7ewX75fTf+0m89Wk7skGyzUlOUwYPz7kkpZ6EzGePuPw7TrU3mhRwQ4
ZyitCUEvUWGurPYi6adH4hujFbbknaGHxygVP+ywn8suqBDLGYGyVrK0z9aNi3zVEwuLM06mZquT
rHTsCTxDCAe384FIRqLRsWP7s2fO2+/vwRdLlqod/CyparQJz8n2DMqz2VIObn0HEW9TQ0HrNtKB
tVH/8HB89cMyyACdScQLR6Kz/XCm7+8mnQ07piWwBhuWEtMWR8h/vyB64yZ/n2EJHdaze1k5XYy7
YtAOg4UZuYlc5ziMrbzSSVJzB8t6/P7+wev9/E7ik2zK8iVogYios/po7no7LhHMHxwtY9SqA5Oq
NDjFK1N4EYinWdWJ33ll0e36OjqxEOUFhiMS5ss5tRgOztqi4JrW1D7euhOhvk2T4T0xwvs4c3a1
hTKgknOCQmFK/F6CbOq74dkBHNwM7R32rdGv5qjA813ot41nXkVkw6Ve/IJATNvOTV5BPq/+EtDH
qLDGWla37zNp53tE5EAN8oRTIu535AVzrqMha2EbRDjttyg1s20ceTrJwaXrKSLqURej4pxi5E+m
G+OOEuhs4xICWoSc51Gpqfg1C3wd6zGq1aFPA7hhba3t3NhpG39oh2oXWGAHqYpAoPFGuzGqVr/D
ZrRRQ4qxFjnj3PP3QwATfmBVxL66CpIdDKlVESd8wdJAs+NLR4lfptDt/cTGeXAyWT5PHV4pxv6N
ZfrONA4nDqbyGOiavkUMwsY2IPlTnhyuM2IL/G5usN+StgU6bk5eRVwWT3CrIpgYAydHZGG/SoLq
8UHXHwNquV2WoMKKu5cIdfNOj8zxJkHi9hZiaIs4S1g5XBL4XoIUOeYJQfy7DxNjZTHtTtdxOrXH
2ZjyncOhZ4cjq76hTc3ZHFPCuJuJKUSKjY4DCELzhstJ7RDhp5sOY5TPw5s9WXJsEDaN+3kaL0Jq
iduwrz5GTTGRSetrMWroxJOeNriWuGojR8icfabP2KVGs4V2kGKFV/gdNtXs2tVq7uZ23+Kt3nsO
GljPgY+JBguHTAn5MBgNbYVox77UeaTus3moDjDGR4TZuvlSlQLVAdbctdcjdPOElx2aRjpXo9lZ
qzSzCsajY7g1Qlm+dKVb7IHAGE9Bqhl7Uxs6HCRat58K5AM4EHAv540+XIeobta86dongYaSEKEh
fFD1dDvNdAj7ALZoUJrRHcQPVKmtetbrsv5rmf346AUpsHg1AX90cEPZyMHXTGoHNOCG9lhieHtH
OCeIUy+z+DfryN7N0G26zdCyhfJUEZi8gV9tGISJB4CUsLVAsTCCwTuSGto/MOqFMBdqnn2iXem9
0xvQ7uqkrw5oEtBtqD4dmlU0WdP7WIkSvHypJ+tR8gsKe1a+cMPY3liZ1/119LR+8vCGMjJvyulR
4tYjABxxsFlW6S6fjfnZzYpop6x4uq7rgIDrVmt+AcS4xfHHbwgbnxiAQKFCbQkcT5vafktbxAkE
4lXxJX5X7BMqLf/W7Cz3HS194JXRiArIeO0Uwp6Z5XVV9EjL8oxJOqu0fRgoc33bmzJ/qWJ8YYBJ
c4fxutO0YYU1rj9Rz8jLNKaxiWrcvtBbO4clOrt+GGTVPmnN5E9sDXG9TrxZPsRTqvyxc5Mrl4La
R35cvTI3h4oxo4SYAABtGROhekrC5jqv52dUuxaUEgjHAC2iWN9Y8AXxysBDWMcNsrV87PQ/ygFV
R4NQO0BbzLf8QQzXbtV9DE4+IqV0VPYaJ6k6OarDxWxXKlobetBjabPoToVEBeh+CUnn2m75S03Z
JDtsOAWYIjr2ju41KSbOsd7mtSgIUU6wITZ15b7OYdiv3cw1d0Ztp5dS5MXgoz2VvqUnxo7c9dzv
EOM0R5o16L4zHn4aVJYVr1wtaYuV5mXOsKG/WX64Wo/uNyD+g9epgPMPf6RTm6rs6+OU2Nxhwu3t
VRqa050sRbQFI58BCmlw/ZhQJpJVXjEn2s9G1O5YCTxKRjg8ZF7GVCpMZt0hDccNLnA41VtDoKmf
WvWH93TwbqYaDbHYxV2DKbaP/qq+7q6DKCqOHkdtVKVGdWyNVudxmPjqUZDe950n3kWnhm2V1PNd
NJnyydBQDK0ip0ET3M0i/12KDi5QlwJ6rAYM56vKxRXm9gRYS68b7hy4Ar4QvXk1FWS1oov05AYF
d9zuemlaftmOdGWg8Fqen/O03PAaSq6bBiA+ikLcPRgBNPdIFp92DXy4sldhUsBMikYM26NbmJcz
x4O9iPBVhokG+9KNexMjoGepvU0uJgTUvnlT5mjFEEyn8bopIoCG2MYYULw4KTobNdjiXbVzgbNb
jqchbpqBHTwrTqRx6y9xrqojuuSYPRDjnluMu8KtdbZfp0XZbo++1UCqiOBgrqe4OUi3eJ/+j7Qz
W24cybbsr5TVO+piHtpu1QNJcJSogZoiXmChITAD7o4ZX98LkdVdmcq0jM7bL2kZkiiKJOB+/Jy9
1y5IqSC8HZIPUeDIokasMlh7Tc/AjyOiiTwJx98LRK0bQCEKjRrCzLy0Tz4SU0W6+qrI8ifTNr5W
lv7eCgu/25QcmBoTbT8bLgp3cuIrz11XGkRFC/BV0dA8sfzvCnn7TkU6pg2RT2stiaOQ2wdzJZFV
6Nb0znj1csKnADCpcyMjFqIY9/ndYChUcV5h4FrVh03bV2on8j455XmHYxx/RIgoNz8UXmofh8l7
TaT2Iok3pwBUd/44+juRTl/mKhk3XWsgm8ukCOOS9Rl2hVGEGLyHUwtbYtVGNTgnBZmpy5L5rUML
vOoNz9yOcUA9JTw8sHEuQmXbzVYKoh/yxG73ktx0yonEJh+2j0MCkXHsRfUYpkQeo4oG94X991g1
uY6NXk6bMQMeBWK/2eSeuh3y/G6sG/RzRbqpCs17gF4y7SPhFWHaYHZzZsDTsIt3Y+Yf7WGEdYy6
86N3nfrB0rrhakhcVPq4EE4NNhEsdiNzxg6HpnIZqlt1umlsX8IMTadNDIe0r7zxnrVnvHK67lIN
QJh8NX4tm97cTZ0L1KnF+AewQqxTp2W9nEBA2xPYD5jSa9Lm+bpd+Qi0dPTZHZiYtHkY/O7S947c
OVF9DTMrBQ+EsjymGLrYmjfv8ciO5SYz23Tj4Nl8yfz2ng13WntDYYBFg0Vu1JxViUipr1wTItqk
LTGPmhvQTgT/a5vGc2zXRw8Y6V65HbpstpITBkoD7b6651g13PrTpN1jD1wKKRmH2Tx22wwt5gsB
LF8zwFf71sa7lHMUW+fRRMRLoaXX3ew2x8FL4l0Bd6vStFu0xRjJIdVGWVk++yVXgSaKtzxf9vsW
XGs3td/aJHKARRdqhR1/5NDiuzuzHfNDHzlfwF0jxe3zeD3RilhLR5TrkjTEkMN3sO+8vjyYchDc
KoBeUofcK7eIzQ1ZgnTV+7Ofi3pH2ZBsSbI9IVAVmxgPwhVgpng9a3CRXKWrK0MCQ6Kr+G1ym+6b
ajgJF5qat5rEuIAzxOOFJ+7J72j/KeImj6MFYoV+IGNn0mauZrirV50RpGeNPhQws1Ljgo6ACwz+
LSgtwV3H/pBLy8fAO43fYcnUj1Jqt5M52w9Dgd157BwzdFqpQ//IbiURFas0AaFgWMNLrXh3xsKk
mBo8byvSYuKPcSAc+lZ6ofNTbUpLIzSjAiAedDUy89SChNbLN/o9d3FVvbSWv6OWxEXsDo8zN/JO
71o+vQHuWWkoUnr9VFIV8RpiUdZPBmj3dT9Z9vMcsD5C5RjWQQvCa2FKnqqcFm4LYneDqPsWebe5
Sp3YO0aawEdUydvRgLhkQmm7KDdAsZrZUzjRcMCE7+V7p+yCm5n1LtTaJolXA+Px21zYkE8w0cla
QAIb8ZK4KOCbUpVbLdLpE9bpvR0r78pRQbuW/WRvmTWYF3YuvqkJfct69OHxAQEhTsaTO2nuVdw3
zbNJrbdKKdtuMh9W/dDFF7i9hyRDZV3HbeiY+TdgDTGeB/tOJlp5bMvUfBBdxOG5phiIEElnFUpK
M5Mg0Mn6O0Vm8zz6wZNWJ89FJNxtMRsf+LbKPYZfAn80ZYRqkVkDkOKmzG2LC5c1KI07e5+YLihg
XtkqGFy8DwyBBEXVaYy6e2/QObqDJAztop+pdbT7Nh6MDUTC4aTFYG6El1eXIkjAhirTfOjz2caC
hsW5cOfm5BWws9Fne7B0RP8S13U4WB4wNN+/ThYTyCSmE0M9bRXp9sXsehnmqQMUI+VPvjRgVbCe
uN3GVVDCnO5cyu67UdqP/NA98INDypK+CVppsRXHYviOULffZH097wtVwwTTd0vHAMtkq50h78+h
ZtlfJSLwVaQZkvmdl20gpHV4CYN6TdNyXKHkvwMQna86KFbrahaPqhmNpdbI2D9H/d4urKt25pIS
pYNE02C4a+uzhBe/8DdcLVhr8UhgemA/tokJ3wN8OxCLF3vhdNfjKcvtFP1eN3EjptBUWge+T1KV
Ic2Uj2BhlwM5Cqsiv5MyU9sWi8F5MCcPRrrAUxZ4wA8wVkrNSb5aWmnzhzJ1JfdpunMHlhIzjakh
NDDbPR6hYm00JrUQ85yAECl06TWeM8HwreQjcndBPryryGDtcPMnw0m+lCAD1m3n6FCh030nnMfZ
gHnRJNMNqKHnpsjktxiE3KatOrWCX2BfWt/T9prvT0d8PzrHAZTUWona30oiqA5z0Z+MCQNP107B
qzKKbg/s11sLFqiVgFj6SHEeXfVpfoz7Irp0ExYDNkRc4vC6t2WnuadeDF/NFhezp1IIdLI6xSb2
Hw5xYaoa6ICe+db2TQGI0bhEuWeHeY/XBdaOu2mneq8pauMtSU/xXa0F3b6qmp3e+2dlT9/jvrrR
MZrv2zl+Lhg/fYwGCqlCMyoACBJDNxcjW3uDVWMGO2HI4haXR7V3Y1AjSQdenUNLVJ+GoGg2fcSH
FlWAtPrM32ijtdXyeN578BBhziZvfjsmYa6CdGPkomDLwkzQAgBet+mQsoQFHGwiA2JFU3PhGm4K
YWm+ZIrF2MMSvqI90G+V7T4APvtaVhRctm6/OX1ycSR0ltnZDUkGW6aS1UUkxXAUkdiShJHukjRp
7lu3ax7U6HwDP5GGZA96lLLtA+8Wnm8R1btsBPHh4ILbSYZl26KCWaB0vQa7jGWyRVW4K2jOX+sp
BHHYerSl2uKYeth8+0ZdqcH75X98p3tqlHU3uPrXdOTw3vRfrKy9Nxtu1ikLsP/34j4ydA/stufc
MFwE0qrsCuJyZpW73ppB7gRJs3iaOjhGhSabtW8tnLQuH9zrYZyip0LYJUtb0jzhx6bo0Bz77E3G
aSxajYrIhW4Z07AvnI7eKhQxPynLx8m3pi3KHaxIhrJ3MFc5bPV0sDjVPcfw/XZeU864uY2jV8/y
Rbpyp6nmmM/5XSO6/NGr2gfBiSnMx/45kxz9Bh/f+1wSJYI9gpF2cIdPGTOukz0bI5EcuvCPUzHS
++R013dflndmzEYycf2R0DVTGBtHOHfK94GXj9476gK1wZ7HDyn/yoUcvRLKUhs6O/a687tpDT9F
bSyDM75eNTOHp0SsChJ+4WITz+JNGPCc3BmuqNu7vTMZ3kGr4YUr9ogL0ef+JnepqTyZUcWkpry1
sjja93N1aWYTb7VSTlgZ4qU1i35rmRzrfCKY11T4D/BYMIrVQfvQCERw0i0e5URO6hAIalK9F2Ft
WBRUWpUAjoSpgsc1zr40hRfjTJ/PCTP5bTsH72Pf6KvEH9/0ZHSv49i/Mmt32gzEda/AOS4lKpbx
0fRrbOjVK/j3Egg8EXizcETo9+5N6znWMii4HSMNBD/gtQObKvA5kCWoGcC+BZV5C9VIUYAGJUSl
OuVqJsag8HsPorX2DHKSuzwH6FbiUovriR6bQ4u3ZbEdRbSyuqmDIeOecn1J/GjqKy9OgpOpNfGy
HyMsAKPB+aLU1hGJGKlOd1aCMc90zgpTgQ07ij3nwKoM18LCZUgYJgRSfFJgtqjYOHIhg6MhmuWX
NsbSw5oFkiZ5p4ujwlT4GHEYxRSbEkUoJB3j2aka8g7a4AYlMA+OI9iPrUiJK6wf8e18qbvu2cDI
sC4nKDHs1+O9pjmQNkQPPSfzibG1EnEfDMlF548MWba0re8M74Xq8/eM4M6NT3f5gAS+CG3BLpOJ
BWWjXwY0HGssXONaDu1HkIHDQgccnzuzfB/8Rm6kjvnYL9ItnL07lc8wL9Xw3OjpK36GAvNdNd/3
Bhkyi+8+7Ax2AVkk58BPjlrbYV/x3SHU/dn9cIz0I+79S20SYr5ijx63A3ncto1f0uS4dszc8iEo
SRgx3BFbX9sXqz7x82PjWzWAOWOhKpflgRvtw1XyS0Bo8j4mUmQ3FGlxVxXy3WCgvTXi+WbidMSv
GeabquOVKlu9axIZmkcX6Jz30bfKlt1Zle7zCPYw0oqR3k+MQS2RU6gGNa0tI/kiEZNHmHk3WSXa
bTsQVJBl6gNi1SGmUg5bOyYJKBqMkwnVFi1PsS8HBuqrvqymK2Vad10Ea4OD4VSQV9DU6a1h1EZY
l7kLKZgQH9W2GKadBDFQf68PVX5FyWpATGrOcdS+DkOX7JcutF4TcaJirJaGHXNQ0bvkRFJTG4oo
fuxTraN6huGj04A+dwDmtXXryqdBZe4VRq7byTLMGyS81olO/gW7hbyLREGGZKCSfSUwydLdBOU4
W/6KuYUI8yEOQvoC91aNCb7qijezw9ozWzUMFvg9A+lX+QOPQThdRC9uzknPrNhwDLu/q5qYDiVH
2RW+IXPj9/o+6BMXAL2R8gZyWlog5l492Xd1HlfUoGB/fdWci74rIPHFHCZnu10OczMXO4TVKfOo
qAZAcH3vI5oSvnXIyk7tu8w9WzBH1tHovVCfv9PBuiVMKNk0SrAggrO5pQENj3CE6tQU+CzitJ7B
tzkcG6Gk7O3UbK/62a7XZCIE914GrKTs63g7axn8a5hCr6jx5K535hn/YfA6Nk1AJyUtMa2V4L5H
BCpnLPr2JrbM8lzCsFihtawOyLHFRo54jEvUCLgJ6Q6Hjp8GeCn7ONpaeFS/0uf+TlFLMWEkl2gs
5LEbrU4PC2qOC9Q3a083/taN/OteUBT1afHRZb69YZBiHbsAzF+nW4JuZARrtBm/TkshOaRVdxos
MAHlODzJohpfTFbmTSECg3yMhYmAoRMLpzox0gTHIZp+i/P0ttDLb3Vrt8mKPrh/ZVSuCqVcYMts
kiCntUwH/lBg/KoyP177sSvpErdHBAPnKXayVQuCP9t2xGx9oVUKdUv1PGxyJFFSCvxvUVd5WCWs
ILRNzsATd7VUONtSQrJnaE8w6mxKBqiV5AOZz1lr0quvrg1BoI5BH56iuCjXQYDtd1rAhIlU+9yj
Kzk2ASyx9JI2+n4qdHozHurq2BTVvZ7a31HOOxvN9pyvegGLlv0YepHIdqWB/Z9JgTzPssEuZ9h4
L8ea/RvJL2013VvDzrE3Mu5fnCzQt4WfMQlCHraG8mgfXJlHWCXrpyT1k1cdd+o2qWmVNAY4Egz0
/hfcvoAx3aR7QwoThJM3jqeqplnTZKJeYLHBPYVgtJvtrvjS9tpt/8OhrExsfIlTHBPD1w4Zx9zn
sp+5f0Qg6UCbkb3XJWpeZhr7Qtak4Ck4j3FHxxfG67ym84TawR3ZpBnorpRDzeF0NWg0vQVk68ny
OmstwEZibt/MSGibPgfmxmAx2VlBDypLxf0jkUAFfVM33rHofmO6NoUt3q8NdZePU0m8eglIdMvr
7gE03lCOwamQpdhWrTW+AkHoNr6TdXeO1z57VvulKlx5SByIirrM7lM9kAwxMHOHfZ/IkDhLfcte
WkJLq2mcckBYGTrklMaGyYE4lOCySr63gJwZQYl63+Hi3emOiN9lXgNVcpOJoDj3kfPOR5sC9WyF
o25j26ZNLTy17Vt5KkxnafjVtJaMPoGaxq2Kpsu33oxhMiCu+mQHU5ZsJ414tqafVmTHMSdzILrm
PGKt7KbbyqageuXYvuqHKt7HRUCjSxu8o+Dst5pZi7KAHKyY/uamzdijnSo91an4kEH0OuIL3bAt
nRkWamszGI5a5+u0CmgfGVCoN4B0BwYZ1Rh6XXQSPllRmfDffb0YH3hcekUr2di3qIKwewRkcirO
THQuu53M+xK7eZNzdxj4kAOyAvyKU1OO8mwba7DIU5BjoP8tjbywrCl9Ejw7c+14ennoUwHX2u3u
4Z6zyqfE8YnJ5thsEVPNXsKCF3jWXa4alDMuLUNm0UeV+wbjiJmFKtJz8Hazu2EIMC2u3CvbjjaV
1NudTYOMLRWsgrfsfUU9PqQ1bGupewoJcN7zUvOCCmuAJb8A+2P+glzoHidqKLQtHT+zJQGrRGG+
zWMJGpWx76HK3eYu19IpJOiE2t80YUrEdkzBF9AWz3xFcVCl0cFM3EurNaTktbG7w4A/HOPOL2+H
US9gOLrOybFg5qzYcN+1aHjxbYXhtbNUiFf1Zubu7YZkZ/NnbRopH2JHwIWXxC6Yegkk19Dh7DAj
G7xYuzGtgXmaYroVBefeac5tPrk73ObdhgFzze5gJvLkLPUbnZD6ymqMiPQ3bThHMUPssZYPShd3
jYdaKhK1gsiBNcrTAN4awzZu6brDHlpQI6q/7rzSPOW2me6b0vU3UtHAaXT13mTTtKObsTcAEK0I
LeHwPzivpY5rWZ+8CK1u+YWcAmvljjk5BF44GwnQoal70DNyCB2b2s9mfrUGCvJi98375KkBx794
TfLpZTTma3dmp6ORRNRZXt+RfUX3P/PJG4wjRryM+wg9JLkiZYd3pf7MGBrAbsRBKenvbDF8zL41
r5s5AGlvj+9JxSze6SAV+gmhoV5AllyDShqd/L7MXPwKloSDUGQG+EGdKp6pmv9gNkMOVH4c0iez
7iXSh3n4kiOtQMlNjMCha2fIjxGgNpDRj+Shw0Kq3G3bNtraDqYnHqk96Gbn0EJrzlGuP3KpaRsw
I4xGfFntwVaAymjHbZl7hwIP2TKDGtaF5bQv5NT2u1RjxcCdrYVQN2/FXDzYZj4BZvUIc5Mt5AGH
Cp7MSPUKzQEOI6azrSo9LUTdDBpndkiOnMU7cPuejAew3nGakUtemgERYHgBlOsOK0fjLJgWeQG7
uLZWZcacp5PpnWq9C75EdCO9uc/hsIXjzBhNeR2QoUy9t7W3T13xyqGj2vJtnsJjvw04zi0EwAFC
c/3scPAHgC1pgnkaiqZu3BCMJEM/Z4kIrG6dtbACMyj1QJ+Hu2LJjOMI9dbNRc2okRp7zI95YTy7
OhgkHeQTN34uw9SCfrpo4sN2Au4F0TreenK+qoioI5bBUBuQoUTuEavwXAtxF6HWIyGJhdu0FgJr
LaqtJB5mCy7MvUoK/0nQwbljMp9xf9Oi8WfjNkjVHex9FgqIf4cB1sbaiZSxd6Ky5UVN10RVYN5P
5eskHfI5PeYwDlyEjakZ+aas8vjgmmYfolGjbxL487XMiTpwmoHmgZnTNC+jAFHKUBYrvWEHz1JQ
b2kdvQi9i4DNxFUovCY+pXbwJoX3MdSTv0XtCnYULs56yBhT9mb5WLi5eCfsDdhRCfJ2cpgk/kRd
tCjQfq1QA5ju64GONB7tP6qpT9qiIFY6q6iPdMkQzQOEMzQGY1oNF7/wdHjlCkOdCW7oBiFEba5q
t5sfg0wET8sQ+csMjTpd94kdDD/xH30WGn/+uz7J6T0suryLxWLd8nd4oUJnDn4icf8sivv8FJ/0
Yt00mTGirWA/jZJietxaqdy5yUyOpjM8t6N+xdn1Z86On7wucwlm/pWunlKi1wFRswPn03ctNqGn
zOzCf/6pflbCfXpln2WipRaXyEE1b2/HFcf1jJgUaNKG+TPh/mdt3/I8CENx8gU6LrHPbvtWmwMC
/szxkC8xeXM93WVxka1zq33Blff+5y/qj965H9pl5O6e/jsfBw2Ogt0L68vUl93BGtOaHmc1/UV1
3/KSfv0sn667KR46c5pTb5/EMcOC+aqAlDmV2V1QO/f/kxfkO4tAGr/2Z3303OuRZ2UWAAHYPNzi
velcB61npn9RF7lksOPCdVjfkFJbzicRqs2UQkFoYnw5kxwJNFDnUGUn+z9/NZ+vueVZAg8Hv45a
GL/0J1kkiuzAHvNGHooEHZ0hkg909SAYo/blz5/I/XwhfH6m5ar81S2UK6yj3tSOBzfgjVsHpW5/
QT5rWN+ImfWrsJHc1WGtRVl96eI5gLmStV69I68T9Q/8H7CkRRn3l1gsuHe6lu57TP+yf6FQz646
zx18NBkT+goASiPlK1i0NN6lhjD3qHXolJgEzwwb/LLFeJQV/TUHixaasP7FB3G/CayobfduKadX
V3geoZ2alwDZ4TIqmDMRWAp8r14cgTMBHvbYuZBzc3MKRZw3BsdjOX1rGCOArfYS6YW0dj1yNQc7
95D+Se8+92I5hNLOe06ciCiIR3Ir47sb28HJIA3owRqz/MNkkl/vLTRww8FVBgHVWqnYtvo50G8d
mY3mKiDOIttQdTrG3stdmt4kdzY5sp+AF+i0gVQPf/7x/cF14voOFwruh8WJ82nDmaKS7drupkOm
Nf2RHdp8nkcHtqk1Fflfv/KRO/NsaL0XL/2na9KtknIhj0SHXEvqI2N2RKXSbs6yH/6qsY2LEj0w
z8U7ZTuo+H57UU7sH9TATn7gxHLGOrLzejcchfOcc/hSsXjTuuzpz9/JZX/69dbtGTAsfJ33ETdg
8LutG12hmU0WympO/+NRNyRIww6GEGrkcp8ZFhPp2WqfYGNzitCS/Cfr8fJBfXr65RNc/K28YHS0
v33FTHcZgXW6d+h8avE6cOiizDqTJC2y5weDmvOG+HTKiT9/1b+/fixQNThYcMKjvf3sQGrlRAux
mL1DuoQrWHbS3c4DyKeian9mtv6jp3JMnSfBKLDwQn77CtG7cQpAMoCAlCSdBGqgz3kHFN7zX39J
yIdYm7H2s3x+KkRG+uEUWtjrxjzR7iNgWZAvR+25pd35k3fPXP7mz58aYBDjlzhKVuzfviZBcYzE
HG1j3SqGHFk3d4+YIgkPjvSxuWQDl9QqUQUkZvC2c0pTeOye82GK7gJnGChCZU9SYMKox181OX2D
lZMRgIt73yICkNyj0YD40QYvPmVhztij4ZLUMs7G4Mi/xR0Rnz95TX/wMWHmMImlxazANvrpY5p7
C0HZRHKoaGR/xUjd2WCl8kLbq4yflIx/9FTMU/BScNMtrpjfvntdkVvepHfxYfYGbzXqjCFogdFJ
N6108+cXxefqlLubrRqn3VJj4dj6dFFAKp8yEiqyI/758msqpTo6SkBlozvIebxROZoSDyNeA/z6
f/DUgWNxLMAj+TunGO5jMi8I8Tv4uV1ewSaLzizWwwYZKdlkVULveKiHfRwg4v3zZ/5cUPKi+RAD
IsKoIJzfJZhyNPeboat6ZJLxO92OY1cwxHZ0oimNnyFk/uCztBeOhmtjnrR/9yqxslp1EMEBWvI1
CS05CtfZZlgM//wl/expPlUrtVWC73VUeqhJW0fouet7uU9xnf7/Pc2n+5ohVOv3kUVnOrLFJvCI
hVw56OBxhEj/4cdz/dfb+L/ij/r2l+Wi+dd/8++3mnsnjZP20z//9Zzm9B7f02//vTzs//7Yv377
Tx7179+6+dZ++80/woq2yHTXfajp/qPpivbH8/H8y0/+v37zbx8/fgsCoY9//v2t7ioWrfsPxjHV
3//9rcP7P/9u2rzp//Xr3//vb56/lTzuUXVx92363SM+vjXtP/+uOdY/dA8bKlg41miPA8/f/zZ8
/PIt/x82+xrMAfBfOKsMbtKqVm3Cwyz9HzpUMLYPDMAGwClu8Kbufvme8w8XJgRVEBdfELjc3P/n
r/vNu/+fT+NvVVfe1hixmuXleJ8WC9vj1zsWgATOcA4Ut09LoBKDCUVD2OGsbGtrp7I928nFLkRz
85//iE5vz56BdIkvz5GJD+PHl2L5y5d+fH3QowYyIT8porv/PPbHlz0qibOofvly3TYT8uJff+nH
D/14DHjR7hx5t//5lT/+D4ZKd0bN+enLrTn1FLA3Dfk2qXua6cgA0QlgdE/lk+2Jq9jMh5cIhvIe
ArYVdgGQH88eHnQ7y5dcOeNUo78PLYrWrZGTuDUpw9p3uk88Uy22ahiviadKHuKgfrRbUswJCrxu
uyY4647LsNSvjpk3QXPU8Qj5RBmkBo4BQhhRM6TN2dCKdTWkxTHW0i3EH/fQF+RceaRYhpqB0gMs
C+WzYb6aRTIfUvwuGjq1/ZCTCtq0/WFo4ys3EeZajikN40jXV4OaEapk6qhxTYc6Q4RN4GTf7dhn
iFqr/kr5BF42PvtrlRXzKYu8g9tIdRAWsVux1kToWVCH1LZ4bBofCirSyLVdTtV6prd/cLMgCVsC
AZYgLnOLVO9kaVhyjMx/8g25CeIqvvGg16k5oQOIcMOTOKkiOMkbTdGgStNIsLlFqxo3WQAuc00o
6mqOw6hAbhkH7kubcIpIyagoyskNO2s8WD35UCiu+o00Wvecfu/rzD1lvuGeJmb65LY5m05Y/ZHS
Q4YsCj7jgb7f2wqvlJOdsrk4QD54zMwS9WFl8ueQ3RTV5kFEX+nz6sepjvjoZ2drK71ec45xGNRr
2W3nWI8Irb0Nv9iHW0//LmqSKiwLEGiGuDGaCuW8Pt73ynmwq87b9kuLXAjabTEShj3Zrg+Gns0P
0u2BegVlSFgDoqNFx4PkZct2OdLomvN9VDbQ7zmaCWPcBbxptCrj6mloGHHOWR+vSkfUYenawaXR
tfQUG8m1Z+a7UcuLW6JaSRUQ6NinSq0nNw52recWNJY956REjkZen/QL4SS9SfzPlNjy2M9yeqBn
6IRBnMb8JUDZm849t+5A/LFB61VDK4aYjTwHR/ruXTMfCBLK7johiJQY65p4l649aosi3GVeeW9Q
Ra/RrdGKtudxjQ2cIAAUdUHZ57dQwo2boZgZBRVfsYuypXQjRq2YvDbL4zSq7I7pIIGoq5Q44f2Y
C2vNp9qdHY4cbfdUNt2ltcqHPqlIlFN8HqrULpWZlvskICvAyUuxCnr1mmOZI9HPQW+zc9LoQZaM
U9o0sA4zn8AKEP4OBsXwSAgnl13MbENWdrbAkzEZoYhcBRmNYijJ9tq0dfMh4A9xsqJ5HlowY31D
U9LTJwTC1G1P49CLU8qsEOePdk7KWN4mQy+PlV4J8NdxcdMp9z7l6c8qAMBuDcaOeZm7ygi/QK/j
WIehkPia7Ga36HvDyNMepYZhjoPI0lzGDFEay71lrkmLtVbTdeLiuOr0Ilpb7oiIzIDHPZFY3l1P
pWguY/7Y6G1+1mcXDJHjvQ9G0jwiGh1wIux0wjdOfqSdDK8Rb7M5vMKBc9Yi1abrsjTuPGw/53RW
Tei8iWQuPrJqHlF8TuJCKGLK4EmoI0PH6mAV0fc8I05Bk2V/3SDpICC8O87jiN6n0He5VC60aO+W
KJzvXZElu0Rl69YXCsxZyuflYvvyBq0+9TKGkQ8mGgXxdQ2d5HaK4jsB5xcaf18fSMWD54rDjtP/
tEfqmq49zhn8LqrlPnqsbC/5govTQx5CUptmYrvGxOXu/Ilx2FygSdSt8pgw7TzqcawfhJ/vepik
h3HIza0ZZd5tCu5ojbqMhtMpgiW6M8SirbDbjSGwV8WGu49N/W5EzIVlsymZzzYPSIKcjT2hyvZw
OvnxjrNlsEozPdqa0rv0mGdXc4l9zmYai1YXtXCQcJAh0QrpapxcyUzL9mU9HcCzHfXKtHdJ5D9a
qLjBWrMVEBl5cEf8eBaD9GYq27XZojBFXxA1oQ0/iFNxhsAia7vTj/+bVPcWYzrapk65ZaMYQpIh
XrhF3WOTHIiDr87DhA98LgMicSaHCy8Tuww1T1J4Nz6XyNHTr1BbZUeCJOxj57vy6CS7iEzunZst
UW2soGvEfwam2hTzmaU/ETpnXsg7ZLYqv/NW5zex1KudERv53jZ2NYFt12ZrvxW5nZMfOVjrHpbv
nkg/0o0C0FxNr+VXcpqdsE1cJySxS6XpUXP7EH6LeoBswTrHbZuPprXxNCP9Ymv1I+aKTarDiuYC
vjM6NKwk5Kidb+kb0kK43mlehYHmF3v6dwhW0EmD4a+KVa2TydVcD6UOiFdUl7bN+40ahnembh9N
7nYPTRw5y2pZdnmYGXrOdAsFQKlPp4m7Nu5ZLpoFzW292DVijVgx+WwNAkYF/+E9u2/7dZa6KOEH
/M9IsNwtCtdQONI4WmV7MIkkXbvMuGdRI+7+IV5iYrkdKDz6uVdhh5qYOdKq1Q3t0AyHRJfeMQns
HHF3v7N15T9LjcrBnsUb9LmOxSjXt3qQXCDNEz9ROSjO7b0kN3RbBdmbor5J9S7Yguov1l6GWqZ2
9B1o2f6mN9ojXj245skpyMn5FYP/7N7g+3/UfO0R0Sw+gxilLtoXEiOjcV/JIt2XZj+Guj6WW9Kn
E8tCxKybzxxzRxwci+K81ueVcEpI/GYO4rpglor78eKxpJFRZ+zs0scA7rZXJKQcovyJICbxLHVi
xmpfnTMnKva4CapVsMQrWUZzmEiGGAW3eePPL9wbDusSttkRF1Ur0CnGyQF3WLfuCf5YkVd4yuL8
Cvd+uZmNmbZsz0qfdeuqlLjFuBXWGTGP6A3IfXvHTfGsrNymXNL6PQTssDLVTpc0fovE09dx1KPL
6kNcfVcFUuHIFBsIZdoag0uzigIZKt/639yd13bkSJZlf6V+ADUQBvUKwLU73YOafMEiGSS01vj6
2fCoXp3JzMlY04/9UKyMoAgnHDC7du85+9wWxUIhCctNGOAVwGNG2A4lQpJYF6PWdC/MUMWouBhI
gnuLZ8V0RZtEnh/uzVBRV1ak7Yinytcj4kErSl7mvn+s9f5B8Irp0xK7QhwiCefP9VkSqPNiLDtr
xNFR30tO26bMJwNaSQYGTiEn92k1vxIz+K4aIagRHPqoCppjYWKhZ/jyoUepz2pVe4jgKJEr6z0a
fAKVRPsw25DUGwbqjcEkrox/VP2Sbv1pk4k81OWPWTLybdIRQTGr4tYwECZ1un/IDYL7dN2SCFAV
PDnjngBiB4HioS2H6YBlKXAIlMeZyExzjopXRj2PgC6Jz1gXVHo9Gn+30OiTF5JYpVbymWGEB2hv
vPV5sR2MGAasnPMhqN77lmAl+o+dSZdEkiImjGweTk5qGUZDBfFw2lxE22LuGkZUgy9D1ryEZmy7
OYVoU2h3FjZtGVdrx3wJMbfYt0lArnOX/Agb5YaxEPNrnLy4r46KpF/AEzz6IwyAUBNbK+y3TD6J
VkdQSbnpX2ruOKnFPzpItbyLlO6EWPMjIBjMDQKbIJBSve2aYkIMkt/FSduRwSUOSgSloJRQCZAn
UHdDvh2ivej6PTw2nKCeQpwIiy5p6YS8BuuwLT8yLDZSMt/6krCxK4w7MlC6VeYTyBJO5KNAeJfl
vnF6khqdksSIKC/vWLwXCawgdCWfHkxo2ShL7ueRf69UhMugA+qETKyU4nZ98WbEWu4CpG8pIWrJ
UYgKQtcZu/HApLloMKK2dO2Alp4GPfuosI0hX5YQWvSktIyORfyNL6bAk2012dcRTBDCs2uPkcPL
FCMegL5ueZOq1nuzi24JqLDv0rCbVpVJI8+UiA3MZ7YWi8x4I24uiJiJ/MMKt29JVluVqKycsEOJ
qvVqel9O+XlxFNWRTTakpFLYA6E8VnJcub6HK1Z9AJey6SIiXMtq3sw6U/pK5WQzk4c3NZzs2uhT
pNELo/ofo0/ajKx3mavmpDyrbXcfqk4gpBbRiYFXOux+hDX2DuI6IffjkjVpJo0KT/YwGJu0vwnV
xCnqgJG7lcirtrMp1cZjYw4vZqK3rqaRt4ka0XRr3FJI8iTsVgwR4mLoDnmM4XBmGZkl8s+awDSc
zCRxOU1u22zouP1D2LoYITuZIGhDTJ9xpnVeVST3NYMWl4Ut5DLr9LZkkhsUCNHMWlf9hLcnUHgY
REqgWQQEwQDSy1RHxnmrvmJnNlylDChMuXOSlDGNOk4F8VbJtvO/cBVrroH1zNHRouOOQC7ZhJ5v
VrjlFqH0NGdvZcZSG1jZTfgV0Vf1IiKQXWtqcZoEL2HSoX6eEF8F+sWyQjTEvFkAwE2XYLOYJZz8
Dxk1K4JGRkjpxbDCu7ZnlcqMt0xI3FXlIrBpTET8RH2NEbckyfJsLz2XPqrFG5qrw4yvNzPsZ3TO
Mdr3kjx4hKyp9o4MOi9SzSVx+EvP/Ys2VZwK0nvVIP66SsiuJmSqi+wW2WT4EOCPY43JaV9L2mr0
X4KYOzxP502ijd4ljOQbY5Y8M+1x3CrcsRaQhVQeKpicBMXSXJBzDlUxftCVhrF8wL+2qu2ic2a5
fOwC9DYjvF/0p1is9Cnf1k8ltl/Pr5pHWUzaCgRGaeFc1ZrEd6z4YLWYtAagHEFs22slI+OCiDUQ
IyT7wb7AS8PBVZUP1UiaTYtkcp0tPnnOLk4gsyeQt4D/mVS9ZrF4D4MEccF4UHERFe20j2ED04vg
+aVDbTt5c2ebQ+umRnbAorS2iTN2ukG5tMVrIqfPWlh/knXTIFfHuzEgJp7q4KJoDZHyvOkHtS3P
raF8qrrymNVgWsZYtVAMN8dIkW5Ic0Gdp4DkUubsMpVEsKFx+xEbCiIgnhPcVNaatn/m4Ww9RVH6
aozFW+grZKOTqomEqzzvfINNIpGbbNUjKgp9suq0oGYkEEgfup1NlAYkqlTzDSYJlwf6y8ptJEu6
ftvWAQJ0fiErXiolXa5Y4I/1TCTjCBwiI6MFPbZ9bFst8Gi44EOb/NxbS7Hp6XhINkrFLTBMNl5w
ldcQjI+VdCsHXfgcnOhyCWuet1ZsRc5EdIW0SNP41VCzm/PKNO0Xoy0CtynZrjAwPuOFOUnByxi0
h3FaKvuKh8maLpAKCJAEqyYYx7ocu382FvJvGhDWDHVETYn269WvCqslD3P9Nvg/+jFIeDfTitua
mCTbftCKuaAHgHq8mtd6q5ee1oXcgtoEimc8LMgJor52WBVCFLoBktn2Zk6jy6y22zKtPkdtfJxp
VYwaIuEiRlau+Tu/63tEo9V2LLt7rTZeS5tQMXXSR8+fhvcCdYs3DvZZq8mKVegDhDbz5basLUfM
8+TWjwoeOnaL5DEHX4H4LGpQ0023fRFFiClv+ppj9hB0p3RR8aL250raCE2SHv8zToubMMatHMwo
p3KDgqIsPjSmGi6ZVNSgyWCu26S9wznxgb8F1aUKFShron2XWIewLC0XatYT12ynYUp2JV2NV1bn
u7E8ZTR13kfbesw0KhtVayOXYPGu9AXxWzi8+yK7mFp+xInx0Uh0QusVkFEVWpN4rIlrWVvqOvLJ
gze4Ian9V1BywRwXbHWRbDJZIRMuT6kfhmI7jtGmIOrUk3p8AunUHPt4emMJOcu5MlMJXBLZwvMJ
6kHnqOokk+riqlrRMBYrP+tfjSKD68LTyb28N5Pkp8bxNqqm0TMbe9fCbHBbnRWz4rhcB0RP+opI
1zynZaCGq6xhvdTs26Qx33DuYew1d/A/D/wq1CVT86Gr80FH4eGEdvzTr9sai6h906rqC873n0qc
qWsC750RrzTmIPsnydZYWCfCdf14epc7MERJdeIvaJRKwwbwM2mVIxWEGHtkr3h9qNuQ+za9qxDt
5RpdtzMGfVirevNAONR5nFA0DBkVscqDWCAsDzX6HzVyei+0sl0gSK1H2o+dHmP8Jkwasm56V5+P
yji8W3a3g+h1KqTiKCnmMUjDYpuPGO8K64RMufTynkivGYujRWxoTlCKN7PkYEx/9BeUypzjFJZB
Pzth6RN6Oec/yyBc0xxVHJlNa0xaH+FrvpWVn+1oXeyaTloGOgaJh3yPK3r2kM3+VMvyUZvVuybU
UupQ414lSypTo4aHVPpgAI9AEUGlH9unUZ6eqvS1V+lxWP1TIU1ARfz7qOq7VRA0qtOX/UqP6nuL
98edNMoXRjNnm7wv5A57acJ5FFfvUrlC8Yp8Oq3us8ET0vhSq5Inat+xZ84Rcio5Qh6frJHoHKAj
cH6CcVMH4hjnJjtZckfWruH4fXJLYiLC4OZCb+aZacNn4iqpQvUOcqXup+cAgRtFBJJuTCkEeBsh
ZypOCPq6lV46kDu1Mb/FFLxEernYFnFLxJzQaLCh3YztHj/0KL0w831Uw/Gln/DA0jnSncYU6cZm
/cZlU44U1GwIrMT9z2lGg59H8h1TpC8yXe/Ecq9MKIoniCfOFFk/gszeks9uKUe5EspKrWhLWbhd
na6QdJfx5nmMJHSuYnwsp+0UydXaSJYr3Tcfndk+WgZBeXP4MJbRTZK1azsrfS+Q04hj408pT0+E
hQ+MDct3ffa3Sm9BQRG3Zq/Nu8QqSTL/Qchw65pTDoNTGBZrf3OwInZepNuXaKp3nWLcBoPKYZhW
RxSWP+U2GF0iDPPdfWLg+kg7yZV8/efUwN5R7fAlD1mao7KUvd7qH4q3th/fNDV/VtnVCPjCvGkL
fOHoi6fiNKn1heM1ideVOMdGAfpn0G/80r4lW+5TzixzVcx7cuO3hGiQtharF0uWdgPxgVqovQB4
xWMwV/JKtJK/KgeePSYnR7IWL0WCkLiLzSc1WJpvybsN+cwhSLFDbN98ljKlBWUe21UFUug2bTMI
JR2PX1a4MKDgXXbEtcHkxPMsbnSyht0uCFYTMWhOLBnPMplajoLr3pnZgB0Ts/CKI/pKjgpHDkzq
wr56I9Uop7eAVrsrFv+MggIfbMiK9JX3GDbGQPWfcJnLRt8wqiHiVubl6RzymXi/ZjoG+yEDAJcU
2N/iMLrUGlAqPAg3PWWYZczbMeo+RhZVL02mF31yjCD3d8Wx9cXgTlN7mN9NiUR3YOXr1oC/ZAXp
axBGmONV+2hKySWBcAY4aHboTs1r2yze2WdlaXhHWX7uw9qtbOm2GeSHNBc4l+wbzP0jqffJuxGr
d7hU0YDjKEq74bU1iluTPjbnhN7VoIcPUwb0AN4Dnr8Q/0tEY5gCQPJqMCyuWZYdlr25dcN09u+q
wgLoYcUbFO3sk63JmV6zXyRZIYBUtnizUQWGnHsVMRx1qyLmXkH6JtEGy1U6xgjJMHVOIBWhoOQb
ybe3Vh6exQfML1hamM2dMWwrD8csqTPZ7LUD0CpL9p/UXNnb4AvYvrm51TZ/B8J+qhl9oT3CHViN
dwxKiFLKL4EyPPk6Qv3Mlk9GHX6In0FSz3vtyWjJJh8rE18eIfBdwL9ep0fFxDqnqswntIrMwzSK
BtyAwbqt/W1j4ZmrI0AwjWoecES9qKnxZIbqPtLyFQ2mO7TR6Pot3GT+qCJxsnlMOfkMWDhCLWlc
ja6Sb44tNr4LLKjXKiQ3HcfsXQ84Om6IoA2ZfkT1sxrFWAZ4TDQfxtGQEaBUfnCQeYhGGxZhzZUj
e7Tn9Vc1nZRWoi0g1rDvn6WePnOQKLccNJ6CfBQ7opTvDblasnDpCuDdfYMRohwx1NP3YwloP9OF
0BEV7tKg4RF8LOdY2pEiDjwRLCW+K46AuAY50M3ZwdKWGtCgKT9HuBtB3jhDi70wxxVXTB/pQH7E
bK2MMjjkpY7MVgLXKEQGQcI3HSE4W2OJ7NxB0zw5ZC+0cZuswuqTpN9yxagPkEhVmeeS7ERkOpLu
yFbMoIh1FfKFxG1TzqvGwnUpCSaAcGV0D6/XHrXNYjsTpziZSJE1EwipasiMhlY9oN6HcaEqyHRb
mKKRNxg1tYRzN2L6kopuE1dYgy0699rU6re14Qceh++IMzZQLmyq6Zm4PRx0LWu9PZOK3nXrfqLq
HIzbseN7cWsDrMgVpnrxxSZ88dig4zv4UeeIJodsOMLOiDmPaQ0r7WzNb4Hx2trGCzMI+KJzQgNQ
CzkWW61ryx0cwhTjDCfTEw9BuTYZqO3wxQWbfFYq1zKTn0qgcdpRZX7FdNiULVHm0pzccPCtsfVl
8KGMNzzC2hFMIKdgvyIxQkmcEZuYjBd9xTZTu6VxH/bKzOyzoy9c5SiiKxM/pRHhbzbbL9+MJWwk
IaWs1qwUfHFyCdw4hyKUV9YKRE44YTdXm/cytg+ZJnA+lRg55rbkhMTFpPTHOR4SyqemdN3yMceO
M5RbQRMVqzMl+aPERMSbRsTszaDMB9UsT10tHrvZhrFmOUU8EiVLdOUGxDZ3yqwblNQceMtIfkBG
VRxzib5skncenUbK15kxzWI2drB9jWtjIg+4sCuZm3B6HuZROQeSZhGxvoDJqotK1Z645RBXTEKZ
5dmj/BlBS6RXy3iTwkbZ65J6CuoJVk+da2vOFcxFC3lt+8VHV8tnvWNi3Q8c13AODqzLvZcl3bMZ
QUQw4GwwYM1cva7pR4rGQZ4Iwwif6qXOm0OYPLW5oT1a/j7KtGaTmvZWrSplg5fadoTGFMtPhpdK
pb0KcwXqBj70hPYqU+6tqunvLTPzLXouD+IlrhsrXuJg5ffEKG8sMjQZxCr+JorpJMaa8lLUg41x
Doy3WdFTfQhzGJZ2o22SPP4xDLF1OwHw8eiEkjxPyumQD3sYqM/wO3Zanr2m5DxhMosJbwWTyvKk
eVKztjXCVtyyUnovoWO71pkeeMg/kO+HJGVzdO5okouPuDfbFf0nw+q2VZfhrhl8fwV1kH1Z1tyg
DRl4827zXwkmVRqGa5gvHKXNxAsbbU0Sabnq65Rs7yJ74aE2PM6uIwqlQwKRYNYOBK1Ph7qX12Ye
RD/G3nrnhEyGvQVyehaAtaRwAZlmgAwaW/6wYnrUVRx3RO/RFMNu222TisOyjf55am3JA2TvGRqP
xdiDLJpnZNOGwoy9DyY8ZxAhcYYxGda6Wd5nS/4ouTHZWTP8+YRdz6GuLTwcIfVqqHFdkoz+I5+g
KLWxfOlEK2NB7J+0MF6ClUe3wxPulSMzinry6ZigQ02C8A30Zr7HcYHXvFTgWonZs5JRQXitvtay
8QlCVOzQStjgHHhWMw5jfq+42kRsRMvaVgxFuJ7kJTBbyLFX+HSMZEo9u+lwjSTSsUrNg8pbmWQR
GgqyLr2w6mNOu5g0x2KKTupCXZ4igC0csmm9RsxQze0wpf66LvPsRu4s1A24UGmZFydJl8sPzBBL
oOiuLfqTIcJPwj5fA+OB8zIXzyYUfLJaWiE+bSn263RFTxWob3yjxNpDnEj7zJwfOd6sTENt8Ya1
91bALgdn761RIEaMGlMhkES+DcmhQhZDLX+SaGG6VpS9STG3TYtihcy8MwiK4qRM940kv7e4XNGP
RvZ6LMfbKRYPthq9R/BWGfKTj52QXA/SkMOklNzr2gRdEWYcvZrbJD/5dfUI5vwcadE9Z1e+vLSc
jsMBTtgBnlRXHhdu3gTlKettUtvFwL0mlHVRR1hD7WHdqtyHwMZuOghjugDHBuiqncP7YeEulrw2
wQHeKkTP6kNbpDIVniiIKWV3alMM1jkyVsnMexgw6UFc828zsCbTOK2Rz9YOvD8PZz/B5nBM7sux
Aykb5w2YXWN0aDa/I7Zm+8mQ22XKlx9mLJKwhZHuMoEru8lea7K1aEZwhYNq7by60s8jCiBHhraw
inm3kerYzDOARU1dPlzShJNXuUhGsoJ0a/NhbKVPaXn2Q8YNTi3ZW2M08w3HIN3t5Z0xm8NjqVbn
vr/tBNKLpHRNBVGm1aERCtNMXZUSjCZmTQdy6R9bS3mshvocRLbX5RFI2SIPPVkgTJLk5mKr7L1x
rJ5ZlOYtmeEbq0jgumoJo6Yo/5GjGP0gj2FYdTT54dKM2t420PiaOFYX6txIBUEZzEX1kjw9gg7Y
9XbADWAEDdziEZIDd+M4IuyBYd+caT4l7IWcMwP/rDMQ3A0zwgqtpTubJuDCiTjhwBfjvsbIcDbb
+nkuqme6rZxQljq5KGzoFGD0iEE6a5iYWV9MkgaK7ClURP5RRdGPGYFSNYwQ4iRf2kXZ9Eor3mmi
yt9PqHZdhGMMigEBo2qgA7cKe7LqjVBox1CE4hi1mCQlhWIDkQC1OFc4inq3MfqI+sYo76AxLXNO
85Whs7/2Mz14qZP+JC0bcpIzS7OKKaTZHKo3gn0mLBPGnV1XnRKFhO28KKq1NO2F6Rt3y0hKW8R5
IzjrjmevHCn7iznTTsMsvaXAbN/KmmET/lz5UMTZqW3N+IEFmLxR+ZzF2ZOkxdzMY2itzKbIfvRB
/hJbqL2SMXwaVEU+4S2EEASY56nWm1tbkSj78mh6behVx4a6qTiSHnSlvsH2a9whLY9Xczo9Scmo
7SY9eAM/GwGSzO07AuWhcUpZds7GSodOayQHaYxdKytSVyq7/GAvHxhZ5ofrHyHwguiqZnNFJHd4
AtrE5p3FhH2h+8Jw3C0x1f2YemUvui2yNNb2KQsvVjUvVAiElxxirHp7/cthHENafGp4MnRKOvLJ
QdQtXw07bfao9aFULX+8fl23fLFWo2BWcXde//76geTDhu59uFbmhS0om9Pd9UMG6Eafcasb+XxX
kQ3CKCSJtsbyRz3MVWaBvDHXz85CjBvIkrDrwuar1KneiDK+mEEvfxoZgpJmQOEQiK1iLSwKXL+O
3kYo7+103KVzkC/8o8e4FeHb3EINGM0yehZMAtyAe+MhihlJYb6Qbzn8RCs9FNklS61mTbqMfZqC
0N5kgi2nqQm5LiPLp58otwc15yxmSMmN1OXxQe2G+HD9r+uHoYxgPFXpyl4++d9//3dfa+ANRfYQ
YQLVYOFQqpuHCBf1YzTkZwlb1A8rrNtHUN3B8reK0peXptPvrl8z9NxLE0cu9k/NfLR6OdmkCv2L
62djpY69uskH2rt8VgqXRnzUZzfXz0IA8ASQtrsMTewdWo9f3zQsdN9RwKLvw8l6rGKR7MSUIs1Y
/nkIfxNbatNtrn9UBHTDcBbTr5ecm9IlR5d3SWJTPCKrWf5Z1EPzRU6NH9ef1yeiO6DjIVRj+SQH
snqD6JOp3PKvmZoAa6nrxa9XXKB2dIwBiCHoiv6Xnvt/rcbaRPr8/5ZYr9/wmb/lP/+1a5b/a/71
f67/1fzr9JYiPnpr/ii+Xn7Uf2mvzX+bCm5CA3ephlxa/W/ttaH8WxMC3T4Sav0/smyWgKu+Wlf+
LRNaRbQpX2Gp12/7L+21rv6b7EwMkVQ7Bjs/cu7/H+31N+W1YaoKxkcwP7JFIstfHCFC931W0yTF
+4QcMKCFMEHSRFAYIptgbsrOo3pFaEPKe1SYr2wGrGqIP6F3hqHvFblyoIWGq9xc9a0o1vgFGzjO
euKZSiMD2cg+gNwwLoojG16I9Dwl2Y/cR6Vb6CZJBPx+v8kP1harwJ8sQqqisXJyxYkT5NzzzUqg
ViUGeQNJWGHRK4bRl3hznLvwqAAEzCyNCifGcHmJTVNtABEjeAQpI5XoFjqZ0yyZzb0TdfZtoHfo
IiqpJnc+2gKkOjJM7NdSD+MvR9bEmby2COW0AJtWX4AoTe+qhOaY9harqDnN5WpA4EuQLPEyABit
51FG21nzz6D5BQCjz5s/3Jn/kdf/SU7/F8cGvz++OlkXmJQXXf2fTT7a0JthpyTJdqxDDps+8IRy
mh/nAhl4BGFyTgA9SBOocWn8McjdXaIwvB3lDFmw5QME027ilroOXp60MhbqTBqivZsqjZ79RlXN
U5MpxzhqKme0+M7Y0ra/+RW+J4ZwVwq60syFbISMmv3NdNLYPdweXSRcc+Tr+mDt0VuptB5t5je9
aHecL5+7sbRhxuiDKxpaknO7zxTonEI+TuPa7hn94Vz2HdSU8EfCpN82koQCnAnuOUv0X56SP1lK
/njVr77Pb3cdk9JFd2nB2lO17y+Z7Og8LRAxBFa9I/1L3mMfeby+BfJQa5xI9W2Tx1+wEQ5hxywr
nygagjIA5dwShjBInxpKNDcvbcMJ/fI3r2+xjHx/KnRiWDSBT08Q3vXN+mWPcHM4scfbsbVIK7FD
VJ93eROvFGiV3PfIXq63+6TmDwwzMtevYBldnx787GBW0SdBFGV8SU+IBovlkU0+O9jnL/XE+KHi
ofQ+m9q+F4c2r0lMmYAiVSrMtunAZO2IqIYmgBF/zeyGzpBabIm2tsrI/vNQc82eDKk1CfNjmflM
pIv4q1HTB8gc1E4hDuOAY1cUaR6xEvbqn+83c3kkvr15lor9FVc+MX6ysaySf7BkB10tpTP4i60K
8MgtspQJPk38joXPMTJa3fUM8SS3WA+XJ7camT52El/adnFLQEzu+CKI14kiLnoXPVuGBAotnzZG
o/Loj/E+CMJNRQXvWT5S3ZQZI4qOmkNdlp6vi0Ri6rBrknE/VDDUh3StgbL1DCVYp1qVQjepL7OZ
zOsou5StGrvXxRmwKi1vDlNpxrWNO16fGedHJrhM/fQBVtJdgGzdkWZpdqbl29N6UFfaNGyysUUr
xMplD9jpaS8w4cgIN4goyYm8QFQvjJoSdGIoQ2fXbLbLW1fY9j0ZkYnDbOoNsBm4OUm/MzhlFVqX
eF0SPkDR/p2r7hpC/P3tMVDoaBZb3l8dkhgn45I+TQF9Xrz7I0j2huofhDbIUHESak87tfdRSafz
KngwtGzaqG3wMIbhVyaFL6iINLctzJNSNJYHjo4JJ/h9m3cytJD3R6F+FdQ6gb1cHZM1m4jYeS3L
MfkY8xFrfu8y0PkiNxbFhcH52MZUGpbyayyss3olN5IgUdbRDGXU3paGPTu5bGJZgCtH32gf0CV3
Mro9aFOUFRLzcGsR1Icmj0SRwlBXRQHLqacfm02o4tOXdIokEF7pa5aaNA6eYoZQyDZpXy7vUpJG
X9koHc2E9B9fir6UlpuxV+reHTgZukrnXZ+ioIhe1YYy77oHJ2HUrGuDyUVTbG3G6Cv4mrpbJeEu
IKyVyfZNMSFGlmsNVI6lPcL5+ucHTRF/86AR/GxSCi0p5Na3VUgXJi3ziQet6uJ9bwy1F4hskRRO
e009Wrq+a1tMR8pgoZeKv6gOEq/1J++GMani/vOLubJKvt9WkApVQ6UTJzR12Uj/8NTnamHPSBKR
SPSIpmaObkidAOEgxdmWftox3qyQWVC4GJL6biMMHkxrSXcj9E/EkIgZ3yWBjjGYIaHlDxyr25au
U04ZZFJM/PPLVf5mBSfWHOcze/vyIHzb1yvyMgmxUout8DXuUKg+XgAMeKRDDYS01ZFjTEeeVFxX
/RkFGQxOBa4TDwasu/uhU3hKcn0fWPF8+5uX9jdvq61bps72gteXffDPV3KQGBf4gZRu2WZxZyho
hWwIo24U45Wzn7EZVHgM5sdOqO+8ESuCJV6SNp6djqmqY/CZf35BV8Pgt7eWy8Tcm6Jb/msut9nl
RdK2A7vx8kgXFkNC+LttFa5kn1tqUifjjARRh5XD0xMYULQS8Y4VyDGsinlGWb6E7U1cyMs3h19U
yQ08SOtTWla3KWLlyJeCFvqO5URLhbnsVxSS2SS9p3mKPBeeRjWHX1Tc61KihfzPv6DyNxUSge0g
IXiaMBLp38oNo+4SUVF4bwe9LzFhmCn0d6pqM6boRH2iQTH1xib5aiKR7lI/cceRPfs3r2J5X/98
mVW8+CAUZPxDQsjLffGHJyixoJRq+cjpIZFx+5H+4BeI59oWS6bN794om6bhVVUcrB1JeyVnITwj
DUk0snsaWdN2QkjBuWpndWXb0WPOFPA3V+qvxAA8rGzr1HqC6EBT/kYs6s2kjppc5jUqJpmyHZUM
d2AUGUe7nh9zUP9MQ3kb2xwRaeOjTi7wk3hBYo6XUV8GF6ncOXY5/Ww62SaiRffmWT+MGLtjZtsM
DyaEWp2/m1ucQ7+5wMuL+36BhSXj8ibBkrjfbw+W0kp5MWZtsl22nzCklL/a964P13LntjElI07L
yqE3r13M8uE3L+CvlRHVHdU49xjO4b+wHaJBL8AkSWjwi+kpliJPjOmXWcBEmBbxEoeDIOIMVM4F
cFlAX8tRQdie1Cnl74q0v7kUJnAjmTOrRZH27V4z/dxuBPDQrSUZNwHbrVb0dOtU7pg6eKkIbvif
XHwTVS2khOX8Lr5tVqWiyr0h6eDQNUGbTgbDTKWuIQuFtNeeZQPRGuIxr1D9jKOQ+Zvo0r9Z8Ln2
AEpMoUFs4H9/frrQYxIt3av8xpAGHDClN4KWYys4eEkDH6jSGZo20icDsRuhhV8d2sclcVhjqDTD
kud2uS6w0XJW++cbgxCSv74fdA5kFlgsrQoUqD+/uq40gjEyMsRuabSBGnoIAEUzAuvDjSWB1lzu
2GsRW5WjRdUeNm6tC2S6rJaliXRBSrV5XyytAB1lbQdHENUXSoERQ3Fgjb/qYitmuY5kYbrqvOGm
2mNbfbr+2OXn/6rBGTSCqBPoz+sC3R2bHSeHee0LnROrPN5QAMzbOka421nTKqYU2F1/rEK3oxBK
7ImQ3qC8lFAD8+qIX9u7dgOuf1VX6JXSd1tj5b/uJtd6HRreShoN4rtY+CdNSGs9Ibtl2Qr0Ze+/
/shW1/gjHTaE2tG2sLV8zQyp8Aa9uVuMRk4q8dJDU5rWupLkK1XN10HeXboekHMwsvkQ+YHKQBrP
LQcrhCSBKyoY3WBifVXU22IyGD2OESDh8Fe3Auze0eyYPeimxRMp45CpNNwWdGwmJovh11AiKR6R
eUnGj6iPn/2xVckuGPGzKPrzr4ZG2uVHrV6ImWjK4iwGzI9QypXJt0JZn74oKiX0oA1MztPunCLH
25oieDFQOzpG+ZELaZm/UKRkSKuwICEp1OKNsDCr1SGLb24DMhoag3OLf3+9A8hl8dHxRF90ytyU
+c5IEI8zNchxkqTcyUa4lmdy+GQ0n5tl4bu+7GuVfn3JUhrsm1mK6GemL7Q8dsVyiGTYRPndEDCB
Pcr+Kubwbizam0Y6MxsB/LKcziRZgseu48EwjLNZwYcUEoOwlnd96evEocqPwfUeF/hRI3o6alCe
JmRhHielxAMwtBtUxrtLRHRfF2gcEDpca8QqiR+U3AJ9zkspczFvkbzDd993PArXr+Ak9UUfnRpj
OTkYUY17TcjhndTsJ5TDUh2t0pkDSsXIiIAYJjCFwohtYiZmFITumf6JHOpzQsQLggF1hWTwGV1U
aCEma2z2tFLv1ZWczD+BU0lOvRyaTJoojsXahS9/qWAoEcqZY02C7cQr0+aNz6FGTJ10Y8bKoQml
u3J4Yw7qZANybKifW1XPmQ1XN12o/KjLCZmlZNyiqQt/1UOyzg1vTTwEv84gqbHqA7u+zZXuEI/T
VuuNei+r48AIk9FYHriIpmt3lALb0Rdy8bWqylncUIL8Dib3NxWLAp7FUG0dVS6y1z+vWjmqxQ65
46+eVmAUrKJV+oUyiCHU0u273k16F3/983Kp/d1qKcBwKJpMCrX4Tt5hEg2S3GQtJ9LwM1S6pXak
irR1BeQxmHkCLrwwSVuPYiBhbsthghy+U0qZR7XKylRYuJrmOGYC502imNfX22p5FK7v4/UpKmd4
sZp9Weo+Jad0ud4V5E75e305FNdmdwym6d6CoLtaWjWcGk6oSLGxyf68DX287CRW4gu0l57uP1+C
pdf9vZZRKRYNcF98+EtQfa9FEmbAKd3GLA9Qq9iczITSml0Kjz+VDWTtxYKUeHLJQqB3/5ez89qt
W0u69RMRYA63Ky9ZOTncELZsMefMpz9fTTUav2UfC+ibRu8Ne4siZ6gaNcK3GMlum3HLMs+GH75o
Mx4ZlB6eVACTuFqY6Sugw2tn8fchER6jLr7492P/BdgDgAfT0/ESckHL31XaizvVEaKb5KQtwKm4
OjwUI2Qv1dOYieBgUg0NXnj0V6SbcU8+tOxzAfuGiqoEIVNHLFK154ojfZF8wg/uYuMvb9ZxA+oi
m8IIP+p3nSG0pX4wxjU6LZH/CL9HPdYi9f4atOcRLz1yWYEbimS4DPJl19auQdvPO/3gXUkN9q5c
DXCE4SXxKLSo8qD/px9IGjM1I8ysT1aDjcCCYkVhy7B3Xkp93uOOxKg+BnrOjTs4vgQkxQ4MNrcM
rpM5uhSR0kdP9JcCltRpx6QXBJCknPr9kVajX9O1spMTNyxCStQEOIa8qpokNtzberRuPJcrEFtC
qICpLWe1HNiLHEeDCxVgciHvtM1yFHBSlR6RFeJU7GMgYQPGDCnS60mYhlMFu4tcq9vW5GqAkwCF
IvqFlueSD/ODSd3nNwwxMfEPt/Wbqjus7vi1Qky5rRauyjKQE1oABmy6uO2ceAXEvsHmgxg+MmN2
bhEvW6MhNyhxcJCTVA5Mq92UW9Fdh+ZlLsJiXy6MGpCvHTDyfllTd1u3zg91QHh+c8/kpNnRpru7
5uhFYIKD66FtW+qfjSBiUOnRj9RXcMX9nc7XZF8aj9FUgYJICRRoQcM3rI7kEX9eq16/dnr3Mcun
9YDs44LynQszmYFzxRNmtUbvfnGu+hY55xLjCNlFPSSeYIF0SGT7vk9uK6tzEA0hs7KsZMYkpCVj
pQtP6lW7y5zRc027LueC81pGpfFMAY6XEOWTQjOlWnHtFIqcxzsjsIj7FIjSjKwXaE3TRlVuZW8T
ehf3n1KNrD2faLVwqjdNmx/1bFpPhYxnquBIinB0pc+QK7xvZV9xySd8kdl9iHRkbaQsL0cF9EyJ
/lp74y/1rRQk50mhyrCXyguzo2PBRhQYFq6xds4q/YUuazw6Yxl+sMKVGe77Pcfed226XNcw3o+7
LMP1F+yfUU9ymsYD/NzSDR6g/a4bZBXc/pMJ9ZAKKFzH5yJJXqd+ucIbZl80gAaDjH0aYpO2BjP7
KQM0rifOM0fAhMLIfkSxeffBnvzLHUz1CcwOduB6mFL9viUHOw9br+O4UksEyB3+odvdJxMHlprL
qboZZ78d/veQ9QIH+wknuwuzuy5wbsEN8AHqGOJh8dNuNcSEFa6opw+e8s/WmycDrTUtX1z5xP/q
t7NMn5aYRIPsRL7GtUHZs8iwSy7cRPpwM2hwEToNFtfQKOfav3/8X+Y1Mo/AmJgxHp/3ffPZhxi8
efBMTkneP3UDLqcNcOW2dIgvyNiVauWpkiUfwyMO7cwg0DretwNNiaot4hidI+LMC3LtZVBzY8vf
K2MdORGlWBCBc6stXw9IMP3b6jx31UtNhMVGMK85XwPM69uLtKedeIM3l2x5isaUDCJv2lJgdJ/9
TLKXfIOKNnz1tZjzhb+C/U6wD3m1W8JGtl7bzyCmfN1/v6O/oMm8I9/1AaB829Sdd2d7ZEDtqTuu
5jjmnkVKx+2iaddFDfWmWwiFlBqhSBz/Mos4OHK7enWMqN60c5kc/Tn4imbmxwfP9CcwR4WHESbg
AH5r2Jn9vmwaDwba6hd8N8Z/AlVAUXw1jOi1j9lWfg9VsIBMXofzxqXAxiXoI2PAv+AGPILNlA+g
2PVd4105EGQ40WZGEp/UjNa9YmNhAlLKnJusxzRz8P1hglSB1AAMbEton0k7Oqds4dImscjccL4u
QB3/y6shsNv0fBxt6b5/fzVz0U1NbfnRSUEYYpzPKPqQ5dlrkZEEauTLs1TeQU0yl5t99eTQ+uAR
/uQGsKMxig8sgH/qgXcgUhl3XpNbRnQaczogVmgBYr7eN2FAVowceWk87d21ekm78Izx13HWmYRH
CUEzUHcu62UmbDIiIrdv3AtX2uB/P6Ar1eTvp7k8oEt/QvVEufnuAcGT/3M2orlB+4Qj4mYSEDJE
xbIFdwRwqIG1kf4iydfm45hMjABMpwDLLl/NgsZAJwLkhHHZqScu6sKOLlZk7Bt6j+WgpoaeZnND
euOt5mPwb8kwIaI7rEmsQ6KYmaiy8pNCLbQRl44sML/B6nzURtbKYrdHhX9gNbBXx7SVDxQNszlu
bbuhjFLYOHjPUFTMIME/GDxwzgjCC9QKBS6CYWBD8NNw/cGM+nLFnQS0ladoAvs7+WPpVvFDerc7
TjCDz2IOeCSK6cmc8UEgRO2rzyh7n5j12cYEDprm939/BDWu+OMjeJBs2HyQ08x3H2GGpB+aVh6d
tMbejw2GetrsyHs5COjEaJFj9L+Vmnqnci1URvrNyO2TKhkgNuaX2ra411dQpsZJjmOO26o6S1vE
MUfHLp/C2Nr1dfW5Nlh5Y9o8zKsdnP/9y/ylf2FFQUpgYMToH2LM77sujXUPDLn5z23rht6j+nHM
3cdfhGowKca8Z6OPxMd21rpHAoFacHJeF1efT4sXPZhufTRIHIwXYHEtYh1+8IR/1gOclNjf6sDs
suTf9eQADxSMZLCeWoHtyIwHS8P+U8OaZRvH4AhBASogg6yo86vvb51tbaCnGptNuoCeqeWF+dFj
1GZHLP1/1mS2/S9PiXcu6J+crfq7g93ruyFsx4Imi+4aMZdF9nde3MljqTKZdWSdY9N0tlA9cLLx
qDyj5j6tbLqNFDKwlJjMWZ+ccfllCyj4wQOqq+XdsuVkY9DB6EvYXO8rlq4PhgIt05GL/klBiyay
bSg8+YXpS00HGOTyc9UYnDEX03uslW7LJvmhTe517c+neSItNiqSjrHXQeEwqpXpDAyIph5nnhkA
NWjDnep8cEOis0xbRh81LBxYE37Thxehjmw+y5ZzqDMimIr2HMFZ2Ocl4NoKTDhyTlgmOtoZ0okq
SrISjwYk6lWomwejjTVw61+VvaJCrq4Gv4FFDnN1Wg5dyhw98b8V2o0eWjjv6OUjKofw7ahJZJrP
fP6hxHMY348fVFHVLjVcfec7DUGCiwfpiXeT2I+NVtt4NyCJkIG6eopCCnYfdK+wy32pCFu5BlZc
owkhPmajON1kUc+3eRNvu0a8NYQn0Cbu166db+UQmLXlMTaSQ63TN6we9NbY/q6mhshk59uR2ehG
L/ov2AfAI5H/vGLMdSMArKYnN7OxfE9GPIXAPvSTonzYuhdvEXjswoID3/o6rmTnpcGXRKaTjUL4
BHELFtFR5bqzVY1TO4KyeEn22PVYSwpfh+R5rLUCbJa6nqxqHPs/ZTVbuhdKi1dH0MxzEjzrctja
PmYgWmlEmFNxCWdNZZF6szwQ5pSffKxY5oydGk3NfeuH0LN75g5rcaOTLXfEWum5wNP67cz/YI3/
5Xq0fTp50zKFQKAOu/8DMJREX2KBpcGeoLIqrATpwKAdgyLdzRkRxxapwnY2Jdd92/V4yZ0rXtRx
ng1wNdJmsWpJuOJ8xLPuR6xD2f7vNh+Aos6zGUZAcfFu8xlj40TZ7MWwzDghlyIiT4pTazVjj39a
t+pD9WH8FfWyvy3bfDmSa3Oc1+aHqudtHY2p3XukgxvHkkV5wD4r3qUt0aqYg3QHr40+90v2ObCX
iyCNVuzWZIkN6I6qEFMouYLDjkq7TR7VFqvBqCauVmE6Ti1o8P/wLQJbYgNwofbp5X6/WOIpMPpu
KuOTFsef/KL+NQ3WpRcnhNkBqRqL/81yEVNdO8BRKFWW56DHjGuxc06YxzwMzu1kPX7wTH/5CuSE
IJJwwRcZmr07pNMhgj5PgIdaH3p17WeYJYyCLnKyHQmfxYjFW49B37to4+jnDAdjDz2sTvXCJFWO
druBvfDBY0ll+25x8FieEZgOrsnm+8o3N7s6b5sBDmnnfyZI8MpP8tdSBnVqekqC/dWMA6Ae4D8r
JbA/9piPvJBNdfofnoSpooOhBFjYH+TYzA9zZ5375FTXfKhRutcoWjZVggJJEEuzgqYYZkdILGgd
0PowGSPTL9sYAnX++2Gsv30tIbKoRsWkRvl9BbVTGa3YDCVkCo8FXlsMH/L80ZvtJ3Bkxn4CCKR2
fRVhnwvsnXeiTdchNihEXI2ZgvGn5wbYEgoegHzhq90u3xLfXg5Qq9l+wvWtteCczvgAqv637jbt
Wv+S2cuqffPN1cXtmOoTJdijj4Yyvq7T9YOK8i8VDggktQ3p9Jj8v8eQtRZPyI7r4WQjjziirEfo
7kIrKaJX8Y9tbM7PoJyf//1+/4ILw2jUdYgD8B7oks3f3++y9pG/hnMCSqEnh6TZKtC6oi/YOAF0
TultBGu3Ywiq9S/LTl8JvP+Aj/z/eQoM8aXncvT35CDY2FOpZw5LbgVxWIhP2eqBdy23ZYrmqjCb
jcz3ZAMgSL4SNpBC+T94GbKYft+DIGTCoaDAhBPkvcPxzRYEsJwNzP3aJjgmBJ6w3zhuFzE2Yrbn
lESIBtUzTDx8swsYk27U7j94iD9BJVsPaIAdIGlwpfdgXVGgb9Z8v1SU6raIOCtZ0+QYeHgFYkLE
8PpGLqfcX3BSdpaPfj5Ulj9fA5UoTGWQkwBU/N2em4ygMZhX48ZnQA6SBs2UWrSewtduqn+pnaVu
LjfWLocwQwUuM1c9CbAXbXdeCZXAyYwSPm+962GfXwJCHJvOuBu8R9u1EXxN+etcMMGuDRT28aOi
q5VjjB1Gf1lJXTSP4Y1fQ5s02oW0WaM+Tat5PSDn3+q6huwLV0rN70+qIAuH6MWYYE2aM7iJqtYm
G101/+qbZsF7pQMtxX2z40Rv7ssl1LeQvxl5c5hnpIhPWD51I8aucT/t80SHc8iUaNHWR8KEURKC
/+J6h3GWVyOFs9BL8f9YqaUePNHtfBLgtgjXkN1DcWVq9W0lHIYyITijctzLdPYZWZE86Gftc1VT
Q4LlQ/i2cwqtAgFBn5G37TJ275JPK2R0BfWPEGqOit846fZ5KonMA29m5FAazOlMzGQEn2MyiqGm
5lrnpsxfFTva4jYd0TFhuGiYKF9/DhH2keowJH38VHRagf6aKbv0ql1MOCCeDhg894t5SHFpVp+j
z0EJw9CzoehdyYvKGwpQCn85/F8TvWmOSd8eayC2S3Od0XAJaFCYKPkrzKE2cw9obqJPw9B63rmw
OZoEH0PLHRaOFm3Cb8Yls3OBo6iQC2NN9T3UU8a9TpgeoYdkemqfF3/YZ3FkHlVzZ8SY0prepU3J
FC3JAU46wEcI+riIurpJip2iyCbZIqOJi2iF/wJDToT04d50LqasxEchvxT4EutnvOk5X1QNbcWI
Joe0IiM7eHyDnevgNsUyRGATVZspfnpd/ozwTMY8hFtG/uzgf51LK8bfp/iqNdfJkLyq0l71AnY8
EuiYwabI+2k5URZjKXZjmJeaSdzjGjBeEtuDbKb3AFjq7gqwePU+MiFsy39/tOObLLtT8yhfzXzw
qQ4qMtZBsW7Uk6rZhgKBDO5QVk+1qczCPpuDdp01GXYdCBj32AR/jfKQ7EdcCpK2DHZ4/O5KonHo
K3zrPM3pkcdzAIKBLxQHzjJKEW0jA0+Xp97ssntZMhEE8Casl0+aC1MgxBRNj7LnEReSNE+JERqW
J7zFrsKxwIwtrXCA1qa7Jg/My8klD3Xt7PuQ82cbV5N/sLQ43P6XQW/YoGs5ECQ9s2Xs+EnRo7Vg
UwFH06DWXYk1sLrc2MUGni2FbqU3S46CDXKL307DQxI40RtzQrPsQ+vbr+XqYEtEEqmfhJ9wQHlV
8/shdF/qDl1uP9IGDPHaQaHAraey+u/1Wj7WVhPeEGN70zfJ07Lk9hnuBRaiMaaU7vyQtTHhwnwc
7KDx6bONa1Vv6925GNYCX3mOsLyASr5k5cFabXwoTGgummVsiyG6UB2z4rm0/tFog0ORs3qtnjNz
zDXiJrGujaLpQu2OtqpwCWvecLM4E58TeEs7OkN90zGl7VJzvlUNHUFcOOqhXm4STh/csZNd1MJW
njyef7KrZzKAPxsut1mR8D7XctwE+GWconlm0WT15SSCha7shTqAI2RLznXuY+dPVoS5D63Q2WBS
buFBg1u+1uKIkRUX+D+WJxMXdZyNsvmsBflXewx3lBvlpfo9B/Nr3+7GyGV7txzbbtzkO2z9nCOs
REKtwHGw7nTPrpPAUIrOVaLfWlpVb1I7jreMK5Epp/l5mMWCqqimfZd77PzZPEowhVEj3ywDi3Yh
f9UywNCouw91WjlF2dSLFjaQEJhUL9QhUSsYIq6EPuRRjnmbkPvXCGYNjgm2V92GMVQIgAYmXuFy
CHhFeUsUAinOwvOmXEzYEV5b3SRZB5eIbLlNTJ+xtbx63Zp1vB+kVxbK19TXr2GPX5oRXCrM0wiw
p2GScjVLq4Ud/aM9p6/61NCvXyl4UzFhkxoLMzP84SfLozWCKMt9aGvdLztcLtWMlmk9Axq7/NU1
yNeEhGRhsKfVn+bWeFDjMVUCE9e7JyzgKk+KVwWxGmP0mtf+hdRQmFM+rl8nZroTVe3s79Mq+E6I
Pes2pjFtkusGq17uS44C+XtdhDkvNUhkgkoo9pn8PUL4XjXbwZ6h+RwVV8IqsVC+1Qv64mYY/Q3q
cv68+vVxt2ZxsWfmIm9f2gZGUWiAMvQGMdP1F3VjrjJNLtOXxhye1V1XEs+k5lg90nKION7PpGjh
2lr2z0wG8ZbgGn0w3+RpfZZiuYm4XUNBG/zoXqd1sRB4JbD90ClexGOebROTjEIZC9t59X3UhpsF
m4qT1JpKI6PKB9Orf6V2c5ilStBQ821wR6sR8XPXDktCCDQ/wJ3b9YAfw8GzMZ3qu5262dVtJOqE
PLDbnZU8qodRH7Etiks0BpxYRn5IdZzIic17inLWl1mHr21orafenW8SL4EnX01QRnXnwJ8DGc4J
+MZAohyGZ8PEdbrJp+d1SH9iQXbp27gzehaJ0DCBrOLOnmu8SM3uzjM0PBpqEooawtMNQ9P381a+
5rqwa8x8eiHpA0YNWhFZsXNnzpjfjCgCuHvUi7BE7VTgRAYy9A1DBUhBwtauNaTm82RvpZIbWQiO
FsYo64DBM2lULtFLQR+bAh7fj6Kd6rS0rPhpNCFzhHD+0jbed3WbSWlhyCpTh8UbnYBvIYWMGUSb
3jJDSifWlTxJHdiklaMlU696MasDgknGh+DiArMtufXAwp63bxwt3UIK3857bWC/qykEDmDSGhbr
VVq0T0WLExBFMAeI5u+jZsJsv3f2pokzodQlEHuhe7n5evbxv2f9hhfaOi9HXLtwP66yYT0TDiC0
PPdkdzAQOJNxJi27S4yRqbO+pNg04W+7bSbL3+xHqRePQWsMF+pe37C7n/PBeSnR7iPTuVXrzxQF
UmY8jyj63wYmav7CkUOMRaUhA+QX9YyEmIjmW69R0xZO32/1QXvKclxnqrjf4oSI1gdqyEEVBcBJ
ZJJHP9WwZXQXDp81e5UVHxrszhGLy4Pneftg1OCyN2hxId6ARBcQwrp0F7hOc0BWUr+BR0VkLbvK
jV4r8SNnyGMOxkvrmFeyvGUpqcInxe2Mj6dvUtxMItzZ0pWRq4+n/kbdjphaZPbGnlbW4dLluyR1
92lkXlmT1QKJsR6GIPruePWpRSlYd3p11clseZ0YdWWViUX3vPHC+nOeTRdqNahptSZKWgvTNSBh
KCvyh9XvqO7q1f9FzcpvrOYDsV68Silrii37QtHOpcSPHWWW1soFmnr1xisgcr1NrIbwJgzXbyI6
kkp7MMyrssLyUA3IY6jDsf6S14wa0EamG6uEL7iIAgcg/kuhkxX+do6ZzeM64ElYFIgn3RTnsKRz
LzHjv0WA/VqaZnQM0uK2A628Lh0EOU5UX9eWeVEbT1XYhhdWNhy9uTXvqNto7t1NntOpJ/BhLrTl
vhotnF3roNimnXevuzjC1cgMTURuFg45595hoqx7sORYprVnPeMs2J+0Lq+xmqk69nC+6wDFd5M5
f1YLpranO5cda/OLK93gmLL6Azb6hsAi46IHTE0C45EkZqgv2nlMmvSotk4vK5AwrwghDVVtkuWH
PCx+wqM6D9VFKdpr2OMxkuMn9cLVRDEeOyAlQjIUFoNhz69mGctLISb3WM9Emr6b9fySwG42qDAG
WiOhYS/vHOZW6k4YXbPflrRdsKbual+HPtZCFJXz1G2dmzy0ORH2WhbdK1KtuhoVUi4LuBetRmfl
d+OAoXPlz3dg/d1OVWKGQ13qrRelsTxUlc07QoO3pe+980fIRat8bdhteGFEd7HW3Ko+ahz770RG
LjjXxQe1ld/GPDIqw/sFWO3FGjFpGyBd9Dk87NomQKFxJ0i1+SvTwGITJr12kLvVnuZxqya4XvCJ
AMP6okyHowMcgakX1MjWGzGa8xZzbxp05GrBdSl2X3XQ/9S/xMJFC2KmOoqKFMfphmkZ8Tgy9Vjm
+fWNI9V34XEuV+jeq0HxxLLccPbme5iZN5GJJH9d+NLkSmGiBeqLeUZc4l1cVhB0UzYxxRbkpx+e
DrFDEevdOKkPo+ZfqytdQWnJIs14iv8bl9cmDYp5QwbZRVfzqZURQABIuy+Tb8yrliMDpHSjaTMw
nPb8to3YuKr3x/fzS49zi9rlagMrbp4UJkzSILRiJY78Nv/EGLzY2WQBbhYuZ8V9joz8SddzJK24
pDmQH9RxlFg9cg7ElqbreRdpdYk8CuVlF/0ccT0S4l9fdUeviF7U4aqeFm9gLH5M44xTTTjJZIPl
KgesfLVXyteYGz57kAUWedoDrBTj2BSBsfGRNgZ1eLLJ3aJhJR+4iLDIe7tkCVc4Q4ykPOY6XrNW
P9Q1U7RRx85cberCeMI6gMCj6n6SsnM18Pwfmgh7K+trhur+bM/tfUKo5XbxCAqy1tV7Y/x2rm+c
NYIJepFY/feVqnIqCu3tSqbJscAjbbTniEjhl57x662tTZ+mhJt5MHZ+BoLqR8lFEjmPnEsARFKo
5m321KzhQOoGCxx7IAylTTJKDOchrBiHuWdixhnQyezKzP27upjnTdJ33THBUq9Yn8mt/uSIDkCu
FnUGGNJpq0K07/JnJ2v3imokrzcQzoNa0Upitw7GHtFBv6F3TuDZLjus2rVth1mwvC/quATP3vrC
IeJgT871XejUX9UMs8dCyIvJF0ZmgObXnJjutVyaS9xycjzDNL8UNCwTfFkd8o2Q53VWkiJZi7ZP
tWDqHNFr7ZtTmxkxKJSPcs9UWUpBtVWFv4czsddiMBzXRrsVqskW4kS6CUvnDvPhL4E23qmlOwTa
p6opzg1n8laewA9iNk01XqpaGf+tl8gcYvGZf1T61NYk5bvWNj42gbhZboccMKbWsEl2RcegDqna
K64C05w2i92bmw5mRqX7BraJVLamEDXwvCWIooeLLLxGx2i+a/XbSVK33lGfMG5V/yF17aWWd+cF
zrWawTusMQZRxkU2IyGRus4yo4cJn/e9Ai+W0sE1yL4RbFufVkbjnP3q7WuMOoG0nMtM6vI6EFGk
9hh4kX4CfLg2zfFCATBjAjTfFdwPI4w+eeQVc4wqKc74Nj7zMQ8x8wzIW6BkCjhrfPjCvbslkeNh
1btn8M4M3YO2Lavg3Gn2NW4Bq4/gwE2PAKt8UVxde5AMiKBXSn9DvtBj7s9P7P/1QMI1diEJT7D2
61ccGRk2iEDeWKCWTg0ybFEcyU6svdi6KBx7ow6pgqk1gBjTb8E1VGGNcWS1G53gogijAF7FoS1e
fVSybKDFJEmVLuZtCk7xuslL7q6snoyd3QXN26hu9GH6CK6hTqHBgCUtnFtZkgqbjKzkta3DlyjA
FF7sF6qmCi+6tMMszMMAU/Mw+6ptLKy0R9XPKVLK5DafuG8x3LPtX+tEMaAEjgFK/yIiZUE9uz44
j7xR2JVdhZUAte0Kc5lckfA/ZNgReUjTf+6jB/j48GdK7BE57ycFaPLCkggg34dRqgokVcRqwDBB
OIr3/eztl+h7ilJ9cZLy0Md9dRoqIiWM9sEpiJaTqs4PBeETAnFaEkbp3ERRclNlIclpTfxaS/Mu
Z+980cPQfDOq4Y2FF3NeXU7ZuIi99ydHL7EH6PF89tvxRFsF/SZBaSF1P/tjbxXTdWNHD2otMUJ5
JDgK10ri7vCjvR0z0seuZcWscchJLe2basZnNg/y7p2b2zduZ39TFYYv6WIreZxuT5GAE1RsFrBY
iJfQsMgNBMNU15eqabKRo1++jIcZzp7K6i7ICsK2PKvYdSvYCEkxDbAx9Wq4DNU2LYPjWnvZbVVg
CY7K7kswUH/K08xjfB8PxBkIqV2TH+PXFQ0I54PqkkIjXq8qO3gOgqkFwKeiWkr3Eddv8G1hSnNx
fMLRWtuMHIDl4i3Uw8NZHfaCnCT69BXDTGCb+mIN62tVgoXBeI9DCRQIUd7Jh+hp/JVvgtKNqGtU
qb380Jp5ogd1emoLxVo/beWejGW0V6Sct2ZuP9R1YR4VMiEzO36muY/S4b7D4peK7ASrHmfpiEfW
MpzClZxqMXDQ77/luX3v8+lk5/VRQS9qZJ8VwgoR9EeWkOEg2JxrEdWE7d5nVf/3K9auxRrvuoYz
OozhiEw4MgNwWZ+WxWCVNtlzUZI6OsQmrnHDpaq6ptU7xqlRHWyDhrEIw/bcWguMDYwQ1R1beuZV
Dix6AW2O0A3mJ5jW/AcfUdCO9E992sDCzj/N+Iyf1LRFvWyBrG0DJ8+E71+PlKoxR0OTlmcztZi+
mldj9zMegA6l2em4ZVybfJ5IVjVh61c6/BRX6x5WHArmELtPhfbomk4YADSqQDontb3nWv9BqsP1
rPascZeybd/UitLtK3zDbS6rsstB5xjiGMgE5zXF3g70CKEyQm1ZZqrOq9Y2Pc/Yk6xvmG4pc5ER
O6t97d+H8WjSi5jKgSCvmJEEWfg4OcXljAscKZZZcgAairHw8ZqtiCRUQ9KhRmKGOtPZ6XAl+Oh2
UxxH1753sWglc5EOJwr76DDUzU7pm6Ysk6AF501pmS57jKm+S33xhiGF+WURB4+qOvXm6QkEbtiK
mYmUGMIZw36D+YmwgNo6v0onclDJ4EkJIIruTT8sLsL55q2MkO7hrYPuXL60fz85/mM7zu1mOiuG
hSpd1EPNOifcaFRv7aXr4Os/GlQscGMB9ybG2GVJbAbjN3V8N/ZCvE5ODSwfSlEKU137vmK4NScW
8Zf9o4I41AuZGZRAqIirrSIpmcnlWHP79FTN6mopmukMtyDltp/4Ho713Be460/dUu+D9EIVk+p/
ci0ijHgEU/f7a8xD7n2MIzcmBkZtH9i7Cm0k1s5Uw/q2McwtkhA8bpf0EGJCf1iC71ExWGDIKIu0
PHtxJOCxQ6JZmtSi9E6Q1Tg4qJn74jAm+DbGDmSW2uVoBsur/H0cibPk8BBwRWFf415Jl6cAhNpe
5lvUxdABw/prVIW3suzJsOW8weQ4Dvrv6s91DrJWJV4bHWAyHv85FsiFzn20963IcNSqp+4hyjQq
T56L/UCuZc2mMMCNPANfWWK5t+oseloxwqSqjHdJj47CbDCKaXKipjx3p2sFS6cCQjG1s+5N80aZ
eKnbOJQxpKPV99nUHRXfRqmc3cE9uGmy7P10wK+1z5lvw89VB1hWrU9DCG8pBClukubWjUx8Yyht
1M7S6GHXwXsqjNoEnSseVT3EqAkZHHHIarHJgWmH0+dEYlX07tqe0vuy6j9r6XyPjzPEzo52lXSv
n2YFXtetYbGrkjjC6dr/hdeJUpW+mQo1hrvV9Sk9SDkroly1PLwxuXb96V4uAi8RPwlBp2YwKMxZ
s8tVjoeUymaBNbyLlrnb2gXa2fBVHXYKTZjQLXgVSQ3qX1kGXpKjPl1MHclsM1FQZkQ7G5Jnx/s4
OOKm1g61t6uj6oD64VJdl+p9WYO1i1JQobcWnsVQee6XWWYSpvkjrTV0u2EdwlY2PvWFhgKI+lEd
r0pHXQbruSkQveEYAhLU0gH01WcrnZAMq5NtsaNXuVDthjAJvdRxE+ZyKros3RrmeNcJ8KwKcz8H
lxywdz4gmecal4ZbTpOmK9s9hjFfjbzEsB+BW93U53BKksM6df3GjynvJxs6TVHYj14nGYAr6mTB
4nzhtyqLHrkhLJkklEwSygi8SR7K4Ygl6eKHYrOQc4WRv88d6TrZpSyCvKrLq8Ego4cCdmFuTnzX
vKM9ebCW8aA+87jU7Y682h8f8Bn+ZPDYhoM6xfeFBPYHU3qCvmTgYVWeHCvHDRbJG4PmmuE1HIY5
Gy9TwjiGUD83SwbbEamwknPmxHru02Xe9jhrhEm+fsC3Mv+kWTh6YEP8gUhvuYb7jsBdzyNZaG1Q
nJT6KdIBV6oRJmjb3jaNjcvYdDX65tWa9idQPlBEroJkdqFmMngti/6KWoGIstC/j6wS97L0VUgZ
yu3u3y/wT2KQI1pJx7eQItuu+14K5aMXLnor/Q8fxHg22uapj8PPrSHBlfMjLrs3//6RfyqRcbSA
2M5PVCTKdzyYBooz+X3YAzpT9FBk8f0bE0x0YIONTctkmodwJdM7w8rj3z/a/ZMHx4+F9+Ih9HWQ
OLz7LnPt6LSXbgbTm9AGtH1bR09JDkEbr7QNrSaxN3hnTaAOfBOlb9JGhpTAKcjrTLj0Iz742uKX
27o/JhZjvlRm6YrQ0NQj8fRNsiNcBEsIGSENFZe7Itsizt8MrfFilIl/lReEDOsl4ZIcOaqvK8rj
2DF/GDMoG8GE2KAkj14b98PsHmaP5oozJ1rLS6Aapk0RBT0OP2P80xfBdkOr1o3GS4BhACubfWtU
0zFPUPlEJPAoFb+UJJHgJsqJbTYuy7pysGOOvsHV+4Dn9xcJA44cQjVETeIEaKOgAf0fouxEkEKO
c396ijQWvjWgO4Jsd5cm9bYDQpl7krB9HWg8SM4h3H8rz+gPaHADj4WgEeiGgBIahwaYkDu0zkIT
k/NZyYaVrlnPoGFTG8chjvZIo4XAhh0ypuBV95FEQLm7/M7ectBiuLpvQ6Ez/5Dxwllw5rlA5cjo
6JDV3RViVPQxMiHBXgkrTwqgUc+fYhpjlwN0W0HEj+2Q2RUPjRoKb4FwONJ2XBhm3+JPALYUyi2p
kBBVcXUuusLK/yXdjC/Tkr5rEWiN69c3CE1+WFPHmCBbBslT/FNvr59QDeEEZCIplRWrwC06TEI7
sNNW5iCiiCHh4IgVMXCFlHxjQBD75P3Ci+qwlAZ3unB0lTOVKvCYqgB8hfqhtfuf3lp6W48gXXli
5bk3GPSishw1TIc3ZcgAO8LMKmxazJkz7eQmxl03JHtVm8TlfLM6DK5sdglWj4RGgpKaGvEmtniX
yczG0xhCgon2K0NhDDLhxhrFc7sCqGWFBaLALCIr9YMdUcLoFgcTI7vOIOotzW2mpWwUff7VucRJ
Uc2EevwyFsV1g2UIsUJYYig1tKD5CdVCLXYkVg9wm5npp38fMH+RvmEhh2LTQt2lm07wzvs1IhzQ
7osxPVXICzqjSXgCluaYHqomeVDWOJW7Hnu3u/UmdOiuuA8keDUvpX8tZ7zr2KcO85x/Pxfc9D95
d45ji6jLCXwGN++fzOVz5kOapKepS+IL2//s9TolLqWV3PBIQYFYux0BXPeKyT0yB2pSulxFbyBl
rcfU9VSil7Ng9W2YpD51tW6dd+poob2lgCDyi1i8Cxmuvmlk2M5IjAgHdF9x9fhUg0zv9EU4QFrC
Objit7Na59wN6z1exB5r4I1wplhnspNUFVUO62vl+Z+UYkStT8W2kBq+DeunuXGhBbWcJVOYHM0U
T0anCjFpmRHEi0eM0UGfGnCZFNCwsG1z26T/j7HzWJIju9L0q7TV3jmuxVizF6FTawFs3IBEwrXW
/vTz3RMkm4WiVY3RuChkZoSLK879zy/63ZhUuwC++rmolHO5r3T4tWduO5J+k8Db+f37qOGSSjA9
4VyQp3adHjSHCS2r7/R7gWrVmhVHCy6BNSwgyyHb2C5hbCiWE3QVYiBtDA9+xgpUaHLy5yGGseqa
rAqYjlv7YMlUK1sxcppNOxUQMVgU7Gl4LcvuxRqDx8WClBoVTIoixOhNqfPJQYEbGXxK71A973Yl
eQub8XsBTsmBOGW5U5wyaCORcVOb30MNKxpvIDt1HMlME/8h9TwECJGvlLN1HmAN7rftnRBYpL+C
gZ6xK432qFr7AozJdyRYVu2MlAxWp6PLGOWXZ6xaMRd1vd+s7aTvIR5ft/XQ0pQnhEHRYeQYTG8f
Ii5GZkTahfcQcE4Vy+SeKhrdT3xIlGFIny/vdBHLo3S1pN6s+/g+yj1OmmoRg1q/aSH6y9cGioQj
xXxfe3dVAuFNPRZcYJ5JaARI7WaSGadwK7cq1fQAkoewi7BZoz3IQBMlTG1Z3znFHOUEoppkajX+
31uDnfvNHMY79eykKyA/Er6nZo9cPYyownOfpUmedzgbhKv+JGdFuZGryKFDLq3BJn9q4jwgCgnU
QtiWrq9/zBwjZYFtQkstzOyDxN7vTDfEEUgNjTx6DDvYcMRG460zEnzZI6jaump5HhmaZ8KjPBAB
ouLlsqqmGn9J/2tUmBixhvMMc4AIzDJ+SdiiZBSNTnGBFysH+3F2N94CWBwqayBnMXFXJVBTHkhW
W89pgHtMp4yq0wYMvYBE00VjeGlrztFs9QdHtd09a6GWSeqzXYG0JkZ/LGkvHcOVppzg4ZM9/Yiw
lSBqpHuW30n1nsNteRKarvQRcYwGrNbS6RjBLVWHqgYRhXE+gsq6wzGlYit1j/00nRKzmM/0/DGJ
Hn2vJcBbtXHMtmY08Pik+SFjQ3VVnZZjZTRGxzawUEvTR+/zjgqpjQ+Tvz6oWtS2w3NXUNpB0jM6
81YG4Izc976kZdNvcYC+UZ/aFNjUNeW2Gfu7zHGfAL/mMzrXgYq4ZZjvI0USiCmByVMJYFujR5Hm
bl1p2Ozp2UVqZHeLRbI6+QdkHyNas99kL5VJKb2KBtGN7897xRdQ277UD7MH70aKJJcGpTxCZdSq
K//zIfE2KVwXx/0ykytZFnO5c3u7x1QDcI0Q+V3u405dNlhSBso7SbpLVlu5Tzm6WLA41HGYrctY
kXKByLGj0zaXosQTKyvFS5J1T00OGTxSPwsmpJAVdVZUFysiVMuyiOgZ6kPhZSqI9VZayQJ0op2C
NBNPj2h/mp1wrDMdY7TcepX7HA3/niR0HpaUi7Dvlv4xXOBRDaoHINjNvIblNusqKgd1wq2GYk/6
Inu+pz2LK1iVRm/lYnxEZewykI18E1XZtXgZWaqBRx3tZQj3ZFGQ+q0yMhCetXyLVLFFvscmD0nb
EMtmO8Yml0P9SMmv7l6aRHKfldN8M+rsNGYfwUr2CCnRy8FrvA97yV5JvTsvParVInQw+bp82hf0
rSssNEiHAJFWC6KyFxobaGfFfInrILuSZS7buqz24ouScXFpCL1FGhOqf6IqNGmdSal4LsaUmrXV
AcvV9iQsbU1DZZM23aUG3nH261IdUdJ9SGAmagPnSVX3adUl2u5kQ2KIfuoU0clKvjWrThsHTZvc
t4yYwab07NnKVORSfCCMqZMLkVF7hsII4CrGj4kAN29cMAVyD7l/6U7V/YxYaqs1c7FdZ2hKWtnj
NeNZCOnUJTRgiYoEngGjyHqjOpNFWr8G7vRDLWOZIiBIj0+9gVqZioUeIZ8xaLM0M4Bb8HAnaEp9
HCmGsBtR3bv3Rls8BaF50zWQeVV3QHpvmFE8NFp5t7hpvYsm/V1rLlS5NGK1czSQFmz7PtjH00qN
F6HYmNaHYfjWQVVSoK4TcCqToSfQbbksL4hgrhJ5AcoHre3T62AqiBivv9POeVZvRcAw2YeN4dTF
5ryDEcFur6SygdPunaK8SR1ywgq9flZKaqO2ZxjP3oUXdCDWAcNV+dKkBtiRorUtI97ckctpJO5I
oyNAxXSugEzybW40F6DRtP9pLksNV6jedNf4824gxFX4NmmqffohWSta/aogYAQ9DtJL7VQaDGLZ
M4WRJ1sRHYxZQa/YgXDJEA0L4q/P26gyhCmhQFXBfJICTsyNYne6Tx1d2NjSZpQPFM9zo0qfw9R7
cdVMlGemGiwT3y6aFWn1SBEolUA+rG/ZSNtJdWZxCtyj4f8p35O06U3rVVe1agwUMJUpvOyTnJhT
jLW2fVk868ptR9bkzIrYWUDyZKsTPXUbNNlhLFCKoCw4ykrWwNn4XI3ZP8YrtiOaCjOnlekfkrRf
btu5uY45petas7zMTrlsqEEf1IB08u9+HfZPQUcyBJZrOKmqDQiblUNXtxdJALQQQVChKbdpiji6
qnNCEyAvbB2PaE4Poui5wascK9XjyOviPiQofguzbj7KkzCr/kDk9MTMxadI8SzVniS8i4bxVa8z
G1xoqt7CcLM21sOSEee6wHhSzRcp/LWFPX2okupl1RUJ3ulue1sx4rvp0M54JLHjiMe6MyzGNiZB
UrFRLMLoE5JpIlKEt6CsW1H8BovDwcGY30rqBprxhO12eRJBAs6Hi2Jtj9L6EHxVBA/u/JnFNYua
arEJhC1tEanZUtU7lB+INeaacfw1rQaBDxiHOC/Jzu4on7mFtohQulTDRNHpQCJJwD3/edwFR7Nr
gVSpWXANBFcNIwiXhfk4L8DkqhEjhYYsE5VipaqNhoV/1xThu3SF89RBdtBhOsPske+dSsyanDZ0
97IVovZaCJhEQW0QB63mdkqVsjFnSAkcKtrphz7wGui3n2pw3Iupp7nY5Jt4rJsrq3+ZYF6sfgaV
DdAmLFb7aNZfpaUmhRfHFYj32kIqQco6o3hsg/IQbiwGo4ewWvT91Bq4tdWgafjy5DqcECz+xrvM
jm/I20x2k6oWAUFeMo+gQ1LubxtssrZDxpuBdi1tjc7Wt15UFmwDVnZ0F9Z+HludrPUuKd1HAYPV
GDPLEZKJNuzUs5e6UBY/2RPU41PjS3jjbZJ9FAV7DpSyn6O9DcvhUc4ZFfG/W7fGK260NG/3LqwO
UXaPYZFd1D08qaRMwn0HU6GvOcTMpklYp4I3tDzsj6bZLVttaudN7MGUElKdXIQGuX+vBTexh1yC
uM8Gh3zVe46yZqQLb7w5ZBQRjJ2F4satbkdmk6qiZLC1s/+jBspeBo6TigOhttZz1wd2cpeG71qF
fEm+bExvB62KTrLhGWABO4I6T3mwXDtLbJ4Qmi7XJqGAiNDoUwrDNzfuaRv0O6kCZQ8wuuo5ZwNg
+GiH1vO0S5O98Zzkoqos3jOU88q0r7XAvq5t1z/5EfUk9IKl6J5cLc5pgZU30iCPB+sKr63qtqkd
D1SVYxHHNSJV1ce69pnyR8b8ceqL6cKPytt0rR/FMkErsh8BmsFze1TNpqgwPnVKgkMz5N9cs7Sv
bTd6cdwku45c99r1txSV9PCUpu+8zyofgBL3kiTxrUva3oTyAIfAAOBUSafHTFPCLGkSbkVmVgbB
s1QTYWwcxp589soYHPJb3fAqIkS9zG5kOZPFbWp4dzZNTpULoSpLAdRk5ZdZuAqXo3Vuhp4MbDtZ
IQ3TkLYnb2soqbP054Sw7ahWBpBo7rTPeqbBWreMF6MjCU0dueoEc9whtX6Sr7eVWlD+WSpssiC/
+N7onRetbCQQ2MuMg1p1hHaKD4W+abIrLM4O5Xoza+UX4TtEUXUl2IFqmhT+ZJ1Kr3CPSdn9MNuB
Mm7pLc7XRb1zYs3YjrXdq9dp7WIrrLFYCL2DNHpV6suhKux3GbKrmX3vVpuw4CC1wH/RQ2VPZz2C
M9ibatSbnR6gxCVFaRP4hHpLT20caaVhSQuxqaNVh7NPTLDg11IRJMBab2yEu+ddMY2dCLYhT7JR
pjGKMjrbEY12dciwS+ImHKzOLfKMSIf9gaZ92coaQe7wT0HF8S1DzZmvPwZe7Ea2SbM1v3rZWD7m
6dncxwk7knSKCO81w76NuHV66lSuHeIp1EC4273o5GPu5jrnnvQl3auqrcPDlJK8IsKEA7NMxpwY
R1oBZysIdtpPNiJg7+glWZ1n9GnXZec/LHxHv7bWdY3Gm6lrXxhF8JJ4dXs+LArndI3HW29aSZsy
yoWwNsifYW4Sp9RM0cYILbRY7ROe1DpNv+khjbL6iIkMPYYA7g8ErYOwX9XkGzr9UJkdKbSucxhs
FETd6l37E89dlhTPr7/H6INOOfmfBiULcAsW0ilEz2K58uryazvAP1LD3WrgZekeNB11pGa4HjBP
TDA/h37TEfMUMc3BK6+DhDg7R9lCS9EkEJKhtC3+Gr1XdvQoJ4QRK/29X6YXuVVfTTAgJrSbRQPT
J6YBQtSxDQqPKMyLdkUcQxxK7mtFIq1tHI49i8xCvmDG+XtbYaasys94Derj0qLlrAHDlRmaGFSH
xvKJX+j1WBBnL7NVw8a7CXXIyNwVVdwTVN0DrpHvrn8n9ya/JQcafXzyrApwbOUsn/lAO1H+Oafr
SxNX16Hj79VJU349brqf3bHNwie/+KczlA55ey4C0CHlfxIV8xXrptpKOQ5JdTeGxkNLJ/qs8rFc
HKNio8f+D9KWYBay34i/92Mf0q1PikanpfEmRdi/NjdFp1H3AmPwvYzrhzNRT1XGM/ujfJoqUMT2
UayZxU9yHqqPiKzG2tOQEsTanQA+soqpDxPKoCBhOK8cBTjhb096rqFEUZCYNYbjxp6XGnCgv4lo
+ONpsG8XDYGKOgWrWZKrZpfLVoe+JT3YCv9o/Ezn6Ew3XFE0Z0U0bxaITgHIywzf/WKFgiSAhazo
atVSy9t5u1OiPuEfdAQq+w5oRxGYJ4ORebnW17OJmaYTeQ+Q7n0OA9QoS+S09Er6eA+yBPVDAYZd
TOhUq2NJF2KeXvkXUdtCizWqXRxQf/lKj9oTP6mgPHDH4Og2D5kbX6DHTA/BzJSVU9aqkbxlVsOL
/IHi18lQV7dN+ctQLDnPanVbXqV596HNUKR7OLhYxjQ78fwSDCIbzNt47msUpFVwaOJS39kO4VLY
JO7ATt6GENecGqaqOmkL0C1dEeEQW8RIFloTqgCW53QIcU9r43bL3IHxXZQntQxqmZlt3TAgSJUD
QGxEt92AT+q00g1ZiMHksOc7xQP3fKcetS/OyTp5IZF+L9sa7DuEHSxrQaIq/A41oBq/qgpUU0Qu
abYt1lK/pOsUYeZjd/VBT8yKjcPopOEocggLk70FZ/CrqORSxPRCfaUabBLJ1HnaQebS0kVsUtB8
5QifB+iSOn0mX8ipd9wqUrkcHUAUITpR73NJe1JO9fhSzm6ZH3FkdVFdeNlzkVXZvrEdMmx9570j
BFsdVynTlUu/lHvNDQHxCOEVRCFNp8HWOBOY3/+xbrHlSCUZhti4W+WiX3pLTlI9F60uXNYyuTtZ
7FDd4LQetcWZQY6xD4f3Rt9l2kLWfe1rO30OXuouuFwi0HJbUXy0lhJmGcarpW23zVKAExifMudH
JpVKnrjv3fApowN1VUy6sXUdDgf9dBAlscDjqrptu/aZju7aNj/kICt8VDcdbxgA7ga888XX5kd/
6F/lqdIYyF4CzM4aPBHRdV71MKa2SVTvMRe57Mic3ftEfvYOvdEod85bgODG6q1LvamoMzq1dZ0a
zbXMLEmZkp/3LtKcpTrJ65oc/ARaw74aJ3wy2eXz3KBM01Qb1RimXUTDkAZ2i/RCSe4cqgV8LofD
kuHpmTVvckBSXThZEbzh2hmCbptZqYl6MvosBr+QM6qAY9IgHbXLCHn+1o+N+2ZCBOxaQQGIP5+j
EMU/ZdScj3XQb8SgoOvB8roWZZO+7susCyllOPPJlFBdc3m7jOnnBvSd5u9FyIH05DtIL1G8YpBP
YLhJ6WroeMgyQh36RRy6niMEFBVCpa0y/BJnrCjn484LqDJ3EYh3UPh2Xep3oad9Fbgi99cnjVOH
oj4LNpAGOXHbU1ITpQevKEgo0MpS4hgl+bHqQrbOxX9bCDaBNg4RQJppNIR5SuP4nhvuz65ABRHR
SCMD8ya1fbzGleYYXgZlp91u6XA99Pi+bZFFsVKzZzTmssGknHaQPV8TAr+LfC06Jc6969cL7Bf/
Lezia301vtdR4++HhvmRlZx2CGpVCPnEaT9vyaHMlvK5MqrnEH37ZtB+yPSiI8JxKq3MTV+gc1Kn
X/l3zovI+Cz7LYuBeCACkWCDkZdCamWuyd8p9lDk3pPYke8FWTcCbF/CfjloEcgDDsWfo3mSn1S9
f4fGCENzVYcI9kRK6GHqsPuq9JS34JbDLmhi8yzVMqcpIAqO4sA46519v78chkXfCrS3ONNR8+fv
QjP3kNblSn2ZYb0N6TgdDiK8COfs+4x7dBU6VzQF7Qv1KjUru9FrDZOxnuZYOdTbxKaoMVeyMtx1
2AbUP1E7WpdVO+E/6dXfIyjfwm9bugJfL7P/mWu3sjBLw0LwpMzPL6OUAlbKBccy7sqenhS7IA1/
GVqKWSqUShFCCv6EJOF1IE3FqMddGBhgi7xytXmp44169VIAqDWO5E1tk6KDcBzkLZu2WiIicIZp
b2Kt0CrEwtY9rHUK4QRI0SWHBQUbyT6FY1eMk0OISFIts0JBm4vL1mi/RuGlORBvox6OOusSiQTo
WprfWIm2uZ5cNSYx8K3CMNWOo67Nm4+hk38zVH/SNWYERsWd4Ci1CioUkzd5w3ISQJeCzHDMHseV
q55ia9zlg/aT8MnxplmTm0nvhiOkhHxbkdG9ghAATJ8FuEbeHAhMOi4zodEpRnqDDX/TvaI+fVCX
KyJwZ9CyTdBdrwuRTwBuAojL+4fVMJ1wLrmg2szHbL2Rra1ZcpQhSOXjUuMMyr22822G9MiJp1tf
CcgWjekjCx1AJtNSvTq1pE7EbCo+anhZBfrtXFBXNQ7e8/TTUVEdiBL08U/wKJ854knNJ50HM2ve
Zwxk1ItUL0QEL7IDjE7BAbD8UGtclxl3oWOSvjIR8aVj1W4rMFTlXWaOc6PZiYgDRKrlFcu0G7VG
30QK+VXXlnvuc+Q++r4JN18JNCYz+uFE082ZRDM6ZBoU1i3GTa9oQJXR9VmbKpPdBhHc5MalW7LX
OrE/bzKXiCHoapvEyatLIr9RblTp/Rp6yaZXkhSjnpE3aTGmBtD3lZF7obJVFLVZUd3hskVooljU
7BnjDV+DOGhuPAXY6+RBO72NRdvcngmqVpZ8DlofX5mj/5oYY40NNL4+8vAlemJJUn1TR8hb3OQS
Fft8wFEdeGn4OUzDoc5T+LQK8bUmlPk1qHGBw2iL0vJc1fdJ12+nJdF2pg/7RI0c9X+59TE0r01v
pVvKWBacWWG3duPdDIpBTIJQwpT3X6TtW00aySdd8yqMKjJMN5O/TNslc7s3dQyRytwml0TVxkY/
hhfqnYuUWAk7RFWovllI17Czm7XH9YwhIZwgw0tvNbxpFYmSynXhBY33tv2lX/0bqTGkDYcTybYP
kq/fZQXGIPizW/oX8XeRM7Oc6jvFQhM2tj7AbzctByAEm/0Ky6clsL+OTbEb5w+td4ZN7ALCwuDo
3hKfUkK8bADC2hJuXL9cSqu7ZtIX2hICC09XVuszDXzIzP0TKe3vsRZSyFvOxdii/lMZC2iX/B7W
V4nQUk4zS1jtQnNaREOiRrszAzwmjCr6dFVbgDvncbArB2cv1awa0UDiB/Ww5KmhY4TL6d8ucN+F
3iObUNXFHOqmfTRFj62XHv3BN3F54aQnOiOpDNXs5Cx0sUamLa0HValZevegFV2OJBcn4hDEKi+P
0r4TRr0q9EMsGFrTPSpA9swIVhZxMkNkCRUqoDLDUO9Pfcm5/6pZGHf0+qWtkJIlwSJhgX0vfyG9
Rjhj56ajwErC5gWjuS1997us9j52EDqeN2fOgxze5npduIz87N3xL1KERpBQwTJy+Fcbti+OYTMs
O/W7qjKcJ/PCsXBhU40BZ0DL5xn5lYxkeairEjwJN0KemclaZmDhsM2C7EgvWh0GQSsUKipLYFIv
4BsmrhAKgp2UmYXqfMwzk62LNP6OYXS2HtV4qkGmP8kuqXqdlunPx6W/jNf8Mfan8Ep6N26x3GWQ
xfdrSD5ACjlo4/glRmhZuhvdgf6m/hQkQ7+xh/kzauseDnwabzA8Mzb4uzzHi/niFDQfS1uZOwBV
U+GzonvMRVsF/f1L2unZKRoS/DF6Xa0MnA8dzGll1tQL1Vht5197VKmbSdkX+HF5woLlQg5sUiiq
WxPCgiynulpG9ERXlB7wYDwYNwE+OLh5JcjkTVVUSv9bnf8D7UeA/elOKmgp0eWQvyTu25LmeGWz
SgnuxrJGJbYQxbTS2T4DNxW2942l79XXC2wgDXY12hZOztuEJr+8DNlSZNtve4DufdBCapA5IJ8j
LV35fHTmtPoZDQQybaVxLgSdQOFJxRJ8n3WOxpKMJCVCt1o6Ry6MIkSrqhWYkbs5An/vWbxkx0m7
HPzxzJdoXGqQNsKoXxFcRMxz3l3UriK9Ps/l5C7j79weVqD8ULZ3o41aQhotq9GYWIlsnWAXA5Xt
3CZgurDHyZJ5MaVucDlWHHPHwrtV7Uoh1KrFVU1DqbnlnffFejvlEWee0er3LdiooBcoNodNl7Z7
QfZl9lGT0b3z6AxpVOkoO5scL6HCudBS80arDF7thE+cFeA8rFDAnqj3bZY8z95ySnTISUHUHoqp
eBYWpwplVcMrJT4iGnG9Vzqjwk+UFv129OrrvuE0V+rRTpo7UYpkUO0R0YQ5eWDd9HXI1NeKnUOG
8+RmYgDu5NqKZ8A+bQhbDdYJS3Qb7CRpMRaq82i/ePGbVMVS9Rhldx+0E7FcOGzOy1eu665CpoFb
LFkJ7MiCeyHm/OYq6wKJWMGxRV259EEVtTgY8hs/pt1kKv8O9s+31KCXzrnqWcIqMY0PT7UVXUo1
LxCGuotF1yhWpjspcdUi6uT661C0T9KesiRc95/rmOAGq34k5CI7igfAsKZ3oQl/QCRPahuW+Wmq
1sKgtM9ST0CNvurbjF6uPtDrt9E+ytjC4PYzsJZrqT6XZr0nLEOU2X25JcAMbXSN2YMymlGsGSKp
cx5Ecy8lqtSR/7suFrBf63a4CBOg63ElfXH1jL2QIKiCj34C16ExSdiOExplhgp4XY3oUu+UX2CD
kivyMKMX5a5apKMhPvj2gBqDnQcVAulTNa4qC1ZZeosKixslWpKDJnlNrK2qMrMHPtcCBInr5LS4
V9J+0MqNAacTgxjrQVxBpOySaaOG3OIH4aazzjNijefHcE1uZdRnmqHv3TObLL0t5wknr8adN7nL
rnfm6aojiqyYXu0+jU16I3/YJ9NH3iTnwSWboCB/Moq8KrhLIg3XJQaOeNm5mvVB2XcUmpw0d2SP
0yZMssrpVBF5fras6G06YWXl36OsUpjCn3Nf/0NKBwsuCA30bTfAllcxY/+Nip5oWFloBv6fg0rA
EPPTzIx2foLTTlmGW6fA8Aqw8XFw0MpaFr90XtWhDfT61vdpK/z5JVl/jIHAhjcIyA3BCYF8z19M
MGd0uzo+pNk5Y0g2dK9/94NuOg9eoWfKIz+XW2phhPY8kpe9tccLtbbBU4NN561386QddaTjuEoS
beHq90ZF71iFSUpYodQ7Fm6LjXreXtPM27Ecr4TCJhVOOeK874f3cmATI/vceE1XI9467PR/ceMu
z/oXGj0tZ3yE8R6FR/9r0H01ugYW9dj/iuUrndMckAVtAJYvYY8yXYVQtdjx7Dyw+S10iGGTDGZ5
DFbEMWXux5B38LTgPc2t/iHwg9r0GguI2+vCeZ8lcKjpZ+8lmdYD23fz6cJc9Oc4TImHmBGaISXI
zTmAnJSDDCaHAakjvpuEj0wxXopr4739+W3/UfLimqiATJcDAyHywS8jMIydzsf3LjtRiPiKfvQk
N+0p8reb0OKR/DiSyStA5r965uYfRS8E3unokAiUMHTvV2dw23LybMwT7ShxLJ4/XWa+ea3jPQsB
KMBbLn+aW4A/5QQcpiDCmJp9TyfM780cG1HmKVL5GPpufFsQGBH12OHHWbZFtwPT93s65sc4mr/8
+SMz/miX6+GTawOs+5yTUVz8ftbO8BpKdjy4GjkuwSgEYEdXwFKVimiuvdSiCOzTTeXmT+s6/NRI
iQA7h1L/F9fxRymX5+igJTZCKeQs/i8KKVjobRHqXEcQPRqe22H0ni97eU5RZ3IVZfG6NviZTG3n
XP21ZklszH8/ZTxeG+Is/mcFWAf//kHUmlPAF3Bw8tfv5tS7FwUb/VimQGqf6GxvkrntlQQGkQVp
S6RtwGBXwJysXNaXNZ+xf19yqJb2jbkQr7Hovb6JuzLe4rDz+BcPTA3mX6+XIe67ruv9h4ibAKfV
uK8nWtlaUF5hL3yQzh/EbVi4g/aFva06q3hsh2tqdDigQxRz2vSnv7Ab/uO88/CdJhCeuGad1Mtf
lllPGwnXATU+Yq/nPxSmdytxgK6Jx9Xiu1tY7c7VUKsIzPjjzx/Df3ptcMlciUXTbd9SK+G/7Tpe
DyMZW0rvKPukor+Y6brvw+F6sg3YRITl6WsbH435Wl4WjRC4WbZ26yppQOyQyjIsl/LHBEDq14l3
pgcaQ37XLQS9/vn1yi74y2sj6hm5n68ThuKavwyzWRuzeWkn78i+RahZ3xyQNeENQsC2NoWUpz05
qXrzUJvuF3xEMucw9fFf+UNb/2HWI+bEo9t1uBayo37/1FhHZnopC4OdlyWTDJnIqc4zgn3vl5iM
5eiWgyRcZDSRasFSnvGd4d0RSHWj1v5ZXRReZHDZHUIOkRAWIavYjMt+4TWfc+3eQoGoMu/HVM7H
CDpUWBvFTrI1Wd0ejdYK/+rR/vGmmA5ogbgG5GO6qYbpvw0Fp5oGK7Ps6CQ8SxVgbhZHH6vLDfaw
F0PbqLUMroCNKg7zP15/SibVX7zf/3ARlmEZBumnTGpD/+X9OkEzTWYxE84y41BhjAjZ8DiRxUSV
6iqYz2hnNl5ESKXH6qGlXNefX4Qslr8fZAHKqMBx/MCzQJl+mRSOqVNne2l8CjmEpH1cwK7nWB5o
QGg5PuytqjtFxZvi43TuDeMq9S2M2lQK4zHD9C9ZTfqQ5qOwm3q9/zqapBFHfaWfmib43k0tzzJE
6p9VPyVCu1Fc37PEruseaG+Hs2cclnQgviOEEuX793iKfpmVJYU4PAt2w4K0KAvKvTfV8073TuJb
KNDHlIzHUO84TioYXHM4B8bkoOeDTWwJQ00OyyVh4jBssXtUBuaZg+J08M9edDLjR8X9CBd6Qznd
qBb8ryrQEZkGSmrLPOn+cK33WP8RJgB5FZBs7KaTaXX4rhJlsB2mpwmHCy8LD0SqVViB9xr03o/z
QVKp7f785ckK8OvL83yLzdiGT6n/ukIsYZBwXEyhJqC4AzQxXs14MLf4+FqS924566tkSgQhJUMI
xSCqjWjjOUO102v7OvLjh9SoLYxf6FirTAwXsZtWpMsWl94/v1ipoH+9WJ9xzkAz6Nf8IUILU6R8
qZrwKHw64Ydq5g+3ca2N1w6npQabt4v1XTBBQXJqs4X7OJ1pUAKTCISQRV/WqniQ33MHmsNV324p
WwqSdSATzXl4BZP1YmjKk9CgxUCPAB39wh5Her/uNZA8tnBDcBgL5xJBGjRN/BehEmjfF4SP9dBR
XBX4K1YfZhIhU1NwWrKWr31kPMnLx9qAqYpXioHup1AokgApGN8jAS6zK2ksqwaR/LbgoQqIOuds
Kbn+Pwmxo3Ldwtv/ys6HYifnavy5TviHfRVzAU6jGXZet+oMSmAucY8uigIFeQrtUzyDlP7MVRFK
oYWtIwyWW5m18v7+z8f8f6PP6v78prr/+W/++6PCFo/76n/5z/+5ST5Q6lY/+/9Wf/avX/v9H/3P
af+4/9NfuHk6PP/6C7/7QL73H9e1+9Z/+91/4MJATOLD8Nkuj5/dkPfy5dyB+s3/3x/+16d8yvNS
f/79t49qKGmIPH5GSVX+9o8fXfz4+29EU/zbEFef/48f3n4r+Lv7b+23aPi2/OFPPr91/d9/0xz7
byg7LZvZqdLWUGz/9l/Tp/zINf/mMsA9SkiE70r//tt/lVXbx/yZEfwNgTYutCiaMQHQVWZXVw3y
M9P7G3pnjwnvmMSAmp712z9v/3cv8H9f6H+VQ3FfJWXf/f032/N+KceYFK6lPst2XN2wrF9TSNop
CcY46aI95T5JUDXrVTPjiIt3wyaudAM5UJFuRuwr2gnigz5eBV17P+kge22ib5zYvqq05QTj4r7U
/VvmPY3s4SbW9Ss/DkpOevnb4tRvc2Uxy93+62BEF/C+L/RqAs0FUplm6BUUHpeTVr2OMW4qQ491
f2mOxpa2+hRPqB8xcpzMx8i3vxN18GRbFub5TolysP6MGvM19cO7SbM/l/UyarovWjy9uXZ+M1vW
e14v+26t77GF/poQZmEGGYBsbz8NY3LAxOgwlx00nhllTYjmd82Bi0KVPzJXTr7D9htO5Fd3hBfZ
dvEhK7EWDDWIeKPt7gPN/+qrY1cZO9tegRdFE8w8KRRSTQ6JpgBjmgEE0QaCYoBcIoamy5fW+bY3
u3abOcDZ2DYeohDZgAmrmxaKZY39ps9A0un8YHxHB4sMm0DzbtIlex+8hqzMIj0s1kQaDvaOaxzd
A11Um5bFrcR4FX4BxmGwxU2n/mFpn1PokENm7Yla/zIQr7DVyxleUwQB2yIsz63fs6j9NvXhRRs3
+ynWcfaOrswafpSBcAG2qfZDo2nbYTsP4ZHHF0TvCeEfc5VCcot/zrX5zRr0L2m7bLMxuaKOf4m8
4MbN4kvL0YgIg4rT4N5buK+ZFt7YbfClTLovjXZl4Xq7dab+0K3xpUZ4wraPxyezHekXV+7Lmntf
fAKld2GFNLhafuA3lLAjYO9qruNb4xXA3vN8rft9RPMdjCFpICGurX8Xj5jb2mn5zjlu56frFzdA
MKt16OH92uFQ38ElxW27pueK65K2NUeNlkXDK0PGqtgJFxM9/K05h9es1dlpJYuNvDztAcwDweZ4
wikf9TosOScu4m1TJzadhOFhtptbU5+MTRzv8go5T203X+hG3+uXQ2Z8DYPlbY3iq7aaPgyIYpum
jfZVyBs22DqGZjrkM1MuDUgJh5xZdN/o3qQbL2o/ltTDXhnKdoyB0jjSwe0hvq629cgkOhlz/NL3
9qu3TqdmGm+nLntwEPSFpO6tWfhql/ULwIyOz1m3rfyA0mfB9cqgNeQWzo9sYlJ5XXmRDhj6aN1F
OzNKVjd5Dz3nZqGB4+s/ZgOmTjKoTsk1iP26I63zsfcfArtmgtRwe0vEK6NhoW0Y79Ji/kGQZLFN
3ENjeT/j1nldKvuETe8LgUoNcY6EAWLjcJX5i1Ic/ExX7cZU1jglDDE/t55XC2jTeZ1D0PUOy9W2
nJ/WLn518uGr4X7Ww/rQtx5m6K33HVty7L9m9zFwpm0+Q8KYjP5xHiKSjFc4X6b5rmGP3E7Qg7M4
+5Ea2qkyxk+r5B8W232ZVvcare9bBdfeMZsvyWy+oIvD/Uq7MqwBDx3jPdHaw9o/a4X7YdneZxcQ
nEQTGISMaiHL4x3aop86cYOh9wPlIxJZx0ghssTPCe4f9kB3t429Hm5jhi+J72OQ5GbLpssh8pq8
ibQJ4Qcaw7bNwfj9/srES6OakDAvq5/QNZoPlh2+4eHb5yhFo/T7aOJ+3eUW2Q65o+9G8knRKrEM
LUinqhLZuWPfD7N63z8zr39EMfZSQnHcBPaPfHWfXOV2U63O58pUDsnbcu2HrkpuM9bDTRPFxEbi
oxaGVyt4lQfzcgw0exfQj/l/LJ3XkqNI23WviIjEw6kkZEumvDkhykzjIYFM3NV/S+//n1TMTE+b
akHmY/Zee5lDxDYNEpwgvE0ERKr7Nty3X2Y3PEsaF+6e1TxYr543/3ZxfOhxidq1cS0GMhkcgdIl
b6/DSFSM+igZd9V6OsOyf1Le8AohtkZqVb3mGIrsxoncRkbtGKBD4ZmR8X9ZPH+bTfc93dNePLM7
98k66/x+TSYnfzNL8io/pa8voaokshinhzTpEHozhfU6t+693eiRdim/zZlHhWBDDmVTPQMf3HuP
U6X+FYv6zSUovNJEQtvElxpE7Mq3/KtXL++Jch/9hDcRXa1cm6O+jHG/Tu32lPoc9DStyMBCdIq2
/9HQx0O+Ttk9Bvy/A5u81vMR4TIBcayOezdM1qL9KXLn1++7h/sn1mrwAhq0SBbehWEpQTcOFmN0
b5zdOtj2jn7PS/lVdVzVRuZy91a3bJpek8l7sKbszyoPZpG/JxAEV+08fuW6u6VZ1PX2Yyk9vaFQ
f8+b+j2w7pjSCfLNIBhGVZGtrW8wcCehjFfYxO9D0rOdIhe+LL7jAO6EXTi07zoq4VQTfqS7TSay
Dw7K1VJWz77v/huC5lg24ZOZBufeUNsuByWz4IDpK/kqO6Az4Kl8kZKOAJOOkvs4zSGGkrsLhAhH
gsMLBhqaBHpv/F2I8l6lYyeJnywjs4/ZG5EinnXpaiCecs2Y+JY1eG10KTcyIL8pTJxXZb5zCN9o
hRbgmRkhBI6791Pr18ACqX0ihVWFSTxNxNVF/EgyQzjjHWuOroI9WCTVvI61evXGZaX8H9OhisBG
m+cUKI0ng62XzE+o/DhKFiwRQ8+Jk9/jEQgeNTXVTyNfp1ruS9mA0TcQmhk9Wp25Hz8qn3U4i89g
xUfpdNlvMGAdSuOKtbn/Zxj+1cly5HLOyE6zO4Nb1QRhzE9tlpO5QnIBOybE1y0GMW/5Asn+TyQT
9MSmylAl9ejGh+bXMGXkifyzFeoGLpLjBdA8jIkM1WL9hUJyYliMemZiPemgtCNGE+HA3W3a3Ohd
97bpc9H5N2Xxzhh36fe9vOl+7eYT19yjvmuERyC3sjT99YRrCMG4dcx656ds9NFq84M98Y4BXcUV
7dZPVgwMO/2sZH/wseUtlcPgrdqxOSTLcvovS7OT6o0JBaUCh7As90WvxzbzL27tv96ENW5bCtkf
KKzW2GoVX0glwIea/Rqu/8Sa7M2y6r8lmc6THx+Svl9lwy+2tC8jqT6HPnttxm8qUhjnA2+0QrkY
TMaX01g8VS6q3zR5qxGpTcYIeKXdL978EeT2azi3N0HahJX9I7HpuwgfzLR78nX/4fdudy+ezu6U
HkF95NsyG7AHNYc2GR8Si+VlTGbQmGl3xdyAKJs8ifyw5k6vgwdWRftBsYYN1042/Acv/LMrplOb
DpjZQMgRARL7M1zrDANQ5h51ZWJzqm2kt5m7MxXa33z+XMIyWZe5fbPkxXPmvSq6CxPebSCtcyMo
B9tJrsMMD1VbvcNEvXuCSmvlTdUzVG+eNk57UX2pe7vbtcYz3z2JTnO6msxhJLDA3IZl+pOM/bma
AT6m+bej7BcIp3gxBiKZ2+FxLDKKYeE/pnX5MHb+g65IznCDi7OoK+TTG2PFM+Fuj7mtLsxf922B
5N5tzHWcYw1ebIWxufhlzlWtx7r9spioRFNQEjPNTlKJ9k37mjWC9+zE3ls8BLeqt166jlLDBaBv
jssr2/SOi45tap58edPEiUAGcWDnr6gEf2g8fq0m3toDSP3npeoe4lSeQ97pIEAnnCrnaczdYwqr
LjH7x5RIzhUYrVsylK/mWF6xsVNaZlm5qkb7PRnciCiov3j0XxBvbB3x1Yr44vXyoZqRp4VF915J
cUjBdwO2Gz5zNTzF3kAerbHBj/KcDOpGxMlfmTVPMFGOAVOdDYqgd3foXsY0IBPZh8VVqnjlZKm7
qWZ9UNpT6znpZlRiWytwMIrEIwPyLJSIz6AzlW8hmSvYSTdSKAiINA6NkkjjTPdCjXzFLc0rPtlR
xSeyttzk4BikYdeMlaCcuvhDYqrwkDKzW8LtHGu98vC8c+elZwaE5qojpXYd5Afhs6CHKcivNqY3
C1nmPoYmRkPlPloDo+A6xKrMCgl9vwrQrWMT7ISqI78FAylsizPaLDfmlOdRf4kdh7+P0NkKU/4X
ZqBcHWf2oXlW98e8+dflCcvhBHh14CxQUBaXfA6ki9sqBsg6kb2W1N2u7ny+lD7XKNlvmVfexmX6
nOnUSCRq4KGXDYK9mBStxBEbtq3oF52P2nEpiHqBljk1XmGr/EDIJ5MgQ+wsqVTSpdsnSr6NnK8H
CO6vxWyU4O2bOhpVt6xlK8vtNJRHnTrGqcu12HXad0lj0eWafKglEpbcVArSI1J82ynWLIPaXeky
Y6utrtlMHlft6Fjuzvbagyu616yzcnI7sGHMFkvYpJm5FUQ8kvLQnqDkU4jyafX+OpjpfZdND1R+
7dUKVTKjKiTGxsoNAWw1CXoya9rdV7NhSHmfm3F6rEr0mtY0IvDCownHuISxTEpd2z0yw3gy6+nP
ME0Qep61A/X1kSW+sTIXau7CJCnL6QiaUN4t78yLki7vfO/AFxuuPbL5lXazzzxs1phk4YOlZlS4
Mo+gU+X1/Q0iwix3mNGB4X7yQ6DBVoo1Ki4HFKalYNwGc8L1kI+Y4a7u+29tNn9kOpMa1qVTRMbr
2q15ZXpJfjr5YOj6s2zjqoa3PEuGjcOukF+ofjQIsCA1zuOIE+5jSbzReomHH2TYlM+YHBlp4ELu
NWL0Im6TCEHpp9WJDUOJG8KhifZ/JrrtGUG9Cz1q3KqZbKEMsik3znApc54iHxQk21sHNJf5XCB7
XaU+vsL200XxWeTyPXe5Ogzv0GmHqUmLtgW/1DYf0QzbHuWKg+8FqjiRTDWa1rLdTVa2czwCtKwq
YfutrT+i8haj/DNNkKw5vMFy7Kx146Oatf3uKa+yeqOq6qdmjQwjpn4y+4Pr80DMJGImxhEtw3OA
w2ELafeQV+c2aUiIsAKKtob7p46xbA3DxJDCxM6aPJdTsfNj6xti6rp1ylvC3SAqoBwBPnf1Mljy
L+9aGNSO9YIHlrPWfBNtnGzTwnlZygCu/PSkkgXr1oQ7kE3HvyUFwp/ESbxvidDbtJmJGGqieVjA
NQrRDqfWI/Ukwdh1yDmi1wFboM5Zml1Z2t6DbIYoxUVImWyea4dOZ8wIYD8MWlAgSzKyCU1Ya/vi
d0u/ZnSFxdfJHuUw1+u00hMvVhUtPPJbqj5S2llrHcw0fdXBcoDkv5zcJgP/QmdWyzjZLAo8kCXu
CRWkHGKVQryYPIw2KcilNT5UjXtw6qVdO3ehbscbBT4NCBSJzavhYvQ9YJj76RyE4nNMxt/Z8T+6
sIYjbrpqk5mEgSRkJK0lC6l7pNm7SMRTPtXPYSNPi1cxYiHjfgoWzA4myNgSiGxipGLNWI9A+mr5
y/vw1+sI7s5z3BWSs9ufyifMX2vCo5Kt4ZHjVRVyDVTjz3L9W1qeQ0aKKzOw5k1VhwoxDa4yStG8
Ft/20ODOIX9z3cftZzzhQZu7BWb/sOxK5IcUvJoLRzesQUKa0vv3NSfpfwahBIMckfcaQx4Z4+9Q
N86D74z4Tq3lGKDl4hkOiQyhb9XuRGdM6eJWLqWogZu0ZXPiGZQshdNTwAz+1h1Imkoc1tDjrD/w
PE7boWh/qioc8MJM6DWH/EkpxjBE+D7VclnWCoTlWhbGiH7Z/Cw4JIQrcF+NxGuiPNZdgKDXZjjS
J3MkyvBi5OLSCMhvgvqYv5yAzpj5HkyJV8LWcawJPNj5uz26z1xq1Ey6ItkMknaZYNEdpre4bC5E
V1CnOlq/+9rwsCEmp5p56hoz3J8yCpet3b1K98i96tMRS7yPzDb4rDKtoyEcztnYlCv8L4itLy0x
dCovNWq0+dsdf0VYv7qx9VWI4BHZwNG2rTnadUH74TckcbitGzl2htS3pc7xUqREoV38+gNM7qKw
XgvVbUOvyNZWWD43+SYnm2YVautHjZM6+cGvUZgI1KUDV2E6QySkSb337NbgwbXe2oYbrAugk6Sh
RLbw/si69Qb9xy4NBJrNvNOYaIxyDjNGyFyBRnfhxBLsw+maW4lhC7EW2a39abbLy2I0/qqwi++g
aFEUJV/aOg3CeIElCqPatR7r2tywsTpZlv2bqFeT5IC7Dn+NgwObRnui/wQKvzJD2BKmk5tRx6pG
+qrZ0qcgiMuKgw46sjOL4mWc/S0VS7wu++y2DP+kE2fcaP15Ke1PMyckxKRhN5kTz6Rd8dqAi+C3
mnG/RdPCpZNoo95Nc4vkVdCcjsnLiNjuLAiFINGjwDCH3eqh1BGQDp7dGHucvUzEdOouSh3fpLWJ
mpLCoOv7DcuK8qDhPfMSjC5PJFkYCWe8rYuDmMxTbxc3JcLPBRw+zwunQgE6Z2s01btj4K5M+bSN
gHPW7wJv41TcUhzVbzJ3jkGg++MSWM8qN25at+GaGsJf5y9+7Farir/fNse7ZDE4nE1N9gADtRWw
4ycbqzeMQcTqzMfNlZO8+HbPOITc0xXqgpPdjsxFeo62u1WClu3bmElA6jpjq0TSRcrjrkjnX+LK
1s1UFVe3L/Hhex5V5xRupuk3K5tTF7uwI+0TpEKSElUDTkpgm+27+ED6DyHeplKRxUz7MHqmf+zn
MwzldpsHKkAZi0625CqXefvLQNpbcZKTo2ga1+ZCPOJglxAKnWVlphQFZX8VEmFrjUMW5O9v2tyJ
4WPrcLf+syaEuyGHBJ6Q2T/03fxmx0O54Ux+VliEadec7SjYsfegDShC/PmEvRUjtlo2sFF9u9vh
Ufmbp6RYWYL3Q/u5vgjePTiZeu914a7oy/cYUNomN0wsSUuwSj/lFPcnyEGEaGmyO5oZPTbztVwb
tEh8EEvqPy+T5211Ix7GgBLMHC+THffEz1oncrSYBCB61hOK5QlDc7dcHWweDG2bPViCk1Glb5bx
L0kloPYhp4jOK4gPJkV7ks6C2XB4BKuYg5wqohguH2NqarYuntqrM7pPWD/lnwrvRHU0lrJw3qsh
jAIj/bN0biEmmbmXRYG60KxSqKj3bXk8YLNtwvdeq03sKiaX95OcqNl+EV8sndcpRdjWSo2Sb+8i
Y0tjfCwxEJCxS/91DAM+n6nqD0Ta1Xi/hiRCEfo6w7Gy6QiORvwZoItdx0Rd7xbP+Ei7UhzztGp2
bbEj6c5ldnRjDBeuhz60jlO9j53pBDz+UcnuOQ7LfjNKd0FRNSA9fyM+zLmMsJbitHJgYCTUeeS/
7BoH+Myk44h3IApH27vm4ntOvZdUgtGpyNnceAUtqK3PFfaoaDAUaAHr6nlpfNH6ECrris10QjEf
NPh19iInQDNjM32sJ/hDhV1fKtJUuEEHIMn0qts+kcWusToCufpo1IValT4ujjibGYUUKWDofMZG
KX9rybqQ6ikEY8qZUaYn+P5fTtYCZC7Na6iNfJtbA1I7VjGO3T/NRW/u0jtdwuv6B1fVR5Esit0Y
Z3afgZlgphdv3HovaZc4reUmtBVIiTh+8TVJsXcFAq7gE7GoLnlNFGZDKN9Ui+iMTABAfCkT4ZHI
hqJ+Eql58Nvwq++Ixcq9mZraMM9pwfVpJXuRJsc5aLpHfmfA0AMD6Mbdkh0WVUsRVaEDba2VO9xK
/4LggHppwivSw6XjXdbXTjWfjgQlrI19OoVM2LT/ZIYs1FX4jlYbcai3RtLXsVPbmkGAUTxv/3Pj
ghJaASRZhnTHZvOwZPLVzBRHp9uxlABAsQ57ijrZ+TYxjcl+kvbW6+LPpYcODWRgHd4tNrIjqXNI
tkVVzptckb9qI7O8Q/MG5yIQstYzB4lvNclD7W/8mTFBNRFaTd7R9zCoTxleFpkznJtzplhJCbsh
BdMBejkSY80Vz+/Gxf8/WcNBSIOAwDI461I0OLapq3Ur9V7nkzxOkiSG3jgFVU1gYSg/5uo7lNnH
jOxwAxyHPJACf2ThvoXtjW1wAK/tR5GIth2MW+8S+y278Tj0QENLGUJmBlyGr/0se/UqRr0T1vhS
9k+MYoEsuL0Xta14NRrxn9MZZBi2n0sVZiRUd4elX74C6RSrrOL8FOxkvcEDMeU20eyxyzQDr43U
LLM1OZ5y3w7iLUh9tpdhEJU6xdjrsMmZ8AGRD49O3v62fIdYubT/uluPpTWqdafoSBmXoWhqg68Z
Vdfk0F/FCRIdn7/egrGBN4q3qeXoDeaQWmOAx5juPHzyxIk8MwA4o9B7dByQeE7bXMPBAaPbPuqS
Unxp+2WdT+C37b1aknHvmcFXOJP2qvzHNlEY9mV+tCyJbdJ3f0O0ln7v7+2JkemYunlEGtXRcPOH
PMScqZkwQZC/I8zvBFJzF4TGw7FsLZYo6YGFLokGS/2YeeSKTOxZJavcVsnnMBleysF/Cxe6u9b7
TmYOhyHs2SAtn33FQ8+OeR12jBfoWrDW7FIMjmyO7Z3hhdDBwtPo3106EyGpjs1IRWqu56ZmOd1Q
ExlW80PQM91YkSOYW9ue+5fbEE59zbkvgjdsJhefMVRe0IGzV5jd9o/YjrU1M7aDJvndzOItHwRz
4ia9Gv3yW4Ovt4wa9q/bGryD30aoXoo8VNvCNM6wpp7NIvuiKdreM7echKdFDr9x63wYhr2nrCBQ
C/AU16Qy2xcxsdQM7mvFDLeD4fVH7045JyN1E+uR2NTBYDMWfo90bo1fXmdzHLY9EkaTmFBELBwf
JpVQ55JllPe5txpQVkHMyKIg8D8Cr+Niy5Ho1ctGFUO7cXV+zW2c77ZT7pdKJIBcGYfb9hfBgNys
kW0L/OlcCJJPHTc7Fz9O4mL5neLnQchHjvUk/Lak/+2ZybUHKxPJnrVHmd3saTx3pkMQVyP++Slp
3hw2d5O3GKr9ZOC5FV5pRo1pPPsGqaB6mU74lD/R9FTr2LnYc3sUhHlGc1gSnqQ1BBgfEXe4C0Y4
l328GYblqxrGn3yqdrNhPQzjckCck276gBl42rjVphzHb4Ol1JT/lj1I8rU0hlOVJRl/TID3Czh1
ct5hm6ejTTF+jw5k1E/ja+1jtnCHJqHi078+nsG12aJksOsMzB1bDq2tB8wZ73NS8OwkuElF92BZ
8edQOe8znNANyOertdgMgFBoYVoudzpT17a36VnJrqTWxU5+GiQrzDw3d7ndcjd59r3WBWsgrQM6
LoJaY0RZ/qaPnZkljz5Dk70kPCvrWTFqSLLgxMDlp9PVMdXFa9GiwSgMxTime5pC+eJBCApU/xI2
9XMZqmnv6eAMk+lod1yMKqiPZM9zwCX+JuyKH2uwT4G9kKON+cgkILIMO4ZhJnPJCSYHg2yrT150
z0zen6sXQzMfzAXnk6tvdksePW9xXZXtpksqrj92f52NlGWk6l3XNSlbNqVH9mH0BiyJuv4v1vXv
YMitnTIsw+WR4mPxuJPy+DOmRPMalrtTEcfYeBe9BcG5FTbyACOr4Ppl/c4DRE4AMRfH3Hn/ubjy
VoMu4g3kcOTipH8N025wmVsrPkBnmoYVel1C8XxCyk3Ok8QftqPHd1NSlpp2CEWAqXRCHFGZoIes
xfBpuvEpLlO2OcWDYK/o2vI5ye5HGNMRFECcpl3qbQMj/JIhswFhhOBHlioKSPDJ8+Q6eMlvU/+n
F0C51n9VtzAGJ86CVbX3aBE2dsP4pVbbKRzvbMTiP9QzrzRBeicn/AFleKjDmTlMOl2MAdiSLZ6V
XLq1HQdAaahnTN9fDSGvq9YsRhscoNIq1Qbh7oFvtNy6/XScFUFFgwUyubcwctfpS2vN+4BGkCkI
oEJEmsoUPwhA1ovntRvZcfvX5FbHdR+1rtFsheNRfrXOt5toVHumltHoOsDL54EZ+AIAQHbIF5Lx
jV7zNGB8Yvri1FDc57UYIQUHwn/uM/EY+163tfuxPBY9hnkuz1eXkoNJ88cyA1Fv4/wV5RKzU4wl
pu1fA9V9pKJ+LwcIZ1kOKrKdIM9VlrPVLtbBOrBP89BifQv4yHB5RLEFZp3dm20B3GOBxPVZyX1g
NlHTiXbvJuW1buvzFLOEs/rqQHwSF7RAkVNxbzuFNu7ikRfu6D4q+FlzCdkrGfMxklnDcq5/bwqP
Wd0YicWF9UZixdYbcrENMaDozHYiqWafGocEidbxQc+49VXgvWUvEbxnzB7ZKiPCrRiY4W2Di65I
zquK3mKkxX7IU6TlDOE1np1qH7JJzIbOhPG3H0fmZfQyzdqoOL1tORwl8/BmwSuITqfZV9KGYDSn
wDEZc5v4pCrPSDaFKCJSulZjUFaHQDm3ZOlfE8WblldmdlkWZJRt0TDTymRUM7Ay+ZHYR+PBxCQ2
gueezO+PXmZJxMo29CEuj4G/97eNwUySlZWzizFotDxGhX3fabj6ZMh+O+bhB03BzgJ6UPCz4rG5
eqVvbebKjiFCZ4RU50WUMwc4OGPGHsF6jw3V7YG6/4nRuhS1vMYN10QRuq/9EL+KLvu0ZLnSFbo7
Z7nrpMuLCIZn2RJeZWr1EVr5vueO+dYYC+elOKTd2QjxqpYut8fyL+F4EPRba6f8dToGcEYGRqad
RkIr6r8QaNBmqLtqa/HbL4nxwC3PeDibP6xAnXW6gCxqHUalbEIL488M45/W0WD7ndtY6zefdwV3
ayk2ysyfSsCiK4A+EchUPup+mE6Eua6NBHMLZ0q3DhN/3LU95CjkC53i9q9q+ufQfVpabmNAd/Cw
w5AF9XjDFsKGq7W89aKGF7epbmpyDhh6ciTklD9ZNv+kBeAqmtfHEdFJf5ffTnXzaUzByS+Z6/kI
smQR3mqfRbAN4Q5TN2R8M2t+m17vg7uQLrMNSK4k9FR2cK3kfSow/0M7fFfMtCtVp6feR1WRznYY
hdPCxjINGWj6OaOplL0Vc23VuWRCFN6jjRmX7VvRrqfMpzmnT07DbhNmgAyMwr5BrTZI9WUONgqB
YoUqq6L7A4Ap9rUjB3z+TgQW9xmVJvwMggqBbQzpVmlrq4yaeEfhfdXaYJvvmOKEgviePZmYu5hW
wfAtE1KC+0ulFe+Tr8QbsBa7pHByf+6qhnllqMxDUdJ1ZYS4T4S3RIvn/lgGK1bmOY8J58dTEWL5
kYbeLk367ftnYM7+uvSYy4ISRXDp+semQDU8L0DdWvxLGvjDypUdJKr5OfYo7bLEMWhvoPFOKCgB
cKP+NJEllYbl4j3hDC6hVZh5upYN92Bin6ibpn0+3+em7euId2TOqcPAv3fktWwAdD4H8fDRIz9d
WxnE0TzjseMogxnPOhVq85tBlmdkLPPVM5t/LTRCQsjLN3VfZDBJB+J6DLW5Ln0f/GOpqJCK72EB
O9WZlXOfgWAdgFcHK8Awt27dQ7xliBfmjyEMktSE+tWRYuTzL2aPxT/NWGst0g5RaDmvSe/9M9FA
bgqXvi309Bvy3XW/uPOxY2bFFYOCqkEDm6WURlbB0ZG5HKbF/Vc1vrvyhWmwWMUCCEAS0P1O5nIy
0xb3Y1xwn7EP1jUik4bsK84pHtcuYa3IgbYGhBCR/0dzF8J4K+YWGTuZr7U199Hg2ceyFPuZ0nAF
xeDIqYttsoTRq5yU4Ja+YntMvZciDfUmd61loCMtinv4Zvhgl2m2c71jXTfz1jLmi2pl8k6xHo2L
tp/joS6fay/A8N6pdeIMLCKWj1wH+aWkLuhDwCldmFgXkU7dOxaJau7DN01yHZpeG3qkOOdJnL71
McAMO9E7z75RL7q0WE+JdvjiL19DFsPAI+wT7plZfrgyfqzKinFTmxDp0pI3JLQznyqbtYBI8+5A
OcyG1yKDUTvj/KCcqy3kOVCIJooiho6kHdJ9SRupl7A7w6mAB+cu7rafMW+EnA5EIc/Z0cI57LGQ
OzLHZMiq0/LVJeb2knnp8+iI4pXY7eSpzduonfJ7jHE9b9tSl6/V2qm/pd/lL4xMlteh3ZEGG76A
5MpuPCaXInwT2m5fLHsRr1PCcnGa5ieeM75t6zqW3UGoQkTdXBQb1wS4XqagY0TFCJ8JlIaFPtnN
aWkzpl5VuUSNM0P7XBJ5sisHGF7C05MKhz/0IgviCsLe2JAOKk++58vT//5JozXaVbN/swyjP6FN
81ex72tOcalO//tCZoMpV//7xyR3GkCb9N8dFJyTdcgKZGvMLdXpf//hf18gGFvrfG7IJe0bFu+Z
Z+kT4aH//0tZJ0RH1oAMsZboU3H/0dzyvUOsUPcsuXk1Gte8NvwqGz/g9pHZPXmpb4nQvf8o0mvz
mhFYdqUcePLJCTjiqUPgU/LXS8SiuJqxEle05W6XGpfk/n/+778ktncTbbLsWCQfDQ+eWDSUPj5e
QZ583TrL1TQeFit3L9LKlmvdeyrC4RyvCwh31zEgnrfH3/tQwq11+Ja5QkW+ZeONi41OH3qMPttz
zFFgEEwRidhBMJLfmgXGxbE1+ANFFgb8TIbqHLeSXEC5APb07is4xMDohM3msQyeG2X259CImW7j
Q+rP//vSsV5jWZz/IFp8gLcyHBbdsa64f6nuP2FEzbCX3sTTM9eXAaADKbDs6RYWO1hU0nPcgGUG
WSAiK2dDmIfmuDGSHBqxyFkP23a/tTjo8WKz15QNEuVBxcB/ROUOiPv4whiIhtFM88gySP8hUEbh
LbTQtCd1OZztahjOHmJpwE8cIdbcgKm0KPW72tdnef9CGqrN3WLc0/fKn9wYp52uvjPEBSurFJ9e
3qE/cYsrm7JbAPkP1tOoXxItmCwu8cPACHAVjBiWEblazBXNaZu3mbOtWjd58oVKnrK82lbouS//
+zfGuvYZF3ohqr3MB++mO8+7tX7u3aTAB/nQq7y/gl8Od2pmN2JTNERF0rKXF23+xI5jx87UxfFU
WtuuG5xnWj7x4Jvxd2khYRnCLtkIhxCLImSrguGYBMFyTH4XarTcFz9EJSuSYfzmwU3OKcs4jlcU
NfAEMqQxPlwWd/xhkuvs6WfyyDSGPRbWM1ev+TbbGYhre9K3qvLqUxL2W5Xr+0el3jJK6afMvGU3
JswBlzFbi6IZr0wZ6ITuQtVgQF6HU715TCROOHNQ9Q+F9CsKU9ftjOdqQsLT9wzo4jSF/eyyl1pE
/WGBVi3Gar8EYnoPE4TeSILRy1DXH1NQtp6PvUKyrPqZ7M9sGJlmJ2H4/76U7bwfnDnZYzzrtwN5
TXNRvXkW/+L7yYd2fLHhYwVImfdbZnUfjmTV69WDtZnqFnVDlpu/YrZ1NKXvS8/Wh9DMGBXJWqDr
pz4vw9VkU9671WVIpuTYpJN9lKgOjoN9TuYKZwF30GpI2TebuXcm8Zw1i0UrnXeU/nvJTYFduXQR
TdbZpiESalOFxKsanvdUeUyeAHxNkd1eCoQE/PSAvHDkJ77j8wSqmAe4jwLsDIcx+GWAp+4qXP1Y
uKQikpawNzzClOOYvquylNwrUX3E0HV3hogf3JbuNwXvALxtrVP3nxza6ZhpmVyWcN6RNT4+Lip5
nVLXIGdVfTju5OxS13k25XxlKf7N7DE5hQaSwmrYs2gbVrLq/MNY0xEU9z9H2c/FLrarZV1QQGGW
TqNFCSAJvCdewqE+Abvt8va+QldqC8Eq34whscwlyUouC4Mtnnvr0SSR9nGcoW2O7ncbMlPpq6bb
xHXio0NMYPgAiptFI86ddNAR+bcKoiPLfqVhMhBuRZ45VUfnNoB5fgZpqU3FPqnJizMG+HUsfHtb
+BYPYhcO+0pRECZ+e7CbWJ9dMXSPU0m310mmH4PzyQZo2oEhw0anSGyfqwTHRdBFuhuaQxW0Z2xH
SDbtfJ+Tzboq2YSQyWUzk09EWpImwPc2inhX2On4sDT1VvtlEYX10GLcQE2WBN1DxQR5dSEIobzN
1E+EJjnBduhSecvVtv4/6s5kOXbkvMJPBBlIAJnAllWFGsniTF5uEOQlL2YgMQ+P5q1fzB865LAk
LxxeWosOdasvRbKAzH845ztxKHmuVjHX9AN3Qm6UV/M0IukYZ4QJymKB70TDL6irxd4mLt1eqiyo
JYdpn1FSTL2913oO5i76A2z7seQ3hNzCAtAfubcQCIydjNvmyCYplc1DogpxiNPo0anqe1fbe8hK
7336a04jH7pi+z1XyEMNPRpbi2aMYDoEc0k+IlUzsEtXw7hPHfswm+E1rofDUExk7BhRuSn0DkZ4
sY0r8NBjD/pzrFidh0OEAOgmPYaEJAnQfOinWAolyx4JGS7/k9J01X7qIyFOX5hzYQ6Q5NyIR8ut
vvqJU8otxHmWzmGsia02+0812udSQfFTwD/jmg7I9Jo9G5SggTRHvTZDnpQKN+KYnhMv+sNHe2G7
B2uHzWWKbAAIhn+IwroIcBkwbWeug35CHSJyz6aJqRv81JktQkNLIcxw5/4l/MA2RFWOTGCgF0eB
cChMpPWs0rfFujUv4+Q9q/UHyC6xLfiO8EUdFlueG6jz6ZhbhH7M7xkMJoJku2Im4SrsXwx3FSKj
EncTFnvCfvEGZ1905TWr6y8cWe/VqnFvO1KnrMgDm51R6GfyB8kJSpS9Gy7DPlcReyk9xEd687tQ
FXuoTUCKCuMyKJns4O9/dQg2GMV60cYmySLkkKr08J2GYN0chifE3Yb7aTdFmF3KqNuqfLyDwwxJ
sJkek8g8hV1Y3Th189utpvs2L5/DOiHcSAQDfoe+eitc0mk/bY7jnaP6r6FRO/Rdq7Lc6t6yqdwb
IST7qsnRBnpeetMzutT0PTCQnF3u9u9a58amskrWFVOM6Gy6eNGAoaO3+ZYT4xmKdcQCaI8xCnme
SQKlb8dBa/nlzmSdMBgeO7sCaURTbhMFnKXNsKbX+J5dXd3bLtYtQhpkgaSqtO3wIWyeavS4rGui
+3HGH1kn91X3XNjpzuzdZ3NGLD94ZI0N040np9fZw5XmcAlz26HIdBVDYxXyLFV9xak9bLw1aRdD
G+yKaM4pfD4EXNrULH/bsjnHyWKTzqUztM64PVKSNkKvx4VFoGfun5sCrGjVytuosuctWsFjVrcw
09zsPXXieOcs5YdnIFQYTBAAOerryGpKGMb04s3Q7+RCRQyJhcrdNr84qQlbQxk/pQjc7BzWa6cu
I+j7NNVimww5QCi/dre+GF9m5yPTIDYJwH5x8/ncR+Jd207FrKN8rQmWk635O3pSRTjs6xlRftEM
TBjqPFC9R1YPbwEjXpEjnzaMHSqIoH8SVi4vbHNXtQVNKas9DpECdUCj4heOyW2x1N15Fi9+A4Fz
IXISWN1IPiHPHmErTB8Hk+1vE8fsrhFv0MomsUSrVEz1s6eY2fq5+cGDtO7o7y1hP3dZdU8WEAWS
T8u8NHnAADJK6yDMsc7VUeNv1dgexp7xrud76a1BqkYWL6+Max4cCerEwaq0IEfcZjSfCOyGD6KZ
X4kwRNrG7uAmjR9ixRaX3hKl5Mq1i851Fo63WNejDYVoY8wrmGFFVbKAqHr0Tti+ZliOLpdpcqbZ
DDvrc5otzVO8WrlTWviwkM5WjuJjVlMahMO0MGMeHkYD3xuT4ORsOPrdSoZ7U8yK0ATv2BDxecTO
PqJFExaNiP1EdNC4r/jmqu4tzsMPZc9Pi2tPDMHqHZ9S4LTE7gKut45gYC9hD04L7CF1+DN6mTdR
MdIUeqLuiU5NVPnbupje4RgSOJopubEX68Uq3DIAPM7cJKYXjoiVt41GbhfyiVcRk97WUtya9GRb
2TUrxG/aLGo5+ub8YZrLMyM+UABRsnXwU7Jdgd2osx36kEd4LO/rHpHXnVBWphLubzkMD12BX6pu
5qMRSZiKIflkEzJejTRqiQve4qTMrrGejmXnnRpjZ3SadV6aX+zRsTG9sfTIh3czh6o2NEiK59Y8
+GH1PKQsd0IPb7pu6O5KBDiRB627L27hzTw5igWf1/TkF2XxhwdvT2B5uHnqvAywHuOo7SHLIt61
iWHmouU5tMMal9zEz9AwV3LwCuX+oUxD8TVBlExcfz5MFbqTzsqG7Txd+rJK7xqdHx3csdWcjMjQ
BeT/hoiSemdJDzXMyuszjOkt8qBCGNV8IgcQfZ/jNYfa/+UnJH/pnKMdXTf0zBY1sukgGLSNdxTZ
VIApEeK1Y9/yPOFn9Jp23yUicDtozQ2OFRyV6NVFxqY3a4N5gCUYi/pgwFCvPPu2pta7GQz/Wc6z
DugwyCFyo80iEFh5M6swWMvkEeFUdSIizSq3CiYmAK6eYB8lTzKLrnJOfsM2vHL2QH8elnY7m958
sIcHs0WbAjLgrSsekcpcdULr2CISbeNmp2YH6XuRGAc3EbciB7pSLi/4VPzdwkQMTwZuwRCH52CV
1g1A/QAFv7GrU4elYLf0zDjaKbBo6tnMA+0iRvOapw2+zgHVKO3HTkM/Pk0GxVGYHXRY4iwXNmna
Jrhvj0kNbZJ3wJQ03C4elWhTUbRky3xUHWzirGjdozbInK02GUo8dmdTuHUkcEA2Trj5Layn3rhf
uvYAisENjLF86KTXMoWjeJ9GiT6vi86GzV/++m+mm6HZjNpNwtV+GuqlwHo+89NO7p/Zl2XAlEKc
C7pQ1T5YQHYueiJ0d3SRtdhufEj7vW9EJuKN7hW2IvJQkWWBZ/nqrZU8twnfxm1rJuptBEDdum++
iq/kkVbHsEK3aHCtvvWM0gNvdNJ9vZTyrUPHyba0tu8qWTc7KyTjNh5+CVjabzMRyxfknWsHzt+O
wyB59GJzX9YGvzHHGW+UNv/41PRXyG7qRXjPiI3HOItfzdhdYw2ndwjROFHi/s01Yn0epFkDmkOI
jF0wBks/uruwxqXc54U42rFnvKqh/R7bEP3NKurOE0U3yfDfcg5u/ZckNz+Finn8IgZWOI1J6QEm
PKYosit82YxDtz6vDkoKqF+JbUdbO0/mYKG0YMP0ZTrs7nTI9iVbGGE1LlMSxFeRSMn7LIcEmSWr
ow5kCwzqrT9N2RPTRm69FsWn61Zk3IopRVLuw2bsTg6SLOIYO2NLnUFe4DrVWyob4xIHhdUX5rZc
e5xqLs61mXuEmFnFxhxMsWME+1XN5Xvva+8cGe9j6P2yzKE6Yw14mGk8QXs4A8o4fZw7OQV5y+J7
QInld1feS+tGxzNFIyvFpZ4RImcnuoyLZIyLrpa9rMy5urJi2PVdfXH1ah5aUmS2o/VD1Nl07RZz
1zFL5CxqX7rszP0gt5WbXu1EbZi2O3up+2wz1hHhxPGyzXUERZm+eXD4JYxWIrdpVp3jHI/UkPvM
FuP0NTXF3TQtHlanud861nLqlP/TWyg4l5lFQaIjHpqFKMKuN8xrhClwJEnjJkEdvWPG91SRzmIa
6d61hvt0FLQsitlKdfCT/KxdHrsyT2g1hf5Vpi53TLmYh2wqzm1LoyJB8x94TI9EMM3ntKZkdJHN
dbP3Xc1sY6d+y5xukzuL92qQ35HE6cJ9wdkeWW8u+0DEK/24dxX5DjLZLpDzY3ZUOOwZBUAqe14q
pwvS1kM3aqn3MsswL0ApujGKNQ1QLqt+E7bBxPRgTgiNjN3+kKdWvc1U0h3M6aJV/GvWGKbwI6aM
CPZLqmGeewnKwsTeCp39ynInO3pj++R0BWGzOYEGfqK3i2y/tQ4Ik/wyrNrZ9+al77MLnep9PLGB
mBWFduvA6AqZKkLMYLwgO2CsmPZKGl8aA6yQBwQ4FNN+vd4KrX0Rubh3VXzQCU++V2FRJ4nsjfab
sBYLj+6SwRpz4WmIehen43Vcimg/F+VTb4lhh0cEa33FfL4QK88dp1QT32vQoTdsC/xNHTrkXjS3
2PS/ZnN5jKVzKi3ZHZKlvhQJ1Y+XA0Wu8CkEYbucoZEcmSMSmZfBunHblD14s34tviA00e9Fh4FT
GAvsf9Q9hFyVZKNAPUDzT2I2Smh//mHyBJQgHYibrXKx9fNHdL7rmsR+akRS7kckxLTypRvYU/o2
daxQqt74ZDKQplhknJQ8QGoo1BHbbhoIFkigYJQJLpiCUCGErRdZIUSspxnSM1vPcPD/JIZ9tsvh
OOO5OkBQnSEQjnWudn20fBv+qSp486WszmUhp5t55JEE+DCAFN5OJplq5kL0xNjVj25uTaxQkQDP
rUJi6/C2K8UtUcqzneuEkcxLsi4029I1TjhH2w3vBvx+8xwSDdl7yIKMhBXGULeHUHp/bJJeDT0z
Q2Dozxg2I+WeyMESEZc9RcYuQdO+xCILgDKE3Bl48RISMADAW6dqAHjgYpOHX8VyI/wVt3MSjNUR
HyHFmsNtgGwKMWf7SjQHaTdlT+LfirNq2KTF5mrD4o1OPfcPXz2mArQCY5IwReAD3uDSglIlo/1E
giP4jYQVFYfnuHYnkyvg/kQHWY7DgRqJcsqVd27vsBEHN7WpmT84Uf5F+uFG5mwbewnebQY9cHat
YN1sbDq2WLvS4iVPR34EyyMxPUmM/shv9rVB6YZU3vvsa5t9mhC0MnhyHz0iMvqx/PRz55uS7yXO
9XNfFDH2KHu5sRuUq2OpcMUZx8Qcs13X0krEHRgkb8EgwEEIg7m7xJUFOhqv14Z8BBilaEtG0p5T
D+uYGqAlWy6S0vVvy3D+Nc8YyUMyY1AOZJsEKti2uVkQr1y414OqZxeYJ1a4lVP5KK8OUWukj8ua
ownTyoHChPyQiECsrrnL4+XbogNkA7x8xhENbzBrJTlD2VCgQtmaI070EowTfS3b2sZg0uD61RZT
mwOsMkhtpiOkI9NNQTyYaxluC+WWJ5ma9cWvqVtbgxEo7mtwqQylJHcFQiEM6BJ1X4iOYBObOBP9
0DzEHpkI2ueVq6yYsVVyKJj1btJFxTvW9YiCOFk1omSGk0SlRcZTXyARqgSe6wrs4M6Nu4PC2SsH
0pgc6YqtG3W4rrAfOZD6GA/9jK7xu3QIfh/REe7XwdIkuf7CNQNskCPFdDqwm0XOY9UCQRjPTo8A
GU9Otvfu6nXvWCrQY4zhGKF01D+Oje4/tT7aOG6vogT3P+pPf1ROgNLymC7EbWoIFrukJY6JmHc2
53PxE5fm06wo1/HAvEZp3G1sdwIeWyRUuw2e1hb20W2WLS7iIrxijnEsLqW9YCCqWYHVeL0W1ZUB
lq5PX2DjUi3yYiJ7r7mrT53DQdt4XN5zOtmYrcmWXiqUgIbJqzHL6aOaktfWwfiDwroFuEb2L9O5
fhUY5ZG78337SfT1wurtVfdoiMjnwMwgHVCHqUfTP6lHohdET8NTWtyQabt8WT7KGltNR9hyzgZ+
Z4YQPX9MbTfwANRvVYa7tw7xM5PEtBEiRo1FfulItOxWCafflFn1kytnPBjDF6ekuEPCzJu/AdBQ
bwqTX0j8CU5Y9VwebTS2QItcBCoGO5AhHQhdSbxdObKKRyDwyGX41ghsJRWZW9nkd0eJDmOkfqRh
b4K+iW5Vxp6feuySMjTeZSkvRp01t5NFMA9tGKMa2b9MabkuoqAuJpH4Ga35Bq3WHvNQNTE81lXr
n2uWdf56/HcEfoZp/c1CbzdQ+WwtBl1JO+X7iVmIE7IYT5ErAFSi+41gjQDH4BvkdDBCA35D43+Y
FwGmkmCX2LBZWHQIaP2WFkd9SacZN9VxnFxKo+yP7ZkwjXlSkbuZ+whpaeB0IORXAReBi/QzlCHC
dk8DJkfibEOLJkJO2LbrcrtEdjDZPMJu2Y3rzJhve030dCM8J2ynhoSogW5imrRE6ZOKBGICgwM3
ZdlDNbYW0gkSKu26816MMb6SLhA9jtGOd8P3mFpGwJduKsv/YfI0Mrym5j7MnSo2U+vfR2N4zz7T
wZ0+ACp0EIAbK84u89tjNN1bJpW+7xmId7AUh4hVuQLzb5WUF7Ickt0AuwxrAQFdzjrbi3Bpcp+Z
UqXnUaJBcoiZLPRQHlJHnzLb9QNp08h64cmtuWhaPyUQfVynBZ14dbUPIquGV7eybLYxES+88s7G
maxqk2Lx3w89ftmk88cTR8ShsGxUe+vLOg2l5MBIDqofit2wFHDLzQNGsBdrYo5mxO1dE8nlQojC
thLmo2dxAmijvYeJ/0u9xc3Q7hCqneAx/OZVXEUKFdMIzUvOyBr9+/jO4Vu0GUbq8L1jJH9OCuwA
iO3+COWfpqm9q7tkCqAY3AFLY0mlkKXZmiXBbO6UBb6S/uNFQ+o4QRyMN2PC5npCw7G01qPb/vby
MCeigmsotxiZJsIIgyi9+so0kHJrwuUnLF6KnfRDkVEzeUBmq3JV2AKRQbosHqUDwDWrgZ6EeqSn
8/2NMge9FVup1Xuf4z2OQyQslAnRcKoij6uRztyOqdE9qzyMTfY50bHjRGkoeBjZkeGEAh9TGNGG
83dam7+sjBjb2hN/PKaJN0Wv4k05ls+9gKKPPp3Bsxawp+Iy2SdjWFM2GJzvor1v06o7iqRjyG6J
Q+5Ev8jYQTMQtvfK7WveDLJhUtxIm3HJ2ZIt0U8oiywYheudSIUqB5wrQ6r/oDCx34WjsAgQ0KYE
iqgSN6rdmnvSldmd1tNzkiE8ZIyCj62INkBhiIVymDOmJe+BDO90JHjExr6/lCWRi4ycKaun+7px
zHPtLvjdz51I+gfbGtOrwsRp4lC8nbue68XgkRucpj/pKd36urypZ9leYo+pJR7ld3t5X4bJ/qzD
LeARewMBPcRNxHkPRqhhBf/o5yK6Fp4kVY57CKqLOnUlc7oxntMDZQI/za4c7PqXSgRvtEtGGzwx
Wi2XH5MU247ROP7GZRrmW+VONE4+IRqZxF1lK1aUkT6gpeGzqVn+hDlSVbwOtvHdlEhqOicdAt+2
YbU4Zrohmd0mSaXP7mEuf0RZbh9SVmZ3Wj+4Zpnf2vn0kw/zEjBkY30wHMaJj4SJ4Cnx7+NIjAdR
TxfLnPRRJfeGnL4ZWgxPHMD5rg+tdOfMPATzum0qvcm/6+y3sbXVeXT0Nx1/tHVEezSqMd3hA1X3
k7RQp7QxdWUp+lvi1zMEoTPg92op7jjqxhuzRqqhXXnGa9LijdEBD/ozm1Pzs+n1E281H0fyFFd4
/EDJ1ZgU8SXYE8OqxjTEybAijLAxD5vPSdd1BY2dSk5SsFPSCpoo8LNYescuF97JVmhx3G4Zbz1d
OxBcR3HuqksWx/alJumoVFV5snWxaWcvgLTC3jipqZ69FVzTp8chmZGONIEzd7/DEYVyOsWfAgEb
4aSBrewH0HQM3hvveaieyeS6DQFD3XQtvtA5WnZJ1F+NYfiF6v23kAt/fBXvOPbqj11778l+y4hp
ZtoWhM747iempvnyflttEfB/x7ysZOIwN5pQBOfaAawtJLMAf4xYBvRcvtyR59K9y9qux0/KyRry
T7ZFH7+gPz047fjTR/ap5VbHx12FdJX4aufRwDjJrM2L+3Yzsjaux/vawhFMIMNjUvcXyoW3P6id
XhOE3xpRYe/UKJmd8LYU3a4dKkp+555k6pdC13jhnOV5EOahttQhlRIGFkPs0o+/p07BjoLvk4Rs
Z/goAAJhOgnjj66s9/93OOkbDjf98518/r9AiwID/bf/Ynf+T7ToT/Mf//7PXFH+/b9zRaX3N6ih
aKmkZRHKZAkopX/ninrW32zLc1zTh85v8yjxP/0XV9T8m2kJMKT8x7Lgklqm7fw3WdTy/gapFNy4
aytfwkNQ/zeyKPzsf2D92g5UbdtVgpgPC6PJv4KJvViExoAmDmKbaa1W8QIXrn4zOsnss6zfcJFi
UDWSfE9zQLCspLHMkJs2GlNFze5Ppg4RcpzwmlZtTQaOQKqUTf9oGvYJ7e59r36LpviaTBSSUf/E
gfMHkmmQ9Pi4aNajSrwvLK5v8Dp2G6uX5KhDDFkV4VBZqP5K/3Vg1H+TKslt8cqauNkN+EQRRAeW
/+62utmAHE5v/pf0AsEH90+/GgnT1eaTALntmBbhE/+MHi99K5oMI5kQHuc0C1NgFOrM5uo82O0x
9SIi0PCmnl08N8uE4FrLXZV0P1HJXiIKl9XFGrLiGG+HrCfffaRXzfvf3H3qNNanqMX00AmvRxZj
hacU5pgQDaPr0vhffhDrX1IFbOnxnHicz2st4jryX/Hlwk+qmCE0Jne4AJaW96UWxbZJ5geuR6rJ
AkmcnaXRqWXLy7I8w3S5MzHi/MOr8Xes7T9ibH3xV1rHPz5uyrUtR/ImCMnzZnn/wqhPkCguBL0N
SOyLU/EoTXd8i0Z7hzHzGcqxOsQOaYZ+BU5Dh6Zg8odZl/VGtpukfyddjysyNeAKRTa5liVKENOO
+y0zymjDRvNN5R2JU9Zz7+T2I26bcVDbZgUud3DhjMm9VWXz5U9xcWhr29nGpd+8puS11n5zIQ35
CuwSkW7j6c2ceRkmVdydmECPIZ8y9z4fdVLoo1vFZpBH5QOF2JjAUKBZ2E128Tos5ql0mvB9PYGT
z1UTboauwQg/0s8ToUzbkjI/B1X74ufN71o33s7w2vRYtavnIsu3dRwijc9i/xIpXopmAEHZHZea
5iXkKd3QQTQrV0EEmUT1Qq70Cz5OVgNILYlxdsO7AQRnLunyPehse7Vgrgq79HMCGHPbuk84b8bn
8hrDGT8Xef85aZVc0DXg8YtKZ1Mvvxr8ygfblTv4UQzafdpzzY6CCOPNPpJW8tCG4DtwnQZeM13D
CaCBNyt/B798vZuGYTua2bOLVnXrUebuS7+tzjycmCWQ+pho6wqn/yRSEu66Oapgtt1vyVyPax9o
pOaTmGXRXowux+U9gk3o9HSrfQksCTTjriR8sWblE0wqO1ZOzew+Lzw0A2Dm6tk7e3N0rI3I+iSQ
wWPEMIaQT7Jh5/UO5iCRgFJgBkvO+LLPdD0Fpc7OXc+oOI0InawHTFnpfmxZ2LaDfjUSq9stJQq/
yJV0Ck33beDi3qn+iQNuTRGS7iZd5XKdTsVqhDFS9MBIh3jh501fYEbPtXON2QcE8SqWUCYjIsyL
8f0SMYWHAa57dBjcB3tV48MxlvZpHuWzV4QMX9qWcI/2kVaRfUsY6T2kLIvCfw32FBbMQdM/jr+7
OfyKS9T8YgY15Y1wZ9pBPraFSoNKA7ey/e4PK9cbmArhJWcSy27HFMzqsqIMRDk5tPvWH96ejzjl
Bx4uYQNyxCAXLWm3OQaNbY1qdK9mOMx/qUYRR4EnnsFm8cI0APQCJgwES4dXuyggEyHR3pgw5CEZ
tTm7T3rDHkLr0qBdYC3y3qkxOsAe2C8Zgkp7CfUprjo0asK5TYbUuujE/vRgN97p76rzza1NNC2f
pvE9xMheFgAKte9cqV/fEfie4xH3SatR4LFMdW/KlXNYtva7Z+XPjJVseqNU38za/8Kcc55aIond
GAdEjK3KlVYIchQA8NKnxE+m73ZKZcee/KFBRw1+lR+oMB24bYn344eUwRUc4QyqwH1bu+dhIHwB
JdMz0jK0ALW9aYiCexAmz9tspfs2JbRymMTV6ubLjESTIpzh1SCR5fnqTzoikpr7S5Eybx4BHAdF
2QfRnEABadWLPQHeRKvEnIavepPgGUWz62HxLc9d6OL6SwyYRNPS4IRYX1XEGMdCPCOGfHAW+xb+
k7jxNOpdsVo3pvkdBcZyQ61LDLVdbtehrchSA/Fz8dm2aoeUpt31S/8mbO93vjTRSx+X2Qkx4FuN
SUcBUNSN9RlmAJ7RnZIq1fzkwvXX0+fLNNnDLwBhjazHpCAseBdQC6Y8p2/twfAYzpoTj7wTahR0
UZ5vHsUChONYnGzirqFJWpdEj/5upBcIdDGYKKtnMod7wMmdvpTm+KZS1W61NEKUd9+9wIku4U7f
l5P3KImrwcTZIjZbCf/hbKtTj4l6k9KZpAL3bW54gJMmYgE9yNxxdx7G0jjlpmQIlXXnJVXr058S
8sN8/xMz+bEx0P8xNjiEsOB2puZaT9unIvWydyPFwuY9zMXg/0YnkW16g0l1vBjOzZgSbxd5JJ4u
G4/iAKN8dY1iD91PjcJP+Ndy+u1q88vLVgG46T/kidzh7LyLZvu8uA/Ika6x8MZgNPxlH+bN65L7
/Ejt/IFKNmREyIuAWBu14RBiLRzjUz9Ee0tW6m6Q4iQr+Zq7WR7oycB844toL7T9hBeX4d6YMlBt
p7fFJsEHSZbc+3f49aJgqIpP0pA1h1WOPstg6ip6xe3geb8xLq8/F6Jy0Ypfs5PdDV45nu3Zye8z
qzOPGWpDrSp2D+k+9jMRMvZwFV8TdaszzNtWMjHxYkwuGXKLCz30o+UY2aO9/qXP72KbPUEsw3Jb
NtXf//HYzXjRXdQhf/1BczCarar4BrFkoZ7y9P1f/+5SDtHFa5GltSamC/Xa4cu/82c/eWlks0sz
c3yn0MbiUQItqDpubAxq9qEkjx53cFYHy+yClpyRzoTJxPovJpcU6SOlyQOblxci0gg5a9vxWE/q
NZTWtY5mNoDx0O2BZL9PZvJClKMMplhmO4iW2N47IBmcB9mU/qp71uMhOC4xNh9CZc+VqqytjYXu
pizGRxRM2zhDxms4zaPoKxihzrcOmzeEL+HGt0vqi+gpbbE2NVZH8FtD3Cl+OF/iZYsXwU2Jprb3
qvw8lSYqBhcjqFffdyWGlmJRCsxv97TYwzXufQMOYPoD84tpbVvCif/pVWZu/BTKdynNL+5ScPje
n0E1FUvqV56mdFetoEZEN5hqcpZrnKF/TEqCocn0znWIcbTNNAee0m8gzR4imXCaNbl9ipoPrDMJ
fcD05Q9tcR+r5k80rb77ov2GkbTHnUbwM5rsJGWH3WBwtZuxfxCj94CwqNnOjWFeHDbhTZkk4PkT
vS8XfkhB6vB9lutLJrL+cfDyl6iBaaGb9o/bYr1TX42OagZUaYHXDQ1+zRxuUr+HQXEB5oZzyzLp
C1cR8Ig5/2F5DDQDA/iNNkk7ZU6PEtvN4PykyCKV2dzjECiYgOGGBTKIUPZxjPUXyafjNp3yanUD
f7PMLO/EqN9U1qW3E1vqfJRJIPPqOzVzfWevNskh4o+opKA08OpjFDFzFjY1boYIWOfqKhvt7/MJ
EExniR0coodOTJDaGgySPKDLziDSBz2XdwJkO1eMuRd9LeIC97xpkzCC6nMzrMh6EaK3bIj/66wE
JWDiq9vRntt9I/OvNu2DJHfvB6LTANiFa0/Hgq4bY5hRkaJgcody6/XmZ1zZ7BcQT9rQ4EKXqdSI
rbwVFrTgzvwxwjzgwEUeLXV5V0XjqYFdfetJFLmGLt8Wwcql6tWtMa2YPz98ahcyW0k5c50yDEIt
GP6ICplzVJFYj4tqY68C91QWwMAyoNUuYo+0ZIOmC6c+RLkbbqRfZ1sUnZcUH9jekRXsxVkelRtf
+D3njw10owzRJSLU4tTLurhmE8tf2Ape0HogcGQUvudRL044ogRc4OzSQIghNDi+LKORbD12eCkg
Sfbz2SMJw/t4hjfrF/W9qlOSOtF6jZSFiLDs8uRjpLB8Jwq6arhSdl491SWPTR03d8KP7rAUBWzI
jWNlZ0NgGuUPRKvublph4bBqaHAG7ws+zplv/VVDud+JxWJnk5fs76obyxmZ63fjSzV5ClY7oLTa
Ystc+hC48/6I60TcL2X4yrgBoodi7GRmxllbrk0skgHPtirQ6KNr3Lh1aaEzB71rpB2joAhbv+fU
C9cDXHHHO+O4RO3RqWVv29jLX6CYw4HUon1QFPYEdTB2S/qLz+3GKYwEd/bheVfykKFCtBVGnLjV
++ovLfAaM9BOwIxLL3nXsc/+TM6HucwfRrxGUeI38Pb5rcbt+DulJKBAp9nDMkGfunUlLN0QCqbT
x6do6TKSRux7o+0+SOnVaOxtoebA6W1OvvTOU+xnKrSSNijJpODrMLHecp1sOcPIzlBXs53WbVgK
eMb+aQfjo02Ls1jyO5aIyA0KijVRQXEAlv0ntB94KLFYFACyDF6woJ5M6tkCAGWbHFO+1k2VRK/T
OpagjkFO5n6GYX7NNBfK0M8wHqsfq33KCQ53USEJkewsL10Nv0ezZlvXKevTp+PmoK6xRC/zjWuM
YCYM0slt/ZqUxsYFyoE75iYxwSHaGAoBd3Sv6Mejq8frVVZHzxVvjJjgda2fmeDEd9hXicgC0miB
sUkow4BM9KjvF5Is1hUJfMThVyL65QZdmxnUdQqoRj3EMBX9Vn6WbXSF7vJkZ9mtFPmzC0ogdP07
rBjbNK6PfS4eXaNlO2v9yjMmhaMPDdTLYJCIYzvZT53L9qM3NXpLyHxJSqJFGdGcAoFTRvnMTCvd
Gn6xNwrn2bBgks3WCkNHJ/ufRJ1Xc9vKukR/EaqQwytzEhUoUhJfUIrIAwzSAPj1d8H7VN2XU7a3
j2WLwIT+uldzabcSzEVJ2hFGzF8ZHD6blr4JCUrDkeWmX+JYzd1zFFa4R5PP0JEXSh7o0WzkY1Tz
GwaXgBD/jJXFqRR/CYV2GQIzoH/f3TZO/m0myB9Nv6ZIWM8cSJMp0c8wseEIkG0eKmsVTrjZKTYo
pifbIICeE+puuifND9J9ygSuSNqTHo/71NUIi1UtfSkcJZko7yasMSjZKWPv1us+O9vZA6rfVEDj
tnjD2ZIx2WPa6HY4YyGx4zQJvZOUpQm7UHuA5eBHwH9lZrEOwvmxokSsZd6TDNUFQ33oFoA87qFb
gYgFEOUrmkRaWB6Gr8MM8vFvTBMx2/IxBYOVKbXOGij9E87tNk+fHR46PSCbFH5nLaSUMPA4tdoT
DljGu2ASsBFmDk0+AxYnhsHLKqFPObWghuhwJaDFwdIUe6vlRcw1DbQo/LQWR2sXntSAZt4kFUjz
YquDvd5UnbvJM8m1ngSbUFvV1Rwc7WrpVulWL3p/1Tsw+C2DhhQGkHZQNUsnnqcrUbM2CT4yfyC0
k0WwmodvNcn3kJOb10q5DlAuQLTbEv/GHrDGpyrxlqs4TNaWDWGwHznYBj9ar/ZYTUPmA/W0UpUw
l51P0xx6KN8PH2ElwHlSuu9xXMGt8MwreYddoNN618u3PhtxXxfeTfeMvykd3kqI+xF3sk3ca9/+
bHwfjFOXEyygCmgFhrBbpi4agSz7bTH5b2XhPEsjsle6p98FxCJZiYDjLx5s6QJkF8Ayxnp8MR2w
CHANttGYnT1juPduTus0Wk5pm9ehJ2bi60+tNxd/2N8Y9yHNTzh3SNCTPRLuprbLiyt/FJcL8MUz
qYXhrLJoO9cz6I1yuthFHVJgAOLG8B/TYDfD6V+kghqc9CusTZDPIWM5WjeuRJQfIqxFUYmXHVYI
WJ62Eat8n47Ox+g11lb0y9Ay01XfiJqrPUYtJ8xTvDUFJnyNGBHcjzILjUWpZTTe8EARMFuNvvGX
1EBQJDhokjbpRUaZdw2Zv8jYxf3Ec3Y1mje3A5JXj1q7dfyyudp8bXbN8aXI/Pqq294h82rjaYqZ
BFVlFR9yK/go6jJ4oPA2BhJbgkiYWof2d35qjKJadQ6uwX8/bUAIbRK93CeDBwSw8Ker9ADDWw3J
rJiZkWda6rPEAGuOBa1PZreG2EXRXe0ETFuqkwWbjXhWYhMc9ooPg4XOL4PsjQ7M6piO4C3xPRYf
AwYTzXNY2UazQthgqhlS63ztkuRYxyaaQpC8e/gizm2Kwt3l5UemG+FWjlqx6ZUlPqrMJYIauy9D
6W2ZxrdHJWYi4fxVvXkaaiWldsgSbXoLjK9oqsSHgC+1wO5vLv0O4LxyfPVBhcTFbF39ZdIycca5
REzGNrpXu2gOaRFQXNP37SnpHf9VAWIryMOf4jYhfWnqzW4ykxdjcC6a33HsGO33MIkOhtX7F+Xq
0RH8B8kRtnanHs4J7LCLJNaEQ22M1wYWCdDpXQShymZtkYg3oszm+6LYtRDqsdib2YfSm2s/GsEz
izuHYNP/SjJ2o3+/NWxSaJyEjQKi4YeYflfMt2IvrbK5p00GZqzC0SnEup66EUoMxlrlqXQvpbYo
IJfcmJG7R4KuE1thmHwwxMSsX2jc9Lw02eU113bpMaHkHO5w64UFBpG1NnLjOE0J3KbGkau4+lZM
9pbw78rlFJS3Lhk73g3v03aJUPBlXt0uj+cn5GFKk36dDhnhvSY9NRrm3sRdoioj0uAcXJJ+V4vR
AnhNX9Uh6aOL33fwKzL5Z4TjusTytppSc+LvV1xMXx+2QvSMUaI/MUGsMgjwOpFXPVKPog/i2abi
c9lRVIGZNWJEXwjrlHKUQCKElxr6o7UlDl6Bqo7hcmTdK+ovJh+97y5GFGw5R5bHvGnOo1BfGtOm
dUOqzgMA0E4ueq2786vuAODqMYNXRjDS32k29BAj6O99ihPJS/vkAUoafVye2BhjjpcwpxDObex9
EGu/UbcMEoPsQYEJUQgLUgINNBkNX3hqdIg4zFZH27PWY4eJNoLatYM0+DbEdEHbabrKcl3nBR73
PdwvSrjjVT1B3zBmp1vhGd0+zpFMLcMjCIzJrandG52BZ81iTOryFq4Ls3rsInK4CJ/hNh+TO+fg
Dxxb6rUv+kez0O9xrfx9lzicjGswbAELKDU85FiK+NDSZspHfsnnU1NUgQKIjGSDcqQATehqXxIi
4wwaPkaC+5YYGCVEEbFgykS0VQquH2xNTwraDHZ+Tm/Pwivd9jChxDm1V+ydOpsOzpzDtgPU84qj
ZqLYYUhKM5HWYExC5cmjfVPNoV2iDm7kvJNhp+G01tioo+zBEmG6BTM4g+ihdB70NEg3dtC9at5f
Zx9F4gbkoPgyZdZOhxx9OuqEg+9hZqEXmlEeWseJ89m2Gm+V0T6ayuJbTwKkpKHqgIk4ALeVDMC3
khxdJ6PMRIYHfWrGNQow8yJYoQhjcs9JyDwwfyNhNP9PK1hmaSZiEsBIy5r/bo2dlYdy/pr//VRj
fkARjI3P3PV3WNxXGmjTravGR6/tT60qikVUp8Oyj0XJWITXZedzWh/GeFPrZXXmmNgxInouRPpT
qE/ixB5ZWICEXd2cS/B2xDtwkusUOaU/meCK4edCnsOw5t8OpZ4zNIHMfHIw+zq3sFAXckvwHg3m
84nliYXuoCMEOozbsWs+xKXPy5pMvQdfSKmV6Tn0gVPm6iNuH9K28paFSPyFY417ZjvtomvGNzyD
4AYi2FbF0D0mzY9puFcHWTKqEGxY2uDd1mvOwVfK2n8Ln3AbAJ1PoibtGjP8c+dTU2eK5oDCw+Vh
hs0RK0LIxou5qAFj4AuwoY91GCHdgWOr0tQpmAhOEl0GnU8oPH2juQcqvGn89Wbx0CMPg1XKf+2s
3UmfxrksKsFfa9yLaanbOb1OhoqUPF6ZNiDe7L/mc2OLGP0H8P/9eqjNPZMZ3JpxlO6C2MMVPhh4
ieUIJQXVd63ihldvLLZNlL5OtHidpnF2MfgDUmhrYG1kBiCt4ZeMRnRkNyK1GWylkxTPZIcAXqav
pi6O9mSaR4fvH6FQohb1BuTBtG11nCRDi90iDglYONAxyqgiBJcVWNHbfpa/gH/rvb02Os1Z+xLY
WYc/d3Eukyl8HpgzTgZurb4FQlnPp2O7cTk2Zxq1BtgWUTvtZRIqnvCgpMrGImKQ+rvMh50+FQaU
rna0XkBMLJkEcFfv7E3t24TICvdX9C+J0optUtb1psHwHVgSA3J9xSFjbsDoBJ51MMdNUdj9EdBB
tsCieFAcsSotl69TEj/rMx2CEBDQb8Tu1rPZU7t4Jal8W0yS7i+PTLWVz2N6cM4MbC+ZTptFSo9e
RpZxsPJnm1G9c8cA0seA2OoS/WOE0BtmuXjj2Q+K4t2gBgdcKRFq/EXj2fLPtKKJuVoOI1m6yFO7
2zq1+sujObwTq3U0dfHsOncOElkJeJ22LnoMV4qmMB+Q+GzwLnZxp93DmsW8FWhDTiXCZDnI/LUm
xphqANE/UhocVmbGQMVm5ow/dwPbaOdl4lQnvbFm/WpWbkkMxJJEtYskvYbcfDHxM2sJSXmAMyZ4
zD3mD3foyU0qFr0s3Jqi1rejGFjL/v1a20flDPsb9rX5WE0BB9J/v1TPv/7vR0mTo3xhx8x8pJt/
v66VvTj8/0/Z1JioosEsQqMQhDuoOfvvh/9+ozRIs+jKViuXyeD//st/PwTMcnT9JNlmZc5nDFqy
OJTKgJc5/4jl+tNu0kenjPRtaU4PsaaJ3TiRnu5FWzy0OcnHoWX9QejZuHM7T8XhoSrogdFUo5Ap
M2hdhMHdUEVbUWtfriLNYtmELQi4P0MCBsXkOi8diae8Cp8K3x83ZEwZkkbTb1V0W9m1Ga8S/VVR
6zuYYS3+KrEHs8EbLz6AE8dw15rVsSVBTuEJI+drIisRSSHCZDndoyvzhM5m4z3H3HAyQ/234gAI
G4/0pRYYv2Y4WeuiJiDm0U5ZcabkAXyylNecFC7AziYYMcieBgmc7sEksXmnHoEjS0eXHuXWzwbo
e/3CBSC4kBRaIeSZCfNXQhOh9UuCIlya5AVWkLiDVaJVydXMdOzE8jPw7B1XvXA1ITAFfq6O7OhP
ZhdL9qVp5U26Rw1ADf/eYhQtwxO3aJ+jh+kseWzRTpyOYnlAeBtObUz1ODsuhDPXBWJhA68e/wS6
Xm+q8VRybDqO7fBt+Hgz7Vp8BYLHFkfMS1J7EFELovp19Ub66YBBmD+1x29NrDbY4rF5DRqB2SWZ
yFaH3KTqIch3MVibRMXLkpqOzh/WIWDK/57dyhz+9+zy/3X3Dbbn+fH/71GfH+L/f8KnIFIbV0ey
mB9ps2l4/v892P/+hyx+SHuXaXFUmwJMEMb4XPj6jsrtat1U+Q6dA+zuKMO1aYAaiJtkhf+2XTWA
N4mVcE0yNSVpBbD2cTdNJNrFWW/DzwbS0cED9bGAkYywYuvTpgrTneGxeLml4q1A2Dn7GdD2EYFi
bccTvHNt/CFF3cMMshkO9fKvkT+0oAAigjOIX0IglXOrH92NZbGognvkXpvgyfMr6wY5jHCuMP1N
Loxv2Qh9DWrwe4gJDdMRM+f+w50aeRZVMj50DJogczYvbWfDzgMXxvyg6jdarW6FOUG6yfl2j4qY
f2boaKZVg1Kg0cSSy+lJ82a8jz4VqyZpX5z+qUu/EPty0GwwzUgg2sqwGWT03QOe1X3OYrwKrYpA
3D0OhFym0FpXepfTupappdEQQfLOhCHidRTnw2Gwdx5U+wVv1EX5g3YIGYht+q6nqCyPb541RdCM
cebYQJFwxjCuJa5wpWYRZgSUJ3h/Pm9HlJZkw/1lq5FSjAyjIEMGdw7DB4Oveu3IrNtIsCwVBsNb
Ee2p9XNrl2jZ4C00xQGbOWDSLOxeN7BZoEfqfEdA4mzQBLmiBeKXHFFITjO9sTb7h6Zk2usN7ImU
N3g6aX2B3LuxZOGQXyWpXFLrNZbYJKZp0GDElV+pCe1JTInJ0KbjHGYyHSt9dmy2yyIGS0aUwmcM
548D31YS85iG9xrpq0XapwNRCgdJu7IIzxj9mmojnk+7gMWSmcRgAHIMozixqv60KmSyG6X0wNJV
M7l37n01H8PKVw4hSjO8IW3ITdygBTVOmS5LHoSNVcXXlDJgRAIyt3mbpRsrhipR2RnVVqrb0Ldl
ZtGrTZpsG5aK7pjKPYA75lwW2nyYpSg3KT1qi9JKdoTI43XWYnAHWQP0YKQWozN+STdanQEeAcf7
PhXx38TdIDFSlqYwu1W+J44jd8/QkO02Cemq64nFr0B5xNsaYuFisqcPZhn5k6Bruaj84qDHgFgd
AHJVG6t9jo5B0f2v44OX7Y0XrOKvQzwyvUKpaV2ijsqYGAzy+ZJaIPgYTK+ehxab06fTcDoowvzF
BAW3xf0GsGlkg2jklpXP4y7JdDWH0b0tOpeGbYGPPpwD4ZhLTYIB4XM+P6s6HHizmi5silyU0oEG
rxlLmOa0f5snYkr+3ijyGXWeMCMKgpuPI8JScxbfm56bejpWIDFgrMUr6sUI6ZAqjLw2W5mRP0Pe
zbWHaYYuAwqxxtJY+8UltY180yQhT8yI4C9Lvm+m9cvB4EjdL+wgGZ81ZrgE3CYsBdjgmeSfJjY1
OjDLVR/mxqYJMrjluK2dEcdeZA76AsKCs9P4WoPeDi8TUbC+GXBx2Dbd6Vh/jcmdG8bIGHJe/iv1
9zTVomfOwGvicHM3KCczI+B9gLrggm/rmnUMhTSbkhXPXoqFileklnWHo3wGpWS9MUfwgBq5+rjQ
nH48OsEU0Z82fAR27vEIaNjxB0LHQ0s2tJ4al1GBAolU1cc0Z4yFoZT4FXWZEmtSa8ovG9ui1D91
iIVjVl0DAhqLySdCV6KkxIVE1o6Jh03xeBmpHKxqxEkncesdC6G1Sam7WTd4n9oMVNNAr9EqZy2Z
oeOJF0B1G2kgYfhMe4RFbcBIQageTsZuSCNvOULl32jhP4QRvMuwffcVqSrG9zSjTfCzEfB3rk+r
tbFmfvbge+F3WgMxznWson7w25QkF3UTa1ZYH52Grl6krrnAWB4zB6E5xoI31gFhzp4k+gDxza64
DNFvJokJcpHNETdjXxFYcjAjwVDxwMDspgzOJkSv0TJclBXkiqn+sHHkmF3wFVHwGib03TEmMrC8
0Ywaz3cJeMU0ZunU4PaXwYWdxycoGaSY75EHtMXgnEzHUbVt6EHnPcmX0naAqeumtkxc8MeKnUEq
DyVduZ+0iJpHk/eEWicUClZHi30dSQ06Vt7s+yDeNnIyUIUKYrGVHNH0aR2orY6uT76h9URQemSL
bxnmGVyX5848dkgUIo0zYwgAcNky724w4jH0SPt969t/oBCMA11IBYXri944+3MBksE4eWvPv5/n
8DCGOk0rMcVqqr8bdvLUm9oKaNK15W2DFE2BUlbSp2G7uMxSHfeEwWiW7CDFU/DrBuYIOmRs27hU
JnoZD+DGyidYa7i7aku0u74WPvy1/LUY+iNMq5yZtq0oTT3GdfJnVSGjX8Ebhx8qXpqE5+h5J06k
sLEy+EvXbCiv4Ou1LeVexCm51zAiYkA9xC8jgJSMwiNgEYIFt9R3RLbFRvoFJjwYf7FpvA0173ys
p/6JGMSphVq+iKLivdOpX8WQ9tgZUbjhDyJDmIfXWtHaB1wWWFl0QnrP11qXYJtgT+1cJtWqyYG6
VFwJkYMIfRb8qC52Tpe8DVWJddDXHhCzjpMSEPnTDEjoGC97brwrfRQrneDjPFTE79yS4GIAvybM
pp5bagsousZLpU/7jnJIbD8nOWYA8B02EC1fp1ZxHSq5gsz65dioQho1G2YRvXUmraC2R4MZkS7W
Jjf/4TCTvvRZay5N2uxWtR/6CxOKRGP03lLA51xTdZysrPENkuaxzpolPPx3s0pe6YNWAFAKSvnS
V9VxpBUsEtfe9nMYYMDWYIPILYmXBzpCFy5baCNstlVeuGygat7jqBQH9rUwohUHsBBubrHJO6c9
GxKEGodMLg60BVhe+166r0C3v4qso8HA0laka1cKTahFrjrEzcqUyC9UVjIcmez8NtR6f7TMcD96
FHmFyuS+OQ6EoHEQ5RMj2zLDrus0O9OiGVQ0CX436NFMlsZNVzKaQ3P50e0OLJscHktFYJh+Hx+B
Etq2W7Y/mdOYrJPAXXMgdLXbnquJAxnEp/eRydEyleYTjRC0//l4iTrRPkDvCWxSqlHmcx2ptmbt
pBtMprxqdGNQwSIGnF75KRmAgZYux5hQ8y7cYDeMD56rwo/Oknp2bnAw6IvfUAzhAefgvBPijGgy
H0+DFpCwMYDyean0AFy3h1qGfHYJF1Hx6pplCjSwgokQaI8asjN6eOTwva93Rjw9h7D6Y0t77jsP
l6NCgrOpqssGYkPVluAfJseEClS0YNy2Bc5oShK8mW9JPiVT0PAN1RmrfIo3foA92SjNdcYaPrcp
2LQYmHtq5S7DkFxzfa5lEc992l2izrvxJ9oktZAeBhQY6QIeR3Mv9gB4Tdid0yukuktCS+jB2JRh
LrZ1Oxd+zWKMQsnG/Lhua4DhTQV9T8KIHGX+rCnYCpr9bgMQH9LgL4iyexsLgtaYKkj8UrP16FRs
VIjAr20X/WSZi4SCaUaP1LuMg2JddjoCSH6SWnGqiGvVIyup3zKBxBKzqbP0zOGw3OB5QPD39kE+
PJip3A3jkeo6udZdbjYcT3dVTyI3tf/0ev6QcqffAaLkccfDsollxWGRilM73DPuoma8wFVOBwTx
9786UGwdSn4Z8fDlSorL9BEGoB5/wO15400Hhkh2dlGjk9LvLWNoG9XO9fJXQWveGXPckRljvzVi
VtUkZKDTrKuWcw7d681CpPP6Xa+0UF1gHq4nHIp2+NkOGCG5qAFYaeLXPum0Y0BQcdHTmxfbHSww
s/lEiF4yc/pzx9DYNz46zytTvQ2b+zdpzpkI9cpNbmCXBHltDQeT2yb0xvaO15V/YAJUKq1g27Pm
r0M9/mGmdVaZ2Wz0HiW02kVWCCcvjemOjEkPNpLtiz6nLc1VlVu/cd+HrFaxa08cQ5e2e8hHH9+6
ZGKR7mqC5JYZbPhSJdlnfA9A4w/SMaqlQydSUkpS/8mdp0Xfi4pEZ6Bh6ghHvE2ZSfdPdteS8SkG
rbG0YnQ1Ew1vMOiQ6q80C2J2Y74/TeHNhWQ7V4LonXeWSuKMzfJXvWK2UUvOLwF1hOgjeJbRVBsU
WCvmF2iL2mS+yZCyYMQh/01H0nvMCBhuIVllS22HhENY6/H3wXD2G04nqx0+Sp3JmVVx1fJ1MgEL
Cjce1Hzw4EzJdvxXGAh6rc/YB4feCY/7Tve5GkxWfsDwtm/tieYDNAVZVy9j0O5oDtvP/zHp/U2t
XZOhRBANi4see3/WqD1nMpYrRGwBu1NOq8yeh8gdBMBm3NYDG6NNCNpmcwxgf8qAiWcIM1JoEnGs
/9WDBOtSLGF4ltyz7SdipV9dl5Ofw3xFrHHcRCZogdY2HlrBdNOT0UtmvzsRkimR+CIPv4WEGJvE
KNBqJHyKOyoYsndREYIDD7UtBlKyZp0tx6n/narpvWiHeC2byN9yysPpiHQZSebOIN/XPlBMRrBb
sy/u/tAcvNiyF01Y7QtSUBicJCedCYdD5d18q5/gbri/yRCeUzql5yWLyvEDbsJtAREQpNt0sQjE
wE3hqIWaNHbab9oO+Kj1Z3KknA40antyl8ODCOYgz1l5ro+WnV1dpTjElz9+Q/TTVghJBHi5mfbf
lcjXZkePWaedzf6FWwAfbm3YyOr2d+RXT7UBlKmJinNn1LCfOXkVMbwZFevf1nwQ9k3OKDUL4/id
DrZFW0p3aQMSKUlNfDxlQ/YoVHArOGpxgDxBoRPr55sBnHZnduQfARrXWcCFdj5aav2TCIdzzMUd
HAOTgpjdwKMFgKU8fVFzp1vYbPG/tKH9WFNmvSryAa9AhFFOhPfYLO/oOPglq9l6UamN6RKAGOvu
FhosFB292bQDHjz7R2gg1soZ3l/1uf2I/LLy0vo70Mf3LM54RtzwMj8ndsfknNvNSgH5x+ZBHWxM
hrMyrEdixFhQGt6aLuk3dFVgvVKA4aAnr/mHZ9xRhLb1QEsiP8E5sbjcpXLZ2MbzmBS8lMi+iy7h
eQp/pj7kbtYRElB8OSbBCxtw6lCcuRucYLtsLelsMRE4S+ARF4KjBch68pV4xBJ/02XZKQYje4RG
xrQVfk/WDqAxamqmYtZkFFpQIZ7YJZ51Sanx0woMyFr8KnAaNhQ9YUpA4ebv7cfBNta1B0aatHAZ
JUxBdBzKtrZRhG2OLt/53UcXLMqf2Gz3Ra6WFXt64noXusUeQBM8sqqskSgXDiUCwHEB1ml5uzdm
uF3PdJpc85Nlxdhga67/OUZmh+uz1WcvcLtxlTSH2KEDMxzqvSXEniaFkzcVR7yH52REgG4MWlkS
Y1oHGeepVDQA7bK7YRZv/76JtV5b0Bym00RvbRqqYwUEfC3od/QAhvljuPMj8M5yuglyuGGqLkpg
LsqGDbWW/MGFwTU05su42V0E5Z1v/q41XQamir9U6eASjsJvM88Ovl2DVswP9D12G8+B2s1KR10J
tGIP/oEDLne846Of52lPhdeeMPYtVYkJqSTh659Jl31r3kORW2csnSGR9WqX5/WhmlhkklFHlAYT
VXDemz8R0y4wlbVsq/PQhVZgmvH40IKu3UQlVZSNugWj+OG123vUCRLyugXF+JuGPLGGpH8qdx7E
5H7A7+WR63OAJynOaBmeJ1QFmOwfo2vNphL9sfSDxxTk1CbLrFNnFS9VPtxoDKfj27H3mcdAbmpC
DbhQ8ESHFokxYRxsx94FHZUO5d+YMjflOoguwp7CxYX3ZMDSxiycSqmTOW9WblKSVUItDMzqwkj4
S+TpOvH4l1BO8+hI8Hq5cSW1Ryy5Vy9wkLKliw8fO0a2U2gES2WxSE+T92lRRYqh8Q6iwIAmqN49
n6o2xlr3BKtKIN0TV8E3YITvqfy1Nc1dBxpOYJpQad+VZ7usdsSiCbKAFTNAIz+OLUXxLaDWePSo
5xmIbRDvLtc6RADOtRQSGdhDPG9PyST/CBMbavtWTuOvPsjt7LnmHUXt5bXIbHyGZeg8dyRoCiDM
21aZF5cTXaJokG3KfR7RcR5YryIYVrp5cADt6abO6ZZZzVT94SG5unbvLE2b7pJ8GBjhttpvb2vP
UrQ/OGsz1n06f6vyk3qfQzKyoxnxvaYBag0tsSnuI8QLLFAPVDA+CuJD+1H3eLQq/0F3N1RMUv/W
gF1zIG3IEmARUfAVkMVbLfi2DgnqgpfsEh8qcPI+RAZbcx7vM/KlsFef4jb6KbxoP2LDDSz6lPUs
fRwVuk45QJvrADaFgmu2C+0pi7/sFDbjQP5w0jMcZL44dgrNKRy1VetHBy2QdybEhyaEKNPr73Rd
Dwt7zG6oHRhnM5YFsycj1gZ+s1bu2TT7s0gR1gi936B7LJR+4ODQwKPiQx17Wlw8ea1lX+97Vg6m
EPtOibttYOZWGbMBxzNvGlRgwDZMcLvMIMDRudeeYVUQgXZxR9yKht6dao4I+Uy3RQp6m7P0Obi7
DZWdj4mnXf0A+bGU9Km2f17Kq2yQ5h9056Gv7KfCncWIiL+VoMsTdh7l0/GTcGOOgCEu15nf1H3E
0ckmFXvOp/5RsOXmRHurIPrqM/e1tYzblBWHARgEfFBj69b8yMdexSHVOqdksoIEQAG9e0tvYLIG
Q2RJcrDcuPg2S4nemxswTAdPX+Ykp7LsqEtvbXXnmEIvv0aYlGgc9Yjc6Quo3BX3K4BG7Zqb4kvk
8f1B07zrbUvOzeneue2ASkjiZdJxEZkkkTns4NywB1fsW4YTmXEvmOSsnaC9GE67HuFCTT134d4z
iQa6N9wZe7OtodNN6l6OJZzfdllWzXvEfZhNaR315ouVimePRCgWOoityXi1RPHRlfbF6vR2GSc3
zgNQHNvuVvCwLOL4UuXJY+vmB2iSJ4iwuI3qtW5bJ2E379Qf0x80MJ+VP7lrvs8nmDpp8cwNfbOx
nf5tznKE8/fYxrmEg9D+MIRzc1V8r+hUzfoKlOGkraOh2Hdpe6p69ZaMBR+2b/AnV84uc6JP33lg
sMSiQsTHM8RXWSXvtAiNG4kSlFTIVNz/tprtPaL2cQ0PJJNf4xLBozQ0rp9OXR6V8YW7mvTeQ4FZ
s4jHR4KLuPt7rdn2rb7FFMMLG68CHD5Lq8ovFs0PRk8nJcXzS89RqKIR5SbKo61NHVVd3Iti3Zra
Q8180EsZuub3uouwrUKgyeDF1wVD4ynfsQW466Rrf/Ryurmd++S77VOR13e/b5+8kqu36/lrTFoY
emnQCzNy+bQQp9gwInkVeUScheJPPl7Ob5QL6OiEWwbFxKaRG3JfzEWfZOkx4TCCkF9ojwfL0W/I
rwVgGz4N0XREPshiLe+BGukEz8aP0tPcTVhS1mkw0STW8IaWQQcZ+yTGGH1deYW9gDEfC4QSmV8y
zi0JoOk+B5w38KW0FEXGGTiREsp64szKdmm8UyA9rlyPQoIQ7mAjxUY4mNMInS0M5wGmzdWZMMC5
dXLVWm4Wsh6xqKJtFjwejjZtNDMHXdYQPSqRynwte2Is8NMg7+C0IqQQBxcqUpwtVj4uKTl94M/D
WEEG0mpCtfj7ZBZdEz98cRvNPOoIkwutpwNSNOcY8bGSLQYqjcgYZzGoDsGhZ6euslvn0PVMZAW8
Kp7xTBSnPnYsPBMSpYPfi6CXL8Kcc0Lijvt6Ml6HRDzncXiIE4KzkexyKAYkPEvY2wMjunnHScHz
xq64WdZk7myd42ji055TBtXCvgUtCexQWa+wTjDXFvVdcoNNx1ZCF4Nur8w3T28fXcs52z7XtLgh
MZj2lrPA6REi62cn28yYq5erdKp2RtcCNKeY0HHnosQZq0glNBOHdvgE2LaIsqBa2gBQXaP4Y+vd
hsp4qBmjP1CW+4QKe84Aai2IGd7rCf+01Wj7gNKAfkJX092RO1uxMumCr8fhndkxublpvCljC0IY
C5hssKDL/mnyJ44H3BVRBbBrLcxuFfqEpvTDWNGcZWkfvNEsyzjjq9o8JUipsGaDZTgSRy+Hg6sl
m6Z2LtNoXAvquZOM2mXb9/E/NCQ605Sn0k2STeEGVxw2D7qoX1SGudVezpdoAHlvfcug0pn3I+zt
KJQwHVM3YtRsW0eViQ0xgEfOqexdb2D2h12iFXuBBMWLsII4+tjE1o21nYtYly3wMB29Ltk3Woxe
25wsLWGQm0XM1r2bNCmz0sfxNEz4aXh6R61bBx2zFvxnclFZ6rGlblmIRO5h+6z8nKC8sA+2B7nM
qojo1ZX6GUX/Q4cd7iHAVH7jaocSfirBK+aYvenRsEDgMk67gyJ/X2JZriskd0HTHBWeI8/UaH7w
lv5OqaQ7yM4PXuEQMZyS36Agvx9ZtYb6ByOvFN91w6c4EbetOmprtZbpoWZahF6VvLpS3ToJsS8I
SGEMHWOWhogBB/T6agQ4yRKDyUoSAkcuzM9cRk8WkICVm2oPflZ0/0fSeSw3jmxB9IsQART8lp4U
rSiqKW0QMt3wtoCC+fp3MG/ZMxM9EglUXZN5klyIaGXrmF7BmkXVl3TqIwjuC6quCwnDDt8bCjIy
i1k66Gx3mDi+ByRmOUb2EAM3dMAYoezjLdkiqPCNdWSkD6KoTk1M1QABMCaKGO1Jju2QW3qcsnat
o3BiJ3QpObtQqtMPJ/2jIhWLZKirQBiM2fe7rYqdBo5onWUwfpLmyFxtUbvTY2KmR0PHIsdFgufU
Xk8YsXcOHPVUU7ezdfs8VsmvbxMu4yKIXvp2sFO9lu3gVe+r9uZ65Q6NwVZ3K0SmpN9GQ/AHHjp2
Mm3L/h3sYUaMpmz/ZLPhkWxUA60DMViUewtAEPvUY+ivRfE/1bSfEvijCnB7+dbQL2pdo7YGQiWD
mtjpzLl3gkwRPzqFMX2QPvWb3HXPkZtejExtnAA/sCd4b7PqQBoBnhsNQ5DU0LvidJldxBq1JaEc
6HnZSwe6eZqKmZhZIjPr6X2Vp5hyxTtaoKPT8mbVCgN7qFY8cqQ4cZZtHBpDL8z2Zoehe8BYjdHH
Dtxrl/ofCaXcgpRq4g2i25hNu1JDUjPo3XIgkkBZsloVo3MlBvhDTAr4KupmwIuEpbjwqJZYIuZp
hvGdFTAuS3eeE9Kubjw9eiUTrNgaQ5kRaT9HHGKUQ520qabukP3yor3mOk9Ig3Z2KYh6Zf6i70Xy
66FtYvRp8x3nY8avASB+UuE+quA4px1lbZo9EZv4QC+JVY37xNgZoNWNrCQkoO1IPuwKFNvqH6nK
00qgdEM59xFFmnss7H2iBhBeMTRCjNOWqSMCriE/c48lANeWuCuYYbvMDuwpqzZEmL1oMU9YbAJm
1dT0ko0lVs4+wG9x0bFMNAAeN6Lnzs1KI14HqDmWxiielipIM6S/HcR8u7XRhrA28js1QpVHh8OV
2t5I0PZXEPH64hBCzS+rbl3i5sl0ORKgBEurT7i3K7cJ0FIxPNI8DOckKNdWGGMMKzjBfqJWGFeU
hG+IvKJVOlt1CYF1MaDt/J7kbZ6YQjM/NFO/Jk4LBwikB1Qtgl4bfwBgK9mZZt+OhbQpq113hVXc
Ll+IP+2Y2qT+FlXxRyaw2/T1Sul0izi4mKoE7kn0BgZFOkShIiye5FiWsBeVB1MXenJEmEVfb4bl
QNo1JVf8C9B1S2vJSxI6w7IyvY0JOJjwFOT0upd+Dh6yB7yIq7DM62OWFPusat4iRCnKf/Nzw133
ViH5HKF7W/HSQMyu2xkbp7mmpshHW1N/su86ZgYzPc/mXm4mlgM1/s6lMobXwGQBkbfm9xA60WHw
34qpiTeBEYBnGCs0Xz3RPayZEIljw298emqqr3lmraDmAFgiakmkDz2KyVCu+RPGe7gNRRJdIYxd
607X77rfdwAyGn1ZESj5aZnTHKISjSdczuvKNMvLLDMFuK1rH0QAlLyiWXFqXELMvDp6o0jgtM2t
6NLAVF5ZlgAZKZV4pPolNUn8jGIcFnGqjrkooSz7bG547qMk+i56cqRq3wDRabv6oX+3bb/7aHqt
2qd52CyjjhmqWeafZtGdXH+s37B6WC9hjxzV753sU6MtdUOU4U0xyP2Y9c056riB8mbwPuiLwmXT
WeKkWMdtkVzgUnLsJ/jn/rP3YbvifCmOkxvXLw5pUgvbK94yS5WfqEkUeHdDO0x2WT0CX9+3EwDy
TpTvLfYEbBf8iCMQ8dv8KeZIiTwkOp+u6yVbdihY+OdPMtU/LQHrxgC3ss91Uj/j3jvUThV85Jl4
AYTdv6E21l5ynRmPO/TVe2jXaztuiRLqq+kMFI8V7wA52TSHc+2zWkUfgbhS+2h0Z07zDW5jxYzP
z+mfx2HvjTd4CjPUsACFn+gM6DXWXR3SNiGMm6XHq7y/OBn7eDvtsLV2qEes+NlJqJ/DFPZMXha1
TfTJNDgn0qkp593oVY5DfWDAx0CRyKq4lIBiWY00CN2WEL2epMzshY8qokk+VZiPrJ+HT2qpfYOk
IJkRkdgrMdPS6E3R1orMx+gTk8QC4pakEJwpqg7kUJwZzWuj3TAs8D+A8mxqPKLUNuwDrV2Dd4jf
k31AxBO/GLyJlwY1qR7dso4b0AsNxgp9eSVEGTxMhb8HCh9rti+VOHeKM4eTjH+AK56Yv8qevWZq
DwpsTiBHR4OmAhFM0azN4WeIDViqNnzlcpquk6QEHdm4oBTAJR/sGFU+pa3qg+cFVwIHUNPpxsWz
emLzkJ6OBgHRRVZfixqhGdnVJHeBdpyXpG0M6Un/kxCyO1VcaRGTf4FDxPJ1qghWnAwjMwPLXOrc
fMfJgT6+JjjkeSd9WtXtkMAP1/hWRIO+zjZ58OL0n81ISCILWtZ1/xvjjy8J91ggssxXocngdk7f
cTUu94pEGMwoDtcw0JZB9HNccU48DmlojQwRhhN5RpSGX6/IF2FeMlKgMMVaqGlUCxTeDgZ4lin1
AOzXwzhoVwwpYypQo0h2ovgmRlMdkGYOi4C5DbtR+hyrOtXacGbvx7bc/Ns5AfbW4t3Q6BqhbI8b
pzN3ZiGfgaTayAciLisdgZ6no8gfLPTSNwRjFqhkW2xrmk1klZjjkLpkBfocEGoIgrGPu+1GF7Ac
esLmervetGH8y8w15qxHMGWXzT5NsHw4GcrIQSbvDEvI9xuveC1YdPMGtwgbbYZ15nDX2lkrUexy
z3onlDBehUOxdox3VytJBgOUbLaEKnN7BAK3hrBPohnwm6YvCA2J7WxLa+H6G71svxs8R7vKcG/o
xM29cSyk8aZSDnXUQO/I77KwvhXwHq6pqvdcWOglmPDX4b8uED9ezCcplMRk218zbLohdfQaEgIN
M5SulEGaQD0UQZNg5DEbL/TwlZ+qRtY52NOb2SICcyHZ0zYF+1zKXeHTPjoxEjsZ48OgAy1T7Epc
5zve/r8Fg26T8SzboDNJcm8Zu192VZBtS9NCOJ+0r4gX+QZaYqg4cu+a9OHnoAJo/6MipVgOEjCa
bROdg4gArKnThgVVYy6TR6o8nDow0vZNtReDXZ6ZrVlpkC85bG5kWHVLL5IfmWbsrEb+FlZyh0fO
ixOCA4HA8A1556imXWD+9q4eLoqOlLmZjRSEgGWZmHG1Zx8KizaEfs4/UCRRBTNtVlo6c+yomSoX
E/y/PmMc1zb6JupwaAUouC3y0zkZaItU4/90mD9CYgxXsef+mr69LGXQkhhNO9uhtEtuHvfDwuSd
9jJXzjpLWrBMYx2WhNtEBJ/TQxn2lyRdt0IEQVACqiKtWscQTM9asY9UGAD368kUaHsfnhqq2bq2
l0hqiF0S1bvlWO95JzDvh38Zd707+nBnkooDbjKOhsKZg8aYo73uFtLEiM6cM2OYvpCNzjLy3ygA
UhELDkkUQwhEO9ZkxW/LfMW2kxXZJMNaxoWx6do7eAfqRpMRSiKGi4M1zjZP6EkTtGfztrb0WEIg
IbE1pLdIiSBsf8S512y9JHgLfP9AYPiT6LZbL4w3e+oPsLoHXlUewET+MRobty84b3aytI8SXm61
7ke40ewj4l0j6Je0kD1c9aNKHi81rqeGdIABF6bXzncVoUE4zf4i8+NEsKZ7MqLsTYX+YkKMQQ+k
YWIDh1PmGOya/BkN4OoNe/qxVOegfwdS6Lhf7id5TQerK+0TOvsfLyJ6j/0k30+/4Hmonyqs4eaP
HE56vcs1H4ukz5hBDZTSqkTRx+LVneS579NTIYGhGgDdGaJUS/IqmbaGtFsUvHp/GsiQXpkebKoh
xYBgzurJtOe/bnqkGw0pc1Kd8O//06zhI9Q2wDYO/KtD5NdbYTeQtGyd/OV+uMUx2ukx/PQdesdk
DaSP/wcMKfAY6d0yKndnjNGTO+xEsbNLkqLHgouCtKHjEeZXHwI20hPcXV6FcsQnw2WZQNKqyIOG
honskrEziedjs4fHdmS3eMTBvQbtscKXSHZajEigjjP4tJqx4gd2uTj3HqoqjZ9LD8zXkjHlEqHS
jmHtX4bznm3ObN003qXmXQPMyLg7wcuatycr1dge4eKXEwL6kfyzovyTQpbPtaLfWJF7M1sWfzA0
GD802W5gj7ft7fZe/GdUSvEgSHuV29Q+Yxq7q2xg+Wj7/gNayh9ZNc0B/ys3J9LwUNGcE5eDTZsw
qD4pH2k0vCZT/sZ2ZWn2c+YfycdW85wzGUCnc5mS64R+3PwLUQ0vXAkbwoCSNmkR0ACtR5CAG73Z
xx74B5VvPZ2dsCQrSA8cXBwQAuDe6Htk2nuKEZQs13SiRfGS8lLzPqZQlNgYnjtnUMvha3T1dxVL
3AoQ/c4kY7zYyp0uGMbeCZH50t3mOxUc8IFRaXuufm3Vk13sX4KcBHTuROxcw5lPd+e03T02ohe0
x1jv6JlNS7zLDLdG9uM3GxtPmewgeUwGn0pCpLVrVBdy6JxVlhfArSfs7UPj0s5KPhgpGdvL/RBk
ny5i5YAovzBl0eTIPQlXGaIXcgVj50ZJM3tIYQo9/aQKIG0Ocm0AXBoCw1x1RnxIFDDVSe4bxi+W
h291qmhwUXq0iDK2OXiz2O7pF+ShNkhic0I0mDWrzc57b20CZ73+WkWY7mbLy1qP+1XFNDYpM/UJ
SomBckeR4kwbNyvmxKJxV/TxulEot3MPtywWUsK8sWE2JJQpv8Ffjs4kYaXHTZsuDav4NUrvXvjM
F0fMGSM11BJVVUvJsMQFTO6S8V611jtSv4c7z2MKKX4MZLIii38lJUDrtVfTSy4Isrelk1MkI/Bk
tXzEP3QvsSB2XrS3zfDmmEisdMFVH5fjCRLfecpQNKWJ2Aaju3UMSlB/BBuIdXTtei/alBx1JZ5e
zn+lrCvSPndRZv1eCUzF6ExX2NZeR9F/11Z7LxlQ9JJ5hp/x5psA48IheINaRr3C0yEROo3UclIL
1po2UatPNossIQ9x4PxA8LmkGTp1b0TAAfOhshR3fbWephqdSXnzXexRvaDWmssUZTKeDUJqEZes
Kri/R5BiWEUMjxfefuh+c83bifQw/xEWGmE1UfWSNs035fEirdpnk+RUldjSBvT0kdoUYuJuMn1v
ydbsqvrRY2SH/y3KY/z9gbaberzMAjirxUcaGCekUmJpT84xTLRbHxP72RNrEIXu2QwzzoScFDK3
2/RIPkzBXsF1tOeU3dwxe69jNEZ1SVIj8gqcSZSCvXW19YMgRQ1bHztUXjDcey4Vsd671OTZa63J
jZRooRySCKG+vrL+BngS0U8WKsqwo63i8qJcSEdoCqAChG21EBMkoJFKLJDeCbpbSfY2pYMBlk2V
v76RkXdp/DUWHZIbLo/kQr7go8c6tvAYYS9NzQX4HZc7Ayl2oaXfIdNENA1gaXFAoNTptbTdt8S6
BqgVIA3AItw6yvrnki0OWrZ51n70ZzDaY5l1d2nx6DalSVrEP2dibtlkq5ZtFq5SbQUYcVz+F2SU
xL9kk55dZFqTX79GDXqDMil2Tkb1z6b5RSXusWLozJqGeYqGMoC/MlJujoCj+cxNkk6cAFJolIWM
ftHEKQ+rgO3LA2LH31ixfddC1FGaqZ09PNjC1T4s0Z4E9J4SE2pgjJ8IDt9y6jS8ANamxNG+7P2L
OeoEH0XaLU6yT/ykj9zlOYc1A49AvIvI7fk7zb9mgnlygh8P8+oHj9G0sDqqDBkRUhU2IbJQLTsm
rR1vSp8le/mMzPiVQMtz5dWM+waY9Vq3NEpc1GBkX0rJD9ym0x8NlfW2Gymr9ezDob4JZ5JO/fC0
Il2zsKEzG8RtEoa77b3u6TmPSGv/6AKsmUJVsWqjcCf4MrZ2xoE0fInIfpRkLs2/cyO0L+JyLm55
8ELOQg1F4LIzqseQjCeVOSg6E3MtIv3axLRYrDLxApKr5/Z0OtZaCLaH1hB+W82EhA4yEHu6O/6Y
oxPpT2dqj50LGKvGt5Ci0wrA4OIZU1sSvZG/9PqmqdQPZpX5tY1zblOSWbBNmfJHeQtirRcVb/rS
5xQK6/GlTuxnojVbq+aqyKZkXBNH7/U/dsAtmDKnZ1KhHRRMlpVvmzcLRYI91iyDyosRzjt8ICTs
rjt9jb2RobQ7NivbKi+94rXr0c47YEkXjudY6zATFOE5Ah793jhE2vdAWglJMtTKd/511AUUmbvO
ZcGAhWnpeTUfdsxEcFTOoRHVS0b060IxCEum9qQF6U9kDDVuM/mGexa2IB3xemOXxjFpuJKiuCAq
pR8Xqb0K3e7pMx1hXMd0HzV93LMlDQjnRC/WLumDWe10ctVY6JJKM/tnj/4nEmDs3qyV6UQobCPy
oZQi8IRD2W1vfocOTOWlT6QCuU5D8VGG2hvmFc4s5he9oV3RYBxqMetesIMvg8l5n0sq2eBIRG5O
rvhoYfxJ2bxo4rUE4T+7pzhozEWhJbDaQj4eYea/iWUfskj94EW6/0efkKR0sbNkO9J7fI1uyaEU
I03G8YNQ7KRFOHCdvL37A2OFnHkji2BUSz0zaVsirQ/AWEjYuRtRnzK/erMyjr+6wP0vR7mZfw9H
b/bzLrxtxd4vGNHQKf80Uf4YFe2kHcoX9N0nKyoPtm3/DXgyaqxiC8fpXwAIoa4is4ul+rybK2d5
DPuvPLsEvf0HY9M2q9xpaZjVJWkmJMj1LXaCvQrtHy+Z9uTbboc8fvp1jMhfY8FMVGTCfinlyRiD
UGJ7AgDiteYBi3jkzC1eog5egwTM0oh+MqkKl55L3PoorZM/D9uD8DPF+nns8YC40jk1VcDCguo3
jkXANc++SEfcqozvzh2/LM8Xq3asZ5SMWjfN/wnCzGld7U/gWmKhG+9dNTsn4d6vKot9MXWhUGRZ
df1x7PPNZOBm6HTWvWVj3WgCHqOr8qVgc494KX50LbPsEYos65d4PYY8Bx0e+EWaiX++v+WWZcYh
ITF7NhFA1XnIsc9HAgoCq/MrQJqr2RRbv4QSqmniGuTV1bXaZ1ihyNRpyA39RHLTa4b8QhviCz8O
g/vhRa+cP62W7OdxADzJAvQEolcH2XGsN8+xyLHHedEmbKWkZqNddxA5kakK/2qciKevtxwoSwaL
Cjw6v4oiB5xBGF+C/QON86XPobd58C71aW1oTrae6uLpopwemtZYQgwqoywBbKL/DBbdUwG0e16F
f+oBziTIvEA0fMLFWG1Df61DemdttgsYhvZKSsxPsgp3shnABKbzriXmsfexBzS99wnEi3owHe9Y
Vo7YWsYhRoTJjbQg+uMjK8jY9IrhvY8g++gWD2hJleOk8W/PFmaVueYqs/PvFp7nKiRWhtnZskwT
Rveg+xNvETGNXxgxChAFoXvyjFuIZhHYAL2EHPaBpcOod0nR5EAiRlbCpclYc7b+MnPYCpYlM1y7
QWXGPmQ04oSgufYqqvbuaN5Xyprd76l+zQnu2azet4nlYQeioZUdq48x0D5cJI1jwws6yiBa5oyQ
F6PNByY74yMv5MOzipvTt3fQsrNOhtUB/vpn763LgbPLLJ1rjv5mNcXGjy8YDBP39LRjZhghyzac
pey6apyw7nusoeqKgJVaJoVPTJdsZfgnvCnZmbWbMMEJOULFunsAn/qGbTvvy5KLV7urQBpEutU2
4OPwI9Lns9q2C6AY7w4TfPat9TqX3CqmB33f7K7+AEEkBgy6KFpC23NcCznDG6uici/uTiv7tewz
QZ1LyExR7zhK0WBoGkwNGJ7BrKWYLPxzNzerPzIUlJVmViQJdeOmkPmqbUmvkuy3auIBmuqXwQXA
TrJL84kJVo0WdNFkuCmkH7wIyViPjTeGxXk/RYmiYyemj2amaQqkYO7Wc9IHc55vAn/J6S0uZSjf
/ST6HFO0YnrFpaA5ZC+l0QuutnQFMmNXEzjpJPl/qV4LdvMQDE8BawA0TMlWi9EjYIhL932N98HB
WjQkfUPlqx2acpYn0j21fvMbWv5NlOZCRcZPFxS/rCxqyJyHNA/+hg5qMZKiVNReLTM6UtX8zclf
X7hBlWMpL/Bqtepajf7N6u8Z/2aVdOEh9S1iU4FDWWinWxZYcTj+UsttHBthloMJGn12MW7dAbtq
4Gn7sfwSg0y/lXXqQkTQPiHNdH9djnoAyp0T8kBjWmZg1ywDw7nWLaOxAVDtYLECqA6edP/oDATO
0Ei3JMG9jn1YM3OUWGtmKmZsbdpclohIuf9cNfPBkntkgO8PuWUdzWQajI0jUCg/ErJ/M9We6JqJ
xnFIjas41QkxMxcBIGMsPqz8OpVAhZBH21V8ferdRc1ekZHMkKt6JhFFmeoRB0C2DMYWZ7N/lLNu
qhfWjx9E3EWcrG0zfiUFN23a/CEpw19Xif8VedFDMblouuhbZKwaPGczZvQ9jXbJ9YJCz6z+JIyr
GmwTCxjrPHfZXqY8SApxmKX++Zr1ZRA+Yad5upyg2GF6Nui9qha+usOIMo2wmZD0SN1gju9jOtfH
FEETIQ46QAyb0Wgg+ftGy4S+aBV/JZpE6hPWMO141UJEeXatXzrN9RYWzVCRo+Rl58bH5ksCfhgl
YIJuJOQ/34UZEjHwFZJrPU6bTTkb8pPuO6rra0uwZogPXsv9FaXaA/TNB5KP95zd4z63yEuf99ve
VG3R9HEWTd1vpKGs0+SnRou1jMNy65jmF+/S0Q7HmwKFOG+S71ZAIU+3dCe14IcErW1QERbLE3lr
cmvdufV9xNYLAtKXC9zfS9urfnAOkENcjyRah8R1g8N1xKKCZboCYWj11WzV4Ov0ITvOBksHxWPc
RqtMRFxfnu0QTuq/obFZu5INik6lFJTcll6ZbLvWBEotG0Kb6pw9THgtH938TXSzuMdVn+3Y/bi+
+qthX0+gpWtQgZpyazbIfhMJzYTa1+NF4W2KarCZIAewTEYZ1DDmzg6vk5GzXqr3OPo3fospgqgC
G8OP/ZKnyASFlt01GIYUrvlZg5yaCMLj65BtM5Dsrma14QPb9gwPibr1AvKPNtNU5yxpw42Xc8J7
8BYEP4eKiC0MjRX3UVmB05MFS9QQv2dYhA9mX/taIiS0k4dtmSfZQUux/OEgde3uzcFfOUA4wJgX
EkMfUcwQnJIv3pWp+TO6xqkA1TREwXFQ5alqG6I1U0hbvGTJadCqBM0qoZZ+dsJNsU1t/RJTl7yN
TX1nUagM0F+iWbakl6JJtJjyM/EtOISgBKeb1lg7JVjI1MOhfeVgyEmw6y9V1NEP4TPK4aeCmWbk
k7K51Rnq2YA0MlIiMdkgJ+t1hzgh8hLloL21LAQRhRDogl6Qyawfw3RjHBba5j1I1T21YLcS4lmu
ZcpSknxKmHI4cXONmJsCU3pL2ciOFG8t/OKBvAGQqEq7T0jBlnGcebAAxMZKmx+DvTvPHUMBAQEd
YERwREW99cXwHut8g1XGclZgTbFxF2hZVyHSx9pboqqaH9hkMpf/PWNYRb8yZ4TydgZv/uVp8kKH
Gq8tS36rOn4bJ03fVLWZvJAmvsLtrd/zcPjAoYUq3h/z9QC55eCmN+F67ETDURAbQJXjNE228UKL
cNVoeLcYHp/tmHOWNp2Z3cgNExI2R9ut49CJ5OzI5h7sCpSHKDOrKva2PKcmu709nv+WJUJLhgCk
l57armKBpxMXRq4cI9mOhEdp+ZyyhP2NWFiLYiXF3CsN+acxxsyY/XMTxa868zB8t5rBrVluqLUx
yMXUJxA7lgxoHbeEyucjqgiU2I6glBpmwjjcl1kw47+bjxZj8AAmVnAb1co4mExcFqADrknN1tCw
/H3ejc/C5FCu82LrMRUI+WGUqn6qClQpYBGU7S1/F7MZdzNf6hEjtZFDNCyCD7Jz2T3N5bpmT96u
NOg7WQWNKvjIKMchBn4XNh9ImNj6Qrbp2dDciBBEPC9RvjXL9GDZVBNOWj6mtlOsEvUf4olPRWVi
oioCpCg8LkpFewpYOlyhTolEZmPOdqqizJhBoEafD1RKKJDqUXDWq2A7BHyuzlegqDmjirpmJJZ+
kTb998zXsCYCKWVf37vE+afy6bWjMOzaYps5b1hnjulYtFuLba4RpNM6ktTm5rxibqHxHtIkeDhy
ZPHSBW9OWVD3Wforhvps2fkFGS8I5q1iL3WIdsKDbSK9ZDzriHgD7DmLiUxtFoB1fCAx7E9vxjrK
VPWbGQCjYHLM5Vz3mqJtxYKwDVho7avgUHWDRwZIe8Ifc3YSXmg1WqdchkwhHOIq9NF5AnZe1iMt
ziTftSLOj5b+4xb2uiJXb42f5N6F6YXgbTWrnczV0KldSxNZ6Xqz8krjQzEkYiLzSW5KxG/adoch
Aw01lW9xyajMSn+Bfbp5oK891hx65d8M5iiB3hDBHpEcj8tuQALezbIfhUUA293HwDxirgMmBnBg
uPSrxXZwI4CzAj0b1gMkUDPdqgGpPGP+NbTli1YPQBBQypi4WQcHPLCds4cQy9aEAzHh/VmPTkh+
IXyB1PuX8AGFLmsJh+ELN3u/nLtLEDNH6sOrZWXAfwwiRbPewyX4QF4TMW6ffOKMWOnoANgWdun/
kQJU8tyyuPm0rnX3bzuUHPadNscv/W0a6Ayl4Z5cYNpR2u96a6mFrGorR0N3gpzeTkNuORYSTVwf
i4k63BjBBHH1NUXwLH3xrXvzaVVRPETyfaqiz6HRXpIB6JOVIhyOIvbOVrqxtRyjJCv0yJllb/FK
DTcOKKgBHpZEQAmM/ejwA2+m7/cw/HXK8zKkesriWVk0K/UwsAvT/WFWQi8mUmIcWCC08lr5FBKq
r/ODHbIJal+GipdyGPwTQnE0H37y2SnnjxEXh0FH7D4k/+xUrGTN+9PqXDKyqbZazXPS6v4JsCi3
nzjpNikZnVdcOtsHyTODeG4ZSUAruzTdfSBxRZdVsNMS7TnaBI/qGnZ2g21T0by7huUe3FiH7wgD
iqUty3SXqEcQwnBPoBwRSb6juH4iM7KYOVm0CNJ8jTBFJX53n+z+2LXVPWVpWVQOur1sR3V8r1A9
BmN+azoPa3/FCJRwVbc/g22/cPVCyPObZzCLvvwRRQZHKQU2lW+Yvid6+Gln4GHIDF5haV2PljGy
MOynTWR8D3Z/muKq+NEHktDcF+W0N8vVuGOJy5phHcnRw4y2zqqBTKF8+hSDQCFneDn4thFXOjoP
Mv7EcB7zbDXYYLt43c81V+GLMJFqpQOLaqsJEb+knnttk27C+sFF2sjc3winAKb0m1culWneyyvi
FIa6Y5DvnXYdRVl89XtrvNoD6vQs8ciR7thSCwznIqasqSMvudZsuaEQYqX3Dcc99km2N9xuukKL
nq4GZekBANoTUf+njRqtjQ7//Z9YApIKA5aD98vdYQwmpuCRRTORIWnuGCSsxdhk6zbL3sI4YZfq
j4eJPPQ1n/cCSzCBhqrfh7p16m2DRxOUuyoh0CiQSBPcQlahBsL6/G+cJPa73di3yR1fPC15Vknp
X71U5NjohuZIsydPRdpheW9+9KwPP1teWfNfkrAh89C/vGQqpHgPb8U4kg1uZs4GIGYB9gv/cSrp
DakfRpBCVfLTRieQ1eLVISQKc7hHKmmKuJxsWm+dQgEXvWPsezKqtrFtV28pFhjGRZ76RVi4Zocc
wNM61L1nrqp0z3SgXwU5fRhjbg3Vkl6dIslOXkwi/yREd13Njz2hBM169Px+ac8/aIKDYMl6D31p
5x300i22qLpPnRDwPoa8u9JaZ1APENsZ8XBFvkXngSTJsuKBbIRoZuoDr8k1gWMzHvLd/IKukrH8
xUSBYC22nb1wXGjgIessYDrclln97aesl2qMqHmXOudj15WIgYz+V9dse41iGBeYbwHVC5ubleX6
L7KWq5DR+Menm+RzifBfpS0ZcGUXv1g64SMNGJGW9Kir1pRc4fWLUcfNr+90XyYI2seQzbl6rv+W
6128QYqkLkkVbiY9gnfboT1NW8e/2YwhcQJbtZ8Q2VOWZ79ISDYjTOg1JZV5R7kx7SaspafSrs9G
hYOu5L/vlTd9B80+dCASIROcVo0Kmg2PZ4ZQrPewz+v6egrtL3dguKcZ6kSrPo+EYK9oO1fvjJsv
kT3ZHGiFZFkvwcEEzoQkrKKGbjBSL+okMW6mIqWz4H3d/vdHoILM1H2DnA5z9uQ4EEQRZEKRLfJ6
j6hghhOGOms6qFzEFp3++1NU2ix/fdDXSfCHMXS5Fk4yrhguSiu/ecbE3o2QvNpMGXPQeDMC8/oR
e7vnjzc7rOmjTRs6lE+kS95UF86DJbuz6ZojGLkU0KJ7bOcibpOz38KOwav27nVk1nq9FlxavpEC
D10q7WmV+z1YWeKZMMNrJjpW8EJIXZpGqBuw0P6GT0Ge+QU32CqZFw3GyEYzwZnbSEI8gImf/CE8
iAtaL8ZtWC8mdJo3sDISxby2/+9PBhc0xMH4aI8ugGdpnydgyB1Bgyua6mCNfyy+Fb5ln10CIyok
3ke7J9J+5tS5tbq1dtYie4S1AVgtRNy4EoXSd6Ff8gUGPu1VJY52PCY3UGdKmxghFAzRfbZ8cZ6/
DtAuCAvopiVS5TeiyeRZ90PS1nBCIZcg5q3Ors0QMVExWJeUOXPaSr6YPUeXJaX6HbPN/H2Y1aif
054BGQqZR0cqFA1Ukh5hphJKqqljx5fcY6wVlgg+VImbfaxPolLNaYxwXAEAWrqcnpU1D5gnbTyR
CAoUZqDcZ2aWTUhtLMPRV0SZQ53A/Of8Tl7KyTKV+FHEcMU+uQ4gosTM/lb/Y+y8dhzXtiz7Kwf5
3Ly16clGnQu0vJciFAr3QoTLTe/91/egzqm6XY1qoPNBCJmIlKG4115rzjENkN0zx7W+tPEaRCDH
+rWLCmefWEycqgC7qQDylOg8TXDu8GxspMVu5gLcpNdRpIgn1cB8VHOgSZ5lr1WJoiwYAueA2RVd
ncbaaDNucSEPowcqewDNziaUwWNUNu+el757TXIqISfNEg7+RWIzbFbGCOAd9iwUYGMIgLufTAma
uU41XNEE06lHxUbHBFkRNItwhkVYNduuBa9vk0I+Z+k+9WSk81+j+0hE4M0ltrS0Qe86NN468kyg
TvgMcfJjinfZhSvgz9GnlRuDhrfj7xXUWLPOai5IHcG9cooVxhXvD4NcE0uFMki0PEqM3KbBt9Ep
H7IMPk10cTPOtIBJ+Q0s090ylMNHpMdHelToATOpb7QkwGVV94uG51wR3DGHjTEvHPAFXRnLVZUd
DMhYi0HjLxeptvRDTmx5ysaYtjBwFsKgSot5vdtwko+6rUgYpoS0CDMoicSmjPOqSLhfmtXxflEQ
9Wf7/iQhL5fAU/FpszceUrRRZlUDpi3HC155hm4OoxnIr0esFDtV6yY0ta7OGx8eijOaB8IzUFZT
lNLsJAck7z6RowZzQ3bDoh0+CpJ1jySh4smz622f6c9SgwwFMJrhL/ocDE1G3QYThvwzM2MVB+Vv
G1h4hSTHchR51AhkUIpkm01OJs4i5OUgi5r1CWtq5S8rkTAvrCDgDyNALkqjBwm8cdXX2CWC2jIh
9zGTsIgpRAZIgajA2limSMxxkUQOYh/3GiRIkHOpuhuD3h67BAK30/XgN++gzkmoGTN2/V2u37zo
5rtsC3XdHDdNQFNpyrEqbH6FHdiWGSob/praDiT/PAmFvQ0peYPe2TLU4SNSHbYSnXYM8JVNS9bc
Iun1oFvXli36pvQj8P3Nd0ZG7Jyh1YsXuu8576uZ013LQdfZtBdmgzCIUWbHSjLrigAoXlFNQRVa
ONini7zjMyo7BfY5Q51503RQg6fDILdX6H4nqzAZQ4y/zgVrPN8e/AsOVL6aXFCRjuyLfWuNGQuT
fagsRFZS5GIzXgtC32dEbKhsJBnWxZmBwkF+K8JaWG0GwdgRjISQVc9BkoPBjyla4oqYMNuBi9OV
6QfuRnCSowMxb0APmWkUIXTWbFCM8QWoPsMCg8/XzxMCUybFEAiGhoYhxnilW0RCr9a58F5tm5Un
8glpTNubxxZCuiPaHGA68zo3fyCEpEsbIoWVtunDhG4EnbhyM2aw2XiRPl8/edOrINvZVbY26vIz
EHRXkgaybo9XaXDZ66nQn63gw63yiwOyEe1Vpa183e9OihaSFI9lbmg78o9wYpqlOKiIVlgWknOm
csIZhk6b1bqHUAWSQmGNmN6xiThZK1eNzuylUzgXZBS9C7cS/dyaHB2yx6UR9qoFY0mHxMR5COka
hfW6bNGHeSYlPRz9uZuzDDtth0ZNG7+VeNyxd8sWGS+bvhxS4z5BX9czJFKjHV7WnBOKj8YDRwG4
7qWJUSeJxoPW9YSVJXRqGwbC2RNNkAuMCTLzLLgrlU2T1Qw5klWPYSJiiClnYauVFgdtbuH1Ie5z
Hg1kfWt1/oqJcaorUS7ovMKxu41tbaySQDwL4mEggSMBtUm0A3ztb2LdXloWUYGj+1RlIQgjtbmo
4NAc33a30eiic+7EVyJMMFUJ4/g6QWPc4vADM4D1HJnSGr8XuzqSjzsEx8JVLiLUWAdN/+yqH8T/
xStQu8865VOoIUJIHdySsJ0q2xyXtMupj5jl4kkuiJHyMK53zpngy2CBU3Md++aMU+ZqgvtzUv1S
m2bqMGVU7WF10svgwS2N4qhMF1WjHQngRQQbZydoMeNCYfY0x3Df7DR6PYGrmmTiEUTQyBd4StqO
KZk2l5lE5aUSXchq5ywT69KCfpj3ugmVLSYPwbXJjzJE+T4oBWpd70hCzTIu9Qf4YfgWApqET2E3
RoQN12dWdfo2o/Ja5sZb3YIcortbbKMYXErnLGBBIz1Iky1cAaZpaWhMGbQb6LOq3n7WGQ63zEXK
F6ILaUM5MSe0rUmWkqmXC+Kvp6ToCrMUwh3Ci6CLWOIb4zQ889FvJwXlzVQYmntueOMtq9hnwJ57
z6roPVHMhfA1MkRyii8ih/HQg5HQMcc17Gpl3S3os/4m9Oaz0+prFZLUy/6e+QILELktWwNIQ+Ox
dlox8AVDhf0TKxcQQLxXiCd8iQlBGfpsAcWUs5R1CNVWZcYqmQLqEdsW7VsT3Td2jkHtUJGpdNp9
m1GZSbhFnq91Djts433BLNWPNrrCtD3q0UibtYV3xCrW3ZjQoaR6i8bsh/EzcGgVa0ZJGPvc9ZRx
NijlWwa/Jw+68WUk+SIw1Zmdj9M0xekYPC6gkhlLt8b3RhWFOxS2PsGKDM49dnDMztz2Yik9pkEN
F0QXtHPg4NjSZbjLPOWFxGalR89HOah2hLtiBsZm0fyY0l90oIUOpDRiMgG9xEYYmXXN82YqWOGx
Y+xG1F/5U9cfub61vmtRhDO3wuzhmkRRi6YA+kod5gf+jUL8s267q5UIjdqY0z1V9GwMwk1rVluC
r8sPhU8X5dxe4FCbBoYPQHcxuMds+CEVb+tafxJovTCBhhSVOQSiAVyZWRRUcHg4OVyG1ySTjw1j
z/FBlHQl/H6hxyH6oAcV5kjqac9MukMQmrghghv1y7unpvuMwdk9dsDcTqMe3/A2rMIXTfS7xuAc
OtqhtynHGLhvwnGTPemJt8W4tQwxuuPLtp+C2NZmgYLsPiSNL2JRijhhzEYN4gkZXcup2gF09exk
+F1VMmQtpSUnAFV8Qh+PT5wRCMkK2Ir3YzBCowi2shHPedZ2y9HCETKpEyqFjpkTJN96zCfbjvit
zTFB7z3+FiIUq6Gur0pPXYm6DYkJzfKsQRtwkEn6FdEQXuRgnPI62nUJ3zky6BZ6af8UZrJx7ORZ
ZPLY+NFDjb4GN+aqLIg+1qsLGjxIOZQ3h5FYOWKHYqSVu66iFh07/2bYIf4/5YvmB4ri+KoqlCZd
LcRMwwgCem2TJCHeXBlUe6sB1qSqFcpC/KuWfJD9+Jkxi7UHVqHYTn/XwjFmjIZ021ceXbba0BOU
Per450qFA89Qe+mK7GzUVjNPgKWOm5iVChUndESLqc7gtOtoBF5tt+u06EnkbPp13RO/Q+D1PMdN
1oP/Z9c+y1ocs+0cJ+yrRL9Ervdn4Vig53rMSPrMtfPnQef9jjKm/L4XPn8N7IzPFWW2g48CJlGs
kV5Bl1xFHcBHJJiIi7cBw2htJsFBZdykF+uIoZ4XykcCJGkUFMOh9KZvcQ+IPQ4pe7HWTND53giA
WutyGYVA4FkxWMzRkCpZ/2KFWNa7FIuFxBWFqJ+RGKdogfkFjB1QoCW9pHAb8L8iaXMPTqy+tjpr
QA29zmIQT6hnPhNTD5puFiOwkcRJxfkZKTggihx8v0X7b/LSUgYTuYDCxzSrB2IfUAfAhwkWSnwm
Mx6gmF39hgq/ds+lrX5aELznWumrcwM1Pauhg/9n7RlYrJIQQmhiq9kBQs+3OfjnAs+Z0tgvskw6
uuUSp1vmIaiq2YH39ULpyx2ImwmCSHugDduHLtH0pXzMFWRiScfmXnNKUuZ1PKI9ZFJmeNasrfy9
o7XXNMGUix4LHmSRJbTM64M1+JAZE30zhuNv5F0MsFvg643qnpWBjQwM9sA/DvSkqiz/bFLQNynx
Hm7bfQQFRmppUso4Qe4zvNDoLKScC2QanLSB4azrgkIT0S5uCmwJk7oara10+YF5Nk80KedmpbL1
Q6cyCjJmytGgwCb9KGGoXwhnYVbuk+eZKKL9x9qmN9dP3LW2oITwOAzgWsoTpM7XUgkfdQ2kU6S9
g4dLmIRbKd9fqr/SexY+Yn2trB9CD72mJ1saRznfaDlNbMYDAmN9ayRfbPfRmbM0+Mm4trIMFllo
PENOYHgdZmA46symSRKelPwMAw2qrTnaizxlfx5SRjhFJ+ZmfLadpl4Qb/9OD+hhqgg50QMUBRbh
2wD++kKtNkptIC7UBJ2pvkWs02+6sGdgJ5aZgOlJntHSK9Lvqq5IqwZ6h1jC4NhpiPSzvE+2Wjev
0JVZMCqXhEnfMJkiVNq0fZ4AF2KFlQKjEVsZGJakpPBHgjRYEOKHwCgWz/RL5LEuON8MmmGvMbcm
S5NT+RH56zZl9P8QJ4PcEfnE4N8vqUBFM+wksqRdh8KzV6RGozvyH4O0ExdIkPcrvpUcRobeVxpd
kd68w2ds1gA6OT443Ui6hntZls9E9lhHr9pl2pAv4Q/hkNEz/+qD5mNimrtLVAYvKRaPk1bYCoHF
zDdlWjoPpsYok93PotWN7tiqtrmP9ZyjX+3CQ8KTxuVkULGBCyC1CiOcp7yTzentVGShj4ULAMdB
S5/gAFlxcGm33HllcIHdkz33SwwHFuwxFPP71bbKEWxpisM4P9+WEc3rFjDQXBtokQ4RbPy6QHFJ
NTJvda070fNa49gMHy29b7CLqeFKNGvpZ/Rj+aELFAxJoikf3AD/uEJ7sHE8Y+8B8UjIhF1a0MoO
xB0MMKfpRFVR0OwbiSY1Vctir6QDLrlBUt2X8YmSQEUakKF4VugTtH6DnJf+ttLlw2IsvfxYjnB9
OsCHc0szoaIqMPGrsqnmdrQwTIUNU24gUa6YHSRR0jKB8XX6/M2XR1ACFvHUvFqRt3MxsNCWLtuc
hmHoIQ8e/PfMFfVhCKOz5bXKUYkyXKpV9SBRiTN27vO3GqYCSqwebimKJouCeO4X3RpIar8RNRpv
J7BLhJL5Z1Zl/pm0wfBYODXw6FEVt9D3ForCLEoOI2Nw1Qi3oP1IkHar4jgY1ZUtOmJ9kgA/WkG+
c5QGGSOaYaL1UAY3Y1VtK12IrVsZnN9KXa7bqvMQqHn2wmEAtWiFxzHEOn6ugB3NRI0jPAQltGKn
Ay0+rLc+Ozn6kUDrIBrindDsb4dg+J/SfnVQVa7VxmGkFNWVSjTuqLYbx081Rq/VUiFmah/mwiGt
xmXjDPCAg7F0Lgoe3WVqYZtNHQLQHA3wVcOB8wHmfdVTyv5EUrsQw0NzQKBgGNkFHcmEQrWHLuYZ
JrLDOXqgdVS2S0nT/MyeotqjamBvkAfDO464i0L77akgH2FejxEWP1Jk5yNEp9dRHZBdpnW1NdqR
/LJ8imJHz3QANafuKYzuV0qtUJdV5djI8fGlzJq8OdbSqS/3b4vFNut+TUtQhUvfK+cpm8qtkkM/
72pVeU5ELVBxZ+/E2P0u027fVor5JMzBfOoxhStj+kSnTtlJTCSz3jXwXBk+SQRdtRWldpWdEX7Z
nXH1OwYcUtrtcbrZUfuj6poCYLUybNsG6bYBCILKNrBXXTiwjR+a7jkOqnHXEOpysnJtUyam93C/
0JS3oEFN2iWN8TTldiNstPIHVNkkYuIkHVCQvXV168yp+RE3aGayj0eN4c1UqOmki03PnxnVRaBK
pbeO+j4qaMzr7RuYMvkTxRUH/mgkKyHhA2KHIH8ijwCYjT2YSQZoNSRPSGXB8GoliKfboTTOTASN
LY09XOr+t14zf5ruJy7CXTfSJykntJZ2m3FKD00TUXjwGlVOcb3fpCrZb61EUl2S6rIsGeE9eb1d
rZDrwdlIVfk0FpFxzO2DX+jXyFat1xqB9MooWn1d+uT2MnPZiT6yrkpu9idPC/hb0+3MVglfqNoF
DkZS+oIsujlmrxHKMGEEKxsITAG/qixw39/vLTXQOBXDDRgDJRIuz3JeRcN+Oq5T51Cy+7tp2bi4
306IyAtNIcBsLODr0kg1yGfxg1r76qefoONowqR9sJA0zUqzHxcDTUQYuGH+HofEr+ad+hlaqTXv
R986amNBCQEcBalR7WGZt5KtR1oholk+eUZn+bI1Oqj1hQFzwPH1dVz0/lWtxHsMJWpZqmiP9cAs
3nCuYrLrW2yGaXEeCt78TrjF9TeUx3DeMq5+SyQioRIyzEHNgJIEldzcb8dsRak/xjTTuuG9q9Sr
WpfN1RPkpyoJ3eMQKWtpQ1JCJK0doPqpLIEp3q7hHndBhRxhavaU1LgFaIlE3rWv+DCLTbyDN1Sd
3bZq96Zt7/jqDiZ91hK5RTpGq2DQy4MdkS6T4oLx+G7OWtR/a5fz8akBBTLHPqxuCu4hDigGfWIZ
9t5NoNk3ftOvwOVaa4UW/qBPyAfempvKeCRoy/bFaEP9QNjV3KmRBsYMPp4LqehrpiXV0i1V9cjC
ErGW5tXakGF/lL1y7jy3fEK09yQVh5gxdhGFOu2FiUCeJUqZHMdaxfINv3hFjQgHj4UfizxXSe0m
xqaKLo2ZGbfcp5QiV638yLAtOXZhvLFJPli6j75Qb1/sCYvgxg58NL/uX0Zhr0ynND9ScuXmTezf
WJHzTWlq6sk0ULHdjy7L8xY48YM3n2ELKoPoqHatvdfrgjZbrvqflZUfUe8rNyPJYau3RFlWNEW7
DOBdZNAk8OpRfGqhuRjysfpNrx09KUkPsmz1HS6Zei37AeNROXYvidqsQlD8Wu9456IgRDpU3Eea
x9oxm645Nul9np+Y6C5yJEexZW19Nvv3VddDPDgoYtyPgBMXuGeLGx4Bmw2szN/0KP1K5Dh8NaM6
kXfYZ7JdR/bTPtJNzz6iCpV9XjnRizXy8Wmyqa5dT5pV/dDLtDuM08X9J1G77SG32mAiPMbLKq38
5xqLep7Rs+4E9BIw3GjJQZi/VjgCDNPmLQa/R+6MUh5qw9fY9htzv/be78c+p1jmrY3nnlQmxOc6
B49YO6X3ZMhi7yQol0rAyoehKdkYesI5i4YYIr0wLmo77AIzHQBxthoerJ5iFZf8SmGgywQxMDE1
eNp7HVeX2A3YF4B1Bh/dvjDWZ5xZqg+4bIK1GhQQjthfhC2fekpfCDwjaiWjILRAbS0NXV7p0C7x
Ffb2fgRxx9UJZMhguNk5dmHbfrovc0adp8y6yZSB3OssW7ol9LccB/WAujNBVT/0SBBR5JjmOjOw
q/R+guGwJRys0IMtO6NhZY84ncEGszsY++G17oWzGiOpLMWQbapE026Ggb8dOLHYRxjyjLhNylli
2vnOF05/cQ2IFcBTlDXJcdQ1nFyGrjzr/CFo1UW+rNNAowVJGhTjrWdYEsUa1upj4APGpfQfXmGk
QihTbWNHE2d4Hbtj4UL97GNDBaJHiN1Bzb161QRZF5IFLwnHyeBa9OZQMgpISKKPNX1PKlMzlUun
+3zE5OtyaFs2dmFYc2KLh1JdShJvNl41deHQ1D6S2PRZJTojnypxsE/fYPZCYeSHjl7A/QcFwMWb
r1c39LKPrWv1pzpp2yejpSGiiUCQ9NY8JGPL2MLOPn3MzLPAdYfX1iUEJomumlMRRnx/Bq7nbIOA
yY2u6q8dAiQcM/Ei19v0whg02Euh/gyNsUV8aVwdp3mUfRmtlC7It0GoxPv7T0qLGTJgLI2MQB4H
E9oZ5Gd/46e1OAaJ+1sZpb9pCuaPMQdhTfK1nPnNmS+H2DVWLtaqo71UOnZQc8yacwwZGsxIycoS
SDB+CvmcfI8g1DRhuBlHVhGXnoaCawyB3Qxb00QKw3jE4KzYNRXhMHCm8/X9DNmmn2rceyBsqy8m
9hyGQ2RV+9LSXlL8Q5lufbcYH/q0BpkFNAD5ana8XySKA2/BBUmnIjR6yHNlPbptevK6zia7QAsv
DuZHtUZuT5TQqiGLq0SY5Hmbv45GwA/dxhE5svbS6pdmzby5IaG6IL/7qrrp1Cvqg5UJ2Rr74mhf
rOExC59iBp5XBIbttR0ZjhkyqjZB39z80W4ehRs/EOM9PBnZ6G3jlHU4yt3w1LNBmbW1WHlOmj7B
87DOThVhXdfls8hLLIVmC8qZAxkGBxkeQgbbuvGqhTGx4libLPw0erm7H0gAA1t6CjWfswW/wqnV
deoNcqFklMRKpgiItq1N3kundxtkfTsiNc1rGanIvPsIz7R+G018L2w10XnWWry6X7UBUGcW6EXS
7O+fXecaNGSkVDZppJDiA4AvjapTZ9SwjLsSKUVTGqyjvnG4/4TKv1j0sgtexjIMz6ZiArjpI5D/
RPA1Wu1ubIQRdDBmtQp5zbLpoU27sbIpfzIFGzZEPZgYKIJOJdM5iKeQqpgQt33drVUtBxnETO+U
KTSNeryheC4r8xpn81yowybzxmLh9cRMpVX0QB9ZzvmAVmmQf+DKJZEVM6Qlc/9Rs0lIqIdUfpmN
dVJbfB5jYJ8jxKkXIAxvDa7fV6Sz41IwedaRqXJWbR25B6zKc/TMNdN/+xobzBK9svswx1K95IZ6
o+TBf+6i/r8f2UasWyuqbWs5jSlfrCGHcqXD5nDCmI6baQU7X8Mzn0V9s/EjVX0SuPtXRPwyLKW3
CowIaoA9uu6qIxEK2prW7BBn4jUyjf29DiKjOjvRf8YCrjBgUsCbmkWANCLO3e8+IbJrOvHcL8jr
3XeY5ta520OdHWJwplVTPHp0c+YZ3owLRLQrmxNm870rL5WRZnu/jpol9h5g6eHJI/vnFOihOzda
7FY4cbz96FyE40T7Pi5QIOrsPTVE6+xR3eja2M2bTDlfw14Hm1W4c61l2iLhewMIW5XSz3fFNEHI
EhNNmRTZ2qkc3hnW/X3jjU8trsiV33X6VmkyOs1CNXfSOtY43R9TXtx9ncmT4YUsEG2tTCpgpc/F
u/T9pZpa5bePEZNhQJk/uv6318PtqrMmv6XWBJwsJbH1MTl/6iQE9wnkvjYB1Robb33HNzfa170V
zgMW0S63M1xedYHUnm/qslGZfveAwvYD3de9hmd3f78KRBrt21A9jf6oHzJx7fCzHcMGL0WRC3Aq
9+vFd1p0iB1h0sybAGvBLCkssQ1E+kJ2RbaRKSqBe6ulEYjQzAbNtU4BdbPIHJ/3imFshlDzd2Lq
YvRB99bZmrNVhlEc/Bo9ceUBryg02tr+sLGNRNDkyMNVZSNB1pN2G0yi4JIz0iGyIN/2diJQ4qrW
wid1uNfmtD2Arbeqi9PY/MYM0jJnc14dRCY0qtG0VM9VIOHSB4i2Es48j45bHEw0ly/o+LdpVoEl
46u8GHH5VFSWRkAEx7SgZkairuqszqZmWbRS23RY9H3XrDOdk7ftBc+pn1LyVOJQVJF1yDQKtU7a
4q1HAAY846kO2ug6JryKXkE7JGm8Mi409+VUbQcq9ggrlc6q1QxGxVX/4Gk19QBC9CfJcb8K2C29
OeZ7WGvlB42sbtkwgF4pin9WlH44KBncvNTw+r9+wjoxHDp812kBH+v+iEEfwg27pb8fG/ACnbwz
9z6KQ4h4bGnuFygFqrOIHbTOHghR6F67mo7miw6nZQkJ3Zy7Gbw0nbSBt9LfVEOdLT1pin3X8aRU
L3ZWk4HyNqXmFXW0dPvKXstcF89KgtmgE+Sg3686ZFGloXdqxqw6qa7Ub0XVv9+v4WFDDaqK/kBW
ex63w3tWN9qqYbizAcsRvzkOw3iLjB/WkT1GRbIy4gQkJv/XW+GbizjHREKf+KqZngN7OIAIU1Yx
AokIoWrUtmszaqODLAyXso5mUJo2zzYSkBlnAXpZ09VRtU4hW7vL/ZoDNzZgVcYIpL8LSa5l5Qtw
XZ6+dAupP3ZacShBqryKLvW3mHxtcFDeLceUezPMY6B4zqeTQ2NqzHBEilJ4lzqgMA0c96WL/DMz
wuJMGoDc6iazzNB2tvf1O6XCOfmaxKiQROu/isTC1m1aLtBNU89OduTaJLtUxFs71bNF0ZfmNfVA
qHiRf7PzrF6U0zs4+mLbY/BxhZ4fha5Uj3rgZ4wvU7FITVrSVT92D7nTb+rKMpC/4YC7fyoNgpjN
UNhbjVMGlNKhfFDy+sMXXnAqQclbKKY/sbjBANVG+4SBmIGhJNMXXeswvx+vsWacSe2xMXiYxrYp
9Ect7XkqZZW+ur2FTYR/hKkU8tkmnViZbjexj6AtHe11DYM+HvpzM9rycr8g515fdY6RzOtIv/L2
icP9zeJ9oRIaY7mj3vevHlz9CY7+Blyd/GlcCGrQvtK/Nt4bBmRFRgcw6TMLck+rbIJaC5fM1ijJ
DXnqHE/FKtnbO1mqNBCbsHlQ3e7NpkPK+NV39iqRYHtg+282QggMMHR0x9o5j0CoFl2IJm8YMvVJ
DUj1rkJKLSVkoayqkIyC+OdehGqCEDKZlWfJnh0rFIpcHzKKF6kQivCjnOK2y47oRpmeTgSGBzUx
V0O6NevYf1NGYW1tO9PB1uryLezYVsXK+G6oBpuJys6eA/etD3P9pTEb9hRpBGwx6H4G4n+eYdJp
mToRRlxxRkap3DTSfkYydY4C+0sIytOhkau0G+waGfVYliQby4L+TAgLHVG8fKaSwpZUgnDH9/TT
g4d06YqISE7TtdalZDpSgcDdS06lL0Xmb5N4VB4jWakngiQ4s2n1aFYrNvvyKIWfXpIXJHg73amg
fDgqvZA9LWS5yQkBeLTGmP0Ib7NRFz+WlQc7mCTajdrxSpFcnjWz1m+icPfmGC48kNPbGLPM6X6B
vdJeQZyCDGw3AOWs9iT9pr0mzE5XXhXnDAk8WjpN9aW027wwy+9Uxc8fVD7Na7z22yTqX8sIJayf
qLPE0/zbEGC6sdNeP+OWGxnSRLeiBWCMKdM/hvog+dDYsGT98NCLYACbSxzXv55SBsYb10h++Nft
ZpG667ID0aS1KqFcQd3ih/6P3zK64iWwGfuaxErfX7qdsZoUvfHXVzROK3Rf2fAdt4G1UljjNr1R
1W+9ebrvUKuCM7wb2EtjHAiQnDZAbtajgIwONv6VExrfgsPgK3NLCQg4R5AdQq6oAwnWcCjUS1kD
s7C6qvisgJCElUM2kmoOIG5p0xCqop6SqU3n04cio2fXF3aN5p9DAtGxdmzvW9mUmRGjSushsSLr
q6mDd6vC+ywQPqzp5AFr8vRL5VTxPgZXvUiJgn4VDo1PUwkgTKGpbBnY94r65kKOdwNJsOF0cGjE
sGPH6g+RaV5yEWkH6LjeQ+V30WboHXhMpjNCQH2/H2ZGnGT71pyUm1pyidUqvdxvt1IkYcjqyNkx
CwDedtU+dWxytqZgr4QOq9/AH3bXAYwWx4ytL8VHU1JqlfUgQXpv8TEXq2r4vq/5tcQxJ01q8WDY
kggB6hBXSRflsJ4T+T6yyz/FukMVQEG9HmjL0VniQkwX6JYvBgD8aXq99Qr/rWsiDfpfED2iW+1x
J5nwVXVdbu7HMXzk8lCV4jOI2VBy8lEOqK7GbRhnwGeJ9qX8wQSDuixB0nBOdVoi4ch2JWpdGqN1
2s0WBnCv06iEYNemKBN3gmC7ceN+1tDXwpxREFEM71FD8pVaqMPax759Gjp9OOHkooBD/d45+JZN
s/+MjezR1FhwBF9K8ktxofcG47scGvx9NORS26maZz3rZidRf72Bxrcex3jYCctxHrCtQ3+s0YVC
lVzctzSwS4Z5bLoE6brBDvqkPBCXXSyDunYv959SFDQHYVqvXQIv10jqDubyZBdtpX0Y0qh8imtj
pyZK++bHINRkTxyb4hmMj9PIfYK/Rq6XsPvl/WrXg/tNsqnNyjxqVhUiII+S5ShSVHF0WzW6hC5v
aFvG6YeXscjEEuPqmGjB2m992EiDFr2LQjnQgj/9+uPf/vnv//bV/0/5k12yeJBZWv3z37n+lSHs
DqRf/19X/7lZPi7vv/Gfj/jrD/znVX7h7z+4+Kg//suVZVoH9fDQ/JTD4w/Yvfr+X/FfT4/8/73z
D0ao/JWnIf/589cXw6kg5ZZff9+8/f7zF10d17q/sr9e2PTX/7779JHwWwDoav+P/5X8lMHXx3/z
mz8fVf3nL0U3/mHruqs5liMM1XU17dcf3c/9Lkf9hy64x0H05QpNN4xff6REF/h//lK1f5iWxsNN
VzMpaHR+q5r+Q/6iaf5D1VTL4FhSVaGbqvXrP96C//Lu/+vT+CNtkksW0Mf/8xcf2K8/4N1Nn9L0
Oi3DsCwG0q5hC1O3DNht3P/1wXhd8nD1fwg8FH4YRkhSQ9w0seFy3vdGeewytTqIcHe/5V8X2Fv9
47+uYjSvDlq4u99Md7QKxuDRwBJ+7iLshIlhDK+VpXlLGzDMWpclgyjLOcCE8a/3hylA92f3270E
DmmhwFW71oPirjvdN6+6dCSAHDzE5tRKySDVHFBWvvsSato81sK93rnp+b97LGWBt69rpEteMdNB
unz1JQ1aehsvnm6pqz7i5NbUWfYoNfv/eATHXPACNQbL2/3JJCmYwzBEKHSsSbJnGrchaVZZ8dLq
16yf+G1F8JkZHYORRI2OVq3X59KNcXE1NpImSz0HSOVviujGTZ2E/+/fhCoql4YD4z8LB/hRmvWt
6+aXUK3yloRNuYoVhd0A8+9TGOrxYojd5j3hoZ2XWN+idr5IGPn7oZqCjNcXGX2qJKh/hl7W+1Gt
N06RGyzlnn6CIc9knmMFWVurwfycbrSmu++PGf83Z+e147iuresnEqAcbp2zy67cN0JXB+Wc9fTn
E127XbPXXHsDBw0IIjlIu9o2RXL8odbIAfvtRtQr5qifGtIYbJkdSQPX5tTS49AOOeey2P8qSV9x
hGqRsEpBuUqgXB8ENqL10WRNbDB/N6hEkdXXuErVeVfqX3swqeQPDW7QtgVwHdV6M6zO4mKYOZ4y
WYl1U9981pXTnTU1KE382ZCmFWvye6WeGdU59HNlX2XjJWXLvkT7MtjZnODjtKp+RBXcjTYLCwCT
I3mMxKj3KPzYixwQ/4euHTSncr9liv/ZsY2l5DErrA/RDrTps6MvYezt6Yq/qmABkxvhSz5y/ovP
RjvuSo593mLpMZab7BXVo+ogopB3G976P1Fjj6AJU3G3ckYDuA7GpMuCTcVCFMVFtbvqaITGSixM
vtQn1Tc2fcUuRkH14d7dCOE63WNDfl+ie5Wz3WzSKXundtU5mC5VpNkb1TF/aW5cndvaYjM93f2p
F1Ei/p/1IjTMC3f1ZTL9nKe+zkuKY/9zXjJ1zdF0pmGSh5as8u+f8xK4c5S4CiXE977t3BUqHsle
8/FP9qcVOcw7ks5R4K0Tj9RdoqOyYBVmdhStgQ+MTSPz2XSWdNa99F1UR0wrG6evVfbRHdBRW6/Y
ygOeUnAInU13Gf4sn3e6aV1A+ekzEk4q5suBCRGedZm4cHaRgNwKw13wpy4EEFmHnn6uDcwEIreL
9grSlaaRv3VTpne0nXpp9CnArC4v3svyMbEG7w1sRr/TjNieN92Oj4WkJy6DzdwAfLYwLUw5Y1WB
zmLp3jFSQMyJuwo83e1O1MUuDjz8R4VLVl4WQJ0a3kiosQ0k8TQPeiP5YSnLIGvbj0LFAKgc/eAo
AsymWGu6+mRoIObRGcwWJbzavbi4GGPvlWFCrAd+HexaR1sm0yE8XrGwriVv2PrTVoScIdC8ERht
JJtYVhlKtfVGqzhLHq15H+MWl7ocs0xn943EarZ0TT6DKfavoUp9VJcqZ517w9RJ0Zd2elWcwp5X
sZ+8wIaCowcm+VtiNKy8s/xX7tuLEKFWYKI1Mr0GZ12dq+6UKAh/VDIL70BK+zfHQJ5ENUZsjNiq
iYuKCuQOTPaLKKHkqyzqrBi2hqtikzpJHpp6DdnIjp8DWG6wbs3uhNSEtLH579x2Q5TisoCvgepq
O2xXhn1r40cnLkOnF/MMS7P5raHXsmImbtEgWNM/2oslqLgkRvt97Ht1o6pejIWlz3q4x6JGNGp9
/maoDQ44f5asKMwhHelU1TyDlmmsp/6NCjAlBTMzk9VKItUp+Tp6B/UTpoIDLPZGe7dNdFITT/89
sANSpVz7gbIkbB5U1Z6Y1x9ssLY7NHJYPhfY3aAsaR0rfGzJ7nERd/lYSlspCg5+4FjHe4S4E3Wi
P4xQZSU6uBwtz//3iUE1rL8nBlZGqq0bmsZu3cKa8p8TQ8HuqoTnG+/soiIdkfr9UVw0E7UiaRId
4Ejis040iCL23wqyHYrZXoPaehYrDnM0F3mjlM+ZmprH1oUrJdsRSLQBrwglwwjPCeNdLTn1JfDJ
1WrekPxI624LQlYiSQwkiW86h3rFq56wVGFGRzhS3iUTItLxPbhqPoYwPINVNILAxVSd6V+dEEKR
b6TtB2xo9E5NrFJITkznKxZ8fcl+zXJlja8N66WgMDAny8tjqDqvNRLHT/KEwUH1YdWiovQgStBm
1HlS2SXIkSmiGCEza1iziw59EKQPRgKdr33CssyxIVPFKTaeyDbMQBWeE4G9Ib9z9Q3ykxMwR1SV
8ZtcS/qjqBlkF1SPXJOQAKmTGfZPl8z+UbSNOQA7LTeUXao24XOJ9etCarV8I1r1ojNw+EHitAtR
P5PJTWMNz25t9D5vWaG2t5bG67OTkp6KsTbBN4VGtk0h/oF1MVrW/hwnJNO5iLiMuoarVdK83+s7
FqNrTncg9diJchDn8jUgPoA0kbJyU0c+qFrqbBW5MdKDNphXYGnT6QHzNekXYyvLcjETE7yY1gtl
HFBBiCAP/Znlo6hH/cyUzE2RZN9NY2zUc2ekqO4tUiu2fo4kO5HpIEOdIKayifq220Tmt9JhVl31
HOitOB13sPsIx5ORyP2eg5sRN4rW5Qhfxjs+CX/mfvrD5ZnxFJQ85WSl1BeYcqf2dlTjj9axSfQH
/lNhtdqrivnOJk/RBJQ40H5Fu3SEPZbnq7a0XnMNF4Q6bKu9Znn5KwmUnZ/H5VUKU/3RK+2lqI4C
BRyr9Jup3AKYMFhvuildOTsxfitgGCGmKT8DGeOIxLPy5zByEOwHqaQAh5yrZoR+Jbi0Exb1WOGI
j1a05I5bsnCH124wU67zaUtxv0TTNkMUQwSRGqQpsPkreMBN9anP8RqbeX5/iDJ1pt18H6LiI63K
9vtUI2VN88+b/4xJCxDvEj6UyPqanfQQA1wtrUXWm9qusbFfQPmCjQyHWwlmI3zFBoxLEGBVwnED
ln0PkgrE+8hTOijXpLvllQzjaDB7ciGtp7wHlVXMS68k3+N6wVPkNgcHu6J3acg8nrxuvRHFVj5K
/PmXmIX4XpwqlUb5zgQTVAA2knWlGixZIjIM//ssqUz7yq/bOvaHmmyydtJVzbBhbP41S0KVawt9
sHG6Gvpol3QuT05fj6uFrUg20yQ454XBpuzAdzCcu41nvzVmyc5AGn816Ai6ReC+wxCUwHuO3VnW
VahaLuA6JO/1S8rzFUPkzv4ABMXBJJ3gN34oRRq/2BGSaL2XK4fON509OUZ/1rf4wU6HoOLEawMc
Mrzd1oor7+QJzSVaImR0L5AxfDDwP3MWd1it/5TVAYM9qYwvxsSfD1LTgvkJC8orlGdlygSQM6iv
mo1MkkoeaSnqsrywH3x4ZaxEVm3Ue1eRyeMwbcUeW7pwshQ+RHZwAZ/Mel2xOSC0fAees+m8ApJX
C3tjafEm0ooRjCkSMmUvlTuz6+NzTpZoTvZdAaruYfjNqW+76Y10E6V29rvlhkOR7Lcc5ZvOzfwn
I/dRTNEc+ampzUuvO+P3jp0jk3bSndhxySdDHSA5Tsjj1HKudGyetIH0hkGWZGNxqri2YwBKSFr3
R4GyBqO4CvMsOmR8e9d2A+hBUQFcyiShFrhgSUjxeE+GHut8ToZ9Zh+9ktB989D19FeAVRWmKizv
UMA2p41mz1HkrKvU6qlpJWuV4x2+g4r+/H98LzVF+evAYfpm6hxsWLJjGvp/fjPNCC082+kdloiO
ug8z38gRb49evDHWTuwF+i0aSPVCTG8pz0OYGFjkiekt0/JdXRi4pfWxexl15SSi7p1E1EB26NYp
b/HkzrBmg+7qQC45NCREYCJgrqfprMTCzrKO/nSR/Irj0HgM6m2ixqCdp6JoyUgPjZDA6cOJRry+
lUVTYJb1AX2eBSvvR9fOotc2zvGXdtTooCdpctQA1mLRxhmIXxgHr2msnwaKliIUKAyqq239NRTj
gcXt0MHAM2n1ZaK63VrtI15MsARBIMHEnSZLMY2peRGsLUUneVxG3+sCF+xWjuuraQzDKXTGjSiJ
CzBrMCSwqRdJ09dXUac5yfcOTuNeVNn/6DSyGNw6eA/MQs4oN7KVT8xIvbzISggyH/vrDWcdGPmF
CSmqe1k0D39iRL84RYvtFvNlnK7kOAEMwQFtoRfA4uS9kHU96NHozkXmrx/cZ2OqV3K08XsplM+I
55mLTB453p8ee4bdP+Ig71/CsQB4TF5ZfC+wfbB3aFaxLJyiauaGf+ukgJiDljTBh/uIJ6mOWsjz
AI6WzU5D8lnz1OekN7ulA19nJVpRzmdlUGhkdKbgRBll5IsgeIhgO3DUpY1tx60VBIsBGAnzaxEs
Oa65jF0F58ipr1859pJVA3KVhuNiJqVhi4aA6tLVcavuCke+pEYvX4YhhM9k+N5aFEVDh2MFBJo2
gllDiLhg6vkil/64H/50hRm2yoJQWyCKioZW78nH+yUfC/nYWxpye0hl4pFHqwpt96Aq8SwP0/hR
jtlDtKnDp4916WMS99HJCZyjCnwBYzGWM7MRItFWBPcpxPMirN5ErLjgRCg054ZdOQ2njFPOL6jd
nRlpwLhG1fiBLo/puD90/BTmgSWP6Gin5q7TdH+l4Fzz6sb9WUTEpvXNxQTwuUoHgG4cvWxdTYL6
0oDmFBE5Uqp17jTfkzjIyWFb2lEPJKzry0ZaFEM3vjeOuuLxIf2oSyCjSec5Vx43NegD1d+0Sgub
TYEHIkaTYnVDtsh581twAibmDIduDOGBT6IlI0IxH53/S0SSMEFhc4RYIvtolyVhinJcHWjPKNS9
igit1a78X3YvmJYg6akF9Q4FmeihyJJ0bhYjAK0sNrdjaJo7vaxQXmlguyIYBDM/Vtp+YyEQdWU2
MR4yLAk6/qOu4lJg0r3i2Sgv7nUaHA8FYbRjZg3KNSRvtcurNrr1EgPBOUZkutYgiE0jQbQ2Hljy
oPHBq5QKjLfGgErvTrBvN2tV8Lwdss15m53a6SIaxJ2BvNIyYyqZO9FkiChakgkhpXrhZ4sIvHdu
a1yzxpycMz9nA5e4Fju/mBWagNaQUx/OBcezotFHjPexGsYPODzjQVRhZSmvujG2Fh3KWajvf8aL
3qLqf40v9HY4x/24FfFixD5Rb+OLKigorNGrYd4rPa+t5tk8TnmWtFMxbZgSB9ysQSJRFHVxucDh
O38UNXUDNA6ghbf1XOdrPBRc0AG5ZW/EFJooLrI2URksUzEzmrhC3MoSi/aLiPmvdSbQZNQKpln3
HnOfmWtH/xxLzMRj33ASrsbvuHvgcYKD2aYP5faxr3lWFOjyzBC8bh9Rhu0e+ZU+pL3lncYpQuF7
sXKQoVyIRnJr/lXRfoo20UeMaCf5sBHFAenTvZ84CFqJF5gu04ieHvsnEWF3KDuSJ9jk02Gw7rh4
YzjhhyiJi2kUWBhHeoEQKxHi0qHy3QeZegoiub6mmvKvnVzFyOEiVoiDcvhbTafE4qIUyXuapiQz
/1QZU4Rnh3/XZ7g1nfva/1IvBvsTX7luv7UUfzBmf+ruY4sq0eGfY5SS5e4lxXjPs/JnJ3nVzwjk
GbhF7x2RZxCvnqweagwSj0aAr2s+dv27VbtrX+nLn9WI57Tq5/VT2+O7hf7IsLVG0s0lNJ25CEm+
l47k/1SAA7P2KYsHx5PtraxjqeTkJWKxvKwIRNXg75c1qy44atPLolLSv+shyZfpHXI4y/O2Uz5f
dvCaYVsii7wMkbdeInnwbOT58Cbrg7NyXOgSxbSU7uzsJZPV4oKYAAcng/osqku7dFDlh9bu8Gh/
M4bk36JAiXxGiaHrpHzpk7K4qMlQX8pcfs7s2NoFI3I43QAj2yaBvwwTM3vV2IkwG5gWn3Gav8JS
4FhHKx9Mp3Wfh/xFA3D8CqsqPiWhi/rJFGTFEK9ZrcGqmlrFEHKffw6BVPtzMQ0hGyWeBIoVH7QK
v/ExNh7VMtVQmOnATLvGoyABdLBLRNufks9J3z3y/+z3Z0zRr1eQD0duCkeAPOMwb0yzSyg34TqM
jHJvQsnZ+yPZABAoxqU3ExyBVC96b+rmKcBm0psN8axDB4VNQyy9qm7TvP01EEmpz4H0qjAmZVXj
grZsz1mr5V81GZ5if5BLV31E6dd6NGUEYqMmVLe3Yqepm1BD0Mb2C/tR75P8ih7grOHoGA+mqTci
He4O80r7ccp9rRMfvQ7RVzYj+YHv+dJyeA9zUv2/gb9lBxGbdd64qoPGucUmbeif26Q93GJRXX0y
tEg9ioGQTZpM5xU0SvnhLUjCyevOC85t2Y+/EwBTQ1bjexlNwIsSFNVMjfIDSyzjI8iBFXiq0r9p
6MfP1ZzNmdqjS8NvN7zophsBk7acoyKV7ObCONyzd0ABOapHeMNRcwzMqF3Bz8Nyoy961m2IzmOB
i4Ra1x6kNjHXzlSyqxFgk7gVFzbl+T4dYkjfouyrCcxQcSt63yN7DXUOmYTY4jZGwJSwKJ1Cv3X8
KxpYVLEXg99H+I/XlvR6k1XsYXDmaxVd5tnFZbRdc+bomb6F36M8ph5KH1mIUCxsO/lR1GHQMxuN
CcQ0dXB1tGV93xnW9VQcBtU71Ir9W8SLCCPp9hoKcnBxGAKJrmEZdBgWimLijsZJ7SCtTb1FVaTb
P62hTRmGKmyN63WqcYwoIobBsC4hmLJSQzp5Pmgg2MTbNWDGlIbtPOfo3LVw/Z+zEighOu/hUrG8
4RuCuNuq9LVnHK+TndNLwbKasIQuRgHNVC/ia69EM6kvw8eRQwtTq5DghqmLdkt2FBe2EdkRROPX
YgRAGPUDuVtFUQZ/oYDedYsWXfTWlzZFZJxFPS4TzSbRs3ffKeSd4+dv5mDJDxKg3Aer6uQHJHAX
HFmmJ1ElGmEN443RIJoPSxIdWMC9/kaLJun8qYeIKVHXPMvpI089fpuiqkdpDSsjp9uKooj1U8Na
IlGN4Mf0suKiovSI+am1v40u6jTTP1ShBBFhemMt671ZM0xZMT1WL+SYpbXeomBZdTYHxXoEP14Z
IoVfHc1h0RMz5oiHW5myutfFFsTCDsHLraiDKonbV5c+6UYg7ZUqZqixYeeFVMU5sm1Gkpv6wfe+
h9XYbS1NRtegSvTzJK04C7uq/kAnBnubrH9p5ACPi2bwN4ahWM88ms6J6lTQVTQo54ZaPLih6+wL
w2PrM/WssSrMRuM7/1vxskz6eO+WQ3Yp4O7PRE810qAtGjCLfU3ZyAW4aw3zlFcnyDciQLM2dddI
OyhPyDFLgc01CDlfQPwJrZ1QQiF9rkFiXLpdAQNnqiSb5G7wdl9F7uju81Yt2pXB+ei+Hwp3LyrF
RU9GUKxlOSxuMffmBGcm9GJHea1qtblvXSTzc4MUmOOGYMmzFK5fNbZTViM+DbHyzRyS9lkHgn02
YuuiTyWQ6PpDlNs70VHutejqsGwX/VTOtx5HTAhEW+S3wbMKG0Fr7X6eF5ckHLNdVWCaV0yANfhP
ezUp5aMogYUeT7DS1qIEAGCCeeF4ITVaPJerAoJqObJ17fIsX1tJEyKXwCAk6w9Vbtif5x0a5Ist
4msFxG5U4WREKV5GYFNr2Br1UhS7WpIXkWcMG1HsB/SXETAdsXokGN+0g9/KzaUGt/AC7UEib/8S
5Cr45zB/EDGw+kBZ2YCIyzzVX0zVAo4tS9jNihE0gLpdnkprUawx4JuNyAPsRdGMjIuCHNFtJL1c
2V0ZvkgKW3l88NTK5kueOf1L68MWrlvMJEQx83Uom2FTrETRjHDKVGEKbqHgDC+RXyI7picFdln0
haD6OFp+zJxA41hDyG2T4SnivPKxKrzbiOCW23PQ1K/ZYEfrVElxDahV65jklXVUYToddLKeoiQn
KqdYtTMh/dBQQWx+jBA+maJvlaKj6GMNv79U2TK/SqfXy71WofiXoBPxgIAkwHLLHud9OBTfA2At
aSOZYM9YL7mBpyxFvao+lbnpvBc2CzkpcLJN38TVa+jESMfQz3URTsKqvt0PiTdcNan44QFH/w7F
G3wvQh5nJeqKkz8WEC6mDhjUvejpKD+iM6/sYhJbtxcq8Z7NvXh8gw1kLf2i25ZmB6rVGapHiBvF
dVAuxlQQNWkUm/in2hOFiLp2kKNj0KrTg+EzotVCb1ayodsHgVQ9Iudkb5B7wbYjDDB5ghuzADii
Pdx61F7PAjgmpz4Fx33fIn+NnKWIRSyCI/V05FOehofJO+6TaY91G8rq0yevicqjaO1wbl8jIOrM
kVosz0in2GfV8VfuBCI3+du2CSaQC0NzkzevQ/3UGAZzL4phtsHurn41Msk9hFoCl3jq1ICGWg6S
ZG1ElFqX+yJPg0cnbVGBrcZ3ryKK0zAUwBKlWomowK5D5rM+ObdyF6+xklCLj0aVavwm3PKp13V2
/WhB+DxRFm2TQ1sg/yrqTb0s95GGRZytQfS2qkF9aFUn2aKzADe+Ne1rW2pkXPrW/Km6j32XVj8M
iT1yggbILTQuA33t4MBzjdu4wNXLCb1WevTx92uqBB2ZQLaeQDlAJOnyYKk1KWD8PE53Y4X5t2jV
fCs5Zcr4IhrVuHauPqwU0eZN3X10WV1dki9VCLWIVQui9ENnHoCrsyxSq0tbeG2xEHVabpoHcRda
iXmI4xwkgSI5Kznix7y4N/9zhHt9lts5zuZ/hhFxYphCa7aS4/M9M1C1ibMoPaTTRRQ52IVpWubG
QhRFgwgRxf9al6FJA80BT9ppTHFptPpzzH+rUzHHADdePln6gAaGDLs7sYLoFYhwsjEq/ovbXglf
Q7UtFw75ua1olZruF7qN9kk0mtFDjEbtC0Y3OtzV5Cpqm0hRd7BQkH+ZBjSlMlwVTSqtRGteReDi
RiSx9MTh5yxbxrmvcgwxNAyt4mJArFhUJpbRz6Q609codqINKSojuJUGtiqnW2AqF/a2Ub13G80q
5P6nzk5dAACwW3UBGYDkOSTfWYeXzd5uygh5d/nzAuFvIL3iVlxv97GHCuxMhI1p1WwKfVx/jRJ9
ARtB+ZNxh3LLHnNakMOObeIaJHP0d6vz8adBdKbMV45ZKKApYojHJBUcNFemLkD8HUjD+7+7VFD2
FoHqGPPBkCYuoC6tHXmSA5Gi0N5ZUhO4y8av7B2aypQ9uHSp7gfoJvCLmnkmxrRdqVgzESP63KP/
rc4DdT+bDsXXiLYp+FvB3quxDIznrhY99WhGH1pgtFeTk8VjlWRHURKXrlGV6UcIHBw67FXU/ZdO
gQe1Z37vcHuFpPKeypIMsW+uShkFBstDCGKmxUW2ThoH7QRRlsIhOWJtvokbT38QF/Aa+oM2YJKs
+M5BjbC0BowhqUq+qOzBPImLXzsT+SnMj2g5AwgaW/vWCqIQ9z/NB09aZuZJxIkeoYr5mm72F1Hi
6WUi9wTThyPd6Furux6bI+pEL3FXxiMnMR0walF0kZg4Dpo101qjv8qF/BH2rbwPyni4BlI0HD09
P4k21mjDtdNGVDvHxOGEH2YUNhfxSsaV4CxCbAuJQI48sMmZgkWdiVz6PKugtIiiwl7oYmq3eFGT
OOglYcFDEl8MOar9R6Pr8l60SlLz5T3oJQhx2yv8WVHI2r76c0kGvkCxZMnQQxRws6IFMo1ZrsSt
Pzqf4YZfavsc74GdRir8PsKtX2bV1kzBxmzRBAFuK7UuH9qeDKaJwffKClrAYqKl18rPZlGspuh+
CsSQwkBE4H86i7h78d5XjNqUln4Lvo8i7u5FuF0N/Bq0K8m0SmqKpBHGgFc9DYOty294FjCxcNru
ogsPPNnYqoi+X2vJ785DbyzbzqRVsWNzWUuJhxU4nW8jNPbeDUz/JEqNFXscZ8YBeVYixCBtoE8i
75G3EXVpGQfXjgzz9AKiZkQUBlICS5R7J6+KvmuGitrLNA4/UAS9FLR0WL8+D/xyl3XOz6bocu3Z
L3BgMRGyuxVF670oWkVwNQXz8P0afO+LQPXnULdgWCs7HR4ewEg7PHBeEuJkOISHCYS8suP4uyjd
6+9F0UEU73Vm0TpbIF2Lv+pjtbf3nJCoYCaq2b+NVroI8Sitjkdsh2rkPeTvLuJlLUPFeawY16GI
vr/arTyYnKzPRC0AS6R/bMtf3t/lPVwMlmQjvNdY3kVdbi7D3EAZVc3NkxWq5txp4Q1i1yg5XfIz
8SYlFdUuLq4VFFsfnvLaxTv0KU+137bsYy3cWls56/W3Iqzx/0AN5TBiO3KMJFaWuhK531Jy8WrT
DCctMfXiI+pRahjc8NVLnPw9qnBiwiTc2oii5b6j6WG8dlWo7jrIi9hMwIrCKhAx7sYpz+QojMuf
3krlfu1tdrfewPMbRAA7rfio9WrhghFctJiznXtURjeNGYzbBFXkEz8NnnrwRF9UqQNSYwbtr6I5
CTihUZkviVJHb43TIYSLdsCtd0hOBjyN9tk7dR3pufYaKOpTnOHDWAx1cMZRkSz01LYvt0uoZTtP
5RzxXgfuJVuNCTaW9zol18p5gW3Y2pUKCLBGbj6BO0TSIImHjarBhEXDGosrp3bbg+tl3YEMPhpG
hroVJSNMabXE9RaJAgpeuvhG3PqIjr6MGdR9CHF3i7Z5bHJmOGAZPr3MbSB7ep3brRx2SPgbZvv5
Pm61GgvadCHeQOn3G8Xsmu19+FvrbUB/qEgalxxMiOhbJZJ+LMhFhXip20D4B2FNVWyVFEjK6vaH
iZbOzu1lbcjV7P533IJuw1Ut8kAQgzF6/PO2vvyJUd1IS8PEFl6MJlq+vkVR4enDDpGvkKcJf7sI
vL1LHUBVutBIMK0wnMPVu0ys1RBiZxBNiz5rWrJ1BScUIX7iXWLeakS1PCrqZkquzkTxHs+qNeA5
XlS4lSKycGuOm/TK80vdiWBxQRVIOWaGPPcNL42XrpLhmYBM1u2lzQmoh0uZjpRMK0Gcmt7K/ZUi
00R1xkkP96o2i/yD3ZtbthHG+fbaRdGywgOkPf+rf+VXKO+O6bi+DyDuKrx41Dqwj7cBBpwWdoON
/8af/w/xl4JBy5as9WLWmbza/a/XSRnzvGZf+uWv1y9oUshf3n6clCFbRk68/+rOQc3kSasGfC2n
/xVJ1p9RfEIjf/r7xcv4KDAsYY7wqI6yJSja5iGDX7NsTT8jH0vOta6b8IR8S7WOTMU7KnGQbALU
cfZNKPvbPDHdXde0WPblo7cz7MHe8bgJt0Nk2HvUNtNNm/XuoausGn/L3j+Fsaas1FiLz76O2v+I
FPkDoJgcYK06XopOURD8TJwr5spMGjgRPyWkiObm4MvPZOpJYBs66XXXIuvs+f0b/gvTsVzlf/PU
AtXxJsDHvfsN0e2oS4r6KymMnarKFrm1XJpHiMGda6mrtoOkSiQonP5iNdPHZBvNB7BWCHSqAp2r
BgoXGC9jh8R/GHVX1zGRHZOSEmkSfNyrRs6eRhdVFRHPeRDP9l8DcI+ZwsH4I/mHEb5QE+yB/U4u
YKO3JK8Rv/p1+iq6pMjI4q/jfRgB+v8ewI5Ljr7WpvFiePHOaJ3JmprsV53sWxehtTj9MUbpnNSw
M99KJS0XtZfoJ7iWLMhKGVl6tWiu6STfPTj5+EPxUPaW+WaOmLE/+pn2qwtU4zmLMnmJHg8yaGnr
H9A4cZbM4clzZ2KpIV6lLy9aouQ/Yx41syJvpKumkIbSlRb8AnjHUxYUmA5lXfymNs5F/DmJyueb
uc43PUZT0XOb6qFQYmMzyGa/aUsOCLxeaeeGpiA9BlyQI7EBN7YaEmypT3J90624SJ7WH9IqCw4F
/oBTtagRd75PGxDt/+kgRtGdNuH4q8lv0aLOBi/WzCoNDcoQCip0fTqKIYYEpRrYnNntJf9+9cZL
5FXgmq9aq+c71Wq/Xv4/6+7dWivOF3poRnPE+Su0TiEpwGUITyHZ8dOQO8HtriniYe/4OH/9qRJ3
3VQUd4rpLnq1UPaWUnYAkVHSLSIZlZc/l1q3P4tyVgGHu5dFDL9yKsWtoejFJjODfWY76kOo4DAY
gxv6huImuT43dQ9tUinXKNBeIomvI9nrbCFHLlKykqU9VZq9n3BG3ypm9aVeW9a2HFLnpQNsf6sP
pXaWqTUySf6kb9p06XvWHERbpzOzWA3a9KJoDI8tHKy3LMyUTang+XKr9kDOVYP8kiZYzEVWz4FQ
rWQPqZfVM7+WpWuFKcuMrPb4w9CTvd311mtQGtJSj1kuuegpPUgmSpIiwsXil5RS/N2Mh3EBwdw6
JEqsH6VJHGfkzX440p5js+EHeCf01MkDIWAtt/u+LJplluJs6eTRerCbR34J+inMjOzJ0dcRO8on
p8i957RrgOfEEwO/k57SSPmeK7lyFG2y0krIKaXVTsQPPnIW5dgMa9Ea272+siL0c26tPWfweE+2
82AafFCK/jA42PjlUBQ0uIXw3bz4oag4XZgCdLP6+61Y3SofUEET7XI//Pe3AjD9862IF4tbCQhs
o2df3opVx5OqFK+EGuXnW/ksAqIEsHZ7G3gdX8YURQ3DiLuVViHF6YHDn8tdFbzmHqiklInqR8fO
sFKwBZ7pXYuIhmX86ovqjUk6fDe0IZ275I0e2Rfi0mF3Mdqig7qRxsDdJsWg4OE1dqsGzzikZxic
Q/PgVUfsBskDo3vLMVzJKst4agOFfSCKzDNRRE7SZbFs7yu4B+08By6r6eWTaAv6+CExg/iMGKb5
pFv1i0pKFl7diHK+aS8FT9/mBPii4Ks2a7oQYfCwruZa2pmbsAcTF2pQvztsa8m/uOGBpTbigUXr
P7MOgHvXm2fR6Eda+Ii3+a1NBMjIy8DZk66iNEKaGnsru4U7GYTVnHz/QTT6rroF9MiZu2Qew2Hw
LrqF68QNPMluc47tm3VE/8y7aBOEEm8CjNSjg5NjUdOQjlyVmhwdkryMDqLh34p9Y6K4E2WsQe5d
/iOwfBoCLRq7mSfxXhrLXlVGEHwUDir9o6WNR3wTnFPtwk6BqxV8OK1zSFo9eME7Nd3gRIZJKKQT
Ib5Zdv1nz8isP3vyXzwxTGV1V1qTQG2rbRSd02wn0ENEZfN8x6FGduEsjcRKVyQ/XLDiTSQlXyJs
vdqOBYB82Sozdu1uuxzw0JmbSR7La3gP7ZIMcjH3AWCf6pizzMW9EuhedkpyF/JKXyfkfR07WDQk
mRf+xLKLn/kuOR/xiJm9GhTlEY0r9fi1PUGkm5SOrEWIWE/OPeCrQAub3/oJTCYAY6Y97ArUDdlI
UaVFMYkFGQnxdir2Wmr+S3yb+cW6jO1ff30kZlGjF3n/aJFeunK8gqL/9GmL4L8+8nudYfT+PgYr
cFOH6cf/x9l5NbetLFv4F6EKObwy5yCJluQXlO1tI+eMX38/DL1Nbx3vU6euH1Cc6Z4Z0CKJme7V
a7nIlVTUrUzEfB7f4w2P1GZ+t0aJtxdWMsZztQitp7Q2wjlCTsNO8PAMuRISpPbHO/lJ0ENi/cEq
mupEhvLB+dEECaXd8n/OLBZSUSPbxbEXoAYyRDs5iKBEA0G6RqCjfYmo59okHTXaDgSfL4pkGZAY
l6/CKLo8iEl5JrwU4di+pKpC4XYRHYXpMZcwirkUgDEf5hLG0vE/TTCMjQo4dS9NFZRQurr7hLP1
rLPGYCX6xMXzHYgRH23h+BgnDGKcHKbBqoZaEFmp+LtsZ+7rKJmXXtIiDz61a0TgEtJMX+ah03Tf
8gg5g45Mx2tG8cI8BVT9hFI758k2l45yRmq7Aze1U2KI4e3WdgnnsNW3LNQqc8ksbpC7yDMd2tnP
lWT/XEaXLm1UDr8tQ7zy5zLkSse5bfvtk5175nLkV5hD/LAx0PqVJFSWpniG2ZKbLgD7hUFVPOvZ
cKtI7n5WvF6bp52lHVBVsq91Vn0vu5Kvw0gtNfSj0jGX7ObCTwkxbt6MWyhPehN1R0eVwrkOfJqo
RwcTdpEADrSl/Mpp9C8lJgcpuT7CzFma7mu1lm8MWgt/E1WJlQWZ4kY0EZ2glq56Hyvb3PgWGqZi
NMmFnQbl3UvtUhaSUlB1X80q4PU33aS9yKbWnuHNqWdingwew3k3ajqhBnV4NlvnPE63MfhFhv5T
Dapm9OM3+LVmYgGANlRuDDmY8uldFGWJnqFtfIo8dtZEBFWESRgOPdOnPNbKp8J39aNl1KgvTP1k
rVDn7LT6NGrKePVV6wv8zh06Spm6g7hxfLZcVM6GLLtGgLKfW6sdF509mgjnYeRSHtuxvOkJf485
9WafSrNPjsIXVAR8iIHSLYQvBHTNFWAkSZvJN85z6M2sSNu200xaPVpbY0TrR4z9w9IdgOqFnCbm
ClDib0sL/8TWDMQDfGk93UPiUjch+qVSpey7LT7egzCKSxMRZLZapKzuE1nsNR/3QZFaQRTZhoC0
RgTZqmrzm0Updt1/Q6RFmQMlcE5yZfR7WGXbJed5+a0n0yUcM4VAhewkyXOU+nBftVDFxUauPTcu
D0DhYo7ksC3Te0sC1INjU4r2radXZ05Z7X01eyArI9ffdCdA1Im4winPKnlvEtVZOkqrvUHkvxFz
6Qafbk5yAcnRhNRTmEnrJtTNZ3eS+RUuSCfvvSEsFnVhtscuR1TWD5Df9eUh+qRoqEnZlvkqh312
MEyHnOjUdGW3WZZOEm6UKrfgscres1jKLiq4uBfbhMN88oKm0tunU+mgaOY88xY1dHNb0RxG4zyi
hHz1XEV/8tNoL7rb2Le2ZOCyhZhanYpuKs5zu75szNeqVDa9XNbPplIn0FClz2JQpCjapsnAu3rT
wp1qlKgp+t19SgUpJ5/46S0wW/XsOsM3Maih2gLSYPgbRJN4AHA1FNwOYiVNPUijan6yCxu8OTuA
mbgfyUx1fnhyeD6m+4Hmp5gh2hqd3NzxXlEtUvW2OaSqbi1L338OAc5+9hGHp5jcDXgukrSGmvNV
9EuTclHVuOoh9ZDhqCQe8JO/UVBKHVhGefSMpryGMIkjyYwhVzpyDIHjnSrUQC92HEJ7ORmiKEKm
DvqLU2tJ9hmtlPZuCCPYcHstqM6U8iRnGN4JNIgRyiRGCVE3tb5+d5LIxgNnTLXPnRwlMz1uzEuo
9uYRoGc6FyPKmIeCY2bDVaWM4YhIcTeHHVz9HLfVl8RXiifE9vqDVdrGfQBIrk+jPoTPWVY5e8rU
YNyfliZpf40o635OCWnv5UppgN+wchFqRzcD6AH/nLbjwGTc/eFZ2lFcNtxIssY7eWL/FutqDdVr
IBNA40inPO0TnlIQeuWd5r7GRYmKDVRNW9G0IaxKaqN+dpTEvlQUaotupx3jTVcjTyGaOfI6M33k
7yGaXboEIli+2oYyHOueFI/ojmAdXNmICwIeAAHr6frXHtqYMzqm3Qtn2ftccYBUad60P++Hmht0
FgPJgfyZQXII3stCLR4UpEURafDpPrVhR8QI+dUQzapBqJRyCu1+P2Bs3EKuWNEf4KMwf96PXiJZ
7TdGt25HWX5yLO3c8ROiaU0EKBwybk2R3GPJO4eyJshWsmZlPInN73z0g+8m8pixbfVfgFqp80bq
9bOH9BWh26ReN1oTPyecjWGowrdEzQ3xpL88FH1mctkBhEEEa5NkqbrRJS2+2nUVQSc4NN+M+o1I
UvC9oMAYle9YfS6p4V7zwQx3qMXk59SybKLrhHJSmLyFrxX4X10k126ImElLrUjHPUm97qiioL7o
qybjTA8XRhu7NmdNtqVwdk5cbtVKg0LzhuJ8iDQlGxPRL3dU++qKm5yIB9pPrltdRb+eudaEF203
oqmip8xfRH5t01ymlAVJ2Pu0jhzP+J+yzyFA4aucZ99Ev1/rzgIRan1rVhVgfqhICfi/+wSGtmlC
dPM+qyq/ISChXOFfyMAz1SV/x7jb1XXqLfKgSc+lZizqztYONgpTUEdzEf1B4n0yG03fJnBsUVhE
eSZVbEkKk+7fLuKVDuH8IuLZuXQ8BWU1RdOTs1EAyJSChnjKP71TPYk2vWISwRLTZkZqwTZrHsWa
wllcktL4C559jZiNmXbGjGIbj9w93/TfKhd/q24Mm1nI1/8gyhYf/UCaAY5NY4HodXNh+DhBoqFu
X0BIcicTyv9i9w+s8NfFDJR0rUP7PhN9lI4pyGHyO7cqYwDYojOcYo0znnigZY2QbM00+t5poE6L
cHUCrmnqVClg3Dlx8VefQuukFMXXAO2d17gztK2f6t5CNFPbHJZtEfVr0fQMD4pzG/WAuPKC1zpO
t65i9WAMg2gD/QicuLobv6rypkNO6BOl3jmS3eVN9JpVHe/Clh+AZHKqkNxc8vUe1sIqKz56MmZo
H2wIH1cwjkiL0QnDq+mAvtMLt4DBkOYw6MG1BKOx9WI7gRdWhYnQiJD+Ncv+LKziwqOZcIJExdyv
UaI/CkHtQnzxm2thOIdxzIcDobr2UAflSRTCVDlhAqdU+62ohAkKJ71KELX+qpRRVTYPQB/K+aPv
T4Oi4WZy7D32rQvvheTActDnyhsI5XY2qknOybgYXro+W4v+ngqVjeTI9dLSLXRBQgftLjAn5zyP
+2fNR21nGh6UBNID2yZpkGvKG5yG3z1LDy61QdicCMZZjI4QYFxb8JesxKBkMN5cSLKuiR/311xv
b6I7y2x9BY8Y8N7MX+ul3O0jD2Ez8Ypg489XvmdDlJ6U3V68+u9+H6z/Ot/DL2qaVx0cJyVLibEH
XmFNis78v/O3nWQLRFNcejTS5vzmKhsATt68MNCSdd0mvIRwCPHrKumfo5jficSqmjMMLN5ZhWXx
bjA6KYOquxwubV+4xzbh9IP6ovG5c6MfhSVrVw9u70ORICkgZuLw8do3ufuUUau2H7IqWoh+4liX
vlOSl7h1pF1VFcq9f0iMne6nLU/UDr62Gp534Q/j18pTcvMTAfps61m9BaCIddMQHSciKG+EB4DH
QUO6Ev6qA4wlgunAgqUEiot0HedD+9n4Zsid/pnwtbsyW0C0ZWX676OGFB5vW3YzKhQ5sGyi8YyU
dHbyTEprR9ePjmUS9huCVlC5aXW+k8Mk28qmCyqu4XxEgQlwrxjNM+qHSBt4JlrUYCGf1ajS5oOv
OTdjDMxZHATmm2uxOQdUY30JvIbKsij6brkSD93p3FqWV0LSKGnyM0IuoJWglRyaDWJhw19J7N3K
vohA+4TVi9yaa3Bx3ZvDI5mDAcwtTcWn0/MQhRQkML88EDaXlp1uQlUOly07ONAsd3QLsQT5J8bF
Qg0VkIy9ufcJMIwApgh3OUijlSo5MeIkVNxO7BKo3EvrVuqrFTpDyjsZ+m3Wg0on9pMdHDceoU3C
jb8Y8MhWk8gCNd0VIr8vJJSV9wglaChLnHjneYnx+r9N66HDBEUqw8W0oMEAoytwCFOWmR3SeuFO
NOfORKLiUqpwEE2bXCcZ6snyt5vwgF4CgE/ljykibba7tlzisD51abcChOwyYZd/UEvgFLnUo5qq
y9lzQ8IceQJ//DbAbRyXcfzDNovXsR26Vx385iJTIfkMR5XqLM3S191QVFeSfOWcDXj8xW/ttTco
0Q8TZYQwWpbWZhIyuohirKgxEWSnJUqsgn+0LFn/zdam9r31z3G+4WTbZozimVE4/nOT9A7JMR9u
3Un5iSx2cayot8+mluj64BHKsHJDLPgkjNZXHXWzi9qBxJEjpV+0pWle+JgR0oldbes0FbQpalRI
iCjG4zlTPoeBVDfLOpMuPjVXVHJOxhLtvFRSFk3W6buhhLxF8vcUdPp7xcuC/aMpXv1rnxghXMSl
mWZ5NMWwP7lE/gqFtBE04i//zBtRVqg+O0WrvfNw8FHdDuo9jMcm4ntQkiWj+q4UOZg/ZejXolkQ
Cg6TOHmV477d6YSvF6K/C4q3uFXTg2nCKzxXZHmPFo1/jPqkujYg134GmvvBAJDsZcNnHq2oepbd
KzmnYKsN1NVnhXrvbySnfUUkPthaYcGzafIv/f/wrzkEL/SOaqEYzlmyCDbV0zOYwKq/zAZ64Fb+
jlJVNNPMSHpp4JhZqYZn7j0z1w9WgWRD0Crpp6BpvwpfKCbnrQVLStLb0KSMlXm10ixe8DQBZKt6
5zHiYKjxR591dtZfqoJdOPTPGoV1U2cDP9E6GH24v2sLoTlCXN4FhbwaPAeMtYwQF0SUFQgIe3/z
6Gt04GZ1Q178PlRYPGth+XVwuXfVLaEkSTLK9X01zaxVghwjQcZp6vLXIkMVz1zIEs93v2iE+Yfv
9kRh/ref73jNtpSbALE3wyqXI4LdcEtH8JDjolAnt/X5q1CZFJTmzMtUb1fCvYbQRhouLVCL686K
tVlKDQ8cdqPpLe3QzhZ57gznOiLkQRBEh2wAWYLVfVAg8TPeF6Dc74PUsYJyV3co1xj+HlNsTCVp
zwmldOZsYKN2AHe0EZNaBkDbKmdPV2Yyyq1ag5grVBnzIAVu0HVAEHKZ80+F+B9VN3JwqGBZ4jCh
ZlsIvVBxjkN7FSkhWxvguLxZU38OWhjtKF+0X42h41NixOrZVEJj79beWlGs8myBE3sCw0extMIH
3+TplkJInr6lalodhJUaJKLuGjircUzqdO5LOSj20tO3YfHKCQ0BoLoiIsN2LE26cttmen0q89Zd
dDKHsiTV+ewqNgxdSIEnReb+0CD/Dtu65HGMRnIqU0kqu1TstJlpsPWl8Fhr0KlKlKOcaihjTZXg
LlvyHXCpHjBkQnIkk6KNWjfyWVR1m5oEqZdMaY4oCh+onr1Q7LoURqfR0VGQ8ktC2mQmW2ApxZRl
0RY7r1XRHA9lSs+nS1gkG32aVniIaSFZa5Dl4R7EtEDplvdbaHPOT2HbGFAkMFTcoZhO3IMY8W/T
iQHinqab+226x92J6URput82/BmnqUifkpKLTOcQgW5a8KyfBJ4rxYEpJkHnOU83iWh2VCwS5mHn
X4e5tEHAsr4gIFxfolglS9I1PWTLgV4stWZcwHlkHx8utpIpi0jRwVKLuaIyTI6O66/FpA+/iupY
VFBKjemBic9g+oFlKkbkT/i0tbML5dq78OcXIFGtDJob+yGB6xwGpb4ZwIcmCOjfFoEHFZb/5xgx
G+mf+sYEj6ntH4/XH2cWFtfqDjJKWAuR7srhQ1rXHrj4YKJLqGAYvBIDv7dEV1glSP05GnoFCQQv
foJwiWKX6UIkyAKqvi8U1CxhD0nLeY+YzCymsmovxjr+mK81CMTv80laMVxgFlyKpYWH2QB1yVLP
QkpmSsHZ3cJV3C8wEynI8sSAgKsrr+Vn0WOj5jKvbDapUVsrz7FGpMRVG76WDxe+L5yWEYWephjh
lIWSEOqgeGp2hTsCdui/PPyTSjo1vlmdRFcr8V2UyS8tRRMYQnPO4aoQk4kuxxzCGSFcJEVpP4Pc
sdcGBAPzxy0bykXcnugxWhSCS91Nf7tl0otEGKfh4mJzyw6lMjO0edWr5I8/skTSYUyGuq1q0GrM
8lOQ5DWKC0Z0lsyk+RIFPao8del/GhoOH23oZteylqqV62jh0SjdbAs53rDVibwdglqRV0rWWhdZ
rovF4DfDLc0pmVAQiPusBfxAsT380dRfTQg4ffboKFhVQ/BJKcz3UQ9RGY8Jis3kdEFJvrIjqElM
1TVMby8uwqVFv3zfShFCnh8sj+bD+099TlaxSG90W19yPOq+f63y27S/9X6YTdzAh76P3sIMmPV7
7UFV9uEm7s5lhFJXNQKo08wup6q7HeZD48ZvbuskiFsE0c4wgVtRG7AcKeJ8UVAoOEfxEHAin2BY
fTysxtLy1mKUMXbfsqGSzvzFrGdEFDfCy+gS0Kt+9J3HHFrHtdW8IIoVzWPZCN9yWY1mpQ2xNcf+
s69YxY8WSZ0CEAA/Iu4JBeUEnAaM+5HlQFFt5F9UHh7vklIgG+ZF7g2hBShto6B9QpKiWgZaVZxV
PSf4a6rtoWt9IGC1vbUt6pB1V4drPDHRzLbzteiSgb/VM/HS85MmWaQ18aspzC4ZRbD5zWxHZqCu
hDlq8j1JOHsjWh/n+W2Mo/fAPtlqC8d8mlp4i6aTOJAXSLGSr2FY+1EkHehVPa+ApCrWGUUx+6wj
I3oeD3pR/OwQpgCKiI2PHBD6zn97ileuTHyL7XCz+mCQLR4JRNeOj/5QVasdp+iXR5d4BaBbXtQ+
lWEPg1jfaeNnNwnk3aMfyj3nECMWJ7rERZnuKFa7bAU2tJmjsov0qHgvuQQ5d9H0P9+fcBx77Sr3
5BGr02MK4f3bewx70m+iE+HI398fhTMuJ7hUWoK8SI8aRarHXkqUbV6aO9FV9w4lzMIg2klZpkd2
1+ZMU9Jx+cEgmuLSZYO871Nkx6c5xcX49WooetKfQVMZc6m3KNL7ZRHT/7YwCi/IBikTdhDe6IdV
jIjr2l0ogZvNfzM/5hLTwMO8imsFvZdfazzu497XWwOFBYk+g9NFPdiRodwv+dT80Be1LvlICLcW
Dz/hIpxF32NElcr2rC7lePno+9OkOg/+g65SGhaNZbF6zPKnSUUfWYG3AjDnWvh+mLM3VAs2cgR1
VbYZ50Z2YVfPlL94Pnlbqczrs892+ixeobb9pSmV8mO/3xmvPmzT28cUwl9u1BczD5HF+TW16K9l
86rA/LB7TC3WHYkNy1EDnem0JNhJ6vGQaT5oCEbsRZ/rIw0dgp9aO3kZQI+muDNF1aUncTEl1nMN
l/+eSnqC5JIdqubwMJo8xuniJDygWxIVostSgmGnBsaURwm2bVfmO300BnkpgyTYUSSOeKp4ee/9
6KAF6TDOhQNJ95xtmuWTN4sCQoqqRp4IfTSUnOtVNDWLUu9nZt/D1h5EOswt8yZxk1fQGcmJeAd8
A/91kKcVT5wDSMYaZXesDK29X3LDBzPRGCFUPeiewg8qwVpyN/9yBEO8TjViZI/BwTg++Rz+FmbP
NkkQ6UHFSc6pg+lUNOWihXtNr/WDYN0z3Vc768pPnaJbp8egrK9q1JUDb8UOyHh2nOJkQVkcxJ33
raBEDX7BVr7IdSjtypYHm154xnvhJQvhEfYNEtK2hlZSCU45h+544UJn8kW23uJI8r75tOaxrkUn
CZrAo5512UIYhmXX6fbXVgMinSGberQk6sv5cKpzYR/1H2MZJF9s1CGg2e3sPYQ6/dnpCcCKpeGw
XJhd2CPJnijL2gbbkhqBCYK01UhJcfu+FG1jcvmvQUySiw+jua0kPXpKsq64e0hydrb8sf6kWXK8
bqEL2Cht0j/3UvpD3EWtBa+mrjsvAMu8jRygygd6THrxfO2TcCg89YdjKO2znudsjzga7dg+gR5T
g4MJjNxiBzuVEzfSprbJ2Je5RoEELPlotNlVPpd19+9O4k7aTLPJGwpPn+DvWbyqJ+UJlPyOoqVO
I/RuMHZO1V61BG7XZeoasCLCLrQQLveFzbBMyGcMw31lMc4JwmRlBMl7D/qI2IQ2fO5rECJl1Von
WfbcszCQjfsPQ2UBm3f8ZPw4QhiCf06F4L17rlue1481KtT3TpaqOPc1hAEY+M/FxYhmWuMx4nFX
j8U/jBBr/Otd/bZG2KRbylm8paXV1V611GpvtW7vUCZCu22lgWK3qbdPTWVutOO4kqsa8u0EpFgD
PsgeQneDdpC0kPw2fkMKFgaWBp6Lhrzl21H4OH01HOCflaiMs9kIBuC/RwiLN8JqpsZ+zHvnKVUa
66K1wauYCTamca1YDQTF08QeOWE0OuPipJBhvOU28aVpfW0w3F2ZhnBOcQyamYU5bFI4657a5DNZ
wvRFc7LsxbbCr2CzUTXubOgMEo0vD3IJK2GEBb3Z5fA9zYQ16bT0CUg1MMRQgjQ61l8rPxjuQ2Gd
VhZa4odr4dvFvrQNHdeZiZnCKh+uXgDF6rSMWD6qoSwq9Qh6Om4mqSoywYPSrkWzcIiV1zolHGLA
UEvOxeA8hQiHRtU+OaKa6m2AKmH1pDWAPzovso/sMPWNXCr+zraL4gABggO/R9FfdFWpF6FvNTcb
+pWZjEbOFy/PL52VQQjQ5ScZ9Lk/sw2JbBasBjqaELM2SPvXxzJROoAxiZv/WGaUSZAbhNjvy+hp
09yk3vwflvF1iK3FMjJ8Sfd3I5Z5vBtSCAhfVn5xEMsQjBh+W+bxbsa0/PluIuXYORaJkund6Ile
/vHdPP7TJJt3ngfgtlRKR2ZsQY2XJuyVq6Kj3Ti1xCVGM7JG4+xpNBrjxQzcb1HVpkdhIzU0zF0r
CrbCGHdBtKpH2LyElZ/KnkSuVsyFteegcfST5F0Y0cRyn2QKYkVLXNCIWVem4V2FO+oX6aylEvcg
jIaUU0CU+OlGWIfWt1a2LYX3pXSPD6xKHA/aIO4Spiv3ZKTlVQxtYd57gVX5sVJhd4cIWPlZeGtO
O8yo2E72wsMfOmUBjKteC6sJ6nndFkiO3++D0OIdfn63gvm6RMHPoaJLaXZOk7rTnt54AYUFIZcr
n4SJogdSAsmQ7u73kgX5sutDmDSnuy57rd6E0DHOSsJDk4bxrg9TZMM4haUz8VJ0FpNFvPrQ/OgN
1w6Cfg/3j/aPEwt7bOj6zmkpQtLi+/piFdHdhz4TCrfOgbLCJ7zCERg2VZAI86q8JaMfvpSWUtxI
iK9SviAk1aeWap7SuLXOoqUNypdIsZ2jaMGfViJ1boNmnlxhovXn8Hp3IMRpcsyhbErtpI1oNjCK
AVhzh/UwBqynqOay0P1yJawGsLJ1URnJUlgNsvibIEWLQ1gzSzG3GV+MubCWpEn3XjHIs7u1sqLj
qHQkJqaZ+YXwzp5kPQsjxc/ShU3RVrSG1AifEVqbi5ZVtuXtBShQfrv7Dsmcsx5WJKQpSO34rOU6
NaaDl3YH0RavLBJGCys3YUT7pwGoqv/TW1jEJUtOilLo+0ePePUfvjEVlpbhqfdJhc9jycfg+7jV
CAjl8CenETaSmaNE8jZVhpkapP57KWfBFlxIupyODO9tk4Fd1uvkYgMBvupV/Sr64ZF3lxW6RRsx
qqis5RDwf961pn2Iw7JEnh3G4caSsufWLfNnZWi3jt5FZ9E12opJnklrFqIpLjb7NFN1noR77Db6
AtXAZiVsYebpYHj9NWrE2bNRoRaRkqAe5Xk5yOC1+kFFarB7hrC2Od5bkzjoqQptc4cM/FY3wAnO
RJ+4pGUQrUMlrmd1pRj6woWoCMWKDC5i4IIL4XOfx5T9+pSPbTErxiFfQ6Br6nd7M6qbLoyCvfC2
FStbKYOirHsPqsA+9l8tglw7uDrNxeBJ7nsJZD3sYv0pMrPqmHgQbpR2576jXAZHVpC7p97opYvT
aD9Ev27DdR1AobxH/ie4hWa7vffDwgR27bPtBlDVt6kyM/zC2km1CuliTelP0zXDSliNVgtgfB5A
HE1WNUBN19C9Tz+HuvmLgQzHZHKnySxvfIrDejyJrsLPF1rJn0VxIsSVNdV7Jqudnisp2YhWOcnf
6qNvzPtEk+8evp72ZytB3Wby16caBNnpnHnlwRYo+swINfmkdpbCKLp6w/UXUMuldw/NUuKLaTsL
sYDwUDwlWVSy4909LKdsL6B/F8JolDbl9RM/s1LWy2DszfeYAspl4SoQIWh2Q1CU3xdFi/NvEBQm
viR/c5IageRolE5g7uX9EDklp4Y0eq+p50enVfmmyR2kJLWRPMm+H/Ps04CNIfNyI+34JjzUobp5
AKNvsoXEFcwTzbZ2cuMadD0yNNMcyeAsoQKDzVov4iU/Q9I+svTxNEayPq8AhcGpLRz9voZ8rZbM
k6Ra+p6KgHxpazoCVFTeCg8DMowZcq7+EwDsbOtnSrRWVb+99TBXN5SWf+vt5hOiLcPNp+JwzU4I
hoOhcq/GiIi88Ii8uQ8YloqY7GtQRYSiR6U9ygP1cL2CRm0gSdnX1AOYRdj+VafSYq2gfLOhFEq7
8aVGXrnJv0IEas5ME80uciIlwjlDvRBTVt53NUT2qTfViUrdALFVRfrToHaTwBNTDxF0nqMmq0/R
iKS0H7j6Us3b4XOLsOjkkPdBs7ApbTyYCB9fCs02ZmJqwEznwmuUW1wYFASkbgnl35i9Jny+hUMT
WhyfZE87jaPTHYOiN+/vk1zcom4o99IB+myNZNSfkb2Y5VRn3/TGtV4aQJxBGA1zkLYxuqA3Phkd
O0m4WZvSfRaOMvLKA3HxJ9FSoevtya1dRSsPnJ3ed8ZFjPNaGwnpyuQTzixB595aNbNOVHX1Nwr9
vzpB7B7FOEezwxnZXf/Y+HUPlsqpZkM16c1OvpDzaTM41su9GAqgGxGrLB1291VqdEIN2Je2wkpQ
35o3Xct3fRpbmGW+iGPUoEVT8VuepoiirEUzkodsWVAQsRZTach1L4sEmlTRBNlfrTJptBEG5g10
JV9lXyvKpRhrKCVcDgbiZfeFyh4YqS+X96Yx5FQXIMe+ivQIsrHpEvx6JRFGvfepkVfn6DRgFp2l
BfnZown71yFxqc18jP3XqcTQf59ZjMsob1mZifksWn+aaowUeOU9b0fVR3+MU61DnJ1XsozwyBB4
20e/MIqL6MuU5FoMprR5dDVtgYqLaJOvvoZj8NP6Yaho8ki85lD2/jb+g5tnDtdAKX563I1CJ0a8
pNjkGsPGvIlF333tsrmRhtRfqLhCoMCrgqPvRdpeySpvNZh+eSNSBqwqjOvv/KpRv+jbX+V+qkBs
k+JK7K7YtLoOh0ltTagAymmh0bW/eEDL2TVX3+Oo/DJCJfbJhud3iZxTeTDitkbkBJa3PsiNdSdD
rFX0xo/ClKy9uFiwWu7hfLH5pZ9eyknYlbMBRsi7XbG7U+6m3ubh/RisWArOop3zVrP80Bf951Yf
s+d6uhRpTblO2A57WUmz57gI5W3Z8WkUTeHnA8hpNVU+iS3EgMIcmI0U8tppvHBT2xfVN0POK0yh
Z3qylDTJIclH0xob/aJQMyda4oJYO1HWwgo24hY47DVwb1lP3sh/wbxJ4XjJXxGSlndiCVceup0a
R/VM3ICYoorZOYfGcBStKB840mWZcl9EjOqMYa5DREaWx+hX5dinR1NN02NpOsnx0SSWf+77RNoI
o5KpxO3FS3HRGsfh0WW/PYZ+dPH0huhQSh2z3AYMjvtyTULRWOpO4j43g/6EZKf02SqA8xH6sA+G
HFdXXwfvLQwmyovA9YIAzHENYlKFJ/I+QiK5LVVFg2BQbh4ynYhFlunSZ56UlDg4yKR14BsaSbGA
1ifel7aEtygPqaaqAJH2eRCD58UfrtsBqvB316vLNftQeQ1IO36PibOJhQwUwJYnxwkRIZcM8zzV
AtwvsU5Kfah9Z/MweEqWQDq/SQ2OK9ZolhAwoBG4duoKtb1p6MM3dRzY2hOvWwmDPSg6uEl5XLh5
0hxIMrXzIYUIPg90BSJDkJAl/57AaL6oWTW8o/FULA22N1spKdp3xNen3rCX421IAc8yzKBzh1b4
JUYv8imwEYiprE6PjmEN4Z+fqNohHEtpndmSdvCnV+HUlwWjtPaIEt5f/dEvq5sFKHR9rVlhcBYX
aSQFredZihZEE4Bk9jN9BmYLrJ5MILQ2VNrCk1NSjswXfG+/Bt9fxX646wZKlG2rjb74WXPRArl7
kQh67oweBQ6tcKMvMM7O23DI35pecddN4UVrLdftd928iHFq7IFm6cJiK5m9dMsgsrIjFBitOtQu
ru8Xi4nwa5+y/37ynfzbfbHEJpo2VpTmKGl8NgDH3O9C3E9FMeS1aeqMnwcnWIgRMD4fIkDrN79T
lW3TN4i+TLddkod1gjZ/z3OpXktaDm1vbdtvPRkG4eAVcDnZeu4wKNF2mTzFkjrKGgyP6ry4ilRU
MtWa0FvZfA9e+iFIvgcpdS2S0mRoZcBKbEtgaSDnGk623pcLVwVsC4LiKIZQlHKAlCh677ShWJh2
Kp86hKl2TWGH6zqlqM0H4I7qbRx+B7ElxoBf5/cjMNnDFEDeqdrNz2zxW6BLkOAVQajdGrts91LU
aGycVPUmrKIpcUTewcGvTGUEypzMcL5+sAEbY3GIoWC40wVLtaeepDBaC6Zg4eXoQbjxozYmKwkz
sDB8mEgY1Lz6baJEUpSTXMbr2hr9/2PtzJbjxpVu/USMAGfytuZZoy1ZNwzbanOeZz79/xGl7nKr
e+/YJ+LcMAggE6RlFglkrlxr2ZAuONYuKZJwhPGvKClsmQKF7KoyY638rH31wMMCUOyfckOo/P9O
/tWsKY10U5I83EqvivwJpen2Q0PE+8G1/K/S2xjteAtn+IgmBXNnvvIDRZ78HsjJHLtFWHruThw3
2aHepa6zudmHAa9qW9EvaDWNzxTZXr2RJSv2RZfZKHVVzWttzjKzYVieFX+ov1pdBw8A7m6TdQdH
q6KrmckHFi6VyjsCvc5fu6N0TttaP7aq2KHMdxdGTQ+/hd1dD7XTdbAvD6Qyqxi10/lwG/1kLEc/
2X1qSt+b220+adeRbNiyLv/ZJH66BJ5t3ikZGN/SVBCE85rimxlGmz5q659hTcUG1ar+Q0fF3qGa
qnQTBKPxgurhoQiUChCwimiQXRaPMRVP+7Jw3Y3hqsVXtNeQbMMiTFjyk1iZnkRmdJRp+frWCxX7
2RYUVM0Wpda+UnOiPDdlqm5dUFi7tuIBqKDKW0iLSlHv80ZNz4pjPPA/oMIKA1PhYLTi5HfDuFWD
4PXWJc/q2cKRDIbSLtONcUuh5csnOzmdtKB8JDgIPdnILhu2ipu9dKI8CLCjtJUmWZjuBwgtM9so
n8hVpE/GRgNA8SQPpRjgapsrdGVz6l31AoXTUbakC5IX8D6jxXOQfY5vmzxH6FXL5vWQKjMHjzGL
CJdPkDSNUK6gQV0J/+MyafLFNMz4UZrDEguVo3CQr5zvA1C/dac21Pj8ZW6oLbrfFB/upcU02cXW
b4N17tj5ISCZvArsLnzNq9Fcit40D3kehq8O0r6o9+QwmevuJW5AnTiNG76mvjdskHFmizB7KU78
a0yi8Q4h+/457cHwzd63uaWTOyELcpvbYm7i6R9zR60ZL6QXT1ywNod03lx1ebXQHJc/3nyAgHOh
BkN/CGuQVasqzazrABwkXr2RNrJTncqroewapySiKkjpTpFVPYrJ93+Ax4eNOey1uw7G21NQ9NB3
+/A7OV28Nmq9fg3RauWzNfU72xBQGpjlRXrmlHEti5rikNrMp3MOFyWQUjwTp2WD1C3CqBe8+tvs
aLnqRGxK0VZDpWdH2ScPQ55k0NP8rU8O+DDx/mZ3Nf7LTrrd+owQWrcUSfr/wRW+7vdoolZuAjF9
zKNkZrzmAJmGvqwqeOQDDUT2SQ7DNA9V1iCP147ZKciSx7YBjXzrklP85iLbpeEg2+WNQVMu5Fg5
TvXBzCnekDPKi8uBES7Pres0wzIkmjxEk/8IN0/7BfqnI1v54V62gBo+6WGe3MlW5ZdwU9fWeRjV
FhZ8iASblCIsOZggdLXooEM/InHcfhkC6n3AuGUHOYoahLFUh4KIzjwKbU2zMtF03slRjUA9rNxh
tpWj1JI66w5Vno0cNUJN27BMGtZyNE7FtI0pj17J2yjNdNwVbRevpLFvuebazOAIVmbm32q07MNv
p6x1594KkmDyHa62g+4NDVwjb9eZWgceNJLqIvF97diItrsHtd3d201dLSa1hmZpbo6GyUAYului
Lhp4UvrKPvoYSNs3dvr5neyWhyApxFKEIXH0v0w7ZPwOSua9SEfZ36PNu9Rhhr8XUbq1pjEh2xQg
BhXCsqYBH2vMwHoV2VAtlWy0HhMSqevB0FF74We096Ky3VvtUJ5jtwWAk3X1Y5qa/XI0kvIVbk0+
ySxphqReTpQVIOSewuDk8ZEoYm1ODanrFN2fZauBtQz9tL5kngd1BNVo1rLMFXdVmFVjwPPe15fW
SJtFpnaozEl38hn3FF/re69T1zAKv1VTZr2oDioleoj6pmzCUX9QKT94HBpLf7Aq/96Hd+PFqPtk
D8W/upLNBKrJpVda7kE2ResS0xLZs0Ie+h4MyIvsbv2+2DW6DRB9vlKkefAvOHz95ahVG7M6n/ji
hkN+54zKL3kDWh122zKsFZZiOA26h16Ib/ln6TQ5G8i/ohdF9dGLNBAarCb3nKeFe26pK4XVCA4K
2bwNyKaZhNYR/dPlp/7cK0iLTs3ULQgIis2/+VpVzndX91/bLFTPE1B+4Pj8VXnFnm8HB0m5azOG
xp+t+vQgB2U/uJ6N7UT5qS2c9JDXhrEWYTO9Jcb3VET5DzdouhUaZflpbLX4PoYtdmHC7P1jytr7
bGqRgkqdete6XrbVknZ4gZBgJz0h8iN+x5N00YPYPEfqqC2lp6JPZPCt5jWEeGAj+t7dVckgnjvH
eb5OLYh9On7t3Ps8Daj+hPNqjpvJUQD1INbyEgK/RtKYB10QK418hYLJ+aZcP/nhGl33FJqeuhdO
lWyqmIIZB6kVaQCDWLzSBTVSoCBaJDxqf3mdGip6Kp7KFchMgLAwN52qpipO8qyZz25NqyFWYIQC
JdX/ZKdaGkED6ef7pcua3X+8TdDlrMSvzp+mjg13DTOeBe3of7sDOZV0lffii6IhWDhfcnRFcfrt
6rd5onZwt5XtPdTWBJ+GEy4Ls3Ve08ptVxNkiAfZNJBgb4X/ilRifmxNArKyGwFmUn9JBENd4qhf
yALxg8Yb8IS2G7u+pbJk3ofNmadcE+E9YiXKA+WCT9LMAjsAeFm0W9mMo/GI3u70lMbmdIkqB5qX
2b0ntE1UsrH20swevkKj2724bLOOXWqL673oupki6qgMJyV1gmcrL95iSM7W9ox3lQd9Br3Ks3TG
n7JZ7NIVRLrzixAy6zoam8VteJJ4WGkpO5OxuY+KblW3Fgq+SYoWyQRfuGt63Q8nHfaDaQPQzeon
3oPqLy/WnienNL6ZHYVIJvvgpwntyXUQIkBs23238zodQqAu705uV4lN13fFQwi1GYQ7nfK1SWHe
B0rY/zQcbQP1Ki9Xm6Ijz++nP3h7f1M6dMOb3iyXcYGeptMrOtVqfEbhp/T3URRN+6IporNRoYBO
3Xp/dOz6sR7YT8EVoO11Crcf27KH33mm0Yr15GQqROEVsg7/aqEG8cmvguJFOKSkhi79xxx/Wbjz
HPDA/88WsNVAjD+zh81zWDWfSy1JpockhN7ZT7JfxDig9zDykB0zYaqsRzokipRzHecpSDMzWQx8
GF7KBCU0xwSvAvSH8hzdghGoi1HkQyLppPVzGiWrTJSa0HHmgS+3WZ9VsAMQ6Bjj3oO0iVRSKkLl
6+DzfWaP2nz/2010EJmTsJyihcEegpvobULLSXa9iRxlwZeqnyp0eNSZp4ebyKfeuwsndlPy0q2h
5SslVpe5DlLAm6s7kW+mdlOeKnNh5/VsLvmMFTb3jqdf7ZS562YhzSiZ+3CYbct5TmkhbT9Neb1O
x/JWzllCIkVC3MsgoyP5l1EptskKeKetOdNXGVbw5EP0O2reg+yJyyHcaG6mrOSY7DPHR9UtvQc5
Q01K8rcZ/jS4zfC/XULeg7xEPlblmbXA8x8aRD/PwhzN58IsLpnldHeyZTSlWKCyHR5l07RrKnti
0pNdrZjPeaB027ofplWtVNZzlVpoUTgheJ95prGfpjs3EWffVoj7/XYNz8suHnHA/7drDHH9OgDy
s8Q69fTqAY1iECiOe+pHVJgp9ppWupJ4J7cqyQ/qjUMNUhicdV0rdnmgQ/pi+OdKs6KeSsuMo+xQ
52Hq4J8IKPqoCOU6SuyxRWL7KthSkBbcZs3gkfJOvQu0IPXJs6P1lGWDu5J9BoIKeqJHvBAwqzWP
cl83Lob12CG4em3fnDsnXsvWdYYhCt9cpb+0lCb0lBFA1HYOiTcQk/Ki6Wg5YqskoUFaPbfsVez2
qFVrdrmRnRbQUQyHgbz3n4ZwCqMWXdc2kCfrK9mF8uwXivEUjAh2jTZCXjBFAFdtgamQVj3Lljz8
3b6NUQxstDpfg2kKTloXdAufvegapejwACA2ezJi/YcIRfBDj9jAwJ/XPFhx2iIaljurbmZDVJMz
1PLum3TM0vLDMTDNH3JcOhZ50DyMSvVAneGwgmDOf9CiED4XV1jQne4NLbXfU95hi8jPxsfMQ0WU
RIOy+2SaB4ci1633wjKI94Fju5rWGViZm+kA89PPv5neZi1n07Kd/IfKT7+bBtjGfkGyCzZQSOPj
0RruA0uHiHXW3FPNyF/eBlJV/PtAPg/AXfDhoY2tf0B0wkAexjftJz8gE5Rb/fR1CsTH2fDX2W30
dvb/2y6HqOJ6B9dr8EtYTjPfVe8Y2Say+fVbllddgiKH2shxUuAU2Rb5POvdU+sfSS7GL59M27r5
MFW0dGvXmvWeheXVlMKuj1ndTlSXv5vmdmK/a232Ax326fOsf7+Bv8/6X28gVR3lqxNMT3kwvkNN
xqpXTDmsHgTixjivHlofclJAk9E730UwvX70Q80t1grj2Fz8zNKoiCbmJ0otea0741gUavRO+ed7
UBXqc9cl+dYNnN8nkxaDoObor8lUEb6O5AzmKJh/7m/vINl2kTxaVwXbG9nUIsirVpMTqXvofECe
+EjSllZ2byqN+ZQ3Y7/qHYuaSj0wn9BYC07tQPhQjtqziQNvxSeHXKkDpDIt82kUORHI4CcbJVAJ
8yEwpo9D55CghNuAdpnrwcZBKJxquf9k09qELcivlCvhAW+Rqx29ZvtQxz8GIPqrmJXlyUz5Af3T
wAuzfqV00YeBqqbm0oJF+qenHvmFRD9uBn2P8sI4X6JP05TS1WZaXV+Uox1GrDMdcyVfivIg1Nq4
AK0OiEEdrmayS5v7kSAKrw7XF6gZBBsjL9vdJKZi1njLnmBHRu6FrMKPIjI2rt4bv5yi3XemyL5H
OryfdpJ3j7pb6Bvk6wDhQgp/8lldX90VnWKk0iwT6Q6E0/jVGd0+HOdVJHqcWxiEx/sxASPIn+fi
TeZwLw+RB0FFLap+o5iEGha9m3R7qhFJDBrxeLWRhokyINgxNBenK7CDBPDDDxKleGPGWX0MygNL
bu2V8LHYm6EerXkAxDdVS752UAo9IoZWXaxQaAs/LNRvJnvlJWQCsE2g7/McOP5p8G3xrSb9s4Hk
rNpJd6BKtp1XrzlL6H3JLm5RUCJ8spQ6vK/IYN4X3v0QVvGd6huls0g0trq1h6qARZ7HWUi70SQY
6BY1tA6zDWpW+b7W0Mgp5gnkLPKg6KAEO/KPOzBX0T0Lv0eKGuy9IrQGEUIeetGI5hjCrbZpVPA+
4wibY01J+9tkwd9V+MqvlhxDIFzvZ5CbpAg1LfzSCiBDQcliPu1iiziGCi+9xjIShet0ReJRewnG
7I1vSboSTmeuRxSdLvJQ2RZ63K4/rmrdU7SF7IxsT7/EME6SwIlNwU9Y9kRFIFZI3fFPhxClrWvl
5xgRUPKIlC6q4d1D0foXyZTH0fbbN6tlj5/ag/vM6p7COHBnEE6n6barevdIzU9zKCer2YV1XVzA
QUxrJYntx8YHc4C4b/TqZcWv/3ARaoEek7j794tUoZJQbQsBFZIe3qFNleEeOJ26HAESbGQTYnDA
1l2g7SfF/aV41OAv5EBgpCCDy+RCQRa6wfPhk6s0k64DrvCdhavMiDWU9WrlJA/g99Fuu7aFsfDt
uDlmg/YxKvtlM3dqt1sMRXnOVIqWZN9EfuQ6y81OnmnagGakOvrb36efr+lq7Qn2aPRU4dl8bNsk
OoOXfZQtde7KPZVqkDEUa9dKzvBcmAf2mAQ9KuvVmqJ4M3phYCzlQBuYBikJNBhuTXkW61WcIVzG
8G2Gm410uY3+m8m/9V1nVXwLLs/ayKh3acqTnKuypt5ZX0d+t5J3LqeCmJq7lte8Gsjeqwf/n8Gi
JZO5qWfebHlQZ0LtaT7c+kKrvCdarWw/9fsiS34zkw56BKvGwnbrXZNECRQ3THyzozqd0U/TyKbR
lcDrm+bw2yxX6+uM8r7k2KzUG5hEvv9+k5+at39HoaXJUXFe/vXaNzM5tzyouWlDrB2vP00p/xmF
HXQHiHeTc5P3xV2ooysYBt4pH5Pirini1FwEhXHUvCk7pj7wn/WQAMKzhbq/msxe8qzownSR1CNI
ftdGSMNE1RNuOcfdXNux6w3Lqvf0teFZHz7Ske9pu7IB9K7kLXR/zRjnBaEhOD0GLRo3pUouzfZM
82jOB9mUh4mKC6BC87A8yGFfz8Idgh7nzya8CckmSRvVi7ttE4s/ZuWRTeqYYpU0iMgjs+bdJaoy
11saT7LLqYY/TLPPTyA0MBjsf9g7pbe9epMdqkyKGAurUtdt2w6rNGNrBwMZbcWYhpVZGiTlqrnt
zu0MepyHCb7+c126F/ACF7tz2/f5hOe9fY/M4Hry11BCj29ryr2eNHHvLqq0bda3RKdWGWs2JQD9
54yp7JeHzzlSvTXX2hAmBzlqjLW6yETub4eMvcfgdvHu9r0OOvCEsBxZEPfz1Zefb2qis3v2ibIh
TQOT7/vN3ZWffyMuta3mWtbVUK3jYEtpUEDyqa/vDM38FdmZtYPnr76TXWQ36rvB0a79uZKM5kKO
fupL/aFjzYNQRTVC3wN+6dL5IjjBylOs4eJTX4fB29uZFr03nUlauujT54IvwjZqQL0n+mg8ZGNA
LH420S009lQxfJ9qPSGUWH/M5lDdCS9FpL72AYhBhfX1bTYQmtE2R5vOtwc4bucKMn0+OIR1KFmc
y8rkqaOW/ZqFSAqnn/IxLAektfSTTTtrcPkv88zzysny0AbB5QTeoY43vtuqx9z8YRD4PyiFrbGT
nbsUNWSbLU/12FCP8ux2wKMLlelwtb253SzCeMZcl/o5V0x/C4McoogzA5E8aCx175SE1Qk93fzJ
lWdTgbCU1dr27mZKMe+H+81OuufaH83sSYzNXGQ9kO9qGRUWIlEg9u7z7tkre2SI5oaHNuw9OXmw
qQmJ+U4ojoOG1tVMC+z4Dt3cjAUWKpN1mRyL7GxTUfoQWn79EMF0eP9nTxNYyV4JBvTMgjiEpYnl
zlpDPW9ZoBl0qeaDPIPQK7/IUbVXXkK9u9jFys8U72IkRX2XN/X8aMbXrsCdYADytMFcmP9q5TV1
c4gt4inUh0RrbSbN91y32mpD/3sTdHG01gOhfeHHCc/R30c/+RaF9ruxHDV7+03JlPICnco/ZpcW
ugmdP8Xj1fbf/G+j/3ZtOdrV7TdNLxqYsgttV9gNQhXsrlJrbD/2Xdct2G3PJQ2z2fBmo3lat8vq
Avy2ivTufJgoNbmeZWbFmz1VQrFMGsdY8jXi3f3J6OYI5aZ1dbyZDLU3XZ2dRPmVtTnUsZCNogwy
nDUl1U5j7c80Zn82o77gvZSM4jqaqy56FKlzJJoCR8J8CLrizzNDB8f4Vx/0/8A2k7zxFnWGoJ7r
Ft6yNkLv2zACbCGLYdy7Ohi2QW9RJ50HRjOAwqnK4rMJldUTNb6PjRDuN2pLlZUaJMo+obTjpSDf
IvuTgUVuQQZpG41lvueujUXVJ9Fzv7EMF+j6fK47bDcE0a4j4ujhc5K56kb1kYGWzShV9XPVQA1k
xmDkYzjStYJyVDnNkETdEtUcaydnirN+2ikpBITUtUYPQyEoSHCqDRLuIEjCAnmgFMlWAzYDc1F4
zkLr2Nr3fjeu/Qbin0BqzLoKOmFupJ+SWZPWSrr2bPOjug4qXj6uId/8hzE7JMSQfLEk1XAnWRnl
QQqR3pqNhAXN7I5eXQw7sIV3n8kcM7S3UR8KpvUof5kgktlGpubx2vR7quy9Jn9rdNZ3rhBsQz1P
QHA6h7Zs2W6ryLr4sQBywIvqatNbFuxrwo73VxtfwUdBQ+HDpw78amHAIbly6jZc8pfRvjRVpB5k
Ezkd/YsV1x9Nc2q0a7Pqxn8Y33z9UQuXN2M5lWwWnviYShoXqq5s4qjvlhHQoDSqgoMEMN1WCJ+a
1++/n2+aaQo+rxqszKVKKqzdrY76nd/Vxc+wzcdFHLnJc5OjLOGCCjh5AhqRGmqWLYJNI1kZ+EyC
aYzeYME8Q3+m/1L/dJ+U6sPdC9C/yBXbOhUU7x8624RHlMqf23LutqaTZ3Dq8E6Q6zfPU+NFPTrO
+mZ9XQz+tiSUK8Zru4XueKHO0LcKiYzTWNruKrI75W0s2mt+K0/qZunygQd04gSnxPO9/8HCaALl
rUQbSeambnMg/1aue55+yS7Z53a8TAHj7Ezyqk9WKpyzYiPfzv48XxaNEi+HDBaxIRriByd5T+Nm
QqoPMhN5djvIvsYOwG/Lzu52ejNXlSA5QHJLYgn0HExeg7Pw2tzYQoWgLmynzaDaVuMXfRyqw3XY
Tip9bxjhz+uo48Nwn2UlZH3Su0t4jMmFGivTnnZhg0ZSFOUoTui89jYahYVL2Rk6Lp1W2bYkcyE7
vBqphWPdBRO8n7pzoTqx3DTU3G913TlZYzH9KrQC7Fg7/aDUBNKQJiue+CnUm3R++ebzQTbh+suf
UAXCZDaevaT7PE8VGQBSAmQ1nbyqLmEQ/gwiP/waKGCn+6GrUDZuwq+2F2VHNu/s/edmNjnm3nVy
sZRNksrdznDdZiWbpTYXhzkAVuVUSVWnGzdhRRWEVvi1QxRjPeUAwKRxYUxHN89OPArZ0zgXEXjv
jo5UlOwwDaSlE8vIN/ZoZ08FAYd71fHX7tySXWAu+2Xn2ulOOlDVzu8mUh/lVLIrMe1mAaSqPchm
yUqxRm/8aXSVcJuIJFxn4CW+uHac7SvVod6N1/AXEUO6Zk+EJ+Roywry4ujuV9lKoHt+iIS3kS2f
tMJzCX3pPM21p0OSMqv8xymy4y9aXjwFInQvH74USVphH53kdYLRqZeEk6C/mC/b5fDO663eQl3C
bGUErTT3OV3vET3MfhcMIyIvs3Gh2WBFx++KDbFqWPqEQiHhWAcOTdnHane8K+yoW2h1Z24dtYeA
de6TowIJLpsqrcPNwew9bWuMxmZyEn1DYSmkoI3VU2VQDKu45ssmm45v2CBlPO2oDtnwddSj19ij
8E0OoiO/KkEJPbml7j4b2i/Za4DEvvfi7F62xl6YpwjttoVswnXd76GZ9JaymY+9uRk7+Iplk7/G
uDLCcbhePA91YosdHKpyVOlNwpxVfidvpWpJP9VKzQ/B8b909Q9p00XFPpoiaNejjKcFuaO3tBdf
qRelMqY2YHVVkQsaA4v+ojq0GiDGGAmGfVR301rM/bGIl60okHAjeL/rM+gOxlzX3twHu82VN69E
nSPIh2qXlY37YgqflTaXIU9cr10gBAAsQG9qdnyS00GCUVBUExlHxxqsRz1rvrWhiF8tL1wI9m4n
P6tFvIIlJTk1ep6e5BmRTVS6ILlaRxOVjddhpAB0oAbSXrji6CWhupPmcqLr8K09zrPLZmLZwzGH
oaJL9X3BrjbWdZQVzOaczXpazZghklbOwRsjGfgmy1M51AV9tbP9+hyb5TsZkFla0SgffPVC/QL7
gTH0TLYxw6wgX8fJMgQMsSRhZG2v47DKLBWhOnd+PxaPOkz0R8JlP6+DAEjqlWb5C61IxhXCCyDO
54PRZHMutOkuiGurTkee1Jq75CDsNMWq16wPh8EdPgbcMG4vmErvm71stj4Zmc5E8TN0YrKpLLjO
Y8370C+quzC2qcFKh2Qtm/Iw6hNCZnpSrbLRtVa3PnlWGpBfWirpGWnX2n5jLkCzQ34C7P5qLQ3F
PE1F2mFd+brLOprLXQ+tV92BgyQE4uviOlD4mrPICnVY+6kG7U0jUC5zq3vYKqy7aj7I/gh1ljUp
gwCph78NmCPyeRaiA7vbgNXowLNIap4KtGg3XYGaa0ea9QIFor9iw1V/ty1z6cdV/26HGi/MqG6e
2sYWW7tBojlyivihcGDVlibhc2iq+XviRfEyg+roXteRpRuVqdnmUBo/GWqT8iRY/buY9BXLZffN
7MpkNQkL9qKpq44ObH3rTkm0r6GePQdCQS7ZLZWn3A/uDNvVX8asaNaj4K1poAp2hjt3XIlyML6p
hbqVNxE4sPMTmLoz4CdZWrn2kydMbFMW9lSRhzrITK9uzrIdDk6zzJLBXgWu1pzlQQ7cmjAg6Gtr
GK2rmxyA2Yxp5ClLc2Pn5DU1N0xw843CFk7YYTBGFH3ub9PdLGSfvBUj1Hctu7OD7Ipa7SAUq7o0
cNscUlOtF6yeASdMtvFkpOky8sT4MNkZKnpq6S6he3C2snlzqPMiqZazsWXpCImiZLAW3QV2sfDR
mBdQapv6my5qgnUy03vLQ5VcBJxQj7IhDYJC7Hul2AaszRYkr7QvPqJshPFolsJhTR4Pw8mCypiN
FBysTo8GTzvjyIMouqNix9rp2q4cKv9il4F/oXI+hEbEzPyFlU/GVo7wrvQvakYiZOEQLl5DA5XD
K6T6F2do/EOR+C9FCcUi3M/Rti7z6ZsGv8XUh86XYTQGQM+FuxwKa/yWtAU3UjX93RhbwUPq2z9l
v6IJsRpTePgnv9dfBBrcsh98crQrPDvbXM384ojqQv4cpIRN/doulw4RqHUeQUsXW1F9V/Ih2w8U
dzdDW99lWU2sQvZN9EmLZoJfsBpRf/GiGkmLuHK+T3HwVpFWf8rbNjz0XaSvdURMwVIu5XjV9iXp
JUqlcuCDj/4w/HH16/jnhIabE2Xr+k2TToi2FnDGW6bzvQBhHFPm/60qwh6yeRuhapcvXe2GD9JA
s5KZCLsixIQO8bn1Q0CgXe5+7/t2R+F/9KKhSMfyTJu2WR51L60FXcM8tXBbJKtUFegqUmh38y+S
1df1niIlfDJhOXlOQMXu/SEqN6WRhW8V/6XypvNgMld+knZHy1aBu2bOBvBA9HO0wSkrk0Zpe4YY
UUoVxSKEdBYl3oRyQz3hxSy52PoHtySeuBiBdZGFprxBj1rEVOM1EUqVfufhatnPPirLNjmPa1Ea
vgjQR7Qi0pRwXhJ5s+LhPJlkAYVXnRQjJI9u0hWpCZVickAeVNGcIClXIS3AVh5urtLDzMurhewv
xUDJ8uCFzXnSjQa4SqBvTd/0ngf4KmC9M9EZVxPluQjGYW+wWFjCiu/xOhudU+/nEM/Oo2aemfd5
S+jWoh5kaQKy7bVnaWkYNqWBTgFpA4bGAEf/QN0TGuNMk08NITCqKfdyNB8pvMurpNvIW5go8th5
Wl2s5Gjq9QGr8eSVGl//aGWeT0lMGj/yoKZLu3Lj70mQsYTvp18pjLueUMbvXUf1fFArKB8qgbWB
N6RABU5t2aQmPvpjg/JUxNG0qLsaHbhIQ3UObl2QO3dI+NXfIl3Xl64a6vd5lbvb0BV3qLFAZJzd
gfymFr4EMB/06rHNzK9wWr55WqUcTXB8VRvPuya7R+7six6U/krkPboQ2rbrMm3Xjemb15g5AoHq
zlARluPvsWpjUzmhQVgvurLrv3qhucyGzoEKBOlco/KKxSCcbWQLOHA7/4vZhCtD79+b0TonZngH
xdHWs5olf9RVMUA/jlR1mqo707Y2rem/8Sp5VLR6W5X1DwXIH3AfvdhmWf6HY50dV/nuQh+HAlWH
sq3j5SzI9PcIDMPC9TzYl0SwtVmjwSofrmotfISK3jnH0x+53T2LrLcPYCcXcUIez3DCx7hSSY36
IAjKGsygvzcHo1mLSreWU5EsFBK0hZbNv3zgElHLChezydGXlnD8Za9Ua9uCnLodNHsB4hUUuxdZ
iyLOQvSqBtBLLWS2GuJ7jhPuiI4paD4qEzQ0KVUK87U1JH8VG5Laai5Vc/2pW1I4n6/VKgAD6IZH
e1APVeyOq1xJ4yW8hZvCd561NnX3QhPjUsuJX1lt9d1MVfis/RBtzcHj+be8cz3Vr33yLaK+NyW5
jmI5QNMuJGpQwS62cDwKiALF3GSaP5C4NZbUULd7wcO50Nklx53Kzc2rkIBk/kIL+3ApdONrSIJk
QT56FoVPyk0VLf0oypZ5KUCBNhu7ZNvn9O4sMGb9oDYpXbDOgfSwtpeFaJKN1/ZE/p1d7vwwe+qU
2rDOj1NcPCQV1yrVYVwHYw4961cw4mKjecWTOn3vxYCASZde3Pm3FqZ6sKt764FHXtnlagh5pO+z
dI1Lfxer1kPRdW9x4EIoB0nUoh3zNzuLEXo0uzejiTbKXFVWxgGyeE63S4TwVn5DcR2BRejXrfA9
c7p8ZVfWqqqNnnU0lprW7gLbHbYDugKZu0CxhsQB/5qVCGqIinSzXzTZU4cyH6/zQ1r45jry+SdF
jvuTl8irPj34FZRGqVYE2wLp0lp31yqLvrXZVK8kl1EJRcuQ+t32MPJ14Me7Vou+3okyJSPnl48Q
R9Xb1oPIWECMbBd/ULdXLLWauhYrA6rtZePF1gdjqej9fSTycek7JhV0zcYxUxQuoKw78tSchdVt
+oaoShW69cb0RHNAIeOSEJKePARkYl3VDuMXUBD2I/W7PNxWXe3DyN+PwrZZgRI155W0Cz0nvKss
Z9rxgZn+j7Lr2pJUV5ZfxFp481q+ukx7Ny+sscKDcEJ8/Q0lNUVP79nnnPvCQlKm6K6iQMqMjFgU
yOwvQXDJQWIDaE/v32tDGqGkyjvFeF0sJaSb8jz81Ql3xIeLWH8LBWPUyGcn6NB9qQHHXYUCPIw8
R7EJ+KeAbI2WuTTqzaOXlj/zqAvufLdWlajJ0XPOcWBhtxxxlMrqTgBSHm8napVgGjp/kRTd1wSv
tq2XOV8LI5RQGvXOkYb/wgs7PI2t/jEAwnXRaNm413DCwFex6DuPQ+CjOhsu+B1lFSYrffDftJE5
N7rb6fdDqG3TGDemGPEz7wyIYtcWhBtNyCtZ2r3QcZ/kdXEqZBHfowLIOxVQxw1H9xW10nIHLfB9
56bBfZp7By/KnhuUYt7YAjVepm5468Sq3LfE9L9ZXTnetdiD3xtu+EzdPha9G23oBGROLTBdAy+U
t1r7aLmVf66B0Vh4PPPeII4ZrIQMIGahJms8fIFOPLyMsYM3L0vLJfUXg2dAvt4Rh8H1nNehOtKs
nTSDpZT4SSHFhliqP8g3CXKOZWu5ztEHt95LnlQL6m971NK4GtJMvTLTSgAryUxr83KTOcgxIAzb
oLYIRBPYEt4hyYhf3rWJpPaTNUmlxJ4FiJcLvFIbp/l3bIg2tof686jKzPUg8IYGVAZFZleLskeQ
JBr4q4Mffu0y/82KfoZ+KL+Ar21AprWqdtTNJcoKBbCgkA360A3rubvVo2pXVeCDQ+WpgxSHm4f3
4CE3VxZqIw+WzON70eHWFGEL8G2dfxl8b4R+RO/sZWFqUI8c+y8GtGHV+FBE1kqU5l8dsVsVays0
+Aq0YeUi7lF/Yiv4YOXF+rYbCtRQqSakhNP7RuQrGuwV6NBuwn84gLE9WfWajXKXoM6RXodoPb5g
1PaeUqA3TyLDuwR6NemWmvPA3Cx83dilId6HymHun5t0FkRYRGbXmeZRmtMTro21SwN+gtgD66E6
uGVxHycSkil6X99Tv+pCVcznLiDOkqNEoB/00Ja4ST3jWyFE9sS6ptqBfcrZdpGFIuy6e01Ykn+v
e/sbw1r2aYj1apeMtrGWkHU7Qlm3OqeU1Iw7771oQeTXR5FxMm1zfEhM98lS/VjyBis3tNhNY5jy
NYf2loTY/DurwbYgoQC9cZTZkIGpaOztF/BqDtCy9CXq9FR/PrwXWF3ez5cjdwnRpelyIPjSH8AS
N10OyfoAwYie3XS/L0fzqOtOmPcQpJYIsnjj2sXq7MbNkuauGiVeu0xCET4d15GWV+8hQsaAYcQX
C1+ApJE+D5nr/8VCwCJRc9QOIp8OklhhVUePwkmAdtRBq0vNnlvRI3b5TyjPwaf5pwXjcKC+qwXZ
J9IDTrPFO5sG6TAE3oc54kbcJrHZb0rWoTxa+M0DV2KDKCAaQU9SDtsuR6XYMq50JU0j78gkyFF9
Th5kTH2zBzURTzrnWs8Q5fadvv4qIvmImtf0+x8neK1n34dc/8sQGfe/h/6LTavm+WPm67USDvVz
QA9euErHiwwc+3ligsOsjjN9O7eNMgX7vM635YiiATCWlKvajJFUSYpqBRYgaL6ogEFgFJfRjlIu
yOyvdDfq7kBL+3GUjCmCcPWn1jx7WSGOKPsXYwQmFTFmY2maY3HUG03TF8z39YPWW7q7ra1RB4Ob
g+QtagywztEgsWMWDxIaXKrutbjJep6fK59ZAP064rXXyhfAbMOfYEv87BSK5uKEZya4jJkW1S1W
h9hXc08A+hlb5toF9chbzYsU5egN4ns2E494V99Qv2lEOdK5gblupTe8QaUgxRIPXKul1QxQ1rL8
KHhD6QOoMjmv7gqtce/yhv0AvRF/R1UwQwZVH/ZQwMAdn+EKhfamoQJjn2rIClE3eY+NcfGOzOD7
7F0XwbB3thEq1BAqc6xzG7s1WKybM0tSe+oKwa0+nZUm1nU28ONbsqUBsutapKyU19xf1SZuVogz
I2WL5ce9yG393DrDuLRlnX8H5aIBTsSvNnPMVabV3THQY+NcFijjakc3/96LdxRlISyM22ZjsepE
oSGnkN2da/PTFDdKUbSqWjQW/9Fiv1tk+S9+cgzACRyz4awh84vwUW8/p0UvwW7uQ7UiKpwtcO/2
DbezCIrWtrNJDMbvkUvwlsCAj69dBiauqA5/FCGoCEDQzLBDAoEG8BLfguuUkV9dphRt93HKPB+c
jR03/F7D0nLZyAP9tQD6RZsI/Mob+sc6JBumJsXDqOk3A9+QMdbxF+OGgmfX5idfFECMT4m5d8F/
dXTSPj2ChsJcNW7OlqG0Ub13HaDRuU+LDIkPRw37zDdQmcqVYitmmG2gEXF/uWddzUcFcNnsAYjF
L56B73yJ3HS4pSdmgbvzrEZDwMXBthLG8ZJjJTEKUDL5qLoOTTxJuGN8BS9Tt0tsJwIWaLStZZE6
CNKWg78PPfu9K4fgVqhDwPPgtssCfCWsMtefBvD7BY0/Cl2z3L/YXucgz7n/0xyZ7g8LE/XcW0Mh
jnIXVa4idNfUslQXMNsoeOxZexlAVlbt85pjOrLmNmgRDxJu32GXXze31NeqM+yqJRgvoEyE6Ev5
0kY3tJ5D5Viw8RDb24KefHwPoX6g1nNSMz92w3ruxk4HWo6hq7//s5sm+WNuqyyTBdMCC+glEE2S
hEIfYX80VFoFuVHTeh3D+j3jUX43BI79pIF8lLqTuFZ5VCBjSGjhL074h1vgumvE14Ss78FJY9+W
KV9QqwXi6V7GwLaAoqNBZrLBViaPg4PlhO3JyXxrVbh1+AYCikOUhu4PlA08Rzx2Xj6ZMgNynciP
S1D1oWSx053wjoP60VTIKY93U8tQGC5qATKPiii0xAI1dv2JF744ic4O14gSgHTP9GrnprDDcM0h
XA+N+JIhZi6qzzE71AMbGylc0GioYN6HUJ9mu0iGN8Li30ag1es+8ZdGX1WntI4gNAQk/hJPhehb
6gLBLwvjOeZ6v+MgNNwi7pO9gfN7TQauEYI+UmrlCSoKENgOnItna1hny3T15yFw9YXgHh7zTtHe
VykYrkG2Vf9A3jwZevcHMoYWwECQU6hSJ9/JpDd3ZForU0AoyNQQffOlGxEzbLszvSG6XvCNREJ/
S01mo+zSDuOXrBy9w+ig6JEJwd89A+s4PMERQsd76lG5G+o11AKLuAkdy/ube9WFq2wwXARcm+hb
GWSbynPYG4his63NS7BjRr37bAElSgZcAtFQpE2KBBbDrWEwd+lDSeSbricbvS2iydNhiBeUaew+
s0A7uclw8AcbsXPfFY943kxpBGoVFaBf6rl4bdFjkVoVxqjFAYh4SJxNHHb3VugYt4TYUS3ppObU
SjQxjRG4R7XmsT/9ot+WNIuydDmWvX2gL5LWR2RILTc1p7XvR/9tekb2rPBXNEgrTdA/2Pf4xD+s
M68G1Ccbx773QdSlpiKXeYa808zdZbeZosbuJIMBETSWxt+Aj9o5uGNePc8XW43HbMdyr3+pEZoi
A1t2kPOL0/E84Gl5qhrEhEdLTp6AYl48hVuxnTvwYj2UtbahTRAiVIhOsrzamQCVRcsyRoyQ2kEU
oq13AJFQO1OypH7aHawhSG9RwW+DgU64a8Rh8qcBj/qDnoEAwkyGHEmTMX2qlpUxes0SisYZphDe
gUwnz9B312QqQWz30RNI+WNoeg/Ipe1NteSILajF1G0l7rXegBKdjWrBHpC/179YGKCJXYwFckJb
VG5k3co142zXNVqxsLkQQNELRHNRYVUAl5G7CzG6Bf4qZKsy1UQRXzm9yvkAFg8apbuQ0lhlKoaz
7oHmM4cCLE9rLOUqRPczMC3ttSyo3hm/QWVP8xYwg984DmT2qNsc2wz5+8S9JW8v7z94IwZ38bbk
TRJDYnnMrfzOTXR9D0YN3ALqIQlyeRQEAwaIDnpOQo4iQqgPlD9T26lx+n1uz/4Vj8q9y/p6hXyq
WIOKKdrLztHf6UDNwUpQnKz6Oj+694SVPOZQ/4GsDjTeI1EY7wnSdEvqw145eTT8BN8G+v91SrCR
izW5XqeMdT3dxsw/ck3WD0Mol15sOE90QAXN2pbcuadWMlS/GCgsITQNgy6V+rJHpGMHrXr3KRUy
2UAJAXh71XTbttlHKDWeZquCpj/JUPtKg3QlMAEu7aJGyfk/rwL6QO1I0366SgdusUU7Ojp4B/pm
nQdV8WQMTXcsi+AXSo9xXzf8pql6gErUDwDUFKAzRHhyuskDC7F48Cg108/j6ul2Dfa38LR6PTnb
Db9rctN8Dm25N3xEmasYNISq1QIXOLcEskhzq1Ot/8mP5rxakh+oiTcxyjkOiWewNeLi8dOQsWg5
oB7svQsDaAhHw0+gFpaFNaIurUGuAoGk6Ccy9F9cbIPedejkAIUpDdR7j/k6RlHVLZASwTZEWOzQ
Qin1AKZEY5sChHdrQj5ouorM08tVgsF7BUfNdJU+lEpfBLAWuoqQzZfCS9wXOfyCihMIxLA4XNHH
nwHlcCoZ0FbTx++WSt4WXAjq80eeD1C5IUxuqEmubteZK2peXS+fP1y1osk2TgBq8SBrxAOyz7cI
0cg38AnJLWNjsWFIDL4B+6XUj8o7iDxerFQ3KnxH8O3hS75aJcrK/MMqLkIQ4WkSt4IKQIIi4TtZ
YYWq3YFQD3AGlE6onDvtlEtPpV88fJLUB0YLdtvVUF66ZuWxNtWXVuv6eAljH16VIbu9zkFmmrL4
NEeDOWhnjjr4Zd7a9i3yWcHaF/EIBjgnvAf3CULDSLphnQAWIeqbBqQ4aNUgT+aAD9rAtv/WAJp4
dhoHUd5gW4WyZjURHWjyBixvK/KiPoT8Q2Ca03aanAaSXB6KMhhOZe/GR+hbPtd2CDIg7OMM3U8e
8rpMH1zRGFB5jv0F9dEBIVAGglLmbJBgSR+oLwTciGspWHJVFwQCutsYSrSzU2GCqBqMJ/+YCMyA
Kdb7oKoswEpwiqu43dKZlnjNdMZUX8y4AHPC79F/tZtnAeXQf5jvX+3oGigBKlZlmul7M4iXblLV
d10bQ4BdgIk0iMpqQU0Cgge6BQa9Pkf2RZnQ4U+vPkAk3CzrCtzaQI5bLO4Xl7VGI0EOuoqHpPtZ
SiYWVSFbIEJAyl8FvMWlhDg7adWsMsCI3lMrPpFtWiIAB9b0d4gi1ysk+vBq9EVz03KBoqfQaR5B
CIFUHRgLf+7oOM8umoptI+k0N2bninNTd0jcQvHnz9lLO1IEHtLGkzFJjmK0QSjy+2b1PSD3eQ+t
PtfibgJ0NEQKdJS1bsiG7q+yNt9CzQBnBne8BIRpC54wY7pHS95C+c5VHCWYksy9EABVqJggnR7F
sKcpK4nN3eXnsWctH245dFlWYPY1V7EJ4GJtgi9rUdy7EDO90+0s8BeOSjjbfWqtgNTx/AVvUEc9
6Mkvy9UQY3X6YJvb/XAXu9Jb9kj8vdlxCg4mlJTb2Fxaem3+iMuhXACNyJ87qFyuXeZZJ3I3Cusf
7kaIqKhyN+He9e7X2CnrOyXldQxsSCrTS4WanmrS+4CaoO67jNqtL4/TaNhbz2DzlUcanY1ptFbv
p7RDjl3UKNxLOsTN1MqHe0OxEMje3RYmckK9br9RP+p7kUDsWbQv1XopcO9SZFXf0roGobcO+sDZ
m3E+3vbAUs3eg8bOpWEigBdkOYrG8ZfVGR7bU1O9OD806e+2ssso/c+mapoKaUx/9wfjq6+tRqHU
ckAq078jB5p99s9cEDrRxzD7jwY4n9qkw3sQHLpgWayKTdUiWjxgCXwnUz2/o4HeB9YICtkn6qdD
hd8Fwoz5xbbjtnZ7CaS0EA4oZPMCEvnXsgRxSYOSu3DM63eoO8sV44V1ylCFc4i10ptNLRN0KFAG
3beAW76LojuOLHAW/xKdy/Em+hC+E0lrnDOjnMN3ZNDL0VyBfLo7kgHF92g1jvjepwAgL0Ezagft
YayRztDVhkVExtkMPOO5gmr7zgWf9LblVoZNoLsGs2/0zTd8b1nkTnXqEV+/rSssQGjD8hfPoUJZ
oM8QgM4HE4pKlY9azUHo20DP6psk12vUZI/9GkWz3lOAlSBiBqgrdBKUIObM/gV8wB3WoA0Crcgo
xprQQIYOxmoDSJPP7hD+gJAEZD6K0uKviHUkCuiQf4mz7HI297G/9JEdazztAC2JYAEMLvQhTCZ2
dJsnEYBGg8xfU1QHHUxRxdPtP6R6t2gt3TtbqMp60HzvkexbHSyYQwjqX/rxZHBPi+yj+2j7zanO
WbM0jOhHz2vzzCpLf2lzpUfs88cu0a0nCeEW6g6Z44N8K3mm1giWgkNct/40KCKog/QmUAXTFLLo
15bMui01DSywkADprBtqdlr4fb4cK9t1P4r/4XIAhvtIKnHArJ0vVSPYDkocAsJlWvggPMEeHMWF
BbhWBYzo1EgcFDp3AHOtxyFA6BF4cD8J5ANXhFleJy0gqatqPdDgPz2zHDgcsnX7kCvWjGKlJa23
FWUWHGMr87Ya64NjwUN3OgNy39tKNfpXuxykA1A2BRaoC5RGa3CbBKIEthq5I6jglPma91gj8c5k
2xQBeqUgDKMWZHzloJ3JLSqS4DYf7IsbNef5yB8Q2WRhpGD+ow8cxDNsFdSF2NOnV3GPLzo/zE9Z
lxovkT8cQjvX7zVhyBcxfaFMH8W90EBDom6JuPCTE5RB6mlQek2777wynr7tuIuaDdhKus2nq1FT
Rvb/frXkFKF65XmA5OmdP8Yn2q5Sq0nyE0BQKMVUY2OdTmNuF4tPlsqP9r1Xyz/95jFlaY1uuTDD
iJ+Asy5OUQm5NLc3nBe3KdgeuM5mVVWlikoCdyg5iH5o1DPNYtl2VnTwlXFTRa/C49YtDSbZN2No
q2e7c/hDmgDCQhOq+aG8Uy/IRWt6oLIgurWi0aEyECBt3RKFoLhcE7oFlmVddDDsAErhJRStksoD
KQMeT1rT4WYcNajxirjc1RWoUKWRhA9ASdUg94FJYCFragJ6MvDSXJl6FJ/sbNSOsu+slWfI6Muf
szG9Zo+IqxQ7P7CqHQgIggcs++uFkIroz4NowXjgnu1DuKA0niKnshZaaFo31PTTMF+b6YiAqRq1
exvY8CQ1l1piGE9pEvUnI02+0mBoodDGHL/REPVkKBporlPHorUWAjz609ShmjpB9HgTpZgrQCHH
bmhaKLCpK6EWYusmmoG02dj0ybfUBDm2Z3Tv0AeLltAfj56axmPrTPr8FsWrxtYRcXVI04AdcrAg
bRHHZ7ccrP9rH3xMj22cAEsb59F7xPgXnXfxT9PDk3ZQ+8yy5MvIHcTPqmJvhld070aKt9ZgFPF0
FYAz+C1QpuZ0lSEDUJKugrAvu4Uwdb/iwbvuMfnF56885Ml7UhbZzgbyZAPcpfzSiBdu5Smy4Vo6
dVeqewxeLNdOPnST9RB8tr52X+fO9WCZgSBsHble+WJF4q5R1I1xGmWQN8U9Azod8J+4kCVC9U71
/7Gw4jBdQKEtfHA0Ld7HXhdvBRRbby5wjS6tB9TbmN4JZTk51q0NEGiS+cBFNd6JBuiM+oJO3BV5
Vu+p31ZeDWAZ4wKBu4vvmJtoz86d6/0cdI3vbiA8DUVKdfAQFLcWaVwPgAH7+RZgRyjt+KYOyr0S
8s1m6gy4u/DAX2nMCM43qOaBwTzBILsBxKC4ZlShvJwGAHlIl0kedNj2+uw0gDd3WQ2lvqImHUI1
QGdB24EOMAZwDlHs5KMNDXtAvJ0SS16syW5A5d/KjuIUlLlqHrKhMzoA0rH1Ud24HxLfONieNKDi
bSRs9fmU2rrUkxVyAeVyNgfyxuKLD+ZMj1/sxoeqmy3AUUCWmsQLEIlNaK6oS9Dhr1N8Gp6mAHE9
XrxD/PGyZMgdSBznSeRsNB3qhjLE/hs1YQC8x6pOP7h2an2Ezl4ppwsI5kyWkI5rbpkyJOt54MMU
cycZ2oDJHjqB4rQylYfAHFJtSafzwQNzzQ1gxdQDNQvkEmZbEJaBo52bkESZxlFtdzklP1TKsF53
VpWFlCjlhiYYNyG6CeTdaYoAP9aU8ihSRzRAZzRKzU8m8wDZ0SEo8J2FKgvVux3UsWSNciQzOEyZ
SdBgnmunT8AHmgSLXDXnJCU1aRTSTf40SuiN2c5vqmRDo/MAj/weFHM239aqLAHPzNMYBtGBChKo
i8oV2rQ6CWD1tk5egSMDX8yxYpYBgVE7W6uy09cIZUWG0YE9sY3uUn90gEMy8jWZYtF4MR07y3uV
tgUh6rBftp6A9E5fZRycnDqF4fXIql+qJHA3kZ2AJ4jjkSucEz3kqBuKuOEGZEvt1vWgSavjIYl0
FYLiKzMBTKUbIxEAXFLkN2BVuiObHvUOAbTP2xsdxQWoLYCf4fV4BkSjlgGj1Tkr6vTaPjzTWdoK
Yzlg/7CK02zLmgQ8Pm5mHC0h9aPM/MshH80RwqKq3UNJpnJqb//X0dlP2em57u3nrg+zkLP+ez6w
MMDOS9NlWozlSsTWoRmBo18id+mt+zL1V1MtP4L5Lw6wYyCcQUCHdaF/Ckz7MId8Zgfqa1HOtar1
wAVqQ5Qo8mlE6EEnDoj3XyjwMrdJkD5PCZ5MB1xBNXmoK34G1WyM+D80lTFB5Bpbjw7QqfpeKMpA
bIE1qI6C95jQf5DkTvataeTYO2EUmsDtI9SGaYwwgoiI/N0eQn23EaphgA6sXDda6Obw1dRACUup
l2uLq3Sgatlq7NoiS0JUqLECK6/ztUVjs2VcmqgyIsxCGGMDXscm9AutVkDfyP5GN7sDPh3P9csv
ST0UK8hDtOd2zNmBTCGOKZ5RyQJsH5LdqBTe2KOTrUwhYty8I2AW6kBnkLICPD1iyebTADWh96KQ
GcoamHXUU2rJkC2i+Le5bTNvCQRZsfLzxlwDK5xdoFpJLc21pdhVpicFaFw2+RBW+yID9s0tX6Xr
1Ecby4MlFKUQvu7yeMVRWjjhlmCVGUX1CuAvamCA80DAopbbrmhibMjdJgHzUgy41eBa7XICvQnP
6xeuX5t7grSFTRbdF+13y5G4b8nYYH2r/trmgQ4F1/qFNgCykkdDtbRAg7D708vuPBfVAL+9CD7X
qcuQ179dRrRju6xQc7oERqk8oQodMb0EFU5h2wS7VsvYLqjj/iGvBIrHYoZvCIT40CT4XjbFxdQC
J87O74GR9svC3xom9sgtCOtQPNG6WXmsNQ6CjyGc3uFtI1uEQe1E3AzcWYOaqcPbtrLL44QcAMK5
WKCGD1s5OhhavGR16264Zf7uUwNu8rX1pHk2nPrSrQMjtZP1WKKS9g/T/D/MMQR6jZ1sjzQ/ZcZB
XYhKKEMcgsSubr0hN/m3CJsMsAZD9xsq9GoBRkstxvxiaUd2vY77GIXYtFqTju4eQOz+wW5anZEf
uViprNfTEo46+wGrJtS5QSPHzX/p+ApuYqFYXtoo/TVCN/rSVKOen9c3A1HCXI1TMr42XcUoZPFx
cVn+pyh0XIuuB3LIMfRxGYVBvKZXW5TKylpRpwuWk9bMQV1gPYSuFR5aaFYcoB/r1Qtq+1bpAsUJ
pdrDdDoyW25RSvIQ9cBnL8iehsmcDqJAOa3r5Nrq87M7HZpX1nf6lp7k02hVJXhLIOyJsI0ax9bj
gB24dcgtZzxobVBtGsh7PbnQA1iATjP+aUCVQUThT5CCxogHd+IZaW/UkLt4jwIRox9QkfLRyUgK
cqra9v2yEs8c/7vw80PZZ/I8ZX9QKbSr2xCitITRvI5SIiiq9WIH6Em5AC3sTWPjw/aQ4D5hRe0/
VYiiIhXAowmCR00QVHxs5i372OQoXprQe2ScGkDAeVr4RnXWcwV1N8olzysw1Kji7LmfFblc256G
GtxrdTbQsZdybM8Bn50vL141lG+W4HIYQSSHX08oA8AaUlCNgOffW4CKrDtAO+lkqV/T/JPiEVYL
kIA1VjQwGVeWd+7K9u++Ulo/ixZ1gDKywHDpo7bW6Cod5N8xqFhVXwd9sm2q42dNTRoIM1fcjmCl
UAazKbljj66DFBUiMIvBy4stOMCTJa9r8HRjhXNImvK9yEr7lyfXWLZpP52+YVAXlu0LtidgeIDU
1xkgLVR4VO6AZxfqln2ugR94dI1X5U3cL6jcIW9bh6oeedtpCe8ql0sXMJJDEA0rhpTzPcNG9Kke
OYKrTmrtqVk4cYP6Z2AjqGmMTnKuEuBvlC0dYpCZjjnAHo6ZFJM773xzcsfasNkmYpTYHuU7CNH4
W1c6r/NuiDY+0waKdj4O8/wtRABf583Q1G8mL76jamC1oWqcVSqj/hxnPl+irHDCnjAnce+cEVrU
aqXyl5bvrOtBot48aOSGoH3zwjrK3XyXNvmPT/20fE6dCPIoGJwX03Q2PWyUpwM+Z5rMRAoJCpS+
sTFHI73tvk/s8pcGQxkUaLawWoUkK8pAVfifIv+UA6i79q6rtfIw9/u10Laz7TygbBPMsSwQ9p1e
p6i96LGhdhfTmzgLbARjUXWGoAjQ6fSe9DTsa7gWQ9lCvYA/eeidGUIBm3gN08IdVjpeFUvNtyE3
p14hQ6FZy9wSH5vAoTb7aQWljGmUEDICi4LJNy2tcmlqeA0AeIdnYMQi45hx4K9K2e+mFg1Aeh7D
k9F1XJd2gXy/4Ie6NPQ7VPu+tCG3XitD1/FuBlyAdbb1GkB6eVmCgfZAo749rqFGUj51HTNmp9hr
9F2dmQBU12ArvOQ07RDPCG202IkOpdtiQ66zfpVxfMDzgN9G0WQy94GkAlgqI87X3iAAE52QrC3v
QJQDuDZ4V9Ly3EHL54yX2eWsxPJgGs1GpzyTiQ8AibGgEQv62hujgJKjVtsansfceKq4KmsE9hnv
C8t4Ah1isOoD0HHTqCkyQOw0KGfTqFu04dGMzJ80iColkN7nHsTnlaeaLTfCHZ5//R11zXNP9kUd
rJiWRVsaReq/3vnuiDpM5Rr1ANlabJ+bdxGelnTz4vWGvKWXcuif4PPYUifdqsj9iIOOJ/Ko7nTq
osNsCwYSJERZ34iDmo9Gp77Zhjpp0iZ1+0PbqbA4cmYJg4IXCJWjFW1Xu3gI162Q3RKEhlB0SBx+
aXfaM7hzfABD7RpVllF9v/a4YgKl8y2xgDbXsUXQ9fFpiK0UaGXeDuYKSVyUz+A/mP5T0G+lC5kE
2i6nv94BWe9NoMt3MErhnyFLFlmozQ0rbNaGDjwZc83QaKAuT8p6Nz2nWg9Ucl4QNTuyIZTdpz6q
Ner/tKM+swarpV+9Q2WzPdrVkL3W9YvJavnmG3K4sdwuQUmwLd9CBMWW/7QCiF1fNQ6E1+gOpRuR
DqLNvA1UtxGdovtyvneZbbnTyKebevZj3O0XdGeDAaHZTDVBXmzWC72vgjMEP1CFrQAuQQ8Foh68
DztCxYD0YxfkFnsis9rEWoT6JzM8nNYZOEu2iMlZRT5MKF/nekZ9DUg6TjAgBDCNzabU13hIALDq
wwxSIA60INvf3sxxih306p8zxasIoOzl0BGzfXHtbKJWWyW28JFaQQhpQZbkM9u4YBhfgBteR7w6
EXG/tzIARPUUcmkd1nCOxsYdGxn40AH7RQhKfoH2hg5AemM9gD8+W2qlVj64aeptuiiuDzmiVMeq
RH5bWmYHsWzQw2C71H4Duc6GEphVVN3osdC+kDuP6uoh4giojMiiT+6xGwKfWvD61HfZqUr75g5F
kDqWe370DdXoz1pi1082FHv3dp81m8bO9PcxVYBHGLgV1DaNNIPKVpT+1bMvrGofBGG9MaFXAN4X
z9hBYipcg9gkO+bgATuiFD9cN3HhPNk+BDGQIwl+7gajDH+WvMbzvnVc4OfycI0sbHoEtR1Qnn+6
5CmwE2ZedwvR68FtJvivKrJwqxdltCkKFNlRrU1SgxRYGN5D0WqTFVXkZCNYqTSN4/sDButYh17/
3D5TFr/9cE79JSSjqv44pAwv2qI52WXW3RHqFxrwpyRz2ztiFby2aCzqNKRv+qTztp2U/nL0QLqC
NBq4NqRTLImRJQXtxWNjLy1LpDUs4nBhO46+Z4qzhWxdbhSTq50n2kOpb+pybdoQWKfKDKrWoPKM
uTmXbMx9hY6Sisw8kClIYhFDmL3qtnsQdcD2tIBxOELmtVccpmIvlkBQuMVyWrBYLizb4jfTU1Qz
37Q6SQ/03Lx2pUBHHaZna9E6k0VlpvH9Ze8MQgnUCuQ/m7A9OFFc0In1++Q6dD35X2yEI9iz7zuj
9t2NwDAaoqCX8Gt5Nz7IoK9OtP8Bl3G+N+oqQNnnb9qarB4epJ3wE3WpujS/MqqTbwButGASq3k7
KSCqo14nf2nWQAYf6d1jFxUYR4fiPtF8XL2T2YG+cCiJmdtA4hVF32kECa973vvT109dswPdEo5y
cEUHDTMUfKx00QWrOUBMQWOAfcD9D72euZ/OKGZMZ8pi0EFcRK05Sj038Yf8gJj2xYKmDbo2OOgI
aAZLR6vsZQRh6k2Eikroo6l2otqd4aLdVdmlXdQ6ghhRa66Jg5ZUP4h3dm42oo9WhiPAK6yepPPA
QA/NuW2y0j2Ax2W5AdkFkhm+3oh1BiqsNdE4zgeicTT0/DKaeNky1Qf33UqKPRSn4rc204DrMcb8
hjtajdJnEI5YChx+tWgsO9uIskFaObKOBVY2h7by9kR1nSgObGLDvvYHWZpsoqB69VmbYLtl+SBU
Bwy80NJkD16UYElLYDAUfRydjWn5/KGppXKb9bEBdYHyhwv9OiymLPmg58GZHk9BheqoPi/zDT3E
lNXo5/lsRY86sgLu7WLVZfUPX82ly2Skucg5Hht9S1YU4lNzgRaw3La6BWSCVUaPDRY8K+AekHBF
yPYxdIfgLk2TZSEclNcDTNyvnDw2NkIzhtP0Oo9CyQ4sRUr8mJiSbyHl5x918DAuPd/9P8bOa7tx
JFvTr1Krrgd94M2s031B70S5VCorb7Ays1Tw3uPp54ugSlSqqrvnBgsRsQOkKBKI2Ps39o0/jDAN
/bLARg1CiC9kEM2q+Zz3YbQbFJ9CQld0z4XlbGWAnKmag32jKc77mTmmrJlNPrLwZnWZBxOaAmNS
ntJeV44lxZmNOSTzpynIygX7A/2F3ek4+C8q7CaeDrCsaxQbLnMqR1GOwcDjoZm8+ZNnReUCbHC9
RYUh2meIScZaNz37udFsqzJNYLdF5Wcti0/yPbq4JgDFTs1z65cmzHJ2VgpqoN/fZiqN32w1w4t3
bqYVnwOX7G7r1I+ZxqPKm3U2XBowbk0zkX3/E3npu5myRifOfM3lz8X0bBfADSX0kq/zxwkeKgki
FXTw46BXHtnNDcqjElvZva1WbIYQi2TlCl+GdNwC47LpS0rRd2W1Xr63RJJXhBkG0o9BDa0mLRGU
daDgLBscdA++g5yiAF3042A/vrVG0ZqLbiHhGXLsrWUXybvIynbfRcqxt8if5yFw5m9cpD4QyDpk
WEQ9sNYxH0lLwyBTC0uIf1mPXmt5e5go9kI25UHE87B8MCyD5yTCP0sFtsauM7XujrvBZiTdhFom
pCQyIcOlmaWGiVZx8g1hbutRRgCVO3iT3tzKViKUmpveHTaJsBpwAAzLeLVHYdK0jHTpC9/EQu/K
ZxUbRFlUb4VDo0Mi52FIDX1fC//Gt4iCesr9GGBIIX//bFhfpjg0L0k0Eg6XlrxzFK1xacnbys+R
by059hb5b+aNyugjUprtvAgfc4r+36WKQ5Ah3qs2cFDjNhqOJZ/3KhfLuVi9LUPP+pr7/E7YJQVI
WzBRGXx0RhjHRfb9RNVQ0JEZSaajA2seC7QUYXIN2P2K+2GNmAqMQ9O/JAzkaCSaMgV9bcrP4zpX
Vc8JWup30/S5dlCQWhZzZe4NwNzvYNxjoOqrmfeEYNWfMO66qr7iKjAeNYEAT7FyFNeQDXmQ1wmG
tllc58jrFCqOsngBNspjyl3+u6AQGVNpP8VFVG8nvbR26Cs0j8CFBa8DprJmA4/RXOspSxx8Kefx
fYQkO3e+8qCYvfXxGggFhQtdPH6ycmV0bvEUJyhL1s38LD80IyH3OZjas/xUGjUz8VrWnusgrfHx
BAwZzoW/Myn/rENBJnC8slug9FSfm3TQP6nZtJH9Gdqn78KiMUNcuStSsonOuNQlRn7K3MNgYxsk
PkLZNcDRWuuphwq+iJADrUDoe/EE4lr0yQMEe4yNrHvZyP68znXOh+tEWamscM0Wct6LmEz+c1KU
1Gvd+A+UjstnDMitnSnS9LLp936zsu2p2M+tVjyTTP4m5MRuLSNzPyOjInvfriCvN2e2uRvD3ljJ
Qa1Aua2Y/Y2WBi9DVQ6oFqI2tjNoSseANs3SP7NbF85XQn7+y+iUS9txm6+aHqbrtmz042RFwy11
CnQMhDxHEZPhSer2EqEYRkTBORrW6Hi5j6mX3CPLNn0d9BlnJ/xGjujSvusPHfN9PyJD97nY5qWQ
8FAADYejmeXGUs/JB36ADdiz7iCdG8DxEqCC6+G60gt0xJssP7s1HOQc3+UfosJdDI1TXzIqMnlS
IYiwlnEyQ3GFHYtYm0r7bhj13+NmUigFl0mRr3nWh5QDhWJdX5X1npXR+R0r9rqwlKON053tzvsa
hQn6B2gmSQQ2EKAKlTuacndljLg1y1GJsZajaj+9jtoi+MNcOSoB1XKubEZmgruHHkOzmIz6JA8h
Ao2YN5tWtGw85AZkZxmHzanuOpT4r5EZHBhUg1oMNYA0FFaApUWiVRqe9uK0CFONe72Zrt4nJP2m
0PdT6RpAhYYV6w3r3MrFsGjm+vy+KUdJQLNUFqORRyEi06xw3VrTfRBY404ZK605QBWmaGIO9xj6
TbvOHYARzek07MDt3V3zDjKbIPMKVp1ai2xukvV19Jqk8MD+vmYh5PA1WqkCb4EwSP9gjuFB3ouQ
jhopbuHia1rYWbYF3nNBUNrPXhhfIiI1BjilJMG6Ata5GK2pPqmVSyU4oQgS+fG+V2JeUA4ghZW7
e6pXeyPQ433mDcKMIsw+WakanQKnr7YDhdNt2+Xd134tfwK1Ubz2Yh+bQtKdzZt+EAoNqICd5J56
FM2ygE4uCbmgFd83r6Nyyy3nymDZvI7KuZOe/m62u2KIxwINkLjb9nqI77VsT3oxooku1JICQ//9
mt91cuq5pIfKGQudgCckttTD2beLldYUy8nUlc/owE1rBQWnU9U1xQ1VCHs1lpn+xa2wLRKUbb+L
P6VD+T60FkVpGYrjer2oU3tEQFTI13DzWUB54ynoUa1dpT2In0s7cLRnf6ydY0ep5SFlQ37nDXBl
ZXCPzDRmUxTTP052E0Qc+L6bK7dtPw9h3JyGKsw/+Zrdrim9ILzhqXByFRNyq+00FIkYLYy+eyzi
vdKTNF/2Nu56zsS/5Tp1UvLXqUUYUTMTU7MOl8OwLdSFFbKwaoQQwnAwyOzcXjsMMTRdegsrBQLG
D6+9DfcyTs7JQzvfAtHtVyO4iXnIq6+Y0ucr7HO7cychFlNZbmaBxiB3BLQUiIUoX8hQUIj5ChRg
ewnFFR3F/sn7HontDZofLvlofT+KvY9mBtFjTFlsOUPm2coI9Fe8c5/P+6rp9dvSCLJwNdjDZmgm
bQESwNhL2HkTORoS2+FzJaDlsksLdW0xe76+l31vEXKwEjbOMuJ6DcdI9JPn+J8vEeJC11cJJgQG
zPhrUvUOda902tcZ0mHyrH07u45ez/5tXFN1xg6jXrP6ricNcvPSAGsOlYUKRn978csCgqGw0M+U
rSWz5OaUvo7L8BIu7qrunXIhKU3IypIZhLWwvfCX0NX1jr2BgbvR53elJDxN/WAvJjaS21fOk+ov
bY9qRt6W0zpRZnPxDgx5OZU1wo/jc9Iit+mFFnWjRlmGBVSvymziR0fTnroyIn3qDspSta3o1Ftm
/Dgn45PU3fgQj8fDE+vF6WsXhn80o7bP58z5lrj3lrAP9VTgxlmRo/qdaCo6cQ1y9IXmfBsHVMwA
08qAIKl3YzIop9BGbXmakqPmIeRX2yM8/zIfCr4shr5t2hGrZHEIusw+R5Pn7qoh+ia7sGizztTZ
2K9jIqDPgEkQW2dHn/tQ3VSEN+UZOkzjuWet42uoquedZVmrMfPMfWI299ewayzfJ3Vl6IPQd+/Q
ogttjDa1CORPG3hkWs35rGR43VSofzyFrgePpU/LH1bTrdUSVeWFbqJtmtnj987KJjQQY/1TDApt
3adFcv5wpWiyXq9U5SE6g39eib129nkKQ7mnPnYF7iJCmuNdyl2246RrjnHKrxuWM0nGCEESIy8m
JAop4GdT8R3VJIjsreXcDn5j7/NezbYeXm+PCORgLivITxaKmB9iKW/Yex1p2KKtHiKfNK1mlDco
/agPWmxWx7KJ/0CKSXsoxMHykb1OOyveyYjUibr7qHpGe35GuLUZ1Y3jqOjciVgZIa5ovF1RZ593
DJXij8uE69XkBM1W9naiGadinpfqpJHe0geIBjoALPA/3BisXtfvemt6HU0NYd8LYGwj7wxyVMy9
tATr5TqfzXz4mABzuvsQ4bV/ucb1Fa7zzUav10gpN2iU4CbvojuL+dh0Rk3cv5+m3Du7EYI4AEPi
pUu2eD9ZXreQo3KCxu1k3doTMsv2DBXS8FnLNpGZAnIUc3BR2hq6Of7tBZ0k7fZ5jju4vCBVh99J
Fpp7QJJUanhdyXa5Ul6MOcZDPLKs5YeB2vN4Rljm/tofNtXlGhfeTTCoDjv50lqXtWotZWfKrvfX
X/7nX//7Y/y/wUtxV6RTUOS/5F12V0R52/zzV001fv2Fiovo3//+z19t27TRvcElwdAt03I902X8
x7eHKA9E+P9pNZ8SkQvDrjNMACXlsHEppX5ie1mdya92i0pkZXozSdZopiP5KpoiLECX65AoOHI8
JOSkdlWqF9wvwgK8al2c7QFVXrAF80Y2k4CcBxuAFzyHmoe6GU84ipg3slUiCntyTf/TlPvZveJ8
spoSda5wLHaWnduLS16X20CxC7TaXuhuQzlUjrt8InUMaWHQIkSdS8rQhacd9dKIN75qsVWxrW7l
ujHZYfE8VfMMfdH0bkjYMq0VU6so+0/JBt+Z8VNoRMraoI6NIO78u6Nb41cc67plrU9UnvKx3mSF
98ecqG204aq1NzxJsoTejyp6NK55SpF2ffCt9FsSCOEA20FUScUWOlYMdz+mw/RlRFuq73IU5etV
SM39vrEGaEtCjyeq/G+OSMFNPu4ZYWKSCtQae6e1Sb/JWSXsY3xn1ol0V8dVVke44jnqrXyfBL5J
8QkmxhAbOILp0zItRu7L0ra3oLR8QpdtyT8IzwdLcb/8ty+R6fzlW4RgOl8i09YMQ/3Ltwg93YQb
hqbsMfH29pcVEp4xh7xxH7y5ijPcXf7ATQ/UgNhPmlMhaA7ddGvnYX77YUCp4teBDmePSwHyw4wP
A3LGDGD046Vi9CZufWS6lk2H+vA8mPVpsDRt50TTyQ6j5uSKQyVyQQvZfncqAxtrhhDMNHkI04rF
4wVnO8TI/4vvO2WbdIte7WuzTfXKWMlOAEKvnar4TYADAzchR5Bqqxay8xKux9FdBhR8CfS256aE
dKs8RCK/j1OWu74OaC2WAonHcy8la31Mgrk4gtcsjrKJZVwIF16MvBtuomOQsUi69sdvEbJPXkBe
SlOH4PUCTm0cfMvpdlOfuMcwBRBEBdE95mUYbBQnThayT44OIkSefQi+NuWZvIDttLd9jVy57Pq3
UzWn5Jc16/0yRxbvMDWZdgA+ApDgXVt0yua7A0ii15hBDE/XObJ9jbxc8udLlEivTDZUkTBrvmc6
9IuuCXK0lcVp8aHNj/q1U561KLIc5VmgmPqusKOdnHGdKwfxe2rWU4PAV4jnui6UhUAzeca0qLtK
P7fi0CmKdjm43vSE80Gzl10B5klbJ8he+tEZjq04qGUS4bFUT69teaYbTrS2dPANMkb2XQLZOvPd
lR3yYIDj5NsoL5IZyXiUvcWoIqbTtruPL3ENuUx5N359SyXPvk2auC/yWpUH2BjtyXjaJ2etmdMX
IQHbUk/4I20Rc1YL8H69Cvcvz1DNzVRl4U56hxN88VttGWMMOwi+BPCHBcBi3FjceJHX9zXOTdEi
qOAe663GPCgSxVRNYAf1etNo5fhHGkX71qv6F79qT1rcdb+TmbvLg0G7LVyl27QqmN1Fauv64XI6
FAWOqQ3+9nyDRPelAzHEn051F9TDUgbIIXkF15jZUqVRtZJ9clQOIL6IDsdY7Uu0l/QIO9bn1myA
Z6Ots+yjht1i5brdyemy/uRXWNOsmoiv9aCH+ybGgv0BfUJ/i3LpQ0zNh5T1W7Q8g8u8TuPf7GGs
PgdGPR+wFKyWspkZfbXTfPxIZLODy7tRp7zayCbvBFRpX5Y72UR6vsK3iOWsbM4Gqau6GyG+oAz3
VOba0pkepBeZKp3LcsE4LtA+kk2gXNaZBP1Bz0OE+WaFVFLbswaToyzN7aNqey+yJQ+Rk/2Y0FE7
SfMyGwbc3p5w6jHlfE1r9kWLX6uMbT3N25gVhNRL05yLR6AvudGOD7InGYMQiHWSbOTV3KlCtDUw
V2Ur/DMDWDRLTKQLlJbwXCMnWtygN/F4GZ3bsULHC1anHIXs2h2Q/GoX17+1Sd37rgzuqqqc9jaM
n0+5jVeb33nGJtXr+BN4HzZWYQ+eSDSTStSHWvRSy65Zjr1BErCe2yOqTNGnFMDEpkjCbC2vVEZ2
cdOE0W9y5uVqXbqacFy4ly0FjaalboTl3qr6dVX6zWdPT3f1UAWflSgLDnqW5OtGLAFc4J+dyttL
Yhe+0GBR+ANzGCSQ+HyQ9IiupOazmiT3leN0iKp3zaM/N2IjYTw3sT0d/uOkwZz722hqkcNWhydT
QJpsuROCxjTeyHaQGP1udpGxFxuoS4gY1PX6fmhRxhmt+ZN8r0kBxiJMC+WIrUHxiD3Vpb+AHtyg
jdkY9jbwEKgeWosceRmyxnNpWoWFtHnVA8BUqgF5e6O+ybT49QBUszgMWbQzIeuCRBQDlH7qGz7+
15C0cniq2sH+2g9sON/4ntFu0bFKV0pf9LdDhrpH1aXzLi7L6K5yc29pI8SG3kJwixJa/ofJigwo
dPTdGdyQFLxaPHj5mG7j2FAPbR71NwWiGIiZJcoTxsSYx4hZ0Qi5tbZfNNNKF0iylE95qY9rH+m3
U5YFydGwWxSAEs3iN5xSyXV5Ci+AIJxtpKCPbArZbE5G4BzUDM89dUCrCnAycuTCFKuaO22hutNw
8I3SuVHdPEbmT+k+17muHhyghstYtfrPKfL620znVzMNTf85S5t5rc0+b16MtqEHbsLNql0KgMIM
gGEPpTod9WTI7+fAh8ktCsqzVn6DyN09xkXr7cPGwERHs7Wv6vgoK9Hh2L5ODJEn+LuJiiPkHFW9
39tib5iqA7nucgb7Kraac6NjqtRHZzlYi6STjChZPuzQB21XYWfh0owE8TIcrPzcpt50N48As4BE
kjLJUcaXA7E/QCeI2FbxMwlXppHBHRPVU55+2RFJfhY9onnxc0+9JQiC4l52ZWMbrnQxQTYNzUqP
bQV4RsYqjUMBStS3UU3BDmwdlFrzUPjlF6FoBKMqvZ4EYT0iptr2G4lFag121KoZnS+5LS1u7t+6
HJnPshL3XUSuabcs3L6aSCHzL1YcMNTWhB5f4K1tc9C+WF21lUkfaOx/iXBDZDlGRTEXhhEE92T8
L68hWyOE9BzIqXwnaIoE95DWZI98p3U528sakYdrullCjHM8PA5kxNeyX3b1wUha+Nq+hugNlgwe
9cCmeVZivGPkWeSVr2eyb8D6+t3ohzgljvVd60nB/bFth4NdtRDOcDFMIDv6yakW/n1tW4X7LiO3
/3O/HPzQJ5tywFCwijUvrgjh0LmnK76+nsN21Qc4gFz5qBet3br3b2pw1fJzu/xTXdVAaMnUL/9j
OYB0nLGsRd8lTXltXz9iQEKvMZfUpozREusIUTtfSh9CeUjF33Rt/l3f1HiLpB7Gw9XC8EOYipvV
bvB9Dwcc87Eo+vimFxL0llHUe8v07Hey9CURZWyhsSHEPWVEZHQ7gVtHf/ukiQcK/DqbTSuJMYlp
V2buod0QenuJeKd1QhO1ezCp5zyISb543MxD5vztJLc3P1mDOy6HTBuKLXl8YN5WDFpatqtGjRbD
OKW3WgvkCgsIBXcWgPamsO/Qdf3Wm7XqKbXTpewOYbedsrnE80ZEJR1OUnKSfOjVkX2ZhNuQvkvK
icwVWhIYtrvN1hdSzr0QdZZnWrJs7Io95Vs3zw1nCwZvhAxN6HWgmAwTh3fqfh8GfrqGrs4Bt5Yi
3cRV6xogW9BBtrsBNDM511sn7fRtF4JjkGWibNDeN+WoMiXOSlaNQHT/ZbTq+mb5yh2o6rhZy8om
YqB1tAR5li+5aY9W9kPeG/ok0G4caiM8teps5Y968OM/jDtTHvxIb+T95jpftdL2ps+ybPV+HL2N
CG+6Srv5MN4d/+38LkiF8tbwRK3FvPVHlc841I2tbKptYN3Ks5p/WBMq6s2130S0Efve6Xaq4c8v
ZGw129j6+Jq2rOMeBaXrRcMWAepBRv58wUvg28XQvTm5ZXEIwCg/qV2TgybkzNGG1zPv7ezDaBp7
7iXOhEa+tdNKXaRoFJ0pXJEIqvVhBYWcPU6mhPNZv3NY+jkrGaG9RUAlJAKAa7hwFG9iL/X6f00d
GEwiUYDHsrtzCuTYRAIhpwpjLZxScf5zn8wxNGibgbTpDpciFzRWvE21gyxwXQ9/7ZaVMq0ZrtFm
4HbHzGuOMrfpNhleS52uLy8CQso8fg/jat7jc8H2QNP74sZ1k/Wl+WGKbMrUpzwLCvUyNwosYzdm
jr2o3Ti8SUceVT0b6y+4HaG71qFFJ7NteLMh8qnXoDIIi0WY7JdhTWMGG1vR3X3Xzs1eU9Lzda0q
l67X9etbxHWVe42QfY24hsv649p/OSuG8Uae4ctSbmBtjUtb7YL+t5aFjUSIWdWI57GfU5YQILLC
G6rbCUfvKSkRpnKc+Ws8N/ZJDtp6hYPUDJZf4s8qEQuA/GDM2M0sPWKbSn+NDWMSh/K6hsCeGVlW
3UaWfpAzZdffxMeNCf7IY5FEXvgdn+BjvV4W7bUm0Rd9jUSVbMrDFQAgm4re3//ndKNu2R+yjY5u
aqQbNZXnkObZrsn4u5y12ytWQNIq342z029Gx9L2sWV2aLGSWyy0aROH2vhZ4Dr3uOy+6w9Ym3+W
8RVynNd42V/EcDPzTjGXXQuzXLcr87mo24rKFC9QOb3xbGgm+OwgeRhrDCwTNToqlQf9z8rjA04a
eOiI5odJQY8BX6KmW6t1oOfkBevWvnEoq4XBXQB8aQm10vktC/VjJeCgVlEc4AsUX7FFpbAXRchj
UlzZNa3qgAhgUiQmKUnkXibppb8eq9bck6NFNLKJFeytPP+pxPBJFXLow5BZ20RP2w2Kl9Vvk3hD
mto/mrPh3rh1by1kmJxumM3r9KQLLtNbGA6X6VnHYt5FQGY7hmxBVsFgW2e9xGGElGT5pfXrh6wY
/RfgWGsS2N433VUyXOrq+T5pTHMbNbq5t5TeOofj0KIsBa2zUZVw7QBlX+HS5a9Y+Ata0uRDJy9g
NxWwtaYkz+/IFGrUyQt/haB9dgeBKrtr8BI8ZaGGylWZ+xQKkuluSMFPp4VzvvQNuVEvfT9F38Vk
VIaUKFPurRnHOc9SmAf7fbxzLFATyEycL32Tpa+bwlJ+d4A1DBmpToSqYnnikdD/s6cBVBHixXrM
gcXc6FGsN4cide1NPlakqGQn7iTNSrEtVqmzF51KTXeXmZUXp35qSY/3zmdZa+h6x11GtpqfJMKE
2GdPvDHPCLEvH8yjbKV+P935po/vY+U5bPBFhHz/uWMfI0M9B+JTuPb7c/xuuuz3qfm8m56056S6
l1sZCzEsLG6LgFIGW6Ep0MNtBYJtNQiUaqsXxV2g2JvLFklEXCfIvlpxXyfwX81AIIfIlV8UBTqz
DnaYkNUneShlyv3adkQePsdRbDUEpra8Dkwi+X5t1qi07NS5Ohekl07wzXfy6yAPrfhiRH2QLts+
8TZQ7PjyvMXJb8ylj9/UExmtXVC5a3lblbdEwDQxHpooB8qb4+x5+bZW5vpyW67SdLozMmctB+WE
lhznovFy879MkPfmwByoaiOMd5Rz5dXnmnSWfANghsc7javLFhSedvOf75qaqv/lrkmFD70iQyX7
bXLf/Pmu6Zhg1TzMGHfThS1YR1q/aISSjiHSKbVRlRt4C2Qb3vrkWWVWtx75xUx8mTXX27RDnR/s
bmaTd+mTX3AxguUjOnBaFN7Igb6cvoVqYWM12KdVE22dxiiwuEy8T1BmjdNcttGliYWYc6eF9U4O
qnhHfhIgrMzJPsme1mOTpczqrWzxztsFlBHtKJsI1Uervk1fZ5NMqzZ6k6gQ53il3KMUGqjjuJTN
1IdDMeXD6wsP4oWTtrm8sIxo0Rea8/zywnbs3bRvL8zGpUV+YYa8xqMUtwLgqkHzzkdlDMFlXgek
t4oMuQ5c+2oBOJrfZphqiSdFBCa/XlahDURFWjH7ereU7NCLDfOHTil7JPvkAeWy1+hrXyX+z//l
y+RYf/kyOY5h8Rh2NMvT//JlAgdLtcwx3G2Vejp0zjp40Lgx6HVuPL21rFxF3l/RL2MUjoeTVbkv
aLB5t8XM752M+87WCu/WInchlul5vR5hca5kpzygAMNwWD9pmdocrv0a7K3r/Gs/D8LXa+RNoOLZ
iNZfx7My0BddaWTteozI3BpBcshcux+WdlU8ScitMkHJasZof8Hj+q57aXpsZRY67qg7uRyXh6E3
/GVDzYa1wRwYl6V8HEbWTaU/drLq6lalebbFoTBbH29GsB1ybqS5M9gLjHdFlbusyACaaLmyUhEQ
TJ3c41/a81SY+1KY2PQQZLbIfs0LeUf8cG/U2x6IYztYHYTLKLrEyMB3d1tV3E/lRDtRP2eO7mxr
jbLkGGrGui4NZGF4cgc3JRDCGzmiZ46xbiXgs1LQzPMSz98Epo+nbaCmrwwBM0w+Nlsx2sRq/Anp
0MVol89FMNsPc25Cxxw1Z1l05fRV9MdRbj/0RV2dBqf4YjceciPDDc48PvJFGAGN2ZBvg9hynzWc
JCEBR99xR4XBP3vDjaOhXmig77YEjhh9n/3u3Uy1MF5n+pAlZEDnmRRjquRQZqgK9sIICApffY+Z
Xo94FSqBpvjPXPtqEScNg2TwNa46Gk0RnjDQSk4Q9pJTEQyvh2uf1Vb50bc/ybFr9zU0e5sk+2bV
/yx/rf/zE8qjkaiPH0U51REctg/Nf21fivM3qIr/K2a9Rf085183j5tPHwN+iueqr6+6+tZ++6mx
Rk6kne67l3p6eGlQ7v4ThSIi/38Hf3mRVwFd8vLPX38UXd6KqwVRkf/6OiRAKzpPrjeQi7j865j4
A//566JIUfr59nHCCxC1f/6qWM4/TMtVPQ/LVN0wDXFjG17kkO39wzZVxzJtz3NURzW0X3/JWauH
TGPIsenTgTdojgtA79dfmqKTY7r+D56nJqgH1bVsjG/tX//8218ROJd/xt8jcmzP/fCgNtlOWAYU
DfE2PcfVP0ByeA/hqHauunaNDgcHPUAnxpo3vjO5C78dI3PhmkF4W0VgGPTOXMkQeZD98iz1qrsh
z6qDbDniIpewsVCWhTZElwvLCWY4lGcP9wCvS46tESHMjrjMQ5QOS1h05ZM8eIuwVcsVXL/ijlLS
tzqtp7t4jNMHx6vua9dfWNRi9rWJ/7TpWQVJjfq7EWgp0rv1g5UBWLHyZFx0qdIg+kLh+4uSRxOF
Ftd5MRGTWeSeezY7Axnbto5Ipg2nLsY40SjgPRtAW7BmXepREuybLlD2XTyn6Pqpt4j/tif2zGuc
09neR3G1UeZ83/Lc5HObeHnLXw25kCFq1gpKbndpoC7dyTPgihj7KcHBNPaqYqu4ebOKwwpMoGZv
E7cN1j2FclbydfI44xW8QgcgWueKjmP5gPFWUp+9JFRuAkX3SZjlpM58toGs4lN3slZ90Zq7cnyM
ImVG2UAAdin2FOxHA4vCoRl6LeuShERtqrJz6DGLHSL1a6qeBywgW0Q01noInWNAxnrrojW4sNsy
WJqOoW9w37pT+pJMkoGYRT1CmEcaamHzE71t0c7qcbTCTWk/KOxOrN5wRLpzXHapc/YoShwzB+Je
p1t7yyurddyk6y4BkhP5YYNaUYRtvW4+qT2rtS7nzSXD12SKyuWkiE3zHK5qxdmagaVhqVA/NeMc
LNB3QcdmVk/UEFgiWj/Kzt1hgLLIMxgafjs9k7q9V0IV43uYl6Q6j7bu5KvZLW9AXOMmOXvrQaM6
M0XBQukSoCEs0nBI091iG+KEpgOazOugXlQWmxTEe10sEnIgyWgkzwukj/cOTjlhFj63qQKDwlv7
ff9St7DVMWpBaSE8Bvn8Q6vIcIxO+4ehYUgQhhuj8L5akx8uSRy4ClBTrV1HEfCc+Etm5D9MK8SU
Pk++VPqNV2YvSQL8vx6sU1vjORE1Bg8T/h6W0nYDtMw4RHAXtm7pbdl6K2uMAf2lk3/h65cu8p6n
suZEOUoMCb3JvMGfE2ODdtr0zlyuPdJgS7vmf93F1jcdGsBpqjz1vmqrFwU5xUObfHfHxt3YBkKo
QUYarNTIwaS2uweudOeVKN1qWk/GL9DMVZVVnxG3dQ9J2gQbCtHbSTlmjYaNdZY/4GLGakE3fsvn
1sOM5pPlYi8Yo9e3qoNubyhJciMPYaB72zwqnt2KR6eT2md4jJDqEtNY2wlOB3X5DSLOePCsfoM6
Cg6kdXbO2zha22rN9jbSf8uolrwoICU9bjPIXkZGFp0M36Xyg7M5UvC8KhmqA3ABwB5GdyAHtG1Q
7ks1RDNHP/W3DSLH3NR/h6MtvunaskD/YYeUMopcxrfAyI64nz4OXZcsbMf7vbZzyKJlA8XdqXCV
nIo1Rmooymn1AsM+/vS+PnZZ+OTq0Y3SkxvU3TGjHDtiFU4dNra50ToZJqlN/kjK5czj+ewb6TMI
qx+zEX7j9r32/GJeuyguL9H9xiQpoMieuzkciRm0gHWvqohGVhMoBDWywXOq6EAo0MujPP3s+PDU
jiEqMCf0Q5aOb8NMBJ0Xq2TeBJVgSKFuFBUMGiN180PbLZwo6VaZ7sN76GwwIjyxFqDGD6hoNltV
V/mf1No6m+dzaJvdgWpkf5BnfonQlzpm66zpH0OnhW2q4WhWD/6jGj6jwKKuU3N+CCERrLDr3qKY
1h8Cf+oPvschmewTD09diH0dkmYGy8nXOjP89pCIQzkl+zk1hi32stUBi0Y7tZZlh5NBbI/zqk+t
cAuIpzcex8TxbqrWeJiBblqZVy1rr4pXg4ALd0O8tmws30uPepdvPmHtSQUr1oCzRdj1JtoxaZE9
H70RI+Ui+t54QbPRgeBzL34eMSfZGLNPUtdxNxmgoc3s8m/O48BY9r+pZjshWu8Hi1HbmFnbr+pw
4u/0vtTqmCBr8WDYQbOokyRBECZ70hLlFv4j8rII2LZerC+1oKhRw+kf0jKLlxHcLZ4P2rp3vRch
0/QJ53lk43azpUfbcfS/OqEa802sEWFMxIfVaCu+Ceckqe5qykIUmTxv4xfVnUPdclWWCPenfJrr
/8fUeS1HCmxZ9IuIwJtXoLyqSt69EFJ3C5dAYhL39bNK907MvBByrZZKkHnynL3XbkT3AURqiCXx
jcG67J3O/hskw7fS812St9YJP1ZI9uMYriPBHJ3TPuWJezWXvNzYgaRoyO+tSa9Dj9i+3ZQALZm9
voJXiX+wM949c32TM1YdW9dPZa/jcBLvM0TxZKEnpvTpPmvrXUFjdmtowSllf2r1+t2ESM3x6dgG
DVAc27y4drAbCSkwZIvr0WM9vX2jwC5onhbFXpswmHQDhlK/Sa+yVzJkUvg+3jI/O394qfP0szI3
WV+NsZ6mkOceO7g6SCfZkQsNfMiEkis4zsxENmYAkNLokHyQLnyGM/uqdasedu2wX0gKpiLdG2J4
cNPdZChnY99sREMASQRqnlD6w6Lqz9EGRaoV7DFmjpJRq9uXRK7b2tzeDqmhCoiFNc2E0OgzeXig
GIMhsgJPxYO5bNYmfTYmzYkMxa8/0awMDSEveI2uanzKPUIip/6lNP2fyvkkl3ZaZMHvCwB+FX5Y
CBGqyklDqVcloP750nr461jb/67Z+OWWNhydqvunCmJ+eKI3Mz5D4Ifqmf5sEWm6ZcV+kG6Xygih
h3+OfvUiO/cNwfAWmyRzzeKamMsBhVIbmvR6QlOSCH8bzOvkKEbT7HfRMIgfUAgrbtEQpXASCgNL
Vkq+SshOcukAjjtGnNrQfeze/9FXiPUDArtxbe6srHgn2WeNGuHku5JmKTOFF0IgTkaNlN0tQ+Vk
3h5I7rbpW6J3qFA7GxVmMY0YNJLiY0SQgKPchFUimWDVkJ/Xerlkoj4XDkkdqm43Ta/fYSMGsmVz
q2GELLAOh6whsX3rTE6D92IPrYw0iGG8lMmeXtOdpbGXWfl21fw7fzQ20tCcGOigDcdv/FLAukOE
aU5UaCanzfVUomLISOY4JasbZ6NIwpOtkq+hqPqt6ldu66ZEHHj67X4FtvbQgGuO7J4TrofsL6q6
gNDwZls8m7C3qVu1rybtFwQYy96sgHvCe/C3hUyepwX2rk/HvbcuNntT4OhnV8wPdS79qCXQbaoI
7BhnNlC1T0T2wmlkCQODj2TtFfs6Kzh7x9A7AX9h8zx3TRvffvxqbsdoGtT3MNe7Wi/OTDA/dZrL
nFCwoEln15GVNq/9P8+nLiyXD8Oyo3EeH5QXS0/zwi7I3/QWcPwsnNic5MPKZP5YdDIPt6MxX7qU
Sq2t3b2zjNquIfzP8mFKC3UaXe0LcM5s3BsYhjAjvpKuxq1uiU3SqUePTndoChvnvbNxq4JdXLyh
EMNk154QdsVAXHGr6jEs2zM0qWJvkQXXmcXP3CXsosYuNSyd4N6liTqUjuzHO0SxBwGR1U4w+/oP
9rJIoiENL25yimSNQynSHLUa7N7mcETLAKO52Jq5QrF/yvV23nt2qUJrdLcKZ09YTsDG5horJKkQ
JCILA++em4aTp4IDKVOMTsx3yb+hH798qGFGNu+pnWq4uXKfTDlxUvJUW5SWfjkZW6vWnwsVHDER
77TFekocChfpcGaqCMRduifldH0o9GIDxbDY0xH6M7rGXSlawgDsMdm2sxeZBnUDLQ8tNK0HvR5l
nIi3JJhJ3VoArq7isZ6rcaOWlVJAa+tjZVnN3u3sOKdqiByB3VZQ2MeidmU4ZnSqvaXcJzZGkQwc
f08eWa5jGA7zuX0WBCVuO1lXl8azrJPNv9ywL0AlXzzxauti2ZqtPOT2/Eo8iwj9hDSFwOmxbIL2
ZHST/9GmdtoY1Z0118YBxZU8avAwjsJzH3qz6GD+DQeNA9XRfbH1khMh/jme8kJumDP/uIgHQs/Q
BVXABKOu0Qz45j7TG/bO1zY3/c2QWI+uNamoqarHmTbPTrO0O6NHISxLKTZzPzTH8XYpc1uLZ1jI
4TzWNar0xI3dNCMTXHVtBCrBcXx5nANSldFyxGQpPqMlJhmqN6/UeRQ/onrFyLzQC5v3+TJxZPEI
ZxRDV0e68FJ0eDz9a9Icfy96XcvjWC5fzF2TeFk/LBxFeyftN4TMqiPhSurYEipRygn5tb7+W0f1
vdI8i0pCOVi+xt2sBJ4tXmFcrfCTqmfOVLe23YvpulEl9Sv87frQt/0ckh8oo7xNx9BLqmMl3Yhx
kIrGUv/02EbukK/fTaVOPZi1f3lEEfgG8oJnHNV4u8mdZRuU2hN3ULDxgPFcGHqNnKdYs3NBRkWv
YVNJVy+q9GWKxh4azDyhnLlR0KYclZte3IxgydSG3FGX0aORP6G5pqy51/S0OFum9aSw1myGoTvM
Obk+RkaEuz4OvGboLyg8tt3Qy3tHsTC2etUSYpKI+89qam7oquEuqWSxyZaVjYzsHNpJzbZsu+nO
BmfdNSPYJm7viO0kh2AP29CqiCbTUrCFS6oVe/cGEtWhnXFiPZQJ0vpcaFFrwlQUTCtJqDPn3Vp9
1t0owqEMAoAjXvfQIXs6N5Lg9xTwnVGICfUPDfRkyG36BsQTlUN5TvRrwXkxtuX3mLU7Va1NJKDJ
3s8EicHWXW9ICn0K8Z7dg7bhv130s+o5XLIqxdXIg1X22H3atKtCEiu+mn6NZBoYD0Ghmw+B5Y/b
lZMhSeRpTMI48Ri5PmxrezA4KjmHVkL37L1lqwnHjUbZwqDxlj1aLHLWMIHvemSmD/waIjTW1SMs
5TaYcYdxL/tn8nyy0+jMX06lX4fEfWL7tneunN6FpmnbGjr+JKbpweLMuiBFog+0zkfT8/CZusTi
uo22G9x/Xc9ws1OCua98pxku96aDRKygDgsLYyCq3ZQxxebIHd2pB7v7qxvJjKZi2FhVeqn9vN01
7swkVgNSDkqVwPILas15UyVFHa6J/2gSyfYwtSwCht8Ddg+4Ndq2TeP14BVdRdZRFWmL4vxUuOcp
mypecPfGjWA3XrNLm+bZkb3COk7pnB4TejN4TqMhEcGtbCyjisNXFPgsor08VM2bsdBdKwrjj9eV
67HzluXo1Zx+HDkTk9CO75kqAELaY6ygncZkcr63shy2qVe8Tov2HFhBDy9kSfdVu+ybNAiOv5di
nLqjIT6FLOdvpNFoWz18N3bjHEHVtRdHMdAZ23x5K72aTb/bIRNu3lOPJF698mPdpxGTMDmORGlr
T2plTxxeCH6qvxtd68NegmUrpcvj6kD9EC11VCkWslIX7zCWib/JH9v0wTWV/+hl06sDw5joawVE
kQRo6fnqfplv+dBeZb5iyaComPcVEc4b3xbOngzdbzD3fji4aRFWbdDSInDzUNfPYvWauznnUVCa
NL5pDtWlhgAMw1tcmkgS+r4zotWd0thRK9yIJvtWcAHuxtWzOWb2iB9RbsfrOu8EG/5jiXNk52VN
usmGEV7hjdGP2qe/theho4YpRvfe5Jx4P3Qu6Ypavcd2PHWWda5bJ33EL+VdlrreDhWdwoiNxd4u
PCc0fWkXaWX26CP8euxcuItjm54b8Ck7Nfrqueyo0irNv5+M6grATiESNz8yc57CofoiR2/embL5
Xsk3RNlQWRGYdFojvugnqLGj3ArdIpI3KczNOrQJYT7VOJ7XyhkZm7hDBN3Gj9OhLjb4K3HPAkWG
xduNU2yAK4gFpI9YMcEIizbpt4QLOlGSFiT4ISCLFatJ1NnC2KDOtKKl8rKzvwxFnJptEXX4qiVS
qssQrI8Nf5J90mnIagfjvxcFdvZg9P6dsMW3NY32LmjlcP69ZCyZVDrNc222D+OYi30mg+Fc3C6Z
65pz2OIjP1ej/3R27RrNye1dq57VmWdVnX/f/b1UKeg2w73rRpxgbe399wv+81ZBvqc/pZdpcTlj
GibZBkmzL+eyumvMfL2Wrb1e0W/QGGtTjCvEH1ytSjmXWZ47QomupEC04Wrx8/2+uySDfq1u/8ga
rWO51usOoed9Vs6rS2ug0y6euyfkYKHD0pisNDgQKPb88dhMyWM+tVqxmcvZ3BqlyoGUOsQZVSlm
IzLArrVSxpX2CJmnnnsoeG5OfqKpU12nBeOgtILjUKqTZ7iODH/f7I1BnfKlmWhAuWbU9t5wyqVm
yjArrfaEVuj2EU0wI9RywqbZvYdTQPbs6fet/7sEGDBirUfab2haf8IUck89L3cS1tBJxxkpwzbo
QROBPQ1T/caRWVMX5llFtWPZraC1VYmV42RO/QQi4iRucZ/DmsrT77u/lzIblhA9wLxvl7KMV1KU
McZ3h6nXzSth58VMHOHN8mdYq/5C6k37XAScrt1LAmDqPm8ZoqMq7zJ3fWk8nC1W/SVIq1Dixfbq
ZStnEtYxlLH7i/RxpNR7yVDp202tgdjJxMtU8YM7nNSPxgAXr13yo794RC0v1RLjBXEQqRXiJo7p
zp4DnlELFNaDkg7KQC6vqctzb18Hmz4Zra8snoEi79as6A7CYmS3Kns5Eb7D0QByzK2S6yJbJg+M
rsW7Dfd1r/KkDjV3/UTuq0OV6fXHbADXRKS12nWJ3l7yNMleVaWf8yy37obePgok1K822RrZ3L1h
XzMvHYGzYRl4Ua784kKctsbdeAi0jufd9bfBSALJyMv3pKdYcdi13wxtuVSwAba2ezRFlu+CjDTG
QS8fB+mrjTM7pEusHucPGSJ6r8KsSw+IfXGhO+hXetM9Lk3poGta9mtjHld085uia8FNVnKv1Wu6
HSwetgnWS5MO6PO7lJb4UCAjoDQaCCaIIIBRoPIcOhX19kRksOZxCwV6olEXz4CyxHPra19rOZ69
3KGgvyX1ZJ2Cu5AwZm7TsF08FqQVn0E7ZJHvqtfCgXc8Q6GIuU1+2sx+UWoMQm1hkXQs0CqrR7eb
plBqFOPZ520nKB5qwkvsuv/h8Te2EQSXOCiR7kMNs2lkGfUhT/Ovyen2pectka+MKJDN1nM4uXkO
EfdoBErikmIzW/+arpWGulXvBzMx9zwfD6VjdrHtZ2d9TJqdb2q08UTQb+yknsNxTp7WLrdZV7s3
K5kvAILLrNA2noKtQzbf/VJ4ergs2mcZFBRYuP1CZyg2sg62bsDTAiw8dBsgkf1akAYFcnETWIkV
NikMVCGFGY9ja28QRIL5Lq0/pRKv+QiQLckS1vmBuG1MJ0Ev3XhptPoubdc3s3NOnW8uT3LSCFRe
UKK1HlvXQOgekyUeCULcukTzXwmLY1XoyMsU2r2qhufJWTiVW1qKB0zXaRvnLqIR/aD3a/eBrGzX
dQozweAt7AP2dKL2D916pblY1eVVUcZx9EmOo6ibz7U/edxpTCX/mFaNQVmz7oWjz3eltNQ218yt
387Ops7Ky9hzPFV+LqDlJGfPH6k96r49EbWUvS7o/8JsTtgjcbJufieJ/uSzupE/epR+0hAnUJhh
3oDmL1NRHJbbeDFtS/6mAaJCyEXyxerGfDvil40JGomaCQTdPFG+K+DgLHpj82LaVXMwU8q538/a
ZvYosS7saoG9XbRm/RI0U3dmUvrz+55l16jHV+9SySCL6yBf8EN6tEPTTNtlc7YdVb68yAxvA1aV
6Pe9OulaIkaAndk0q5hnQmapRPpCgfb7jkJHHvss8ZD7/5GqcyepE6IB7ErkFfZ75uBidD+7ssuO
ONv2GaLGixNXLT5QrTboZRv5a0ZnIq4WQ0Ze57w0w1wh5yMyhtDvGOUSx6Zl1iIXW/u+r9tHN/Nc
LCieho9kfKkTE9ezcShdN4hnRpRMvqhjVoaNYerR46goS2Y3P8NskWETRJ6sH7hNMlzhc8/cL2Xe
GCz5g4OeEyBum8S/7zJhlduhpeHk9mW5U5hNIhxV+cPvZ2fHXg9FznH9992gHzlhjwGUUX2965Pp
Ls8QDwK9EcV90t5zpi+3c+KmseFmM2guq8fXKsf7QUwfo5F38P0Wdd8lAZBqo9yYIEepBac++v24
0UgRNkVgHX1SUMfefBqDFcwvE1a7yAGj23eZId1rjvZrW4/z3s4Y26niFn6W1M9FU9I+BgETqax7
V+uwcxxhxeM8sCfj2LgLkk+zkltpm+tRBSydunQ0mvpzlDdkYZYXbJenxhNHnG53uaDt25u1FpbW
U1ExQ9axb86SsAFDM5+VmBjhOM5J+5KJepx5WHusmC+llbYxTXkOka0qORPTe+2Cxrjj+B8Fq6Rq
/vy1l/xeuiSPfJmCr6XwivygHg8DCJ6Q+XRxbQwV25ywEwl4psmD6tqJ9mEpbHpHPr2McdDPOP6G
na075HBjd6C/EgEXBPbVM2FIJn89NHAddUJsn9IJEeRQXo3efOiHeq8t9CMpoSl2u/LV0TuT/6O+
85MW/nZlHiszr0PF4h457tRy2Fvv9L43w4Q4trPBAhAKRnJ9NbmnfoEIa/jzdpiTfVcDNF7S4ojW
EtlCEee2fZWJT6yxzH4wRj5TvChc9Yy8hdw0VC/3AI3Pq7VniL31jeSVh/4rLfnANDD57PyKFq/Z
RRotyKawkAfPB9qFL0gSqshFQ+yJ8q+hKMq0p6lQj46rX3wwV0U+bxU3FscluiOT3A0dbN81Lly4
d51Wbcau8qPRwqtekJeF+nDrFP0zx+tL3tLZ8YxXd4L9Mbjzq2ssX4RcOju+aRlW/YTPNKi/Ow3a
RzLJq+kt3p+q9x/YJCeKMT+N05Th/szjOQhG3RpSNA2f+2GU1sbW/AtNZsEcr/2DwsR+LxqMlM6g
5XtVmECsFaPRqUcf3NuPvjl+BBqTv5Hvhh1J31DNvltZj59v7Og3lQRoeLRP5aK8MNEwQWARCAOi
fjcKhEA8rvofwHx/usrpN0ofaJQXOi0J196UetFGVa3Ho1NOm8xM74J1/Abz2YWLuy6IUGwYBZPY
2hgsjc569Kv1XVNFEQMuO1q62iKE+BCNW0Wt6zPsNtyrPTTappnF38Vk1jQF/AAzGNyhM98DYWXR
CLwlzPPbUDMw/1Bcl2FafRk1rpp6Kq5jbjNl9rIwQ1qSLTbU5v7D71izkg9XGkm0FO5+yhYiLFjT
gqkPbZsGKME7NGNNat++Smhn09HqnEOW2FtpSV6fkZVQAfpqtBC3wD0tojaqcxhCmTNAFUZhsF4d
baiQm6823/bvavAwkqLO1mWXIWUjgKHBe6MTtS+zw9jR1xuRmZ6Lyt5YZXmF+fJcN/12XnHBiTL7
kam9rYvijxHYxzyphlBjj0XRjj0VBz2BcmtocnAx3mCEWixcw58hrR7ypH2qLccFK5ofylvzV1Zl
ui2Eb/B4a01Um04TLrb/ECx2xV+Sw7olRRP3ZgCiX7PeAbgmYaf/0enxxuiinrqF+VDGoGnwoQtV
b03VvpV68j5wSyV8swZOetnDG3T9mRBhRgI+TbBxtH12KtRDzVs2ag9ZEk7dH8sOxCYY6VUlYk1P
s8q4LTQSXZKr1+jkPTTde1KwwzON0hf0M7cfYJX+KyfQykXImEpCx8e2f9JFc7GQKsz0XRlOcZym
A0w8TDQ4+aOiiqbd5uyyoHoMGkAptIbunSoE5TJo27llTuuXL+5IckeOyCIYrZ8Opl6biQcew3i0
idx1SsO81ZQxKH1mQmV+SKV2KWhAHINxN1jegyvXkooYy15Z0TSg7BBWReAtfPH8JnHKPoK+zGK/
za/1PJQbaOpf8/BkwoSKsyDzY4vNeuzBFyOCje2R8VdWkzpqMIaw+pe2YlUXaQeg3yOJMLdVbCrn
r0648ETLD32D+eqjb+MEWe8XO0hY6wX3dm9y8kl5mVPs9Ny0fQ97a6ZoW71uX2XpF3N8MyLuyzAo
Safi301Dg85R23a1VoSA+aOAGA1ZextpcbJt3/Mq2bu9/9F0r9j/0HSuQRqpcmooY51YVAFD23m6
WzpjeCnoUQzTaRHSCOsEMrelmf8EKQG02zjh9kCHtQVudLpuU10ZDDwje6mfqsIrwtK58WibMnY1
+4+dDlbEhI5l7AH1wS33ts1PCIlPA7P/cBlcbeOjicgMuqGGUIidoLvFarRwt8+UGrYLzKBONz37
HVOMPKp8cgM90lPDRS7FZqI+DHM69djikxPRF0ixsvLTcegAod9yAVjc/C5fusPSRGrtM1zB+D/K
VrubrLh2xzY2dKobbKXRWDmnybDNzayxaQjfLE8Za8JubgjsSLriDBZ4YjXwWXFKL91bho82CdOc
1gwhWEL/wLBn3IIj+Bpw1FMfYThYxRFCMxVWth40I+3u7AFmZ0Crj/7O7B27xfWOBa9NqxvM48RP
opXqrplCeTvfu0l90tsgOdZqOTBwz3aiEdFUiOGYOlmckA+31ZvgkYjB5IiRiIkSiscyMmboKLUq
rvUktGPJLgBbhLd+L/3iJ0dl5jqzNWOOAYRrNeBYpo/ydqGs1I6TQ+c8Hfp244BqgUbHJ3S6uhFz
dT/KtLvCYmUS420OaDJbB8h4sv1/lmf2J20W2WZNrCpc3YcaejONfGeImaOD29C04pigzLLahMjj
/734K6OlLmAJmj3F0J5laVN3g9jnfr4ywDKs/rhqqj/6ftftezuIzZtCxr5daMv/9y2tt6pD4PdR
YJVb3G9tLDtgcMttYjTdLr9vFQQHHBObED+lm99FK9wj8w6HYVb5bZLbBVNtiVLf3qjczE797fL7
1tSv1T5hXDRnWnYiECI/Ba6t7TS5HBKtT3HFk9gwAU6eGfSM0tzSI37PptQn6zpdudZTpm2B+r2N
5lpHg6DbWPx+ehp9QlMsYZ1W26/3pnLvihvz9/8uwOu0U47xZGCxW1mUtoEc5tN/Lob2v2/dPpZ3
dy5/pCPnYLpqv1/hs7Kd5GyWuxIs9O+Hysbxj9mIk4pPoYH5/9/h92N6S7czGAaD8hFpWeKu81V1
VECAdZMji7XcZEmNPaIdmHsFnbpvKvDJmIGRauAhCQu9t76tfuU1Az6iGP3SWWNX16z0x+j7dyEy
7X2eoFN02B0fpd8gC5Pucp5aBZyoI6nAA4I26XiUU21yNmwY2uNIMR1JrK4fjHxe7dXlhzSlfaeY
IWry3Z0tF26Fh9rrNjL9vfxOUBnJEyDwNZQ+dT8WxmFfJSUJdQgUz6gQ1jnkCDGcfS3oz+qWI2v2
w/H3s0Xnch4R7mGZe1zfv1+RYPALU63PmG5N5sH320+NQKvInTkfZfV59Opsg6Ebj4OE765W/Ygt
9d03kQ14QYVcghn6OTObPqQVRZnv+mgSqiZWpfzO7IYID5ZINLu5yS9b3M9J0sQpOMa+t+at7Rsv
HgS7kHwWgMe62JdAjkLpUqxoOWMKc2ox4k/ytW1PE4KdBvlMnrmnwnZQKCEoDxlra0ztyFKzdmId
DmtjrHTr542X987G6I0FVck9/SCL0iFNGitGs8FRQKaXxMj30rV+UjVSSCpDi4o2/fJpjzqJ9mAV
JeS5hQqP+dGhFMHZ5GBatMW8q5Z6JS9mfjdt+oO1n5zoIu4U3Ui02enez4ZoQtvC9tVNGxjIKG8k
/Q5bEB1PH5gMgDAIWuYk5CiSBfNncLHF2r1J2K4aztRUC9gSmuxdtlah4672dpSszJXZ01aWn7Nh
mQThMSuY7Z81GQ+IbF4KBUAUtxG3q1c8DuV61Svj5I5QBlETNlbAOCYJ7thjHrWERyt5oWPzXSKL
lEP9WTeKjhBpanFhNLeV2vyxSSpZijlGHpVHXQ1LU/QPWTod8AHB4FJomrv5SsgdkVsadpTajHSw
B0aaRUw1/tZVFRk3TXUywAWYZ/3qe2rjg5rdWCOFuy3HAXZ88dfOMPT3XTs+ee1zAglvXqyjbSRT
3FQ9/SHmsQbbIb3Lj9svwE/gRBCwR4pm81oBz/anZY+HOmAYp45TQKvZL3era125PfjN7fK5CvRr
r0+PuJk5jXuCWZSlHQQytrAz27dmXi18+FDpjDKPZseiWa1CwrFC2d1yzzlTo0CiMmdMf8pme+OJ
9bpU+QeqNctL79YsX+jOrP9IIIPxVQlkmgZJFl1jrjQUh31O76w1HevYsObpvbFCXfHiZPTvMWwc
WJOJvjDbq01MttuTS1pnC54vRsZN75/54Xbm5F5mdbGJi93L1PzW/O6ZPe2MoDm4ua9rdSP61xtL
N89ZW/yTan3pqFHiXN5Y8kB79DWIWnlrXduHloRfUF9ZKLL2UnmtirPK37eS6aQLhNppD7arjdvW
SJ9T+0+/yjYChYnULfknO/27MYY5DOzlkXZmHS4+RYtottnoWkdO14IjhlJX22ivfT3ciXKlcaT7
567hSDdNUe3VnHWBEcQMnbywwZQWc+9erAz5B+Vny+HHTRcEOxmmotF4gV9ykI0/RJ6BOJSmnD2g
J61aFJf9EPbTaET6VDzSUbznWBfDTZwgbHROpD5yh+oP/tc9XKFNhl8V7frEwdLdaDK/jKuYNlpL
64G2FKfn6ZimufY3W/+URvUhaNQiaPI+mtX66zNWnHNkKpPZHHT6ZWnBXzot3W5L5ELpbEcbeaYa
GQGkRf4j9TNWDsYdoJJCdKMFXaQS5b+5voNd3FiLeCmN7GqV6KEtAyG9Kctn9HqwaKDl7XOaYCpN
n6Uz3NSVdc6uyyNS6PPWr70A5Ve6LxeAOnlfNDGUtCN7tHhWikEsNTijl+Yrb3p7A0hqztMYP/Tz
UM80gfoko/uN3LFPGAMauv0lZ+d7sppnKtEuXpb+e3DMD8PJr017ZgkTe2vicJUWpzEdr3bn3pWz
Qb/yxlms1zFsFuMzr7oYLhC29eKDWWmIlYt271JtC7ZzJOb0fPrpcZLFdUgllPe/LDj9titok2O8
eOt6ZLI4v3l1zHBi6/TqABZLWzB5snlSVPOacTgJb3/DlgVqzXP7wDDus1t8Ewx7dex6xhJvk0lz
r3J1P6I2/rskLoETbrNzIRtwqO9YAlGoVHTQlvmJpk2sdBwSmfxGVA6DxXbf4GPd6clwmP2aA7XP
1l3ZJ+gSD+lsFwjxYJGu5Udi/CtJdmLos3iszQHWcIsi4qZV8w50KTmf1u7CcdOn1mT439KEVmRY
2vPRh88YAta9B20IWctIzySpok0CkhNiBnn0PecHO0UXzdM8h1qeywu+AsZbBMlZnnpEiPqvn01j
q0TDlHt5HG9/1GycvsaeKIZ5NoqIAy1l1cDqWbABG7Rw6YrbQGCfgmROQ8d51y2l73vhPXhaf982
eNXbikK7Md2otJtP7ZahCLSC5oJVOaiC8hcipjAAu00TXRB/wDC7IZUlS7Fxk67FaTE717GiB8pE
dUlMRO+QbJ08W5GsrmmUKHu4da7cjXC9G3g7wR5P4E04SgVMBObdJh2zfesmqHOSuBbjW7MIBp9z
+7Z4FOAGxRmnzlqnfG8aAPsJR0NpWUYIUoTGAYvcVvTLIa1pSYAfeWfJ4WuSaPbzP1lioTphatJO
9bPiTghzf6BgXn7QsVHRN75JBTsW/JwzmuuAPMQw9bOvIKPg1uriWtI9NP3kqUwGCl9op8hOvHBO
TS12a3YdvZ/PZX0tHOQ/SR72+vCjF8Mb1sf9QkgbOApKSAOqiJzvllntXbWYVPL1G1iv0KyLz9ZF
6KHJV9PW91WH4kg045tb1S9M5Jm20+6glEZl4h5Tn1+cDMFIp3syFdKJSo9ABUYTO7hcNpGVGszg
epq3TtIRt57oF8Dwu8L3smdZh1ZKJhUpdJe0uk9MdgWRyeZsm+9wgbLjXK1XTx//OpbPPKlncGx6
E1seKnit8w4zpt/ItZYhXhUn8NygXw0QeWIwt6dcgg3iQaDTLlZS1mHhp1Pslt//Q9J5bcdqbFH0
ixgDilDwCnRu5awXhqQjEYqc4evvxPfR9rEtdUPVDmvN5XXMbGjlUrbhh3Rct+NZv9NTXtLYge5i
GeNet/M7fBoH9Geaz3LWrzW03M4QE2zJyapyzg/NpkNVY+WemN6zUV5H5M71Z+kWJ11aaeDFtjpF
lKp+hSyUZw4rKxvEQ6y3OlkK/FwtQ5vFnlB1Z4ygNGfXw729DOp3cJzhUlvJy0qCEIbbXEdpp/05
8m5ZGqQqa4t3THX7GuEeGkCKxIlcNx46Vnpds++V/VagG2+SCmcZmYiFbHduXDPz6B0mSqPKELxz
vfT6eEk9SVqzXX9rbER24CtwmSDHjBy6/GSeOU6rLd15dghHqj9ZAl7snC2pZorAzND8LznllJxO
GlpJtnpRrT9qjr43YnWHkx1R6WjeeZXZhjFkDKPMftbtsxA2ZJAlGY/eW9dEBXV9DyFuhMXPylFM
b8IxWA2I4QqCL6WOAxU4aO39QuxvEvO5Z3b9z6Q1DRgfP0LNOXcei9KFzY2PqUTtU1ZMY5e8cUxq
N03iPo2CSbWd/5WRBJ5z1jTP9udBfdBlvSnQWG7lfqMov9OzjD2sQzKF3RbPzWr9LfWahZ4233WC
VFy9IFUmXQoa6KZG7S1DY03IKUS4Ptr1yUBGfOJyXQLlQQvMh5kptRdMUWswv/dKP067f6JlgD31
sC2jaX1qsXY5q3Lp5Cjn0/gZWd/INT1eh+GmN3vE0pkNR0JY1xVcJix6iXtwpVTZhlHuyhNQ9Psi
Gv5kovGkJhwL0qKmBEoSirm6q0pIKb3Ds4HAwpcbsV02ha9ZpDY3WCH50LBCLgnQwdBl8IFFp3oe
4wWxrSxvCS5/Gkpmb31Zf9Vu/Qi9C+l5PT0wd0bW79nvtpx2ipxhtv9x7+cgrZn6RetlYs6Z5hFU
cFjNnIsRbET082wVPbTJrXPsPCOmHeIbqaeJuWVfM1os5h2Ush51GSRZrys5bcRysArsDwj7w6zF
7GNU01fWQu2TS6ajrMgjWjrjyaBQw1DzuURwbUXPJIjyHuDALZMxKN5Th0a2Lj8pYWgKBDcA3m8n
HIr6Wnvy6sXNbTtWCOOi/LOskVt2s3Gt5GkV8V63pjTQyxnennBfRhI6L6mkusszdZTFDV5pbDNw
jncqNeUpwsXlcJtozUCuT0IkBbuKt2SiYmydRpxqTOWJPl1Q9+a36A+DdBm3ceCElsCbV/x2ax2o
wZUHQRvIgO1fpaV+Jtr1ONookIcGGST2xID4QPAeFfKbYiDUQ2p6cnYk3yniTAY79kuJYaSGOOLE
v707QLFF+LuvWh7+xrurLZCMll7tcJ4+621Kbg92OZ90NBwPuKGCTu8OwkBSJob+ZOnZBIUsvRsT
+2ISirqfBv2AnTu5KXnX8CHxv4wyfd8Z9CWrDTc3NuNvyX5g8OYmsCt3t7rORFyqee/2s0JnMn6v
FUOQXDKZrrQBk9WQdwHaNqbpKIzsqAsywT3oRS6DiVX/Zsvb7POUzdKiT4j69YPSkn8ZRyh21vVJ
eKlHy73po5G8cn0uAiOcl/M/Dz2jSpEgFPfj7IlzUplzuCTpXSrn7MCjdwMz6q/vnPWwKYzI0mOo
HcPlQ2TOJ8lzkk3NdXWH72ZeeRXXZuYy00g409h7aImJ3dEIZ6mxbux4tEynUWxX07AlZJPGLXm2
5zryM3OrftaVMUr3TaNX7J0qUTQfzPCQpPkoVjFjEki4a6L42Cvns2eDdYVrkQdU/kjqJGbB1Sq0
M4GUf6Vu3ct2/a6tFAfNUqWE2UA/Y+wUxITXkIelP2MLzHZxkw9PSzq9jrJJA5NrkpMi93hQEO/j
leNfJG4jcBgHT6hd7JWmvSRnJVu8SznxKzpKPM8oIv0qEilCo/4fsaRxOIIXoUAZHnEV4I+W8WsU
OaWfz9ZHXiZWAAaJkCzd3bfRzHGzbAa/Voet3MLoW/sH6ThEYjFP0dS4cxaG9okhPk1HfbgMxdAL
7KPe/Mk1WNU05wdAQiX6bj+ZhNpXc/ml9GRXsvMgqcZA6rRE9Pau/8s/d/aWR7+hKykOZL5kPo4e
TC8RQ+Q6bo8pnhmMUqRB2Jl3GXLH3HsLCLm5f1FJFP+gBzqNS/MnLYPaYWFO2jjs/WLyW9FLW7jC
uu867/ieJo8GAkvMhWQEDFVlDQfb0yh/Nm5kq2BFDwV7NCi0Ai7dktxRIWKEzXRfzc+tzMxLXqd4
Ne386A5Re3CGaLPFcKF7c2Vdot55TicEWRCUH5okppXdYjVnjeDhacfPe8KzAXABYu46TfK2zxDu
K2st9mkp2dUkdFVj3aKi6iu1m/HdM0/RyPtFjE8ydkXUz7dg4K5M5SBtBYVUTNy9hrw4rVaROo2U
suzdv8Z2uoPXrx+r/KCFw3kco91UCshdyZpTa9p0n2PiCEuSxvYYHN4ZxuIh9Fj7U2rtB6YkO5eg
v+Mk3XnnSksLvJyftYM/hgTxJi2sNCxa6DGR8WCiJvMrOQ5hnH6nnmte2pQZo8lCDca/rzc83Cae
IlQCS+rXa3POQQD4bD+DzEu6M+JMST3Hf3FCXCQ8M8UEROtX4boKIy6gkGfFX/W0o0/Wk6AvzZCo
dfGaKiqzZWVNT9dDkwsYmmnTcTbjGTOqgI9sYWmNUVPaFv1Tn+dIZ81kPzBXRRzyk0ugeWk8L36y
oiMpBC4lc2TqnrWiPIgMD+bKmHuY1nfR248ClFnilfltZDWggk36zzHOQgyp3SnxsovtcfA3FU45
c5hr37H1o6VZFJ4Om/LE0eZzly0XPP7J1Y2b4zq44hiViR3yqTJ11VovnMCEon4AQ14O+fdiJ+pi
oXVGsUhF4MY33YZ8d8e52jNkdc9tfViM4ZpZW76zarAsaUwNI9s5WUtDIGhrY6qqOR3Lfn2OIRzv
xEgLrWCNANS8kV1W3lUo1Fs8xEfL7dHgKnlP31wG0/jstrZ8sOGFaDbr+nRGYjiX773GsHxSdNTs
HXNE6bVOci+ogqxzDvqsnddRqj14gEDvSSJMnfRaeki6hoEdp56ae2sd6E55DAJJrjOFYKQCvuQf
wi9eAdOgtYj5Dkvbd6yGDUu8POS6MewILhl2jhYlJ4egK9uNpt0qXc3P1fiBL35fGCeTTJpDMz62
YKRwCLBkhHxMadynJcvbwsZXbH7zI36YDRWPhQ9JHx9QNny6Y/xR2qseFs6RLtfUmNQSvP0XEZrL
rjdHaJRaY+CoXQ4F7ClqVf+s2xvU2qmcg6O5F7esb9JKWOHQ6p/tGjFDJkY5mIAmHGY7+mhrne/D
iD9J7GIWZEMakPUKfCbliiQN2OfFpCh2oxO58WgjxldnHijmXMR+lXkw7I7SesNzG6PFEDYpTn3P
kJs+mGa8wYtY8ySO4yaya4H/Ilnz27TaI2xnvNYwSy1jA0+qh3gh9o3CJYGwxOeRbDHswpzMvVlE
bwm3PV+FVu1gCz8aDTuHYvOUI8Xnhnr2PCSZ+Jrgdefk96b23mJiyzRPvsIhPzazWngsSbGHc3ek
9JwD3WIa0cNHaGJ0RQCDVFD39ttglni8lQSUWmZHUEsbYbhLd26UU7XH5qtWzNl1DD0vMo5eBBhu
BttvoWqdrLW+drJDGdzwmlqc2kCkuXu899ERcVArLLWTnilqun4NUKOhhGuKU5dXh0Gfq5u5Pi81
FfLYmTHhVMW6mxr4di6XOyNjQBB5+o2IT+FXWdfT1DjPdju+uUX+3hadxo3B9HH2XCuUmOmNvAh4
Y+tztg34SDuyQ8woAxDvqbyR5XCZ0W8fXZa2F6NyP+PJovVmAb2zOJjLKtQi2E8ue9BtUk8FVKOB
1CHcZ4N7Kr0jj0p7y5Qbxkd3rApxwV0XI29rnhwKliP7lpaJaCUurHmQwGaYuWu0nbDW+uS0uNlX
F1GoYlFEVWtTzXqMK9YuGOLlOJXTe1yIv6JKK9SikbHrbLfxF515SK/L0SfzRp2sIRtZQgxvQ25o
R0iDOzNR+tUb60NO9N9uVNKGJEHRWGQ6rIjKG7HSLdnTrC33RRuBG2u0ZzmJLz0R1HUW2kNbePZB
jjjXNt8O7vhRX//MLmYWgWGOyU/9ACYwOYkgW0GNSJzSifejJYgthMGxa5fLvbdQ4g52+5kh57+i
i7FGeTdPOhjA+QT+PQTHwYCrUKSZrOqRnbx+EDK5V0kKVqKAZT3qS454mROaYgB87pLsaO+jfU2J
HumCtytDkIPrKBpE5dvzkN0k9vTtmIA75FDpp1G3EY6hME4EBZdVNTjtSdgKF+1RUScxK+epmq1u
Pbim+Q/oxb/WQ3baLNzXJA+4ZzMafOAwV69zrQOJkIVvdhG1qlXfzIUy/DFtMwQFWUgXS9k0zlf3
vpjX4tpoNEzFNOoH6dpfaZNTGYkI3Udj7zEGrUx84yHQklScOEojeVp6pwOdwCxk7p0B1X50oLd0
5bqZDNqcrQXkgrYVr07OhCpiwer3zfAFwwrWVG3vk/47bvCgz0l3cqz2WSv7PBBJ+hWX2kkOY8RE
I31eZ/FcWL+645ytcf7JBzPek6vCgzUxUG819CeKQNdcBW3uovXxCB2geLsUq3NOCgt7cPWdRfKl
I8CV3KnnqnEf5vEP6kPLPAMBaVGBmDa4RoxbYzA41QlvCxdaex65CnufF1gVxp05n9+HrIKGj3RA
j1u2A7UgJCpr5a5woMxjVZw6pu2Ihj8ZFNvb5j/TUrKHoFooWoljPVB2EzZ1Ab78FKd8uM4gL8kU
JXsYify6hcVX8aHPVn4cVta0HpQDhmhsFVqN9GeSu5ya2c9EaHrU8ZluyDZ6ZOMv7ovIx1wf+VIM
j0X0aBRcTQilOyTdHWWK17Eh1GI/XdUJZQs7s4XhUBFn6taaGWkyEe4tu2VEzTU+WBzMJVAV3/yO
OqROqWJ2FqXqG+KcGVY5BxNfLWTDh6gROBJ1m3SZIte4FseJRVZ/XasWWXPimAHvwM9qaM+xWZbn
7YdWafYQLdqEZBUqS01inLDTEsOUc56kuaKssO/IEeP4SPrrNI4v/LHRN2KSHntCaltSCD2ebNvd
GyuZH1lp/4AlD901W7nEaloWDN55XxehaXvTvlrzmTg6NkKdG9+i/f3r2vhKuUnfUqz/FPWtn8XY
kLyMQBGjbx4zfjgwd+Ks1MSd1jOhtPWOuZgCSpTnFMimR7aDq5/1uIYkzBwN1k2V6awX9OXLqnJE
FuXC5CLqUjI25Yfp1RgU3emBXIQ0wKub7PM2U4cMTktLVYnAaMpPzDHiQGn0D8go0Qy28b9qHmPc
GWvGnO7RQ/kw5JwvbjEUISfbGAw6mmkir3lTWOE+dJl8U7SEvlZkeKuCGQ3PsWqMZE9Z4MbJj+zE
ZXZJVBRD68+1xavJx1R0AyCA9Vcg4UNb1O60nG6ZVEhUetkTWyGgCG0d4E6yWfoTawCR9jVJ5O/E
lHfmkyVEd6Eenn9TwHywnvjAKGD3y+Sg9OnJ5+lL9iNxw5Dd2mswTxmDF8shXWM3qDp+3ipb79Fk
nQ17DsAWYaSoBVvkNEFLbKJid5h/qED1Dg+MJdj4JYxroCCscvVdu/gq2vfWLj7nMXmoTKbgo4y7
0Kuz7yG3S3RXrFSWSNWHSYs7/BT9njXoexS3rPzL1Dr0+ZMaLRTdMLKOpeEdQUX4QBxkAK+lRHBr
fri1izCD+z823V8VDdVn6sivDKDjziNk7zJGK2lkwF1Ukx672nzPEwCbecd7XoKyIcfXN4X2jIDv
dexe3ZjPCK8PMFUIBBege2HkvWSzYUNgbtODo4abtRn+dbH6JIUN+EpisKLUPx22mkCtOqKAOEuo
562gZB9emOkb+Ad2CGxgokJ5/FloMLV9QaxORrPU36vx3Z5xu0AwurQNoURdfCgnwzgrHLYxJwXi
2ZJVo+F5flzJr6EST806fyWiuGYtr6OtMXwzx3hfTMo6Z+oNGM25X5r3WsMH04+oCK0JNVLymAEF
KnoWp1Kq+6omtBnuzb3qJhOtYmT5Y5HS4pODJRo1o9evdxa3ITIMG6H7QIXplX9RE5EG38jXjhKN
s+uwmIk8S8a5Wap++nFbI1DR7XRZfIyzjsP3Kmqix9e6u2Wz/7HW/e1cmlGoYnu/buItmWzRJj3u
68ZB0cnkEpuXtTcWwjsUtZVZf5R5tj16jJ9dxhaMlt/QaT/xY53crr1P2VflY4FADX0z7J8uHCvn
hjfpW4dPgcJVUrjQS1q9cc6T9SMaeStNJ7PgFCQtHoMa/+GY4kGZf7v2fWVvFfNt+KabJvuuXt5t
J3/etLqrZ9/MbrcETpp/T/huAqt4rpE+GGYWHW234JIx3avDody5TnIsZYaJF70Zy7I/R3Cy5SWr
z43vMcTlw7Qia4BeVZ2ceS/IvLkkBVN6tLoHnYkt8gvrtUtAPXS695oSBHyXzy+1LHiW6aXIQdoW
f1ofdu7BsnhkOfP3A/ZWJlvdratF/Kfacp80gxZY1BMhqRevQzQg7uxJnV4a1Hzzml55CfmQl4yj
BkV8PMxIJhlv2MmN7dnNrYKjgTRUBomBQ7ayDGaqaef6NfK9ICem6jBKXPFO1LcIKdanNYm+8Kio
fevlN2nNP9Fyyki9P2PuqhjUzX+6UbOnBhe2U4l5Sqdi7/UTnX0dZSwHKANmHbuH5SDbAV7mEVwO
L/tqLvEWP5G8kdxF5YoFbzsXOm7WGdVH/o64QDKdBkZdJzVHl8uc3Wk6K/A2qkPBhNlfJCiYXsir
4sUMiQEi7hhlhunsutIeQzebYHPHSFlpjrbPjOEraOohdoIlsujthoqdfBJsQXbnphPk3LYvIh9C
Ngs1A7JWv/A2wD+SX1Y/xH5LXumuu+uHloI5zpncmR8L3LIAEn+lvOkR/udtqZkEu/1neu7TP1Gs
f85arOeq5QKPhDjaYnyqOLeidN4EohQnUM2dfS63yYJEq2e7sHTGCrkvcRvbrzrrvcsVk30DRLX2
s7eEmuZMUL2XbhdX6/3KDCacvENM5Qdthk5mqPKzO7XpDi6OqwFkqaPbyUVUXTG3jtGIMSN1vWA2
tRerIha7cWq2qyJ0AFH4dYRamqeR68QQxPugllFu3TMbdk4l24EYrZiJW2BnSYsVyNLc2Yb2KRfW
V+RlMoxWox4YwCj5yhBPZQ0ObjQ+5iXRN8ybx1WNUtcfGcj6DW0oBBrrNKMh6NylRGGWFLRUCaI0
MeORXRq6QIdf0BTknsZDCfqLQHkIyRCWKlS00NGpWkrqhjGr1zCFsXGXAiByYStpG20SNggg9Bhd
eQse4VZ0noue2EKnUKHwmIaeFOltGtsiYqos8bPUwPgK92ov6LWaiELnv8qFxJaB9miADwWxBHGS
zQa0G/p1V6JFPaaINHEsaOwTVXcrmuR5qBPtROgypLaRVUuOLdHYI4ZITnNWA14xYaqYM4rKtn7n
WuDc1sJUz26JI2UtYHmvdTW8esPYhhV8IQzcV9jwaRBl6ctcl0yoF+toVDur6e7AkI5+gqw9qcWr
5bpX5hcFRxA5cZT68agfh4RdkzYonmYvoevEeMZCaC9Gbac24XKq2Ry1nb6fBfoBh1akiMx3Qgyc
sC7NxzmzQeMIcdXq4WOwx58oRmEHq+SqouSlyskSQ1H8WmWMVJTNm4nS4SvJhoe1Q7xtDXUw8vir
oVCh0tiN8qi+VhQqOwwZr1qirjEez0Dl1Xu2GSsNceasehAaG6lFGDed05V7pyieutgNcStkY3Eo
2vKgwU3043m8umyyGYMkP6W23BnR0h1XrDPjKB8rGtedsSV/OsUdqW3fHTb0oY8YNQgJELhzgrRm
/MsDkiEy6K/uysmBHPhO+4LhwStjIvLRLeNGFV+b1U9N44NR609m1TM+MmuWl9l6cHryMpki3Ca2
noTVEJYRE2jHKW7EPBG6F/JnUnu+ekLdDl17NsXRsqs/4oEWplXcWq4jHnIkKlurYoCBAUyplvHg
MpXz27W/jcoWHlD6ZunNKZv6Wx38W6P9VnIGsGKtLl/lcQLjJVA4UvVV9M/G/OIs2o3ZYsyEomPW
/EaoWRL2dFHHdG5pmiB141/8WxZU5Oah0sT9ttByCurxHF0yFR1MmglVwwrrZFdo+qUcYWda1viw
ZtXq18ZD7Tm9b2NkHlrv2aOBAaHoPC8uBW8yQu5EZPdgVP3HUmgsRGsmKOMSpR8FyuFAB4CJ4toR
r3WjUUxO2SkjLnVHDtyyi8tyh/vsPu0UXjCz6j47BQ9dS+aNe0jIyOjeegxk0VBU7JZVxprVcL/d
1G1Ow2J4D6PeYRMT6qNre3ImCHE7/vdH7UYPDYEbqBCEK+nMVojOYoBQdwYUTs3pnqyWGPiBYQ7C
vuMIKO2iY8p/8tL4XM6L9R65w4s+20+LSB8doXfHuE8xG85xDTHCPCaj7T43yKCuaeENiCb681TX
AxorqEmLpspbo3f0R5mlT/zJ6UMOMNuiviYzo7NJp1vq8sM1vjMckW8Cz+nZwakeTsZWgpU046nR
9heUUoe8SJxHRpz3w2SWH/WiobkCX3JgsVd90KSEjhV1t42XvhNnkDyguEbo7ckXwfSKG0VQKEko
3hObIKAtxUe6CG+7d+qLrDz1pjPiWLb/qzGk1lFUtP9JU1/N1vYeiad22R3iGTYWhpPEPzmMIb9i
FuaiGwTlgM1dVbjrSzJLLwCmf2olmjAcmMkLt096JMqzDv//l2tvn11w+/5/f5m3lXejTO+jZ7lx
nqUiGF62xv1qyTO5rC2GU215NDkbLLfCmgLA8wC2ow/17i3NTBhYCU4dj9eojpV88XI7e6pTdhJt
U94s6frXLU04ahj6tU03rRiyTQb1vhlF0HUVxvhtv2fClKB3bDdbQBYCqpvJADgwmPqwD31D7KkW
I82oqCbAxhk+qRFnSxsWiJFb5RvlHwWFBACUoBvb8rE0jiJp3bu4/cAgGW3j86dVLTdxnuRg81CI
TwwQK31AniZ/Goucz9LBCdksO0TNKBwK9L+TZ/zMCK0FOYEQ/87MkF5Ejz52cPJfx5g/tVndRsnI
tBmlJ5gHOgVjZAs+7Xtop34jCCND2/ClNwuqPWlSLZgPonDekqYaDwpvEiQpbEsy3n4P/bt31qub
affxqP1o2pzuSwKNTXN405P1r5LW66TQAxlj8xbp1Z9K6+Ow6C/GosCRO+a7iUiU/FCiVDXLYpM2
A0hDBu4NDHXqsY184CCnWnj/Bq1ZAox8U2OlGw+g8VtLfWkGM0Iq4yR1NN+cVbMTTXNCsPbeDfNP
CcqdQto37M7xXddpdwZiZSYAXUA8ZBmWpnEebItV6+iCxslgayBDHlqU3hrmyV47rH35z9MlrE0r
Ij8T7X+FBEPw80bCvbZ9+lOzc9O0lr4ax9QWTM9UEH6bzu7ddB5ylrKBWlFHm3PKzBxgTsrIAn2q
AWKqsNY9kOwH10PxskY/q+fQXuCGyZOHkVJWra0MsmmC2AunKm7uzOTTcJls6y7LoJkC25eTc6wo
bIRDbayp4pNQWLyLJLBAsx5DWeAnrUwwg8OG8ncn7WRZ8Fm1m3obiW8qCwMqz9TJAPfDcZ1W04+3
/C7Pjl0s+LhcLTjK/fzFRmvYjYZ31o4CtTL8L0abVRnywfPZLtOp6NprCbgww7kDfmO473IjMCmA
huiexQhJ6bo/1WaoEwsS9FVk4iVPHlYFSG7VfvVu5O7Iw26ofmLXAauHmL9XJ7H0lGObXHxxGCKR
sepRUWLlumsSrHt0K0+e0D7xMh9n0L0To5QJ1Y3n8jsYpr73iHqsluy5Kbq7/7LDu/o5TYybFI+1
HxGLRYtuPW/frGWiwTXt/HnUkZTqJbgqHSF7hrYBNnjQ2Zx0DIieZlecmJ+9jaTp2CQZcbd85Aih
CDPSH9OkOTnFjI3eu7XsEvxO9mxBGhaNfCLE887tnC/E6U+RJByB24hhrr4HGbWipOw+XHe5BVOF
aVQT4UpA9ArJmLvQuEBeDDgTiCxdyx1IJVKAbH0HCugNWoC78vuIW4ywKGzFWsMNI3Hdj9G6GI5+
ykps32b9OmD4s7SpCPQVJBrfIAGfWYyoyPjSZcog1bFPws12tDu7CTehr6JnvXvKVfVbjMOCxshk
UZPf6YnJeyeWGy93/Nj2XsysBkLR4TikrnEp1wLXdry9uww1iEee56F7oNb/KzoBsM1YiUXS2NEL
O7vtJnXh6Qdeqv/aY7LtLuZTKu8GiX8gZkigYa9PisXcoIscLRmJYcj6V5Hcxp3YWQIiEgKnYAbI
iC2lEuZ9AgOG5j49Z4QmGD18HvLNkbSYpyIZTW7O6mCI/kdBCEJZxQwq4+VrSgahw3ysEk8+Fm76
3s5c7Q6v0BZztNAQ1WwXEB1kWnnoK+coFw/bX1V+uhNK1zgdrpMJidYZWYHVonug+G39/kWYCOV6
uR5mxXc2rRfbwPjLocBaL4KxG2Usj9ZoxjXWlIimI8RpLi0LYHGszFjxzHBVRFbJGFaD7oFdcxnD
JJ4BueYEGZwJprGke9tkp0FphgNWDS91TnpYBsREz8tHYyVntyIndpfq+Svm+EuGqeBbgEWdiGgO
Y8kbtmrlb9y249610aDHHZs7M73FCdncStmnj4Q33XVEBhMTgGk9M37oqsvziAh75wE6oBkAdInT
5z5m+T+nzqGOsJDUkRco9FsjpIZQetoFcSYkK1KtNgLJuS5ycV4W+a6nrBm1itGarrMsHvK4uOuS
/KxPcx6USxqUnq0eTRVfsdCw9rbZUeHIOiRWerW9RoWasiMwilZzTEt6cBgK9YNE+ZA6BUjgEuFZ
weyNCQ/KSUMqyo90Rb/hxhF1rH3QTS1AGbhBVMw9dl55UxYJ7x7VTTXin4I3cwMj6zzPWnGrm8zW
VwfLnTH/6uS0IW+1dtAz8DNaiGLZSvfWiijWnb+kPdKcxHJkQYKsu6lXECLAN2hpYF8luX0Pzm/P
gPh7NpfuoNB+3gwGkg8F3htqIXsRaFo+HiYWkubq8mtEzUGLbhvdRlexhGuFn1JyF0yUyiQsw5ek
T4XHNPUU1KNg12E82W3tHapc3ikb0Aj3/86qJo75mJODsU8gBYI0WXixXzayum3G/B8bwHQPufqk
1Vl2U+TlW2Fy8fUxnh06ocDBTBtGffEtMal1Iyd00YSCjxu/dn3fw1YPdDQSociwKeQ2xV00I1Va
HDbc7pL/NqmHQWeGoIbb7kbyfl/67qcwMFqTgMURG9FWA/sNnG8L4QQCue5Pa/DEDG7+kgk1PGZ5
fa2KJL+XRQtc2EvrQ1Oi+TM1/W5uNf2KM6tlSOM+iHYaHmYNCdgimuo4Lwe9i6egh/rkFd0/bYId
Hcv2zx274r6X8zcQ1fReaz7HFt69xhZ/E9/AVBwCoWd5aFlbcAAeq93K35o68y/NdUrbRjaoIjl8
c9ayaDBeOcOqPdqavzmnWXf07xlmx6YX47jiviuln40r3s4k+Y0HT2Mw297NWftUrlKeh3IDWXnV
/Vpx4ucr8W1SQ6Fnxsz9J2NnwxsKNG0ELMFuesQGajY1lP81ekSTv5vXmTciat+S+p8wWAa3on70
JISfBh8mvorHVUGmKGVlhLwRzwXbkyIas13LrFBPcYILtp1d/4asCW1cgiqCAHhnu05fmmx9B+uM
+MsYtkJz8znZlHlqOpmmLYK8jl/M0Y4fuo7kVqg5DXOs0NIcaKYsWnvhIZqNDEErJsxjtUwVBjdE
De48taeyL6Z3pLC72pvSF674/Hbp7VeoVqHsoLWWY3wt2ko9NtKt7yMUYLXt1Ixs2R/KRFePwq7z
09gvPBRQ8h7/+7MxzmKWBXR4fX7739/Wt39mxvVj1hXr9b9/sXXqCQTbEuLGX7gwbbnX2g4Ix2Ia
93VBcSiZKmgUoUavU5dY+f2Ajv5C03gLZuRjzJIt4Hiy/NJ1fyJH64CdoP4A7mkGUaPXe+C8XzIv
OEFvU710GKMbsMVENxMVzOatxXxoMDxVnogP1awZgbJVvreZgwyOOOsOsX/9GB8MDpNzq410CBDH
lhzudjmy7Ik8/RNgHVCmsX+dqlyHjZfN+7mSd2X+SEriRWrerUqdXVXpHgdkHFq1/l3MP6K6b4ah
DisZe/QizZ3rDk7IEQVDWdvFXY+KItv2TQtDdIk8ElSv91O4DyhLdnnmqve0A3swsaGesagSZ5Af
S+6vqE/OcV0ZX/zrOni5/1F3JruRY2mWfpVErpvRlzMJdPZCZrTZJJNp1oYwd5c4Xg6XM1+oH6Rf
rD86qiqiapGNXBYCcMDDB8nNaOR//3POd9jC+GZ3zIRjYLgqtEMENc4zh3UDHYilpMYEw8K5AKPU
DbXAv9+5h95ClGsjUJKJC0psbp0raPni0o2peDXLXzV+oa00BrLuZffWx1l1GtN2h28Z10kl1pai
NKWOaj+oSnFSBqsIdAw26jJ772XaHFupT4+m6Va8w9zuK3y2ns6s5E81bBIDBcFxK9D+5WoWcDh4
SPyYooHnuvfL8BlN/Yysfqn0m5OnSGQ8KbPwrY2LDJifil500/tpFM1bBSM/UI3L6ylvZkaQwTQX
HBJNxHbDEbnoCaCmw7szocP7lXEHWApM12yeGyEflf+U95ncWwZxydyW6sWs6NvGmtisovAwxER+
aiOBPyUxE5fkz+6s0WSsSO2XAXsNpC7onqA9N13EHc0zy+7UJ+9eYn9rxmwS5MMNhdoewBQ5udDl
4Bj2BCqTLbYPPg5Naj/OA6/MIvXR8TeC0aMhXjfJVJfFpS+SmEeU+1z5k/sl9SXEIfOLxFnGFKJd
DD5nG4Is72YZP/dMaLgnB+5QSGlBa6I16Y5+wMN1THTnx4jf7I5OGM4rffoMi+Q9rRBJMnLrd6hH
UZALHlZ61RyHgmCKZrC7puMl5oNAjuGX0aHScCGxwblhTxvv9V7cEnwgdHkb59ZhVJ9Bc3HTBNpj
z6Sf3SFi85q809pRU5KDISZBzPXneCGBoeZboJpWSqKgqfmhYjxba7OrBWbqbUA08LoCHl3pRgGE
u0s2dV8PzCZ6SLrFV2uOXj3TsHvQM3w+hV5/imb6JgeIkTyWdOZyWu/AP9TGUdDUctLJjLFT+LZY
bRJ8QS71lHXNgAxxVCl4t9kK39m++6P/OWPt31u9Cdivr4KWkh5Ce1G1pd4tvYu95lrVTfPmQogZ
B+c5nJsnp+59EjxiW8KCX8/W/RT1/V7ZRXxxBAbtiEwiePrS39jKeMAkVTJW8v6Dj0Czg/NRkDp2
OMQu0NnOdWxeSrNgHngKkaVISra/NMsJN4XmkEQFPUtw7ujmTNhCZZ+4i9TWqPIT+ERGWavhDqQ7
xEL9X1brk3XO627HcjwPJpNJgYoqb2OZrc1lDvQnwWq/qWxJLYuPOp8q79FKlQqcpsXYyGWZepQd
uIpgQtdLBxRTDkUa763XiJ3hnmudsHZJNwq+saeh0axgFtk96MFXmbD8RY/3js44JNtoiF8z4pYs
vAyOmCmJmnysgAlJEqmEZTD9cTNP9R9APKlzqSpnm2DcRaQkSp1xUkDn+jLCml5Z30HnoNYW0CmP
IN8yb5Jg1eiwDWpN8QyO4drE1nNExBL/jLfLK/fNzkasyDlb43EEyqjAo/GbMQSFTnMWn69kbvON
ESYbOhiOOquLnWFZpFVAZdRx+xLGxX5WclM7/c3vwEVSKQF2vIsuUZSdYo/bMjOE7s3XoU+3kj1c
HRm7unaOSldnwnUwi4ncpRyTVMMRU757+hqXro/DrDm0kGlWaaK+Y4GLs1/OHlH8aPv5um9GCIQF
NgunBm4CG3FvhebDFKMsDmptL0nqJo1zXAbNGPQKywgaOdjoINbxT9duQVtH+OzazU9b1+v1JIp3
K2/qWzmF+9kTVILVQGvBO7YNbroiHZ4daANNtfRlXJSUNmaZ6KSq8jbRiuv4JEnC5sjS/t3zxD0i
5D7UqWzofPtD7xkwld0faTy7eqF77UBLK50rxxfqU3Xxs+tkt9DyNzyLg6EbbjJNzRMz3hVKdhDe
TN9+jaYlHjKMH4CSQLRM0U8K85a59yksAaiNJkQsiHh+V73IqvgKtZaUCzlck8shHTGX6hBGfMIt
nG3NGx5DlmCyDCpha9CIufJKLAlt7O9VZVkBW3xOxHWz8Tyu7aq3zaUiAope1xyow7wALq/RvsJX
gqjJCXk2GFiKHcVkezs3a8nW0BUUotSuRJTsafZ5NJc4e8NFtK5t7UGyFCv88afejNDh3kRjY3qv
a7YNuR0A7bV4++9NfMcrVcG+LGQBtnPsb0ZKeSr0NDDo5Vet5peakTKNyrOOI/cuAmzRkPUdq+Gs
T+DJ473LOYaHI6GLVj4xwCW7scxJFXGgTUXsBwVy9Qohd6C5MsZ0yj2nIkUUqY6ZkBB+5shsZZge
FmeJK7hT2Id1jA9MCZGJMIjRQN0pPHzJzBKkq6i2zKEc/l6QTXgFubejXzcWbsswunQqnRFVRxxr
VDO5Hbqej1CIlMjjLzJxouMsNPYzDQtB7PGwZovybTnzQXqq/pUvlVAoV7W0m7cyqYp91jekvHoE
byXxKUecDCw7uknfbj/sMEZDN3ztGRMEs3FcVdsE7+Zdv4QLGHPCtbL6U7iYCZiOqPvh0mGQZLkY
ZjEIApesTt1WTza592DCKfoA8+Hy+8qpeNLC9/j2y/E1z4m7wFsh3sEE0QsEcPyM6UUwpNxHPa4b
mJu64TzSFMD+S6vck2mUUDehPidh9pzZcbPJa4ksyaDDZqplbTOh1oduAmzO4yCUznxsVRvdV7kP
2klvdkNZ0W1nrnI+KCuk3WjNyht6b0MdtiH0g0iubGw6OE5F+QhE0NhOWpcAqSlBKeP2XjtuW+z9
mbVs7YqPCdLul/CAkLe1TmcN2Ew0Q3ObRtbWIpm+lKWx/Wzza5P3j5H1qheu/jZMb3yyj73dQ4VU
1JAOkf1dpB7gjHndWAU+N0qTEZd+4S0HmuhvMPCshf9Q+/3VSAtrbRi9pDDnKSrZ4oYzblsJC7Of
TPA62viaIiQjEpFbKcAI2SnDpL7yQEGVNUndeOFJtkltLR0c900zUUbUZPggdazxatTuBmuTVGQZ
GsMiAuhzL6twPrOwQKqPWEWJGriEZo7Rhm7BGzyXVVN6L3FLtL+bONfoBFvbrCC943km2oR6rB22
ToiiT1aXvJeCFihOv/au6+cjOXPsdOH8OGT1K2C66+ThhE7HcxuCjbAHqP00Gk8QyIAXmab/Ljd2
B9OhndKbKjF1ac0L0jIaeIJZnatsV+CsmOP3Sa/zM1ZcUhEGcAPNfW2ry9zV5sGWE/c6kJsdodGN
m5JaJv2cN1F78ItUHLKeT06oWhJcrrA2KRIrVCd932QtF1WE08tNZ5qr/THCmsSLafYJ4l8MciTj
GdHZ8DbcgnKcUPs0ZO2sGT6Mle0S4edGPkVkM9zoyrl8OJROdSHkSb9txxY6JlY0iWeJNTwJuRuQ
N78vq/6nPTovHU65O7ds5WrOqBVETB19wja9+DkRDRSl/lqonyB6XvOqZuthWkHlhLdoGinIS/iK
XaceFK6lMc/e4nw7cFw1I3mMXJxNNMlhbVlMdql9j0eKDL3VvWao/Bh2iHibLMwRRdW+AS9Z16az
Eo08gyT+lHZ5jLoS08/cUsmX2ERcB5I2OjYtFbd0zPdowPWpCu1rTROhJQTe/yaBmxchlEIjhHWL
8wx1gpVY28UXbza2saI2JE4igmAnQieHPvXAbBvxsPfVrB9SPmKYw1V0MOuiDDyUpFPeWBxCq7F+
0mHA4b3NKHmw/a0bhUT8Tewu5HuJceDUCGW6JsNMCG8UHF7lMVbTIWkp30Dz0bfGMPFleD90eqcT
PWViyjjnFDOhQU8K1sRqWKM70IpToWTFnIeTEqxorqZ1qT2bwwg3r8zvnJlJ1QTFunZnLZjcclpD
c60JG8mVjIBAh2masybDWmG4zBjdzOsR8wK33iVssxMpUOe+V/qOJ2C87ZrkbcDSNI7VMZkVMVoE
LEf1H2WM3aE3PSR6n3+OVJe652E5zN4JOwAf1mymbXTIn2aPaqS4//jNaMcaPKwS/jXY/06MnCRu
e/+uG6nf9OZy58j8B4lVBbcx4s7jUvZHjObss+b26k7RhhPqmyaJtJVpEOto44h/KpQlPuPaPgwb
tXJV99OLUjyCwsdEhzzOIjek+tmsgJGwWaSPsj7YfFaemhICHEum9OzxqmDuxNTDS1y55TeGXnZt
eviWOPnbKImz4RwkJzxzcph1QrKKe040Q8/oC2wZUcTJkgamgRd6PagMtkUHZMF1XvqkUzuSstle
wc/dWFFnv/lVj7kiEz8md1n4eeH4UHtedcoak/WKMYsf4s2JqVBtzMFetzgZ92USw233x1e9OmFB
Gd8ggkHCauOWzxA/JcpEH6htZZvfP7VHlg2AuuXJCB1rP8Cq58rE5dWrm9MO2vnPH2Lh/NtP0aO5
P5jOuP3z//35+5xR4s0VrOVsOIDz3e9fIS6lnZuWt7ydPn7/H5uehL0aEir3kOudDOuYE7GU0vLa
wxBQLBcVaH6DgsK//JBSOPiXny6/+vv3RZmx8FgAy+GVgNttgGatze3ctwvH0cLeC81mVatserZG
TgTA8wes9DpO12ZkD2sV7pH7dLjXM2LymYVtZ1x46cO7ogNpQVWbd46RPKsov85Ei8Dg6Oz8h+VE
UEXvjdm1iCDm9zxXAJzSejrMMyk6DFLTYZJLEaA7LF43T56tJiOFMbB2rFCDWN2AUiEYwIwXc1SS
FakjFcMeoObANe+xlH5Vdvwzh77H6bgINKVtp8VoNxV4NTxvgJ/CmnkV9t18juMk6MrF7Jw88dBw
NwZ9DG0JBLujKkM03XksK3aid656Saq0W+dahDpW+7ew2in26shziUHbQPslkvGJT8tTLKvnodaf
5OA/iRkyUUVKKxySdxIneDwokosNxmcT9EUy/ZAVqzm7+pIlQN4KqlZVPiYOp8yJvyLsXOTY8F5k
DAgSAkwD6EDhjmWm9vatro+MEdDKWu3NscYzzGKOAcN4a1N9o6Xma+r5J0jYza7z7Gfd7O70OCHT
ZtNEB/85cGK6WXPMIZaDCWPAAWOiArWV89VnQOipQMCxuAlF4h+X78Rr8h9sKHEldJw+VRq1ARlz
nDJqAioc51cRL/kgvd5J5iuAfgfiDzwZ+k8z5vqYUgNcQ+XAkSAcVSEL6hcdQo/J1rYPw1uTEBbP
qTEIgLBAFX7v8/kJlaq+k54BwMapeB0Mf5111UdN5npiKFzXPn9zby5dODHxDk3ZD0IbHwlRmFyZ
BB60ZKxOv39g3jXzdRE7O9PT5L6cHfrSlx88EHWHf70bfBdcg/9a+/2fWsLfEkwHX7+S2z/9Xf9N
2sPdf9oevu2mW/H1t291K/7v/7klzddfe8SXP/rvPeL6Hw5JGOF6puPrFuvY/+gRt60/bDq8havT
CWIKz/b/o0fc/sO1PcMljYjVzRam/2eNuPGHDp/Aw8vgGo5lCcv8V1rEdevvf6vKfFrcEzSk2w7H
B8ckU2WbjsFF9187xEO3NDOqqSI4bO1w8kvrY8zLiVTHeInIc5SYYjPV3OIB/zqlahcpQSZqnUHr
F22q0pj17V9K2P+t5/xvOHcvQMHb5h9/122PavX//D25Jq+UxVPZgn5jWMuv/7xdSRQsv/9/pMJ2
gUewxqk1ReEcZBOdoEWB9X5rtNEGQ7gTF8XWTLHacVOnW1RUcSD6m+q6+zk1cX1EVrOiMQrHdb42
gI5tfM+FLOjn75l+kP2MmRFDIdFn+ZolPI6iKd457CBwe/SccEq6YZvyVxG1ilFybjc+bnP8JOY9
44K2wqse36Xd8ODgBPfj2+DjcbYdY2Dm9jnGlCPWldaETHCw0gY32PQymSGNeFFPq4cebpRJ7IKN
7YZa2oaZ7NBMAveawwNpNjYTDc608GmEWyZaNZlFtJJVm4i9ZzdbLPl0DGNrAgLoEOMiEY5/4jGv
LbRZnKgB/WuHQoZflAppxPkGa9enmHKwPLKTM+0zC0GfCWTYJLo8NoOms5nFZoFt/E6alGT1Vn+x
KEVCDZl2SS+1baTq6+9m4chFJpcmrfBR7iVBMsOhwkgXCBHh6MgpM5/d4ahGmAspRof1bAI5mgoi
yUPyVpJgDTpvuPCEOLl5Wqw0cBb0WfirkgUq0zzNFExZvqLUezGvOZFnAJmf/MMwvlaYCdmWeSO3
y468SjUfmZiBfgzxJrW7S5yD/QnHIsP0m+PUjmAztdSqcGyk03z6mRThDdMZXxEog3iwYs7enI6H
rZU9VvgnCYKwYY6m7AcFC7DuiD97ZueyWs2uU2m9wv6aLwN0UbwwNM3TSMLDoGxWrp5Ri5C0Qe94
zbqcMVwb7CXB3H5SvuXzbKhRnyYKF0CLsWxnGqpogCa5+QQ1L13FHjOtsKLAy0yTyLRzILpaHFim
i7X/EftltXVi5xcM5ZXP1mJtNxDwBR6zOjdSEuZ6D2y/vqp6WpMDzYLBMaMA/SiB2gh4Bhz1l9H4
ezZBNI9zziP4DvXBdmCqlS3eS7oD7lwSVXzXjDOdu+md4jIM7qtnlz9HJup1ZU/wDteD9+525lc0
TTgBQb3BagqEmd0SDgWUnbU/ZCbAobTqSfbxJyHcEy6YAuziDDcRg6w91o989aK61iwFrRbrot23
73o07ip0NYslSdC3PeaYodvp1rDi1b85hqz2vclBg5aIoWNHMDnRZ+uI59lTX0TjkahrdWRkoEiK
FKjekasV00kf1WFCOQUIPO8ygU4xzSK+qzsLEyR3L2kIDDGIQaGPp9lB6oI4h8szdF2wtbuwJxkh
YL7eRcAwVvS9+Szl8q/JtH607M7Ze8CRSX1nA7z9lwYYitqrryaffEIS1MgCZ7xq4kZOFu6y+c2c
fp4E0hB5qZg6CN5wh89CDTSFgGS/akLRb1V2ooMPu5Se18+YGkjb+SOCFZHuFh9aZ9mnWhzpyjz0
IcyhxNjFbfNW4wcIS0k32BStRc2Yp1sJuTIU7DsKwT3Q79YzJ85Xf8p+NVXxS0/gyQymBnm6Xnjq
HT6XiAyDk10yXP5b5v/1XABZWCYczZRfLJ0n9qPIqqFPuDCLv7AknT3liMfZVSdIJ+YmcQ0ad/Sz
hakCTVl+Tg7fkxG9u3AlyDrQLGJy98RnT+0vK0huZYHV4+goCbNjqpt/+TKZ4Jv4Cfa7MsM8g2k/
RrTdUu90sNsaq/DktW9dP3zXc7lNzTgBTxV9oS4xuU32i2nmT30/nguPaxkIWsW8z81zdNNdZ+H8
nLNLkjcnz9DvOUbu6NvaQ0cZyBQ6NCyB7IrdpeIh1DY9rhu+3S5GS6VjDuTqjMveqwNNmzfUJO1q
nDWAdY0ViNwaUbnaJRrUqd7wEmiG6We7RMIa2nGI/baBLiPUP1o09l4f6LpF2IMDeFR+KoXbEg7k
U0SolMLVPTg5bHE1fR4Mxw2q+N0iMVWd/4wKskr6+CI78W0Nz5oCauBV14IXh8u5IDtLoRernGwK
6gJzGAGeelI8k0b7RFCI3kpy62pmLcbFD1UrBagikuIV+5JLRSrO9BoP4EMyQRMu0r2KrkWWfHCM
s1dLultlRNzbqrobvGkNLd/Hz2tkJ1cnHgJjj1WEHtcrvl8/zMpAs4jQU7S6TQv3kpTVo58m0Fa7
RK2NuXuG5NcFgvBZ1qOcAxe9x6mL+gD7vTKi6KTXsf8WLjnTTH50WV09Ds2mGHuxjgeIIpXNo72h
JNUDPT9MsuAob68a067WMrE84DX41SE96Yb8soZuX0bUcDqgvJo4LV9yr8fiTkDIETn8+LF9J9Tg
7Oa5fS/pgS69sH+buAFY4wTzeghHPBF0vhOJOUFRGSFjbo0eS46CzHFIfOLgQnjH2cANx9k8WlfC
ydlLwyC2M0Wdqqad7Hx6sv2dHbMTsOeZvSE4DzWy4q3KwKY8ww2H5wx7bkjPIxW9lLnmJcbkTrFP
omdJBcaCqOAE8uRJ08ZokvnbiarXdeaupeafh1H79NO2CxIz6japMTz3S85BLvtZWzb0aDrHKsm0
Dd1l99QPkevS2AXqekHeYaoD9A/vzkw6Kugtte8T+j85Gxmo0EL15jOv5lLRlT1SN4+ELcNfbsWK
0TahC0XUNHCE7Gu/3nQFuWdsUx4sC25efov4P6nplWGOCnv4WmEOHNGWL16leObo+JbXcQiEYh7L
/lim42kuBM8CaPaUIKmDyrUPFtL5iT+vr5OUToo4LB/o2DTulCRLZNh1co9X31j1sQWqlUIbhDpr
AeADGUk4/k5svFJ2Fqw1nTAwJhBnnTdW+M2mGv4cCkebjke9YysD1znaNN66jUpmDvsqx5I8TvHY
kI3auvbZ8obyrNn5zVMJN0CTxRxx5f1A545y6r0ec3DNPe2oL+YoUZVPDVXLjUP+woaIGww9JMC5
96LAqRJ1buqJavCOKhme79FjMtCRw+W5N8b2hpY2HfuaDwBL/wysmDudKgf4ADNqYKF4HXyyxwk+
mRUy24itU7A9gCp/7w55vAhYzYPd6/O6DnHg/P4pdqdNb7gUqdW5ZkK6nxO67oknOON8CrsBq6xn
vRsGta08RWnnnrB75k5I1k2c9mhb5bHAscfYDfQL9kd8LiIj2c2RAFvqEVyZZbafuRruuw4oW19k
W5uLGSJzFV9xX+4BC0BSBAIsB+tYEyvaJbHhBNgfjxJn+lMBfQfTz4sdttpZC701p/N5P47984Lo
CUpO5VZDSl5zslWPe2tTTtFllJW3HqfoO3Iw8Ig+XbQHY6d7WCQT9ORgwgiw4uRyKIVoAr8WgY7V
d18nY0GJ9hSvYpWCJstYupbAQLF0QIjK0HxZeGyJw0ELkAzf5VQAXmtbHty7ggQaqqucN4QYRyhO
NmFIgxHN83aLXY60PIu/+Fub++MUm7RTgCujSole8DrHBIWPOC06cyVzUVESUWwgED8PbPCvmCx+
lFj7NlGMyzQB6cmecp75wLTDh8Ad3ikyxqTyrD1c0uW5Nb/0lahfMs1fl5Y3r8e8yB+ioWSRw2s1
u4+iw7ltKLc567gM72Ipjb2MtGMoBkLMk2EeORZyKEq/EwN0lFdlYlNbOB8G2dOr2Gm8vBqmfGxr
savo0syaeMtDtOKwABLQtIzHOn0F3GNhz5DwlyMpydT1/i7zKV6PignEHeb8VHjF056Xg8S0C191
pg91qy3m+jlvj4qN6Wby3Se9tZL3VPwszXxfYVq6aGOhHTEKoFD786EdUuN5MJt6FSUEe2TWFMfG
6jd5Dg3VJr29y8HdbcYEM8fc6PeY6InZp0MFsRWT9gQQV6W5u01lQQmYruyjhPCAWLR45ohaI0Eb
NHRxhSMYfQxC+ttCJzPS0EXHcAjNZWmFxlwyUKzWifkIIH2Ie97uxYslknNd2uO9a9aEDQRCB/GR
I9u6hQk5YQgYtF+si0Ak5dY2020fgnjWrOhGpDKd/pF12vbiB0ibixpp/oHbvknHJbYvUa5Mj2yu
OerWA/0Ay3J2uNIitBZ2/MS1gxqQ80StwuiAXYbdFYzmVu9vTlHP+7wm2iZCYSNA9tUuF6R3e5tW
5VYdWsb4wMR5sukrsG1h2ux7NX7GtRM/i2E1+9UP8BPOfp6SM8dW7zLnxcrnhQm4N9SIljDNDVOR
Qe+sbO0LPmCjADYIhWDbMgxtSwkJQptj5qra/yDNYb/OWvgzTTYRSsa9n3fVOYu9nznVq+wxU4rJ
K0QzPGCOMIwjdyxjW/U90djOx+1iT0/QLymcjPU7bTDBWuQGWf3Rech89l99wjlkcfXqMAzuO836
ztyrKZKBASt5BZLfPcgQ3EA3JtxjnLOceVUIPq2zOkJWL8xgIpAXN+XONIqflI4agYqo4bJtqMhw
CyGPyPFXXXMClyW7CJfhNrCdYjdUC7Ft0glrC4XV3yV3lTZYibhDkLYP0kEa77EmyUyHTNJTdJ+n
uoOPdMQhONK9g8gThxtPDvMKrnoH3A0jk6wSTCfRWxlCo5Y1/mF6Id2uqjeZ3j5NZIjtkgk+cWXC
iYqBoUz6C8AqO4CAIXcsE1bAoT9hyoz7yDE/Wz2Fi10/Tx2Sr4GfNUID1yqzfuR5wE0tQYKxmIYD
0wQTrCk+NJnJ6M+DnBHEUfFubBL+1d8FAm3guMCJRo4P26wwngBNX7IhPmlGBF9HJQUePBvOnOc4
297PUcZ/a3rZnvV+epeMcuegMTO60lUBvoyppSgwzmXqA4zGzwzP3VnAcsb5ugdJCcEMPktnSAQ5
kU+IVmMegCw8DTIZg0HKjzIhQ6NRa4Z75tALXGexXvfrUDZfbcegBz34GDfzoS87bU9jIgjQCbBr
SJgL41K/moZ8XOWJzI9VhEV6HKdjDRUDhyRFhD3L23ESzABCUkoAeWvj9gb3YuFdCiN849977fvm
xU4XhwZ3xnn0z3ZovCRZ8TKPrBCk55OR7FivxWdkb551o3HFHf/eKG3Hx8Y78GXZK6CuZwQqIAxi
UDEFmnFH4V4/nWfurEy2FH/lgFs3tUl9JBNsQNCKU32rfmhY4zdG19C50bObimO3OdCzFAcjEbo1
9Ppkh5M8Jv3svzaC0xQ2f7xErY/1uhcGdbX+R+GqfOVoHRsYbKXgq9mcMI/XLdNCms0x6KroXaKA
aiUYckwmGx4R4QGJ89Ex868kIuiuc4a8g+xFzLccOc0MXTC3pXxQ+GteHDHig+AGN8SBMyPquIzw
6VzLbdcuIOpw+OYZ1GCgH5HmKG6BHnivWzTLJuyuRkuj2jolU43XYtkLGZ/cQjnGZrbgXSHMzsjN
RD1/uqJagmAv2Cde9JJOrAqPfqV62kPTrtg3rAUczX/OOuMpmedhRYDjUeITkdOls3g4iIzWgM7z
1jqEJjdDKwkNtLO5qWlzAhKgOmgKFdgHVo9Jn9mHRhC2tZPIOciC6UEjQIXQGZS1TZmioO5DAqDL
l8R+yyCS0Pfmz53adD3uSjo4V4j8SbV4YzVr4xZoSdRgJFW5lF1feydXMIRr0B6agZ6u7EA0xhek
CXuXwmMMR8I3eUQ7cJ5zq2iiKqgbfT9q2iPRBKwRsuGGaerows2OGjKO8b27pyP1Ad9eA98HbB0P
LfEApfSbe9POlX1+LhMgn9B7MLwaHCUjSlYntq0qASGkkzova+keURsBXdfmLo+jZyIxas0Hno6r
hqiNLYbXDgIB2H5BHXj6y4N30TWCUkBLYxyOmJdb3d5EXbPJ3DlQwPV3XPtviT8HPA4WGPRyilXu
42Q5wQxHCSbfclqysONnXQoWOXaveku1VR0zD4F/gsgdgu0R9ii3fdV/SV8Fyok0xFVrO6kZAuLc
AK9kinH8pD5WOplq2wA5EPojGWW2N8Iom51J65iaeENr/jJS4FsGwxWhjU2hZHXA+RafuwQgw5Jy
NSswWFOS7MuU3JdDNK6y1Lv0rVfahS8hJqiHdFi2iL6+shKgfUQWa9Lj45Y9RXuHSkT+EtKNwEwY
4WcDxjD8BCe8cZICdwmJTkNoj46j31PKNK46k1okpcFZbY7ZjGNaILXi8Ia8waxuY4jmo+eU6kca
96wKvQ8cj49NrAAx9jub0XCANyCtjtxx/zLYLAFpqnjh295YZPeoZb6mcFpXreN/t5G4kPchBzL5
71o5tXeirMJdGT56cQpby6zVOlXWGkIRE6L/IITvBYaJSj9Q19r2J2fmyeVoS6c4YNYi5amdFdg+
e47eAUrjaYYbCxlaFlSd8KCB97IujGJa5w51xU7if6junLIcnwwb7vdINX269Qfr4nYgl+bGhf5O
rq4jGgJVh7KFGBSLJpZP99OcZK+KQpNZeygla4/ce6vo+MA1dGJDe6TTqT1pxUCjfb+XGXQvXuVf
DZ8S3S5PGIX4x1Z5QAMJa1uylhEHDJ6jN6F2LkEkTpHYwkLvcdLCJ2OyX7kpc+Ce7A6m2LUTvC+F
Pp/AA47rglhdMRtXN7+DHhZi4yOjYvgvNBx9UhVFvNN7EGq4otFcAcCMkKp2FoAiUXpnisKr2M0J
GyRANxrc2titHMPYsl2DxFI7iuokxSe65Shq2yWSgnHfmPkUJJKdnpcnrGqN8l3Hgnsn0tG8X2B3
a6LkE5GGSUUPSKG82xTUVa995b6oSRdrzWelFkalOpqTQ0jW32l6+WOwJASloj8NrUnCVrceEX/s
Y9TyrHaM9OrANHU8+yO0LXUkKazdMROAtTmWdUlhB8vEWYYM3gPnrtCoz2ZHV57Eq74Hh7XLaRm5
s92PkbD5unOcCDytzLDpWG+9ZTiHrpq+eDS6QduXjy6o5FNbPmplyJOYXvHE/+pa4oLFYkiHIBGU
XrcVOX3gDYmxFbjbjdLKo5FjkpJmDNQrBBLLNv3I1hkdV5LGI6LtET8UTvGZ+sXO64yflegXHHQF
jFay7OHhPiXfWlt/+mhaVP/195yBqJHUNZBlaCmZeht2hpbvc8gxmKuQCQxbbTOcpmXYhpQkedmD
eSlkm20rWfqUfMQ/Ws7GGLmxPVvmzvPTV+z9ZOkM4zkiDXenAeU4VFQO8E0kp1l7JbJ1DkfT35nZ
ss5wbWxNPJ0A78ervO3d3eCxNMgbXBFt8WpZEcnh0blk884Sun3p9Jg5JnS3EOwfzaqD9hEP26Iv
rvgzkkCJgUemt21DatjhadP3pQ/LsndVZkgfmqWsTe0XHqtRcU85NoXNCSQ9q5HoAxA6/nXR+Zz8
VGVTfrf/VFP+/0rT/01EZ12g9P7P//2/kNWjr3J9a29/+ypacPf3N/n1j7//Vp1vf5Waf/+Bf9ea
nT8o5rARh3UdYIKn/6k1O/ofpusj5vCf4+mOxZcpStXG//i79wdaq6+zp0Rz/n9knVdz40gYXX8R
XEAjv5IEGERSEpX1ghol5By6gV/vgy3b5bJftnZmd2Y4JNj9hXvPBezs86t6/AD8J+N/GC77aR9u
gWv5tst2+H+/tP+1ye3/nx//35tdbF3/32YX3beOYNqks3Rw1q/b6P9rs9vZksAG9spbPUWtT8dV
Z6U4pL31VUuIicBjxgOIfsD8HbswGsmDbxq7ske2WtFIzd5UgUq8SlZYew+eyEZz+W3G/NAs2psH
s9Y6NXr613ZcEF4GL8CJ+rPmiGOsWyhirfJ7XsR9ZUrU+mYTgs3/sy0kHlHJBrwd4MSJ5lgkrOV8
RQIxO0Y3QcNdVqm/ScZ9V5NMJD1YNkYVIoxjhnee/PanquPbLO1y2/UM/BZtfJqZOrUVApTEIWGs
8+Q/YRItUTBprZLxzhQWHYJebUc7ZgJVk/EL9ooYQCY3yHqHl3EYrF3T9aHbzVeNUx3VJdyaS+uI
80zr4rFZ81rCRqcBuXic4xQwp7vSQpbEOBL7z1LvGg8XctWe8oH7dk1TCFeZcyZIjp+FHELWp5hv
bKKaMhO3iyz+XKIEYBAyn+4BdOg9RpF+eLE4l1scFZhU1pyd5aFLLbAMjfnpFe5n7BcPXi/uC580
scqEIjpWw7dTjPTMBWt7Q4CrFvtSIs73dLAEZlZ/kqwuwcfRScWDk0GTm57NpvuwkO5ltDVGyk60
rVuFn7u8pg1W54EoWTedn6B+ss77wMQkce0ahCHIkgRAqsNYMkQhq4uL0n2r3ea6dDgMWyVIXkjs
QNbM3nzwnweNTC9AUy88KaSi6XSDXuF/1GBgttQ+NIsW3ltvznYZ+jSC5AgoXe8ANf95NtkVzGF+
Sm0446Eg6G1A/jV+5SlxMC1i6k0KbWtbrvo3lP3ZkMJBGDvGLfpeF+RclcWAvBo1q4iG55Lxe0ij
vGUymu2TvjhrEl7DUnD+igxJNlQYkM/oL8meuJuaZ1QmqzSUbT3ZbZvFK61N32dAbuzyvDRsnU5R
T2xXTbA9/A0g4k1qqeccjfP0nE49kYSilqxJjgD90B81rBbnWIH2yT7sirI0sdaeTcM3ry3FDp8L
ZC4UijuZFu02l8Cr/RhckFEMdMxmOAhWMTFe8V0NkvZQ+QVP2PiPnFKX4hGn0XJxlxmi6vgDS96/
k57GtSkTuOtZilLAT8NkWYfSAwJjUmt2jcyod9HL8EjaT0mC2okLKd/Z1rgnELlWjRaCQEHsa4nn
ukAranaE4PY8jooOddcP0W4k+OIw+QR+2D1dMhLsXr9L4xB+TBfoWt6FpoP0uTbZ9DYNLm+GGANS
+9Y4VnPBVhL+ZKaRUeo1xtG1hm3F3AEpsRAMAuhSM8CPO7PgKY0TQlznEloKI0IwGfLH6KvhMJUk
55j29OqJqd4JFn+gTgem+VGVBUkKvDsSJ4SpYijvi4UeXkZsW1fdAG6J+9xkH13UOeLOnqU06th3
29B4RBlA7AVfGJ398zb1wWHXjCojfKaBWBUUdlE9ZUj4ovKSTQNPIxl4jEtQqA0DJv8xzvbYMXm9
ixNWri13k1cs27TA/scoFRYXesKYWWxg1PWZj401AJatE9qgf3xsxd2sits4c0aN0poPeJpOU5oC
jVyADMOS8Fv7VizzdC4X67lr9CPCb/84CIa3A3/SVo7IT/1E3eLCBzBr5cfMulqDCeOhMgZ0D8Sx
ACrZKmTIw8AWxybB2EihOQyDe5o9HaeLn9+lWDBIU38Z/R4Af4onth28vTcOX36UstgTM70EED+L
3TBlJoOnSDjnUi/Xlztga+IgL7vmGzeHf9Dz9CGW3Zqg7dIWdj6a56y8VsbkY+zC6UtbGdkFFkXB
oLPn24LT8BjxZd9r3leeTwywNHHnZ0qFoylpeMozmU4SgCm0c+V618UMtIpROBiliDDVCwml3U4J
k2rJZVtYWaD5q5HK1cnWltXiwKVN3w6KLZKFuZWen/gHtzOfLI0tTz15/iYDU8tkomR6owId/G1o
Pxn+cluybrxqA7g9jdFAlNDtdP0IGgdyXVBrjMw9gqES1XN6kAiSS0wWAwqpYSakjuPenrk0DZga
uwkZOS+/+CM+PePpWPtAwwRcPEH1sJslTKr2Rb1ZDtAxehouIBndjzPiMC0JJqYgeutfFt7vvWM6
H1nRgaEtif4df0xV+WHspOYGbcabZwB8lbXYG7V1gaFF/lWRbNwJt4PS7hGYflWjXu3y3g6LsmkO
YqEbBYkDIIPmISgaLC12z0JHzP+4HMet7jzYHM/votD2hY25SDjXyKm/69H/l3pckjn9DzdShKWl
d16Z+O/KReF+6qzHPn7S0u4OzXtGJTCdDFzMWG70I2M4YNVJSNdBwh4Dwa239lz65Bzacri5sUIi
imYFwzZxIvM4xcco6R+Ao6RQ4qEgteSY5+ynw7x0iRe2Uia04wCDk7liw4YfHipPpcaYm3R4LLQJ
eapMLgPE1Yy120Pdj9Wuuxu4ZXfeilfqpmuP0mMTKV4vZgCcaKcUE19gIIHRLVK6fMSuNtKZ0E7D
iQiASt3HzsIwHM0EORxm0eC9L5db5gIDYLvwKWT3zkZxX6Xxs+O2Bx2aWs+qHAtswtPLZGHosX+L
iz51d5Djrm3qhpXlPwoUBrFWPqpKgb1jS1WsEQbjxIpAfxJl9qwkR6w/7eWEi6KhvCKcfjNaBebc
7rm2Rxg6dX/M2vHRgDEIseRBFxDeNG0+ZkN38Bcj34iGJzeqx+No98+tPFlm8+5L8eg2TYDZ7LwU
CetlYiBty3sRmQlMqHtxO+dDpvWv5nAU1JH/HsF2LFhQPMUN2y2C41j319/YXiCM/LZSWZAf+0PW
4hFpOnlAMbzLMPftmQCijBtLi/IABoELkp5QDJThlXuIapx6M5L/xWAf4RsDhqQGTaCTJLsBJeV+
nOybY/iBUm1zyq2Y/zOSJ5KXO9aNm2LsJ4Dj/Z25nGHl3+vMeiGAEZPY8Hs2zBpR3wnlnTQieS1F
flfcophvz2ZCo54wTERn3vGVsYOxn0kcLaAe8yVsogi7kDTZqviwS/V2JGA0+0kVRlNvZIdk86yT
xxX0owlBIe9QW6UYOPCeOpW4jJZ/XxShMxABbw4v+MEyUiBfASuazcUi5bwqGcPq83KRmf5b9/lL
LPu7NiLBwSHTPK++DRVhMKt69hPeFMbtSDnqEExMzb6rluhovahJuwgxH6p44T1BpHKSNrhprjry
RI9DRW3jW4k4j2YNyLqctk2RfwN6Q5XOA5RX5XKc5/7GjvUq+8/ZwOEk+m/sNxe4iUejU++FfYGN
gUhE5A9+Er0ivLy1AhkcG8VdkzIg6cF0wJyCqeKZTcNI7NXOreecIKIdK/nLpLlfHmNg1RsIG0tc
av3o/lnJY+klt4lFJrPKdz92hpvqnLuF55mzGVkZf79VD+D22e+cc3qkzyX5pkGMnpLvUok+YkAX
3utI6IDpUREtOz3rdiBKkHXVlX3MSnKBG9/ifimp0yZ8VM0YMbhuGNxUOYFEZB1C1CZEwzTUXqv0
dww7jFO87BFo2b/1Ecvn5StfKA4UsgwWULzJaGFjjGFUcvNJE+mDiKvvmhjQBhVqBS+Pm4kxWm3i
bYsiy8EiIR60qTj1sXjhWSyiziL5R35Vjr0i486d5q4iVkx303B11UCQc9b9dt4I1u3YGwx0J1ai
QRrX/i69VZN+0wf909O4lk2CwYUDIa0yx2tOWsXWTup3LQ2jAoh2Trh7EC3zCaCta7s/SEUsYht8
BEbpfHFBlhZIJIt6eRlgxzgJ2SZ1i3ijs4fXCi8kLH/3K8l0tKLKf11snv4ZxC+rV6QqGf0Ik+Ul
quK9Y+VPZPn8M9lul4zaaPvSz4Z4MmQDMEEEu9NojeBqO+MWVeMJQ96O9M09EVfggUqNx1sQ7jW/
yzU0nJBkxqm808QifADDfclmeeBTutPYMuzIzSYGc9MZxsPkNN9Nwby8zzHE6xTDKk0/LR6NDLV4
YPvQLKYRIg4wH8u2h9CDbwDxvTP9bxa7iFgxcaBNBcOIjMXQOSnEO4GZuEZ158u+pu2n55Y/WOIg
JXUwbpvxaqOgOkb45hBJ7sF34OLoR7K26JwDiq+z48+/Mh+ce3d8wPMJ+rMxbqU9/GJZrPce8S9j
Gxt7Mm3+EkZNlKs6u6297CV1tJYfq7gEglevGtpCr4JFy5HfUjkbfoc6q2WEH4/kAbXLDVAO1yBk
0besjx4dOLKBPTjVsczg5LTST/gGJS95J5A8eDS2pUY4Q5dixAJQtziY9ypy0EBGy+zOtbHzAIk6
kf/qhwaa4m7CMAbydD+UFJka7vB9Xfk/MqlfKzq+x3Tdv1WaQNAJOGeLbCwFfB5OFprKDtXutkrn
LIzaLiRDDi+px5UqS2ufZquCh3f87M/2UzzhO7Mjl4oU9h8OP8m8MZ1DwGUh2lLjDS53459mF1F2
svKOK8a/yZQfqqa8zglDbvTOzr2K4tckp0gzzHQO7BiPeGm7BAtBhCCmeL9I3GhuU5In0FG56BIr
+9hWB81PYNWj2xkpN6/uUIe9rosDiGfby+VD0Tt1yFRp2eFT+8ized+kiIdaDfU01fiAVDHJ9i07
jhhD6C1KsvtWV+l7r5UmzhqPI5PvzkDG6WfOCmnOHflGwhSWUt0E3zxW/4qEBYZLIgQZK+dWESmv
3ofM1Jm6OOberMdTjCFqn1TkeSH1rXcVEROBMSKKjyI+T0nxzqtYutN/N3LnsL+e2urNbGrzTmax
2nfKeMPSZSAgZqbexGRJpt0hFqLfOZPd8tZKAOeKhTt8AQmzYf16MG9ojGr8ZzTaISrGLzZ77bmN
ia7678OeyQwM0nFkecpdOuUiC03BWess8hot43Yys+KDnSUTfxHWrZWFNWsrNqGaDKRbV3wUiYNI
mEhqArIzwrNzn0mFKL29Nq0CGcdyd25qnNfJzdA52bGHhsBsNmOcwZG2VAs+TDkqcJBeFRqivnc8
0zi3LNbZyBIUS3l9S2zG3zPxnRAylQhYyM43e4aSQarbSLDHjsiSfpvG/Z+TpxOSbf/NKRO1RXQD
BsiHA0VQpCWxD0wVTzjIYuYZLIoDXELkV2NWA333YnZt+U7xiHTC2Me2CdfDoLsTupOFDjRaRNw3
njc0ZvNjqREqkPEIOwM75NZovLt6qE5ejidpcLtmA8YPWmmPfpVeMrqmJDFsXaZSex2Cu5790pGI
QGTJcbW2ZamIP+2I0KjZsKtDEdf/2szHd+x0/snDBUA+wLTVyJXcmdW0LcyhIxG0GQBITsuuG9VJ
i3roiNqaAmdlXlClQHmqdMRgq5GxMj7MaUIPoL/x5X3QarbyEYpFgABesonLJdmR8M2v97NdAioQ
5Qy55ZHkjkeUCTWsOc7R4B0VrQnGrUG+DdHLiIhntwg0qkNlspGCQ56ir+fPN5eTS/fkjNEcRuW6
XascqBlFdLF7oLPS/mzQmaCO+7Gb3gpHG3dgM7u7eaWYplm3N03H2On4EnAbN1tYZKQP55hWbUZQ
7DKzftuRvoGIivK1Vrq31XrWaYmw6wPKXZpTrZShXzy2g0sJA5MdDEb7iK78pKJkCYdkZNpRYF6c
DcHRasT9Fu6ODQNI/srCoKGcnCToWCh1smmOYLkwZrTtywBOLNAAie16ikz+yiZviS7Pg4l20H0o
UrXOo2YEpwlOnd79ybhjMU7Wy76baONAqJPkzPkXTSTr6AvWg6yewlHCWeBxBoM9B9psuxeVoMfO
jYMuiuW+sl9Iu4JUpkacEmVBNumHhrQwLOs8CXz02OBGv8CqTC++04eLcla+K+HjlKbB4rb9+zJq
GvHRqFmcefgYR3t+9mYij3AjzaHu8j4LwIBH9IdMJdJoCHUfPoUnMRe2AB3Yqt41Ng0gIHoCIIKY
ZB74fYAySGyAOOVn/0pu3G6ilI/Mlj9KtwKENm2oDcLdGrHphqWSfzHH3rMeNKoCI6CPF+mh7Xft
oTjaixgfp+XJJutmrxOdzJ8pMsqZ9gpShpwPPhVjYxqauS/YUW7ipvgsBy8/I2B1bzJryjsbueeG
xF73ZmVURbVu5Qe4MnDNrcb7IOrggaeXPA1ZUqyxMwQHxtv2lpn59DOU5WXsRPEOOagOcktZx6L3
Aj2a/atDq4kmqG+/8mo8CsQTD/ABWD0P7j06zWOOhefZWhHwVuK8Jh2iuLwZ0FRxUW9p3j8UHdDF
WwM2mvZuJkzobEqsTZWT2WBDE3M/oTuki5lGZJjIM/77YTRCK4U9RopirHuvnY0mbmQ/RoZY6b2q
qgHkEo1hx54LRTXaQc+jzfCiRd37A8tMAZTlMy1QykTtW1IWM8NOtJJtqdU3VLPe3ixt9BdNmZ59
Vd7Sid4qWZrpzXXw/yBnsgPibX4zLFVP0XFGwfhD3gUJswh6WTZDOEREQLi4vsh7swJBp1JGMrvU
GMnVqx9IGa7fTRJOtqLJhmdRVNydXgJ0Bv3vg128y9ltPmYfupCmF9wk6w/HKNnJYf7HWFwdEj2p
Hkqmhw8xacFc88w8O+poxC3OaAOWSdJT3XD9suF5c81MR0fl8tZ71UuXFMNFSxP93I7q2Zpsdeuk
K0KzI0Um4TSgCnbDgo3F3mJgct9X/tEcGr7Ls3FE7dXeaFOJwYid8srg/o2aUQRsjvLQnhbjc54u
tqFHry7ClY3pe8RxaVYSFJ2pn7l43jnuvf1/kmaGl90F8tqAMjXvA9GK+K5qtPiuWf8xYa0fzVQ/
4cYGNrKY4ymH0nbyhluDnrL1JRpzmU0PmjEqBiWpCAxb+xc5MnmJJgQbc+4tx66o48dkBn+5yK78
hkBRE76Ahg5oiHeOVST/+xf1//3M//l/ahYaHwYgSRn/eqrPv6a0SXdW4eVX7MnZuTDdIijzosPg
VtYhbiXICF1WPZiponhTjnVEAJhcl0hLg+UNqLoif65Z7o00ZxhvttO/pp6+8qy2b8ibEAqiA2pS
YTx6HcezgWTyXzJHhwV0yR+F8pEoKweQOF9djNTqEW2Q3But1RymmOOuEeZZlJVCDZI3jwlIVx4a
T722KCeJ4yCTezEcEsOaZD46OXHEaLnSdywcjK0nZOT2kMwwqaR7cJlcTqOyHtk2tq9181LZafJi
df0ZCp7HxI4AEirD5d/iOO95045PsRzGEzPQNugnhsBZgV16bD8FHRsWGfE5TOyPTBQiHympGqp3
P+alnjiGyH3774djoh/rSNsVkRoINnHEs49+fAMcTeERqsxnC6D+rvHVQ9lqeohlK34CTQBKuKKL
Gc3srdC5+IArgpvSpfNklXBS4IC9aqVVXRdAeWshv+ziJFNBnzDeNUcwuixyEppvn+0cRtiNl4ZL
mSLTZ6gMOmG4iwAXEU5JfJquvRMVdMHNz93NKh0FGVnUWY1EQYcQWnFxbRc3045coucZv9KBOHZ/
NwJ7YEUCv9cZyCxlVbfnDsOMt6S/kqR1+K94FzWBNJWl0NgFE2svpaXUWRj9MVg0UB7i05zaC56A
7GhJWBiZAXt5WkPEnEmlJBfPZOgVkozCRF2WoS+CKPEuiuZ0Uy82Uika+TGfaKXt8l7gddq7cxSO
yvbDoe1RmP8gVR+2xhR7+wbVk08/zgwTwRoKPlmnR42CN3ezsKAWvwhZPURee4eVkCuMrxGsctIH
LUz6q5+AxIyckr4wmRjRhl/qfjm2nnEtYuBDeQ1Tt6yJfEI8g0WygbXVo1fDIGGu9QBbr9I/D7E4
+eX4hiiRFeEIz8hKibCbDCJTfLuySWci2GmajMOQU7F0RN6EGlPVAphTYLQwK0mDYZWD8ajeGVzb
YkYki0PnabmJ3vthBE4E0Qgkkcr3USz+Bu36myn4ovATRqDIOm9kwn4L6842cx1yOWGRD+UagGJn
p3HNlmZbBe1P2HQq+i9ywqfRs5yt1Pp7w41PDk3UpuphbyCFqSK2JpXevsOJAeTfz69Gj6c2kmT6
+G6dhlYINjCoVQJoPaEzYsK0Tkqoirhb2UsQCOmjTKKs4fdBlTGOFLtd3/3Rof352VheQU/7pVUe
XWU/YOhGEupmImiIgG2y5twSMCZqGhFz8b9h4IKKit+zYjmt+wVI57xrRgwzTSWfLJEjMojLDzk4
LKJm7xcjKfmnzQ4k77B1x6/YEVWIlm9getieEYSW/rGJj27MbMv1vjXJjKwSA7xDgA46LXorMI0l
mf1QmI+mL/2Arep4GK5mzPGu4lodoLy8FRBok5SrQsVfErZMbHQrxHLOt27CCM32v2WGSCcCZmUT
tkUhpm1njzzkYi3Y+Ld1f04vzK4dPeyCfpJNOVOBo91rvw0+7s2aUYrysWJrnsLccgB0yXn8TKLk
ohycv178Y44GEw3sIL38djDcb5yCJ8clLHoz4UfjwwyUMW4bB1p86RELkUlr14LDx36NgHNU+dME
/h70HyGrqgZjFhG7HUXfealzOyLabVxADy0HI7ZqkpR1lAJ9D0+2w9LBHAlvwnfnJt+lTOXO51HH
2DMhL0Qqi76XtThnc8fxj7HEOsNzR2zp0K+YrXT2DE0gcvT0eky8oN7meNnIAeOc2EUGzZTt8qrB
Ot2IJ+T05ysE/SrDBaRth8TVwXo11lr/wLRkxrTtQFbbHeOlwSGfuouZl+Rew999jaauGWCWiXeQ
kEjIPZK7diKWltHbQoIyrDrYRJWP5LEQDKkZkgDepcgW1BdTTN5RnFCLLaRZgT7CUJgODvJ2vv0R
JisywUD5ZO19M5PhCO4aqN+ECpdkwKyUtwSLEfxWNJKZ03M69urXcKKnMV6CrNBlIHLzw7RJN2bE
gIBwfNar9N2xm68Md0BoGf4WVcy9s3L9RtO6Tl7S7CrKFspL8IwMdXKcd4yVINLFRFUmviBztz64
mflTRaii5wZ+CUGV+xlFojIxqpjcKZSj3qeYrnHGJ9u1GrMFFOy29eN1UFd9Yx0PTRC3FmgyBAmH
NGbNHTrJOWejkEOiQYXwRQ48+o/kJ1+zmkEHse86l1Onb4cu+p5798GqkKY1nAGOwu16LfqCMVNz
7wkVOKkeRowcjckLGYbzQbBR2WfLp1T1veFn/AkOvRMcnc+u1ntCKyCerFi1imGhFpftmv1OHsLg
SrZN1l2aEiaqzxocD9M+j7F69kh7MctkP0gIKssI1ahuNVBMJBoQ5rL1RMOOSnZhZ9WMrGPy8Joe
AXhufDoCtGJcPVV88ULaGmw9M/Z+sUvFqO4xlUGtq+2zRjQboxQc+VVm343KmwO9JH5E2USHe9eh
dPg819DQlKAvw8xhCfosAc12eI0t1v8piHRj9VU7puSOEHq8K+2ELC87/RnWjTpYNRsDMHLDjOUG
EYweeFXJixVI42kveUG2m+8mFvVsMElXK+q64jHl9Gakt22nKKNuU09RvLwb650XiZuwtLfENjDx
j68Lw0UGvUyrJnkZJsE+LhPoSnRwWJW1PKsYKTPftDMraXc3CQiNPnRiK/cJUbdHBxi1Z202fv2d
jp4OB1KLt3TdcP/mME4jYLcWkkdjyNXWFPKkSC+K8/hzyVcmmg6YK+1bttGSL2muERFa60Ei2FES
jTgptPIF4J8up7jPDoh0S+D//MNt6ysS16/c8P/cHIDgQLEU6vYta4ygIcqU/SsHqEL4CLCGKDey
dMsSA7JKdjYBi1saVuhZbJDbxWcerR6sfBDB0oHQ752Ec9Ce7QA3fWgQzXIQ6JPYAJ183f9ijXSX
lmSxt+oH1jyGoYgAaVdAB1uqPDAhUQYV4EH1Lrx7IE/kOcR4OrQVt1ahvNqR/7GzW7M6DH1EEHZ6
NBTmZewsX0QfbQbDIUe0gIqatwcVzcY2rl2dSLkm1NN2n+qk9JWx87EYI2NUL39hboVc5Jf4SJMn
tP71XePVqyOXaSFB8fOSvprGYUz5DaEgvLqTurcgHKDnzH8Jm+Be8dBRkLS84+7huZHsGpwCm1Vk
nYvIm45+PN1pMUG/ZfkweyEJmcuON1c7SIYEmbUOuYhAaz3rKtvu0CfeWVTqCSGAvo1hO/elvI86
dWo11qO1Ff8wjEJ1TvjSxuj+jd7yihWw33UQIjZzC/BiyDDWgHXmvE0N7zhbbOa9mjW+aHDkykeA
AfqxKeNHPxJya9eIGn5sar1N41Zf9PcP9DlMwIoVvIhNGvoGO1Z/VyYrGs/IXiBj30cL17yYqaX8
AeXSFDXbAm8ygRuM8zy2HV5134L490oGBSYusIZ4auY8cb5NGMVN8XhzBrZ0mGbH4zT8Qw7M1LZG
Tp1W6T41O0U69ronqUc7gH/JbUM0s/BX/YNphWS97QycJJtRzQ/p1J3qKgfAJb3fqJGv5Ea99za1
WscbbxQvjtG/1Ca8WZATJjlKKEpIW66oUSzf+a47oJDO7Hzl0HLLDpNzXvPWmvmLnhZfk/ZENGW/
xUt4dGZ2VANfsYyKlLkdYwq0rztt6HPYKdWfGZc7xZW/L2OYuWXefGp8h8+znR2m3oM60mqvi2JG
q8cDhV7Gzryxo1vpOAO+9554DDcQSb2ALFE55U5x82k9EVkBqUCEidEc+0alnm0sujtNSnk1XMYc
BTLGw6C0HgQjJ3ID1f/DqduHpk3ln+148F+c8hueuEEw86A/WYZWhdQByRnZnA17sRnCEaTEE228
tbEwKX65bGr+++WWsK5ZaynS4tapBtFbD1m1aHtjyh1cwmN1LSdmjcxrp9dEt36Rk0x/qKf9pf3L
PFLr4jYpXw3PiOHWgqyiG9SOPScC4sw8gtehLVuaEPejI/a7W19wCZmM5I3py/Ral1W5lzzhbVSh
NNLlDnNzdRYJlYWsyH/zBpSKPYfid4zQ/b9frir9sVr5msLixqaMKx4kn+phoehWrpscrSR+EeZq
Dsc8r9Lx0nTeL1/hBIdpvcGnQYp8h1xs0Z07ofePdARgA3XQnU7P1TBpyC5a8DgOy1lpAdSOqukr
Fd5zYwAwJ2L5sZgkXNGCB5pi+ohlHc2oJTjqJ8m+rgPvOE/HNcLEFoTUZ3H2NzA04/bQ2do0TDls
LGXUyBAyQNBaNWlZeJlzH9lebJ6a1XUcl2QS57YxsiFxcDtpYW+k/vuSih8eXTWmyEmiS8Kkcodv
jtPmwJQ4CeqxR10ZRQHDr31hEbQZuea3DfpwmXh/8F5Y+0a7zCL/l8sOn05b/OXrZTiWLGJFXVxs
jSVpO2hbKoYpFF1yo76oD0k1/CE7Y3cgphe0kj6r/+lJ65AxDhl3K0lGGS9VbpVFHewTvcR0F7Nk
nD00NNWZfDQkBQ7Qfv76dXtyZuMesi3Eb7xyFqK7hCCYzbBMH/gfZp4F2r7ENL+n2n3xWPAUnkuA
r+4HLo/7UKJcQDhWPCcST1o3Yn3VqxM5dzLocyb8lACvjj4gqyntPHCnDwqrN5mZ9mXyVgRPJR6h
J6wB9GSMY9bt10q3VPjOosp6dpAY+VhuLXage8aWSC5UhnCUee/eK5BGpnpnbLDgMG5K0Yr2pQZ1
MRwXp7sjIhEJftFfG8e7M2JD7ca43WfrJJutXGBHrcn3BCpisTwm6EnOMOO6ABdVu3W998ZT4j6F
ElmK1sHUh7UxWUwzcDUPpPdUFCcj9t8qJYf10eoJyot3YrBfYQtiQ3P/lhUxUHv+m+LIJmWd4qmY
nkqVDse8jk5i9MSOBIkG+Zw4eqaVHvNlDQJFYybP/RjtLZzzB1+jeBlK9bheOKCpxq/S5Xmw7AoJ
rsoCktw169gMRuACoI9NukBihZAepQvOd0kxB/I+UB19dH/0CqJ02r7AimAUO+AlFZsiwK9Jb24Y
GG0YS7pM2Tl3a/wrCJCNyQiqHgYhS2GT48FF7Och8l1olZRIv2pRR0gJCVFkM/BoEEO6M2aS7Gq8
PkPW3MdkDBLwu4bP4jEtasLXkD0jLyA5JX333fG6qnscXz4IZ6K/U3RfNlJRrWedSodiRWQNe7l6
kmznt5mpmHtQTDRRe4++qsC3OUn0lPZ1MaYXJpzIPivIw4PunS1r/HXY0m7bPP/JkWaWhB6wgqB/
NxP6odRGV40Q8d5zrKd+tiUTefNsOMyK7e9Kjj22VtSmxUKWjvXQ9fmttjesmVsEqpLKCF/Ggntk
FmcLLCOI2bNdTZcBpBMfPi4UFeVbBK8XPWaOMYrq0+iti+iLZ7PGZ0bLSgS4n21ir7e3jm1tDG30
qfjbu5ghvWxSorTc/9J5XBW9RbTErJnlypMZRUAS7nOia79JH/363owZKz20fqHRmKfPiY85yik9
3JXs8qmXdF6HPEcmR0xaM0HSHdhmlRYj4IxeRC0O6HVJ6r168/SWIvEhP9WyD05670CA4I0oYL4h
ZpHKf8OJu26BDPgkIN02uVts+cIpCF7dxYnF3makTaFCLmE7hXqd/0Cu+GQO9gronNa5PuTYyKeo
e+gkDW5Rjl+9R4ECgR520cppUi1QT6/EHJ9sdPMspe0+d0s2BPb45RsKcnKBb9GdHXVI5+HJUZx5
Rdf9of3+0lzGrBMSJ4c7dYa2jYvW+IZ0Xx8mkjW3zRC/0Bx8CYECe9ZR/JGaWYeanf0zWRdu/SUS
u6KHPOnh3A1GPqOtTsyLB4hjBwzsQlAFD7qFAdoCCeGxmdwzZrsttB9TxDSkdlejpY8SQfLkMCpn
FsScnKU+0Abbbf4ne2eyHDmTZtd30R6/AAfcASzUi5gHBhmcmdzAyCQT8zzj6fs4q6tKZW1SW29l
2tCy7K9kBkEA/g33nntSo/OA4HjCR0X3o3AcIKyu9/3kVtexQ4Sav83JAJVfGB/wLhye/hWepRl5
he14v8vOvVoSR/ekyFkjKgNwxl0TWiBWzJAhhnthQIvNTDCQr6JrwWIgUeFn1fdnJ22eWjQWhGG+
j5iJ1lOX/VGVoJGk+cDO9si4lbN2Bt2QNSeWmctFFtUdctoiYSM2Qcnk7uL1kNYZ1lz4D/NofVQO
r6B6dAiptt6drn0q+Llqy3+iBmG9qCiScvMG+zi/ODKn4EbMSIyERniRa7KaE0jbhP1FrtqMrGEY
AjGw9JuvaEKOUNcYUzMKkkj0B5gHyWrObpbJfqqr6dOfqHArOCdUWTcSrceuCBmcKDwKPRYVJE5o
WrKKyA5IUDPMoVXvI4qiv4M+fWfb1TOAZa5HkO0TtOSr2v7TYIZcpR4j3BQnOsa0kPAVj/34ML9E
bfNIbgFJTqq/sZqBWhlHDKFhjwFaaDJ/3Tc/C4/gdDk7qvFqS7TK+rJ+wB20N8qPuNSV4IAIb8NR
Ykb1yUvDqr8qA3WPMYKioGgvjf+YO9hT56wWSBiBjxDtTgcI4ai25YZki6+w5Pct6DrrVHz4MPJW
HtpE/jN8siD9k0wVSn4G5mm0XKvQ0/NkyFw9eY1Du44g1wEoeM4EP0G7jMPWYBOC4Q+ez8ikLIFX
azRY7POW0dEiLrFNpe9SYS2x/VLPpn2K6u95oJcap+LVL3xW3N1I89cNd1VoJkRUqlvV49euqn7i
0aThGmfJ00A5NqRE/XUtTm2cSBMsYngkOl5gU/O2EBC2QbyZZ5AT69qbOTsTK9+mQt6YQ3E3zAvR
ByJ934Q8dv5AWpu7NNtFdNhCjegSTVDPhpypJklfBh1+QUYLHkvyGoNbyWBtVQ0MYdy2Pwcyf5rV
Jcg5UpbMr7coLPWJYrrIhxr5WKdg0Mva3pBnBsuI1nc9OPndWE7fvlkdZZU9Z+7wSHLYiynFN0N/
lpJIZjt7XzjS2FZd9YzQBU119iiZefpe1H7h9wGUWb0HqUcyRswLXwzmqaq1FEmVBk33tBm6/Fg3
KAM6STtpahpakQ+UzEG3rpBBVE4wkypT4o512D5Ldc0X4z4uUhYJVqrvbLnxh4lEHX7AYXkwV9nB
tgk1KYv5pvdKmOZBf3UL8yaU1UgwZHSMY60dc80tCKa3fgS0nCHXQo50O8/NTavQJQ+Q66oW+a9L
uQaFhtd0MCNknLoRLnDAuRmKYPe3j9znH1FTlLtlYeQ2IYAVQGR4IMd05eTtax+4h6Gg1siglcSM
KCOBQGec2pA8ik9ZMT+0hugmHqDlty1LYZ7dPnQuRZzy9unjZ6J5nsOnheTvzmh5jLEOswqPtjjc
mm1fxShUepKtppSBk4rMXeLyHpnqyAKOQjeQAiYsdjZm93VXuSQHwW+QTO2ooRiGGqzrA1kSncOI
kMEWqTQmASNDHWx85ERr5mg1h3x0i0rBPkay3wD6h/5ZjRNxlg+qT6hxyeViHpG8dp256cDOM/94
j0xfQ3Z4ihrClNyoMuCqdCXTgfK+tThMx4j5c2oPX6yLQeNA1cJ8SvSZDF9FW9541S9Tb748A8Cj
s4dZ+IUoLt+1bkLWzkS9hS7hNgPTww7mQLA845kUL3xQ/Wr96Sa02rdpspLTkFc3QZkcYi9nU9Nx
I5JosYoj5nuy8Yh9j2ccKA3D1dGh3cQ3K+tyG1jxexDgJQ39nl2c5NEH0I2exARSMkC0KaN9KtpH
b+l3mfJ+cwTQSHmGu27ItTbr+IVOh1AGP7osqbcRRS93S1t9tla7h3Dx3oRHeonw7Lj9sxO7F2XD
uoRRgwHiMeDhZWB0VK15F2PkspfwIddKy9YiFhUiHwgDnaCbyk009Uy0LULe+R51R7FWm8l+4C0t
Ux++TPoOZ6rbG7b/nfr3Y2ZcUsb+Z2fohm3n0605+2gsnyZ3uQuwfKQTYz5O+ckKbzFL/0nmpl4n
C5AXHPFU8s2LMKNbk/2Iq4QJfc2LGHhVCIZHZiSKdUBhmqtaOE9T36SgTUb229lnm9FyEpvHZBRL
xcwidN0NAOhik2C4dsp2ec/yPCc3k4ZU5uvYpZWCyyhk+KUfT3/qdqWRI15U4h7pFEdq093PJIVS
RRPRFCJtMobhQ7pUe8UMT8HyyrMfGg8TIcfIkoKJ/iB8lhosbnl8mKbHtiiBZZxZLK31bz2XkJlC
96ascUO1hgmp3JsutTCfZzxTa8fnw/XDdAoMvNrkqmGWalAP+Kck45FeGix7DTu0mHUL7zYe4dFX
pyRETd/kXyKPim1ciJs0wIiosghIphNBI1AXY4ANXpKDl06e3LCe+yrs7IH/G90nuWS1pc1Jk/GU
l+M59H9BJFmJ/dRnv1UbADnIn6DNIaClAqgRH2Z1wBSfmDjWoSyDFoRyhqFwGpYcPRjIv8yBlNuF
BBqAmsB85LyZPGcNXAai7DxBaIhgwiG5sAIupcdacBNEqCKnhUjVFu3KWg5ANke+myV7sqGL+FHa
89Zth4ODGoRVYRpvZCY21AOkIhFJnmPZ3hpGQiEP+lXptHGsC+BJ1uYY/x5ZPyLojEISJMu1yPIA
mIfgsR/CW+X1/r5d5KMxdN8SCDteVETx9pJDPUQBOy7sH23e6UXLtHL2Cj3P6NNTpMwDoDn0AE1e
7tP8IqXxJ55nZmJ4IayOrXAQZOOZqQyzZTSYgcP0kKgmEI2jKo+mpBD2wYo4S0juIYA1LBO3ND34
LlKGzaPp7XRlqhz5O6hsuvl53kncWf0ymidEK2G/bLMOOA+4nZ3VsvIvayK4Bng0fWpvmmBmI86/
XXa+9cAu6JSF3hXZM8h3AuboaZfvMrC2ja2efESVZ61xgAntrMGtVccSfImYvgoehq3PPnDDPmJr
OuoN2JS3Hr0n9jIN07NsU9kNPTGBdPt5urGVx05mCf9UEcdDYNLMIivk3rdc0Eb9rza9TI0ob3mI
x7r+thcrOyz9JfWT6kotvxEt+wL+PUKtYP/m5gS3qfO/DZfTQpKhTo4fo9bZWXukYNUWkIkqMZ5E
y3VXLZqyAtDduwVk/Bimyy9Lsxr9fMu1uGkZ/K0yN3pOIniOS8qwGHHSLpnC6jCW7iX07EuvxJ0I
0HepksvUA4dYa08JgieMPV5zjhK/WiUutGwvYcqAmS0Zq2d9CHQGg1JR5tfY5xO6I/PHGtPIFsdo
s2XtYHTWs9DAMKPYGFZnsWmimfZ6eGGyTg/ApgnA9IPPaGl7JIzF+491/n/+zTv/Lwb132U1N3EY
dX/zq//jf/7bf8kN+H8KaU8X9HOJ/g90gce+iQs4A//CF9B/5e98AfsvqPOOxxzecmwpHfefLHvv
L5PluuObwpcOUAII+P/BF1B/mUhX4AuAuheOY2n0QPt3vgDqZsvxfVABQpBOZP13+AJCWP+JZu9a
qJV8IV1PKZPv+q98gZg1iSRyzFvVYdmsB8tkuS5HBwU3TgRp8CRkyYyQxrrGBICGM4eJCJbbokF1
PigmE5oB5LINYsjPblzhth4Tl/0f6mgPKVhLJbqxu3TtNKDcGye+TrZT7DM/2HomVg7fQkHRJg3t
MNtBgZbGQ55QpL65U02+x6vBUtBm0MTg5C7xIWjbCZYEY5IEghXIuhgL0dD/sfu23Hlpe3URsmzz
uUH444TH0N+CLjDwo5IKC7uMydBaocF97C3Coe34yTB5Jyo/eMI3hl/S7tx1gBxx1045Ol3s6V4b
c/hbPlE+flaxTp/e/Kk89DXFDIKmlzCtg6cGbUPVf3e+iEi8J6K5K+1hPxfGiMNy/rbhtYmlfg+t
O2Aq7i5mvbM2rdq4LFLeZqpbN0zMH+1kiffBQMCftoFEioB7h3RSOC2kV0fY07w4XTVB6FBF0vVz
GP0wIMivopS3lNrZE+ahBYJVnT2OFex9BfRq7QIlC+Z+S7w7JSIIgL05PdcdLAhhEH6Tk1Yc9vw0
ZuZp1jk8RC8O9uWUGNvytp/wRpXp2hs6ZlxM5ewiQaiPo3tBPTZxGm7NGr6sHF9Z8BBiBwT7YBkK
CXh3jBXzdZ/MsA0qhAPm9IIOJriL2va3jW5ktcC/PBp9TvkuiS0puw8vS2EUwYTf4kT1dqT4GNbI
1RYAvt3BvxAPuXaG0rw62uVbNWBc2uVgzjak0taAQdame09wXguJ5kO5eDFyVu5VjUMQPQgfYnbI
OwHGRbgK/eiLnOf67IP9YIDqkraUgTsHq6ZzhiCg1Y667RMWQSiwLG9ifIxhldS5/iTIO2clxzdr
ITIfSrNj1Frd2JMrD1D90EecJ1IxyRTWWDCcYWFCrF1nh6AwmDvkHvTQNjmPIi/PPcY1aDHqzDXZ
wKp8SpyoOnosOsaIOEEZpg+N/x7XhsP6iFj7qJ/fIps5dEzNtob0lm1jCf7SlI21DtIKRlNnnUKQ
MzwQbAptzuEoZusgKu60ckAQ4GLoWMh/wu/m7z2tApVJl28XOMdbabMr5Jt+dAo32ehSZqPKyuRy
11gguQp5D0AEspnM+MR4hoAvgSS3TY1qdItgF5f+fcQvadu0by4gya1Lbz/USmycNLhH2vIrk6+Z
vAXW8xIg3N45fZKC3SvoDce168Q50zL8fiYfFPD/nZWxMcliyFAgHNnP0tDmbTzQ7jOBMrZMbFNe
KqBBopGZjJ0TgDvWCLqSkjjxVo23IiL5oXGdZxWqleMbapcnIQ9ga4Oobgf0sPmBafy1MOP+Dk32
z6KTXLR3EjU+RJF/DaFFLKVduLu59I6lWztv0q23Y53/cjt/2ZQhbksg9zG+7rnfxBCwt8PImHm2
sOyX6X6OtCt7YYjYIHtBzW1eQ2TsFw/6Jhm38jdMv/4QuckzKe149pZ5m5QPeU0WFpSZaVdJ8Rl5
i0Unn+7Dged4HJgPZSp6qWAsrGPBtMOvlPavaC1pGIM/4FdctKvEO9SOTRE4qYaJRXsenOa1j8hs
taWGOzf+2v1SzAT07Fqsu9Fmgo96ax8G/iMmY5YDy3UCgQTCl5IT8oLeMU8ecNja1Tiw8S1zk+PY
Qn0h5/7qi+laane8Zyq8J0byjBa/8OJTkNl/6tQ/Vap/zMoHq6NEtaUWhyX+N0Lpc8MUESwuCUol
e12ROWy5ZXDRcqCpCGGClUuLt2ciM2TANzt6xKFNOLKsRJBnwc0yNQAGOiPD9ANVEy8m5gSwrvdL
Bc7NkvNtkkBDLkeAhWl2L5Pym8TJq+dbEC7sR1oTGGa99V5j/TYrvM52Op1jGwvuWM0HwZZsbfOy
6MtxR/NFBsGMKjHMuNuUSx0M4bsXmARr1/j2YGyFVbCDi4ciDksuDK7MAsbFQfrdmKTRL556dRiA
sd7Sv00N8XLcXxHvH5wh9QGxtEBLGOBQHdqLO4mICVfa7oYRE3bIoHqeh7MG1dGNUGFG7XkGXaem
kDdB9jBqkIgwPHk2Led+6sCP6XQJxyIFd6ka5jjGIUn99zydmvPig+ghMtncLLP/bDTNS38xNOSM
FLY71QN4izCBZ72+f+3bqGV8EqbNG20M7PVYT7OdZt6Onn3rR/U+n6DfQ6dN1pK2bB0XqG+xk+1l
FX1LVq52lw8rHub83EyPaRxcytzETHooOmdCBmQ/mP38gDrgLnf7oymM99IwGDqk30bOKYgbaxHO
Q8LgSAWVHuosN4OGxykSNPXWr9NYud53KQyipyU07gUN5xCAuuSYmAvzIzTQG9gCdWnMZhhiXafR
dUzTcelYexumXZGyPaLiOC7hfEk5Ym6GMT2X0Io1Di/3XpGKsEKZoits46LNX+KXpl8ks2wnYVqN
H5j7hVVw+AwOqOIA4C3EzPWq+fhgYy+LkI+pDrDpLy7EPmgo4aHUEL8Sz3g6Ijx2w5byPgnIiof5
N5rAiDKNASw1EBBzAYmiGhLoQgt0kukmjrpTsOQgfRN/qzkQLXxBAA0YpgAOprJMcLffWxpFGFaI
7RzohKXGFPa8hqLQ/WPHqAVmOTzI3HlyIRv2EA5HgWNaes/Ub/7aGLFpqfKDYIZDx8PUcetZHpbd
YNgQMvFJBqBaG4kr6T4sa+N1TCQzDVuMIqa5bDo4Nw8+RgXeVPatENFDNPozaTwk9Q7+Ds8fMGVa
JAi+7FZSgK2i+zQDwC7CmQnYgEEzStxf4IEQmYBPF7kNJtKvr0HhvpROw1ZGW5ZRDHLrHdElAg8p
ixjx+7QFpARE1uirE9mfO4c9txe58T4rEJ1IriNcPLMd20NFpc7vd2Y739YaLQP1KWzrMzTXfZGN
M4MTgJg+ZEy7Z4ctgnbrRkD2XCffI3hk5zJ6UGQm6kXWl9HeSP2HtmL9isUA9mZYYw7DJE796W7j
zr9HXMnDHkLXTyB4CtG9thrpmcH2jDTjswP2OWnsZwv/c2jppH02a6y4vuxxMi+DaV1x47xIRBYb
wwMjmmigaA5ZdIlqXKkMBSoNHcUBGrKnZBZcDmLFgp6BLkuenvXsM0YLlCfgSy04pmE2/PFswKaV
RpxOP7BTqKcG9FMDFxczEEo7GzN0DyEVQiw+V5ipDezUDoZqrmGqucaqQtGHgUlOiuOhVrVgr84w
WEdDtDQHDDRGDWh1cqR1AFs7BzUWBFfXBeWKt8Q6pWyb8LZq1CsW02aXQH9l7YBKDQFsqcGwBoTY
SqNiZw2NjSncCyiyKgak0mmwbKIRs5Bf9pRhCe+x/saAQjss4GgN0bGuZjMlINUOmlir0bWDhthO
0GyBRNmwbRMNuW0X57EuwmcPo0cPZvPYcaRteMzh7lqCbymfvfplKC33Pos/LAPzY6ehumbKBJYo
nA5AjnifNXo30hDe2QHHmygo3T+AXki9XgOy14Pd62uIL87jP4g7eV+Z4FhHh0M8zsbTAGhg2z+4
5tSfP1uowKbGA7dwgmEncDxPPHpTpagGF5SrLlzhHr5wqkHDA8RhYp+sTYGDAaHPW6qhxI3GE0fh
jROCKw5SwMWuRhiXGmaMVOWXyf3KOhHQcaaRxymsgnUxBS9JhAIu02BktnXmptGw5Fhjk9nhIyJh
OIh2mhopjfpPy+Y1P7MdmjkcybJwLJ3TDA1GErk+2hfO2gK8YvtsaHAzR6OGq6ELr3nFYrjCXkPz
FrBtZYD/kGoDelBGF7YON45GQw+Fh5CkgrMhn03qKJTa3NhNcoCZ8mxBl14q7zUAbuMNTLY6DaAe
3QrXrQjkBbD8EZEWEkENrK5+0NUwrHMNs1401tqIWXC1AWsZFM7jNvNdDmgw2JZvnuKSYNm4YiNu
9N++z+yGCQGhUW2en5C+8NfzVWmVv3AKTqB0C8BQoLdJReAkx+OLTIplI1iAIxDyo1XBz604q5O2
+U1o2i8bWs4uWNx+h6aoZ+ITIsb1uFIdawCraNMjqr/EIIZWVLG7l7NH6FKmbdZ2xpQ3S26UG963
rfPYoXrazzH9AbieYGuj0amraB8QtXCIGgXYq9QnjS/4wmZhN+ad2joBk9NqYFns2jEmDBN8bt2/
1sTErIR4iizg22Wj3r3an44Ytd4F9FXLM3Laqk4SOjFdZxYc63hCGeiLjkV/3Ow9OTzaxgD8Ggb8
xg2HmsBV2tv4lbDxjzFFRoaAEGuNZF9hdyBKDbpux9gZA6rn0Ediozxm/ERD+A1i+tIUb7NZbmPG
4vCr7AstOlYMat1FRc6jU7Nf0q06w98SbRromolw7dPPFyVUfsDdjpGjjjjaC58ftptEt1WGeg+D
N8fonMcAQMu6IYB0mUkXtY0lXmmPOvk/0S8LUjWtrZHANorgedz4Ir5KJIg4t3S9uaTJ2olayAcB
a+/ebY9jUR7tSmQXkbc58qoxwYFulI+lg2WerSOBaAOGTXTB9wD8Arx1E0aC9BOvoaclZbgkmzG5
E2RYr1HzhDhmLA5FyD0IXrvbngyiC86h8toGwCOUDs5EWRQBjtySFcp2PFiCswlSB62ve+1LR94M
U88XI1I3HoHikHKVbjJUjm3LvEC40xvGrI6YH1j8kWuCtM9fOVgwj03e8urgzrz5+dPPl1TWxa4r
ku+wmhh36y/1HOIiayPWSqkwb0WcBVgFyoCFcG4TwLbE/unnSzfiYf/5k9VEt03n+3h1reJhcKFF
tYXJ5cOBM5lldi5Dw9rmbmavmiK3tyKfmO0iElh1zO83bNLvZqqVqzGkt3ie3DUDf0CxnK3t0gri
hMyOCsAnHtV8c3D4PWTOTEhTkZr7kboNmHRCpWu21RYMOgJw5Jp3jhGGZ690zsEUH5VXyAc1Tc65
YKO7bqOifwPAEBrpYR5RE4A6qK4/XzKXvB5l5/Me/3W9K9MaHUkWXr15IevZGWdYVjFNXsmrnlGb
l9zaOFhvJZE8NxMAOgxVEbxkNZQ3IXuBm8ovfke2O5LW0FtnOpxwQyQcyyenC8+ZYSH3LlhkrMdk
SRR0XgbyY1xVlJO04RAUcURFpL6KZAwxMETuKhHeeUKI9UKR/5p7nXXD6hiEmcNUowb1cA7z0ASK
T7lYl359aoTV4l7hOKjZnACgQoe9+MUDT++wa9ta3HEP/5q4y6/K2qWKj1W2YX3O1aHHDvTgU2Ou
+wXnyIQgZz1yPuAqFpCxm8h4CsHVbIEnZ3kHxMwb77yMMXngYsHClXtbDF8NEbuU2E38FnUAphIS
yREc2pJH1Y8OcUSgVQPo/REhNZV9Ifx9HbD07Xq728SFhUMVJf5mwvd4j5Qrv4UfDdyhpaaRC8Dl
wd/2VuAhK3EAtOA2dOIEI/ItCpr4bDQDIIp0Rq06Jv0DmSbblH4I0dlYbRJM6/eBc21FUyIhJYgc
835+J/sh2xrkNoFmaEqeN/tSld10IIOjB64POFNAJtgsEsdruNgRxXNAmlNyVInITz8ORlK2ynWd
uOQBjPZ8a1XuA2WreYwT2Lc/X6YAagD65OKqaeeqiebXJoV/YSV+f2bYwM7DHhFOJNalDQ2QNyy5
osLV8VCfrj13O/J55cvEq5ulGm88ms700hSPVtr0iIaz7EhuBcittu4vXZXvTQY4kfvENf0zZaO7
oyTR09Kp3nUTj6NKYE163CKZZa4ML/mYdKXraRCAQQIdoCLgAB8WqIqTadTnARkLJbV4WTRNYNBc
gW4U7Iu7juA3hSBhgctNpCR1FZPH+YkD/pff9gbdiD4cMr95A0e7pZMOWDYN0b2kkYfuOjyTwfhZ
zTWEvSDcLpVvbO2XrkcbNP0wEjQtIad4wxN/13aHrMaH1/SDe3FzOtmsxdkaFPiX+53pZgqHm1ee
+paxndKEhpqLvnTDsrctnFUqCb70ZQTIhYh3cnu2yfKKh7gLm/GG1vv4E2wdTJoKofkQAaCIWBMj
6rGqjjb+8CEjFGzSXIkMwEStSROhgDlhpfA8HA9ptnQnctY1m8IHUsE+sL73MKpXml/hZfeseUf9
jvE2oWZcBJp2UWjuBb78BnCrtgQv5Ml3iHJApLo0I+4AM4MdIipbvBo1PZsiHkVRKG39WW1yO2N7
pekbZvJVL6ysTbAcSuM5NKejANhhaHKHAm2GcZ5vEWJNB7M7Qk+at5XO6B5EghVQweWcpmd3NoZX
gilKAqUq7ziizDuO1dbXDJFF00RCzRVxAYyYmjQSlmQJyooBpVHh6wsJET1UnnWFIvqqyI3XurXK
vHN5/dy4ZFuyKvO51Qb0OElUwuzwBnxBXCITP+aR4phjBzoUCRAUINyAa19DU3zOoDkUJauL8mPR
ZBWlGSuppq3UOAVt8CvhAIcFZuQ3QWRG5BOdYGcWFLIowNHu4hEhGWzH6YSKW7NdKiAvjQXtxdXc
l0UTYBDYbqU53beCv9cZ9/NM4VOYEJMmdt9OgMw9XRxr3/Z71/ayN3dA/AWJohEeKhFNoVGaR7PM
oGXCmgyZUr+jRnFIjco4KeEh23L9V1eTbRIQNzzELYkVGdSblNEDt/PCJOMBMaTYxk6j9h066JUj
igfe2926ZqGwZpIFgkfldyGTCIacxUSjRD0PtngregMreE9f12o+TwmoR1EM2QphEIDAZW8B80k0
1WfWfJ8Ef+0QfCvOQXSkWbEVmgVUaCpQUcMHGsSuHnlJ41bPfgWsPmLZ3yaNFhzaQ7KTrLgjzRua
NHkIXaJA78KHC0KLnMy5+Zyg6/uJ7D4Km5F2nmLbw0KKaGlqVlbeqjNTyfpUaqeXl8FlxHoJSid5
GAWJD0W2gLhxxj2njjgnRvpazHXJP1hWj0vUNKdBU5Z8zVsyNXkp1wymEAYwKxV4qmE+9vvFbmHu
zDY5S0A/sxfgGHjggDq5mu6UgnnqvPQD+Y8HNRRHQmy342vrWJvKk5SYkBY2fc7ULDHEYY7S+C3I
ojtwc8lDbWvXJ24t8AHdqtLsqVJTqBJwVClYqjaGT5VqUpXDc3u1QMqxQwSQVexYCg1gWIEyac5V
hxIZfwtmf83AUpqGNWsuVqcJWfpNn4HMcjQ7y9QUrVDztEbAWqT2qrtJs7YIHL6FTJgeGnZZQO7W
kwuXBpegf+KKmtarANu1aH6X0CSvCKSXo9leUBeRO4L7mjX3K/ohgGkWWAEUDI4ttgAwYQSXJrta
k8N6lvCILKGJsXb5+WXnmjPG9gDHwtLH94OGkAEjCzSVrNV8MpKS9/VAVWqyCpo1w6zFb6g01WxI
kCZuc806k11YbJ36sfihoGkeWsdWa8UzsAlApcUzihYIxsgmNEdNaqJaDFqNYzJ6VZq2loJdmzV/
rbEhsZkg2SSz2zX5oRun7kmx4lHaNLw9NtYEj0DVpODmtbuPQrzVEZln4k+n6W8uGLjRgMiYAYYz
EKE5mhSn+uugyXEShFxitqjJNcRX0s53E3HarrcXDW4u37XNo5fADs003yejUwdSF9Xvzi1yX/VZ
ArArAdkRw2HSHloX2lQXTp/Jof8xdOGXmaOONddOS8xlWMjzgmHe0aw8OgGLAig/jGD0FnB6jebq
cbc3vLKr3xwIV8YyNjkyEFRGLArBOQbNF4DoS6PoXQJl0lF0qOPJQos/ZquGX2rF7GI15y+rIqjK
UODlcKoaZCOaCBhoNmCIubvDN46RAM1alLv0Nss+rKqP2M9xlkEYrCpQgz3MxgL4YKEphNxLd6ln
vFhcoY0j/U/4ZcNmSMYXx5twA2maYculAKT0nGL6VgAKqnokAwrSj6lJiEMsv+Qf1iog4KCK+RqZ
GAAcgKCY4HVAuNey5yPzSFDYuhq3uMBdTNr5AURyF/ubBg7ZttGARqfDndCheWu+Fcc7hgNQHRrp
OFiKwSDyZ5hymYGTVMMf2Zw2oXheDGhFzVX0ehPomHg8Rg2O5LcJoUqzJGFKWrAlA3pJIHUnsmN6
ZsvppjTI5uW0ICRtMTZo1D5nSJU2xMoMciV6M9p3S7ypwAN9OwwA1KmHV6pi3IUEes0G7JhoGCaZ
PGq1SMLXBwLaCR9zjkmLiRT8pAZ3bjKN1Uw1YLPQqM2EOyOss3mdaQznHD9h9nm20/zbhNJJO3m0
w7bbIEB9GuF4ehroGUH27CF8Ms++H8U1NZ0/A0Ka1axRoDicNqPhfvKGuyQaFupADfWGFxcNGc5D
UAmp0YLQyHFUoO/fzAXxufxugZW6L/TxxKKAJU3lxYRSSujbEazkRfifCsoFhoL3EKbpBNvUHPvl
6PlTiK6v/C7hn7YahNoPIKWYQd2Q/ITQSdTHJeZfQqVmYMU4sTwiNxZV2jgYF/uZSPhjxioKJxcl
dAWIlcTxXazRrKaGtPrQWkd8hhX01hECyJjGz2EzfXtyuuQa82rDe5XQtS4HF4bqDwq2b55r1z9J
MlWVeyfRM0dkAVGq4KdFkuBRWtxCC/Cx5qGmADc7t0ynQzP88rr2LkWfy+QT5XoX0jA0cDs1traH
5r8yYGQyCeHwszqKHNY4zFg5LuujzVHqLmRIsW6aoOJyL3JUVExbAXouw3wR8HPFAseyPlOKDCc0
FCTY0adziyVOCAZEI3glLN5ukA9oH6FaakxvA6/XswD3zhRzq0rDfH2ovqOSB6+S7tZQAH87yL8Z
li1A5Zz2hpFVe8AMYCnHQ6wtRQXk4Djkhmy+Aw0Uhsvxu/BsnBm9/bcDGTvtptAUYo0jHuAS859/
WRZTv8S+deAW+2qG7grIGLjPjYJs7I3iHuPAWzWeOrjHPvxjRmxyxeYUMDxsZKy/83ER7aEDmpxT
4sV1f9+q+hiSqYZHr3nq4Cx7GHFZ5h/HFDo0zi5+46SCYgxKlfnYQmruNLLZht08IrgbjfJelO5N
wo1P8MKuh/W8wHy2G0TrZE5YOHZ9DYVuBvPKip46AUd8HD5VCZP0pHoT0KRjF6x0DF9aaNC0qZHT
wtyUSO4S766pGixMO0eAp07dPid+sTtGnm50/WGL8fPk1ObeZ5fXaMh1PdySSKa3/63Y1OcCQhno
P7DYkp8ESnancdm5BmcHELSlRmlbQ+2z3PWOXU4HO82eQ16GDWjXBsJdQeNuNJY70IBudo3XSSO7
PQ3vhvyBQfgH6A3Ze4HwbbqFjlcC+q00/rtwhog50POkueA2gPAKUNw4DczWhuoMvyiBJJ5ppPgE
Wxwl0gvLEl5AFYULn5MSBhJ5kOW/bcjkKYRyC1K5Y0/W26KuQQTCvIJlPki+fQrdXPRgzpUGnlsa
fZ5qCHoCDV076TY+fHSlF2QKwLIGp3cQ1E1I6gQAir0LW13AWCfPlHNAY9fn/stseT/YVYdwVP2a
NaB9gdQO++uEpWHbQXAXCFrmH6S7hruPryGk90Ij35mbT0SzYDYHOHAtNBh+hBCPi0rPWayCpSrl
ucejMIXeGyGhNTXhtEohzYcaOe9y4xYaQs+mzMETSI3ma0S9Ey6fuYJ8lBGg5PjdbpAeymm17CBX
bAJSIVYMqxED5Wa1ksP8YYrGPPiV8xYv1s7sHePEG+A8ag0k0sRlY43uV+F05hbQICMTS12d6S6K
YLJBvroppBnsXTOzsSQO2kYif3fxC8VltwEYTx2fNeKU1xg5K6fiIDo7VugRHZw8dKb/ZGSodgfN
/Yic8A4lE1CGiV1FCT0DItP47JZ6MssnHfgBOTzi5OBHuMRg4SQ3jWV/mCbGgArS3KqyortG9O+Z
Py93SD2ojicSOlrHOaCZqx5IJL5NgQtsC2E9CUNV2/+vfpwrMpJ+l3Dqmvnhm0z74n+XMgrH/7+p
H1++i++l/84+/tPf+bv80f/L46F2fWUKE0e+VkaO3233v/6H4drEKzm2iYxREhij5D/lj5b8yyWU
id2DLwQlrrL/IX80/1JM6IVp/jtl57HcuLJ063f554iAN4N/IkNKoizVMtQEQQoSvPd4+vsldPaO
Pn3uPTvuoKkWScEUqjKzMleupSKxpDkeDT//X/hHTlKVUJiVxXXwv/9jWQAw6YmhhkSux7RsQz7/
TV1JjdMebY4aQrS+piHV2ZV6k9/nXXmfZ3760PdL9pAn1b5QT8Tbxp0vNc4ohe3HSKzx0ar9pzBN
3NsGDJ2KTsF7PNsbO/WzX7oPjNHXBgMnFwWel9ELM0A16PR3I/WJ34b9X7Dc33WiBKT5+21ASW9Z
AEzlh254DnpUv98GlSq/jtwQoCWsENtB8WdiYSJNdBAyEiKkUah9zj9SY/+GBf79pPof0FHLU03T
Ug3P81TXtrz1898GTyIAW7VVWF5Hk/DLt6urWbpCfJsIuKly/SGdIWy14/zWj71eICLvDa2OT20y
34DUppKZRF91E8NLwCC+RDqtyO6oWBfuNDyV5ow4IqCihcs4T9qx2E/Qj/z3gdNkLv3b0HETtqYB
zFXpd1QtQeH+PnQ1UIvGjOiwtm0y2sCcXD25X1/qmnK3LdqFc2zqN2YJxYBnN/29nha3kBTmdwqi
EXcoECa3YfVpg+S7D3MPiMagNV+hD2xizof8RitjtlkzyYqloExija6/W1+SGv1d3Ft9MzjDdO8l
IYm5ci5P0fQFAVsSKAWkK/pgkPYjzL4siOpv15cup/FWBR9FZxC8amOsvCrsY87CWa/v5i4NFldf
4G4p5u0AOv1QuPolhDFuHb+otTmirGicacu+h33wc0gLCPyY7g+F00c75s5D2PTGUZuqY6baJsBd
XYEe1PymSWt5UCe9ghCaMGPsRv++Ttk3tFEGfZ/dHAbQGO9uB+OVBkclW6MUmY0U7q+FbMg9TKXu
vV+glh76JOMgPSivSK/RR6fj7CFzM6i0sAtQjWXeIfY4PfeDu0fWYNf1VnprgcbcdJctohe3xVyk
byMqiKqqXUQLXQeDbJQco2t360uGYgDyknBrhnnVUs3gBZ6JdqckKV+MUnm1auMeqcH8zJkyeElJ
Xxi97587tAPt1pd4UP/1v/VXRTH2lhsTNylJfltMdnZbtSVcGiHCk3k8EkXa10Nua0zeTH/SOnhT
jG4qSQ8Uy3NtVrssHr66/jZW2/RXhkNXcp3rosktaRMwq509CnApB9Gvdtemn7UP7eyXtxHSO1Bs
+s9pVov0ZPhm1c05uIxRWseSe92xw3uaWoRSEiznuVlOzRu4huwmhINiql+yulT2mQHYJbGs4qs4
d9A8/Jp3/301GZjzPxeTZ2u2g5CeZTmW6v77YppLLJ+iNv1FVyl0oik9momFcWiFc9HMED4us0Pq
xeGNlTnwiJOaTCfhXoKdKqPue4U6sX+lRyGyv3QKnk+6022BFnm3ma4Z5z5iI+faCDeS3gh2J2pH
yowxeKt+XJ6UiKRh5AIr8V2IGMqkeSijVAPeHE//YDX+0/KBzfdIcBqG4eqaJ77rd6PRqI6Z1kpV
0ypH5chcZvtmfakJYTxfpEHSLnzMU9IPA6Ty+7zoYQVkS+4eVFqYnrDjJeCvDrK+CeJJo5jil6yr
FToMaUp1W2DAkW5cNU62bGfZEMSNafyDz9D+dBoAsRzEQuk8cA1uwfrDabRKGNWRiV7aNDTR9bJA
6uBZS341UYY6G8bsC0I3RKub7B0KVvYJBuwa6HvcjrCWw1Xvw/U6AE5SYFeGkcJsb7V2qn9Crv+n
j/kPF8M16h7Qddelmvcf/tluJif1keW6QAFJOQfCgVoSe+V/GAqZlr+7TxkJA+Njuo5m4gr+eJxt
0k0mSwjMd2K91zQzXKoRmFqMEhsNeAvz7eKVBEF/q1A+/hz9d+8pnR+/n5SIiHWi6jgd1wLdbsta
+s17gvOhCqjP1cVAw8NNEUbhQwKnY+eo9/4EZTdzqu9I49BfT5O9ZZxAwkFY6Szja8hOIVyyV68d
+j0krWhN5OMrYvXNjRex4IF4+7u2KaLt1HjuGb3eW3WKjL05mfFDV3loFnnp1VgP6rZwzPAOD/We
hOw0ZmNpt/RCq1exGqKv0879zZJm36yjm9Es2ntLjZ7z3uuv199sByE3clAPiuZDIQhbZUfTPETd
5a//Plh0tfw5WA5tMLqruyw819XVfx8sZnCoLNDvX3QGTExFFJt340Jjpp3QRp5YDXQnBp2gUTJu
IF8ZrhtLw356/T+EPP+36yDOYrWQ+jRxfqLW+dtDo6EdnHg5sM9z1RpySSgeveYhNN3kVWH9DJNq
PYEifOsW8wFUfPVQjqQn/mEwZDr+Nl1BCKk2IZfumJYG37ZNjP77RQxdMhWQC+YUt9C31ietuhlR
Az7XvWK5jyApuG1deH+NivxjOzb7EW9HBcoi2IAZ+QqpkAq2ofSXBeHDVgPQd/UPF2j+EVT9XKFD
v5O7xv32H4/Lcxp6PEkX0jSKXIU4p1lLE/IVwomYamT+jOghBTi1wTXAd1O44936YhT5hAKirSPb
4FYkouLubnwdZ9PcjuCvAcVBNDJkMB7kIt2gZMNyNeYGokuh9ohe3rKBSZv0aQZyKad5+xyWHoQT
LCrkVmk+29y+a8Nro4PM6Hu13jjQ1myaqaNCAWzoshuRUa96b4aysGOLrVZkmVr6vx3HjR5Ch715
41IAc52y3iuok5/nsdPf0BVVn+WtBve5Vd7T09ttqfeS4vCg9teLAuY9SB+GEVbpfEg9hDeL7C5q
I+UMMh07nO/Zv/ISaXSkQG1UlWToiSzqG1PTalhYPf0KsBBcbgsIoCGiu9U2HkMTyhbaPSi4zM2o
3YB+vxkRbd6HpY8ys5t8FT4p/WSBRq8br3of6R2joIYoszXMoasKfWKWEdjyWaQe4sxxduuLSSdR
niXeDWD0+H4soLSh+bg/h3jqVyidXmB40WhO9UcXTGpBHspmeT7Cn0QnajZinKB+2iwOchrzBG/E
ahQWgFpb3fLhUVS2qtMwTPKSp659HVaw4JZQjwHvQtRgHp/BPPZUmRvrxoYZb44BRbIf6D9nhUA9
zbfTbN1xvel97ITai4tKFH37AfTF7aMDmBDZMCin0ix+rGvTQlMl8R4sNQXfhULUYvRvU55V/7As
dVn7fyxLz9JtCvKWq+mmK77sN9vQtV1vFl6HYhRr6pjN1q9hFuk+5mPRG9OFuhRw2c4k2VxvDLee
D8WoDVXig5WQn0Gl5DvRXiJqyA7Fhhc4iazNTM8riB8yxcNQv1K4IwCui1M4dS0Ux0WQs+z/ycT9
521omu2xcHXZGal/+iWIsNM+HiJMnAWIfPJ/0dwOIqqiA6GZC++q0hZ6BnLNDMJZKa6TOdUvUthb
dmwsLtyx3UDXa+14YP/dqLhszf8cYJdoRTNs7J5O9xfSyv82wKTwIrU2dCpYbXmiq/1EB8vGnj3g
bvkX1ODHbAThWffP1eT9SsZn+cqolSevLm91WD7AOgdqn5xiRz1rW+8pdMqTEuU//7z5m0aATZ5/
M2PO82YJaB4/GnV+spfqqxmWb4VmPmgB76HgCtyluqCj807+3G7HbxpfPgZ7n9vWe+6XJ/lnKhTG
PPju4po8m49gcnpaoijoXD0AK3RpQKBY1bC218uR/o5gBpKtw0qMXPB3Z+anKjSOrr6NjSXQej2Q
QzrV8p1F/q9VkACyrkK5lgtMuVi5T6RLj3a/BApd2EBzw4rmeMAE8hUv0wP5WcbqMe2qRyXN6GdC
FSS7HdL0XeOjWAFzIJ+3+XNbLm89G9Co4P0iPNNqJAChAYaCDPC5BQskUqNk5TcuyO2zdkpPJQ2Q
xCT7xKeEHVMHT+b5SFY68ObouYG8r42m78ZKQ9ounENi+2derjyYXhzIhhc2vBOG47pCdl6JpqPc
DX0xJxNe8XkxbuXS6bnA3RwqIXDPKefR5XezVArwaRiDYQGVx7TAXb2pnO57UduvRYnfUGxIG+O1
b77iDrT4fawq97ayBK6RBKM9nYdq9SgDLg8GRM0vaJDB6akBHijQzfHbKT5G3XmRr/hNdYpm+GLg
PTX5SFvgFuS50f/7YDiwCPNw4FR9DpVnkxkhs2SdYL55DuTnQUZWJp+KDaClGG73AAzOMXGyk42U
YTzTTFOoARWhwLTmwPEZqprxM5ooqB3rZnLg4kiLU6P130NZnHo9PTkooTnFQUZ0fXo5nDuNoQPY
gcBFXZ5kFGR2qsvV4jVvyuzewucLWVH8Ms4PhacFXum9uImg3YJ+LE+yQrQsPxVaGAyauacvfqBs
yuia1fiB2Mc3bDinoWASAAccmv6qYjLY43KUJUmxCGoq9wF6wD3M/18NS1Fx72xtfpNzOTQK+4a9
l5GR+Tgq9q3Jdlt+H5hoKhDoyjj4i/Ilz1vmJHSF+1lpzwtzIjFjnaNMepKvy3XSkvuZzO4+Lb4T
WppIVx8jyz7JGNWhc1Ev5n1spyeIvgP5GevTN/HcKRqfaIe7i5Z3q2aaTl1xkn+UOb9zwHJ+YdNG
OAV9Pn2DqTiZA3UXzb42lgmiKvskM9aYqJfFCnCgH9uRtfpR/p/nF73V3rhZdyHLUC5S3paFtA7q
5BN4cxMOrO5I512ss9r+16rTe/0lL1ku9YFewevMW7b2xMpgJaguUg92dF0b5anIpqMMJu3LLGpQ
n4XzBN130DrDlRrlWzlhmSQBuJxrv0YPwHa/ZCSVmlEzgS80h6hjaqGQGHRLfjLEP4fWnfwfOP7d
kI0XVssU8qwHFzHrEfMjf0vDZ+AsYQC5wh7WgjN5L/KQTK2tWwAg3/IA5dzyKKbcujboAjafCB3e
ZXT0yjxlTRi0ZUSUBqs0/498HhYrQOvHQGfY8u42KwdolJMTRYCgGLsPuJxgztbq+5YMyWrJZdpw
5zppTaQhn+WMcErSPT08yftWwpyRkXEzTF2zreHC0z6HDJGuJr5CiG9bdfCwiFmT6R4jsKAY3eVq
l1JWXzX23yjTnS25+4R/DPxc+TRHaH+1+Vq6pI0Xfcq+5nH4LDP7NHvWvUbSFa7gYAynAHBEoCvW
YcJqO2NQsogAwQQIk29ztb9KbO+zG9ANt3f9wmSdl2CCLUzF9HhU+rWku29m5+D5xWlptR2dGlDc
qxsjWo52AS+NogY0oZyWvL5UB2+XURYZqvJRZu96A+LuFBjRuhAGTgamGMPgDtKqQCxkOI7fBhbL
grMEkdJ7WdP/MpCaOKipKO6sZdp4PON1vjDSchDP4hGwZz4jMwOsH0QUfijmThR5FE0Cb2N56iHt
lUcC5TcotU8vddaTyyKQoXYz8zNhRk/PaL3IVckjWnr/II5LWvMABj39tVo0JXoFS2MCSDK8a6ON
t2G3vAFHWU8sPkouHajWq9PdiC2QVSTmRBvojq2sp7ipvkpvOebLfGXV8VZWiubXT+AnzuSO5LPB
brAx03Faume9PclC673pRe+Psr7l0ugkJemq3sg0kb+icS+QsxV1iNYrTeWsnxrUUjG+p8jEym2O
RnrsEHTkWsTomv34kZbdFYyoFN/wDRlAq3i8yWQlscLkNnrDPWj+FtLkb3lIdoE39dXmA6lIcTnj
yO9R0uzKOdxkqN7ro/ZI690Br0EYHe9713nLsoepyU4eU6SGN1j17NdYvTE0FnnT8GT9Wj0W6nid
0fyee/qLH77Tsba6TDECRvUwz9qH2tMa2XC6WVOPY37VEpVYfXZC0OXEXoKsXXHKOi2QyzLcfTxl
b2qMMeYtP4aAsQcYyeQVv2rKXeiwC5hV9hTKE3Om/n6ghunOiMxV9xKndBYyRJNykaS4ybA6iQ3p
C/fAlgpCgGkrT8dn2lWz8gRB+DcUXh8zK1qpBPsxblyNdhvpZGXSE44HZge9YNdfpSbw41LHBROB
+c5hsjSeU39NQ+JG7Kb4SvFZRqE8DCYBHWGJhIzrCurUb7R4HnWUwNegZpiNRwtcQIvGM7ll78sZ
cZmuJ6SnO3E24vnkiJb/MRb6y1R0H3LwZCjZ4iZn4rs7ceSj5n/WKf04anstQVHtlV8Ux4+24m5V
EyQhd5HmSyBBguL4jxmEDu48X01kuGXmySKThaOxuaIZzXINGnOXQO/iCwfteYhorNw5hViU9QjM
QBkzmbewQUK2UTYvsTgaWQvyjYHow3DBZ/behVyHfHPMwd0p4YPMeEhsbxJngVeYOIz1IiMs99km
lAPK+qGNcGl+dgBiLJ5NjH9r91/Op5upxzUUScBXx/mbBGWycOVxNvP8EWUbeWIySKP6c15wIBcg
WtG8nchUJYGMhfyUa1IQf6xt81HObRha4E7+Z+nv9Nb5QDDvZ2wbX6edHClLZ/luC/iXhxzupCVY
Z4OesodZ1tgGHsnT3Pss1/MaoufYGO7k1nUzDuS5IQ0CyGu+k8cDDiro2/7YbQqVB1OV68XCKLif
6SaTe5GLW+1mabV3pK3YVC7ftYI2Rth9wMCG6jklalm+VRYFWq79MmmRAzT+LY5WTIBYjQwdPDW6
6+KjawkR35142z6CY6+Ejs1wrYNSxTcDBoRO3aO4XDNefjn05ZYhziCHrzt1aKBUPrPYPxhA0NT6
0XVr2oZRpRqzU84ShZTmvMuiW/m/7DUmBYJ86FsTNUhoOFwNxVzvykx5l8Ut0a/qI4dioA/BmcR0
TS3ht7grUz+6mnaVlsP1uBA9+SErbCFqVVGi0cNbRKa+4qT9HIn+bHpEtaG9Rkjns1AZiT5SnlQ3
oxsvOdV281nEyWmgO7ubwieaNY6IU3771kinEg1bUbxPGpqHYuLhGUShbba/KAKxDBN4Bkv3IaNH
sKWpINWmgAPZZfIGZiyi/ffcGdSgY08yEMPZQ/gMf/IZxBQHOYHF43Ws/qyf2j0WMWjlmEs7XKO6
dPXXlzxzfkHrB4HMnytdv2Q7r4VZvcIZG3RiDyLu2+NLcLL8kjdNIsQuo07cbzpvDurGOvQxAUHU
PgyjAizeOsQ6dpqtTu5HpAQsCqLjUUvNk9x9CHy5cM0nuYY6y79i4llrvlL9/E3+pEyJntT60+it
r6ILX2kSOHTAzOceBCirKeviXVgnlz4kD+NSvPg1PdKlt2+4X9OcgqabvkcIcrz0XS5chidvQdeY
Be0lmr6TMfMh6pIxi/OC+QwFJWzXEJaiQDx9y+dFP19THt/IAcqJP9YUtNvG+st3XzNJenJQ+Z47
9N91sU/IiUH/cFuGzJTF9j8HbG1Vn9CAeOpiaFJjNnpsJZT4iSPeVio1SYqBTg/rrzbsaVe9a9Tw
IsEuGvN0PZfKBXWUb4+NDwEILGX1c9dpx/aFxohPYOun0oxPcaNsfehebZyRlhNZ1enHRGOj+CTT
XgLx29PU0DJ+gIMFAFX1lI0EEMzyiJhtyvIgpnnN8N8h4T/B7xNAk/YSg0gSf+1AqzFBC8L6lT25
BFWjkz8sZXLeZ1aQ5HQXuXTl8dnsOa8LMlAQSPtJve/Ft4q3LDX/A2nYPvyAjzzNArEPfZdddZp+
HYHXtFYXK360pgusCWZCRHtOgiR1yUicyZKV1T2kWgAb/2sW3nYEhggyQz5Xb9dVaeo72/Zf5H3x
sIP+LgGCBAdoOX00BsJeXD8GS+nY0MwWfJfJnQygns6BYeS7KaU5YXQ/Dd9+X3Y6hTraHwkuiYbl
p3w1eVAgh/NEmnmITymbrL8+sYvpVVP3mdN+ZA4revrVD9qe1hfCxYmWAxa8334gh3asiKHrxH02
04SSBR7BKk5tx96Xc8Bxvw2bgaonuMbiow3jQFPSU9gzl+T805XalvSgYPqGxzmc31y+kfENuQd0
MhH+qvdZXp+SbggQLKAJ42TzlSWyTwI6qp9GyD/is1BhK+3EJ9f23uubpCRaYJzkXbkS6EipTr0u
kXLh+sOtnBglnvUCvXrZ0uV5seTjsV2MIC879IV0GrbmoEkU4GrYV228mqoUqTvlsyW7qkd06Izq
t1ynDEg7aLBA9JdyG+pcnFy3Z3Xeyv0vHcwhWPJefIj4DdjA2HSjwbuc0xt3K8kJieclA5G53Tmq
vo8y7TR2ExNmHIvuF9lxjQDF8psKmuUjqoDj8CEm3p+gjr+VyTf3cWBPVlCnpBnj5F4mhcSYFKI+
rSu9dw7i16phPPY5Ad5A2zl9hkV1Q3UwkKgT+dBT1Q57VOLOkmk8ytdlmtpFeO2RD5Rcijgj3Wkg
oN5I/ssaIA8XD2RYL5G/vA4cYmGOqpVzSJX53CQqJdnDzoEnxt1AiLt1SDbK6pU7lnSNqeQ3saJs
xWfK+2sOCycFEvWWTspBuZCIaSAWkvBENuGSJhRUmU2kiU+8naGIMfTjuh/+O3AN1fwMJaJnfVGP
cuqqsA92jsAQQUxFBFEux3aAynFQL5w0Ah+o7Xx2bLHNjJkk8/0B3OlAT2HSodwoT3aAX7YccIZm
ey1z2LNwQQVeDLIyVZmC0YpI5M74czps6XMuSUWUJSzfqv0QWvNxMlnfMu8hrznRcTK02nGCrksr
cqAoc5Dx9iQrDWds5PTrzO2tzFL0yM47tXiQ2SmrWVYDKGUc5y8xDTIJUcYRqfJ1xiEx8ZJWR/mm
ldbrOtI9lzjlbGaHmZLOQ2MDh2EYSG9MZ7bvbXxHv04l2VeR/RPrX9oJ2G8DJc3pG85rKN77b3m/
glcxtKNn8QLKDPVPhUCA/xn7/i8HLwE+5yS/Rz1bcH6qaQhrmHlvS4ZGw7OkMOx2xnqnpeJdWON0
K+sHsE0Q18ap0X0IUrpdrc1HyhEBUC7Xr95lCULr+FlOmLbhzumLd3at71VJI+987qjdvZiVeClO
RjkERZVtZiuiuT9605OT0qnBqEYkU5VPMRparXx6rrOP5m8fkrtmsp9kdqqOsZoDBaYF+smuxURU
kRbIopB1nJvOplp86OLoCcA9zj/PKSEbJc/VV/TPfFuGN9WYHuR0YzQHGtctY26YD0zLN5kj8l0V
gaTSe5dHnibTIU7B9rQfCU9exkJPL02tfZUDW5y3CMPn/suKD9qgfE7dzkw/i5KmE8s7yJ2AY/vS
SSyE8XcReb/EPwzxvB5Ii/qrsQWKXs10GMHoxxhNRvuxzplauZ0pwMqd+bMRiO3XuvyxamnjGopD
Z28dLIKEmasZ0TpGHYp+y/2Muvq0nmauX+earDMJQY4iRyWYfWzgiknNCMvAoCBkgWLNs0sqb6Ff
RHUbSJj7b4k7JI7xa+etT7byK1CRgLJAAGLoOh7qbZXld3poX4gFznnsUYvlZXRCw91Oub4VUyhX
xqwjB9Y+Kn1zML3xW7a52lJsy7a9Xk3u7LCpN4s3x1k9sKQ14OMNEJP/gDVLdpeyfyHC+vTt7K4H
RbvuGtfNHSEXaLe4UoLEj8ANRkFJkEShkzO2zzqTveYuIFsJXBV2BI2eC7iIRm6n5rIzYmjJpmfp
fKPyueR31lSlZDGXCTyI+jY32hFsV+1b+CPulDm/YDqdctMpFDFMO9pSpqpu0gvLaD9TXHHDU5Tc
VWsvu2Gyzju8WwmBSpm6tw7zmL32AUI5ILRklrkw5knPIyLFeFdHxvnguOuZJAlVYRFo3mmN6uAb
x7+zqHByfcdlfGGay+06FskAj/Os7Ho4mlsi4iHRj7L5Q/t4Y1QWal9I5KraWk9I4KeoDHwIkbBB
75tDCqippk1TqK9WfS0btNn+2aglUXPj40e82l938glBdWv0l05n7OzKW5/Lugmn1Fx5+pPs+v06
OclPamrXreFc9m79IZkBDi1noNvoeqnNy6lyvyQBPxGXq+olPS8neaCSB7YHZeuU0yaXnQwomE+P
vX0CI+0ssGk0F9mGoCVF2rL/RoySSNdoNYJ9rhECwKT0t5JpWLMMiTo/Q7d1Jplq17e/iI+/aBLZ
+wWFXBIFkVjUojYC8F3PRp7TijYR9U7rtpTmzsc+ZVWqL11svueW/zliG9hbfdJO08/uq0G0D3PB
+he0xVBrrvdjUX+lTJ/BontYpQfFITSE4ctsp3t5+qAOg8HzoPd9JtiTchVREVNgxC5MFqgP5y1k
JWXTcO9rpCqxHKXuHYjXIrN9cZhLqvvzbebXpT2Nu2giTMIZTnR/g5XFE5YI4wIYh83YO2QFZLop
7dG9f0+y5ZxNz0kyqjK9hmQ5wkYOegz2LeIxuYZMli0y4Gb7buR8TKBv9zX5sndaRl9Fj7ZP6QYo
s68p9L9UVpjCeLGt28KqSjNV/1Iy99ikSanKsEtQlNl2fbS99yxz01SG80LTKCeTHpKtlqP/ajQi
L/im02y5kyJVU+tHSSZIwjHXoYyz7RvZIBSmsZsW87KdTSZf9ylpwmX2D0sDzQm5N6KQpfW3qD9u
obHDXC1Hmr44oGRVJNsipQsFbc1ymmFVopDItyQdSiPmnTGwCOgRtyA9l8wI6uknsBvxGfVRwEDa
nZgKem2vKwN1IjzMgrfwexPql/S6xduI1ZDviAmiJE9nNFxm1eVspGwxVebY+KK3KOMNy1HmOe2n
uwr1PcVwL9M+vJEEiKstx7HzThZb1EbzHyUTI9cMk+lpohaCCCa6bdkp1H9ya7nF6gz1a8tXPmVA
5RhxtLE8ctJskiXRDi8KrezWdd/0L6uxkHqL3uyq1HyX+fy30Zsq/z4Ow3Onc7eKo1yBdPgxOTbO
A6mSgGYwNkHXkq3PBUnafmg4SLGI8tM2hzeImaUIVHvpKe12caKT52ADYfbfGotsVNIv996bnQ3C
mleynmxc0E/Gz5x2drpsKuuUleQ8uW65FV0FTWW80awTSE5JzJjb+RfwV20gcqDXiGoAMalsJWXH
OXXWddohZ8NGLq2sn/ToHBc3UCtgqcmALzF958mNhKB276KJOu3k/xIfrzkmWwfB0PyU+BAbOBQT
Ofl8yvYTLIti/uTKOklk2F4J3nWCSKIn84E/wc/A2ktn0EFqiWt5A6PSCDCIlZATpllYIRQA+Fvj
qkuAMOnZw+p+Ij9dv4QgxQOz82IdErNO12raavUjz9rC/gmB9aXMOseWVhPSDRiXqo1PkVLejmGy
cUf7YYHjShxciYOTz7OxPM5X4mF0JTymD/I0V0OEKVkLHlO4G2C4Cgmj5DNwDkFLxx5S5g+9X13T
471d3+fBynOW+SLzpnAvYX/5pZhvSTJ8YFW//p5Jsjg8KjFzf9BzG8J9/0LKO/JXbqEd5Q6GcqNF
BrF8eqKFQIYzvnQ962a9W/++8xAHMeuveKQkJGf39e7ejUANsTFSOuymre6HTPkln8EccowmyJnq
U70wvJaMjob+OpLYMPKmj3JSv9Au0Jq6kyGx8NBVZ6x/6PiAVuAAdI0XuUYvJF3MvYCRXO8ybu0N
DRTrpHerSyexPiCcPWYE/VIhkpCA/qzJc3YafLPrOuCKZE3IVYmxLxyyC+34ZNTazo3NS9TuLtjL
7WyTS9VH71DE1Y1C2/lf0cqEnKeFhIVDVB/DG34mYY2M7aJEZ0Am95lkk0bIQtOfh8HDhslfrz7l
sVv1z3xUtfh86tu9zM3VzQ1tBYfHm+THxXqIfQSysPfJ4YoVlAz+Otsl3zqP/Vui3kupBWorUr0f
YlrF2soGT376vbGZAEVkSXyjkvqV3O6af/cK5ER0Go6Wd3GPf6Wep43h2J/zIAxMKeiukv5UAoWc
FEtoBWk4XzcDPIFyZFw9ULX7v8vs1LcfpT4qddGmJ4GEIwCPxeBZzcac3BuvGF+I1mWByzYS2fHN
0LK7kOKrvLHCPvIX309f1zxxS8Iq6VFocIqNxMlGUh8y3F9vGldL4m06i5DvwsT7rZE1krCokd0k
hY0VxDMT4qnmfOf49G/jlmumAUS6xBG46UyjQIPuQW40d6ArhZ0r+MlNJwPcxNl1Ypw5OjiS3iBK
QUCbFEXLOiiz/NmzPiR+psF5TQHIdmezaN5uJoZMdRZrT4RQEUzDvYiEw/zSeulL4fxYOdmWdwZd
p7nz6HXUCRQMlySS1318ex371rvXtF+DGd0OOvQfbO0JAzYNJa/ZLA6ySfDo3CQZ8ksdh/sGEZHC
uRu/ynZ6jadp70PPd2ZQZwXH4kbau8oEsHLlqsB7FtSYQ9UMlJ40eo6CEXpZUsHP6vrQaPZJb/aL
k7+JN5Iwrenc2y6Dny/aT6H1KhG+VGSMjBovYg+VT/oF5+VLDtmgiZpEt/gD3oomQsCJiTlOK1oj
gikq6xME7t01UlxNicA1Uswt4Pw2tqE1YH/eYQcx1CYk/3qW3shslqqADJDEEm4OSV/+KYXB2ezf
fPOwTiQUO0v9NR61XZWzcBXzQPv7CYiijFZoLW8ya0YdVqfxp6AoB+h6926yGoRE2fNF44c1DQdY
K8WHCWpA0APiweXf7NdnHQ2PrYP+YlTeiAdXM/Iq1Ixao9u75auE4vJVWZXyfMPce9Ria00UGWoM
o5B21oTl3syhT6ajmLNItC67paUPyQK8SLHGjZif4vfBaOLGmqeZ7MCKHRLzYHkw1+XpY1knO31m
j0wME2JK4gSCMk/TEMBh06Oq6weL679qcI7wd7K+1ZREs4i4JhrStKLMNgUS/a0mB7q/Yw4bF/GQ
HFMOozj8TQFFKudE0uq5r99kF6ZXHIZ4Xo02dla8r5YEUqQfbNOiQVWTTKgjSpHh57yOT2cPsnNQ
xchb673ITWm6gnpivwby65sybeY4vy+96sLBNsooyPbI9q0zL1YeZMxlBsogL8mHZpgvUpgWTISU
xsK0emnRencuotg5+bl7+KnukeOSolHlIrmnZRCqfNq1tXPcbJ1Ta8UeAI2UWsuw2Y5NfbVGDTL9
JQi2HoRQT9NfpcIlACUJQrOqex/eZfPEDuCDbdn60JuMlHN6PhnNo26xBmUkKxmaos/BRA/3Mn6y
m13Hy0zSTwTTC2uTxN7V6j5kmzWb6hEJbbl5WUsD1ZISbhW47y+h7TyN4PCHrr8XJyDOoC0R9On2
ZgEqRnZktvnkq+WKJ5Olo4v1lYAbGBr9qNrWIuhuCJ8lXJWBFCCKnSGuB2aV6qjkC+sxJHH8pBQY
ZaLsgyT0VxM/u/MvJ95rm7/cy1+uRn5KhX+C91hp4EhFzpiYv+7Mk5wH2opjcltT8pLf5DG2bfpC
Ak7i+lCLSVmRu2do4wKSCze6MAyo8RJSPT+2Y5ojhBW7q1DnZiSKi+vqDblwgYllUnIRlytTromz
nZ9BTMJeZ/RMMq+SoEu7V1S2/lqtK8xF5gRxuimaBFH2LJtNWQoSqClZcmTnK5GgxLVSDZUCMawg
F4MH6IaZJmVl6JqwP8fFqQ9y507bwkMR0ThFuJoORzBiUuX92wHmMEbFUONCtHi7Vj0kHS2VDo8W
sXi1EVKoseLi15D9H6bOa7ttZFu0X4QxkMMrCeaoHF4wbLeMnFOhvv7MYu99931oNiXZskQCVatW
mPOmNi+T051auCxHHE1Jb3qr6iysWqoqIzXjLGW2GUByzmNyn3tjp83Ro9HJsYp/1IkscNqnFk+9
6uPohX9qEyjcgnp3qzoAij60vfqkXn11iak3BdY8FA6uJe4x9atXIv8mUaduWrUi/9sMAHcqa5zL
47Sl1isR9TdQe2uj/zeYKQqLgN7edZoRqutLrauq9Qo4loAuixgsMU+PpBEvqtv1FyOeQ7txv+t3
lQb5/09RWeEfqhigGkl+hJchPlZFIqUOzEkrI+Epk6MU1bHm7KHSiCqzqRKfKttnDPpHba+c3wjp
ZN2+9faLyhjSQvu1uDOvvPdoCJtVSFVqT0Hjr/WyvzyuT0KuIAYzo1V3JkWVSXSldiYV21V6cIwH
JIH8ZuolGzKuvpJ7J7PmR/ymYjb1ggU6mKeEBIn+j/rvsQrkg4k1yXzqiCLywn7NKu2xRDgamUwy
RMxrIDSkIcfnhPp4tdVfrbL4j/+t4kD1wz2ahKR1QxA9onmo3U87TV4HqqP98Pbo9FOtco7cFwV4
ZnXE5KdMeZNV0hij7htyJ7rH2PHbsvmay4P6J0q1WKn9aCDw+1SHb/X7JZyhGNt7CZJvREKPc2yq
zrKMb6WJifC9Pz4SU9xH9EFz1HJhts030xcH3cZjT4ODasdQQeOjWyPq100ugULQMWuDD4+Cd9VX
pf6c2twtgPhi/HjkEfhUwdWcF81JlW96sAk4sq5lH9EAMNJ8ELQ3K9bDQLJEmc6/5Q/bsyEDBy9i
kH9Vf7AMzF9Rlr2kAOwNotcxwGcfY5/jB1INYNlY/QLWrFY39Y/8v1u1rZtTJmiMsetbV+hr9cO5
ARUMDu7qbcAyxon1ccJVd4q6Y/yxXKlEiNoQEt35soJbZFsfVlOyrrd7tdSoUovaJNTLnE7aUchm
o9oWVcOf3/jMKSRb9ebqVnwsLWCv/FnTsmnoDf6o/+eLdYgA49e5/EetSSTpJFXwhszDDDlU3Ttq
c1LfQvURmkF9bROsLv/pNpsB1oCapsPz327oifqyjd+myvqfYBC/ysD+Z5a3qa0+1O+rVjgXPFak
f6pdQXWPWYMPOnRkIoW2LBpaesd8g6u3UlGrY8yvuQBIz3X03/fzsWNE/MF8oVFhzjdNpW/UG646
NtQGol7wKQdeUEDsVA1Rjw2HStPGdNKTWkjVtVANG82ef6t3SPUSq++O7e8fG2B2QhUZweJZNYqp
IFmV1yhApYH9qUqVahG1u/kpT/+S0B/a7lXV5VRqPTONXwylvmftUdUzVYXVJtdmL+nvsXY2GAkO
hUjJvg/rsp6+WTj/qgpGNfTbuaGVlQyeqg+q4M6ah3Xk5xdVxLaUt5DvN2hp6AEAioX3UUfvqvCB
suBXwanEgJc0p8spII0Yt9NfWxSfWUtJIeAIyPlG/dyxyRJGTcUYYIZJfVvMyYFmj0dh2OW8TAPe
72ZCWUjsXHFXJ74JMt66qyYDVSdS/69Rei2Ju48r69HokJWcseOOnlBvvFmu9Wq4NFLqPTZspb0v
6764Wzaz50iFgs+l0p/6Np3/JhDwB8ukeXFokXTBVHmxEihljjVXZ8HQ1ymoPLGl5SJ5sf0Wll0Q
Tb/xOW0ef72XywVVMTvLqMk1XrnoPqSWu7OrQTtUphVfGZmNNwxclu852VnAy7L9K/fDuEx/U93+
ycx4eq8mwI2RP1ZXc8rdQ15JbbcElnmXZWExQ2SLL5b1a6t+YJ8yjNPWDukozg+TUbQv3kTM2/q5
czKyJDk7hlZtS04ZL/qMaoOkQfnH5VJ//HUq4Pe2Gsqv3gCUOwqtv5dZWe4Zg1wOsZjnq1sATavF
a4twhaua5AtNCw4qviwsxurZMZhnNZIaHWXrb5gb3JLIHcOCFDJ8L2eTF3O1qmYTZ0Nnae+dDLZt
Xuy9dljOJi2OozZBtB4GfdfRRkxry98OTmzo9e4cgpiETpnDPDTzOfRgSRcMS7htQEjbvQIQ/S20
8i2N8aHXYB1XPXLdKvhdddjSbRn8Sco0DSnxdtkc1r1phZXFC+AY/RtGnrdJm089XcDZkHyV+vIe
NdqP7VQw0eLhOAncJn0NYbgcQxp8t6PDb66BVeAHQiIx6s4mqIGfLdQ4lVFw5yaNs+r0oA8z/1ec
O+MhbRbCyWx+NjgHRVKZgQOA84WFuC9QRdi+xJ9S3fLW+Bwms9wk2AI91FeNRedKyRD0SpP6RE9E
fuuN7K1KYMQ0XBp55e9nTMjYT5OV0dIN4PXjveWGZqZhXCFTx0YXRSbi2DJ+GnRDP7jz02g21jqo
25W0YdHEc+AfjIVcqRiBhy+2N6pBcuYy2mQIJ1++m90vKW1vhb4DpcFII4o+Gzg1MFZksAF09OTZ
rKuh5RdIQmfRdvvOt5XfHSZwhk0YKIw9adq+TKQMpb+tyvIeJ9U+iqcTddH5YKYXCnAIp+YWPttQ
Mh9HeiljFoq6n6jWoK9+5m7Erz6JGwXd9yhdYobp9gwpv1ukJnZBDRkh8ox3wy1oMCwt9rC/rQHP
CeXR20jHcIGE3pqIQ/222/HSb2MjNkL40Ma6aPdtyTdkmDXbNbyr5Sh/Jxbd9DTEHoQW/x4o6fNn
4GkmUUasUkJ+ELWKfcBrmKBhgZDZO9MmCzPIKt+4ZoJEicH0eZkrekoJhdr5xZXpiVTtnzie+6Nh
XrNYc/dgrbcc2sH+jyUXeQvvgGFxc2MH4t62eK+wRhH6j5dOYQSVUCw0mAcgx7Tv0chtgArczEn7
MauAUTqQntJ5xtdI92vqxrDotb92Mvz2W1gUDaP1jwenyPZ4sZBZIm0MvD7U14ajvJud+n7cYmWr
cws1TJ3rdUxHgGi45OPv2RqOpjkfcRkIVLESRU3l0PKZLdscv2LRapBDE6iIif0H0warwyyku577
BF6kM2yoJA78Cr0Xxp5OLphp8dKWr43uoXrLcLL3k9nux2m+1AHGCK1cjqk1vseOcTds7QP/6LPu
pOsglp+9L+keT/LVwsSIltb9KsfvgU1EMYT7Vqnasa7TLWiFOLsnyk2yWY3gD8OplhUfxgCXJ4dF
YMhAsBcUXqpsI6QTh6AQHYwXuD+qtqjXMcGmp0/vM2qilSN7e9+6yiHR5jssYnVYVLeh9Pe+NS4A
rVMJet89oY/oN8jt6m3NVAuToPC5ob3cuKwnWW2Cpg+2HX1GW5E3L8ucXDPT+i5yOGNOXm8rrWNw
jYkaz2wiyPLeusK7VLU4j5fRRrObR/oqG9Od7iM9r+QrU4/uudeSTxp2ZJgazinA4bUSritXXtu2
FPYg7039jK7dpCvU7te2X3wPjTHthV9CbRzb25T8qsyBO6Cu7FCYwRaYAZV9fevr80Z36MDBZ6Dd
pGvnO2PCPEa02PYBLij6VVJWgKk2ER8bpwLrSkGa2kmRnnokm/IiWym9NBT6eNChXiQo4yTLZDMZ
h6R051XPy4mQgn4lkNdK35xwa62s6QoK65vJRrFeLEvx/LHVIHNBdKB2bOjhfmZxPKn2aWAy35dQ
JvT6NSh+XgWbNZoO3lWtR+/S9uvQX9yr56GXcHX/BsUOrdXkbj2n+U0e/nMeXyc5sfBGprEvDf2L
uceZ8QYoB4b/4sE9InfR7NPSMdBv83Lm5fw8lKWz56RZeom+HiRShqVUkusJ1DbsrmGqW4ZRBned
z6jydBSnScIdM8eqsdEU3taoXG0dZEQWEEIuXhWkYQ/3r2AYeG26cPW66a5l6RyKSP2Lib+36u61
dZGC9UxEMwlVAcOyg00AFW+loZYQylAscaBsKryNO6xL+opYg627zo5yVgu9xfuiZc+oIZK1Ziiw
Md5UL0CQp7MRslmUx6Hv/ybw+dZ2O0MIdjn8DlrghU1vn3uSETjk7QNZzwLMKPiuwZAAPSvnBntm
Dnsvob8t+WOXGkBv/Xff9/oap97OzaZ17LI1BaqDEiwbSNxSv1jEbg6NpbnA/mUIEL+zpW/7IX3R
ZZSHHed5fslZbTREZbRZrY1xWvtNtMnc+VVz8nzVztz4ZF04CKXyTzFnm2y07qpRkm64jWFkl2kZ
vyE+gWsy6K7IC6D1aYG61SFIh//5t/SCA5w2GHdw76Mcqyum9Byys4p07BamYlpsieS19UDjbN+z
T9oMNeD6/cfToidRLGDNddDXintg5oyVpqxxJKGLsvsg5yvgzlFPw/gmi2mP9CBgivqZn+XeYsBY
Wwsxis8uX5vDjfgZWJDnM0I5PLdUM4tjT4OA1Z3bcRzWNfj/rRX8HiZ4zZUB178yw77TfmoRYBuR
9ddkwcpH8fctxhwUOcxgpCXlmjzBsRk/8xTIiNdwVgKhsFpku3GcvjkH7d7TGnOjVRX3iHDufmmX
h5oR+Wwsr/3k/2377m/EIYCCVXaZaViD0shDEKW/OCBRNO7nMBuJrRmRI6Wq9R051GET752KuTm6
eIm6k1xsham/+41DRjcZPmXN6t03bbDyjPOi6RSf0eCCyb9FDK+s83F6MUf9p+D0iZsRkXXKAznu
Y4NBZtU4NncBk4xWUxHWoPJZGT1GsmwwUEaOOPG6/iNqohVTJU/9RCzlQKENjd7/Z3meM/2lpOIA
/2fadi5KLTM2T3LrjH23c4Yg3kTgDOt6mhlTEIq2a+6bgVsoMRfn5rmiWDPpTA/DjKMpTln3nGX+
aBbrWJTBWake1sg/iTc5FKympvFXjd3e0YExtjGW5To2mOjtfONae/qh98vyEo9BsPHN4wCklMrY
rbTt0DEokyWxpHMYzOQ496dyau6NkQaXXsu3dLSuYzOD64rUxwdGBJWWGT5sJEHl77A+DeviHyap
AeYMMcdrR4PYijs9M+vbWFKmEbkFCj329vxcZN4NDf7hgkKy7sTFaMW2MBQJYLLTXeZ3JFgNi7t5
kllYBfmBsUuW2TE9ZsAc9zVTX0VDshVgbNgaerdxAEGXJkTAhM0ubq+lTH+WpGCvHYAseHg2DW6F
7ynIrHAeNf3sdiP8aBUbi8TpwwSgyJcnQBkMWvKTR/XrULTFR9Z3HY3unTiX6uHxYe/5OUFC/ZqU
DoXdDNO2r1Uc3aVOkmeZdrrWAN3KcBnaQes+BR3URKDCtI4J0316fE6v7B/QA5Ru3dympTJRLFPX
a04+6hSk5AikTowPRp1LJaRPTXszl96tMiAYD4IGzUhv3JulRyHyoQO6V/HSqIe6mPg2LXWyJT/X
DCxRb47/8wCbKT+5tDYblvZRMH4ZdeanYXMRONCnw8eHSZun8BTbetVndU9BbLTeKl6xsVlQ1EiR
brUU/HWkRe16zhn0pstyOgnPnE6PZ16Le2IVjTGI/Qm877JE/gHrFS30wXzgfGOejWUw6aLkWT5K
besTvkGClO+yjp2t5SzjgYTmsY8s+Y4RINlrkw78EkD+Ryysbem3aN7o1eWA44i7Cc192wG9tLGA
YrWIkvcxpwtbR8Lxk9JipnnLavGq+hZ1FB2tctdmwn0WQUvnvDEae2cqb+noZxteq+zQaM5wyRo7
385jjFW0c76CjmJ7Z+jBQUIh69t2CLVYGldpW7iLMXHuSdOtOzPNCci40tJ6sM5ehvI3AEfOvG6q
bxLh1R99KZ4IyxCT7v0WMPCaFcVfTyhPfF+ArJv0F6GJ61z70VOXVvcZQNtLgxFe03z91R6bX11l
d0+6kfVMplWrm1v3jrGCkvY3w0K6hiwWlZC7i2zHm7CEHJjHsCmAtJoTsDK7E8Vl6Vk97foZDIW9
zR1p7GG/BW+D355jz5r3NFHquz4trdCOA3uvuX39wdyLu9T6zWw4lQUiuPfBrRgK56Wr//H7xD/0
eqUzJh7Jfx+gT1+gtn6lNsyeDJAaqOf6EquPSlRtBz+R1Awx224N03E23BH6hZNeCc21M95Tn0FR
XFH3Ii6692h8Bji/fGTl9xyTOcjMtjnbVkzLlYN1vbWf9CKeLz2lYs5bRvWaythQzYTDb5MzFukE
VRrSMNAV/ZdrFcFJ8GLf6mwRN98pjnpvdEy7O8vR6dqU8YvB2IFk7Z8ySBeEVnq6Z5ZuCuXYS0Sk
0t9wc2LJmE15aafZPvUpx3J+qGcsN388ANO/Wp+cs5d01pV23Wwfda12WNqKQnM6I4HNpHbtuGxO
zqKbGy91/Q83a461jzbQLX+izD3XmTX8M5nujT42/U9ely+dSHxmQvz3zmWGiT3325vr7heLzg85
Yfnt1koeIC3/S8w/hTeQEiCjtuGQ16ZrW5jQWNLsV0RmzIy85q3pLMoYjfGFhYxRxIRR2EuMx/DJ
lJzvhd1b35AJ83UydMk1yZ35LlrsyOMQmd8ZfMfVDNuSgBG6gmaL5DxMA5CLch62OOHsjWkp+rou
9Se9SYZV55KQz4IMKJR07hoM6He8Tu6OnsmIUrJGrvbgjEayr+Ks81eYTvwzJ5bdMi3p3QFnbHQ4
p2lbmx0UrRnR5bNfEU0gRvyE1TFsKZF3O1mhyalTv98Lm/iS44B3xbYZHwuv6HeMtenP+IgZJ276
+EXYGGaznD2odYzjEsj6zQlqFIfzFOwfH/YzPizC0nZnQVPa9KYXh7BhwMVaOI5PjnowNa0/mXni
c1tAQS5t/eLWqXEpYgZ/OhLJvRy6i+NZI17GqZ33SL1eaY2DqO5MXzVJxDAR2CBAf6K/HX0SAx4I
at+c4wNmCf8W98nEIf1pMVP3PepEfPfb7I2kzPuSpO219ezoKS/Kjaii5C0OgCxGMK7H4OLaWfpH
Nd4aACHHtFPTa51HBmPsQ4vvsYsblymatHbsTZUwfS+F9HeoNHn3NdE/TUXiHkC1M/weeM6HI2dn
HVujfvRIsX1UHUf6nLIFyw9BZR4yPvxVCCH/5vDS2jr+mwK0JIs05O9Mx2zmxf8eBI0wc5Sfeb3y
q9F3OWoB/eS0eJQLCMD1UJXnoreq0IGMdCIziXJaM7STVTWMDabWa21ob0i4OdwF+MlNyXlF1/Xp
UolsK8ZqvqOhme6ziI9av8hz0ThEjykU6QHC9VHExnOdJu7NZk2/UZF2bk6etJsxHgCiJ9u6piGh
q6w3S94Nmt6fnV5OxEeeuzFFM26YbZfMn8FV1IPSOLVl4W14V/xNo43es8NcQurL5KkGhZRK04R1
ZchNlAr5WsQOkV3cXGM/kBeDveNcSAS1rj4XzznFjm5JypM1U3lb2jQ9RHUU4tmzV9FCb6hug9po
ZHX630PT+dXJzLooBObABd219SVoBbOZ1Zzv+lqvCasGbhBExzuPc7wNql0g4oHUXtXFWy40PdTa
5NaruM9hkBQiR7eZe9wDeVXdHWCJCgDfbJ042HrK4DhwJr7WsMiJ090bblL9aVqyIw1d9RFLs3MO
xAY3ukIL1g2FS57pRVRfTBqIDj0CtljpwphE0o4G7YL/Pnt8ro4XJ8xzjWBafUGqBx2uAU2RzZfp
4fqo9ZbmwLHKLqmmO+PR7F1jLWbWuLERnLbUVySC8tkP9GPteUhBK/hTtHHJdENdMjtHmmvQzd6R
E+1kdg1ILPlpB8aqvQZ93H3qXVbsc9/RkZLAruWNWfbBZJEBxCoXmstMOrpJl1tEXtJFJAnPzDaH
U25rL6MQTDi5xbAzG3q2NaMmq1EPZ9LP/TlH03CeRyLPKU70cHI9//R48CybzkUzL9am0/pPAGkJ
mdtI2yLz85509blBn15cEhEF2+qhtQP/1rkF1vGomA5W7Tl3Q8OIRurwFuhroOviHHTBzcpTdJcL
YVmc6/lTmbTp2U2qe4cK/Glo07DglH6bsnJXZf7R7WR1zpxk3ogEnYO2MAzJ4KzYtoPGEaAKiJGn
iZM7wpxNpdfdpTSjls2WpYjSrcZ5rzQbzJ3tr2Kx4q8WT/bai2P3lDrYEyh7rgqOvlySTKvK2vWO
EbTdo2n3P2Wt0aeURHgpUyuILgLfYuW0V0czOS8gvliNCKYZCeM9rEyA+KhN/3Ea8gJZUA93G0SV
ZkBN6d1kOmS5ARekYmYeuml6Sj35NDJFzFBz3HDKhYBhk3I+xb4ZX+Y0AU5EchVNeoeEyfHlrtBh
Zzk9QpjRoh7l6HMAw8i3YAQYEWgwZzMmDs1AxrTspSDDkFrDvieZrswZHf3VRX42HHcnsUxeIwvw
e44Xcu0b3kF2EAFGGwmSRc3A7aGT0Xv2rjnezY2Q93X2BGc2n58t3TiPQeES05DWnECV7tzB+jua
4gDZudgZ3Ncran/FDYPO58wVUO2ZcRVHj9hvZS2JtW8jzmsEQSfrgW8d7nGUQD7NfXnKE8sIpTlt
ExuwV4q48bMs2Grw2voHrokVTYDOm6t7+8g3l7CXTrvt9Gg0OcNGWhgrYpg5lNEpyOPq1rptdWMb
X7ZFTt9Q1j8Hfq+dO1rFyXBUw1uQ5T1Yu0YgCv/vA1EcTc2+Fm+6iqw+lrvxXNbddH48s2cGKxIX
jFbATwjIOJXdVWNuZe5Q4Frwdz0y+7faculRSqd9UnY9gEgqIZMFjg85fHed7WQd00/5QZzzEiU2
3cgaOx8mOXNrRLJgiaEohoKEvgyjTrTr44Fb/uTbdgQtmU9NJLyOIjWfx1SUd5abc5QnwUnvrTKM
UmPYpa74FXjpvIfrgmKbKt3Oi+vinCAH0rSg25E50EFP5/47XNOPKQM+qDfFvMEGkT07qE1WwZih
2jA95iJdRkLaklrhqC9QRsdkeZHjcHZE82Nas3Fzk9Cdl2Zjk4y5d14RmkXhnEuvjK4aR4Yki9kJ
GcJsZyPh+k711eM2HQybHCDYgG1dDqAsskzbayL7GXW9IU/i3+PYdwEz/Om0Bull0Uzk45JTRML1
ptcal1K6/HTx+N4n3vgmAn7TmPfvvaJat5rcgvSRkV+LQMuvM2dk4tlpurTeQTdiVBkKKgxffWVz
w7DtzH534VyGL85Pxh24//Q0RJax8hOGM3IXvFBJ9MFxnYe+piUhWTbu0JqrOU/cTxKNNZPEdrRz
6Ogem2reJx4ZVd9Ki3Vt0oXRmNFfz7eOtkUVgED5Qz2Jda3ejkW5cLKs84Vpc/CO5QKc0hA920dJ
mJnEVxxX1PALs/73maF6EmqrilYsBuC0s9iZNo4w5LpVFx4rJTmJoLs+Pno89Gnv7egCVjIcLJv/
+0JDZLMy0DbsW39IN3mEJGRxDPMl6UToCiu4Pz6y6mEI9WbId48PA+E152bR/4HfGj3p6CDsaoRr
BWIwj9Lms3BjkztBRNtUfdgkDC1pc3s3UHNdmIy4zmX2ngXG/Kebxy9ntKLXvka+oWVouUmkJC9s
67TjtE28w7VqHSkrNPaCHqnKx3uCuet78jjfuIG58S3XPE/NVF8To+YS0/LyHMjK3oJ9zBaPY2Lj
eNeSztp1nPbxNRO6dhA5S7cNBiysC1rMwZUwSloSbHUu+8oyEc9OBkMxLiVLcqHOCv+VOMVVsh0H
Wz9r5NzJdPbsjM5Sv+fuQEdYImLQUcY+2i+atuzozv8pEC6RIE/89eN8D+07f41pP6qD8Wigi3LW
7G0lJjImfdBN3NGBOCSfAETO0jgl8xJsYIQlLHuEXkLYxclW8dfj2eNzcmqOUUyPXWbl7jZpKS65
GXhrI65Z0+UppYhjriLe8mAiBtKWLr4l7A1cMviQqLplRYe1qpBWcI3y2npx6CaSZdLdKYOZLzN8
73COUVbLRRP3uE3NeJ0N8DqLspbnxUXqht0g3ZRqNjeZPGJG9QXbsoPtZJhfke5Nx6DL5yN+8ZnR
Kj58PCvqmYZ6Dn7rDukSJjXLO/NOrwmQET9L9wiChGZ6hYx/PIsXUm7NaFMG5lNpTIabcqq+dXDr
nMkdW4eSUx6+IsO/5jLubzR5oAVSz5YEgeA02lS0WgwtmXuqbISfZZDTeuvAfyWfV+QUgKPpuW7g
hGakulaQqqdnkZVXzFHurXUyiDcU0GqGYymbeJsiQ83eBstwmlsdirhILpRPJyw5J971coeXjX4k
msfefINUqhyz5zilxUx56DeW0aT3pLSylU+GHKbPIsIgb6tw6mYT6Qo1wAl6KDsAIYttirU/9tNl
wLt49W0GsXRGJ8yyfUGF2r4QO0Iao5+B81gOcFsPQqNlAl5YC7MLo3nLoIqdW1r1ICCwMLpDFzo+
mpAO3wCdfx2AslRQ/s+m5MIok7aD7mCGk936b7y3w85Qjj/opD7dAZ1H870mN4+v5gaA2Iqsbugu
7S42zO4zI5GD1UFLr95gLG/RBHRYq7tPUPTFcfZo3WPCMIeGffc6o3sKiI8JfUj6FMSC7phu7VFn
dtquvYtfI6VK67dF90U4d7I505uf33JDJZGrzv6q43pDRo+EUsFuWw3tc55Zyamxu78dYivSjN0z
CXOxroVobo1hWetaHxlNZrO/ZSV9NmQxMmBBQbBr5oX+6nFazfhKWWVjfLfM0ryzQYIfj/uMrqzW
ey+6F98oDtbSlX/MjMm9ZsxJHi35H4bUGf4SnfMSlFZ8GJeqXpe8k+vJQumMCEFTouDXRKcSJ3LI
rzIXnAMicezz+D8BSKGikL6tFwhPWDK05xgECAPey3CN9GlBB0d9ivaQfLLJkismcMHyHzqm563h
Li9XOePBbUznjr6NHWSQl9Rykt0k+QN6Mbq7mtGclds0y6fBKY+G17QLXdtDb2vO+nsWG9uuLIJn
R0Dvyy0UCRndGa8WRytzaMWuNJHNibhsJyZ1Y3yWRe2GD+My6aNo7xnZ77iyoRpLP/+SESPlkOdv
uKcrolW/e9Wq5KP0jIWwf2r38ewv+L0T6/rvM3siMIzMKz8fV3zvaB9dkYpQNvF8wCuhfQTIFTPX
j/AO0o1CN1J1HCTNk54NpdNtk+e2bdy7b3zms5k8Pz5T+d90zhrnrmFkLyqbO0qAmvl8r75PPqbr
ONWs7eMLyWDDSIqG4uDKLH6KjskUY/ytda6QvmxJ3nenItJgEA22eMqk02GGivoDStbliVkAbqxJ
RmTKgnE90O70ZzFPKKYDGnWT9DDoI4d+N0bV4EnmQHwYnXpn3+DZd09Tl36T1KhWnkbauxUcSPpO
2Ac9RpVUagcnHZdT46b7vmIGjeRzNLrXoQ/aU0eH2CbnTXoX8xtdV0+pX8kfLMybXNYQFXpabxHb
mhckiOYlsm0T9ZGbbjMXhkeElwUZ0m6yGip9XR2E0s2WdzuNXutZ9269aYr32gVrmxn1K3AHuuI1
+9CO6d/aSfJvo6zUZUUNfCqpdptk4kqmWPa4lxLWtC/K3Re3b50nGoAInGLzJy7yYT9GSIsTxMEr
nS4cCjQEWfQjeqveaHV7VZImt5bP5t1y1xn0cLaqxj/PRf4ZRE78ZNKG2Y9G/zJg1tq2ieYdTE++
CtewrmBnBqyXjLijH8A7WfQ2MGfMz7Jje0I4120jiw8fn3s8jJCKtpr0eqZup3VjyiAIK2cad8Lr
im0gCGxp3alOjxxxYfj0AWRZu1V1HIo68ol6SH4c5X7KnM9xoWI30uJAx06Q7YVA6KrXB72xo7c2
9a2nDBRG15ivkTTn59yO/3a+yZSkj5Kidjfqv9Y2vAs0oeSFmyTd+vaohY8PO2Fm4VjO8ZY4y7hV
dGVlNQWMMYJi+njwX4TVobPIEuQYuWO/UIIZNtjOkOxIhx6aRTJmJCn46+R/mpyaCYDElVOQuihs
QqKaTPrKQlCpT0yH+azhW0kLyXWOIf9YGe2RgiHTWbsESFuAnEkoJH5pnZZMexnkOrL76hZgU93l
HCgw6kYbuCZUVXMgTGYkog0d/bw+nla/pP3obfqAUHMCGvsCZ8gnaR3kL5Nj19dgHD5687euuzMa
jCE469SrDpyh6pVbot+UQeLssYEDMFeYe6BWJwCgPUeV/wYLHrHUhYa2ouLorRU/E6Z1snvJcJhy
i/4+Dmvfy2I/24OqB1oObbkdZp3RRorckBC91Xm/GWkBu7uwx4EUewhaFqrvWqKfdX2gB6Bqn031
4GfggRh0LnZsMmq2dbDP1ZhFewZV8XALDp9zkngMXkXWvvf3YyboIQzS+YlICxklDqfnZTHvQRsE
x4YUDoiBuozI8I8CVE4zrB9feXxunrtV6gBGf8iVHw+pTTGcBQMAE7mi0bn+72HOMhaJ/yPqzJbj
VLpu+0REAEl7S1N9qdTL0g1ha1v0kLQJPP0/yt+JODeObW+FVKqCZDVjzrlQonZ9RM5ue7TVirxv
M6M8qcc3dM7GlVOd3vn+70XHvqoupPG/L+uISHasLnu3zLa6SrMgMfbfl43pGBm2mRPvZi+HVPe6
CO6ACYpw1XGCpnmeZpIapg5B//1vSzKazyW+clEnTT8e/n3F/Y82wykuxYh3QwkVd7q+nFbv53/l
7//+rAu0eMC5KZOZz1JW1kO9Op8Q0fq1sVvjahfMcXWQBSSo2Z7zyXuvnZluXecXq5oWp0hMFMEA
7L3AZSMYrVuXON6vpsnJ55QDWYv3v85uSbVP7/ugZZ35om312bVQJhq6nPeejj60tpJDCoe7J3HY
Jrp8NcNMsoWtV3kDdFl/Ni+P9M6rvhdPvG12c9NGNZ1xWRJvywZTOMhmopucxVvtMQbRV5u/1iZe
k539//6vYRiU60v7N9Eb85L6bXORIv73l6VbzIumGmuCqIYFtCsz2wml3zdcFhaAORECeUskJwHN
McU9zxESrY7kWf3/uU3C1LTMfdo5U7ZxP3GSNdNk3LbNf5c8l06ptI2bi9vk7d9/bcNJb4bk4d+/
dARg+2KsLyaOVFdpe91u5awkQ3h2rovhVkdq/UdSd8ord3V57f79YXn+OTN+/v1zn2A31KrJvCpS
h/OGXCNHejFiWO+cDCZJnQaOZQgCUWfO5XarXGM6OOjf4sGxzhRIWajmbtpLTvcXrco7rgvzuSdc
UrqihEL0tDhNbnL2e7iGBpDYbR96lLVxQsMeiGpCFjXqkS5KVGfI8QHZEkJK+OOjt39hW021PQgt
LGbZEQG4Yn5kLodWR/C7vBAuJcJqxIeBinm9LemmzvNQk1NpGec2p3UyaEsFAYpVQoNlGfeWqt6g
VJl7ZEaZP23FMp161mWyGKabokRaS5Nzl/gSzTa0yJ80O65q5qta1ft75dLC+15m7Kbh3liNDjWj
NC/rbNQ3KBPjoo82Ds6dhtMHEI734tyTCOyrqMbhkWv2xaaxOLJTRo9R/RT45GmqejBJ6rnmaf+w
DixP0gxrg9X/o5O4sLsnhuwg1fPHbapCbWXFTBLnh0vbdSQZL2hm4JSZVeK7TyBjnOm8okLrd6rH
qs8iPibckraHveumUzu79jOLzyMJ0LGtXLZXbf3suq56I8J4aox7NZjDGBuPvfQqVMhJRjk8PesY
qeKcZeEmlapPYVDbqF5febYY1W6q8YvXa7/d4YKc4CTg2k+w7TTONLxllSLKXGqWOHbex95q5JFZ
3AdcFDuVqR7Zqn/U5vZYbvT8cmHoAZ4bNCshjY3QRYiHSxHmlpWHSpJrsTQUsStflRZ0wJY1dAEm
gmPUFTXuhRZOx/K126r+Ui9G1PmaOvkYHAUVvftOFv4dMsOjbwCG8KFxXAK4D1WhPXSTO+LlodOG
purVtrR9X49Pw1iePWVdML5QuxXjL32cB7DV9FfjcoGsxFbXpYTz2hpKnPneOhS3ZnmeGS4B3kgD
YsnZAEPSN6tSbyzm8yMGyV/0VanTVrt64APuU2bYJNfkaKUaFZY5CCEhYZhYbziM/C66Wn1aIKn+
nBusT/jU+hWmLyMjF0ihEVGv1TibQRpZEzm50rECVyD/TyzoOkOTz0MtOI+cPq7s8jcTH3Yc44vE
LSFUVJPRmqUy8mtHYtBmXJFie+GA5VHgJgqhdv+CH5NJwDmYETQ8J8GC4sGqxH4zU0j07D7a87ac
ZV0BcIOfN6HBpLRzrwPxeKGXj01U4gInmu7D9g2bISfULnb3Oxbk15FsD6oVUDRyJnbd6o/g6cWr
YXMXIT46GqUgx7zbmOL09lmq38z7+FlWvtxsgtwK4AhO/HpvQluEpBSa0GfmbwWLG7upx7yxs+5v
0qvJjoIgEObCSiyB4bHV3hK2WONkfBGXo0IWcEcBWUtqsuvuWA7GYzMecu13ks0XgOXiZFsnQqKn
U7db+E6B6yvyWaeMYBfx192SCojsnokM/D5RsI+uEBGZIW4493UBqCZp3GfKLgilh1kb39alceKB
VUOwyrENCytHjpmgsU6w2mMB/i7Najiavv3iVvINVvSJnCCawGyKJg/TI18erPuPcOh62xVkuCJo
g897KED6PgfTUeeCNQ5NO1/Uz+Y+TwK3BlFkWEjnGuau8TEobtoGKc4KMhi5gu7RSMw3Yp2Gvea5
HpXbJ+WOsZcPbt5Z+8Gh2iqyHZwE8IsmR6J2XcJUwVCbWvWhsfEQbCq4frL9WJtwNqd5GtZlfXfh
9nm7sRdWDAgjToo5+EmNydz5VV+RWiH3tsr/dEl3ZOt1WqV2mPoB7WPSPcgBqYOrc8whSwRyHi5Q
xzuxpOZ+WbtbgWAy0C07u1TFeBKtDySYjyzUAIihJe41QPpUmJa1h/kxnEHuLYNI8aEei6MruOzn
wtq3omdhhRYbrHqUyXruoLsCQyflnXXeLrEW5OSjuJa5AHf19Der/zXWHdZlpc0aZO4eAM7YKC4s
IostjXQ3vQk25iR0ilPDhTGLeUUmUfIkc2eXRRgIa480qwE12fV9qN9fbtP6PkcQZL1KcoIY5DUV
/m7ZciOcuvJXOQ9o7yw4uLybjylX4QTNTLRFhfv/Vj/3q/YlLeeql6tz9Qbov5blU6Bs9YreYdxn
8x86kOEw1FsbZFWTP1XsOvEEZwjKE6ezMGkckm7nG/OZPJ5jQ7EICMELF6alw0VwktKXsWJh0Wf9
1zdsj/0ZDfCKbGQzHd5es+wOs5QP9/TcEM49jYB/fxvWGhtb+Wy67VtKeuKp85xLP/RX9nxXi83W
0ViMT6cXRDNQS48Ny4G1bi4Dp32RpLjtsEedR3DcanQw7UsXezdDLEd+odKIfBeS9n73/nPaJV5E
P0DIUu1ou9XXXhNbwhz6B3K+Su7FdDhWOb7jtcKzlVI6cTdmG2L6mBVsp8sqWIqqOVsOzGul8rDj
EaVtJdv2sd27uGxV63Cjjt2PZgu2cZezrx0vARwrUC22KY7XM0HYaGtAMfVxQBwwDn87627G3p8a
fzmDVrHDwtdB0v25m/+are5LVzoD9iXlcUbOp9XbSzZ5Ntmn/XFKi0hy8m5OkPfbo7ugd9qetW0z
0Sf5181xfgozgVkyEcWMmt2HPZywu2c6AYNRrCy/s8rCh0knA1l16aEt/TYyGkZkILRn+++6MbmU
bsdYzLAPQneeyfP7q1y3PQFzPSKQquMpIaGQL861c+Gr7IUPvtwmTFPG6XOxBGAZpiup3wS2KN6M
fmEbzUkI0C/jRLBUKuzXdcHoz3fnCEsehgHcI4XH43mxsjwaSc301AXF0h66eoMJpDb0R/81ref/
FGuYwBv/0waxnjRiTlKzzA+tg1VTsRGMhHt+VX3m/nAyC2Zo5vRuQmIGy1q8DQOE9CSt9xJf7TD9
8cwsXvGdoa65ZMwP52a+luZ4ED7B9JOJbqQumXl0dAb4Wf7R+n43Knmbqu2eyXXYBj0qF+8XoPYS
LFTXLNLDAZ9UBk6Nda2oiNvMN7EZYZ6sIzg5SJ9zriH0/KG1D36f5Lf+lHba50xHGxqtOwX5Ru6I
nL5KLXNZgUntwc6q/qhk8tEtqRuOc1/FldnTMoqUdcmiUeb0GYzXdMiFEOfmf3G/4xYVxSgjK9Ma
VDG+CJJFu2x624bzNlQ7Qn3J0yx8dz/qyQiynV70+s4Irwu51vqNbAmr47H1tk7Gj0iYOLjls237
X7mN49tQ1Q8VAZkcU2QX6O6JbXl7rEe9P/sFxgiFNu6tXPn7FduvB652It0Eg2LY+VkxFiZRi03r
mpAhssGHtl5mvc886PxSPfl+hYiLDJCmPS2NQeJsaz71ffpr9hbCD3qZR6DYaHz1wonzCWPH1FAH
ufR/JuvuYGymXIZZFTjl8mfr4fK9kSThgv7NQNu3lv0L7SjJ5LlLuhoyFK0z1jhjKz0ylIzl5D/q
9wA1raQZ95inloMdTCtCZd6Bq++wDGxMruitZSxdLld43y7AHHneL5byd3x0KEW0QJlYKyF+k6Sc
N/teB9WuC9QkjYb3A//LApG99HwfABdWtsWv2XGeXRINO0HqpkwYOeQO0Mq4nTW341VI9QgE+TFb
J93jchbb9ssTHni8nZ8aHPB6r31WXnmyGwtHDsHkzramnb2QX5WU7KphVnk+e9aRC/XZxwicPAby
R7NqTwSSc9IJ4JstYtU9Oh9O1O6s6bTpo94Fi41AaDwB4DgRyVIF45zygfNh4iiztHCuc5BvnAI8
3T7Iqt/nrAVZuQV6vdUAKc63Db1KYoVx1Jv5HXv9nb8kvzoKx8bHD63lHPGMNyfhUhSLG0IcI3vP
9Hht219r5V3hpOPa9rCZSM3slFo0W6kXLq5+UG5xI/nzdbTrBU2h/SHkfFg74yET40dO68IzVT+s
xbirqn2tVe+GYY1wkZsRmMgYJZCrImo+NGRq0RJ6bVB4kg4B+orBZL8jxenv7NWnNWNoqy1rvOKC
Wfc/0k+PTj6XseiL2+KPn3qtV3DFf1iKI2Og4IvhZdDc6yj6MY0ovDvD3VS3ycSUughkpvWHItFi
RHyMs1Iyrio/edNF5h8xM0/D1lhisVpkhJojteXgh7on1J3Wv7dBxaevJ78Jxbktg+/tmyV7TZ0Y
6BBx37hVkWV+V33HAnDFVYS3o4kB9QIeRgv63KrS51glqToUp2ZZ9XMjmomPdAYZoljxUeMOnvZr
dZGrgQvux8TKY2Nx53BBCokbS/PRmNbbkCZ4nzMUyjzUO5bxurm4Jrs90SB9id9K/aIlKeVr3RzT
JL0Y+sZ8a2F3aMkd92zDrHrDuYsMX07mLEaL0Y3TBw3Qh6fMJUqldXRc42kxxONY2t5dRbT3NVQZ
bfMKeOOhoWrP+tyy6lj3adUxIV1p/tzGe143fw9pe8gzkoZ63rvUGx+9SrtobnbLcdh10uSDbgKl
+Hjn9LFudCQHVolyOjc7NkGVvEwia2Mwqz5sUWuq9a4z8AYIx/TB6IjcE7KXMX1w6C8G/ILD+GmU
u4pJ0mFM7johwTlEFHLgmUX2mqc4iGzTza1Qrw7JOB4NBpnxgF96BOnkn0y9xo2pqW9u9tewNRHn
hj4cTHtZjuRzOxEGGKeO2eBL4nvv8NEnc+3UFfMj6w5IKWA541zMOPOkMmFUIdbQW/RjzaHPbALF
z3+usryAjuK76caj2YoLMdZyq7Kg7vURFOXAaBS+uWTYaigEukSfh/nQlGeudQbTbyM/5bRs6VU3
sDPxqGbr9ZdgxIdTDQ8KE18tftj8xQ13l6f5t0arXni8/DLl+kz/EgsMyLB1eUy5uMZGPPkIXSg5
ahok9muGYQJvCP27SuwrPoIPun2tvENOZha5LzU2+BmPouHHGFYMVMoPHr2cQ2N5ySEAhknbZbOF
8zv2BsbYRXzHT5n+RmH/KnP5SkLkq2aaeBl5BbjTRNwQxTXPdNNgG6rT+C7+0c/xnwfZksmCyMpr
xqB5q7PM35uexzEiSMnW9KCkmYXlMDi2jFfPF6xFRgw0UYdRDPYB0gPQB7tY6IS+qvwum2kxo3U7
Rb5lQrm8ashWREFCSGqu/OBy3JmDkFQNaq/p84ASyRtgd+lqubgo6DP512MeGGqttzdhpzjvScao
3I5jbGDd2iCAM0zHetDb97QqPkfd+5bQhcC3a2xuIPawMo9NqTwUDWPKQao/1mvsd9Ey2lOUJF6B
JAbbM9vfjrjgb4xDEHuv67ec72zRuP2aKpRQuX1KWRqc8UmQczEDjZgqmJYvc4ZDk5OZx13PNpXA
8WgURRb5JlamVKwIzoPVN50L+6U67JiCBbWTimjUy7AQM2faSG7qosOD1f2CXqx6NvrePeANHsDD
ZnEnyg847Ve+cxPcJXbQJhsz8nrcoW1+6Sb/I+tQsNmTPtMTIC8sdSvdlepv7rL2ARqhf6IAHZUV
Fy3Svn/cBlLx1i3xHUBxNWPHGTGFXu+9RlllH3Lr7bAorDQsxRuVlxn4mftkZ3UW+jaD/gEAl9Ci
9QBnCrVkYq7kUiGpVeyQ1hvRUiXvXkXrhpyodtMnYMZfpGcy/3OZ27gcU5lpOUGZfKFBu6yo44PZ
zVfU8PqVxO831y5ilbmHewIpXLR1Sv1+jkw28L3b5GGpg3pt98nVBkHb94xLNOHQq88vTc56E2el
LjjslJBo2lS3Ezka+GwjpWplSV059lFDlLMrugRlTj72cdZ7M52U/NKVOce1qp+tRMRZay5P/mY+
WBSgQfKQlqwMEX9xK2mfiTu4u3ww302mb7ELsp5oVK901cQYC7dHEeVEA493a97WaMy0s68vbFpZ
MA/5Mu7TxqZKhGQFR1Nh1eJ0Its8dhLzZI0G5i8w7CifkG+Ldnsxh/mVYoezhlR25jqMgBYn1KyK
PrnvB5KD0WkXDlE/Y/HTbQAm/ioPMpFfhjm6UVWC7Zle96G3xbnkLQn1KT3K0T2z2ro1E/otj+FV
hX/Zv9NhWhzmrG4LGe4/10P1vny2449bVQ5wdPOOq0rPm0ywl+PUEjCJV5nwvqSAIqwnjSV0cLPw
FVNN/67rHdSMTOIR0wI8Mfzuq7LlHgriYpGLNBqlf9Iynu2qbmijCD3hgbbTqAJ3Q4N4L88/JjZf
0b1BcFrENiAwD612zy5JPtJWxDgS4ezrSUweNvGha9UabB04g/U8oVMPJvidkIX31eszZkv2zquV
wjS710G+hwA/kGOyrMy5DMGrymvGl+qaw1ldS4vWtjdQLXn3RHvTfuqsvoj19mBI8Sf1i5skivth
MLdzuiFwGvsN4sVHSDRyupTawjI4y5+4zMifwayJ02ItMeNQTCGesromww+C7MrZ2MDOYi820+3X
24MFp/eyecu3xzTwt5EQuezkDzgn4hwzZeZO+SldmPIPgIXXuZybSF/1+qlT6K79FDsJnuqnZBAq
6oeh2XX+th3NKcvPauHC0ifrtYFIjwSX4CXL6fM2NDEI6UN0GaxBtfYVkosKotbes46UQ81cpyjD
OuEibC3u6X8+sMTZl5qdxGMZm7Nn7jzP/i5ay75lX51AUDnk1EHubEXC5ZlcNAU3YAZ57PnObmuS
v5Ptaw+CoAhqbmN41jUCgnClu5hNbrxZSPgjmsQvQxZi19sFBV2fvveVGTaJMxDnruqHksFNxPKl
upQSp7QKnVKk6eizcKAO9HtLr1Kzv2y597g1lQpFW7tHRy8oF5kSJLA6kTAc8z3r1xMAUv5Hk0YX
ViWczej2D3bVxRvyfQESErRGYwcG8HjTqtc0l28IMeojm7VTq2/1URM1jmBrvIj5rfKkQdkMM9C0
n9g04Abv5rS8qvlp4burzHpO1vJpwb4rEVGiYatQ8C6N9EnUtJh/4Z278wfnx+6ZUSxlHYNQUh1r
7wta3QfYj/OW+odRVcuBjzdMC/slMdM2tPS7qYn1ZfYQ3twNGJQ0cwhklR40Eor2tiv3iepua1d/
LfloELnEUN7NJ8R3+W83l/khdfGxWJioxku+PSJBremSi/u5PuADovGZT3mThLbJMFiNeA7l2dlQ
WAzkCC6doTRBOz2dHG3uOD5VYKkmI4IT41o9If41rXLk7yke7dOL8vnFvVFexwKGannOW+eaKmPH
bU+npNyXIsMzcLwzQVVCLJReJDuhTYSBMCfcqtancjquuiz204ZblmiavZ4tj3M5RQYVlZKrw8YC
EXiPsFcurz7WXHeAg2TDwnkHB+OWZKoL5NbsXQ0RbbKueSSchdtf6mfj22G1Ebo9sWzQS/SiJNvE
eiJ2+oJ2JbV4r9lkPKIuiFwFCWgYfKVMfrQ+k0cCWx8HPHEmny65aDVAXTxCdZw2zWKJtE18Ocr/
BlnX2Ns5zzJpfsrOPqnKVqHVS27zFQ2w1a6vni3mnajRPDW40kD3sxRJTr2bJ2/NsOxnf0V0MZJL
YW03mxrkXCjGZzzO4fAWM6zm/GiuxhDi/WUEhtvxxBrVhaDl++qhP8FXPzR5Y+6GdvrMDbw0Z8/S
Y8Qt7DmtXg/kHUSUC94gKOojMuUOgNm9a90cbu1/usr7tIfQ9McVviRwJsxHJDETO0zPLsow1gsV
RY3L0rlTlPbaGBWa84Qx/X+DN3/xDM0xpk4z5hmcPMKgCisyhtJtqwF0UxIN7jgf0QBfW9z5UKKw
zuahGeopSjNcuLFK0VrGew2WPoXPMobKKvBa3kF/ASBymK3BCodZh0gZ4BJjdt2uGYJX060sP2oA
1OuUGKctIXIQgi2Nm0KHge7i2mu1L9Nez4vzTUC0gdUzWuwNy9i4nll2+z2Nn5Jb7KuEHeNw8O/8
qdNov/UE+xPX0MwQM3Q/zLyb2SnCnuSiglozfzKVfTO+mA62Xn8LtwMHqPA6gsm9Dzw6Lq3xsRtw
BBkJcwxdH0iRcSiPMYTkPfLHqMkF5btCUr6wuY1cgO2lIa3Ib7nP0BcdRCLKA3azWZTO9jfLlxFm
0N1ZvnFw/YkpjpnMOy+mukN8vvJG8xDdIquoPzRtmSOrbdfdClOEM1KpcTTZjh/mdc2J6CKjn+xn
w1LpAW30vK/lyRrSA7ZLWE+49Z4x4odvVig+XBdVAoZR1SofHGVwPNr2znayL5Y/uOFlV5AuJt0f
8Hv83g29VjGPH7JJv1pb+43sRWBFC1Nk63ip4GaFYVj/qHX41oxar2KchyaMpfK2S/edWZfhNJbg
jEYfda72xHl8KVAVw4191VuC7X424eU67cd+4s7QEnkSdzeCQjzW9eyHUlnFg7ufluLZZW/CHW9u
e8U74GCBOhgMBcZNXTSNy7fFi9VcdetqjcVr3TAHL7v+XTBOPXZN9aKc5gjox/L8g9G7cQIew/Bg
6s1oQcrEgZCjnrdWaDATJx3DQn8fLNv6mSdFemtQlRaGqGmPcnZUCOFHZ9yThsOGExOcAFMlhhj3
WfniPyVIR8O0s4cwHq1Wj6Un8UGdj3WNj0Xell9reXeC2ryjlvhZpCrCq2sGFIZsVtZ0Q+yQ5zQN
po5+U9KfLrzOuz4DeSmO7/ZhhCYZMSZ1jaNmdUiONETt/dxDCjCQsQZqceLdG3wN8Ayqi1vtlGWs
eZ6DAffrNmgngRIsEDgFhkgQhphUmL3FqO7gcvpQCfk7wbqzB1V47C3gullVrytz2aM3wyn1YymC
pmfrWEuSngj27ZRanhTTtmHozOOYFfRvucvRM2JkW2snX3dfpQHyw7NoO4E9fWxYfuW1U4UJeA5S
DKwenZEzL6c/p68VnFYoL73B53er/xqy+hh8ytASWi2igvrYLPu50FpzVxsNB2Ph5wejG57mYvEx
oFtX7IioU8fkL0e2OMLZUxD0fOuCno4wWQUJ6EZ6gg+AIS3G4sN0oUipblCzoORmF2FYgGyb4elq
cxH2Vrf3DQONQ37yVybSZdk8pyt+VXjsfYCzJtyVyfuU9BfBhU6xQfY7Ajoeb4AeljFFiKXNoJht
QO/pJMpBwypGmSGIULHvt/avP+UvrmDWm1Q+Q5c5vbRtFpWu1l8b9iWO1nwZK+K9rkhCVGvmBRMO
igdoslbO5IEXKY0Mrli7GSvFwFD2SWy6E87oN6NqHn0cJ4oXhqT2gWqupAvdWXmVRduSS87BmdrK
tAPB0crEmVGKo8YTg6Qvf2y7Y94jVC1Xz6PBOqEUxWnfQ4lvW1XoLNOjIxkTDl5+lTOFUp0z02oX
Qms8/7EolTiWHT2MRAZtTS6eJs7d6gJjHrPoPnXhPVjLOu1MeAWjWg+zTkKJmz3l6r3Ypl+tiyg3
Gbn+5QBoMBhId+5xtvO1ncAHW4PSn0v2bLODarPmOVlyPdqG6cgM20/oNseRPHpDTTcTRycC61dh
4SK1zg5WNw6e80Mhwk1fcUDukfBatLQDjWfkA0dStwSVxvfAgRCxlkewU2pc3HR+KRIvOTIZN6mK
hx53MPWUaWRKLbMXQu4FuUye0kruex9h4dIS1CMWHe8Dzve+x0/cxX9hXasywp6JsWPWP5DsHFdC
3E0SKDNL76t2bfI0STdbuTpzpyfyPM+gmFz2mk13nismGhloa1vZV7wH72MLwPCsu3JcwnFhlN45
BwjgJ69oktviEKQrp/G1pcXWzeUC42cfhjQlpJrogy2fI+gwDvUNemdwqMJdNhOWJX5k6jKp1azv
7ub7GqKIZNfpmCmNgntPYxVHsNG0J5wWRy5Zs27IsbjO5nM7jCJYjOUPEx9FNg6HiDtkl6U0t2OZ
cvggmKjuK8S3SUu+wLr2mYHO2XO0ZLeg0ycP5M13srMqrHdfLM7Bkc4pM7U+Gu6OTU2j086zKjPJ
HtgNflLtHMdFNQKmSg8Xd8l42ibTgRDgeYnBFNZgvo0VX7k8h1VDq0ITxKp+e/A9W7sioSEAvGF9
6N2rfHTZBA7l+j4vxSljIX3su+GR6LBHjXczKhz8VnpRRJp/Lw35NZZRhhxtr/2iiPjOv3Wmy7Tf
AxKaqfyeNcLufavjM7LkoRGpFlj+8MXiWYH30rpUJmwWky7lDXjjIZPRXMaayyaK26yIWrAaOx66
Wd+pMWbLDXC4jRO1uxvgrEtBZjevxcKDfZK5Hzlc0EXNQL8mzM1nW9NQI8fjXLw4bUInXVNdu+8b
bjcTcpBjly5/NzWOfPg8Zt9KFxWai5982vpETNOWBBsCJ4o6aB060OawMQNxD47d/Aii51g/1ngA
OQr4rI412/+mMHiaOw0roIzzDxblL2MvBlZpYz7Z5cZczHPEpeUZwAM8CcoaFL4maKMn4sRyQK1N
CoHAcfvnPiccip3bdnaS6j/S5c7IFMC9cUb9IHX+G4nQfBxNR+yFXAOvsd9rr3JCHA+OLnbBbq49
FI08ribjypL0+hX8TtWj84dl04+VikeyfFrsCOp3w2nrSG+96bGSatgbUNuBbfJUxwer5rZilzOy
AucyvbkguIz2HCI/HBUUGn1VioFb5PGCN9e5loqGxNVtuH+4rLw35L4gTXwFcMfa9CPXjJOTjZ/Z
CvHKpL2KvdbRKLISBpgcm2a605UYuLlLhGsQpffaejZNSMTmccUrB0Ihfy5tAjAJwQ0HhX0Iq9LG
KJhmJnQGclSvAonUsB4rUfwA5YWu0s6myb3sZd9rT7Ash6thLX+yfTJPzMI85y/AVX7QW+0/m/SS
WIzIUBHwDOn04ZTZF5HuNCjoNQLSjogsqtFAqPPWNM9+PfwH9swUDC0GSGZTM+40WaPrGxJ+i1gA
ln9c0kHjGngRds5R40MpUPpviQfA2HzZjf6lL+9zI4swa+iqzVm/O4Bth7TrzplDTzzdJ2dkcpSQ
R7VaWF7q8zEjR2fWPVQ4LFsxhOB8xHUxLRBXLzMVM21usBFG3v4IUV5KDP+QxpYFG+rYIZTW9Wdc
PhhXOPf0Y0NHk0GBR4YXSJAg8LQbcPVOWFjkOGHUeUe/iutlVvPDSuTgW41ZayO7F0dvqQu3BCMF
LYkRrd8oHOadUTzgv3PyB7J1OoeawqlXioGBDwuBBA5tkB9DXR5ThQ5WE3rcr8ZzBZfJe7VWu35g
IFWwjM8bhuu0okSIZQWKCIyKchsN5dzc5x1E4ABcnuuGRYmHioX61wqmxqV9Xrp9vuYOvnE4omZl
+oonHDvQ3hoj3yP5cxo0FtMlJn4YQqncJpO0A+GwDYqACRs625EVwAiYB2N7OJHN+pSme6oTVZC6
ZvJ0lUigEgc6C43JXYH6DE+LxoUBv9VY7/B8Hv4ij/D1kMlZSwRC6R/t+/HqODrPzMzG2rQdnyA3
faiqmrPfYpGHb5rKoIRED3ecF4ydmfE/JNu256DCJ7Kr7FDHRIPE4m1H9B+sBZw0lrPfVLdW5Glb
j4/NVz6Zfwv8PSJtMD8L6lok4TCxW4rRUdIG0ljnS6p2NG+oYzfe6NSc74kunhMXmXqccv8zb0+b
qE5iWAFp78aOTCeZuEJPNJzX3A2XXNU4+bTM6XNGF9U8YW3bOfbe0qKOy9QzBlrLajwZ4MZA+NXe
rTjkJxSXQY7iLvAQptlU7OwFXLiHbHqvhcNS7P7WTUWKklo0Nyzp0pu2iP+majxLONK9W4jqULtf
i/5/3F3NduJIsn4VTq1mFriV+tecmTrHYPxvl8u4qrpqw0lAjWSEJOsHEKt5jVnf1V3MU/Sb3Ce5
XwqrmhSUsa0445peTE9j6FAqMjIiMn6+QP5UXxjamRFH1xaQKc/wJDHn+2sxz+M+CridaeadPPga
kPaAiYqhtNkVcFjhEE6nfi/VlC/3uW2hCjcdeQnyCdAzqJkz0s/3S1weZjPDgdnFwRqEH1ZtB/Hm
ePZxguGGflB0F3A4zzFCHO1aemEhPYoK04WFfgf1YdhGZQwqHdB17AP5wfeHs0gD5KwzSI+KNhoJ
sckhsCeBC4VhNCiuzHqLENMZlZn16xSmGoWVC1TGFSeK3p7e3qM7qEBl9Akzgfozn0bdFDr6GKH+
r34W24hoWNdTYAkmxgKWGIguGq4AmWUszx6UewYQYVRJDHL8G0MZwsryYmw45g0PgOhqGrcroB+d
5R6OlTrzjleqhWC5Z1zPYJFOihQ2T8f1IpgG6JYLPmhx9HBxH0w+pgUAGlUPUw3jGbyfPBxbxcNJ
CsfKy1VkXwdL/QKl6B8GYWx1lwlywAgVoInISJ1O20L+NU7yxY2PRIQC/5ItYu8jpsbOMdsTsKRJ
2u49oF0Cuwkl85BfK8wHJv8SfWAXy3RmHzsKgCYBLoOqF9OLzkIvPgdIu9WL9CDu6jFrn0005i6V
9uLOUwGuhqlNGrAhzhGiiY/bC+i0osv8xU2gLTE1KpxgVgGqMAZJu9OeARQsWaCioy0W7S3QZzZV
ZieoOLo/Mm3zHq0dwIczEYBYWUDeh6acI7eKBJSIyy688zky3L1le9nBgJH5EQDonGvvXjkzGOpm
PSO8QfjGRQW+3i0iaGtk6fPjqYaSPjZo3wwmaMIaFKuLJNSm5+L+jYj6/I7BA7hUNA3YFm2UVk2L
adwzVTi87enwARM6ckz8mTh3CpIwR/eYbGrbYvSAkY8NH+XKYgrfas49IDl04Cv/CqwuZqK4bcmR
ogJgf/Qr8j4YszNbFUg5oUHQXg/o0BE7bwOkwresrxqmJIi5BCvsHth+YyrFlwyTWaDJbwFe0pnl
mLwrhrKIoSH3DqYfPjC8W/vIREWC+CzmlJXDycQPxP8Uc3njTBD7EsvSEiCARdn1RMVkUZSdzNLb
IFqeTzBTSUD7P2iiGG82NOIrdTr9bCkqF/NixMCL1dzDfi6QMFPHsd511CUXIPfioxctPrDBoMTS
xyV8KAa7oBSkow6yD+VszSUmgkb5/QfbBxQkpsJYC8xRmSy/AZxaTG4KWfHbMmBfUIGlT9KrGQaO
svnDV8hZuZjlsq8HE/RXtU9yB2DLEDHxlRhJMFXuh2IggqZ7uMgYxyhsOdIdZ7QyLDACYPKz1LVn
CjB0RIPxeqCYCbDhYBpeiZXnE4UvYv00XfinYg5KiEkwerz4BpUDJM6FCWAsPAmx35OpWpyK2QHA
D+u3l33xQ7GQAOMFxM8AKtdRrOzWU7UPAYon2/PBV8FIMTsk9WN3Pr+/1lHLqmIWgph/MFdRmYOo
PEDggFJtIhugfWxjnFI1IG0+yK6Yg4knmEFj+mAzaIk5DFmhnkR6WgYaJ2r55xwjFsRXYrMW88ER
DgzSRNkoTY/FKsX0nDmgqoD3B6Sm/EgIl5isYQfR0PY/egt0LWDsaQJ0oE6IqrBgfn8qRiCKYZZi
jkbCnHMrj3srhhnAYqAjOno7AVpx0I0t5iCJMaSDACm/yaIjpkGIUQ5CXsRwKHQEocBH64vfqRhv
IsQxyoy+NoHxFiM9Mgwl8WbRRYwKE/GDARCH4eROV8FnH2NQvAcN0GwFV1FYg5b4WzEILwduW1/8
CxCSSoIIAiKa+av4KGYPCvkXs0y93iBrH7fvgSuCgSsphp+L8aWRebZAaLLAHJaBzbju6xdBwXpR
jJFfYg4DmAL/vNP2F31AQR0pgO0fYNADumZH8QPCTugsNVNr5ImBD7ptfLUxESJx4i9IbT+oQMn2
vA+AQ+NonR+a2mKcYH7FAHK10jH3DwFDhv9/sNlQxXizYJqPAeQ01GIwdDVDJpIF11Y4GM3mQGIq
UEyPKSAYwvzRRI24mqnDuRgbH6wUTHPQLx8w51e8mDJAmQKmOqPnqBzuW5wO5ujsto2hjXERuPcO
xRjZudlGRNs5M40AV5boRgzLFL8RI55KHZYBQXK+bCM5i8W8a/3y/u+/jJZ/m7gRGo6Aexum7/+O
z6MoLjAn0MtqH9+f9m575X/x/Rfy799/8ac4BWOfP/mrq/7xXf0HYh3fqeK5j+s64hmXPvTCzM+K
j7mbFLcuBt9kT3+7fgO8oCB0EyEJfRdtkXjWj8o3/SGhlluu666I3X+8G0V5iM6kW3fiR+G7x6/O
xv94hxqIkulrnn9fUvk2T1EIOF46H4N0W1MPHNOxUBqgmEjpWI71rhWgyrz63jAPFMOEE2UqhsVU
22Gb2/z9kTu48PQLVsyuLV2i89QrrPkjmMDWK6oRehEPjANmo7BRt5iuGQZK1WUemMaB4mCamokf
GVDFmv2z8UBTm8oBUw4sy7QVoF6ZpqkaDt5RkgPtQMHXNnhkWo5pW8bPxgNmr5fUQBBU7UDV0TmI
uknFZoau1XhgH2gO8AcN5HjAJXDqZ+OB0fQsaAcOzrqOZIhjMM0Ayp3MAgtiYBmKaukmgFUUNC7+
bCwgUInGgaqp0IeKpTqOreg1lWixA5XZNqZuO5qjGz8hD8zGZoEdYIORuAU0EiZsOkA5qsmBOAqW
qjjQBjpYJFTmH9b/pzALNrYNS2qgDpwDBpOnqxbDsbdVVa0Lgn6A5LZtK8xGaAMl1S+wjRv+yF43
AjULwbj0Mnw33XBVvvsZP/pB9fbb3286ERqaB95JPxVux5r4H27Ie8kLKf2pjS8Fmzc+Sr9Nt378
+PLlsh6ftfkn6VWlhVXfVH889d2EJyPg05Xu0uNbXfMZXJsuD/mYb7pLGoT0j0Vu+VXfheUpqieJ
64YBD8cVKeGCODAUTQlfuUjKRBWd0rERx7gp2T6Hj9q6AZ8St4Vlt678B6C11fxIheBJn0I/c8et
fsYzN60WvvZSoTyavkcXBBIetA5nbuKPpG1VLcWGGfrhE7CYZ21tlyf+cOhyycVmiqLhbCt76e8S
4O93ie0DKPu/L//+8XVLOVEM/c94gA+DIQ99aasJxPQwHEdJIlGFj/ND4Xmm7BzmaZbIa2UEUt9x
0e+dz6r1laeJVZ92Xg6fJemdKAVjS3Vw6iYrdxLN/VBiiQpfuilPsHie5LIqINDAnTyY4KRKy9UI
lnvkhjOeTKv3Frw2CXh9loANsrkwCQSul2ZR7XBYTympZ8pxd+WOvNatG+fDwB9t8kJc+JpKxLG/
ZTot+FSNyfIkcltANQefJXETDllj4gkPR25FR0iFTXCwT/whrFnGk03CDsEGniCSFaZuIdF9yjo+
UzBO3GTGQ5ksBR/gTsncFTfOpnvWTSJEuCQNgQt9c7qnSDvzRGICUwhU2tloS0cwRiAMZxlg4KvX
Ll0FRsCFczepCRjgi6qnvN4onfOwdcULV3a/KAzRJc/mNWnQCbh76WdeXvdQGFyxxvLbB5oLn9aX
TMDjSx/qPXPDNHN9mc86gXq/zJcucld5MqlYUMqciJ80PdFXEaqr5vKJNgjU2lUU8tqtyyA4IldC
t1dvXTLBJNi9azfz3GTLyjGLwC2+jpIFl3UFhWlGHqjm/DCRQWgqDjdRkuUTHlSUShZT3MJvI1g5
+eAhElg95vXKTZxot05YBE+bcqJfak3kkaXQgUpx+ejHiB1UKxQcVhnBSe7POe51yVgirFKweOGO
ZeOhqgSi1l/42Wp96uQlExzoT9MELJacS+Qfqse8XtoeQzEXmE4yjuTbo04gc5/hXI0gd11kTqvF
lvJhEPAEGhkGyp0kskBTXG76bjKsnW2LgNvdAqVSaevTdevazcsg1beotqkUqhT3G7cV/QYfSTqU
zAB4QbULrxcZ6P/MA+2RO67fK5ljUriNt9FoygNJZVuao5kii9ZUC6KWP5pLAoOshW7ae33zt4va
6ZaJzHUVyN4MhT8RSn+bSHqHe0JPVdtUGlsCS7A+N5tUjb37tc7mPBmg5yuOIDRmAW1SZgqB3jtD
KEAiSiG6Z2nCXelUAGK2esrrzzPW+lBRKTeMwhaeR8m4xgIK3XORL7ifSavVCJTCpYv4sZzoQCKv
eszrWfsBLmJFpWStSRAI+Yh6okSiKipxmurFPs/Hfusw4XW7pxBc9/oo6uLVGkv7rxIcskffRay5
1Zv5yVY2SSXg9hc3zVodHkrRXoy+rd7m9cLx1Z3VnFCKIPKJuEa1Tt2yiK5apGC5rioUSvMuD4e7
AqhMgZGyKG5sh8O8dZWnkrw8UicQmh+t3wJ0Nvp2bYxMtVHJYaCGreLej7b47TwCDVU3yrM8AiS7
Q6iGLW9A9hyiEXKZe37zMyTqe3nC05omMZ86iukzY9aHv9VTxcDcqu//Iy+fSzKEmh6J609FZ20B
nC278kK6dQYwtSFFcDWKpaslK/PENZvysmWubwm7cvBlEUkj2mUKlQc1QUBuvyEj+hHmve6qG9Dg
DWy5GZv8eDtVoIrtb3o3kLXBz3DSD3+beAivpZnsQBFEDQ4RohlyTFSXPLOnlMhzD3wCey7L5F4T
sv+SAtdjEvCxm3qbaoQii3JVcJHGlshSLNjL65tG4IYB2T90/c21agRr7XIkIdAzsEmXIt/TT/zW
JXxGmfCWQck3a/WfVY6By79cfUGRjDlFEX/rQvyjf3i7yQqmEOzcGapoQrdmtJgoxW96ZQFleesY
I9AP5zyWVQOjuKtcYMgoMGdqJ4NpBNHstaW9iBJXEjemEbB4bRF30CYQjAuEX6beNksIzvUlj+D5
reWr9LpEH0ZTcUPEk0dbR0TU0TemjLMX1dwZ9BQQEObBGLDaMi+edJifaeuQteRF/UybBDt37ca1
XJ1FsHU3SJFvCRpFDc0N6q39OMYdS+KxqhBIRR85GR7jWFdyUAZOGIGncudxv55sLUvWmwryHb9H
G16d06pKsIV33EdbqcQKCg9AQB0Lt21rzRQa49Nq6O5gB0WVw2ffzUIuJ+woVNFZlid5/Bjg2eQ2
2tkUgvN9kYc8xYDdXU9ApxCB/e7HCAQGxa4YFUBYKfyOK388RoKtx9Nsk0PrNM2PjQE0xLN8vD4Q
zSI4CjtYJLpskAmrnvqjwNT+W0Wpv3nrIk/84P/++a90ygveuvXHE0nZ4EZtAmGs+ePu/FmUtC8R
SpXpo2NIUyj23IWvPc137TnieZZqETzjKJqOo9YvrTs+xWXMn0nOlmOZOga2NOfUBc/9xJeCzUxB
9NNyCNyBGw5Um/bI83kbEIHVYksHaf0Mgq1GlclkB2UC1XHJ48yrOQfrZe81L28YnoG31TQ6s7l6
ceTRb7X5px4CUVnV7iU9q/qm+uOTyVA3SgDOvLl19l6+7lc0t3lacxPRClo95PX6S5htuXIZYy/2
kd3FtCdYSdh3I4LJ1SZ0RYve4zY+EXf7L4jGHwYTdFhJIkOgpA7FXUgiSqBWO1GWwn2UyDIKunAd
ZaeU4Mx04IIhtFGJs9DPFN5o1+PjTZoU5WNV+4eoNkLFaasrbrLSQwgOe0m09Zej2+5fJdIEwoYA
oJtgVKJEl0AuuhEcHjkGYRCEer63NpbpqnBn9w1FarrLY7f12U3Gkru2PyO63x4c3fso+84k4TYJ
AqO9CUa5bu4iRTCi95DzLIKKC1piHIEcXxN97E3vy70EI2FkshRlhr3MA56vrJkpXOA7nPAThMxl
yjaB13jCh/IhFC35Tbl7ggySpPG384P5iyPw24KAvt/maz2bR0kB9Vm7UzIKI3XhhoXEhx0Z45cz
4tIf1q0/286Zv4Kum0aZJxkR1Gc25zDWW+OCTmCrrwAcMOHpSM6jMZ1AOaDDKcrkCzMjKZtG7HYh
KWBmEPAXIYUaUYIjfAUrOqp33ZDwFpEPxFhkTcYoLNFVtBIqEtAJlcyWF2yKTt5rHw63RJVCq5dU
a4ygaOFda8p2x09TLgcbtmspXq4mbuHOy5gdKkW28rEEZKscCPg1FeNff2vti24FOYKhUjRv9gVm
B29duvVmAop8aB99TrXclEpRzdzPx7V4PoWtu4vk+wfgmQj27ff/iVp30ez3/y2BEG6S3/8djoA2
WFEuEzMawU0HxYl+PVwi8JRcEeIpXi94dzxc1ZWdShFH/jTZOoUU9RO4AU9R6NA65qnkCKgU5Q7A
/PFrLqxKkWztA1N3O61mEjiH37Z8bowJaC4V3/zZkA8XshhTVKivlej2Ad/fffp2ITqG3MqfMUa3
swrV2I/i9HY7sQZpahou3Vz/Y7R18089kqA5cGv8lXx+CLR1F+NmRDZOrhymUFG9oNXnwZwD16hS
H8J2WQQ28gShEheegnTR3K51frmjh+q0sSj73lwwEmLVx9cbxWswOOGTXFoxexIf7JkZ3BvEHeT8
IHP2sniXdP5nshPfgcv+K87cYZIP5S1rLgqH0AYQhNK76/BkCNe0Ilr6dtWH1wsbshq5H8ing6KU
R6wWx1k+HQRxDRHqQzMnxFgiTVEKec3nHFfCHeUNFBWLXV6g6W5XJQBF2U23JnsUgZOjaIbBOLKy
p3DvKrq70wQUVYBAuKwDZ1I0gB2DLADwYVHGgJ/M5XsWRezgFD2kcqyKIid9jsNS20ZAwjZXHY/s
uOKYEhFuxZUo0koCSCEVIQQpg8IoMkk3ABnLIuHMyBc5iibrfta68LMsLdX2tTv3ZVVFUa6GR1zm
Izk4BkTn5pt6BxwWf8zH5drvoiEm1FVES4tDAWYliiTWzOlCMKN0l1JUt5vHXu6igUuffUDfAT4W
4YAyEbxWDVt1sRQh9w4it37q4ZEoWNmp6VWKQ/Gp/+QT9vpz+3OhHSBK+bXyXgpXvAt3GaXqkjxR
BIr7XHa8AO1ePeP1jtEadbgHUFRAxeTyCaaIQq/pw01CeULgzopqxeKUGSTB1wxYKAmAaDYpa4pD
kYDGwVqrfYk2s/Zff97uNiGu73/KSApEFECcsi3Yj8v1dhuxblpteqd7okTtjdDaD5MJLE2tD46i
rhsj1fwa+iMFZkknEXFh6QQTGA9RRihFnihy5BjAHNXLOyi6Cnoj+PJyzIkCsX7tGYvanFqhx/5A
837rfMwxKFG4MzvQgi2CZOBJjv5bKcyAQu9KShrYUyS2EX2SRAMji5oTvlkHyyQDWg7SEYexSXLq
xk3yannCKmNERvXx9Wz4lOQI6EiLLUdgNV3sZ6RwV5iKIG2cur/c45VmYNd/Jo/1EL8YBS5P3v8/
AAAA//8=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_xlchart.v5.24</cx:f>
        <cx:nf>_xlchart.v5.23</cx:nf>
      </cx:strDim>
      <cx:numDim type="colorVal">
        <cx:f>_xlchart.v5.27</cx:f>
        <cx:nf>_xlchart.v5.26</cx:nf>
      </cx:numDim>
    </cx:data>
  </cx:chartData>
  <cx:chart>
    <cx:title pos="t" align="ctr" overlay="0">
      <cx:tx>
        <cx:txData>
          <cx:v>TOTAL MATRICULAS - POR GEOGRAFIA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MATRICULAS - POR GEOGRAFIA</a:t>
          </a:r>
        </a:p>
      </cx:txPr>
    </cx:title>
    <cx:plotArea>
      <cx:plotAreaRegion>
        <cx:series layoutId="regionMap" uniqueId="{1AB89843-C6A1-4293-BFCC-C0B75FD26D01}">
          <cx:tx>
            <cx:txData>
              <cx:f>_xlchart.v5.26</cx:f>
              <cx:v>MATRÍCULAS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>
                    <a:solidFill>
                      <a:schemeClr val="bg1"/>
                    </a:solidFill>
                  </a:defRPr>
                </a:pPr>
                <a:endParaRPr lang="pt-BR" sz="1000" b="0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1" value="0"/>
            <cx:separator>, </cx:separator>
          </cx:dataLabels>
          <cx:dataId val="0"/>
          <cx:layoutPr>
            <cx:geography cultureLanguage="pt-BR" cultureRegion="BR" attribution="Da plataforma Bing">
              <cx:geoCache provider="{E9337A44-BEBE-4D9F-B70C-5C5E7DAFC167}">
                <cx:binary>zHvpcuS2suarOPx72CaIlSeub8Qla6+SqrR1t/yHIUvd4AaCBAluz3XfYF5sslC9yHKPz5kYR5z7
h2IuAFGJJTO/hP7jefzHc/npyfw0qrJq//E8/vpz2nX1P375pX1OP6mn9p3Kno1u9efu3bNWv+jP
n7PnT7+8mKchq+QvgY/IL8/pk+k+jT//539Ab/KTPujnpy7T1Y39ZKbbT60tu/YvZD8U/fSsbdWd
m0vo6defT0/mSdqn7OefPlVd1k33U/3p15//oPTzT7+87epPn/2phJF19gXaegF+FxAUUsaRLxAl
+OefSl3Jr2Iq3uEw4Iz6hCLGfMS+fvv6SUH7f2VEbjxPLy/mU9v+9OXv65Z/GP9rQdbq+GKAWJ8H
e3p0v+6XPxr4P//jDQN+7xvOqzl4a5x/Jno7BXGalZ++2uBvsD+m7wIc+D7zeRCGwif8jxPA0bsA
CRGwIMQhoRgFXz9+mYB/Op4fW/9Lszem/8J9a/f48O+3+38ZeV7z1dPXn//32B4JhAjhiGBKCQv/
aHtG3/khFpSBEg0wweLrxy+2/5fG9GP7v2r6Zg5eSd7Ow3/d/vvnIdbl//5v9Xv2N84Dfhf6jJDQ
5yFFmJIQzPz6DOL4nc+pH3DCqAj8P2+Bf2VIP56GV7/mzTS8krydhvj475+GyDy1Wfl1Of4NewH5
7zhnwsdwxDMW0LeTQGESQCxgrzAeMsHp149f9sI/H9CPZ+Bruzfm/8p+a/vof8AWeDD2b3bCOHgX
spBjAX6AhoiHb5wAZe98ymCTMJ9yFIgQ/dH4/8KIfmz9bw3fmP8b/639H/4HuOBlY59etPlqgr9j
8b+Do4WyMDz7YBQSTN6cQOcoiAd+CGufgI8+O4pLBHZZ/P/CiH5s/28N39j/G/+t/Zfxv//sOX0y
9uvv/xuMH75DsKZJwBFEmiIIgjeLn5N3GFyw8JHgIURC4s3i/2fD+bHlL63emP3CfGvz0/LvsPn/
PST9Fp8vnrqnpQvsX0Wlfy11Pw6yjTdN/yo/uCzc7cuvP2OIJb9lC+ce/rCovx7Bf9T/9NR2kDZg
8o4LwpDAZ68BsRNM2vDJicBdh8DBhH1zFJU2XfrrzxDqMgKTyH1MA8QDAT6k1fYs8jB+Bz6eYh9W
AmzBMAi+ZVInXU5SV98M8YX+qbLqpLOqa3/9GfmwKOqL3vmXMSwEZpxh4iN49XEAO7p+frqFdO2s
/r+IFXoog76LZjGKGCPjbRAMbDUYnT12iMXS8vR35OdqYUYZHLqpSY59VtDICZKe3SZ1Ke5riXGk
TD0ubO/XcWAq/DDnutploaljWvn4gQye2jkp6llwkVZqqGP/m3Ji+zqqM/o5rPW4Vor2Nzjo+huR
DjRiSHYbfeY5QS3SNlIjabbWBkkajxbJSLP5hVZpPHnjUEVmYnz36hUpeeaaVuxUWoXBhsoqixDR
dlmhNk2WWKKoC/NPfTbnv815d5NXHZWRiLhtsYy8Mb3Nx9J7xP6cx36W6zs6Z2RpG2+6IsHYbVXR
epuapuU1m8N2KQaV3E1+L6JCp8VvOliM+XjyMsGe/Ww+ybC9vKQ5cHoQFbXhTqQHPUWk7JWJOoL6
SAZDe8RJ2R5rXN10bd/vsjNrGIaRRgLXF57TcLpO+k3X8ceeD+tXS/0HC4j9YP3AGvRREED0jwl5
s37mkouREt1Fhefj4ipNil04Ts3ePWRfN3tqcFNHjhY+fy15w/vezpqhWrTN7yKrm4cg1TrqVD0d
NNX2oSzqIOoVMvt5QvZhTGsVzzaodk7atz6J0ViXWydNU7yX0l4Ntd1BWu+dPCv9h0nYA7L1eMqa
Dqh0up6mvrjIJGenTA346DRlXd8VNmiOheiXU6rxaZ6DB6+DLWGn1I/yruhOAa/0Yap5u9C4TX9v
OxoNSKLHtB7Nauaq2XaeJy654yVl/4HhKQAOrzcuYQEEmSGHAwI2MKG+/8eNW7Kpb9OC1wvMu3wr
KpNe8S798lAlMmtT0ToWfNHDHvs0jrBbai7rezX01UqKEe9NycZDUmzq1Ifd5ZfiyktbO0fWjPzK
0aJpo4yZ7hDC3t9w3ntmacvweg4HtA7Ou1hpxBfhiPRyloGNKkbr5Vx78q5vcHrHm9iUk1jIRtnF
TNlwlaOymKIxzUk0zSRY9sg2C2LaINask1fi/BPSYar2TS+WuWnY3qtkscjnYfqtq+a7YcL2zvGT
lH/868UcBJTC0f4Hs3LGcYhZGDAuBKzos/zVeShpizTOs2bJoy556nVjfxdU8XjuGLkWU2/2FffJ
0vPN8KEb6fWAm/JFGf3YDGx4IHVKVnPP5Q51tD1VIS1jp4FxLPN6fs6qpI9rYucjqyZ/F6SBXtWT
6t/nPrszkpUvA+vvZKnH93mgq1XN+mAXJt149GZ/iMncjs/BsHB9dqEsYzhL7KmatLfVQfdsq2GI
h6IJj4GU3mJEwXRnUdbGo+7Qh3msVNRqv/h9VtX1IKpMRoEtIz30OotSVMSBMPXn0ctubIfs04Bz
E83GpB/SLJxiK0p5lzJSLQPWtscxmOs1Y6U6+KYk27mR7TYNlX+wg0hWaeWJozCKgWMJisgLNVkp
i/r7BNN2W46wNB2Z8aw+olFc8TAd7h2Le0nkCWJucaL7e+N5OiKqoXsntJqnS417siomscON9g9J
haoT/AK6tGGVxN00ynpZwamoRG6vkWqqk1PxMwFH9VlFoCl9pTKVnjolNtdRj4Zxj+iSibx4ML4I
Hob5FSG8JVc4f2iGGp8ljmjLJLgrUBUV6RVJ1JifXwzD8NLhQxHoKY8MPnSO8/+qo3XAb0NvmqPC
ZDgOs45sam7RfTWMwarktVqylqN7ixOy4xkNYI+DlCR+cpSq3TvKPZrqU29oeUfO6pUen6oy6a6c
yHVtbNEvQm6zqJln/jjkQSR04X8o+OBtK2GTBQ5S8cjQdJ8mDbptiJivMsXSOB9K/pjQikY0HZrr
KdD8Bk6Ux/bcj+F2WoS+P+2UlPh9obqF48957q2GANu139vpQ5r7cS/Xmogwj0a5xtTAy1CtWwir
3MtfiKhT/uvmf9YpOsB3I87V4vVn/qz356G80fn/bA6/VqD1SGX2UifhFCVSolsyhmLt6TbdwkyG
J9PXZZzkOX4ei0PvJexlGtI5QoXvX1RJ7X9RVU35XVVay1/16uWBWDvVOqmTk1OVxatefzQAp+oG
4CVz8McBgIujq3ouTOyZEt2INj+MWULfB6hAB920UzSfSdGbcZP5JlgkfKDvh2JslknTB2snDWrm
RbNi895JGWa3xdC3Jycs+3U3qOx9K3N9NYT4OqPdmjW+7WLUZjuTpN6xoMTcc+bpePK12Y5V2d57
Ta7WKSnRwkmHPJdXY6qew6Y1945lkqikxLtz6kVfp1Hq+93ByRAT3oIPAVk5qU0avsV9ImMnDZPe
P81Du3bCEmfVgpRFswmLAyqn/kNfKn7FA2kiR07Ka9c5G8XSkcOQlLGtNdo7MpvwinOJ7jKfiJs5
JFfJ5PUf6jwzu84jLHZaVlK5xCXqN04q0+QZJRmEf1U/vIfvJl1bXDW0yeKsydq1YLrderSTN7po
ZJxAqPyS8EVWwlxnBTNxK/LsFPg639EMfiUuhHrQof59rsb2ZWjozhsJ+ghxVLFMbdcfwqRqrliJ
/EUjR/FIPW/VT5N5wVTmkWRefl+cv5t0c7cqa3ogtM+uvU7gZWiL+XbmZIzrzqcfbAWGRh1Cz36h
1t5gJrB78dArknzu1HzTlDn5TSEPRSbk6kFW3rDwIII8dUKn6xnO5QMNIa0IdD1v2Pkrw1gVkQwh
qoAMp7wyyGa7pjblxje9f2R50y+kAX+ajPX5IJnwS5uzKBG6lVFBpz31i/KpnoMw0ogOd8Z4bBky
ZtYByo5zUVUnZU17JN6BlVN1chz3sBNq4eyYquV3gVNl5/xnZRshH6BSlD4kc7MMCyNuHEt704cp
nKrr2dPpQwBQbkQSLPeOxIydZpVtWZBX91lGySHo85e0weqenFnEwGxz79ZxwqkcowrPYufUlbZ2
NeFBLT09oE1DRxPzhOnbZJcVfndbN7q7hfzD3+h+8iJHOsFQtCJKccg2jmdLf4haPpDiapLinite
7bsRCnmy6I7taNvLQzblJvU1g6B/DJNYDvkg1jIjYmfbl9r6+trgqlzLpjCRI4Oi0dfu0UsIOIPQ
pHYbBCiPZgohgl93zbE1Zroz87jjvZo/QuRabbQtA0jMzPQxDIeXsKN6l4YzTEhZf3lwUgGrKuM8
QcX8XqMA7SWT7c3UZc31UGQrR3GDzM3wlVV2Dd1YGeovg1tKgcvrmkGit+g7f1l47XhwH8rPX8tE
A+FRnnSrgM049mtZze9Z74XbuhluE8iIL49W2nmVQV6wSL1pKOLGUBL5bSk2s7JfdBBl4Mk1Obpm
YW2ng63srWhiJZJdSnzv1uSUHZO5lJEV4/QRq9lbdiwXa0cOEEZQgfKYd8O8oBBv7fnU0igHp7zo
84mZaBKlt3eSt7RjygCiHc3S6yHl4y4JTXGla99fZoM33usu7yPVpOQZjBCHASGfJ6yOUJMIHjuY
iBh8j75hs+rX35u3ufaXvWyn+5yrPvKKCT97uIsZ0eRzOOtXzUe/0jdj59l1O7bTjpo23KhZHWwm
g3Umjd17HoS9k/brzRQKfY1Rjpc1V91tCMBIPPcy/zAyr4pImJnf0zk9eCYr04hBZNxkHF66bIM1
m55pA8dKraqPosJNHKZ+e5eXXbVMc1wce0LQmpmCrcMqe6/8MVjWtp5+075ako6mH3o7mG3Ym2AZ
pmr+Ed/pl6i66DMN7sf1Iwl+28+lf5HCx+s22zZI7KX2KxgsHMysmSAWz9AptBz9VnFDo9Ir5nut
5nBhetwcJfH4GnkQ9JIa+XveY72uma5OuSz7RTpZ/yHzkj7KPCOeZsn3uU55hEvM9p0N9Z5XgLS0
Y1V/qADNWXkqSMH8QOa2x1FJvOnQnEnC7NIfZXiXpIm6tbbf54rpD7LDEWA8ateQ2ouqXND3XEx4
bcRULyGhpu9pqvCirc2wcSQrIEDRpp4PjkxUd5BePd+woSzeE7NyXNsP9uSz7rY8d0h639+7/iGv
PTRTFdyUYmxhsiqz7zuTHJuCZ3Gaz+qZ6W6BieKP3zX8XibHsvJeaYBHGe+HYLqvKW2isETzU9kS
cAPzyG4yTNEeEgiIT8+CyteLAE/dx3Esu7UvIQADE/QfLJpWTmGW4Oh7MTcHPOfpjesStbZfsUqN
S+cSCMqaaK4luKZvvsIiMe2GNnhAqAlF5PS8zqujItfzxuZCnZyy0+sQeXAaF9ZZ+L3P74IqnKed
+ar7nZ/N/V0w/1ZUXfX7NLEF96T3yU7kTmMmPwoNzrSp/OkaZSTZJgbPazXX/EaWRRHnsmVrNVbC
/5whk0UDkeV4Q0Ry1YyG3rUVnDeW1/XWkdgW3dbLZBZ72iN3jpfEnKLgrpzVuKi016+qJFPRxBV9
dG8ewEdf3vKmvLUQhESAyBWHllVRnox8p89UOani0FkK0ZTIJ8D4zkwncQ8xmzDmou32mUzRoTTY
P5SoQYeE6G2BK7t1rIvwzG+9XK4758/k+XDoYWE2VRscLGxtvHC+aQRerVWckS686f2yuw2kz6N6
MGKj7Njd6lyp2/6jE7lHW8PssbGWcJRzbzMWnY3pyNlBklTGTYqnj6rtmkU2Wtg0Z3K2DaSkg/8e
cqJ1aVEVQ5QxpHGGmzRuKB+WSJuy37G+nhd2NitC6/ddTj6lgDxd+9zo6+n8cG+imbMN5eaUNpwy
HbX0nkzUbOs6vetHo/w1txpWm/LwddgTcSwgUEtp3sOnujw8ekMOv24y8GO9YUXHQi3wOVPuqyBd
JXmAY5c4f8+eW4/GQet5V45Vp+3mskAMAMKnvg3wJV++pMZVVi8Bjy33jPuHuinNbddw8HBefijm
AH+gVIfbSQQl4KE1/hB2RbXgpuTboLDiDrf5sqx6GCqqJrY0pO8WlaN9S9gyGZpuYQHMjv2ublZu
9Zd2qq+61Fu+2mRhPUGSIHm/4v4cHi/D7XHAFjRM8NIUhb8KUj94cGTBm9ekk6JQYsAf00XTs2FX
JHOyt22pok634TI7k47XoRk87nfaMd2DgoPeC3+deo1Oom4Mgqsy98GTp1m71DR7nooy20G5swLI
Q6XZaq4SHhPI0/czmqtVQWiKosQr9DUfFZzfWTku66lR2x5NgM0ElTlSKDLEKlXjExfZooad/hLk
fh6VcujuG0n5Cieo2smuV5E0bbtTPJW7bgIcRzfB9FvRZpsJLhxsyilJcBqNEMIsIFj24mZMsoM+
e0QTeOIeSq5V5GUsjdq5Yeu2M7m/ttJbZuOpGyVZVoPhAH32EIoT6g1XAPeco/JMoLixpxzg59tO
Bld9OUwfm7Kha9Yn6Sqz2fQxqdXnHMhjTdW0KDBGy0yb8Wqs0vFKnt/q3nSrAWfg4c4kIMCDhnBz
6iDkBWY6TvAtpDSPEqWqJZwKxYE0HZwf7lV5E9+EgE7XZ4FjucdUJsVB1aY4ZL6+odM0AhTJG1Wu
vda7GQFVes8NL1aoC8gOt2Q4UoD+IAQJ/GeRxgXq8pdSh1XMlShPKaHVzhPDuApr7D2wRL93Gue+
YHO/R5mxsaFG3KcjgG+al/ylzKqlahPvN8DuvNhXOrmuh2HaNUE9r6iHToMH2VDhJ2Xk5T69cw9/
zpalhGTBUawU1aIMfXBbvKJ3HQMUC9AaFY35bRoI8dIJtZC5qJ9n1E+RAGvfZ4NkS5IpfqCeYTvf
gjm9wZtuPL+wcd5AuaJN+qvKCHZo07xZJHJKY2K94tBA8PEBQNQoSwHzbAwZjyEuX8ImxB/ySYl1
oft56bTGGT0rwR8tMmg5kH5Il4lpUPyWTumIluMEe37JPYtiR9OuugU0jx4nVNstxB124Z2/oUOV
xOHcNztHpopuw3KUdwaX7KYwzTFgDfnwplGaZUncavKqkVKhvFMFo98b5Z3hMbZm0zWzThdJRek+
qMRCa+tvxzFje8fKKsALLlJHp7mhmzEnV0wHwSqkuIQcIutu3aPJJZSQMpPtAT9pb4t8ro8zoAFO
qCoLSZnspyUNp2zdBtXw6KdXLn6cMeKrqabJugto/9ibV2zOxuQH2vTMVk0YRDnE/RuwILmGen0b
s7FDSwKFBA74m5kPRe7FTjpxmuIIHZpwLNYM0reVhBD8kTbeFpOivZ9FXV51Bc5i6LB5ZBmq4x68
14EPo3yAutC6AOzjscGwfkpZPegxTzap1wEueI4bsQyG1cilv3LB5khLL0LgRvaO7Aq65n1a3vGy
Tm5DNW4uMWgP8evExamF2BBgyLI+kFmT+6oLtiQb0GMbQmnFICE3wZm0XRFRObAPVVCUu3KayKJK
M1Cb2W8MdG/CkCTXmeyGyDVnlExQGWH5obpsIJlkEMh4abdNC9hiQYDrLUxnHrvtNc4NviOXd8dw
6j4FIHtoJXurnhgAhIPYiZw6Lf1jXwwPJbJkY891EbhbxK9skR9FYBXAVqQtIDYPyCY3eXY3joAf
jbI8Jk46nKVB0nebaV66xB8XAxSVKJw6LvGXVclPRFUrBxE4jbHpTwVO5mtHTcOsFoq1GBxRAqlA
O/uQr9f+whZpufSSs3MqvbrdJ5LeWOVBifLCy/Shk351cDw2oOlkGQkgz14PlKDbtDcNVHDqYUlG
NKu4ZPnKz4r+6ENkdgYmh61Qvh91UGdTMSvqMQp7j2ydeG5JcewAPL1I5zmMwtrL5iFSmFcHevYg
rx5sHq+Y/Q2T3F5kmtXjRUF9eyvDVwok/0QlnnahLqb9uRSyL/pu2ochHlY5yp4c9Z3/hqR1V3qx
Y2YlO/pzxXdI7kndeUc4vcipPT8aKKxGBiK2LZeN9CKlQ7BIz8bFF7qd7a6C3LG0kpzcwzWGnuYa
ZVFRpuUNlDXzpQD/D5FaT7eAWhabSTb6FCbCi8tA2I8DKh5cJj1OH7oZ5Z+KFj7sT509KsA2IyiS
ZJE/ZrARIQRfNCRPd8Pc8I9yjh17Qk2/zaoxW3r90Dz6tX7uPJ2cxpCXJ9ea5kMXJSVKTrk/FBEh
unrATJNlnlX2EKKG7+EGdLGay6C7ryRroiLg9lOloJDj0TsRkBtEy3m8KTIGRRNq64iPadhCGDv1
a+ult2OaagoAsdlPgZdv6gQc1VM2LSqI2g9zKfxDQxMAqHNxj/seQvs5mG00Aex4UGHtf3mdDRbr
0iT3TvAn6bmbuevbaAIMZYFp+HBZXyRLwlj0jfqy3lgZMVG0t24tTp4c15WfBLFxS7Xxu8cG8D8A
gFp0K1UyHPyBPwDuUgLiR5oVm3N54+Oe7fO6uvErKQFl9U14FOReaQYyx5qgEqZ7jK+80EpATKBR
lTUywrDSt44XngVB1vUxBKDi0q8TDPZceqIQi126Ys3YbtqR+5Hrxj2a1Hz2+tBsoWqZ86jyRRcF
gHRv2imnx8T3Mg4hEY00sfL6ohNOSbAjSNxcSIhqyNHkxF82uuQxHLfkSEeYkzTh+SLpbD5EsJiG
3dTQZTgIeVXgSV65N1bMuj0vtWE3V2RJ06wYou86F/pHYqcjGpVeYU0eEt61m47YZiX8aYjclrdB
Xk6XV0c3NWpWyTex2/Df979TyaErlaflugi8Zg+4Xl1DYbNr9q3u4P6Be31LF1gnInbcrF7no8d2
+RzAlYVMqqWaADkfMNy4irDJ+pWda3tJijgdIJE3mCwNHcyVdTr0rJOm9ovOpaZ4rkye9SbMzBVc
6Qh2YzcfFYHbDCtTWbycM7jgkTWA4F+YBE7hJZh1iJ2f0GW/NT1Nrh2lMIQCpMjmi5DUsJCggr3/
vhG0HXlsBunFbgM5wWUXtRDJrEijqnNOJQ485VNcnIvq1ma/g6w6AUrkQUrfMbkuJvDhPAzpJd6y
ee/HUBkWOxdYedxbeelE7ygaspsE93cu1GvCchG0vISadeKtXGoBlwRI7pFHA1ecAKwCdu4X82+1
XRvV0UfVILoOcxF1wdRfO5gViw72ZQgBmIN3Kdy/jRiDqvzKIqvSRY0SLyJpkaHIIcmZ0XLfZ+3m
kvMWX0knlA2d4nJE3bY1/YuexuGzvCuVJJ8t8p7YQKsPDNL2hfVUfcw9ySBu8dJtX0MIjsQ4LwBP
5e+FMss+z6utVulSJXCgR8UZVkjP6EMBScSh1BIOJ4JUug6qS8lVkB6twhTAPldh1S3Hu8E3gKGd
y7N5k4ijQtPe1W5dRVa3v8O1IX3n5FNXPEFg01/Ks1VmAsjFfHqp/CrA7m0FeY3DwQjkZGlXlk9t
z/nCaqUOWWmTaw/SrQtSlhZVJMX8TzSys4aBO7eXPmyde9dc6S99nL/yzzXSuVw2wVjeZ1XS7OFy
BY17+KeNjx5TWTzjJjzAEQcldQx1wCEPPyIo82ygHtcvZzOGHzs9fy6rsDwpwDRuiMH3TmuGf0Fa
payY1o4sYBM1AAPciZm219M5ppMjdJbaflzANYd059Qae/CDWXzAbTluawM5N/xvT5QDjt3EQRPG
XsjTG+57450cGVvIcRhWsp/HOwhks+us7U6OchpM0RflzeVBMKhOhB7h6x5lPHYadpbNHSQ/566c
dpJRP84MLzeObGq4ugCXYNLo8rXzNwhhV2HZDteOlXmiWiWBypaOtCWZThUqL5T7Bly1hQywrAAq
OI/A60Wwdb/ne5cppERpF6wY5OAf6xDgxWnW9YfZAiw1026AYefJgs00O0GVhKzyrJVXfS6STQHg
/I5qM+w7D4l1bvPuWqCEL+nQ+TedtGpRNqh6SHMpolaR8hGX/JkKr3+2RO68PCvSqPKusgl1WdQG
cuGxNPw0996NmEj3JMu8iXzSzxGGHHw79ajfQdAbLhym7lfBrpV986AgbtyxFuBuh6n3FO/smU9J
2+/gF4QLlxN905eke6gnjiIfp/MdT4d8lwgMZUMftQ3UhpsF3EwLT04qVEvgklH1f2h7kyVJcS1a
9IswEyABmgLeu0efGRk5wTIyswRItBKi+fq7IKoq6tQ59uwN7p1gqAFvwpH2Xs0OyBplsDx3eiQ3
/O6eac37Liks+8Zly6/bXCRvEgug16cON9Ab6Z4+SjHFH3M9yrJ4QqJ6ysF1PmcgSOLKLd8qSudv
ln4VSNNfW7A510J6Ktloqx57dUoMeJa/Zpmsr15lxM11ySaVbN3A3cvUQhx1Fm7prJSMH3MyvtdW
mW/SDYYk5+Hy1DMZ7ahW7g08fnlyGzKeQg7es61ctS9BlT8VDXETiCjpK8xsfyyEtL9mK3aQRoJs
8CIILXIqfkfN8i4EHQ68wjPD9LHJTP6mciNP629up6UbvkVNdmN64M9y6ZarKcox2fprhMHx4BTm
vm4j92EKgBsN6wVej7zYC8l4cTq3/5IpdWQgC97akjd7OTX1cbve5QBkeXNcRlEf3TFYYo1959uy
nqlQi29RmS2xaB3ndTsr177/i/O2Vxu5B4bCRh24PqGP/49fcoz02SPZdNoo1wj607OKdAsJYeeq
BAcP2M+kD7YKF4jGhEzmuewfNkbWZ2197lxENB+zEW8DpMo7fdiGt8PfV1StCg6DX0yJcUHpul4N
3H5NOrfcsmjne8j16G3rimYVHv2/Z2x9qiIfM7b5/7rHNqP+a8bnPbpl/F4V5rwxmhvTGTh2Tkho
zOGzz8jhohrj37auIsvHu6jlh09mVPuNc5gJq5O8c4cLJeL1k3V2SntoI66ufsP0PVsPGxu99ou+
rpCjICqJt1Edmo++bVo4hu7J6dkXyBadWxAVarcoRGqVDzx76/s8MBNY7OEtol3M/Tx8zu2tfi3y
1j1+dn1OU/mwE0vpSrBQxFFH29rmbgNwt7OIUXk2U3X7V/+0TtsGewxu8zXkMrxzosvn1L8nbNM/
+//z1tvVftG3V8H9pDEaXwropJ/ZPJWnsWuBwa1Nn7C/mma0H80t6GoWUt5ITVOjnfDKhw5Ckah8
2g45bYP92Gkn+ewrIzeKK6PI8bNvvbxoM6iV+0Y+sTKj1/G2LOT2ydqPBMOTq5EJ/9X/Sbf/3f9J
9W/x4dY/au82DhE9jyXIDTxUd/CkZHeB7LI7OtTpnC3udevfuraDtPWQeDYElbvOJa1ifszcNjoq
Zt+3Pl/6/dUXfD9U1r6A+e6QVL/kQJdfoIh/R2orb9uQtkWbunNED1tT2rI5qnDJkq0JoSi7aWte
t1Y5z/zmjfaumlXqClm8Z5VXpnkjg+s4FOxeDU4QR62bv7cmeKycMf8yByI6lsT3954nom/rldSX
9S5U03TIV9U3bJjO0UbsF10V4aMJoYRYzwjLnKNU/q9ynYWYBirIre/vudvlo1NbiMem6IA4Odzr
aoRuqAYrpOE+CWO+QBXB/HE4LnLg99uIK0AkieFta6hQYZrTh99ttrAjnRuwFKFXNUCuuT5goapj
dyES9IArzQGUSR0PYmruHKiLHSw3N5tpFQ8DjQ5usNA7FWb+x4GFBTlJ5gAi+49+UxHnVEBeSEsd
uft5pP21aNvBxNwU+Wmy1dk6Q38NHGpTIMWZOQkpkfYVvxsSih8i57/++wRC3/zHRJ1/DAUdOAxI
jqfHxvldbtxEFE4xIVrcucKWX2xjdvNKYfScVidKpixVeFOpaHV9QaZ9EW1Q/RZi/jj5u+e/T/7H
nKxLvUwgi67rF+MP1UtUhbumGrKHrVVEwNGQiOmTlGH1UkbKPXSE1unWzH023nHGAU2505nmQ5jk
zqT2FvTCtSn67KSjejx2YUfveuoUOxlO8wv2XC/2R8f8YAV4V9cNgVaPj+Uwmz+k772OAGK/OQMz
CECEeco0VXtFZOoRx4E8A+oXRbrfNjLg1vtohOh10Q8tbHzXmjo82QZEwY/Wr/yvQ5l1R6aRQfI6
qN6gqo63CXIaojRcAnlpc1Vi6eyLfVNEw670HAJ3C87ESP7rrIk69yEvvf89L1+vLdfR/+95Ymrv
qQ34ydCuOPsVsIC5G7MnZxhIrN0q/KUDbEhy+O1HDvwYrY2ebaHovusr/wwWVd71iwZmUjXTt9Kr
77e5CFkugyHz2zLkVZqXLb8jjad2qgtvc6jtSwXWFU++qK5gD+zLMLosVaMoDtto1jjiBLOvTbbR
aWzZXRctD4rit53kYxGrfImeWhLYq+vXBr6Vdj/rqX+1c18fs4E4+4VNUOyQd2m8/kfvM7vDhynO
tuH9S+Y2Tw6X+gdhk07GPgtvY0bce9JpL+brgODzbwm8+MmFqvsyk2lMP26EFwrEMD5ACfheToWb
5kDnnxqIrFMhmj/PmtFpnoTkJN3O/jX6/3deud4ZXBnuPEq2axwQpVmY2+e5bn5Y34zXrQXJBT84
zLJkawKGsc9BnegoK54/JtigTD2vQTSyXl3qUt2cTn3dWrUMAPcrTkH/xx0r1XfO++XAWKawdtn5
+1/dpFqWA6W+OijLP7u32f/R7QVzs4MXqN1jfZweFphFrl7T3xwq54fItvgUAe8fCFEApSERz+LS
C8TOYSVNtyvqSP42VkgEx0Cv8SP09r4fArmD1OT20bed9nW08qze3l1Ht9Y8RbiiLetvLCr5vo1E
A5q6bS4eGQXcVWvbUAQwH6f/GCryiaZAoOe4i8hf45/Xb2duP4x7tzU/Ve2Pt2JjXUFELDFparUf
V7p2G6nHrJyxkKL9OfyPa7bT7fA5XIcQYKaBtV8GVdiApZNsRGwHUj4wwfp4+1sEkFuAZPbcu38N
YDUO47DSfw54XfTnFbzADtvL3Lvz8gWAQ5a7EEzwWg9pbgeaLgN+KkNJ5vK5iqZ4ntv+UkFE194N
TkNTr9HHsqj8uJCu+9LPw3QniupZrK2676cXeVjmxn3ZOiYZPHY51tetC6CFTJqeBNiLMDty8nBn
69nZbaO5J93T7Ks6UYyJGw0iFDWh5MlMP23jN499J92nypY1oDjTwoiHse0AohdeNDlWl3adUmZ6
uLXC3m+DW5fn1CbtdDXtt5v4tMsBIRbXEhBlPbSvCk7TO+sicZ/GpXkdOrIcuygP0220Bz6ZttQM
p22UiPpNUh3cT36xfKXunvajOv35NfYmG9OFYwvWZSfjedXLAlaoHoZiqh54JL5PVV2eiykLoUb5
e57Y2tvESGdv8KOU5+3a7bKi1uI4sJ2hEjSflvAklkvx1c/0Wdix/8EHR6QkW8brBDziEdI2QFzr
QOBAiIEd0HuwPeHXorcwMK4DgGyvuXQn7N6g9ozfFHsyGv0j+iaDAVQQAKt9hOXiaOGC+AAcSTSn
piyDHwMUpVH+Ltul3o0yis6AyconRvBxS90X76Er8rj1+IjMO5vPs6mhoKtZdfSrgHbvvVr6Q1E6
O94W7st2cEeaApPyH5sNDYR/JgbtUF+3QcOLLhWqDw7bKIPi80CkHNNtVPMhuij40kCW4XazIO1j
WIm9r8COT+FETrZZ6L1TSwuKL5L7cOxADWydDQxWvgzMZWtpmdF7BeH3LVhRPwW9IaiewRyiDDaS
zymRqTXIQ7dIxwoOS1PI6mcXmOdQWg/yZV8fAIn6R0Na+/w5A07SZwSv/zVD9RA6Ml0DsamO8P2A
Fhqr1sZ9XY87SLuAaw593ezrRS/x7DbuMdQtOI9NKZVDJ3+0ZCRxnxHIgz7bWBT6RzlV+tHvdJES
4BbSsc5uw4xCH9t3MbivKD3kHOvWw99i1XPWBUuKKXRfI00QNq/zt/4s+rP/c35t9Y+iaigWjj5o
X2RU61iu/HaOJeLgzaPd9at60kjXT0oFlY0T6ObVjfAYkyHHsxzKL4J68dbt92K+YffXkGK4SEsQ
0sYB4OQdh5Bol4PKbRLwU0RQ+rTl2NugnAS0kP8xuKXoEprEXVbAHJHHo13aq1Iuewp9+7oB/L5c
wgSJQPfRD2jzH/3Wtv0hNO6Piun2bna9NsUvr/yuF+Taq5RoFvTHEA3uFzrM1V4gG7+QWgd43Bo3
CfwsfKE833/EyQvAc8KLYjeu4bG7zDYeLKvuDHN3BH/aJ9v1aQ/D4JO7On4rqOO21oeREC1R59FT
mUPoCgumOOFvA6H+Qtqf4xjFg26z3yj/9OaDNH1dco+nttfBDQvQfHYrXhxokFdPstoHjpPdDG30
Mxaqu6jy2rc6d/o9J0tw2Jqti42ud8RXRMH8IqF8TsZV3QDlOY2n2qkukLDsC27Z40KbX5sGqsyA
wYF5UjfVSfboqOGjX47ekCCCUDdOrPkr+a/YrEBXhOd58lxIC/FV+sV+Nk3xi0BImrgDqR6hUQyP
2KiK41TP/RO0tG5cVfrNBoq/VB3+2kum36qFzLtmoPnFD1T7QDuaxUMzswNRuk8+NtpQ0RZ5L8nw
g16FUNvO6q9eTlYFD/DhdXuYEWlKJq6ahA1QHVN3epyjsNxNLcRjj0q15qH2xVePTy0iSkc/dW3F
b6Knl621HQiIo90q0ku35jK3xfnDBACHSptMkPD7bpO9YtGV0PsE/nVpy/k6e1CbceN6r7SwD647
BL/WqZ04fKRas4A6Ye8Y9rvNFnHDF1Fch+YFTkYQjpSL29b9eehDB4DjxggNIazQLOiztIZsY7+l
SbXoxnNb5h72bKRJvrLDE2sRua8Z1ZZbNaz97vKuum2JE3dVDDRWXwjwS+SWvoynSMEUj8C2v0Jf
1yKAX09DWZRHZPHITot0C0eqxvBd7fn5adHB9Dpn+Ud/Pi1/9tNMT68E/Y6BgpbMtToH/pA/Uza+
QX2GlHVtWWj9z6gigExz+xP9PUrX0azkzmkb3SZXTnTsZuqe2CZwg6APoqxV1+ZMPXAvZ/lSr4q2
z/6tmeGHc3Y+1ol8bJa4sHJJiYQ0Jot6bOBuFBwDaE1BYtsh9UZVv7Zz+V7V1P+juy66nf5A4PJL
Kh193a5FvkiaLntyoTmIC0X8dyjVd+Gq+Pd7fannkXwfkQcgXdHiKdcUaZ/rycvEPXudaZNDIey3
V9aU4E8sw696IT8mFpwKaOQEhNQL9Jtd9SsSpIqx08MGNgYk9Tof73GqzTEsanbqlRqBKw1kl3HD
n6eiYXHfwmQF1Vt3Bwb7q4UA9jEsTHNvurGLtyUA4XiT8n6gZzZ73qvm71v3EBh25KSHHkvB5On5
mskbtJde907hKko+uEe3dsSOFK6bwDupyEFzme9cZHB/jnsFrRI+QlCNRdkkXAzVabOvFuHC9x7k
qOnWbGH2u07wG8Sb/RVBN3kqsRtug9shI909OJgc3v/GvpS6EgnzM+Q6eZOGYD68kzNTaKaN28o0
UnOf5AGGZCZOSvPgum2MplbzvZxAKPy9TRZDMN2X8B597KyM2Gmb8dEU66jC6Lal/o97qK6GocvW
7X6D5aJpmOKIivGw4XUGLhLwSoHblXuDgn9w40bmZMfuyV0FzMt6KFZR89asqBxOkWmeOuX9s/9j
hpXvFKaPw+fDH2iGiITTIkokpOLptkBsS8XnHBONUC7Mcx0lKNog020EdTXyJPvQGIG1I7u8ruVJ
utnL9o4QT0EOLpRTngr0fb7BbfTjrTrRt1IYnVh3ycB1rWjZhoj1joLQlITVcWt2BeP3eITz+wBk
4ieyViuk99u1Y0svH2ufWpz61Oqqnm7DADWN9nrob3MXkdDYOMPF5YCxCurckRrmupAU4n474+tZ
SLTBvvZX3/+ap4QWp6YgP/41d7sTX6//1z23u//rTqu8faehI+x6rc513bAvDeXHjeUP5k7uWqTN
Z2Q5/+hngZQ77eT5fmD5gEAUNqXNfOQFMuzjrV1bKebT1gtc6aGh9FkIBmB1qx6AUBoEU3t02v5P
+mJZoNGxZPr3jC0Q2i76nOFW36twqCAoKxw9XPj6nIhi/V4/vt3twSGGlAmDmvLPr7wPbQMsgB03
UYlHy+kiFsAK04TU9ENoAh/+NOs/sJqNCJPzk2fc/G6a6N28atkRGE0nF9RYCuGF/9rBy5i0sIef
t6bH1TlqnehptrxLyklPe+kWqNowh2ESFYtM65CK23bYBraznIxYpjofOgRkVluelMETvs97p4Ms
E31mPWxn1F/2vuuVN13iHReERDuoNU1M/QaEehtNO/ifmpvp1XCeIjEfmnwoHwvoHpOoica3ahIP
kB3RP7wZuxXURT95Diu2WGwMjNC/qGm0zwug5eMIwjcptAScsvYF9TtesUSBFDTwkEyQT/jBvvMi
zO/D7La0M0Tg6+B6mAOTx2Xj+5eu96AnK4tbH0TsZClAN9aq/Jl1PIcXgL2WcNBcq27Knz9nWD+A
cHIQUAO31fIxWkK+ZRtvV/O6OwpIxt46BVnnVK3bVd1BAwiMfuufvHKK+6kkd840kKeCyqcewuE3
hXT24/J2bZoh//flW//n5Zlb/ONyQpZsp9ZXZ2XNEl86y36Ah/LWawa8PjfPvvHCW9VqqD/X/u1s
62PVWoJBNeNhGzA8R/Dmquh7bz158KrcuTgIty8w4iqU5DDOLg/R3Po+D/+rr+UdMM0tE2U0qcaR
t/GiI+8I5/GhkMZeYJltswTrnr1kI1wAXwLDj/Pc3frB33fw9H0fAwMVgNvbuw457jmUXbdvMjF8
afL+p64d9mud2orJxmGWX6cM9UhANXN2KbknknoZbfqPTjrZ5s9x3XeYyvlcHclQABB2m9eiDsoY
Bl9zR2nRvgp1FxZe/bVmbvlAnPJ1613gHD1Rk8l0u6YKO7Gbc0jJ/NzPj1kWqrSLTAGmZVnOJV7g
GytfENE2r1Y2+kpqWSVbNx5OlC3x1Ulk6hmcHyToI9LSBN6mC+qh+Pfwn4DJn/vqZ94FCYyt8rsH
dfhu8ub5VPdjcamgN0SgO04GPBhOXSN/e7WPihdrq20dW6VhqPS1Wdtb59ZUs3nAdp+OkXfAPllA
FmMSonPnQIegii1Fhg3x8dFnj8XSf2UZ3pto6y/YwswtctxXhlD1QsMiHmgdHTiMgO4Az2WXj19z
Zr2EukQAhIOJyeNLH/fM6/YlSjAYOFB2aknqqEH6iRoBTSWLQxEVj9JtkHiyAmtFj1BDs0doV+4L
D0bIBQFxGC1RjASw2zFTHWaUT7qYeoSVVIo7pXi2JxMYXsmPQ+NDIsf4FFs7vMBzDg2PAjAiBP/u
odIMcSFGgS6iN/DZabMg+FNF8VxlKGMQ5P0uK1kb5xDBJnPNq1OWe3UaER7XdHjhhUXS0sBJMLU7
C2nGsiwwWEOox90jF+Pz1GRXZSV8e42D6GvyVQz7kkhRvsaPIye4dCE+JWrVeGevB9OufNQiCKHZ
JWN+5blMpBNM8Tj18gCC6CjsZF+FpHFd9d/CTIJUL/tvXV6QGKj4ufUkeZCdV38JrP8NkoomAXd2
Yln5O3JqSL68l4xB7x/NpE0ryYBIZTDwQCUTE+eHMkQnyDXUYZEdSUW1rxDqPU4QlYA3iCcGEZPq
fOcidJlCe6RjJ0dZE23CRw00g3ps2FVGvzR4ztPJ+O39XNePtmYPhHqHjGYlth8HBtUibjVvk7mp
ZsSMssL6Z+S1llDiNNmUtn6zqgnBC3rVCQEvSxpZvPnkES7hU8fxnREP8XOg4FJGdd7YX9zqq6dF
EsBCiJohQscc1ZmRV2Ynjryvn/sAMxXq/Pi/eZRNSAf7Ie5W4dRiM57OrH7Kenr1xxfE7n8Uk3Pv
CprwKnyZp/BejkjKQtDI3dQNCQIhlGdoTk7noFJR+1znFjou0Xx3K+eFuDQJ7S4XY3GaaIgsHUCJ
jgI/mWpsmkbn30uXFKciQv0bl9fHMZ+6vWkDLylAdg0+O5bBvEe5F5SlyEPUWglKfR8GkLIsfsbA
WGZ7PpAlVQovVJNhR0s+IjlsTrmyRzid73I83PhSHwydoRkojgIC89guZZuULkqahZ69gTZ4BhX/
ZQbQHOcR/+XTCM6yvkahAfOHwU/gVeWVSfwpOrvlLA+QRjR7D3gbxGF+sQPgMSWNmH6h3JzZQd+J
EllZAEbn7LW22nsUEHWovTb2CWzU1fIKIKzaZwBzhHE7FOm5zcEkUxtUPtBCdAQDeSSC3UKd/XK4
SDsylolLgB6UQv5GBVS4yGuWWmDgpV/PBxPIh7CJALJr+PH8Iba+Y2JSmBKUZP0rmuWvZuq+Bi59
6cZVKwbBZswyfIHaB8CCnEogqcR7mmli8u5Vzcchi+Z44ObcEnAS7BoZijo6DTlyOd4Qq4GJRBGr
lxHeGCBnl8g39pA1gU0KuAUi4VU7N+cx6Po8CUINvpxPN9n4f4xzfsjIjyHwnwJvqXGXgcfGDr/D
an4SNPplPbZfcn+K29Zr4q703r1FocIflIHjlPXQzOMDcIvyV7BZQm8QpqzTFxjU4FidoX0Cuf3o
DfAlBgtgsHZp08Cb8DxX8E718wySAQ5uJrpzDel4z1s8CrVxYzrv566/jKxcHSGoyrWgdnmXvTWF
b+JetA9lUcL4nDWnMKQ/sG8kViLLDfs5RhQ/7NyOwX9mj6bov4nZD2MUfnqGevXJQOfaPDpGErgn
ptsSsBpomr1WTvaWNe2z14xh3NT9e9DXyz5SxY/K7JrFQ2Fxa2pAJ+Q3Hb75iZq74cQjwOsRYF6q
UKwlAKAPD6Fw4RDt8FtmEa/j1uhnzkkOSxqkoSjqjg8IpyXKaoSnvmW/A2VsjF2mSASKFu78KEcq
0M0p8IGnakI9u1555c4Nxj0ksFMM7++Y5m0OUVPwq4B2+5C9BctM0rZCZbdQBmcOT2DiUrErIsuh
7WdlYiikfCHiUt3j50EK0saQ4Y5EuQm0MzyW/vLdFzBQkwBu5iDSaV2YXeTKEiWdGp1k0Np5EByl
U9uXcTM1ywNMRl8pgkHuD2Ec6ArFbcy0y2f5Hji8TztUVYiZfOyxURxYHg2JmMl9uPTy+LMg4Q8A
hj8HpP07pLajz4a0rlAwLZO53IOBtUkd6IfQHXNweZDztcsFIiTkr0U0pdg+mmSavub9zM8hgPMk
At6aoSrToc+lBqJNhwS+YEU4QljkCU6WVYm3SLiYh4exc6tdrsSrxb0eYT+5d1BWIrUD/gB+bS8O
0SzFSm9iVrm7GXjWTgxesRtEj4UlXIqEwkJ4zvvuqRBOdmgFm460cB5h2QMoCMM1EqDVxzOlyO3d
+9KtENmN+8XXHC4Pn9144F3G0kbpBIuTs8gnCdlC9tsZ8Qgs2bKrOjqi2BJ9NOW5E4oncL+OSTYP
d8AmnFgH7GXJsa4MEHQSrJ0EhfOSuUfZqWLxELPAf2tmctWmgJle7Ztw2dc95OOTP2R7wGDXoMHP
L6D2Cyv1t7w7963xdx5yMeszE6seaSA+I0um5XtA/bSeBmw3IMBCASccpAl3ubQmmX3kwz2smknn
qV9NUYj9BKdhOuOrm0fEAigB9wa78ldYdMUR+y4qVEHXN5bf8MsvoHCFiZgWaZ1B86rIohNnwQtD
EXEn8x9LViJ+WwgH4l4DMBMCaz/47BaE4DDmB+wZMh118UfQI1mJQPIxXaXAkrLYy0KRmonc9Rxu
RJChdI9MpIw5NtmucMdbY8MuHrLy0WsQT5Hxi/Q7CIq1eiLQeC61dG8Nnx/H2g8PGXeuwnTsQffH
cqYPDTwzCTX1VwDKa1IoEVBY6AJ7GFx9z8Q2ZF1C5cRRANPnR+nJG3G+FkFx7fAVxkKY+kzhjY0D
S16sdfhek/wrhP/+0W8PAxH9oQvy9w6i37ipjDxQ1HyI5D0MQNlBdXqPEluHCBUD0soZcJdGnaaj
gpBh/ZUhIEd8RvsYmcpdBrMzCo9230GZ/RHU6uh2zRka3lgtpEjDwftZN+3RDervZQRJTmihD6I+
Viq334dF9hCUzW+lHluExHtZBrDVsfnO0WG3G1z72HmwDVlPqLjNiwxg2Wo4RV6RTpzsoViAvxgl
8dLIQuNjpzFumkXv5lrM+0zVqcOym69oBX8y+PxQTs8+xPzpMmcXGjm/KWvyxDMgAyogXcHw3Et+
dpT/R11Hxbn6jioFX2QuSIoUBLIQb3rIqHmwerKpM8mT70FwFI63OWoDxLzzw5zLIKVZtySmhzHO
RQSKECnjz8r60F2Nfp9MkDFjRYUaBBtehIcYLB6PM4JKjrp9hYcQRUH8tVTMGO1rcizcHoVEg2Qk
HJl5NOT7UWFd7ybzbLpIJmx0vowNJKvNEog1RoB0eHQhmPDeGWfTvu7cEZv3U7bMO9lIpKkhPtLS
DcfWYT+5QJGg3ExgFHLyoGVeJmoJ24clJ3XKGnkoZ5fejWN3KFsmd3Sch3RkTZFAIGOTyPAlRYXP
N8X73Ugo/dZRfurmIdwvqJGYVlnzK5fRD8cM391Cvecq/9IjXLhf6636uYKSrbRX/P+Ca9aEEWox
MiAT2KLt7H0ZZqxEsKLd+W2XxULCyBgCJj+ooPJiNY416h4E5QPqC6K0A/gof7jnNIAvqmiTnIL+
zpUnUxOY+2iBaR5FCQCFovAFHRMkSHnKhlLuHOW6+2mkXyt2V6EMVjm9MZk9lhHx0hrO/BpQxc7P
XhUq3+66Knx0M5HtFw+/w8ZFvFdNGZ4myPhgnO08PEb+IwpRQlyAUpKoQuXVXTqAo0WkqX4EPitj
AgHuLihNteMwROABgUImXFD+ogbSBOuqSFGXwSQNwJ31sWtPckaF0NFLfSvdc6brW6Tq1YhtWrgv
oFvqIqzIfC7r2Ijxm7CMQxPlQDDDv7sZWFxYnFBPKwQcm7enWQHTifq0lQH0q1DWTFAHXrguL6KO
Fux2cHkaX8Choves9Vgclu5hzhDyCza3F3NGyQZ2HEVzHUX/jljEHN1+mvcocwiuXPHh7JcuylVO
ImUKVW8GHySECe5GbxUv9TLtcsRkmfSwIXWIK7hFJdrguZPePi8qOFVRVWmPIm/L0VRhCdWQfA5D
+FJ8NoMV8Bx4nDVgF+00O3f2yc7XyzFqe+yfS3dmtiHwDdfJFFp+s173ApMzJKDknXkBHqUG1A9H
nVrU9fqeoTguEr4qS4knIBesoEoptP5px+y+4Lr+Jn1yzNb6F2WgVbrqFj0HRmY99sf/w9N5LDeP
dMv2iRABU3BTgF7ef9IEQYoSUPDePf1Zpb7/HXSomy2RYJltM3MXeYGGZPrRoUwUkCAk21IIikSy
24Ch3Pk+RAeXtGGk0BpG8jzdTqUfbZGn9feiGUMolU7IjZgI6/TA0CwYoDH0JS97q+zG2BdgjoKY
2uhWK7bL6nIaHNe8r4v0pZw3KyI5CKGtDhXKegqmzkrDyodytpg3XRSL4+zJLFiJv4dx5JRaRhz2
GRwbLTFQnHPPK8oSe03U3ktND4ROz70+xhpqMqOPlqjjwBF7MNbmyzSG3eosP/RdoReg7bmXJclo
55vJsRp+mij61mBMvUYifu8bvo03Vwdpzf+cKqogjFMp8byIKq/ZRSS1BWo95QwgqnfDudDqA/Ie
r5Fu1egrvVJeKgIb5aKXaWRZIG2aUX7Af2sbzdtSlKdtsmBPTbbQzbpHc+iqHZM4fsELQ250y3cQ
lfbeTOWT9It126fyobSsiQ7XXIYyy/dpb+q72sWGu2Tb/khnkZZTXZPZuXpuhhk7NFmi3DdCPgIE
GG/NPgvbaFk3BmDATa7ph3pKXeq9NG+5cmUNlt0TJDDpABpCauaNmS5YSpsKl5kdTYSkk4SyrhBl
mPYsvp70IqCVnQOgSNvQ0px6W5nGa+7H47YW+r0wDFIGIQ713K0h9mTeFP6CITGHr8ZIHhqEuwND
T9AJNKxzXrTpbZSk7KFD+3PqBrKYlGjbq8TJNKe3mqac2gfSAhTAuVvR/ZpjIFdC+E3Su6+4vmfb
iL2tGyl9p38l4r6ICLTmCQykHszwXzeDfM97+1uAegs9PbdOla1H+6qXtzLhNMblg22Ix6LI5k1r
lDoNB3HFXi+beVWA2TK9gV2vwd80dlEt/hlmqx+ccTmLgiedVuHsisLBzohl47Truksr5wtm/a7N
uuKmiAmAuunSSij4i+kRoMfD/ezMz8aTPjsEgaQBZlHg3oD71qPnBzY6GYHXWi+TpkxC3BXBMIs+
cCyrC90e8SDpEbvnyA+mdqIFcUQBCjhosfGaQhnGu9xroy1RBW1zfetrzn1U4YHtyB/DRomSJOOt
PTTzzslNbhwCyulwMaVb7pMMvV2ErJGUg9BTxshT5PQitPihMkZ/U6bFvWx9ZLGFuwTJhP+HjvBI
58Q/lG39PUo/mCQq1SViIyctMp1bzSSvMdY4xOvkQVqYy8aOk8fMbS6Tl0PJ7pz4FM3tIUveGnu0
QulnNytjUIKhd0+mnNPQiUrgrqOSdUaqjiqRm+ndXi/pEdi9NeIWgE+LjIqJf4qS+XkeEihEo4cW
plmlweK7/hGkz7FcYVADHbmNGvsZk5OvDaSulUWZl+JUWNNyMAdeb8b0OdOm/KZr5jPSh/JUTp0B
YqK4jee4xFT6IMznNmhqrNyKPwjbWacj0nXOzsf6wauV+7kr+M2FUqXhZAEZgLvRAAVENSLuefli
kW1plRtz2uQm9ctqY/SATE061x4M1r1vuy5gyehj6KgM1D51tI7EI6gRIfFU2pnHNjDGheQ3SYuH
eVsMp57yzSYrZbrtq6agF9UCJVibakN99d3VM3cDQKk7JMVwzbQlIAiB8TpP2t4lzd5aEuvvrskQ
dBHOepXSCDW4CsacGEfo9fVWiCSEqrC1Ba/4EruDIYXolFPESGPTIVsH7Eb02Wwde0vqq9+Exjq5
YbpAZotoHx902Ha+xd2ySKqRI3JPSPwvh2XWQT4hvx7rUtu53PSp32tkvxsJTx7Iqf1iqY5oA5Ym
5LxT3HXqR7mCT2emkdw5Syo32ZQcgH2pem/u37TD1VuX5gSP4K60bKQTrXez7M6uyHZVTsgj4rUh
UqFG2jSwGys8SeKiL6CbqGGLuAmjkRZwLr0u1KMh32ipH/rNMFDGpNYtk+Rzdq3p5HnrYW0oRRVA
HLp02qQjlg8Qdu7tGilm5hckhP0peHr8obFFXmu0kM3Mb9sutQIrQ698Nojt9XzeeAu2OfVf4jRK
bzw0Lr3KzzZw1qmGcVmARTt72UEXrWUKI5jzUvjzrhDta11bMqBV8Q4rq0E8SKfQ395lEOs2rReU
cwGUCqGrsBW4slxWiLdf3H5eg1Y2MyRLCIPOctWnkbW3xt+ppPKaRDe43m6zen2KOitFATTtgnqp
y9DP/c9S99kRXVabNqrfYs9HtsYFcFQNhGCJDWzNHE56qy0hpKd7CNwftLJpGkzuBkSfE+ZQ+EbE
gTb9YuOe8+LTA2rtjy92of80mcgoUTHtYJTzoc5bn6Jnto01LXSd6tN0Rng0ThpiCuRu6qsJeYIK
cJkDVbx3yRBAmWnIWOYkvg69VEW6/06rnEfzVVuoMx8SCMF+7n7NQv/SxMq0iGV9NMf2Q84OgXxj
fzpp+8ZguADRxCzoZjRRIdSiISV/yxRCKHhqhHgt0JHm1O8krRsQot4D2vnGLoW1RGniVHntuIv7
tdo0TnPKBVZJZsNNmyY05SpWknwsyPyCqzxtqRvfooN3Z5JcFXQQp+m+artd5FOsdrr2zYmrOhxW
bNTkSWwccP5Nb5FGrL55t4IyAluJ4QRUrtUMMaQAtmnLyQzWKTnp2vDSdSIO18kuwqqKnyFhX8eT
VcV+iCYaGi9WaFVopvoFOj+RF3gJGeJMLSnCi7ChkCfM+tj200krMOiOSNIArP9vadW7yprSPRMM
HiJBMwveyDF2zaNTgXEC+BjKvuDUudqPOZ68ZA+m7kM3iuyQTs+6vVBak0O5F/H90tflruqR0Yyk
vq9tfSNTEKBFXFrgqO19DnOWMIEFcCzjQjZsHPTMhGVpPdd5+SXXbkAQPrpQeDK3TpMd/CEhJ5ic
gTEXPUw9rdxYen0XAztcDexz025btp1xGpHg4uHvrQqEsdZTSDe6f6VoAero42YFm2DN7dVo4oa0
tr0Bw7wGEaHICGQ3dKt+Da3IQ8rI4WB51t1cuXfAKusDmehOZ4PDElguNSLttV8KukbRcjv6xdb0
m12SrZ+m5RuAk77oJIRudw8iEKx8qr2iLKvqBU1oQ3kOQe1RuLbL+9jzDvHg/5RwJ8JB1Tn1mc5J
Z5A6+SAt/bR+1Ic7sRr5YW6an7raLC0YmB7IUT58Rp7hHpN+ChmtUXLRPUn6Ef8CFB+Ddb41s67a
N1Y7bc0RIb25avez94q+jkeh1PlXmACidFQMSNcR0J2vtU4VuVzro1nQCJ64EZFTJDed5bzWESav
XH+6jPQarMdKNdd7jOLiVPe+8WyOXqzWIkyHzNpMTlijIhmYHd5+XAa6nCZpybBuNX8Lll4/9cQl
HtAGrSbqRnPqWwiPsQW6xyKKnVgUIjLjIFWz+kL5IaJVY9hDt3UnpzpCDq9CDcg6l7kAcMJna1E+
3Zh9w7AWZiNQKsAv2tpvXtzZbVHtJ5PilyQIXZ0hO60ebBiGlDLpxaqpMU5AYtMVBSnIOg3tvo2T
igo+Sf9D2/HF9QYfDfr4HkQp1xZzSjWwCsfG1bYiI3TwXO1iJGSEaPBqDCJxwpmSV1YeSgpw2ww1
VA9KJXhdVA3oom7s0aXg0o0Hx6IOUsoXmyID6dMS9JObbfQWke6cDnNYNEsF55cuU11TeNLSc5Es
fmguc8swDZcrnoiQ2umyAXl8dFeoRwjqoRVbXNtKqIdw0YZdqWHqoJADo2ImTY2qrErRjWg8IEs0
BDDCX2nwwBiU38OuFCjl4ROq6Uaf1bElMJOFt8EqD6gwl89t3F3z2bM3dV4H8TRTp02dO/xbsnHB
szLqIAsd37o147LcZrKmrlQ9iFFh4nu8Yz7pYUcZQW9bHcECOwGI6p+6rD/16OwXddMib7+ehIcU
t/JJIdnMW2Gsd/qCaEKV2vl2tLzbwXO3kZcfYZ6FDmIsN93QLOAJarRBGkCBri3fbFMuoWGUw87O
khcGD9yQr63sD0vZyuVMCgUx3hnRaUQdLO3Gp3LFxZe2/lRrXO1o7nfjVGwi9LUjemmpW55om6Bm
FPFw5aDGN8Cdc2oqtZTlZsYPsXHFmDwmRIZBVkJg9Of8kkfTj1EQb7WmeK0Qu0pRAd6k0/KI02PP
01TuPMfUQ2PUwsjR7ka3eu/VEBQ0IREaQIAA+/W7GPG9aYdZRyEH4lDYR/ODnKrXGqSTn2ztsR+3
eWesN4wfusv9p1j4P62cFdoz+3Iy/y6dzdAh4W50ZjPZ0mXSinZGfHQKy4wmXtcRFQowkcbsIM5K
e0Os8XNTTaFszIcVeZMi8hiW8aIn0RKQHbyr97Dd4W3UfTYgPnpt/gVIds/kqAsqqzb20tsAab1D
RQkhKz17p6V9or3ihakZTRQbvW9/HXa52b3Mo9xXEcG9ECtElglnSnrHURxCLVJkFkN+AXKipc+u
z+KYtrQXC7msodN6JFCU84ICmatYxG0I1InbUpGJFvXtQqP8pJxA7zPLxvo0ZQlRQaBubS0VDO38
WGjlPbuphz01JpB0tFWmMbkaltjrDPTwyNI963OQzW2bpR+rzpUf3OZhsmdg1NZ4RRqWVpYBx9mZ
qqe+7qvQS2pt03E49UgxZ3Xf3wEr+xpW4wTjD8nX/AOpX0zfQDRaQ+LRDaJGXWiBpClUDYU4OmVy
bw1zcxtpIyl6OkUA0KJDZPPk0MLKjR/Z1XYZ0i70nBj0MaUgn+4e6dO9GOM5nO2S+mxxg3KU35cG
XE7cg1MaO6OlH59OQJfGWiYby7Iw6QQy23WCXWkAnWW+zW/1XlrFW2FSCpIZILJY3EmyET0iovQM
/HNiJ7e9j7q2dZmRBA2lKdCpllzpJW+29BGCMXLBgA0fhVgzrpMhwAzx8CsqUFJROIBnn4mZk0DS
/t91fjJThZx3Q8UoA43uP3AKIONc4fWIBiE2Y1hAJ/S37ZTerzakj7/rKY1/kavDTKEZ0ZbJMbGx
6WNk3EK4UUMBuo3w19sUhasQ3F2wjutzXrxG4yyeUYnZQHDwQsTbib+N5HmwPdT8yRDzjmpOCvy5
t5tj08KorIrxzlBt/b9HdqRrBa1bHg1SurYm+zKYaxIOCQpODHwjceUgFmv75SDaNauhCb3Xb935
ZaiJ63qkLypha9ust/al3x8p9z7S+/8ZE+c9iZcXUedvnl4fKYX/uHr1MDUWFDQ3Q+enaqxNm4lt
Z78Yrpvd+E730Mb35Ivt1pxBIK/OnWZDDAbS2NM1pPThU5dQl5f6nGgzpp7RI0FEZLvI+tKDQrJB
A44AzFHStdttXRTXpK33wFezL7ealFcpH7LeRS7AYZyMtApGm1FlSyg0+dhCZ5x2LfyQjYPqUOjr
uB64GES3WWxRf1RoSMjBRSsycm1wwO6QcHIn576JlQxtPz5E/cTuzEkTxn79Qe2IaiQ94s63TsxX
e9dQqFiQUyYyEnct6RMzL2ZiZk+/c2Z9DF2Z1Js1eUY6mPqVv9SBTEllaBXbI2nfUD7UYGNyhZTo
YoOpS2YSloyV8q3yd0HzxFuoSiUNfkla4lwoJVIwpoQe5nVBDdivqiwUC9hfzc53i9ubgblSv7Hq
V03r78qY4QTAlp58m8I7qqBdIBz3fSjlfVebG4Db5q5nzN6mCeJ0BNZPKYaIAOUZi+w0j489ijyD
R317zvIXADEhKrOof8/T7VhWzsaY+pfR1lF6jqugWOVDmtHZTT0qh1rXAU5gSs0oHZPrUu6dFUq1
adVvpkGFAfGy0e/vlwIMQ+rhgBOvvU56jO00TRAJy6GKvTp09Fzuiui2WQt1UQdiSX+9WMJ+leOt
vkgmFtn+cJjq9EUO8U5S2A0qfbiOonkcoX8HDEXbKIm4ifkfTB0DrZ6UXbjqJndkZoBUra8kM55x
q4nhUfeYGkhp/dWFvcPbvPbp2ZH+GjZiTjFCxpmO6ilvcKJjagJh6PUG1093MbZunLJ+GEQEiEav
Tw0JJ73HbqvWFYuB4Oxk7fyi+p17YE1lu371ph/aWftKxn+jFdG5Esm2SR59M4uQt0YAuzdcqEDo
YZUwe9K5fPAZ4ISmYDg7eb6Je/9RxabIvntBvEVbzJodcZhN7bymaObMxb8Z5OM406iaWtqYA8Jj
bdPwJB7V8UZ3no2uPVX9VO/+9LaXFWDVNA8ESRT6a9cmXI502LHmEpZV8ezFWb2PXYHPn1dKzVTb
csu6802ksA10eEYRZdRrCIWLjn1BYtrcCGcAtuqk53HtK5oWlJOLpUWnVV8vQL/fsIpoCPV5TXNa
fK9M+Qrcyr5MHVMDPaq2CFNf7Gz4bSYfD2GOL8jZLQcXiGRYD4YIDP8yzjXMpazwXrvkblRaVV5x
M80NRj6mrDuk+ZM38dXR+710E629KWofVVkyGapDWtZ7b4neS5l8GVV2JZW2FqB6kJU62uvmPqai
3qMqikhGHqJaJ6Dp4k7rmcLGPPsfdl4wEg5l7Rs3Td5c+eBHAkiWSOjlLLDYsvte1EerArLqR28p
3IvAcBCLFOi8DmhxM3sQvSWph5aDbjlCzM4GJEbE8ZKvrY+KZ07BA6TRi+yiH8zELx2IVzlbW0EF
f2nKg2ltyxyYneEeKJbMtUR/BhnJ0q1uaiqpsFpFIIhYwr5LUZBFXi/1c6QWi/R1Xk06QOWXrmEp
1WFb2MDUpV89dEWzd8rxLkJu15aofi3mLRTaB1f0bz5gBUZZNjCZg65jLgil7bWhQSd62jYtxbTm
e/ZQ609MkHS0HpjA+BIxswJYJIDHRHV+FuQnGASQQB+WuIzs6oAEQjmo+6khfkQl6bTMQMaUff+W
gFFD8oueNdO6AuVTvNH7LKXZIn+IU/FpV08p4tkWhda4FyeHyoXPfKPAckDaOdHwSDmbvnh/7+gf
sZ/TKqZ+Yq8rsxhzRNziagO8IuOo1Gi+0OnGyodmjuEuEWWeBxsrAc89XEx5QWAPbqNbbTpNo2Iw
5BbpGmF9vZioI1S/SCgco1w+ZzXmoZceSgfkl8s4bQAKMikAetzG8YpTV0F89E5T26TIiwj6pn1N
txXEQrtU0zZWGEGKwnt/NLddW9nH3aBhggwN4dwInTJds5nuV0GCLtcnm3YaiKjMPRCn7V1juRUk
3fl661tCHjPfOsZLRxLoJ9aG3irIoaY/dvn4UpIz0WihEOJRLwHaifhbDDC09/eDcN/tlbSJgTAB
iHBwbr320SRDfhr7eGTqhm9ts6Gat8M0YFNg6PSWZz5YDc1hj2pCMbbbPpvELZORSrNEzTPl2HqM
m0AwYwUj3e7rFu5CPkY3tRi7ewcAW2SmDH5LQOd22mbKCh2lFu021VuDCRi4j6hlVFq8pBwGJy3o
BY/ArSASuGhKaCUqyxBTYT5LGMfAKwI9pcy8MlWTcRwTQQui4uB9Kshu3vjpFvTqXb5ryO1/7zOP
BnmWMMlAL0/dMGzltIIB7K38dSgkZ4aSXTroPsyb6B0YMWUM/01ajDUzJmQVo2YB1tJ/QprCEmsd
EQuEGWoM4WKsD20Flgg9v8CcMCzZ9NS4YDOLOH2cKhqOHl0p4RD6coKTmGSByVYKHE7F1ev7Fw/A
QGhwFaDuMk+0b36ZzcrVr7UnX+hU/4ZK4zvyTlN6B6LQYoxfVoIGlL96jo1xMnlGdc1zE7Gni0KK
XWWQNZE3Fz3SJbq1T12f+TE0cUGPJlsBMLQsNzJbu01uRXf1SPqIy2vXq+fo3r/eor3v2uhqqsra
5AKkmB3uQGydct/YOksMmLTyNqtDjkarpLUtNGaYtQvHVz8M8BoDRjr8+otXBPVYn3KJwO/UNztR
o09PYGmGmoGYXCSOUB5gcI+kKr1t9U/ojT0wCO4VEaALU76cHRFo6DYguYpRowbTYbX1cgmbKVFw
h+ZJ08RNrzoBdBsoEyAOBLEv2VEQ/gG9g5JYzYwOxv9Wjv9qOtYrox4eAEKR1VCwscR8BRdEGuUc
StejJ6dfK1q66qftWI8K6jZ0iOHPzCyBdOtNtNGd5VzlzmVO1zP9Amof+k7vaZx77nPVOJdSyIsW
lRfIxqSvy6M15/+0evz1bP9zlMuNjm+2F+uyEGzkzXJd2g9tcj+c1rnpNGxlv1zNqP7MeuPqexny
TD22x/3shPbttuPXWDMkoe923LhLnYy/eTV+NV0fZrN81E332FdAQYr8gmTuRf1E+e4q0ZVfnHdp
Gue2Wq61W166pn3Vkl+SLacZnpJaXqc2v2QqGtRBiE2/FsOKE4OforjN8SwgrTFz67W10gsqzb8L
YN9I0JVU4wzSi7fG14iCXaUi+T6JgybLqIT2ebhW2r0to2/1x+7KBGQf1k6GBP+ErjQeIEnGc8pN
IZCbrmZTXBhZB7jMeoUYq9rqV8CHgT7pb906n5e+/7WG7m5dXGC2xY/67zXS/0lQu4u4qLdItexD
VA9Rbl5ndzinbf0jMnpoGhrH1nRFMvyMEsBdrkK3srio1yRSokNa3ieG/418xqVZJiVedYkzlVx7
j+WafRhAtMv5TDR1HSitedKky2nC/nS/1c91gIs6+Tu91I7qLYwy3umWczJqcXGX4dyjuVI23ikt
1r/fTR3/20xcoJsV0U52MDvjw10e0LL/VL9iWeu5o0dIdPJc2TyJnM+Mrrs4DshF+9Oo/G/Z91/q
+3JpQwZFPpR9jPJtcfPf8rHgs7Vembv62zLwxsvORk3PrjavPjLZw7Aiyzz9SpemGvNwuRBnyYbS
avtdNAepBIFvXa9DmlxRfo0pWkHGjesHJrJeaI4A13dGRqgxu5UPge16kxT+Xm2eOgtD3n2s1uf/
9lNt+Lq67xVtYxTkgzydn7qcPjSHQR0KtQPqT/W+AGwyHddqeLCZgvf39yyR1g7nLG1PTYePUGoU
LIBaBLLOi71+pol4MfhXP08vVGgut3MuvtUaDhEn0FW3uzi2Rf25ZuJSZlzmeCreGuMXyd9vYFaf
gCzBiMV7v1sOWlp9dpNxabv+bbb/AQt7cSOI031gwb0yjQe1t2vMwvIAHVNz/Iv6BHi4tPmX+VfX
qHfi50W7If7rRyjjDEOc6FzkgvDVoljL3CiSuCZnfJr6U/XPFCWXSI3N4lmN6Fv9zKzpuZzAn6cZ
Q095SvX14g6dtYQZdnpynZLlSlgaQM15izSmyMbW38qoh6MieWcjsLVmzAsCv+Wb/jfwrgvCSL/C
FJ+rNl9b8bJUzZtMAlaFKXC9/iHN+RdJ/otp8vladgF4vV9m4JNrcjJktGGMCaM988s85jeIBWws
jbOMcvNoOKiiGZeY+6E+ntkrl/h1EtaXLUGnrs1dlPx3qShA3Ziu/96atKziPr5WU/+lvlmnGapz
udf6/1bE7IbfQjPCBRm+MeGxCmahZ7V9NyCJ/LfazKb4VQvFCJlqzr7UJv5dFC6MPxR/S9Z2/rdg
k6eqhPfDjgz252KmxD8pwuUerBHuOIMiAyGKJ0C416yNr2qDXQ5zxfwY6OEP9TRAEUOZvtJvk2n6
7dbiknYQVqKh2rUVnaxlwThUF2/Rvof8QcjyVbmAWrNwIfKz2SnLbYnp16QmERR5zswxcNc+HwUx
iUAAd+MWP6MTLAuaL9jRDr4SvcaNMmFWx/Tmojv761EZOPWEaVrfpzHFYRZVmST11fs5u4zlkdke
Z53NdSbubZwTa8sXkSML0gusU8z95qjX61Ufpqubbwunec+WhZyX72MY9kXLnS1jfG7afv6F33qh
dIyTLFNM2GGJig+dRYfsRM6/9BTUkhvRJleBE6XkdBFgqBRpRFWgsIitGM5q9Q2t+Sqrq55JprHY
n+qAtEv0PZ5MA9Qx/yU5OrPef0ckSi6qsZR/7WG9KgupzIP6merpRf37vC2tJ8eYXv+8izJuY+d9
/vkb3Xhs8ui9xv4op0B9VBr9Fwylszpf6nPot+wM6e+jGE78iAbdOJ///lStjHq0CIYQgNEnbPGl
0vMLmJLnzn1D/vkbROEnUwzvq4EU3owv6KRiiNuTOmJpqV/HYv4ti+Mq9LM/R3ATuN0ZunJDae/k
3k6z/15qU42QrPzp6pG3on+kfk/d5kjZqsVqH1PQcokh/3yEY9DO8r6ULUvfbbf5p85ozfappV0a
/Z0kyr9DIPGamC69dPaFaX+HWCARxxIo7+aykMqOqq/oovVcnicKGo0H+iPtrc+/b84EMngZOBUO
ScRI2uUlZuBqwUlb2Tp44FfSlrfR+DNB6o6ptaLU++ACWWii6ay+PIKNv1VMJUwW99U6XzPJN8ub
mThiCExTe1yd6PvvRXVpkV4C3xF6EfBjTo96SR05Eoh73Uh5BKBRf0vzZ8Lz8p+R7Jpp+LVQeVDr
NzYfdWq8mORKRhk9MTD+SgueYcLRdz01tDSDZV7OUj2DugrqMzKKKGNqbJq636mH/d/nmtGP7nFu
+FNd1/fqbSLfMII01e+SFdvM7nhNjphtegOD5tHhM/8MtHrzvy9ltk/9QELPKvgJ7qVz11+rf7OU
9gR+Wq1WNrIFVDx086z5+TPklKBt43dlI3SpvJn7mED1U0GEOq1NFl89903X2+f/3Vb1LvmMjqQ1
QJlGzAh0hdoL9ev6OBzKJd1XvnF1BWe8/1R21QR7lItmmxjOHe9+sUsOyJBckNN7zyrjqgyXig4B
Shkkvvno8iBim0zGDeWMdyM5KqsVMVan6z6U2cvb9Fvz/n+gpUyVupxWnp1set/KIkfmfzvRS/Lq
FITe8OvVJdcPrbRJc78LxISKIUUIRh6V7VB3ZzCXewk+QB2bJiJqM7Ifh3pnzCb97yWanm1j3at1
/PvWhvke1U9DnsIOcm7V8c95p3LKPiLtSYvFhRj3z5FTuYXbjbKPZn4a+XpVxzrTCe8K7dBV5i7T
GWDq3lC5/C6UfU7m+bns5vfxhzE3SOmANB3BFMhXekeBWq1ZlJ/aWN+IiMnEhEgr5JY2jW/ttf6h
AvjPyo4qaFWXjuFvZA4O1qew//Y3p53XL4RTbnvVDfnmNBOVYkCYK58MouaSmjj12Saj9G9C9WlG
stJ4Na6dpl8p6Jd58dISRcR46qp10UO39mOK6V9ByGE6nX4vjL9vsVxX3wOH0965qtNrJKfC9D9n
NbRVAEEf7fLiRO1mFctd5nZfynnBbL5EAx3RnDlYvXNhruu5wNka5yX1dz2ECXVqzLT5VKkCWD+m
o/mnltzk7zMHQ76Xziuzqc7q3Pz3PW3tVCB6pF5AreA6jf9mrX+b6MWZOjgvlSio1dJYpJRIEvIz
1KL0US2UVau4c8zvTdDCyvhrpRoKOh1VEKuj/6lM/YSNs2z5sOgOQB3x3UNWSS+jvp5RUrya67/B
BMGMHMhfMDhInOuSMgJXO04E6iYH4M/F/D/3ok5zZ0WffblXntKqke0llOUdW1MlKDgB5QwGpttY
on+GL/Ct4kAVs0XGx9TV//5MjjIPy9A9G4b8MxVkWL8zpqQ162/0JjBWyreuY3adg6LDw7aMH9Q1
mle8rLxB2mJG1L1xaA8uzMZWxtHCP8fZsk9AdEax++lS6wsg3N+0IDNkbG1TwLdpO6Db1gQdaZ6q
ZjMw8+qy32ZGVgmkHSTjDeJVZaN9VySQdPmvYNrPXmp/+fXWIvBjGsYxBYWoDKEvbIZuuz9RXP1o
hfbtW2+yKzdGhQZWtJyb3iKklIRgmN66v9PQ2PRL4+x1cDH/a4BT0yVdblce1cibi5wBEhln9URT
ThFeaQZyIgdGpTKPghbSCJue/7civwDI4mfw6y+NuhG/w8CPEzg9wAeYEmY2XDTWY6p2KtxRH6qe
Vz0jzISNVTjo+4BRSfcIx13+/l6t7RJHPyO90Nj+iKfstfK26q9yJ7tYfAWqZ39rBZNlP0b1Mfed
h95zafXKv9cTsulpGmikMWmJe9mRqXv5f/8vf7C0+Aw54boeiqk6/y0Jzl5tO8rpyO2gUBhz8rTq
FurrJWLSt3pyj9VRP61hBEpECZm5g+rbQv+5KM/zd55i/KoVDQ8qyCuSiEonzmoy8wemIQSuBc+I
5XWyEjn++Vf9UtdSEh7dF+Uy2waHNrefOUkQp0idzb8orphvEbkHxY25UFbYIoXqadBFQ/r8d9oj
n2EK6g7GZfvJkKT/3Ec3X/WEE2qPNyAAd+rfF+CtQ50c1AVfxLyTC2IrPW/7Zx490pHC3QGXPKr/
Vrd9ItP0vOla0v6y9GiXDcxPIMHlgF5UsMMAgY+62KsQTPmDovKe++biZnBDxQyln2+rvkZpR98D
kMlocXf+/awha9BYPMHwqy/IfaTmv7y/aX3WjI1N/o+m81huHFmi6BchAt5s6UlRhvLSBiHKwHuP
r38n0W8WM90tgSSIqsrKyrymPDhm/ybrQNaE/KnpzafcAZM+Y0kM86uMisy/ZQjmevgKXIUjobM3
0YmYSlS8ZWxkJsm8AV/4buD9y75v+BLI5gEFR7rn8H5kN5L9zPay6wQeTb4KO7jkA4DKj/7cQATg
xEL0kD+N2timmJ9Jni6nKLXkXE/hIVXo21n2tYn/pfmJ7x/p/m1b0LVBZ9x47HSDO3wZTcipdqD9
wDZhJL9lucV0/kZ1lI3kQzJflvnPs5mj5AiRbS+zTp6TU1LC4j+5BsmgW9oUa2RdIxgLZBdVfKXJ
fK+kiMBWoq2a3sruKUmh5PVFOmIkAoRb7b7k7C07rBRO+jUo6i+Jj1Pj78F07yW0SsLdx0c8Nz8k
6hZK9Z342hXe2lbtVYyNSJxt+5TBf8e2g3TjXx1E3rBpkGoFcYRG0apRVUj5/xKr2J7vBihYkgQr
WEFYzPaiTFHbwxyOlbAchPSvcupeyq49qU2/DzvO6+yhEgwksLmJ+SCONWYfvzr5u9NV14LzG+0X
YkrzHoCLZmcOlJzoNXEunjAjj1Dkm79aNmX8DK4V9TQFX90Ja5smGc5Zjsu9D5IptTjllrh7UPXA
F1Ug+f2nvIszYmgCUHhkI9Vc78MllERm86LpV4mFQKK/FC0BFNreSfSxVectTu7ltmA2ffhUF02d
J+EHT4PnPUqwl0BkNePdFAHYIJgpKkwOyz9JcENo4BcM0iNq8dTfCZdD8CfbY+P5r17/2ofEKeZz
B/CkV7X3oHjpgBAGcfKQNgQPXiGJvJllq1nzniQpXsLSzLanAITVcudRDpueb/MwqZOiaEta9bQc
0+XwrqCi4dFiljSNhOPa8jNoAQQnOe4jfPrTYyfmT/jag4gjK5RMcTnO5PGwQ4YOrpN2laGdkuaq
qfRhgKYWwGQG69fIjS1E6qPijq/U6LqaEp9bfSaqvXVm4yjx5L+4glD+RdFQ12XFSbypNJvnqd2o
UNhktutTAOyTx8/qxJD85OnVp6Ti8idvLZ8AFmbX1/ZmBkcvdalWxUczYwfPqIq6bKa8bewZOGxT
gqYM4gzsE8xN3TYh16Dm2Hu/S7AA6nOOmlD4mstJe4ksivGFRsbHPEafVbWS6SUb9eC4V5I+2vXF
rewwSMh+9Hr/A1nmmmN6a5kfMvpl4p4hJ9J0nH5Q1IQ0ON9Qe/5t2KGxLfm0jeY73ViuXZ4sO9x3
itvuXPbPkqMjEVEuiyj+FNN+rrWvOVXf1HEvG+2MhdQS9DS13mfw0iVUyClMTrOywRWRg7hJAfqi
3stRTPYZWWEojT4NKd7V/w9BsiDjUvnxu63sSjKgy7Po4xlbnvRWn+xvSd1kfDyLeFp8SiUWjMr3
lDJJmh+tAbyUhj+6JLmBXx1BWO6zXiq13V8cUDUPHxTBJEj+Kgn1kOl7RXf3Uvam4/SdjvkVTOy3
FtjwUrJbunB7fZ6OLXutx0RXnPGnjfedb9IJM/7knwmbqu+Ul4kqnsP0Bmb7hObF0jugDfxTAV7L
A/VBPkKK8lLAT9RzN1WvkifDZb7OlvsN+JPjUHsrdyY5MgThKxJ8YZ9/FJTvKX4+AES7emxBNlsQ
on6bpFLwB+cIajSfFsOjVmC9ywnebcLG2x3kE+ei/5NuQxZ6Us+X8wIimr8q86ZjnsA9eTCS76G9
UXvl24w+2t/a9R7lPqXaZ2jNqwY6kDeKnPGvIzcKIbvC/9TYIJFif5+Vw0BskIqhY8RvunkfhXwh
/tmH09IrUfzswzSOw8FT9G+5Vt7YI0G1qYdKGbGtIOX6h9R0dvLNpClRcKSRe7C86OhHOBby89lh
82Ue02m6eDb73vTn0lKRbzKFNs4UpKxMvBQDCU3Wb/g2WuFNVqY7veh/wpknzzOy1fbOcifQ6XRp
9Xe7o3aAUTDDXjDsUtl0/PK9dM8Zc77UJtSV2xtj8raNT3qdK9/ywM1hPOeKt0kInvISdcSvCyiA
7P6ogMCFUtYyYwK2ErknlVQU7RkYzv7z8u+2/PCnx4mSB1qITwWI4Ia5P86ULMnqM2ZUDxgAJamL
/FxeEks5wQPwDsUK2cJxBTSO7R/SLHjiL2k/QdrXPPdHBsZMqqs3uN9x+TWG44s8SdVxzoiqbeSB
y1dIPPe5Gn+T7N+V9Wz8NCoAkxh8L0k/iMCznpVbGaeBkZdvKu+s5tndACyzazj1qcCWkysNYc7u
jKtiUpVR7fu8GNe5SzHGpUyZeZS2mQj/f7gttEQb9ohr8dS4FdVsjsgTH2RmyQiC3WQrbG9M1fuQ
blY9AtvIrwiHXeeGukNHAadXN3VfnpG8+NLL9EpJnjTwqBnGhxwjgSF/scM8DVFGBZkwICnoctjU
EvVrAoUOPxgO2I+vhYAk4l+pcUn9EDLyUq4AfLFB9woqVsQZXQ6R/+WktnD6etrftf/9X66KQNsR
stFePlpmp+mqVwMdoxhOykzonFjiHTM68OdXp3npY84Tc4+C7aD9FPkOyuGnlMzl5+4AnTgn06S7
JpWfaBy+wBmviqbHxTOVkgW9DpZdXp4i6Bt9t21JBop++JLLqYt+mIfGUdE0qz4kjERRfIfQAu1w
+gYdK4fIGN7oZvQHU5hdvv+Mh/FoKMpWQmFP0gb0KvqibKvxbUa+pXRvZjt8KEHi/Jet+z5H66w6
N2DbYAVKkZ8G+F+MMfuqY1uiGHJZ1vF8Bp7+LhMuJcGuaajXvXaSWCI/U3qVaORuaocTJxnGUKJX
pQ0HWU8SgVHe/VE9fY3l0n3CWpwy0tgCtn047UsmtMxSmdiO35+nUNlonvY6JmTI04/Eu7J1PiLK
ESU5nfNu0paSn1oRjxO986K49C8SNSRsZtwNIugKH7iEI795hPu0kuku/3a4ZAymt6R/kBk6N8XX
cJBPVlomvkxiiSuqln+mCbDo/mBMKV7U6RLopY4inVY4WBC03CdlMK6mr301fvNZwyQZiv5Rnog5
GY8eavyy1NiLVfXRysdX+RR5p5jnJ8HfLbM7HxIDtN3//0buSK7QDEiQ043u2++y8Ick3ulGdiPf
Ybk0jG+NCSVIZoVshZOt/yAuZanqpzyopV7T6+8DwGBig2X7L+wIVce+XgPsCZN4v8SM4KypzavU
nWp2KJmnbQPu0fqZ3OBHtmBceX++ZMHJcggM/SdYV8YMyzc5gPL4lk4Hyg5d8Blvc83/lB720vUA
dPnoezHIrKs9Wa8y7ezMXSlpeAn5u1qADlVIcCnoy+/kZ03I0f9v6Y7UcGSV/kWWaW6Z16h036vu
9F9P2S3nv6kMr1OWX+IRIaHqQ8vLV7laTqRLjGjVrVkpH5jH/ljUqzxX3bsBPtEsXnl8vR9+1y8N
SuN5VT2FNvJNenL1KUDSvAbcOQNlYsMawk1hhbedOT72AKjLMlwVqoH6pHr2o4vp0UMnexkt7ScM
lEtqXTsSXdkE8oCZVCkx7pewrfNHlvafQAwk+CdsLJ77mpJPYbnwRa8tknf80WrE1rrpKNclpN+D
j04DTBEI/2e6YZtOys1kLPL7SdNvQL2DwefcJm8qb+B4yXtf7CopHVH/rsi2OH4+ehV18Dl/8VBE
GNBGpTJ8YzbFFSTVtvS9m4Ak3RvD1zl3f1WsNAab1JJCc1KVb5p9mGioVB5CJVX1AYPhgrkQsW7+
CjmlYs33VY/2tuvik7wE2CxlQucjzgPqb+09kYk0w/kYVQqa3a5Bk8DgjIwSLafu5NnFcUZuvJED
vvwwM0vaHqjZEOVLu/6GicQZjFOUOb3I4Mg9+ElxmBqMaOWihONvOzaPtoXjKd9XLuJw9uGMeHsb
yZNGV1EejzyzEBKAQ6BG3/ktpPrIKaSesQH03FNbuPd2XAFI4T0ts3kG6gHTjmpMzeDMUfzYaLLW
JizJxz/59uMYXZwI4hN3KHdqzTywDtJ1HIKvJ+4im/Wt9s3RynCD7fNfuy2/C9JiVw/OgQpYnu8t
e7EobaNw2B7VEp2xVP2SOnJq0f2i9djDOlID9IgouEiE/7cI3XcC+hKdZcF2FGgAAcD7Ro4A0yMC
P/XcswmpSv4ue5GsbceFwK9ingZZJPIXcMmQOPdZRlehJLfjkwJ3eJYWvd9Se+ijA5vBSXpGAegr
sqDsKitVr2/RxkH97tM1zqXAv2gKyPKVhoNsG4PFI1Qm/IQcZCWWzHy+jwq4rkH7Kdua4dFj8LDQ
CevbpcS0lFtpcFXg6vD5eJQjlcpzlTZnScuy/pJTqRwemny6VbR6I+czKe1KM5RW/a0NUdpN1xX2
ZAoFjHYorqXXAlOIkVVrD1JcEf51kyoX6dVkkLEaX3/6VyIW9kXjfJaomdLIk76hFG5sW3+IA6qX
1IKlhSCFEfmzArUYaBw1aTHI7+Rm5fgiZz/N3/bh8CnNOh14gzR5bfMVAPjL0r2U0dXfk6j5lexE
tMxdA6WG+ENQKAbyE25hrJeiEUUV6eVIZzrXJgRPmtNc8lnCqa/dpWu09IERvo8Li3owRRhKLdIf
JujQ0wjKlyTY58vdlzmJDKmQXCGTS7rKIrZJPoRI3GaByCCihc9SCd1CyjZqml2lXNfqUMey8TBa
PYBu90HeQRoy8iwSNCptjbIwQ1Cl2a8Mz6w2xzrp9lIeX56tNHy8HkB3XzwvZzzGzfTnl3b4lO8p
rUQNjEYhAlMh3JSUnMnwfpeCn11l62EyHuQMuRwa59F9GJO/pcjQVd2TFBpi5Jic0ruXN5d3lMP/
mAY7u26PbUQnlAK+tI/CWH1KsgJ9kPZgluFOylYyYvLEPNEsxIqGkT1WNuBDk3nKM6sm5aIDtZXh
jLNhTx/1qNM1lU7r0GRXpaFaJfoLEd5iCFp3ym2SKW9zT2XPaO6WIQfEfuliiKT/5a0C7CI87P1J
OcpmObNE7TR+c4ZHWdzyI4j911R1PuSUK2mOrN5AwbOFNFgaVonLpA/nTyyR0Tj/kV3RzSgjzW+d
qr6ENO6R70OaUv1alt8SKEL1NHv2q6QGMMRpCBKtUql1v+lK9BjBfZYUsxvnh7GBjNkpW3Qib5Yu
j2SHPpKuSfkZybeQvmDlSDMGMrn9IR9vaP92cHPoTmB9UPdo/wBzHlS3PgR+C8W2/ZMGfziCyo2+
pNMiUaOw23dko2Xf1i1t40z+WaqEMvNkZUl5sVQmJCFahHbIaShBZsGXr/YvAuPwPYx36icZnToC
8cV6kVfR2uVUVlzk72YV7bN8PMjvFuwYWILQQc+ZexHYknwa/gfAgqGX+d/LiMnCHauHIBzf6jTc
m7l7LFBy00QG4UXeVIqURexcvAmBEYKM3Jr8XBZO3X+Be30y9qM9fUs3XhaX/EKwOFLVmP86L1nh
Qv0oa6zQ6NFzL9hCfMvnVp2+DUsPKgsAYwHIyfvKBXJmEVBVKm5XffovbAL47dXgTe48mry7FkWt
mdq7PHwZIw3011Y+W97EKlI4HD4XgbyRTU6Kw0NZYG5dQwX0aHRXDFt+lRKUwwxZ2h1Ix6QzJiqc
06QC2TB3S7+7K8t04xox2BL9J6U15xPX0uQc+ulHztELCtmBngX6vzoQw/gH3tyPB/oYhHdGl2+k
F5B01k+ozJvIcqAZusyn5lsqV6EBUWllZuORbAAwLTAaOYxn7sWsoIlQP5Qy+/IFar3ZVp2KyzK5
MhMK8SLaJI6xz8LwUHf4nX5FYA0DFvQooZNQ2g7//kT5+gI99V/z3emfZEjk9zIt5M8EFdDZKe5C
W4aAovfU0EV0KBX24o4j1mknwdPItBK0n4RvEdhsKuVe/t5pwFvImuAHvZv3dVsdIFUsGEEJNxL7
JYR4s3FuAfXIjlujnae45aOZO9/SFZWfSc9EuqO2YtxrLLA571FmrpbGfpkbtyim72TPlRiwnIZr
tfjQQAbyWpkvcWT/dmm/m93xKMArmQaulUAu7g4yb+fUuiB2hsQG35igrgFA7HlCZRsc0VLZxT0P
VTY9b96nWXYMk+LDN78Z7BfZBwrZZ2QRQVcKNyidbubcXMe5t5eNTY7g8oGyWGQNNBDjOh4b7Dd5
wtLxkD/lEs/3tjWdEFneAtgTBABdEgEL7KQKLN2WaKBQl9trMXkrKETI7JWGmSaFymh+r03jNhou
cLtpqLMr8CtpAUkt0+zsuzpAuUKSZFJWaVz0GjmS8dt39mOk2N9ykxIKsDtgnljrWelv7QwXwlG5
yJOUb+nb7q9tqR+quwygXF7EPn0TC1Wc/79cNR8NVJ9lD7LLAXDnbd4PKDvlv1UYPNqpez9VJUqT
0uQalqTBQVllHjAVo28iS1O2ncBqQdGRiJR/IMSQ/3mMgSrIQ5X7lOk+yHR095Ziv8jA9dN96inP
VpJs4DhhulK+EXcl5nJmgVQ+XuiprShYLq24JcjJVuk2LNdp3XPuAS53XYAbFDuRh9jXjnWSrVtq
tq4AcopuBDL7D7yBtuemCqezgMTge3wJPCkck6+mhoMKJoy50XUYopTGWrFpo5BxCPDUxKq+zZ8k
OumOpBrWvdQf5IwpG18KG9Vr46fOzK6y44y686LXS/1HKimS/AJjXyXx+LwUa3jJoOUSptGXYqQL
zjumd6fd4hiO8MKPGmiv/w+Q8hS0sP5bI3v2LTmZPF2JkPS48BX3T36l/7QopADDnz5MsHOMtw19
zNDRI6E/J7N0SfOon4cRggV0DaRFJTOWcA2B1V/JE13ikrQ6mqBd+VO49KYE2bSgoBKfI0kwP0ot
XXIazyU3duZgN/j5jXQTII99DxGpdpnlT5HxJ1FN1lHjDm+N/SgPdhk8mZKzEQqIRZpmcwGLv8uX
5Ezu/L/NDXuOF7PFcAQwgaqcZBVKlrIEOBp6cmlpeEe6nzT0jpblPAvIe9n+iECCDVb7vdaqX2HK
ylHaP80LHycPc1aGTU4aAn3XGzipdbGV4peMiz6HNFT+pTuhZx8Ly9zJW8p/WWMAn6U4gmAFk1Oe
auOat65ebJbV58CzzaDYcYaQUZKvucwvYhVMUXSZfgOj2cXJsLxUXj6wYNXKuUyQSmTuyQLJhFOq
ZVhrEPBZUkr85JXO85IwRtVK3lFqhFHsHhHIWlo2siKXrriF3QKCuSgOMzQyTkgPXKVlWjXFg2Ol
8AK942ArZPn0QcihPHZKuUbpk+/5IK2a1jY/eir2GobxMdUqTqlkDsKYUf/quqJPEVrXyAU71Y2X
gQetG/WuCwCVAg8d+/xOQXUukr0fDUke5fDjs4XiL8zZqsBkULxeCuTRzJ+e7dUm9AwEM/FTgU53
X43OOm8uStG8JVX8U7v+x/JeNjMe6gjanDP0EtIo9mG3KO9yC9uefHqykNFU+/LqdTOYPs5aqr4t
DOsGEuXXLPhfP3wr8UGikdmSJ8oXC3BSVlplF22ldyk9dPn6S2PS696bYSsxWv4pWcVz36sL/GQO
e2LkvGKgv2rq7xKt0zl9TXVE//7t9hV0XRQmbgQWs/TIzIBKW2s9yRtKOiAQPFo1Tz6nOFl2EoBk
Ocq2i+g6NabsWRqgcl2BhFxmgqWglCkbiSDIjbbYKpF7kjODvE5OjKBeD0lZ4STMyEvoi4bhw8N/
wAVRyTFUOn8esnAYf6ItUfzKYpTcyk13VVp/22MMDR6tM8ZBIkYHR0AmqGD52uRg6tjolWh8/T+Y
SD4hGFgLRdc4a27/gxnJt8lC49KG9tKyjHK0l5wZy55xCbNWXa+7Pr4bp/j3vy09DtyPkZ9rpoZR
Vv1oDBlm15zPwvlPUg25Syd9CrrySXYXCksHinB7WR5yGbZzvwDv2XPkQokdborFgKcDzKcKILlE
k95WbHUCwpJ4U07uphmI/10JZ5q2bYTvN3mLHqUbpO9BSBOmudYNwiV8ySfJjeiDdUjABpi2h+DE
07+gStIVFB8ZbdGhqG5HYLrt8FZo0x+l8Q+eNyfwTzkVStrnRSi9dPF961EClXHyw+a+MVAJlTis
w7pglqs+yPu6QwWbb8IZY0x6zhtLUlRH/RGFw510GCVSyGDhSfaK/LDcDOSzJQ8yXe3HQnKoCx5z
wBgC2KiL9s6sMbPz2At9scuzxweZjvLfAnWSSS4T2FHQZAmUTVvhxUUGIhcskN+8E1QSKvQU5ATt
C43qrYAr1usURZlc/5Udan/GliPeypBL3to73bFrx93Slf5Uguxd+t2yGwnmMTgXhv6+3JaZTl9t
Gd/Y0M5TqwNwyxNC/PRnpaErRq9QNnrp0+ZSAae2nE5JuS1ZLCsaLahRonF/jjsu1cyZ06CRgHOf
b5RAcY66rzwgeqxv2sBHHLNQUGnsK3Nd6tWvFVr5g62hgR+rx6ws/Dtso+AAKDhWOLm77Rx0pJBr
RMsV6I1ZfKnAei5One7yuK63josTsunV8aZL1GwfDSbOEvq0bwYwbUE+xEfFrxVEqbvVOOfBBTl5
ZtrwEII2ozrjIh28M42gPBVA43UgspOqDM+hof1apaYcSzNFzxD42rYIy5OJF9lx9BNRHTYQN2oy
dzeCQhn1G5B773V3p/MFVmgeYb+CncU27v1jloFG1IcyvGhDs4oddNcxHYYohnRpaEFT89PeRBuc
m1YQxyQ+2/emP5o3WjmC4uqs+zhVRDzc26VG+5j5vbUzMkCOar214lJHLCK21hz4EGpdOUoO9L19
1DK93miOh2YgvBA4+BjSKnrxmva1sZqD9iNOYU8PznwIu0HjlAovhIO/jwbQfTMa901NhcfGUmdX
SIqEgkO6wSxyvJ0ApxRauumb6idFBSstJ5TcVJ41BowbRLvUFaTTHtB0vzEaxGuyIRtWdTn1yIS6
dNCd+GRMNGtts8i3thLa6wmTWgxpiCst/FB7CF4Mzdu0BuryefqCwgtSZrlxn6X9MYkmc+XhA40O
tPuoecbAdfV3Z6d3UAk1lOYhWg6avrZI39R+uhrueMatCoG80Ii3ev2i0NSOkuimc8pxDeTojKj/
i4YK4apzB16MRr9i2Yehin7yOsTdqsueEL1NpfKfb5zK2SeJW5PGwYNCp0kjGkx8v8x8UQNYnnOj
oF4Nt71T39AKIY0bvXYzRGq3Qkx710TFqy/kFwM5kKrCp4KlYHioRPlul55nHx6mohIfcL4Vw5IQ
hiyV5IY+uYeoctwnkJ1n+Llzr1wKiNiDSq0nVYDvx8ExMZg0KdoF4QSxUTOPzayPJ0RjidIpdG4d
FhpiBF9h32p30LYpykxBcOxYAYHXb3rzCzNle9dCChS2+4lkbTteg24+u+xjq8jswIaVNUAwfTyo
tYWQWFGeXQfYtm9N6s7vCKaZH6OjY82YTuTNydHSdKckKP/5RORVjJ7lVpT3HZ8dSrE01MXVYqUY
9vs0p/daMZqnJKi2CN1AC6lKTFEQGNd6fRP29rAaA+MZK2IkmzklRz6kzRATjiEeEaiiU5XT/KQs
eRgiR931KmyJoAzWdQw4U0NWf65ya4s7GXISDdD6eujxCa4PfZYVB1XL8pWVRyN83kfVNrV9xJ3B
LKH4yF30LRJ3ujpN+5FUa9YGmFIF0s1d38V7X+unFcIj1/lPr6d3ZGlxj3BMHFJQjx5R0kjbYQdh
m6mGNrMuYDVjGHalwXRx8ng/BOJwmIBEilT9dYAOKURTFdryqZ751o7ROCva7ffJZDZrM8VTF4OK
Cr7s5NNW/FLmAnbh9FR4OdCVuVJ2KhbfxqWoJtx/QsxeshFZhCqGmlgPd5kDXN8fUUjyarCMkQYN
QMwG1DLPEPjUtE0+ltZuAFoZtilQcwM/GtCau1z7MCmUn3yr3/Yp+gATIqOb2QqetW6egL3r2dqM
Jlr5zuyuPUu/ASFSHF2/gXwbDbui17AsQnBCG1CLNXqsDFwYaEyHJKi7p3ijWp54y47xyq5GFDex
hTBLr18ZbuVtSkej1pw4BWh0OCdW3GXo/f55PvSoDjunLH01Uis4pEkH2GBCeKEPplOYOZshrANw
Yu6lhHlu1ChPdjGKjlNK9bzsTAY58tb2kOPOeceWqa1sh+5iCo9tpdVPoafeDVLID1HdAck7wy+O
4bx0qk5PI9+g3j1sGlt7tSv44Qn7PhUBPywdFjhGFHpufnqVilKkVd8PWf6qDaAHcIJR0mTYIuny
ZCu9i9x0iJCzXf0hfYx6f+l94nNobFrlzqFlzhYcvNCC9NaJ3wJ7xDUaE6DJQ34dcPytln9birOj
r6a01kWpmX+Ow1RTEExC7saC4q7/FT7OyJ2NFFfDCcG3tP3Mjh/FOh3ePsO4AYWgAjgJOf50U96V
YIGebccmwLvjASgi1pox6u2xDQLQNJHL87Lq2GvKru7MF6qANbN2bBGFO1Xx+KTdxk2xTUkqSQW8
eI/Q7XfYcIcDahZmTirrGc7Ws7TbLlVodlHA20bpxbbbg2tgzupMD3p6apso2vG1IfLp3UdnW9jR
5epn47fbeCqBidHas8fgijxQua3z1yzo9FOZpfqpM41kXVkqDbVkPJWdS7jpUSyz8HRXEB4YWXTI
1BbUDRBP8VJj51puecpd42CM87CHanwpNNiUo4IEkI2kIZulgfCras14OiHBzmF9NYRBdyT191b6
WOFKHXXVaXkfhLeTFUbOqDUazRseKe+5iSSjCfW56rQPTQ3mzZwh3KtqyKpDlFLT7r0YaCTQN+ux
REVLLi0gUzYRbevGqzme5gZmR8+jXSi7IalvEKOAKIQTmxVp+9Zvnwc0Dtdhmj6mXYrop/wvNPTq
hAYPVL2k+q1M0lFUF+6tBiaKnp37JjaPRTU3J0+tmlNTJ/c4LaKUyQGoixGE7xJ6+z2MqUI5jXlc
IsJbHy3QCiskxmko6wC1dFTwt+mq4oyQ+cYlTea16XKemKvK2Dt2ddAd6PyaikBFhk024J2s3i6V
jtpmKvgh4cohP1WrYcsoU1mWp5hkYbFTDPVpmPt4SzrNTjgOdPWNTqOlnkPqtY2i5fzmF8SrBCkd
ryBX1BLCQ1mckN0uTn1hUUYiuUonjDOSYTRWeuisdR19xzHHC7DIE0xoshtn6FA8I0U05u7bMphv
OFCcTVBLZc1eOCToAxcOU8c3X1MXegFl6V1o4JvkKXcAZIDsjru58TfDrD1nLuZSORZuBcgAmSV9
6XDsKimV1laTbNUyo6HQz+iTaqt21DfECRKOsFiVMGOnKem3CWyWtWoiq9T/BaIqhn9JuIPtemcY
iEwijJ6lXQXBYVlLLwF70LeN/sNKnVBODJsUGeGGPm1gTiuTNHYdKpinFFJbHNyN4bbnuEf2Kldu
DCNFt3dsUNWLE/gw/rk2pu94niExdMW7TXriNO5OiQ1RO2MfCgPd2DhNtJ3wnCAAWmeAwBqCsvGn
kqKK0ms8ZKX51WxmtmeoPCPzM9IYoc7z7mprNLdOTflOpBjNae0rJCYpNlBlZ+MUgD9lFp6yGGNG
9bVOobmvJpbdSe8ztFHGokfUUKc+ul5+qsqvyuUqq2O8nXhg9i1/TePEQQxHLvj3guW1kVbBmywv
gw00T6HulYak63poyXjngBnAt7Fn5MlwmL3aWdsi7WLo3rM2jLcB/gOsf57BiClnk9cNyTm5QdKZ
a4QGhnXVYpHhdc26QZk4ZGuY8njaqmp728UBNa0RaEyZth2ekhQa42bfUgnVJbJ6NiZLJPegdaxh
Gw/5Xx85l1jP/JsgDPcY3qFe6fq/yeQ9zN5P28J49BPV2QfzBMIUsYaxNe/ZxZVVnp/DxnsuXfBS
NYimaC4PLZs9VmzhoQ3ovFObT7f6jHhJ4ZzYChot3/U9SJV8aC18o6L3VI2d1RTo27as3t1t5aHi
Y8WDR15JppPqxk2Quh8NLmQreKrNyc29tan4zr52XwKqIeuWPuOqxyby0Cm46oQQbMyBHjAS/NhV
z85h6uGb5PhjQKd5s3DW5UTscJCs0d0eKRYJsXWjzaZ1nhWCVz5p5xyAPgjP+cau9t3klTeOZlVb
ieVToIVrbMfUddZpRPiNguTluqjoFsKE6tb+RDc5MJFSSh8aF5+KDrmfFE8/Q0sfnVpLUaOqf91S
uR/Qr4ItdIiGhgIyssW9FTw2ynPSYEzXK8bGEBiYrhQ6Th/zmcLT2XK9zVDliFO3NVrkVYbjcu+u
s9J8VXWkubK8vrM19RFZdJy9Mjb+2SxPUH/esml4qbL23R8y1EOz6JTg30yIAY7vT2AgzLG+1ytS
+1lO26ggGijmz7+KHk8rrEny4k+Lxo0TxuZWrX008NO1ahfxRuuHs4ak9sovqKQiBfYwljbJWoX1
WgISF0TKOlW7ej3F80vphDwLVUTREjlclKG3rex6b49Re9KT4N7h/AfSSuGYVgbT2ir8a6TORw8/
qY2npqtC8e6Mdmy3tOO+laEN8URGhn3WraPSRxsoHyDISyw6gVhulLRz1+McUSykMrcLlENO5nRo
K/cPU5Iy9WdsVRXSVIC0JfOhtqv3Ru28tTtom9jUbry4eBoaF4BIigy53tyWBlaC49g/NIN58fL5
vkT7a+U72G8ApKGOsW00E4uQBnkKaiyApq0jaINDrVYlOkwAkdx9lo73OGefqql9qnXr3faSc9sj
gYbeClt/dZNbBp/oapceXVFdi+m+97dTCqsTC0OlzW5s1boFEIjKYV3VmyB2H6hurvC66x8Mo/sI
qN2tS6qWhW+RBKDdTMVC33YKz95PgYUmkZ2fEdXv1UuEYZceM9z0bhq//s5jLJEQbdNXWkYVoC+b
m1n9dPD7jdLiXBfpXa275m7wgmbFLnl40ycAopGRdCxUlNNs7xiWU7S1277f4JSjU38MkU5Kej7c
drsHHHUw9frpxkE/FQr+qo1TvGe2vdZcpB+b6UnJVZrkrPWoxkqoxpCjSwK2JArPqznuHsDtb80C
0U0YsQ+u4h4RNM22zdDdaDZwxr6+URMIP3nqP+Cs2/O1vZ0S2duEMvdKczRlUwT4gjh6pW1mo3zL
rebSGDVgBGw/8mzKaT+UGzUll6uY3zveZAcBCGuJkFzV+dO0+Kkx67sqtv90881rSfA5YjwgWHbw
crfaujDw0co+m4rl7boa08gk0J6JrvfzZCNwRrVMUrDeiu8jC8wcjRbOk3WyQtcfycR+/VYefJNS
RlsiSe/v6qi5IaWyYxTBEWypaLcDIsGScAMcpl7FJId6RrCqcJlYtSECWyPJgE1I1E2+ktY+jhYy
laEJKSg4163BaSKaduBFwespqA3WjnZZxsuPC/IumslZudflUJh71XulsBfpzT1uUYc6ZfNo2/9x
dV67jSvbun6iAoqhyOKtREVLlm05tW+Inj3dzDnz6c9Hr42zNjYW0KvbadoWWRzjj41PHtA2VoSc
GTRqbWS6gG5Z2a0tgi+XNvWlyt5bB3lKWp4MTD8Htp32/N8/BDjY//rnzzsqJfdlMqhjP45Fse+S
rqfpkZKA7TyaK/Be/edtMRj5w9JkMfjm+ldqmAIegytGFLWks02z15x//tDFcLAI8T8Kx3uuZTIf
bV59QG1A8Nou0VGcW3cufyWevDkyf63tAV2fds5JTNiWgcnkCfNoxHkyn9NC41jrqOgSduRRxpsQ
du8G+S4l09GzLOy45UcYExo4UqrIBOIRIgWTRZYN2LXbH2gVPS6WyAhPZaAuzS8R8X0Qc/qHyzY8
N47cibak8cclD3OIihOxoNk5eMErVrCTMD4RABdvaQJ4SrpO3i37EVULvQ5jSe7tWP1KLEnT6Bwe
6OpLT2USaSpXNoQFT4e5nwjix4g4dnbLZpsR2OfuZnIdR8qotu1QZKgRzWfpda9FXt5oEcL1UIdH
ORXddqiFPARdT9CvHV8XOyl2pCVDOHHHbhJ0eItjZCfC1r+ZG066If/ErHrhh8Asm7rrme/Vd2Dm
7Q7PKrlfMdlqMngmFK/xo6m6MZth3g7NxCfuRW3oC3TX0eiWBHnsJ0F5Xbs/1j4BV5dPVUlWGumj
phs8a1M8Gxy56B+e+rA+lJNjbKZ8fofZayjICq9ex5Y5B02xKbXxB8HHV6M+c4OZEPEv32B/GfsE
wzfrf1IcZOfsRFOgNvDGA3xFviVzVyzkideW+rMo2DA9h38tS10zQa8R/rOdgfSeYWC6i/CbBNK3
Ql/aEZzJ9IDEnKI4eVP7QGh0dkzVjlhW6mF6fm1jAmYiRqyKNtHrcbGT5ptW5UNek0KualCoSi3i
sH7xXHWPUUuW84ouU4nmXVrd3ecaJqMl2XAI9f2nJi2KuwcBTb3tyJEou6jYVgEChrWLKOuYLbzW
uk+q3HvkTJ2sddavQ7Gbg3Cfjs2TSrpzYuR7uFlBJQQgIKlo3PsUbIpp+OXYcJFxa3w3CK03P7/f
sRH41xxKjiyn8wdOPdop3M/8XoXh2fLkcnQd3QBDjhcpmoPqx88ZzmZvdeFz2MtgOwlw0olgzI2q
qvSiTFK+49R4ZKxvzlRm0HmbVrTKdN1yzLAl7yq+8q4hsnEz9MG4N5dyuvDgf6YRpDz0dXYhQTvy
u4LwIl1TBS8D9RqC0m+lZHMROeeQQOjM5EJctOsVlLZ7C8ivQ+0LQnRF3n/+Ddic+VRkmoutH+eI
2T+JchC5uaF/yKDhLhDkHtPBSpdVb1IXbPf8yoPkd1HOaoeGmVZTOMKSdO865GSijyjdt94ybWY1
6Kvmscq5PSIDWP9Zm2nVH9hsQELm689H/Lw9dTOW+Sqnn5IPlv60VmvTFE4hJgHdkhvNbycRLywS
tbq68++hpt7TLEz7+vMHqYrqP3/L27V9kTqvzc/b6Kmc8R01j//nY/OFUXHQLd66whGz//PuJu7q
h9nKiEzUfYt8ji8/9t6XXerftI1yrSREp0/USl7N9W8//0Qg3F4c+h1//vXzdlIvNDXagBCYa4hz
5QYBVl90sv/Pv+mVu5RRqE6zoczr7OGtWUL2zXkwr70ZAgHHbm0AEWpasv/7RuJ4CDVJc3P388af
T45hTFzmuDM0n0O7xBqBZKTiPK5fOcyDZvaZ/52TLDJEkOuH/HwuN864DyKaIfLe9q4p0OhWJrb2
3bLnJ0wkC0y5vmfgoj03TXv6eYe1xMG1Uwg3zKl5+nnTz+d7nv1HREV4/PnXz9vrgDYY+l8M/+eT
qnK091RHUnn//7+sbY4nghbSx3ohtJVjPLqQ8EuXw9iXD8NazNLZMzHEvDNGNE5EcTe+cILXp6bo
2cHjLPDZkvOLCOZjKjjmKDert/2oXul5PsRNxtYnoQbKpHwheYWRuyLaWDVVgVMPFS66j72dkC1B
2MazbJtmHwbYpwgWFcQ8L0jQ45Iw5YHUyzRqjzXpI5sANcpWG9mvhSrU0W7p5QC8oudpWwnY/yWj
OciMntdBMs2YUobU++UE7pNOOFjgU5q4fwA6P9WUIRF83+7DafGoGRn8VuNKq4uAmyS+wHePa6bz
pHMQDQ/ooWBgp9nj2q/P5JSi+sWUEDhsMtxTLxJmhJCScEf3BM211XnUoDBu4D5WYb/3gvhmCvWY
9sN+rBdyfrLwajrU7gjr3gVUZqW15W7RoXwGlEfhCsGY3AaAE05N6LfAskrzORTPKQ+Z6vtwubVp
ymc1mryDtvswczKtDEJ0Yhxbdo9SP9UfQ0y9qeFWp7zPDtZUHL3oec6yUz+K7KhVcHQcGW4rNeNZ
gQrulPXoFt2x77pPK9KPbq1HqrjbM0WKkmOacxCy/c1FDJslzSXPrI+wdpnzeTlZvtAe8P2G0xM0
IKNxh3W7QF4I7wADfEsnwnyWjD0KoT/Yd34kBL8YwG3aH/JoMq4eGUs2W9CO19u2aL5pCSG0puEG
yfIm3IrEaPedkId2R14PgpaSZb3tOMtUOJO5Xt86p77E1W8rIxVvopdhjH3tdv3RTcSVhqbGz+vw
qTB/JwENNVTMRxTOuzy4J1JG195fryUEagLY3QQmXZuxMb+LsX4jKzOjFwaGqO7FgG1U+pjvWYSr
4o/LFRlZKwGbDw4Rz/G3zhUNkoxSlLTRIVgO39Fs4sLlAdiUvND4BNkaJPnNtt7xsD6XERuSN4DD
Wbh0/AoTPN8IgiSP2NQYaBRhIxq27l+3UmIT1quVs7BRZywHq578sojrU090WQ0P2ow8NiO1gtle
B/w878elPxQQOxdHgAQN6n224ehtQUDF0F46ET3rPj6ZLnZY3EjTvEb0mvKd8pqb2WV+Oc6kqOQn
qC9yDT5K10rR79W3MMz30KMPAwEkGw0utfd6ekDzDq6wZSWmMOVjyms4abpE01ejaF7oXFuBoned
VfGe7RcdaytYOzUVEelSgNBFvpyNt65Rdwpd9401nIMihwogJDehF61uzAsMiudzz8HrC+TxtHhm
yzkn7Zb2bAaGqjnqusb/omneaLonN6lwJaGj5jA9tNX4PtVBi/Vk+jTixte8iOgJ5r2bDjDh09bV
HpEcNtl/ffeVkflLYmz06NI0TpSkuAaVdQ2JFXeN/K/q6svo2BW7LSmxpGrGQ9pvDQtXuuEAjre6
ovoswHYPQEURnTJT2PY0vZh2TRxL6aqNAb73UNpE19eL+6hld8tH8yPohgNRuvWJAB9ogfILxwzJ
4pXxSixucRxfRyS7uA2IEF3bH2xrIWfbKd5TJm2pAe+npCTNhkdw2V+wxWYgN8yeqtdkzmbPLQhu
4swnkXGORHOEh25NmC/L+r40dClBy2GoondYtQsPaOXi938f4bA0KYVnCsChEQGF67rbe2ubX1c/
JjL0U3r/yN0mYry29YujvdcEZhdGt76Rnk8L2G2p20eeh+A3pFUeUu3c64lUnmqhi6AO/5VR8tQ1
MA2eAW2oqc9ar16ZA4/lNJLF0PVJCwJMYvublzsoAdz6DVgCvSc4Cong/P8eMoKygQjoJBtmPxbz
p8ZHA47+RJEo/h0KEjfENDKQUd2QBNpPO3Iv1QsXFVIJ2laSxN4sStL6TdY5SCqAimd/xEZHAU0b
gZ/RQzwawy/VdLVP4SQthW7cNBvXAPYsQL6JZ5rfbVquI5xeLf+p3uAPBddJRw1k0UIENFVn9WGI
hsRXRrz3XO9aQktu3LB+Yyo8uRZUrPW+CpHmkHJix3H1jiY9uNbmyZTll+dwYffOExLt99qq/50X
HGZiyY4teRoOiteDZby0PVKB/EsnORd+N/0Bx7v24a50ky8GvId+dE9jmOwcNfLAzkJ3SxT23UUY
tGTJXblphqEZNi6dH8aO2MfabjFE5hyW6XgjI+kry66ySl8n4x+nKZGIDPkpVBVFOgYBHPW+d8Hn
kcnestA+OOQ/7PgKhH3Y876q4k9tFLjeQ9KLMex6rDcq/A1ZelTuzI9gUurUJf1H3zWXMskQSdJR
qd3iwUBh4YTiV+SZ77RT/lIJl4dYY8+pft+QjP3hTUOLCoFXY4rkn6qVnz17C6JrskzSTU56CT0Z
l4wG8dyc4KvmC9qKM2XOmPjvRTrQ2NL174C8BEjF7zYYzTZPzHuikl81Wg0qOvGow7A3SfZsN/Kl
NHEkRIwsVUu2DrHEJbXJyfIVVNCcfGOnnpTh0TX/iACeLYbriWyGItXcaQeadzr/qhqemC3R8CWP
FmqqmKAOzlztMzenQaVrjlL1nwRhQxxZ89fodGxWRfYSmE0Hcg0uyyNsO6DeYC2GTJdcVkBJJ7N/
XGp3l6QPKdCfYQDQGYSsFzXlnfUMuU6H1L6LTbF1pmFHsrPaAjgbD0X/Nk/Goyd4SrsNv1mn66l6
5i8yzc+9ZbyPqfOa1QEOP/XAeLJLl+EGpVQ+huElBg3UUJqBujfCc3jOiVs4Ja9MyFczrIHwCMre
jpX9NHPvmgUoPfUZNI7+pci081uJZ4qI8bGJbqkUCb21sy+G7GMi+3BTOHI/Be3FRSWOyoy5cmQr
bnvnzVTcWvkMfbt4a61xrt7DgkiyMoOYxuTzBQ59aggAt9KiOVlL+bYAd01VWR3HilhzuznbkeSw
V+9JkqS+YQ6Pg0OAEh4KBitUTdVMFkEcdT5JN+/Vwp7eRvNnRw9bNJTnhcfF1MYcj+FuGLNkDzz9
gPu63WSTJ9YCdoxRqHnBXPSY9AiuestnmyT6i2rMMrph6gqoJMNs0InjTzYts2VGYidNSifwf5Ql
n4kmIXihGmG1ZljTKjQo3XeXzwDH8LCKkDfStPMDMumVhNhno3MlGYlHH9Ac1yHAR3pdDPzqUidf
FTblwIaJ426awxfbXM5WVf5OhcMdBrdcFTggTO85l/o7nybN3omYgcAoZtcxeYN2+RsxC6xPnI7O
Es02LxiuPes1J0gkaMtTrEcEEqi1G8nFLsJDHnd78IJnmo+XTbHgerOHdNuFyb/LVMMozt9j99Gb
gy+58HAOLO7JaU9Jop6kbRY+2bDlDvqN3DRFQkeAZGW7dAw1ZerdkhYEgf/5oayPlnykMizzq3mt
rypyd2ep78mwPiPL+Qhq55I03UNfdF+DXSGRxWWlBiazvvxKFL9WK1T4ANGO2BYVOHaRAiyswiUn
ordjnl8ck61fZsYb6f27oUhukVuiHstweDMFT3Nxd5cckcVKMOuJ7UcOl8waBRGP27azek4JtrvC
HVjR8xEP8Dfllu9K2cewpJFKIwrE8/Ek22CtwljRXmWfbJXBwGXEMFr5S9sZl3gmtm8M3NvSzLe6
7quLPYlfkic1PZOPUcJltgwZzyLkmFyAv5LWusraoV6Ero+pH76D3nvXItolTXQK5uLf2Jq5twnR
7Xm0Y/LfuBwWO7l2eYm6O/Q6ZcD2ruCSDzPhLgmVCQwuExn4EsKHEr0q4FYmjOQxcK+wS39Q3jI7
wWrW/wIwbgu3u0x59mSI6c0yhy+erLQFH2PTBK5d8KcilnAj9JNSZ2ePuOg1RTMAdhKlyre6HOEo
QiKBpXl02/yrcVKyylJgRugGV5B9X6bTfigofRPdnUH1OauXdy+sH705OOp0IgCl22dz3HEIDg/o
/HYICi+iGi0UekxS0sw/cFV9WUF9CNJUbhJj2aWKHx/9I2B5Q20qXLqsbHCPFWdrTobHsVDGzZlU
JmQO6UuWGPy84RvywgTgja4yAlyfjD5i1cAyFGTdyTFAB21nAnikN8RL9K4ysHooYEfHvVMKuKHw
gQzX9iSH7F+REPncmB7/GUiNcaHkPgfOo/rzjdovhGK8ItpyMY9lu25tMW9QJNEmdI5F9BqgRCCQ
8iFyrbs95kdVBQPJ18tj2FmMEw1VQCKwqZWEl4uzWTwMzKeB6+zp12qWwM9nk+XXmu50RChgKfsw
W+bBikcqm8m0tfxisAlCAeodOXp/fomxcEkZR/rGMzKOEiwjtvEsV+v4qjhwZ9ruYTbaBr9m0Yhk
JZTgZxRYl+CQU47b7xnVQGzoofYs40YV2N5K1is2itWGu4lBFhaeUeqqpL6DG3A7FeOn1Zd/VNHB
qTrWjSwdjuxlgaKqyD6jp0d3UMKr2bnp3y0HqDJPBxQRlH/CAAQEMeZf7vDlUeBFnhoEG+VfyD8C
+9b1T2AEh9Dr99Q3vDhEMHJsSWBGwihZGFlTkvFRiuGpRkPjU8h5HMHnrF6/qqhN6e39yLW9iz0r
2+PDLTdasGXFgII21vlN61WnSvX3eLKtnTn/YRli39OUyJTIAZhgigi5IwpV4Q9Gw1mZP7YGWdmR
pqh5MgiIblFBNtDnQfJSz9Du/XQri2w3zsMf+tSY65nLWXzodrXx9pAXP0/x2wBSemhN/RimIZTR
SAPhbBxRVWKvrp6FCaA5G/q7iAjSb7HebOzwHMbLHYmMSbhNxYBJFlgVvsWz+CeayHgbrO80o88x
QEEy0Q1JF4faFDwzgCrB6CPL3ugQlFUkX1NpdweXeAayTplP6PvpBtRAYn6Ihe0eim6KQFyWz2UZ
vusZBUvBGZMQwlSu2uNgSj955u3DJniNIjDgvO4J0B3cP54a7vQM7Vs4/Tp86QuR79frxC64RtI5
oN8Uh0e/QBqLNvgdLubTwqqYRfWTJJtuQ4DYNwF8PkXxPMeCfhMM5clekk+qhGg8RBdBTCwCSfR/
Q19ymmSLj/6PR3Md1b47es9tYf/NnfQeceRthvmtXuMgrey8tNFpoWPXKQtwIpfEsa7adVTUrO8k
7I5208g4rjeIivBhmMOUYXv/y71PWC5LdB3r66+SHuwTrstTJZXa2N30SxB9kQbfvTs7m27gkWKP
hw4PJ2swgoXKCL+g2ZEmljmGa2o7PJLazAhOO60IkLGbo9AmXaG8geOLa359VvVB/OqQKcdUpx67
zCHgKz/KhTToggy7KbR3Q929ZaMfdNa3uT4bQg1VHcTz03p2DmK51wHfTyDQZ1Y1qy21cCc2/i9H
l0djLlGwT/S2Bt2ZpCueb2yrG3dAgTPUqysVrrz8J5/1TTlnKWLa5msjQLTBFW701QcxRrKKlsM8
ABPOA7NV3xJkE6b6t10d4ZTfhtRs9xlbu4c9xiyIsauIDaGGHdRsMik1jYiBTvN272bjuaXGj+Ng
OrRZ+6rD0ceV9IcqV3yjr43eqTkwTtLN/zoF/G1a/868NLm6eFKjNQV1YaV/iAtx7zkWOfYZu/pM
/57TbdgSZx+M9x6Rep7ET0IjHC47SsKjod1FwaWSAqE1oOWhCmbIxdJARJG8Evp0TMw04kTEhZ0N
dEdlBQpyIxw+hlywzVb92QmxNnb9P3Ks/6k9ulDitPxru5NF/L1vjEa1hWg7eWg4wro6lE5e7SvI
6W2SqeGoC5smNqQVbkSVACpL8gv6h2LdVrrqwUjqo86mq3bck4ekrFO6wFmRPNL/s4f8g16bceKW
1rxxquzSyeRSLvPjTDclF0z36RLCmRYWcUM2lm7qyeyKHkIrSm5z8sUoGmwU3QvrhTIm3l/LDfCu
25+u4W7rOnl2yGGXQ6kh8QsTtndnR/naD1Tz1Eiooh11kB+m3Qw4drJC727q8bVze3NDjGB2IpgL
bZxJa1DeIFlpJnT8iWI+bu5t8ZzKjEcfJxYoLvcn1aYGmuFsoKSXAQJK3EYHPVBQMqK/kxJuouzP
Ra2KreIIG5kKwwnlL1V4hNGzxvqJLA9OPvouWhszGWk2693PzPCee5y8WLifq9XW7IXEZWfckkJ4
NwHCtZtFnOySlyVyqF+sg9gPve7M8xFfhHKDrSxpDpQhLxIyYZtqL8KF+7oktVIn37r9dLIAK5OY
Qnq93Gdgtb0n3HvhYCati5EKqDm5kI8w+YnDSkT25KrxVcke+v4gZtc9yXJNct+RAtddCaze5bqB
BavNpyktsQ/N9mdJDLPPUPxoZiaqGMa9RJF9ocruX9Xj0ZzqVm8oQCcpfKyn24JqHqXxv13pzUjQ
CeNQ7MPL2q9Jz/V4slR7rErGqTBbgn2LxHUEfwPQas3tBB5jmsFpbCQTmZ29I2efImNnAPHT3s5/
1jiPy3grW+A9i4Gky/sjF+c/dvfa9M2nnWR3ZBXIzvC1+VM8dI9rl4vSTrDtFafLD8s5sEmhfaQW
6KFFx7qv8wEJCvWCuqQx16gPpFqtI4VGrfU2xKsj2fKVGyIyy08tfsoNsqhXQv3Itm22KaK1Jvvo
dRP7jWUZu1bz4pmT9w4bqNlLecXGtMOiUUQvzHfUFQtpc/Fy4/RVQ/Q/bR9Ln98cW/DQwW/XwWEU
Q/pm4bPcDZjGQpawHht9BOZvZfNpCmPmzzRD32YPz0DbO6RHHuVfqPfkkIc+JJ/vojzwoSWibR+D
slllfohC/EkrYQSvtkPW80Em6bGWUccCOgZb0YNYhEa6NWOttlHfv5Jhon0qwbOdZ1ThJdKZT+TX
S54Fbws6ji09f95eienWC1teQp6N0ard9xJ5ybRyLx4HAXfZ8qGS1nifU+ocKE7Yz1gmj9Y6xE82
9y9AkIO9o3XHcZNbJTPiJMCKDHGYI+PVG+PdKFA9gYEmvqkcaKgkph1XAx+4CojDm8Q3rmQ8nTRt
rcBA7xGfNySvScCpKsKwOwpRsv6k0/OEiiOrBsKPbONORQU/9QQQExWS8u2iDjGnGCbPMCyUmiFt
1wIH+LQvpiyo4dtiBr60Ob+H4QsGCjdHiH9Golm2ChAz0SRw+K3aJM1jLkOm8WXXN648V7H5F91m
f2qVB8qn2cmmGEuFSLapjQEvLD1uci4Io8NbUs7FmUXqorPA3SiqlPdoEXeqokN7TnK9Jd/E8GmV
PmRW1p4617wsVlvsU/qplQ4OKFGplsKiFY7O72p0q+3Q9KcI2HDTSPCdylaun7QyA02S/uwF1UHS
NkzAfLedC/Mz5BfNN0KjOOr0O1aerTnQDhMneJ6aeCQUCLdIoEg5WGX9ueP8A1q0D5bmF+U528Wi
kQwREfBQ+iJCdzga3pr7y1N7veGE54Jg8guLCpNd2gBg8wiHTRLCLRg3PZaWodyg+9xz1j9oF3LH
6Od1Oakf9Bjcu7KmBkF737ns73RxFTvPJVreDq+ZgTdOEYzbxMd+AeXH3+Fz8SxgLs0nJ2LOMIqW
lcNwj7+B336wGEfWiAdt0U08pEqfJnSa28j1kG9qHlQp7X2WJnAP6gXJK9KBLK64vztrn3Vzc+w0
Nr66FUdLE4pBeucmI011U6XGllQVXuiOIYyCt7cWXexsTb/HmROn/gfIQeF2oqrZMmDoiAKxqubB
rujQQ5zubMcOtNmZiEOtGwBNbWfuwY2nXzQlh7zGAyl3jgQLigX6j3RYRXsW3wg2OyA6BlBewWSf
pgsPE66JjjbSNEocoOuchnKbnXk0MTBm5rwj5j98LuSnGei/ZWvSxrs47BcSYe002/aVrKzLbKBY
kN30EuCZS6dSHYUBqmDPSDNcxxyPBIh/Evhv7LHcYBJ08s1SXawOZWUUL9IP6K9H6xE9kkegNksg
CKmX3/RtMlZDsstJ4V+ph4ya9Zc4J+E4q9MDTtKW4h9jZ7p2sYlcuP6BcHjhITidMKr5aNl93NkP
xFM9uz1opzYmdjz3nXT7eSvzLGaS4yUdhEmm3K3PPJfdbgp3aimmjVEtd1RDm9SC1AjK4DmyF5Rl
JdJ2kvKxBfVIdCnCstj8W+lrSaJ40daHbEaJxBjqGxCEh8BNXpB2+Ij3fccV2Yboj1dXjd62LUa0
i8byhNyTwt+Y7Z82qierMl+twXix4Q5JA/zGqkhdWjSe7Kp7WCIL7ppnzDmngX7so+wJvOpX3WhY
viknj9hmMyBANV2LHbsDbkykW3PxYMv4PTISBFVOd46L6G9NjhCAL7y0ExGe3hvfUzz/K3W/TTrg
3r5Y6Ddk1LOGmnDkgq7vIaB4V5fYFQIccWevHC+WCscDIcKvMv+08QuUdmptzQh5UtqRrRhNyF5R
18VoraK3QjSUTBMUx6ibaeIMWqorzODdHZXHxE2lIirf2fmKhJxw7yef7Rh0D6EQ/45zccFtX0Ka
m0dq0kffIarZV4FL3H/OGANC6IOTMyEsEc3OCk8yc/BWuPO0Nem3zI65nJ2TAiJvKTnfYaWythrx
k+vZqKgrsumXiFi3ZRLbqWTApy+aStxiQGzM/ZBP6N0cCRagBqofJ+uFMEqEwWTonGmMgXaRAVEz
BXnBbn2aIvIZYIZzyetrDdLYoVbBSxmMjG+FN9Hw6SCLzg70RpezwZoUjRe7Tvu9aeMYag2J13Y5
C2nkR+gTgFE8LCCe5WkZgXHKKKBYpAD31R7JPkGCQbMZbMwebn5w1mtVZ9F73zOQebZI94OexDnt
jLuTEz0+2kcRZtN5AqvcOY+yHSu/g5/ZLlgt48pzmS0JnhX0c1aaO9nKfIsng2yH/oqJ1D5YHNYC
dX9SgU50mP2HJyaFl3buGSdiohIiuAmwL+DdqmVeMqTwCWriYs0iDF8Y+mmW7ukIiAeiC0GT2t7G
T5DU9OMuAie+PV1tylyh5dAaTCNgb2tBH5d/SKeUyJrnP2PD7uf1KAVaId+X2EKvZvGTmnhrNw5e
NCbSrVeNvIJw86YE0CULCvrobzbhyaNxdWCFpQIHUfqmLnUJYld1a3E4zbdJMVAIDLphLPFxiXu+
XLgwc7U4G9uoFWfpuL8bcD2DHIKLXZinICrqqxNzsuuoxRcFYOdXCQooE1dIX6XBTiue8zJIjlHZ
V6zV8ihN+RyoAEVDKBTm44Uho13tOT9/5FhooMw1Rg1nGZ8gq0a2URw8av3j50N+/laaU3mmAAZx
Jhf3+j6vcv7no1CAMYOCJe8K3BPxGDG1bevJy45JQNq8jBft6xblpN3lr8Klqg1RzwDT5BBLlxrn
uvqY88H2o8ad/ErLF11AaFoNGcn0o6K+nv4UwvYeyvnCycdKoQhybrvOzxWKGoIaQfhqVW/cCdMS
AkhESwvTNR4OxU9Kp1cVh9eqdanvzZoHZ61jaIvFB/asz0kSPmmdjQ8TTEFZMFBp1z4i4iHYTp4i
LHxvRp55AHeu56uC6uwusL5t3JfaduKt02K6VKPGIDAMWEGmt26uYVDlanlHq6SwLp04+bZjPUw0
8ggwP0dh33Lbi5c+lVHH1xDtKWuwCLDdW9TMGd8CoceOyGTcvPn8HTnNeDH1/OlUXnRqRA8JOjHI
xiaKiETWq6erxujWY1VVa7Jh/DRId74XeK3swpLQ9ZpwKxkNftV34FRQrl24fIO8D1whet6nVfBE
UOx+cdRL71DOQGLk8xIPbFWj3bCwin9UMIYHaUcdDqSEZwMtsl6fGCiHgO4s8Gd2IXc/dJzgU4LI
HC/wdSK6CsurjSrAm66esBnRxugm+ug3mX3FGS1zfv75m+5MDbHqVvEhUeODo2wP/95qN/rPX6WD
yZNtFHX3eqX+vMfA4P8/H2Q2FhIrRQrFz6X7c9X+fOB//xmP4XNNUMP+59r97xXuYVfKNsq9aVxw
/7mw6/VSn3saE1YLoTzoXhx+3oY77WKEy1+Ro17MGSFYh/kjt6jiZR59M2suW1UaNX3hSevX8UDx
blrQLlEe02SBDSFVNVvIJKaC3eck4nlyF2kPKlK8UkgWxDCNSu1gHFp86NHvSoCK8wMXjB1lszUr
KgmGUexiWqFLManzKOdo6yTTLnLXOuJs+VtVogfDgnhYFuToWb9tilvYz/Nj6OFLU5wEfiRLcmbB
8ebiY+4Q1HVE4yQiiZAMPVqj/uJytahoTxnNukK/pEn3yx3vmZGxBy0k/RVmtKH2GPI1siiUq+mk
VqF7j7TZH1c9ndZwh9TT0Js519RK4omb5TlfSZu+iWD3FbdCap8ZUMPZ3JMm9Ob1QY3DDlHo1Oyd
KS/oP34xhP7mVjK5rggmwRf24PT4ierAeikMN6dJqC99PXpHk64cgswZ5QVTpKMgAVEQMHGBUYwj
1v2BMnb4ppwpDC5gC1G+C60geP4y4WdRMVek/BpUKUo0q/24QK4UC6izbq39aHWQC+htt7WIgo0m
VWwzuWJPALg8NPO+iOP05s0eWxp1TkFRoZnJXrOu+D1nff48pkcwKFIm0Bw/OIP8zut6YDrE2+I6
CU5FMIWBL3Fpcz7LnHOkF+1Od3MBim4QgFdpY1/lEBlYbOJjPRUWjKY8tf047FzbuaZFC8QTaCa9
wvPLAULOHiQjwzAcRworsCohAptnSIFSNUeX3o+xjXkQBOmVm/8v5iQU0UHyMS3dsqmTX3rhqAWC
dTy2od7D/6DLOcMawcNvKNiX8HVy5jRJhTdAxju4oDNQo7UZZPncexbSMTnTY8URRZjXd0A2g9Ug
Gg8H/RiHldzazcEwnDdH/+llezNTxhRq7PSma8n07nGV2tZ8ygqa2uOOQA5A7JZYSnEwXOw7EyiS
4/4/rs6st21lzaK/iABZnF9FzZItz9MLEScxiyzOxfnX38XcRjfQL8Y5iRHLEsn6hr3XxifdExC6
L56nXn8GZlEduDBh/rLoYzeA5B4RFNKctH/2U/stszp36+n2O1Z0D0XIpWv6QX3PpJk88F+BPclN
Z6bdMfEoo8fmvppHtRMMao5C/uLRt7LpMTjxBiDqYouRECytLkQYJEcfcqEVJX6McWCk7LHt7spR
esM4K9fkyi2wgOCovNzZags5X8u8HjpbV51VHpTnf/+7II3mtferr41FjOGJM3Q4cfbyWZwHz4FZ
FrYk2ADfV3Mx72qHXGJDuYfcSnMMRiNqGM2rG6nFzg4l0RGHDtSF7jYNkzxMc4WQCkUGxlx6Zr5v
MpwjhjNEbd3Ci1GI1FIvPHbQW8yfymbaLES2twrFLh/nc3YYqvRu6vwQ4V5KXZO4Hw7QjX1bQ1QM
QwPLnsXvHgxM74DLDVFVUxLwFMQsCz3i309wWh8yPxsaY566s/KwsNFs9uGx9aHP1DVq/7w1tg7+
WUAV4RrC43NRDIlxq7AqzV0wnqSZTftQ++m+5HY4SJtBQf3iugljZpyrpsoS4uiqqGwxZHSpS+3f
jsHJKsyvvhhuqV7Gl9wwPtWcfomwizkI4Zvkor65FCdUgqzBDVndt633JpT/xKHG9oPN0Tb3LWpT
yk56YoprTA9y28/FC9rFU4aK+DVJEGYkU3pgEvjuNHl1bFye414o8aUNvr8p4S+wKsRU5aRdlDX4
BqUG4TNikBtn+nz50+PFQOlHq5k1q9kvpZ6BIUU7lN5lOFIgtc9fuKZYsFghDoq2xW1e3QC+nLMm
OA6e563JV/Y2IF5XBRhw52+36O+BWtQXt+HXdf3+OaxS8rjb8SWUFQ2KM9T7uPTsA55K+i94OTzK
RvuqAckwGAJllvgaquJUPkq0w4lf38xM74vFqElLSH6KkvMeqO2BEuLZFi7agRACjaSENkL9Q+ha
COMxfVbDcp7sftplS8bYRgpUHGFLEDWOK2MJ9l6t4a1P6jxnFCZ264KExMvFYvWFJUjGqwh/CUgi
PITatybJkOm6rKLJEPS02+B2AipiBL11UQZdZa6GBI/qds7RtoHVwa3kZ+nRtYdPS+OTMeyJnXde
QP5wXgKlyhXp+xJq82LVcQfp76kU7YKsZHgsBtfa5IaJrmDuMO1Q6HcKeOxM2+JC+OMYtPZt7D1I
p2G+DpXOW7K/mPuQrqVYGYJh59jjo6iNX3aWbAX+61nLewlI2Zw1KAeLtsNx+lesr97isWyqkCSq
4Wcpw4907O6TTJ8aQtLDsr00S3fvZ9xYPUYJXELAG5C2s4ej/wDH94iJu40cX80b261+hDj2oT7H
Qt1nLiiehaXAtk+A1M/VXRF3Yjsv29Ab5DZdFZvAeAiFWw6BXVOkVoi63F48l/PyGENxyYpfCwvL
0vbavR2j142hSWc3FcbDltncVSXMFWSNkz7AsRtVwt9x5IJq6J2tCubvRVS3KY0vpRT5rh984lbM
ezOe9bEw5hvaVEBnst4Y43D1MUNTxbOOg42RIRxKApopojQ9JouTAFuRYkx0QveRjtPoLd6Oufmw
i4GBlFTXZszfGJCu/mTvLTPqZKf7lqAl6tTKwbg1a9yvWf+YmwGwS3zhZcYbKd3xrczxJQW5esXN
dS1SY9rF/fwbfNWnJcR1zNhtGpn1lLCi3pKQ9+E2oFoEKJ9Jm3tpuBpMr2FurIEID6XEfgInz2ON
OYbCLsnuAVKDdVSEV0VxcV92XgHCMLlj+PeWUl2kRGfCQ+tvZrULZmeVf+WRaNWrZPIWMTa5luXq
qBzabVX1bwVDcxzx9gZP9b3SyS7EUWq39QdyaFYXPLh3TCj3g/LkabQs9s35UVQsK5DA9x5ruFix
Hhy89h5fw1/KygbD9Jiz6WRUXLoWnhNYYL3Nz3Z7e2DPld2Q17cx9ZLgG6OEKr8mDKl0xG+3xc1e
8fAd+g6ueRLbmw4a6T8BFKNKJ72fMnSLyJfAQWkkdLIdrfuZDbBhyVs79NiIkCPuFgjtwBCtfZat
Hpy2THbJ1BT4CCy5w0KPY49HCXWdhUWXSAKmUarYKFKumfTrbaVN5+SxXM9MesKloo5D8sLjw7Qe
bNnal7RJ+30ZENRj2pbPk3wx2eGzyiulhfe5TOFSa46cgJkN7pZdMqKiMFCz58EpqHoUl25OfW6J
e85HJAwxKgKDwRdTGG6nlEStqTJQ9qRvk4lS1Ghx+FAtb0afx2eIm1Do5lZXN7Oc0l3sFGj7shAV
FiNnSx/nUPI7lNZDYqLE9IeYhYLPJt+hAg5hTnf9HETehPMD5CWXxlJF/Wz8rRkF7Woy+ZpG+sRQ
sBkveDhsoUB+WP703GfOsVppGI3mMSwS8TMW+c+YtNU3YPF0M1fGfWVUE8uU86yzLArzL5gOFOxs
DDYdTta+2LHWZcKOtpLuKEo907zUeql3fTZsWRYjzHSeuzCxzz1dbTbGTJFiJ3KL3ItylmGphT5u
BsOHrn2jJ0BH5vjvyeHvUt+6uYJ3tpzTrRb+dfJtBvT5iCZ3pj+DJUAhnwYVK18mPayW6ZZb6e8a
I/+w8+U01AyDcW7QYP1TEEr5vsAmOEyecRWhyE5p95M5nndBKm6dZBU8xnWc7YMOl40ci30wWSdM
M/FusWq1RQMAxneutsgREAIYOfRH+7kJc/KFK7W3zeTbluK5qSbKOTTZz24BCspqDdS3/2hCTahY
XCvkyHbBIobboatUez9N2V1KN1TZ/kRon0O2nwUZgF3PvKRXzzK4rMIAxVMwQ/qx3LdqNoG6pY4R
qRbXa5wazIr6+zgZsn0x2Yjo2wCJ6hG3J10kPzAqBruJwhaBd/zarEBrbRhvBCYWGybKb2W8SjdQ
seSsCQFvDOtac1/mIUoSNtKomFravkyyzdNbj6p0W3H8U5emvML1RwEEOs7caAQnXi275nwQbXzs
lPvjFi+TMFgRQFJsmVky3seUT8cXJtULA5EPv4RhlaydFri/SLkfIjFJIKQAb2S9U7ApIkG/thG5
ZUfQLz/tDrUhaQt7iw9aDx5iirT/BjwHZ1JvswyW0hQ3qA5pgsy2e1iK9FRo5zk16ncrkA5aIYl0
PWMSRESfg/1BQK9bGmef0c54pL9gcUC4QRPbbWdEJOcs4WFessida9bLQflZKt7sEC6P2V4zGAiL
X3yaJsm9ekAIRddG6SHfTZTMZyM9tFBLAbCEMHuK+uTaP3bPzj+vWDhVtsd9ujRYKutpCxLhOBZI
Phwvdph8Yg+oQvPBwYOAirh46NtAbofOvrRl9iS9+RFC1FOFV3PjGvqjSOkJJoSinXOeU5HsLVNs
ehsyVwpUyFtDKjrnea2WsokU0KTEoZcYWbcLQkTUdWyddXnQjdVEbdFcOuJ1iR790DwoYt/FwZ6C
f2r9XS8h2ad2xTKMkWKf5u9tz3lmCIcKeaCR9kFsc+4Qr/Irl/9GXCpEoFB8EezwpwmHOwRs+Le7
0D3GzRuX/LZazOpChxbQPSaQUJBBG6TFxPK1zhmfrQ5Byvn+mcjcu/X1kMJNxxsMZ3o7qPVlCdAW
SXPaUXhwzX4lo/EXUeEWsbh3MIT7KRHCHtsp9sFDMQWkRmYeMB5VE4bRND1XqCoPvRqxu6jqI0c0
59RUhzNlOOZYL9v3TbCGAhBdIgu9dWa8L9aQPdp1/YUQJGjrX7OP8XGAIiLra+UgBlY2FijFbdWh
J7fiw5zKem8Zrtg0Y5psa0gAYWifx9R6YMUGG3BhxI5RHmNp0FZI/mFHTJRSnWaI7k4eU2WfqVyR
7SfLY9WEZbZxl78OETrHDhPd4E8HnPR/HWG8SSmoroaYmkQMICGc4l2Oz0qMOPtaWaC8aXcWkTkR
/Ly/vssKtQH9j7z9bRI93JGx/S6lcxma4neGpw3Rzd5qJ7ySTUR0IDkzvN42899XGBduC8HjtVgE
vLJwQPC6oMWlh2Mz32xb9ykf4DGELQFkOTErDGKadabE1hY0YjRkY35irMl5HqMobVmpsbST+1gx
OwMI+0jAEiq6Ov5UscYOXs400thOsJszSsiwOXAtcc0hppnaL7JJLPbryXvFEDoC4nhnITLbyRlT
B3oIVmgTCtPZGPdm1zwFGdvFAcQOu7203iDB/xNmCe7lNrlCFvtpg+ReESqFCR1B0wKwbC8HVgzt
5G5dW7MSNKoFg1SxTUv3NwI5vZ/dgGTjg9EsuLCdrt6byfXfJTwNw2tt99fM4DFfDz6jN+bKPcub
sUCpttqdasotDDTN9KDxOwUG3VYzlucylK9taf3u7RjBb4Vlr0eQjJOSVslvjK1toiYz8Eezia0f
qRPPJS5OstjsLdyR7zSRq97T4an+Xfh4vuaBH2wr2nA3Q5PTeSUbILUrqk7dy5m1f1L6VeSRw5o2
6PhCHj06z3M8mDjQzCItozx+MhYy0WmTUffi9EYl+cP4RUeFNWKdK8B61GhLiDxGUMdIxBhdmrMQ
lXW3zHcLpohjPn0OhfOwxHYcJWMs927vX1j5IsH1vOdlotsaqSVovqsjc4Td0NHuOuxOkbBBKZ6+
nBGRiTRg8rnNo+Erf8el5OxgKC1bnVfjpsuq+zGfPsZy9XOhIzPsesdItNlZEIG3MqC7FrV9L2iS
etMvb5NttJB8tuPwM1beYyPmF9O2T2nsv7rg7gvHhIkXnJUwLgmmnr3bOfZGqShQYUqpKqJ2hDgK
HBRZVm8ne3uYfgc6wAv4Y07iZbLTF+pzfl07OfeL+tV2PBwao3sJh+6U9AzbQv97CaDIjmX17ZIF
XQThQgXPe6pb8VZYfLZasULW2CaPiBWxGzP7ipl8Di2EMtPQ26KH/E5F3IiTJTjZvIXq0a0nd68N
l08Ki6MXuL/ycTAPNYBKRAfEBfkPGCSuFrjmXTrSDqUIRMZCWUATqjveSPc6NwZTHPrIg1PgBURl
OsY48+oZNquBRfPsyvSPb9t/cmkuB+YwYpv5wGom46m3PEDdVWNHiUCL6ce4+nwS0g2VmCfPxCGR
5/13KJAoxhWviFE04+7lt5hwO3OAQIlz472YZokxFOOcMZnHbMDHjau62NIM8XpC41bGmUlZt6gn
7RXqxSDz0p9HwBmncTS9C9MMbrpooMa+xlX9Fcx9d0rdcn6wUFLFMsx3uQx/e8nX0NhsTTYuPttT
PqIr1iMIM8t3osUbf0Jvr8sa6alRnJF7MWmb7SJiyoHxLF5Iownjl3gJSACZHmyryJ7tiv4objC1
L0XORwMig+GAWe6CAXiMVOTL1szxcww0dMfviUzQpPhandzcYZU4yYKyloYFMZO1c0PGmIlefhLM
H10yE5gWcYahxXFdqmTN0qWNafqD7Bd4BnmycoYS2MsVgCLfw25ViQs8UBg9XkPQX9w8C4ubvCzE
pSprMisYLi9Bc99Csow9ynT9BmSfI0vCjRUu1TWrIMhePs5Q+3NJixhJF8wMs2KwpEVwYV1uHktT
X2JdlHdhjNJmrkx3WxqM7EbV12dCSCMI0Sh3bApakCVRU+Cn9YucyeHw7k3BS+g2kKyIecNGlH6b
8YhraSihAHBVBW2BWEnbyWGq0WSGyXmc/IrQlOqgmmY189k/iABpA1l2QlpOoCutRvFk/AgKFBdk
cyPKrxuaVV+D1l0lIFbOU6LZT7SUV5nZ1nGJWrfMrkqYbwHCuo1fFymniOi2XpkdB+UX284uYQ92
7vv8z3WUVPjwWXAuDsoc7JagmWmsmLKbO88PmSTq5jgV2GUqn8J0xvFp5kjw/XGHFtnFbp69YNum
bW7xJjXlCVTCUx3C8kg0gDSAc++WPVLXxwzX2ccjkimCbvPTMCdDxTVh/olDtjg5jZwdEjfI3bBJ
Y3nqh9rbwrBG89fklwBW6VGj9kGmLQuIkeKqe1kAeNUp4Fz7wFaHWnLq6f3figo+CUT7c1kyVVI9
nEVc2kzjVmzBEufRJLNgY+bxp22MfJ518JmE+Cy6opX48uOFAYb5JSvhbIOhvEtb/wLazmMez0iF
2rl7UQgGn121G1OHWWbLNjWsaJwRG/4IA8UmBzale1a4GNfj9HMmgi0zh8dqsK+iWS4oJT6H3CZJ
rXBBUXMyoSrmwaRRdip87YDUnpZ+Hg+xPjmZRGk0fM4+KhUniMedy9LKNXiLVFOTd7r4/S5J5kfX
aYJoxATAAPjYtB0OE3d4Q1f/ewEwTseAH9c3mOCx9KMoSO1919vBmVSanHVreg0Sja+C46ZMLYXW
LTyzBPUOJXlicZKZuyxQLAsUxCFNtXxRU/kB5GdnIc86IcA4+63rPw7DyzQQ3F6o8AHRPTDtDmZf
OOtDmfbljfXgna7ajzhmIlJpVeyKbnkJasxeS+vOG4ZDbNenyTs5M2UEIuRjivgmWvfFSKvdPgvg
mU4QPxK0eoT/3g0a84Atq4ggZnUBu/Dth9V8HhwxR8JAl0z5RspJKd3t3AeCZVFz1G0qr202XxLP
mM6ZB0rSNtjWuK55FD1mlLoy4J+HKMOSMLsU1awJmuBKRN5pRaHT4E4p0TCY+YEtzFM3Lh9cWtPR
yqxz0oryYHc0EYWTWXedzUpComTeKJ/1Phya312DMta0KRzK8slCtHTG2pcfEWoCFxProjIBM8hI
zU4ExUs6MGqbFw27A3yG8sWbhtvaO7AU4LJpNoxUHg2CunKYMOPB8qLjttPtkMP+cp1VoYYUL2UG
A3FnjQAITOyRDWvoOV25Tn0UtKx8a1TQPiGn9mxIljSFc3HG7zHD5a8Y3rHVdB7zVh9lwb/o6LvA
IbeJ9WXGxYDwZPCRSvhMYI8duuAdAvY9tU99qRtcP2GsPgpn4jK2CQqGBJHuU/pKxijTuUgY1Y+I
m3gyfwbd8lm7nj4UXfBjAHCC++xU+8zyL7LguGZ/toXxBgu7wJPpftcpxpggBCdbNvI6OiZJv0wl
wGNAxe1ZnKE69ZnbOUuxnxSvFTiXf1/m0NSmrH1smUFjQBCM3Ydl7SQk6gP0vI9yhNofdh5poJVz
yVvGv+iw6TR7iMeYocjlSItz42f2hfAf281AY3Tqt53N8iY8JtBdwZinoZ7a6pmHtiaV/BCWNUa7
mvcShZh3qcdwHYOR9wOFCYKichhFzofaK9G8Qi7nYYgsL9Ok0iTpSSed/J15VOK9e9/HiQPEJbws
iYmK2C9X3h3U8ZjEwFDMcpN1eNpYdeAco35m2ie8/Z+wQyqNMQ8uPkJOU3EysemssuZXFwaK9HOE
5z56Trs/sG1gyNHZv+16D1Z9YYqhPhNLfM2DKSmfGta0EkdAGRyNZXhUGUR27YvP2eyXXRPzTMfD
uncpBPEmMLVQk/MZ4nkjGyF5a/oGpLHVP1G6AjvJVujSSBBQzP01DoryRYkXPm2PtyG8cMBGzhI3
sNU5VGeca72oIC6l4LQxtG67kBCDzEMX4IdU3Z6GBdBzCgi8zDut7JdKcnG7g4DGNIDTmwGsNQ7I
TbB437CtHmbD+5mdwjhrX2VQbnhNOXnutIDSvbpW8OVV6bFthngn3UxEBgPkmWtk61ZynQw1xX6o
9Xc6m1t7bX7zkdZCu/Kl0SEZiy46JuqVPQKojmmpYbEJtbaTIe19ivEXWZMBX4H9dg224zoH/bcB
WgkbpLf1B1A6OumP8cTTMUW+qDWr3LA0fvquvpMw8g9oa29JZU/bfgphLZbFQwB8DXYieVM0y+E0
i22iGuKQSZFgS9OEBwtTWdp2GZ2s/LMgpelnc7ypNIiaTDV75hnfQRxUUSrocduOiZSdZzZSw73q
cUPj7OrPCmYNxVHHKqoZvn2ioy6tYz/MgTdGgKN2mEk4ZQxuPzqGb9J6z60FQQO3iQkUu4dCKXNc
4r15EMlc7jPhXaCQ3aoY4GER9nDp4CYEQXcQoyuiIgYVAU8VzFuveRez/KVevGrHc/ixq4zbKrf1
Ek5JZ2RQOHnJX+awRQdrw3Jfx7KlFGWZVY6hPLtMQInDZpuI/9dCAtHNzAhGTPtO85AyeT6WPPMX
N/hjoQkE4+YfyIFCjBcCaS9i1MMsgjFz+AA2fRIiEnO8VC4pwmx+weMtyPxV+D5LN73yO4wYnYOM
G2mbpbZ/ymYkUE4KNsEr7kxwwkfcBg997JmXQgSviGYxcTgj9yEDMCc7q8q+YqWkOybvrxkqxPwJ
a/zQv3ZFfR0tx9sO4B8xpuG09eoSrgFTnMovZt4E694N2WHimp9iOpOMuO/GHc4NSsYwW1vKpDfv
6yVh8lyNv1KwA2+uotkpBARpSXDIhEV1G6CiNccKb6qrpx387dWuRZHPzR61+P4Ze3jrKArSGzRu
HoKruLJF8yIp0NnxmreVwHphVhpumhhBQMZJdwjDaTe1wcc4qWlHO/+YNBSSYdw+TW77i3YZ6pPw
qe/r+8AAwCN19RKEPh9ohttGPltlhfLQMPchoAQ+XGbvJQkGzoCEwyc/wLH4gIu+uS0oubdaMmNH
9vlcmj53pDP9wMwhgnAhZdjF5YH4fVVfIGLL6n1DLpadsdLSNjSGrr+zlgFkD9AwK01eQiu886zA
Pw7SP4bj8jyAQGVqH+CllfqPRvnOMKi19goWteqnr4wW5C7zM0bH1Hen3q1PIJJuCKTH3VgH4Mvh
KjQpj7Wl0FeGFeNGhsutqZ1s2y7OTzhVL/FqXGYuUKwQnps23e92mCJrzt/HXn36rvQ28lrEfCKB
kf70Ysaas2bAO8ZdK403c1xescKq/TStBXrFQN6RyDAS8SRmGECpW/8Bdh+wUep3ndE+UJVAx12N
m1qP197jA0Du+O43NLnWcHLYFjE54WJ8n+RwFKNyozlHNc/mmUh4XswQtFQILgHLZHSYibo1gNGN
2nxi2tV67Gb98TTlgthKOR8wr7NJIQaX6edlqr+EJfWB+DknIvZz2MQlRpLGtuvLwDQs5uPdAbz9
lqFvR32HhWkaBx7sHO2yDdEFQXvfiUDDeGT5xdr2V847qZX73jZ7UzIgcAKspV0JwLyqsQdUCuvi
0tY0GgNw7uKhHoyfzsjN3Vyb3bFy5Gvnef0F0Q+T3Phi+O7OSEM2obM7YhtvHjFnkpDRYsc5dCvL
cVzfC+p5n2ihIHHVafEdDPL4mixBmDw6EjJAEYniujvFnC+bLIe+bCmXOVLS7qs1/SifQUhkbKOT
RNB05DfbGvbcCT6SWpMcDMe8yWHhIdaq7LDOdwPt0o18Tzni7gWz9Sa+d327OziMHGidreXYGfoJ
sT+HVx+jGJhJkAEsHMWtD1mOutETHHyT7i+5TizSavWfsVhubjNLuoAPJevqLhTo/438IXTVPYsO
wlk5llCzvlhDwKzZvHdiNgiKPPh9TvaLXV01rq8lEwdFJzNkNRI2u45KClfDx5Nt997Zl/ppALba
xAAevL5+VdXwnrf2srccdL5G/VZ7CM3s/MuYgLk49XvnM4depv4IGdIMIc7VDoO7qg7Rg1XHJevQ
WxHmzZhjmtQumG46XwinBTXeWT7EUskAfDWIZnGHeTSVLwEKETzRyIoYX/As/cWoju58mjpad87A
MgDyHLDPMq59b/14Yb8DuFgwwqpfMp8Lnq3wjoHY78DDH4RAu6jiD2NFkik9n2YxkMsykoOCnRl9
XMwvHjqps8W9dEHaMltlh/ZO7sapeS9niBZFPryj2YFKFh/QlR4V30JF28ODIqaIFShKfuX5bNPy
2tuFPSdAnHHN5ZZaeNksg4Vn821Vsm81klvfvUEV2HbBwarDa5cCZTMC6/qF7ryKREAaTdIo/DML
V3a5KiBwdvCcaL8q5OgpzpOIJSTKzrh/UGX4GEzCPFrlZxxPhMQbzx6rqjpniq9U/W3b2UTLjHZg
nKws6rVL/TGMv/pyopbx5qee5YuqQ4wsavor/P7JRE80WCZu+jSt78eRT9mi44l83/1BkwYHgeli
qRrYGFZyZ3lDuSsz/4FsBpcxiHlWQQJXELcQw2CbGzQpvTnK8KHBpjzPRUUVGTtnxwsP+QKSXCEb
YB33A9PqU8fxlVksHQxKloWGBwImpkEakyVmwNbFV2K53k3lGAffbL+Fo/ZkEm298Dnopyryi/J1
XE2yrltyt3nVYYrxDSv9J/e4SQfSy8AAvJfO05RWZ4OiYyMW68tMU+fU2oqICcE818Wc6zRvmITJ
ZGrISivDcjsQDsaoQ2xS4+LaaC+Yqbw3GSj6pit5YH3rhCE4ZPSbqZ6GhedHikF1Y1Qz/vsBTKJE
PJLKTzvr3ryq2VZEc6uSg9unsttkE+lcacAgfrgZ6cUvJkGpM+fHyrwD83KTtfs5zZqATLfFA1q9
VJP7jQ/gl2FR0uXYmQHOAdTX64ea9clLYoUwjfayotcAuPArr/IUeFeLpTEtXsRAaojGtpTNlnVL
huTolwjP2wyfir2SUuoSW4aL/ahLkhdZYSKbHZ/ROYA9NtcvwiIcTSgiIzI0FYtXvuL7W9+eD5Mb
7jQqn2HZslpCGubiXXxXBeqnGzqx65044dZ299W7kSHwMdKeDR3E8UHArK6pOQLkTuVi/3EZBZG0
iVPCKj4TqPOGNP709ngmz2hAncv8HE/xLq7T+9Bjsbn4G3DU/r/PEBzag3S78dJ9DlPr8nRmls5E
EfmRegjm/Ekrk6EBMnnRqJ3dMefJC9KwrOU+5xkdzbI7WYP1yhiR4ZO9XGt3OMiYOaMfsIxEUWMV
y1awpNk0yVBtc4vBY8KlUPUY4n3vzm0GCoSppVtpboIwwtxBE8F7lzln3dR7Dwl3X7AMYt+GyLib
WH2Y30v8F+gP5VHYNbgE/gAveLEJDtq3bX1CsBilowMkzDsWS84MQDb3hEJgM7faR1t6p3XqkHpw
9EtKzKbv71mVcaH1FBuy+Ot3zt3crfkXZX8K6E/tIHLM5k6jCq8SQQBY5x/H/t4avft5sQ+tQbEC
smBDKBziGU2iSF3dV151K6wZJ2kMJH+IHxbl0digiUWgDCvbtc9ynRH63XHw0egJi+iRdJUmlQ2f
tG+Jv7NE2il8jLVqNxXpp5cvN8gfO+0hdbXCmtsE4mVD98JOydsMHf2Fy27EUtQqgCE4Gm3ket17
aiL5a22cDxgmNza6QKye41MOV7x0gLKtN2FsLDfDJPuKMYoZ92cgxCG6senYs6jLE3GjTho400cX
y1V4bWLus2XVV6QMeZ0GvQIyIisRZ9rtG2w44Hv9cxtSNjGN/zO2dbdbbPaXmjH+TnndrjPnWyAQ
1k0ZfRIepCi2kz+DRb7CMkUpbJEU/ZKY0TexBL3BcYl0Q17GMPVweB8GZKHEnlh0HOAlnNRk1b38
2ItRsM+a1baoegKcuvIrc1xyzMW3bOPXOL5QRxEZHII6JLnINhnEAU5fCuuiFW+AI58m0+dMNlC4
xqb9OsfDyap+Bj4PdjY89Yyl+MqFPvb1Koz2FmfPkJ7laJIOCK4VES59d2drQbqFB2pLyek3P4ld
P/mOIYuIMRvsc+MQTtHXyZHYrojA6nE32PxUVeuIFJHk2Pd8On5FC1nHl3GVQmHCRKFAwjtpUgeL
IS2BhXfWatw1mYSJTIF5C8JHc6BEa5JfsqdIJD+QlAfP/kHkf/TqBHkbP8AIIfH0NsD2NW4AbJQF
nSHV4BNcDEMzridXMVqyxAGUgZXbQGdbsPPKcXG3SO9C6OPb6tJq5KX6l9/VhKc4DfUeFAErY1Wx
0kXPd0TuczVacnLswHrFyTjtM4yxc0xAUV7Lh2kKrajsF+p2EvKieCy+R2ZV26RgXkYs5tZqV1XX
CjA24ExstIXO2qzrD/wc5jlgl2JOhIr1lKo7p5flHbP/xSZsRevqqzZHcWL/IpFogRJAET6zj/By
Indb71xIU991Qndnsr0OPqLYOxHDNyi1uRpJ1r/NIRlG60V7HHRanrXRlOf//tcnBbQ8D3Qf0Gn4
039feCUd83vb29ZGDebtjQubXmzxoP3lxltVGvlnT84tuOHKeDJivJEDidp3vk8UzVK3LDeYq461
N3MAcH6uNt+nkfVTpHJpfJhafySGnfxg12FAviQ4PJV6FBoclqltDMOUkU7eqbeSpmybhW3/YDZd
cUj4tZg7cYVD0on5dTP3QGAiFIbUYj3QMQRZmkwgaxPTJai7//mSKTVd/v1ZMlxYQwbnf3+XVcFz
hZj98P++/d9fun0ZnGV7/b9/JeBYv2Cnxi4+hxqPXseDD3lDyXL0QjUPk+x/v1i9B2ImKI+OnduX
YQjEf7946//qXOVoRen3mMi+FyMRWf/+/N/3JmMSMGsPwg851AIVVv84tzgbDfshNNiixPV8CmAn
HPoS2CK40ImPdAFupQMaN4iGkr6Io7+AkxuTgWAJlvfL4p7TJvfOnSm+Q4crL0WhcpY0rAj94HSe
q5YJWY53ZFuTWeyCnyLQBTn9aiEg5+w/JJ3HcuTGFkS/CBHwZtveN5vNptsgOOQQHlXwKHy9DkYb
xRtpnsQhG4VbeTNPlod//8v4P1EQrDxATTvgU80hNqzmoMgXHP79sqjbfIc8C2SsaA7D/DuqgLPb
m+j/Sr1m5J0cs64QGa+LEd+KH5Kzy1k9KvemQjIdWMhi8khmcxyaX4rvw+PUtvMzRAmYxRcSiHMl
Gth3fgLmGXYFdKKmqdY9gVbySJ12mPRYA+naWNrh/7/M+/7WTPQFNP3wUAy59v9fqqhBJCg6TKcE
ndD32Mz8+y3Z/Fv02bI10ccbWA5kblKQDEb/7HpLYDXxtujUfkJuOTgUtIvREsdygMLYdSdN/5W6
UR+SQmNJ52LeMkbvgEuOd2+LNz00ovrUcM7uS63cCGL/B1xuqAksz4X6Ilfcb1T8r2qlxd8yGaxz
ggWrl5htCZqBNga8SdL8bOg+m+M9OOyEzAm9ByGBHjc0+U67R/S0ARQ/2E+3r1a2a1grOWREKT0U
U92YXpDW8Kg6zRdzrn6m0CpoEN7jMf7kpPCX6ErBMeGKFEl8q6NUYFMsCiMkSCEaKZJlNjhYsfEj
r2zbnRMi9OA25trWQXLIHLiEoWqEi1pfjC2l6I2DCMd+/+iJKjnq1CEvY3w5hr8UteDtWEEJnemT
PvY97KREyLv8TreuNs0ETnfcSKPjOkA5H1KuPyz5Eina+CvCoNy7A9BriX/LrqlYE+0DeenEPAKy
GzZNiA11FdNkCWd6GtcifCSB85EW4U6U1XtlHSvqOUY3g1ZF/UbJxY6ruraBU7bo079xyBUOEmPJ
ZRc2RPBZDtWulc5hlMQqrJKA12iHpwJoe9Qk5qnQUvZHQbiXTQlwiExl98I51+sIXd3w1FnmD5vK
bsUkv2WBHPOslt0SksjDM+DOE6XhK2TlIGt6JyMmz5rFU+V7K6Ms6cFu70EUfAHtztZelVzRSCIy
LR9F4of02yVLqYG5bIdtkBXd3Ee2TfipY0Nwbg5291hEB9EGl9iiTxZDIdOCWAX9AA9YEKqTrbuq
4/xWWe3F763fmCMOvR5knZ6gXEHlptJd32H3lLDEfeGWyygonlXZO9tWqE3jJM+NOwvShb9OrPCc
jtJcmf6BF8Wlq5q7JoJ+YTYg7grzRsDh1XSduz8Xzs1dAGiEDIikB3tSy7xG8UVqVIbEtJ1PERw/
CUGYmNh68P/kXCahqNiyeHPn1nNM0h4SZ1wSy1JtDwky/BUBCFnbZGHEVJT777Ko3gItfQPKhSWR
al+Ghtaw7hBfedPl3yk/R9ZS1jtOcIS2gQHfhFa8GE3Y96Pt39KBf1nZYmyyevhCsIu1dTa/NUdJ
AN5yENzwQjRRcZNe/83QbS30NyOzsJBTZxkNerbN0CJCHcyESnnF9pTf2Pm3YIeUZfHvMMXBvhDN
ptXCl0lA5S3sdccK9ky8QECB2+dVufNa7406NLYGEZeLJmRMUYiB/vDTpRNFDwHyZCiuBkxIXNvk
HJLwxsan4qJCnl1oLOFdMjQaUCUGOMOiKdHZVxF2+7oIL6HZUneLv3Fr2ewJfJZnKYyxPgYTMKYu
O0WNrTROOpaMWt1/0IvFZ8BcuqUNYyyx18WQXjHvgzDVv/QWlEwbmN9xgu2rxmQHLmRiwenY7wEV
qEg04FspF17bpfixrU5b6/RjS5eTCSBTAaur/DD1DhKue6g7Aeqy4K5ZW8/Et3FA5vCjbea9rFUb
3yeC6E/9H3zpJ8zrw1wmSiIK+GJeRA4QQtAuDS7kqnBgEE/Ndzfp32wwonXcBmg9LPvYMjNlKy5z
rE+XrMT5Hz1LCzNu4qVVRO81DNtupDZRmjZmwUJ9qN59tlFpuZwUhz7FMRmEBQPQEGBEHHN8yFP7
LUSTHwYvvNRcy0OSqvuwaEH8TME649/GAmz6LEek62IqBmQ//4bjEKbfIK+kQodVHpR/TN6e/Bj4
htYGc49j8KbI9FfXn0irecZrXDVrvY0ubSBfekNzN5k4DVYQbbsaig7Gq3XiNlwtMLbV3XYSAr1X
sr9EpE6Skd2iubcJzNhR8+yqu961RzfPfnD34bopMHu2w4Mdwb5MoWaMxlNeqXqZzIhMu/BokJys
ndWLLw8KhOtEG2XtInM4l+0UPUHEB/hneoCHkI7g4ZO7orCWMS627asVsUqQ/nqM0kNVznXYY7jL
DH/cZAHOgGJgPwsQjYYweKEQX89TA4+rLUEWuEOFg8ZrlrmJJXFKp4MXYjSUCZANnRjUECevmEwh
N6kwPeDC2OmNeWuyKwCp+kGAebwD3QCb40+c1pBGxBDHGOVpDQUfZOlOuQEeAfy11c8GjlTudhCw
q7y6lUlQXAPJRdNqa2hq3YoKHLrVVeCz/Cz7fS841D0Z0SBO7prUVnD995f6k2WHt2xJTleBME5T
H2OsroDfWIHUr6kV4Xb1Y+QskvEi7J7DL/LGxzanjMYpHL51U4imxA+ziPRlat2xOLCVyZkFw9Y7
lcwS4bzrp9UEz35aDkuD3gSCHMyDhkYaMwRiMA6fUWKPp1pK0JM1Gxq+bduC3Da+Ddwp+AbYfuUv
QN30E/hxNr7psEPnBNBghzTW96eBwR5Or8kgZqlNTYmcz5dgCx0doES0tM2ye8rjBjdn2PFwGem6
d1X39O/vexGNMdJskf2C7olMdrOKXUxMeUykJKIwfhNqVwDayZMq/fg2zH9BjD7FFZ3oZu36l3nY
KFWZ3LSItCQvMGap+Zdy/gtX9prtM73EY0+psqkCsfn3TzsjC1ct3dZcDPl9PN5Yg8KxQa10o2Mv
81swYXNwKKJ1Ey5NyHguGphKeERzdG7GbRwkqesGPKjGvgjNQxX3jy7yKD8hL7RiofHs8EzsTDVq
s+/Gw8uRrvypQidp6VvgfHmEAgQkSSpYm3X0Ws9+8W5wKSldsVDwL7UQWN+S+BA8asjvTFj2u+yJ
mwfF3Azi+CdD/m2gQ61DMkorNhHDwzSh1dray79fDHSyjOyJl7XMql2qG+OjhmQa4D25//tV3kYb
b3TCbWxjOqwzb8RBb8f4WJxLGvjWNZ5k+ZC29tepivr871dTF5h0fMl4a5nxs2334sFTwYmqowfV
cSoepqVsnFf9uP33T/VRLSd98FaeJhJo3L548GnptwJjJv43KR966Cf7RLnWbLEmAeky/jjYPA+Z
AYEEwrd8FP6o+FSwDlGpB6sQl+Frk6XVsY8a4iKDf2Y7lV25XoIZj7OLntUO0QtjY/q47zOHF+3I
zcmwONtHZqBv18WLduzyUnwC7DkAW2UJUpTZ1SmncK3yAGHAHo5V66lTVXcWdBCfJpap/gDZQkgy
cZfVQEtBScXnrneUhk+tfdFErj0JHliL312Fmv+aCzBKGbergQDBjiseWENK6hctVVgs5NW9sKhZ
DYc3uOW4Bf2UuYvPPp6crSKRwEoKfQ+mDNka67vJh25NBIJr3exYiFjpb2XkWXSpYqwAIYtBN8pZ
IGBvqeyg2reRv2nbZI2V0UQaDqN1EjO3eoAHVNM/lZJ1fmP54ZqDlFbdi4jLN9PMbKQR/84mk0Gw
tHibGFAzYBSILVb5czaN9YqawFvsEfvUqV8s5j5Jsxp+MkqbBxZ6fZ3yWLbxPHhCziy53wUesVHe
qSF0Q4YWXlviN5zUlV53e00Fxiv4P4y3uCPL0GHeCmeDsEEavRnb98xq75rkw11BDaPjLT713iW0
K8C77DvsfiR/cRSCLEHIjWxmF39nnF+OzdMUDCzglUX+tW4EywbLAWtqa2tOFd4jgbrbXGPacZg9
LnCVeuy53HTMSzEOHkRKBMjYEet4YI/gemcS7l+R1GDTBWz/DMd9Nkf3ZmgCjKjr/Bl8OG1xqK1S
+BvQFYx9LuIey0VrbOe3IcWY9Vb7AAsb7gbH+WZDjAxddHDYImPrDwYgsZFsMKA2fpaJ/Rn7cCCl
MPBREGsyIm7JZVLGVEBU94yhsLAhKHBt2+WC6VwL2Rx5Qa9z2uCDtth9TbnxhA+AlU9Qs14kHTok
HmROshemkIxrmXtr6plkQT65pr0QyQrxvg29NRAnwKtyDIghEZN1dA1cCWa0BFHIl+o3Z5bNLf9a
AzCNLS6IXgjMMrJ7dpnVdyVTPr5aS42JzSUqzzQ+b1gDE27YHvDI1qw49hMmStRL/Em3KMuzFdLw
n3hyg7WJaZwJAOK7KJ4Y5F+yCgynFSA9STE8OUGwwGQl1qrSuWAG5EJKUFQdwBy9Nb6r0HwPI2/Y
ajl5L8qVWUcM07IvivFYJrSPubyLYo/2XEoMnlsLVzuNnGLVJy1ak/0k7e5XD8I/Tab9gBqI1eye
jFlbF0Z/zgb9PXWYn1SkUcFrXroSti6KegyjDdF+BAucDMPOqu1hbeXf05TmS3SqVeAPv/G0TmHi
L/P4PPDj2PMFoYUVX7JJdjKu34PYH/Y+n3ewkhef/9SiLWjTwiI+1clH3YePNHAeXVMb67SUV9zX
lzEcf1hl1LvaNdlSJn8SjqH9SEtiInC7hTlOfb5LqKNtddWT6AF5Yj2ZHevf4B0A6WZ0umMjOG18
c6D21VrxcrG3HC/wvdce6aQd4vELDXuNziU/s4T23hGriICFYFIHypCP3sJ7zVK62dkKol/jjEwK
I7kQxQEzrbjStvYTUDQgEsyt+pRiCHA55gqzXxJ3QCLzl7kEBOelE2+9iU0BYsDKtiTlRwUvyIgB
RWAL5wK7q7yCyaxwnsKZW5Mp72pGREMsfvZA4c1jEI9UgYQJJneW4wk8/JVqJ4cPrv82DSS/8elf
pQ1E0cRhgJiumMNAZa1BvOBKS/UNTwV2aNSyz8kYmGvtK2VPby19ItGAgwdNhlAGnnt2bPXaggwx
CKktnQTZyvFjzLSaBHyccUuDX1wrBJosvQqyAjuf/1dJSYCPRYEIN9HiFBkYRs42NzPecIJ21QLh
n5q5Y9FizMgRuzdcUM+qJKUsYzdFG8rf9Ei+x65zzTJ1F0kLtTdMH0oVzioT3rvNO0E10yNtplmL
GSgS8Ni11Yl+83TvPg2Cq0wy+8OxM3YTlTBOJo+12b6SVCR5S4dwnNRUBeBlhz0n5NomUYJMaZPM
xxTAJEmhZUkriBv9sllB/3ZdJMOJUnRD/8NqrWwiAS4two5XjTs/1sAyOC9eEgYrd/BhnYOSUIkB
/bDw93kfYX1gci8M8DlgTPGBY/5xPHaMzAZL2pFwRVj6Pez9FzYPlyJQNIjlwR7Zli9XdVtDMx9F
H//N9SpckyqbWMC32vCUB/aNMRStLWsRI8u/ZkvfjfWDx/NPkkZXb2zQoqeCpI9GVT1zGrr5p1XH
7sYnX4jZ3yAvCPuqncp7humHo+QUltrVdMJjmrcfTkafpdtzJYuKz9FFaZK2ueoBCzMz9hve1ljL
IhtnneaeKT1B3ZAEqqe0OqlIjNs5wLaWF8/lO5PPrBtXWX8p6ZnraQa+bI2WbthsS6gxODi7AFhK
221gCLHqm4MjBUxuAFcfXsKThtIQEybmPdgBzQi68jvvs7+1wcchMt4Ima0KKsxhCjC9WEieme+P
S2sQn7ADkAbH+p7a8d7unhKsUWx88Aq5sEfahj+N0UQvqgCLyorlJfNJdOQBGXQD2ypiiE/bZZE5
R7/O/nDwrlydBTLV8QezRiTibnSA3nzOgnbcyVbeG717cftuSZD+pbeedTmNlFARvg+M4kFjzCEy
nT9a7B/HljeE1hAirRr6WN3uXIdc9IfcW0GQPbUt0o9t7Rte2ztWrseeGnHe4ebWcwEKDXhR+mrR
MjRIDAU85e2159K0HWD+hSUP55jo18l3mhXBPtoD48+sak82JWe8IVFIDfOt7cyTX0Y1CtIs89sd
B01MA8qvKHl9BJKiCWE75q4uMNvNOYZmQGGF3MbhiYJpWMwwpp3PoDUwfCt25pckiGC37rJh+Aoo
KeKeh61AKPCeUwzmWAPdORbbIp1YCA+fRsOZK7BFmAGINUKbZnNWNl8C91aNI6yiJeQSO02BDpR8
eN00Hl0tuGGnumf43tZBEFNd6lLNTVlXnvqY8zgLhf5bGXa/pQWLHFryFFj1GykVKrZGKu/84KtF
XaS5RZe3oHppXUoWxpRdEYK653xXDrd/09JPlKoOPK6m9RlB02Inw9uYP+2udGBg2SjqTYbo3NZw
8Kow3XMKAUkJ34MoTdZ1wjmhNMheTqyzQhcS3KufrfUK/5PpfozU26No5PzIwF2Imcqi/YSJzvAq
spUKNdygTXdQ893IwZHiD0w/fFReHJPRrumNL9TDqXFQTe13JftvK6r3uAiuiWls9Cz5zNE3/A5C
axqgyWYD0MAvo8XmE/ZwnDwGqikxvzvO7jK1Qb/65qtw+q9CcWJrRcoNoP2hFpf8K5J4Vr/FenjG
7/5K7zRjbGq8IWr+YIQ33PzHHXEVTlX9RwnMZJagpKOeQKlbIOWqsclXtu5gdqN9ZArDdV5ZW9Jp
+Gw1uWX9vv63Z8lLlDnOE92aPsCtHKOWvLGq3C+orOvYDV79qH9xeYq9Ws9xNP2AswFXOAHUSTnC
dJFSvef8XpE1zwBXtn6J8NuATaD2fEGeDy+6k56CHqi0E6Zr3BU6greHeE2sgZ86Zjma3WR6kFHb
HRrv5uRJsKpK7ZOSvGGH1JOM01FVzQR0BCC1GbU3mXl/UNevlu2Pq2mqb8qR5zDP7o4LTF6PqSNU
r7oKV4anuyt6NF+9nNsG5PIgQoXFMQk/h1SnW/mfBqVAK0TbGOYL55OFGYVM9SdZOrLirfVlRdgQ
NB+TWErcvYu7pR5xt8lQ0V3HfK3TRu4ogEpwWFHY5VbEcNGS12rCOeYD1EgcwMWeREy1vOEz7+q9
KphO/LD5sNsYWL31N5nMB/RMd+0UsD5i+7kJ1AvZ0q2h9w/git2ZdQI15VjfuiZ+iJp2Bc3A91Dd
nIpiV4Ha2AX+KjafKOt4lcO4c5LZ8dkEwcqnEm4svsZAvmNkKsB0aEesFj8t6vmhJVeE5527Qpvr
GKZD9uSSsJ3PsjztMAVA+DtPxFMXjclp44YFTo+62KU2FT8g+JAaSsy3/YeXxX86bAzL3skldXt4
t1R08jJqSwx2moN96TrEczf1QN6ONJZWlI+pGJSeeAfsSLaOJMdy/q+5XvQZMJ64ZUIkBjLb2LCu
KRxEhjymoybmKrGwqvpBDmzfKzPe1kaG/zGjKDut/o4RgX9rkHjxqMwFEEghxb5qsXfxDSKU+txm
MeMvnGnJh770qw+Zz92eKZkEF/ofd8P8kGX5bwDugby992Kym+pgqxPfczYmBH+GANKLor5NcXSo
zGgHrWpJudVZS6FO1nXNZsdxP3U17ZOsfM6mQW5TL/7RJ6xbbOYYRuTr2MQujrncWdldcIxseJmU
lNy9MHxhUGck1Q0Jc4DahXI3GX5It26WrLALMkJGU7ui+/ng1M0p0hloIF4YW8tCW+W9mFANAEKQ
hrc6N65WUoEM6rxPSKDx0S8GvkIf66Ic/vqV/K5coUDqxyvIaCzQQFmu+i7js542axhSH3o0ZNu6
MTAXJRNmw5TDIbVKLrJTuYqlWR/0iPGkg16hkyVwGpo+AWLS7UO/WDML/tdOw2uTF8QwLas7O1jY
i4GIb4ukTjzPfUn0L4hdLv8XtR66kExDj6fPg4ogBNuNbqQRoqdeyvcm+5Kjz+ukrHGnr7qsRtrr
2juOpFtgj8eh3HUN8YihaAN+S+w/MYTKjMUUiL2ozvWDcrX3YNBtfH5UfoXhh1kDSRnFiPRlPdD9
5k5ykMGp3TV738dpJA9jI1kgp/m4FaHZnXrrXGj4bNrRjzcxefd60vnmpoz0vnXoxoYbN/wRz33r
iTyTV4qohDWKmOwz92TanPWV0aXE00hl5H1ADD2z31IR4c+Sx7zz5Y81OM/cXaurjV+SrQFLXTdg
Iae0dO9GwUGLyA0bBs7sNoVwAp3fnO8y0crQfsMCw0lSH1m6iZ3gJzPU03XwRnfVji920mEP4kHx
J/04WEQO9eFik6o/hKM6aebkghay76QLUe07DVcpSogTwUNRJV5Yx9tigqB/+FVPIQJrqX4JhYLX
FqVvbuxvBXgXfMtAk3oHBElauauRiQfVKPtxPavesnqX7YSVgiRm7KljnfUkhRMIM9ZkbcYOnc32
2vsU8PHI4uFVq3lpx1bPPo+edo67X5NrE4R/M0B0/y5mKyXCebgzk467V/XTiNlc2QNjVrvh5FnB
1VcB/UFBAeoorb4B4CxHT+f+5rOl00wCtbU6967hHYw2k3u9BTQiumy9C5o6pCV2VuBBTiGZVyu9
ZJcbOt/I4ZB4vrXRClbY1N2F3eQPGEzZNbfIj6vvxu16brVRva5qbROqVJzQc76sTifv2oCnCGvK
Bof+yLWVE3agRnfQ76JCE3C7Ti24QNJLxOaTC6NajFSRzUQLWDskWFHhXkqPZKZ2qwPwPOGUsx1K
g6eem4xeYotowUegir8C72Hur3242DzofNNoltIoDQpF8ZbWRUT3DA1Divgk1ZDBB0bVp2k0jmaX
7e1MYRPC4QRdzEGXxT/tYw/eax1+/9Tl2Z3WRsKOEr2tZuIaDsq36WzOYG5KsS4Rz04G5KHVlJI2
6jnczvUQvZQ6/A5V2Xv0m3JrOC0sqNgBoBRJrP0B3ZbY6iX+hyWNWbht59UHxrmkOwubiLjqf7Mm
eapIry975WGRybKX1mf2S7J9ZhOtEl4rNhUpSp1A5lqHOIWsR86MfrKyOk6UpYzoDU44w8Cah2Fa
33WqHVnNrSLPvkkMz5vUJwdAf1YcfXro202efPUZi0ygExd+osewyMJ9UbHXjlh+Dvg+VqlWY20c
8lUZsTatOQD1ic+ZqZfAmJz6h7eFqbs/WL+rdWpuTA2rWBRuVM7zEcEc4OixSU+P5xhjAgwnBTyI
dlXRHh13+pMMhcXYtzKC/I7vHDZVW2/SzHy4pC/QdLJvJybuO1SAVC2Lh8+F6rZ255+2bN/5Q/uc
qjUNkrp/s0PzcwrKhz18T436atK8O8hcfI1U5I0pOX64Dak5nnF1dWveRB+155/0QX0kFmlAXAsE
ugB3cn3TfwpWu0us51BttXnW67q3rGA3EMy7+PE1i7wSZJxYyg6gfzqgVxLxupd9+kZLGHYKf8vK
7qHx1QKjp5F4YoTiT4HZXTMuTaxdiKKsuVHh4ap9Hff7QkQq3lEgPC1SzgevNT7Y/44cMcAlJi7n
ywzhNO7MaAlh7DlVo8VbB0NAl1V/vAwPcq+6d82C12n3Dg9+722ydph7R3CTcMDSHlFXOwMC03rS
3YNZGPw3eUoZa8ajjo0CuT2EN+/yXJTCPoXDt9QonaUMb57p2Rjb6V86KD9iKqMXLt5WHgaCYoWw
kSv7aVsNWHPRuNj9tu3H6ICcMTGALy3H/FJDQ5Ez8ukUdQvdN9WKc6il1+dsON6TkdD858+lsS6f
ciuJN81MKNDL51EUXBuSVF9WtY+KG/3kgfFTEQpa2GPBC7ZxiKO1Na4GYGs4tMjn1LO9hS2HIe9+
aj7LynsTQBuY9TL2jyOfJjOYJWHRsOgqwvfI5Ezjz5VFtWJSH/xF/VQgseP+C3lD9tySyLkuIkUo
z7Tc/dioky2AONrnMSVlZmArWxh6pu9UW3GWFcCa04yhjvAqf2uaji0rUj2OcT767nzxpUmvyEm+
4sYgcICphlFzqdvZjY3etNaYdJatdRkCrWcTJ0k2dvr3LgqCcu2lEOqla5zJI9JRK3o2GJZ7okBQ
bD3pXhLBxxayj7mXbs+PRZ/rKiuWPyPrfJkg7UmdwUwLonCHXxsghqH/NqPrXxsS4YvYelY541OE
rj2Rc9uUJaW9hHhazX7h44PN2JQ/AVsbFvQTY/XcnZm46VPAuIFl8isbs62eknaoqJ3pxxUndb8c
aBXk9sEmQ/JEodWdy8Tae8owN4Pb3I1IO/i9vgY1tBphbjj5s0ciHdNR+sdK6XJKHfkcZaRuRq8w
lyW5FTm0fD4k/UhUplvTT0e7GugnXCF5H2/7QGyVKmlBrPpfq+aUdPMUWACfWKciQJnSzW1VHGbN
4Oz7enhPU/kGcuzTzqqPyNumilitaIy7nWc2Gcf2nKXQVgAAXOKYAFqjuF814bBJY9NZRXeVK3vt
SIVRzoiejBqscJh9pGHFtNXxlqKyhzE/wF4sJiB92Ij/jD5b+WqybrI2mVizlnaIPL+JgOG/Iae1
IjDAu5wl/srB9kqYDjkONf7HGYnuVqx7cevnqzDMf1JXfklzm7smwQOdl47nq21o0xZVYDvhFqIg
RzTDM4bfmqco7yAV4a0HXh5zBU9ZleiNSBaY4Jatg1oOm5qd8LVrbBCO0mGYqI1L17pPFv9Oogs6
UjRiWR6RpzNFxrxpbOEw0HY2dD9sTZ5HKW+gOcAxp3eDN9UmJGWLIg3U0crM+MClGwsUGYEcpxXv
7WWrcCFZg5oBev6hykq+pL4kr4v/zeD63lKYFM4eIr50EN55xkozKnAsuoMLgbMy+FbWfbo1GvmY
GrkfGhxVAT0ozJSF4GOfM4ZQJrQlnA4hZuxOJnxyFmbNZE7ryCckbekWnZNuwbNmdNox19KD4Sf5
ZsAys8zgWqx1/lsrLcweA8roXqTlK/JCvQuMveMiGLBXp/OBSksr1h5toyOx2g7al2G/u1X1ake2
zn6OEzdHH5QdibOxbLIFlroPNhtPMXeamhmSLY9ec9uT//wlJknbhVVG02ZqTMl2FTOaUmbHLd4H
myXz33bWcMSIwjXGHAh6UPwdDNMmrWbe9dMIEHpNq0e+8m267GsQhSVp2HU8clIbKPi2BbMKI/C0
61ydV0Vj3QrlIbc26ciSALhzCIRP5x9SvbDrazdeGvFoLOwiOqvIYX838jnribTkWpAQzijmAwXz
NU/Evw0SF3ptbmwolk2HtTgwK6JAWEgcjrcCL3tu8RYKivp9BHkg6fNU7Dop/HSTQD6NUGfWhm+H
POObcT6dm85tYRF1e94RDlUiRNShUWDs8bFO9vWL7NSbp4P6jHVy1S2nPAIRfVhm8RH3L/Xkw76L
XqNguFNR8wOHcA5RW8bSi3ihVPq31bVvvoNhITTM37Eglu8MRrhk/wEZsWG6dCLUSLeBCVhFxZLj
AZWQB+sudQ+LDKN0HFPGGqMKcRNgmRqyaRLhZ10135RPHoDN7JuSUDRtgkK7NxxUMDlAdRC6H4o3
TNyLxOu3NqMm2pKOcRi9uZ3+wGV9pJR/tWyi+UTuwUThF9HgUvJGE8atDEGiR1OyzqPxLY9SwF+x
Xi3y7yqq7/agHo40ziklMYvXxmtpvAbrYhvmVXjd8+CAErb6PauJXekXu6kZD26MZVN5P0GWvOqd
9xAFx2akYw+1eBDSHyQiftoBC4OqbLmecP2AWZn1Hm8NwJNQ9CLoSP/+Bl3q0NaM9F3LGUMmZzOC
BB1VftJ7LKKabeOxKz2MbujNCutxYsEAJV3Nsop3hTPRsCTym4W5LrdZ2UT2e9STvmry54oIAcuD
Zc+GoTPSE8I8KSlvPCVZewlpqqtlvINVvNfS5hpE5t5skfXJMUzpW8qawUyAc1rJGcoCw8Esl7CR
z2hUA0dSvcVa8hpO41PjbaZq2GdSPvnjsBGO2MdJukpmxIUVneoOviNdc9yztDj5HCeG8h7DIM4T
0r/ZJ3iOl8GNngDlEzPZhbHxlHnRLe22jOPYVob22fK6gx/5D9Gje0myHaZ4xJ2gO1bCBOORcBXB
Ga+m5jHItqoGxTalculU1B7EOadBQ9NM4w7wcetxm7fppe9ryMYTqpX+qTPVxqg/sEAPHkTHdOT0
BV/FkyrSb+H8tXKdpl5EoKKvf2wf3mxlZR1dv+Sc0Q/TUjDOpgThisKKd7OflwsoqbMUKhxshWWH
Y6TtAVeO+SufgFPmEcwLXyqZPXTwkHFuPcWUPblG8Vl1YDKBoROasfcVy91B5e+N82GUxTf7errd
QvWkMk5cg8dxtnVr4TcQB3AYGaqdVejwsJutE8xLg4oPdfos+ZTyiKtFaYp3wJY7WxWnYuBUSWz1
jWz8klHkqqn6AveRbjiF3QFUKak9e6XXZUG0D/CeXXqr3osu1MJCgSzJe9Qx3wc1XvJJWtsO0+Ei
c2Z/sHEeTGD+Sv716BpWun3XsuC576xnEkGo8nn3U5HmVuA7IgGBHm7LYir1G5CoV2NuXZeIFpRi
LROPxrRsmxeGvmZhd6iD+m9ta7+k4nZcnkGH5x7wPUc7lS63i84Q1sIPuwsqIlccKvow8JOEwaCQ
5v0qyIb3Zq6ujiL7t8wI9PsKU99wxJmI5XsmFvj86zoHcpcK8dk1Bbd9mDYLWH6ZVDDE4yvbT7UU
/rY0uNomNU0CqBtCKx7V0K34sNONK5J9F4yHKPOIQ4zA4Q3KKF0xQ0sUm11J8gQ5IWE+cOJvszH+
pjbJyC7NXrF0bsw84M1dQ0XUSca1U71n5X+2RX1nkPgqirTduTq7fhhVFKpk79YEN7wsMN/K8R2X
yjXXdrXJdUlmwxOX5y9NMxpu4Qp13zulSObE1ewFqni0CPNp62QWc5kN3A4QhbBxLDOX7+eePzPm
3LFUfLPyYFsO3kc+OLf/ODqP5caNKIp+EaoaQCP0ljmJIhVIShuUwgg5Z3y9D7y1PR6JBLpfuPdc
uxUfBQuqFSZkX5Pnzq3/4o7gwxx5cGaNPyo29wUPoWj/QuL7ON+Gc/ZZvuk1LbTPes9q87dEDfdm
lN9OGL5ElnjNSBmkECegwylvRE8fHRNPuoJK55Mj0Fna2qZT8WV2iJhOO8xfmRbCds6mP9q7F9OV
/ZKpuhL2lh0GOevbCHBgB6FiOf/W5MwmW7cQbMmDo4ynM4ucs5GWa9q6AxrYGbv1W1XUC3hVeuLZ
6YQt5NFLLfPOKYCIhHWXORI3OW0dmZ4GrqwRPzZf6noQww9tIgJYyno94+BIIIst+0ldJhceQA6A
SQI4yadnVZtvkW5/hl4ccxiNv7hw6sVQoUozcEDQ3BzqfgLsDgImqnmuhgIWMeF9GXNZRNmvdiDQ
5uHcG9qt37dXkts7SK75ltHLm8uXORnZS8+EHrc0cYES/X/UZSvkvA0yHJti0FFwYkLaTL8fVoRi
xmu7Tb8x9azLpNvS4RKI6iy4VtYs4RQ3RZo+D/kXytOws8uNKtxoHUree9v1b7qRPMe5hi3JwnQ6
wSTBo0Wa+vTssyVm0/YGfJGXGL6RnVR3IuX+WmJeaZRIINentdPQxEfoyRZ1Q530hVoS3m7YGkg2
AkKozHfyO2aNFT2V3cxFkHcwTOKyGYsN6aGwdNzXCQcW+OrFlE4L0REQExLNQz1MX0GdxCAt+Jfp
wl5aVXEd4Qetioon2uW7R1C7MrjdVxkYQ7isxtoO8rew9p+iST113Z54snvatVsj7y69Pxz9Mt2h
VasIztpG6NSS1vuivyp0GSy9gSAI1//UtJBNAgzDEuPEIiBCa2zEGprEXmodwXYaG1GowJiYedUL
NCPExW1DjYQFY9TXAzukKep6QI0NTqUobpkzlNsWdV9lpyfddfRlnxJtoGiisQrDDmeW2JT/7Dx6
kpX+ZMYMGKdePw6cT61jruMGfBeiP63dIdlGRE9qcRKzZspLqOaN/anFLmIESLV5ERyzugGoqaNG
qNt7X/FtllGGyOUJkDPtHPX9IjZepIvzNovSg1k32PSuHefaRL7twnCDv/kdHPP2GnTMs6nmb0Pc
P0WVRsK3hEbjf/ZKHjy7ePMy61gAE1gJY0JuC4i/pC059Sx2V6opLrmrf9UaksaSVVorOyxB+dPE
8kgKfLQC8EQq+eWz4l8vf7PEvBW2U28TzXmjDM8qZS8dOvtFOGB+j6r9IFmzS0yYWt0Wi6ZNeUA7
0GQjKn/qm4IPXbcwDGRkxo8B6b8hVnwxdveMU20BfpZ/rzDnz4lZuPCzhZHKm6S60xoWybTvi5a+
ssvFK9vpXcj2lmyRhxwQdfskgEyO9QixO7fcFWuCBghTIC3DYGyOeWzRpQ1UTXWahu7N6ie8CYm3
ybHaSRVBJwfg5/ClyOL/Ldcq9C89xtQw+GaSby7UCH2kpcplbfeHB+zN18hXhd1J+Dlk+dBdyRJy
nAA86FvICIoWmxi05kpaV1dQilIKQO5rEfcByZYRqa4KicsyeBIT17hmeBiGAHAwz3nFGXYVGPGZ
U353k7paGIA4gcoWVcslCf8hV4qXotaeRmc4ByQO6eGm1Ye1rw1/1FDFvvWZlus3QjLvrRX+iMre
tkJth4ZVpmauIGYPb5VvXfj/aGsvB5yc2P7BRy0tdJM8N4scD100F+9Yi+JDk0yi0hzTXte8FTmS
ZN3Kv6qm2zUmrAe/pfyoSTWHwyTwBlwiqzoLrtuNZbq/WSOxktsnUgNY8TNyxuSVb8KGQsLQ9mPj
4tFWxqYZyM5hvOAM6mdKKWjs3yyEnTgrOGOdRWKSFSc7AL8mQO/7oniCEXZxI+8mQKY1anq1Wmtc
t0b0IssSSLqzoxEkszD1P0lseJCNTnCKu3RR0xWuhI3HIoftk/ami+kXjxrWtWLHpAqIbNdd0zDc
i5IiJFaUMgnOzZplRg1w3XdObB3O+CWjQxp57wbpqksxMkSDK4Vg/Ee0/l+tcO834Q4sFGsXQjcL
vDxvFhwvL0DJwJZkTYN3SCAMmc6xbM2ryNuWuSUBIq5GmlRFIlvOaD7R66fCDCj+WG5FIF0XLSsS
nmR3zXmdQiTE4O3a06Egh3DSkDnYej/sUVhjKcpQakW9edZG89Za2ciGHJuOpyNX1S/W1FGd2+fO
I1UDcbXTj7+K+cHKJxHSnjPFhDM8FaDkevwTwi3veAVu+VRci4QGnUjRf+C1LkOPVLUh5AwtSEpt
j8EMWTab075aqlrb1q06ITtdgmAhNypgH5Bw7YvxMNFNolTEkW629aZy+iej/oz9OcvW1K8JqZqN
LpizTuvKe8VfDrm2ZVJljbieHEIRfM0114FZ6ItKkQAcVZcuDC5VZTKvp6KiMvlx8Kwbs6mndoiq
BrRBtM8b0fUXi2T6WFc3w1+TtvdqhB45MFDupvA2FuoN+zdeFFo3vR4umpdfTZVsO1jRwMZCLXz3
wlvlJFeZ1zeZtn8JCRnYzkIdOCI3+T6JfVgdr30dXeo+WpeSXjogkYJU9QtgxBibF/fw/MJhsQaI
gkivSL1fPf1XCBDPec/UdihZSKcJfofoO+yCja1Fj7QgOaIjcGDjFh92W30XxbRsekgVcSVuvmVf
eCVmwg6T37DUUbw6cNXURRCbuaoLH01D3j7AFzAv1o17WfpvZpJsheg3oaF+a5kyv4iHp5wBj5Le
c5Iajw7BGVCndaLCjQMoFH02i97Z2FhF7e+k9StILiMJDfiz0PsC/Fcd3bOsbrWefYnsM3VJovMd
OtqKQpvZ1ywBWWOY/MP4skHfhsYq0IdlVF+o1aadT6dMcvXz4Hovrh8jTC8I7BP1R69be1QVXDUV
xZ5Vp6e+Nw8JzEB42Ord1BT+dN7VsMTzILKf3J5u1ngtgCJ4znDwpHTWs3AyMsu/EMNRMqqfLBHf
IDW/sXJvcLU8RrQGGAZ5JhExvltV+V5yrpO7/Tk03lVqAeOSgI2hJEDI7oMfTR9JdAC+0r45RfvN
94O4qVnCC8Rc7sFgbvKUyRrCuECkG93tuOl7mstutLfc6id9AgsS/vmVXSws07/V3Z6ycRvqNUx1
lhJ8lnPwQ5+tc0P8BTRHRhkB95knd+a9qMFyDGblLydL7kzvSCDJt2OQdEMQbhB5X67y7sRKHTBj
LDkdMdig6tOFeJCJyazOFk/MMZik6Mxym+9QdLfBbtd1C7JYPMPDf7YFBVVBBVk9kTX6mEhnnxsq
GgH2YKF17zJKq6F6L0l7aER4SmJswfrDKMa1icA3hHCoo5YVrk3/G11MY/xGxXbyGLflPWAf095F
YEnrtHkQcPcnnb09OowjHEgAzdUhwq/AGxA4J065PR3MXljm8/zDleKsV+4mzY19FyWXWKpDSpXb
UEoaLAhJ5IwvWHc0jDrR2pIUznoXMp5ItRu0pmj5NnBEAFM5GK38J8PpVDvVj9Mpxlnq2s4c3bh+
00d6YWuuB/NsWY4xip65f2LcwCyRxESo+B/YLdgq1eewXoVBQuuSz3vkhMqtqkjf/O1duEGxznNp
piQWsLd7zR85tksRcyQ5HgFhLvrqMMQO749IWOE61oWztina8UMyqI/DDq53t+W8O7c2HbABhdjr
YCS72gxTbdBWMVeooGZX0WguTMPAktDv+jG6EMXwW1fYJpoeBLVvHRXUhvCcwLFdssH0WAjnF+CC
2JSbFOaQ9eeigOwFeqg6/hqTYIQ6SoncKZiYZc1+26T74MjVVfhrBtz9nAsQ3YZj7vXvda0fo4mp
eoaGEx/SgGW8RYxShsT2BOOf5booYgd+nfTsBOIjK+0Lc2Qm+tUTmyaGx957xeMxVcEDojMwqtp7
8n0KgEbjKB6BrbmzSn2mN9KRQfr+jnBlHJ1mfPdrBuOejfRMz+FzpK8S/3HlB+1icl1mgrhbfpRC
6apz41Ow/ev0/MntI063+ffxk3dV8/LGNqJ5PWQ7O7aYYfjOdkNwT+loVgXYbwZP4tAEFR5empkl
0nEiMQ0GsgyEw9k9H5bI4ocq3Nmldo2F/LOHu6qqz6hBw4uLCiq0QxM/dQP5OuKr6LAyFBnveAIQ
bcSPZktIx233yo7mEdZWwcCMlCVbDE+uET+TV8/75sxhdNg1/OzTo2XBTrYh6ZJpUpiPW3IGsLv1
t0IhqegGlvkawnMjHL5yRpudkRz96dy7I7Ljvu02lMSXJs9ZWJdY3yUDrYEfLZOK55Wk8pgzDDf/
TQwyZdHqPKHGP7NCqoX26N2+5I1CIxBY3VnLQchN/rsW4xpE+/pn6GyXi/FTlZwnEbw+EGoKchhR
3nWQse7EMGlY85ArXxFnfqmzBuBhBYuHCpPZs3fHUPjq9UKn7Io+O52djBN+1+loLaLG+3YxsuG1
uk8u1u6uPhFf9e7EDFbI/GuWAp2obOzb/P4PcGAXdQgJXzg4Sfwm+5aU4ROYD0bbCJSn0r3r2ZmW
iI+6zYMN4S8ovkF8AdckD2GCBAMlkCT0+KRC9Ec9ItNoIIGrq1m8x9XOnN3tXmDk2/rH6CXLrJjp
JO7SJShki4/aPKop2yXmvJowVs40IdYECrkgsOsTUzRG7sGcZ/36XWuCx8iBndruus4JwVERnQ6m
zNBmfI1DvF5azOyb+cUibsKXT5ird6A37r2igyeVC2RdCQiLHr6fcLfx7daC8oldhOHx1uXTPUqL
99yiOmgrWS8x0sA251FMh2zdwYhcsdx8YYyyESFoiJQsNcZ16NzjPty2hXYPtYr2kMW+Xf5FSv9r
eFgZWdwy3X6MYGJ8Q8wLCeKSOv1dWvXLGG2DITxX/rgkGfYdhcWngm5gvBDM9YNLrKaZrpbo694d
M187balh/m2AZkzJr1AFzqAaeVpSP1em99Jl44sY27MzJizHVcBZTdrOgG1T5fY/0OifJpJyCStG
l1BulZvvSVn4k0x5bIGvbxbCK/sWM3jqNfenyakDoZBAWeROoJ6A9Kq9OLl7BqFxNcyXCF8UZ5OF
H6WljdOzY0Lyni1IxGK/SCmV3a3M+yYCd4NkzPb9j8DHaWbwkQ8EiMIijs7SUfy/yWtBJgCYPzQO
ugWboAo7wLJqeGc0xIB1MWbifcLwl3XOn2aNwSpIph9Tu/T41nmpIwxNzDTntMiB223hxBheRq1Z
Fg0bUDi8TzCr34tW/dSgmlaO+HBTZk0Krk8za3jx6xC6zMxbR7JVyZ8olHeU5aewJznOqeYWc/AX
ds7rMlYoLZiRA/UI9lavWB+7P9VY//Lzb9OZvCREO279Iv1zTfcvo8mPGhSuaYeGwC67jYVVmgrU
urNtYPS8Rpf+6WpMkFD3EzGsm9fMqj6riae+J8V1toSv9MhbOxjlMPNmpKWCryttZM4epMJyPtYL
nQEs69eaP1QX1c9Yi5eqxzmi/5N5cMrj5jkpul+LBmCV2vUv4qA9fKgVJvmVV5efeEhI9+k8nqfX
EEsw8zvsTGaFCBQ2Izm7VyzyaDPNFoNp/IjctwgbPwHn5Ms1CfFJ/ESu61yzxPgEYIcyovsKu/Yo
kF4UroGmlYuVW9hHRogwwjP5Kt3R/Qrr9rWQ3nnUw6trCPJZSeCqCGYDBbREBIFmpGuGdRK1L5nh
/Em3eR0ctQ+l9cZf/h2z8kM9xi6f1ClTI3E4MNlJoWVyB7YBpf4DbnWfhdazyZIaGoX8GqP4U1/m
gX/usGwvcEW8BmP4nGqAuITpXdpw2LGyQ+e4NFkgs2Xtf1Vdn0vhbHvktLDZOSF5OEN+5NH3/hhl
j9OXoc/j7JKwFskrEYyPKJFIFjEmkOy8z3wMVCnp4jZdeVmCEonK+9CXfLm2+aHka2tBW2X7sjA5
rJepbv+Wr6mrfXnuxGPnGmDIvHFfEl2BCKqcMDcVBSUn09vQaP6SdrqHE7vWdjyZ3ZzqqM/pt8QA
GzlfRus5DxtWAsRqVhpv6poAKwFM1oOKVrxKGXiNElGPrt39lJUcBDradQd4dZyn5FQ28z7GUzxe
UI7djIOPOoBtVpEjrq4erZ7e3Bwv1Lw1PpHoOKyUJx5xy3+Y6DpmuCwinpFyMPGKQxThphh0jofM
hTWXWu6/qTjnlvyrK1TT3myWApXGseof6wkzpMt2tU8qom7Q3JIqEgxM6W3hkKgSk/aGLIQ33aa0
hwKrYVVKsvoJ8KlYW4rpv9Ui50rifo7SmreVxGmhHec2hTfks0FrpuDNz2hPwTvqLO/ROieGu8CB
NoPtR9Qj2IoQ+fIsTeRx+drDKZNrZWbDuvCI3lLbtswPem28UMMxCe75FX2D5IXwqsL04WI+ZOvf
I76gWwBf76wMKrE6nj97M1vl4YsuC2+dp8av2QYXLWIBhHZrg8b+GGAQZGzcPUhbPzri0dgawsya
8ZiFqXTg8G+qCW0Ryng+nyrq+UxlnC5aN3+w5jmMgiqpl2bPXFTHrClfJzyhWVNRZ6jrIFkClgOh
WKmt/3rxLMRqbSxXzq9roMq0I2Z1GBsfk+O/1a33oWYXFC4chAMe0l+bZMpcA9aY83gERvfKEmfO
Z8IRYu+ASFZrRItPAjI53S+FdjTYn07O4CJKdqU8RZHomYVErM8cdrNM0J8bB3NKXsCVs0gJSkS4
KZmmLiE7Uxl0xPQ59ZmPAzvQ5HH+cS5w1Cz4kIC69ywtc4eoXScs1phEniaHFMbI69ijRtm7aeOh
HNzyT2rl2Z0w/SroqHZvXrUofCL+HM0fLrK1I7TP3pZ/HfqlWjJbm9LZj1YarPWx7YaCdW6T9Wgt
IQal5EY5Wk3DPIm9IcGlmDUoejYSWH69o97ZK+lPPM8D1VOIx3OJ9fVNE8Uq9TUSne37JMDjF+Zn
bJBLWgVX4VlvQg/fraZtgHiGP35moGSCTpNiqE9d1K4NQ1431V4nH1WfwJ3n9tX7YCVwWMdw4wn3
38AdX6Vo5MfM473DKYHfUmfJwHXIGu6FOG+LZNQQivkCJEfFUaJDvdOvQmZ7RA0XmxthwSAGp159
FYOJ1s6FKmjWyVNBUYxoAlVjwTzasFW5ceqIbZegk+9RYK7rgbdASxkqDcx6srBiaUKtHYEbX9Zl
TptT+8++H/JhATknasW65dyOoomfEYB/2hWFhGS8PS/dCDpWxWYMHWOVM2O0eIK5G6Jvbch/YtZ9
sOOic3RO+pgHaCq1d5SC/SKMh+ALljaLpnxdObK9CWOEU9ZA31Zw/R2ZkVHPY65hnIb9L3dI61ju
1+KQ2QQkFC54BBQJVV2mZyu+NxP9M+Bx502S8MMwb5rBvukVlSoLt1G+6rS6624ghFKKPFn7CTOA
QAOMIgj+wScdxguy3OIjtSUTcFHhUWak5inQV7IXzbabKg0kdsen6jWbxoa1qZvMSaoZtu2hMF4n
A2LdJveT1cyuxHbVc1bVDjCQLrhaImRlqMhsBKWPqX8UNg9Ze1cTCytUUZvCNat9gdKqKQ3UekFx
HDKK88BzvE1tuNOblsoU/OMZITf7SoPaqbbJ+SpdzqHCFtvJLrfSZuQTOxhI0mOiu2IVl2a7mhrc
3WDlmJlMkbZvohs8gRg4L0B6j19DNf8Cq2f+dXGnVj/FSvtqRdOuLDG/uVnIX40T3s8DmLn6i9d1
xdp0zUenSeb51HGoV4gJxbe7KhPTWoRBwDWVRO8MW3902cPvM71bNQk47TQo8qGTg7AK6+q57cMX
iKOvYQCWLwn9z1RdvJyEXCMkRcqMATPhF7GhXTh0Rajw5D62fd6KPByWoI1fiZld4wg4pKN7x2MO
TINpdIgysHJjDKDoHkaW7YOR9xtnQNuBXpnMPYq8FTizEx7DncGcsi+RIFtNKVcGv2E1HaD/VsFP
ahhPxhBiIwimO4/8BTnCQi+HV9djOq3NqbgGmYy0Y1CpMbNoCPr0TD+gT30Eo05FXEPp1YdyCWSz
XJUlVUE4MMbq/1wSpiP0XFKIbMvSB0hpxCdXCcGARhn/tCI0OMJaEn668RQKecCjyQQ50shcYRPU
mOqjbEhPcyA3oKfg5R4N75F0mvea9zM+zmzQtmmc0GEPdmPW1tRByJW3bgz31NuUZLJKD4k0mcP4
+ba185dAGz8t6nw5IaeBV8QMIv7OY3SLwgUeH1jopo33SmkvPVSDMNOfxTR94y4buuq7LBsQp/7E
enX2PHvpRTfUyQdGQaOffDIbzdh6tAyCoVyM32WKG7WFHzgrRTpv3xiLYRIfiRmx1jP7H5SLu0nl
Oy90z6XZQwAM4LPnub72R3ZJaUdqFp67z9HigsL2SWqgAE0XSiSn1b4zDKpPn/UlrXKGxEwD2UfM
OZPmlPOu1zCnhV35NfnOBJsQkrmiUMnptUePkgOVHodBhtGXKvsxJIw94VCvJWBx6PjyPPnc1oGc
tgwyZ9x1mLMeaE9xk66uEjUb/gZASrnwjWVnF/9QrhKoNDBXrt34G+gibhznjlOzIEo9u4y9f+I7
owIDt7YOJxAeNhb5RTVYH/PQl9tujw3oMqT8/MD14RMcptQFBz7Kf6pQL3XtnM1s/r5L+Sx6ehRP
ry/j+MSTNHcGSi5Fy0llzNNoI3sEqv2Sj0g076MbcdO7HGC6Cj7CAZON51m/ccvexZbO6pVcJEiq
pP9Re6a/BpAC3KD0MIN8Cficx6C9OCGeKJBeR1NHq8fXzDSDWKpldq115qRMvKf9NBgvonPXpPbs
Sr34djsbqYKWPk36L9N6qgu79VYRGRw9OO1xCt7dSW3wc92Srv6xYioqnNIlRPddE4pb4mNDw8Ly
TNQLCUw1siqDvLeFizWWk1ycSJVL1G4I3SsTfZZQXi0WTDnfS2ci3zr+qzLjNXRJPiAe6TfxXSCI
dIQemd3MlbmMki27bqRwBDXNKk3gcskNyA12C0i2BH5d4SAsXBXta5ANLXL5DPuNVhtfTW+cau3D
LVuyG4IUA3MxkWVTbssMA29S7MygfxCjexAJC6poaQn1T7n4Lev6ktXcBF384vvKpll+1VJEhqUv
T8IftnRZ+LoGPN6mGO4TaW/AnBhi64qZGOqvvvvwyhWqvzcgRDQCxTqNym9vTK6xaxwChcs4MAgF
Hc2lYxCziPPrjW32WtPgkwVl166N3H/veX0tt7szLNqN06eOa18hpTElY3LTVqSRaD8wzuYBJV75
3n6rAsr8qQWNoKU32ubfVqsmlKLGGy8FH9UI9aAYvEuc/NOjbNfHyEyZpnPvVDo2jWCTTdmv/3/U
m4C3PWYjlYgilEQ25W3s05UDtpVxE0D5KQIi3GH/6CjNWvjFUyIwIgScETrAMQ3KXGQ91aSPcoZ9
y+lUWd3Sj+s/WeKqLHMGAppZzopK7iNiZHHUNIy44BCmBi9fl5p72NDR2i+mZ51nxeqtfkMbuSeZ
Gq3uhPHVMdGcdBoMgqHb9gO02EiA8sFDsc1DcrEQvT9NCBxUNH6bwHlJFWDDEcUKkRLA9YERt1WR
99Rh8QxS62M2r7Q6Xi0S5X5lUHEmGxOW2/qnDCBzanF1HKrR2SvzJdbUl26ql6SWX0nZB2uUm0qX
yQbkLTBDCvTaioE/jIzXICrtAxR3K3ImDnYc/zaAxzWkAiEoiRnf9elKJeHA4OtGsasrfuQmC54w
/iC7ay9Tho+5MNvnaOi+hmSsT15XXjI/BjFdBkiKcjZGxBsySAyEE2NK0Fy0GPPQjCDCwGOiLxXk
FmNTYv4E5C1v+kzKkDhjueyV5/7YZnZqIevIBBteU6A0U4DfmLEs+RMoiZV783Q2OqTgELC29CwD
ZMsIYTLoOd278d50OGmb2D36rCUOeW9sElWH267CgBI3r2hMnU3fMfYGShMx6Phx8FJwkVfGSlFo
sopmXipFQd/C9A4XKIBRnFQgXbsnx07lalTnqQQiEBXipYmYIE5SQlyhi7Ys+iTzkc+jAyvB3phI
/kFBbNQksDk3rfbsm8W08tKJoZqHLmBkZALQ7DPpe2i31Q6WSAeR29f2AomXqi0E6NlWBeKWJ+W/
0Wh2I0gE9reFDVbYkBbCISQaCle9YQN6Jqe+cua2ePSKFW2oL9gnR6B/l3Hm38hceCma2UqNpXI1
eOBCq68qzUxWP9Zfi51ApD1f8IQytK5+EpX89p2LnN8J9qVuu4vYu+B8Q0I04qXq/ebo+R9WVT3Z
5A9XBeepRZG7RCT2IZwJmqPOLJjROWUA52bEJNIECIAv8lk74VEKHoX2EvnDzUrYS3ajWouSdDJ4
qPZc36+W8ehlKw/NBfouXkTEV6ekG/jrfftYTj6kPOcUUIouMfo6SE49WtXKfy4s68XJUJ4wxvgj
TWYZMDT2Ob+lmm9AX/sxfN4okFVsceziOxI1ElXb7RY7qyyeqxj5ne/p7dpCuRaEyWcTdU+awZlT
pnDLUhP1M1oExmv9dWCKgFcPEpQe03vE0PcS0zsTJMahwx0LOQWCqaXfalv/pzfFc4Ad/ShMSARD
5V86zLsKCD6yB68GkFL9i0TyKOwPHvaLO/9C7M83dCt07oAF0vrVYfSL4IY0uFBgYc2akc01rq3S
fh8Y3s/tGfYdtFYRpH5t8sHRqILORPEhtpW/KQYuE10cY8E4GMcpVFJJ9hu2HZF27pK4IrXpYGiw
eppVBUcDSsEid2HEKcALEm26KutbHgzFqrw31pjt0qCSoJCdXeOTLTqK4gY3kuysHr9AxLfQIRFZ
xyMJM9ZQnXKG30PPyF1LGchU6BUAD/d7e/LZxOtnlusjuO0JGR8TnJ6phdDMde+X2Uor5ZVO470J
gWIQsplvYEjqdkk1n7xBG5mwuXsXJnV/aY7mJR1PDaGpI+GVTA+QLCeMWWz1MHu8rVF15Kf+YoqP
H91i9gDwmGVg1hBg62BmLzgxE6mZmDDsr7qzfqAnvRLqmVzGEOk0pA+r0Q+NQQKP45j4A/wZq8kA
SZOXcuRGoM5rCJWJPlz0LjZhqEvkF+S+MtM38rMOz241JsVX4PA2tRXasTwnhHMY0y3pgoAACtor
zTCXjfcXlPFOH8Z8jX2c5ggRIJorGxYxzY/BvFagnF5YNtu3oCd+j+GvJhpMZCN2POa3axGymxcM
rlOYuTQKeClJmpPLIo/fwpQm0JLjv4Z86mXMFqMXIE/qlPC6IonJRFCEpzpEcJOotB3bfpniBKTL
6tujjgOOKpZbLpbmpiVlC+ceqBh7Xq2hevkwBlJ3Z6OtG6NgZGVJMDY6SRRGfW9v5cBnj38hyMFA
l7WWIFp2cW22VxKZUyRnDiIDJOdZ0L4Z6O1rDt3l/9yqNK2QFIcfIHj+mSN4mRH/kUH9Mlqpw0J0
2jYhtvskNbfVlBnvSDZnxm6uhDgZGg1AGfJtIS19wYfwbLA5fPNb1FH5LBYl4cRdB52tDlaA5tlC
veEQEJBOprjZmtmwLSWXIQ4ADXijpl7tNnwZDBgGYcZdB9uMHWE9fQQDyUkli/O5aYsB4Yz+CvjK
mu6gw1Tq17zAIE948a30p7LaJ9VgF4lz8olDiH8uvF/MinBrKAsYuQOsBmyDGxaALSS0khRbHLC4
NnzGeKabI+Jv3sisQAwg3o1gjmHyGdqy63hNUL05CsXzJHh0kPU+fKgaTCroI1r0oVM57DmCFCCq
6YWub+k3xQ9ZYf6Gq9JaC57OBVy+EoEJ69tDF+JeZS3nmgOydXymBCIwTZRHDCHtKnSzV0+xM9Zq
+aJpc9SdCaMFINRPoLdPnVaJvddQUZc2CFiALpcGubChm/A+gm7nm3KHcEBRgRU3oVmXxulOpYsG
uGK879f6uWjjq+XAtx7ofNs8BjbU5v+czn+rcvOVhd7adyK17NL6Q28/FB57s+FlKJL60kPHIVot
sBaJxnI5KtJqQeEWEs4d/+JS50Irv3uREexis5nHn4tozv5KCA3H9hL/yzS5zkxuCYR7DqVNv6/W
VsEjExXObQzzz7iHDBeyp0UNy4NU9OOxc5xjD9DDjPpD0pkccQziUhs+XQOmy7LRzWeT8RLPefCj
BgrJr7IrPcKpCv8VXbnNo2sFxGRJYNpBkzRhI9PCeURDZe5+5/B5WaNjqA8Z6dq29YOtP4HsTCjo
OLLQs9GhEoP9XVj9pyniN+IuIwpWLoW6QUjTdRo2CVpZnPCerHmunrukewx+d4TuiA7BxjzUN+9d
0txqEXz04IlwaWQbB2upHejGWhH41sAU0Szwr4wNvgxhgqZgwGhVpoVD171oVbYCGMl969fdSgTF
Nss5R0rXfDEALGsdqSMNK0OQBsZMoWLQN3DNrzXVUbUgKliyxM7WqVFtBXJ5nGPsdE3SJ+0quJu/
0qHND0ns4mADhZjOqUMRntkch6VpA0ORHLWhz2KDJ26y0BAVhJMtDZ/lX4OneKS/Rl2K1ITBUuVO
D8KYYbsyeW1Mvd67gKdFzL4mtDzgUW51LkTdAFbqi7uKb+Aj9rndnMzU7Vc02MA0lfsHfe+17Bgl
az67vWSWyCLjZx3Is7R2FJjpSBh33wR71oTbSXALUwENa4Q+4a6NvGEHd2wl0pAdbMGSpUrDmxs4
7/ZVud59GC1SRDxQm7l+bPXmoCF4fM4sseWxLVc2ps0l5nvw8ci3UxX9FD6MilruAlY/S72hVJoU
uZhtLDZGZuL3NJnGFVpyMEXl3q0eRY6SsxK1xG+Hl07o2h7pRWPNe1QDKGle058arrMJKczxmyKt
DPFhGiHLqkpio9AC/WA0xdqoK3tjEIyHb1knGglYnpQv5Eb1qzrqQX0b4iiN/6g7s+W4kWzL/kpZ
PjfyAnC4O9B2q8w65gjOpCbqBUZREuZ5xtf3ApVVJUWqxa7sp36RiYwgwcDgwzl7r502u6gic8XG
o40bMEKOU2JEvBBMV31ZJncM/9uloihG+ZBYbfema8Yv8EE+s//vmG/Sh2CCoBQE9RWxlIWZ4yYI
xbzpS8gOruHySAhFo7YLWStI8JhzU++lRtkZxOIu6n2oHbzdEdlbERfRYxKNy12s9i5z796tq/pN
LLttPgWndr4JNeF3EY6DbRLaCQFcMSvkmvS82kyoQuhaMFZTWmah/DzgeroCwiQ7WnJB0eZ7w4Du
XQTF18S29z391gfRTO+sBgu2hSJkLXGRI7bRxAu4aUR4zM7PIalNcU6lD5HHSZmXeqidU5DqGzEi
52niEofBJC9hQm36KbEYitnD0N2OLVudykJ9CBKbHZnMdobMsl1l188zVeqLABP7xcv/iDpirhO0
FQDJs7bn0JRayXKmHhuDVFL10aeHYocdaea+S/wsipou06dOsnajpn9wg/ByMoGsjWZtbQxqCkiD
AV4hnVXbrvVoOlb6IQqoWXe29Jj8or0Kd2yGaau4ACFkWb1RaZNthiyZj1RM7wxT8SC41nZCcGGS
FUe3dZr3qpsvEPJK0p/3v/3tv/7x3//1PP7P4EtxW6RTUOTNP/6br5+LkmyPIGzPvvzHYXu/ffmJ
f73j2y/415f8wB+/cPPUPv3wxTaH0zfddV/q6f4L9IT25VAcennn/+2Lf/vy8lve4G77+2/PRUc/
j98WREX+2x8vHT///TfLevlo3z7Z8uv/eO36KePH/lcdLL8lfzr/kS9PTfv333D+/q4kckhXmdKT
2hT8tuHLy0ta/M78aTtaWSBroSOq3/6WF3Ub8mO29btmH6Rdl7hgT9uK1xoQEstrUv6OzVfwszCX
XOkJ97d/fvofTvy/L8Tf8i67LaK8bf7+G7+o/HZ5lg+nACUp01SechTAI0cqyevPT/dRHvBm63+w
sHbyroCZLshWd+UmMg45CnD2i9+dlj+O+/1xnFeO4/14nC6mvpUBb99OdaDwp9CNXrFDY0PwF46j
BdANR2rbE/rsOFPf1qUrw23LovkTkcQe6RfFGK5/fZjl15ydNg4AglQJaQsuwo+HkXBbAy0V7qhW
vLMTpk03QJOSs7FcN4ahj+DBw28PzQ/PzPen0DZ/dlBlma5ja9ga5wdt7NCq0Qok6FrU6IOsMIAp
rK3RlYyvRWAGjyVmCpyeYWlCAiIeJ9y7ttf0j23SK0p1ppYu2uKqELWxD1pJvZuLErNzhAMcI0yu
q3QvyhbxKpFSxhssV+5m7nolTr8+fe4rn+TsKpGjY4PR4yp1ldiWFfHgcZSSOs6C3IK0xSIaq3xY
vP/1US37J4eVDMW2WB4sFrs/XrW21C4+OTEfW0iq0MVuZ+mdAvrumOw8gDHZ+yLSV7JODm49gtwV
V6Nmvfjrv2J5os5vne//iLPPDpPHAPFlhVsRN2P16EGLwtRmQYAKP6AnMbEP/fqAP3nEbaW1lKay
JeIKhqDvH/HEApA95jU8rxxA+qolCBfmcOMBTOaBxD2sKHN7rxz0/FNq0xSuLbWrLNw+pIL+eFAP
Dec0pp3e2pk5bbD70R1yA9LWyavb/frznR2KocvUwjFtoWijW9I9G1oUoQ79QMr7kSyx54CVxKmn
zXJIUsd79+sjqfNH8PxY3tlwqS2OM2dTeYzjVGa3MmySkp2UT5wrYoG2VPk9LZeKoqYdG0DOEG4A
TMKnKtrJXmRxfvck6gJHHQtOJo7DFOXQWdlLs3iijATmw4UY39i9mi+CfiaQAdcgdqCCphvgYoio
PVhaQpVYYVNvS2TpB2u3XlhMTt62UbEtI7wADmLuKPSTQ8VyMwu3yAUTnWwGxid12dP2bD67sBcJ
3a7MIaAGkpP7iqIozEvSd4bCQ0jMprYbA32bxUFqEGrveNw/uyLokK6gXmf5D4h5i2d53ltGrPAx
G2M+3FQ606BG8yxU/jMrez3c5JmkQrSy4YllycY2u4o04CprSFTcoK2erauiVF5IAPvsiQPTlUdl
Oam1J6+qhI6kNbF/ADOyqWoUm5ooxkGQq9rgQuuz6m1BpgulmvLejl0KGViMseKOftGpXenJgbS5
rprMfTCpMLvj6jT+PRB/6d3zXeM6T428PwA8ITwGh24A/xmCNJZlVdefldEsyFXU1uLQcQ8GT/Oo
yJ5b5RXy4E2eNE28Q1XFurmfq67cldXSZ26jqus2U6etaY9GY/Cvm6Fz6y1YzcrcIz2OIhRTcKPn
g8wTtKGATh37zqxn5d8Q1JRP406Rt8uekSenwDEmww5QgiI0hOKa38nG2s0u2cNI8pNgPoaN1Fmy
BwxWl5St/GQBo5ouUu9kVEyyrecQBiyMqMmvfJq2Ew6cynW6dFu7vXbvoiZDqaCgp4oboCIR9fCs
IAMLgcPMJpqWSlKgkUKVFC9rVROYH5XLROjySurACu8ywdryUXqYOCkLx067LToDbY+IxrC9h4lS
p3fhYPYEwuUytlz0eL0EG9tiny2uYsOQT9zJqtwB8qyR3gZ0wz+61HzlwwSLMb0zvDTGoemBwpB3
cZomgprFbENYb6faWA8DUUmripxR/MLzVNtXZawHNpITOhDwFYb3iRSxjJo5ueDo8xvi+giTnpL3
OhBxh1mWgG3ElPaQXymVgmWi30zqfbaVFuBM8neMsYQWkkMWy2C7Er9Ci8YzN86y2elJoh+XTUWa
VpbcOgNegnCv7TBzgF5OIs4/zn4xpztI5Y5FgzmAdNsOOncup3CxxTnu6N+QLGAlTw6hlpqCSdAE
CKU0dpXyK8KC3rpPK5lMu96XPTKOjkRqtTLbIZdPhHBaWGS8KH2XhbOe6UWGwj81olX+U4UoJdt2
+CiHD30KguOhtIkAo1JSlsOG/MTeWUkjKbmbfcX4YbD4bA6G+4Jb0oNt7qgyQMGJKp78LXKRssIj
jxl9Y5c2JshsYihaKx81D4T2liKYCe4GGLo7mcENspcy+IKzvDtlLEWSle9NLFF8u+/aEgSITosT
2Qm9ej9ir2+8U4kUQcB2KnUIv+XSnxlZaOtNduW4ew/1GgSslLQauv6244feoU6BFOdXBSWFOLll
Kz8M4BHSMEwOiimD+ncJUXYBRWVtD1eIGjtwTACVc5HH7qHR0SSItDW5PhXbdK+Ai5dhMYIv7435
Qm6yp6CBqtTb0oX6IrxRo0xqAB7kdyMRLx3BBbWiOHM06LxnADu9EEcgsU+Oei98bc8fmoTd2Rtk
nHog3TowPYRqIfKq5NqpR0gpq6HWJJDTwynHiOuGNBTwGDr5nedbFTKjtq2zbNjYDskGl2Zia5y6
YALiiLMARsjgR12S0nAu6LGvKkRGHtcDkoKw2o+Zj/5rUzlT6T8RibjEsnspXoatFQRZvh+c1kEh
leYRlVZMN+VuMAtdPbeVDonrcfENvh3CKuivi9lOuyt8/xLUu0lb+jqzbPafbqWkcUPYSOgF65wi
PGHLIgX5lVL/Z51ac0dsew0k+9avylnekYaFTbxM4P8Cbq1ySe4B4JpDmcKCQmikpb01aUmHp9ax
KTg4iZlZBwT18AALMFjzjSpCGm8eHpd+ZxaicHlUWo9Sn4szN79nnDQcBNaDM+wCe8z9PUUgYohI
xKMTVxk+swUrCQqOlISzqDiEiAKJMOx1A1x6o4dZ6rveoS57Aatl+mSZmdkfbWrz6ob82TrCia+J
AW6w8NY7yNG4s5IytcarUZKp8k7nmVDrwkAru2kIMqZJTEqburX8iFK2ZYxVsDO7fCCoNbC9YEiI
700N8ypRIP0O+Pvqel9SGhjuhGlkcju2ZpFc9JGe6q8QNP3pRAJBSapVPrnt/RiUQ3ALh6KnuJoq
oPP+psuygto8JN+GegK9QeATpVE7xeJsQxlwM+uGGFjP7+f2bvRa8j6gjEgQddgYekid0Q7rxDh8
spJUGRdGV1vZVeE25sckctJspxorBrVEs18MxjqlQup+dnl6AqxD5KZMSKpCMPW1231j3yqPmnyd
ZjRQkyZtmg1ja99dxtqCgkeZaGpOduW1esUMCZaqd2iWvAFGKDRS16DiVl05gSmji6aaIvpn2M4M
OKxhETXNaqJeQ3c7CciAtQ/KGadB34llORDsgp6kXiBgtiPa9J5Zh9bySmJjhjsyjp1og1vJWqPP
92Vf9O2OgQyNlMxUXR0KsomnEsWOihuFtEkU6BVsuPph/MiKyvTTvTUrYb8NoX+6HR3LOsUnngRd
/lZF/igP4VSMFbpJhoY7L4XhhPOoowZREw3kY7G4DCwKis9BJOts2BooCRAKo8VnidW6KSCKXYCj
nzqqzhsPybK2K9u7yLMp9o4uASa+XEE/NKaS5NW6qBZywjAvUYssDT0FPVT57GE3PWCgtkINDtCE
GBURT/ObOJyD6rNkeWIDt0oiZT7Foo9Eu8oRt+ClcKneo4FjGdPJy7608OfvbBxKeQZ4La1teqXt
MFOXL70q9Kr1IJIZZXowNkrTKhZCSaD2FdxJgSkxkxgbEoZL+yl3XPzcJJOFzcRCMI8qTrJVZjZF
gdyds7ygR+oZwacxsWz4ZeRTu8HzTI4AujsnHwpqaKOrOAqrCOBSLBQSkldwBctQ6M3U5FZBPg+s
2GBnj2YxvlXENtALGPBlGuOuc6tocUByaahpj+XgccLKSRribYpsDPeIl4YqOuLcrAzw+a1Ttc8T
kBySJiGPeGAfQk0YfUcrR/fThZzpqhGj0TaCtzsC2YGzqoVbtu/FJLEBL4mATIlWTVmcgClSNbKv
iBncjaXNYlNMYw/RDu1tY95xVxDgC6MmDPpHR7UN8STYHCRKKajreEjACvbcZgtMwgrflLNo5btS
x5nxyQzQND7jBfEyzCQ0NTF7NJK+9lPRWlouvfa2pBsV0WwkjgSVuO3JTVPLEl0jGngSRVexa4dU
0WdPdvHnwJttr8WMmM9Gum5HnkPWWEEfRTdd1Y0W6xZJixG6dpBFoGz8MsUqw9PSVE8GDAnfRgXV
qPExm7iJbscmsjC+gjNuLGhIhjbexuylJN5SWbQ+1WwvrshAkaMvgBQ0tpnprciZwo7AiwoQIYgz
m/5jX2Bq/cRZi+a3qjMLih2NcgaYBoHTJEBk2yELG4QLGCsfcyxYwGLRqmR0J7zAWgsxKFwVcsKD
5rBWpgb2vmFDgYyq8ZThUguGPg7igfgVY9UYEBwGRfv2GHk95HZmjV5BgmF/4BRrx2dn84ZCVIui
RQJicW+9tvc9tm3AIZKPnQG9mmJDFFsEszSBcDVe0Npr7yJ2xrHc8CiajlyX/OrxmRRuWr1kr06X
tNk957GObYM7dBiahXdjmEgTYqcw6md8EXlBA6sYTJKHYTcihV3iiSW7BOzyxpe+j+L8IVdRq++a
fPLKqwZZZPrZbU0rJ4bDA4ter5grovQSZF3Qtod5ttiLbSfifmcamIM9929gCIzgu2Q/C1ybXWLI
zx3QRQ18M2a1zEWvsOShcu/8ob3J5sHxsfstfjwIcrExfi4RRNCyoAZqFrdAGBM/gJOYgBhcECFm
czEGTUUa1RSbEeJFcg5q0nrWIpzd2vnYTa1jEd7tM41sXtnM/1iHYSvvUXdlBWhRSvWoff5YoZjN
oVF9aCLqqT4EzsWMHILuU4P/6NfHOat8/uk4S3nmuwqrr/gAKp1h5mLba1nsIMICrfTrg5wV1BCC
UnlQrDls5kPLEWeVrWxAmDSjZD6WWGdWTmKdHOHc2mq6LiISZjEy2rX1Sg10qYR/X8l6OajwTA8o
k14KyWeFJZPCPMgdmx4CPb1NWzindgoeK0+i52eYS8r8HiovMbGMAzO5zgHtq19/7LPS1p/+AvvH
c1vMFDLNjmuIB+OQjOJQugVzAr1XJ06qV87xny4k51h4lN0pINq2eV7SInYyyiHqzUfsBQftt++L
Qh9//XleO8Rymb+7V9KJzMCJxtlRN3gR05bOcfLKp/jZKXNMy7ZoHWAwlWd3SpRHDrM71bLBQf3t
rxje2ATeiVJe/eefxbEsaTM3UXw8vzuGKTXaKR/nY8z4K7L4GKvulUP8+a63KVlTyaX3bDqWOqv8
EcLEEkLUS/PiZkTM6/R3VXmX4nFzp8t+bl65235ywy/Hgxq53PDUUs/OnRGKLIemOR9VN+0GDfsH
vuRkfui76WKioY7QZ9Xap9n4HNf+K0/bn6qc+odjLx2h72+NZsZDn7Ucu2kRhH6MTdIdh1duvz/f
Gz8e46xom3ntzKzC+QTrkE+f/fRxxNKvH399Y7x2lLOb3G8IWwISxENLqno677IciAs9J8Sor1yw
Pz9OP36es/tjsFIRQNqFkIKLKgifnf4/62Mw/iwHoIeiaJ8xEJ59FCoVYW7OdM88DU1InWZxKUcy
mNRhttFcvtbc+vmZ+/fhzj4P3dyALBXE/BmytL67ngKKDTgLkr/yXCkLLTWzIwaFs4EdPw6CIvK6
uc/tdzbMHewpCIw8xC7XRptRXXltLvnpk/zdEc8G8jap+hA4GYMFtbjGCyD0HL3iiQrSyq5OFiCP
X9+Dy538XRNmuXB8MBYAguaqI85baW7aFmw8u+GYDaG/2uBkzNdzzqpnTPRHMdAr+/Xxzp9eTT6F
K5lzl04vY+LZlYsMek+Y64cjrhLzNLesApEGV6uwjMftXziUZqZymZdNyzy7ePRxh6Et4oEmV3IB
7DdbWVT42lhd//o41vnT9fKZvjvQ2QIqcZe2RzeiztIz9eR+iEmGGj05kljS2Q92PXfzIbZQwngT
ufV2tratQR/sUTQPKjebGz/wbbYz+Lz2v/7Tfnq2XWkzK7Ascc+bwBN7AJHXOQA423Avc8DY+wZO
/gV4EMq3/0/Hcs5ON73Wukyp5BzFUG/Z56McRIA4F3/hqnpMpSZPJYIAeTY0lw0s5tAJh+OI/H3o
glu3LW6U7t79+tP87Jouz4XQ2hKSp//HWaaC1xX3pmMeqTcZ2zJHokmpsH/lnJ2PY8ud8/1Rzu6c
0ERg65dGfxSURVb+lO2IKcSYN6tnsDLRXzkat4HJKM2BzxcipauL0CqCgabCAPKmn/u9B2h546bg
gzOgEbu/cA4dDmjBAmF5fHapYu43sltkfwQH/9z1lJSQvRuv3A/nAxinkAWPkDznAiqQczagjHGg
2J0a3dHJKX+B+G1FucYw3gPOFvZr3VzxkyeK4cRi1est2wt9NtE5QaVVE0/NsQqnvr7tGkoNRIop
aN6bMaTLxuJHR1ICuo4GR1/MAbxLDN2uQGa16rjXzNt6mEOCLui5W1a8i0d3QG8dBz1tyIuO1mGs
rki/FdgibR/TEM6lPJsvM79vzD2G4vEGMhae702PC2C213SkotI6+uE8BA7lTlslX4s5CoYPFHpD
JAyuC3M92owDdrfOW2PeHrGXtZSviGJAolyal7VGpRExDBV4v5Tbxv4r954402wobdFEFhZ1EMrJ
jERnN4Ptug0bYCc4Zgvvoo2FuzKWkgllS9SkBj7KFLLYlA3UusQ9bu8jKBH839FlXyGiYzxYteZ4
S/XuXbY8LFBcrkVUYlQMcON0H2vCaCuzuBEhgzzT5eektj8G4cCUTR8jxNbR5Wn/ylr0RSjx/fS5
fCpuQLZBLqohcS6kmAq37BWP7DGt8QTPdPIovVR78gQilL6o0WFrg2+j/Fa4zqGIiT+pmssxNsD4
+c0rf82fHwX+GGHhacUqZZnnj0KWWhE26yY8JkkFP39SF4YpSQQHqSa8Au73vP/1A/7zj69cHm6m
dOjKZxeVRKJZRTEfvyzDhju+uUbX9R6AwHoElYV4rj7OjaSDG9wMow94YgawJPYUx14ZBX4yB/NY
elCNXFYWWA/OdiSErzi4dszwyO70bVnlJ+pNn7vEvkjNa2EPpJx0qzq8CW4cokNoZFJETPWhStXT
K6fkz/f58odozA+OZdqOeTYeiRYg39hLTkmMflMHB6MKd5FvHIiFuW07oBLxHGC5+Doj2X059n8k
JnxPnmL55XP09P+BolAyqSKW/D8oCtdkpsDx5vx/kycuMr3lJ/4QFCr1O8ovODYsbtCfuYvG6Q9B
oYtoUCrPRA9jf3vtX4JCS/wODcBx2fG7moqUw/j9Tz2h8ztPseV6niOXqobDPfTPP+722zP/Tbn5
cz2h/eNKXrLR1y5GHJORnT+C8enHFQQVXFjyRsfFH3GjF7rZmnXjvO/Ik93TQi/2Edlhj3lPHzSW
7RPyEQrSja2OdW12N1NsdDeRaTn7vpmw31XqwW6yL9MUO/h4xUBVuA2Owkzdq/CCPopzFQxaX9Uj
gLaV6Go6uEbpr2NMMq89aj9OgcsH8/g0ihPPQ4/yclnUfFebUa5yfHdM4503mFB3KdX3ofiCS0nt
QWyMW11b9V02HpZw0sJPLhtdVc9F79wXTF4XuTma27Sf7cN3N8cf5/97UeCZpo0/i7FYScFIRNHe
Eud7NZbWJbUAEgLdfoLXSt/ggaYkUaHKu6hHH2sZATEnoyLgmq4fGmPwB+ajmGgI18F4/PVfw4D7
42liReIIk5KmEJoZD/XX8vp3p6kaEA40IiKdGVfnVtb+npLlG78hbsxNXCyvtXnIiyS/tO3K3yDJ
BhY5FdVRDdN9FanC3lQQta7jCKJmDfeAlKOhuMhHd50HKrx8ebGPZXI9pNNxtofhZKOCvJoAUJNT
KZxdLUE+mhPa6Ikkv3XeOd7Vy1vmEZavnPVz2xXQv7qhvcVHDr5k+YGXtwnZfvuVUHz9q29ve3mB
RsmyCc5NIt94xR4MrDpUVXcje72rOW81kE0vu/SyWEP2cRtqak4srvK5NU7RXO6+vaUPYuxLfXkk
fA5t4cvPFqjxu0XA5AdlVe9fvulEJFxM00jY1L+/aUz071pZEo/GD7PFk8dIU2+IBYYHGcQJ0hnW
X9++9voUHltZumtkUN6Vu/wzpSOSnb65fPnq5fsWxuhvL7YN6VqO9p+CIHiChy6v6G8Nzb5ysi3a
+eri5Xv5BKdnMyfmtId6itmiq+TVyysv/3RBe+3Y/XR8+X4R6nZFWAZWluX3nb23BnR72YeffBpO
M4ispNrMUxNt6iVCK+RKdz4IpNbvcaqT0g3TwpfuFURcnnwvmK8scPNVW3X7l+9nhMGxaiIn/eUd
SYdpKqttkLx69An1A50fjl/rCkhFgYKfMx4/xTT5162FrMkCiPzOrqsZOA4l0bkfqHZUyFLxNM5w
JRA6BA2Ud/A2flN+SbXCUs9Asx0H6aFnaghVkhapvyTLrEAdjoDPPbUZOHlrN3XfeLRp9ujPbbAX
Ktxg1L+0Ye7sc3QXVBTHy5oN0a4hSHxF4FCwBZNRbNO2nQ9WArwKZr25pn1anziZ1xSnzTUNrORy
cgfKj0Y+kKtr+munDe4Q4sO/cacPlkHwVjpcogoBnuOZ86EKglP+IGJNZ3QMV4lhkBpo+EibIEbN
FguZZloih4g5iUaopDpqH2ujA6DXA0eIQUJaxiNRrxYyKZOMn669ncnUG6rA2CItWfm1ERwnWex4
1h+y1gnoEMHar/z6VLbAwYDurwIiWYkRjdqLMA83Q+A+FA08Pehwz0TIPijhXw5LlF3UTPM6l9xN
Pv1hORt7VdkQJjIMLkRfXFj22xhYa2oubic0F/SRDkmH7TmcCVJr2LkmUXZAf3qh8/wIMRM1F1cI
6c9lEhRvg/ALZrwHmwTT9fLkbDOjIL9QXnlT8NWUEArwVD0H5lhvkdSELeFYlecR79bkB2w927zb
kys3roGxfigAIRpa+RsS0rZ5Tsxl8TGYnOfZp1k8pjhb7SQCssH5ZeJ4V46Kz1HU+0abt6Put3CQ
74X27+ZOroAXokCpbpXoL6I4u8nt6kqgxNhYqrjxYaJt56KCiRHY8QYgmcccW95on6DX2fTv0G6i
OYMh1JkN9pJUfqnbbh8aQq1E2Rm4uvENpkZ59Cz9pfe89NiT3lORDIdIEKqF6cT51nOiK4P12nqo
DHNvjfghjSo4tORYHqHX3iSifiMr+67FUbMa22BYs06+xrdZ6VQgU0HvhlfpMCEx4b7Fyko/rYxD
OKQzIpdkCkgLMZ0NObqP9VD4h1q3kDCc66RtzQdrSYy1gWqyyBlXRE7kO+N+mmR66nogKIFr74K2
iPYNYlNbdcDPHS4TcpTdWNgfw9TYmcJIL63APoSR7vaNp5N9GOpNbJG7C3nkYxg1ZJvOBaBTwYLc
3NTaz7YR0sJFYuntwha7eZpjl1PldCLlJNzYc23dJhGee0+damfJ+dJm9ibxTDhsU/GYhae6copT
0/J3OFawRR40HbRL5i/m0oM5DHsSoZrTyz+69kBLl0v6ngomMu3JzbjouQf/+G9Y2HydOSR4J/LT
kBNOsH75nh9ZBXDQQMhDhfpqpFZ5+vc/gae///LlBVsyDiGsIOxrOk5l+k5FwU2d+x+NJQzGFtO6
VDzmMKkh3TdkoqOa3AA2gK+75E6xDHPmq7lqP1gxzu8pK/cWs5xtlid2vGCmtHXnG0BmZytPtjF6
1qoV1sa5alUbrdPYhCsu78m8g92kATwhiwyHTGyiguqulWGejkqYHmNYr/oAFpXj9eskMhhzc80A
QJqF1V5Me4Dl8cZzMNQWB5rNcoAKG73VDXySxb4XSj9B2xjfQHNEkTNjX6vdq34qbpJcvPGZAYg7
Aglm+LCB+mg7JhEqXJEfenOihFahyXDel7H6WjvkTVjxg0z9r8AjSWIjvTDVO0x+Mf5c7mLg/Zu4
BEVoN3ymJO6IXevu8rh5nyfEcgRwP9fjoKH69qiVfcxYreHtMkP22yz1b5k0OWpfX5gE19e4uiPA
qlttuEfMzbcCSQMpXYI2eHdbBug/sxasfU+KDNG42TpP6w7Mov1g+g+jiYAps0hWKeoPDh18ELzS
PsW1/blstkoPt3HPWa1C+C50sU7l5uWCeYaItqIiEQTppIoBB/gD2OOlPBwekCI2K/Jx5a6P8mul
ykvkciSrPMVeezEC34CXVAFLtqAa1n79XM094SDgDJt2V/fmHbRi5HOXXmpMa0KDFl6evRWeFSMq
lSVVgHmFHMLCt949kljfw28kjyVyb2v0A0wES+SoKa/8NrtYtBNjmj96/RV1omDfxfnRca07bWKS
rRp0HSnpIoZd7irAyug6PkSif8jy5JSm440c3D1IAWz4JZz8/JB4ZNR2BWtPGKJu5BIfx6ALGe3e
09MXwutxPeUzQUDOnTXBsQ6miMVBdZXWzrpvmA/duHjoG0gSvb1J+tlbg3n6gBE5o02xGXwWghbT
D6L2bVO5X7NGWQfDB1FapaCS0F9rY3LXkEnEBpYYxQjiK+OGW9rw5dGb1RbZRIg/cH5G3d9uc8O7
dpHIuZWdkspnHVsP4VMJLqA0CAVy4fWsRRLc6DFqT7Wq937JTieEhgFlHY4Ekk2gu/H8FhwXTqSQ
JzGsPs1VAs+kBEpEbM2tH+O7lYuuLQTdkKBd3zjkTJUkp+R5yYUIMGwE9VcD/BvG/KSbvzTkxm1M
LM8rbqASmXl9Y0zUl2Y/4iiLbghW8cnv2earuf+QTsNb2wje92V9IpZy6eZQQ46kfW+HJGLYaNg5
0LsQcsu6rYg1aWu1GmLuMuV6m2xOL6N4vhTwwNfYcuOV3RM4kzbLE/VmkMH9ZLO6iIfmq6jRhmLN
dPPwtpi6L4Qnpghk8vtwlJdxh8Cldf0bN70l1pwk4clnWgYEVlbhuCH5ChJessk7ax0xvK5xawNO
gCPjWrLaQkkpL3S1D6f5onAYrux8si5NlLb27MhLlAebafRJX64XyJDiflBSAZ9w3he+lW7nHm2R
R4KMFUJAkQMO2zoEpIJt+nJuigzdP+J+h3jldd+/HSah9yaDsNXp+mT2KMsKSz7K0L5ABw7gPcaf
BEQM1uW2K6sPc2BvUQ+BvBmjD8XQytXQD+GGNIIdnDBPFfrEDsfkTtp2AWq6KGvDwxhnx6jjjHlR
+5aw7Wcr0W+K/LIsNECV1rmB11edEMKCdDL1vmt5ek3vMyEXt0HsfiHSCpe0NHaCtdCFDiQCy+Rr
5s/DdowbGANVs/VNGq3SSWE3VECXvesqbXniRmSpfRzAZzFbdkvxtEV+x9q+fOuTkjJ587CG6sXQ
3jlrnRCU5YIU2niptaXkq9F9ggcLnf6qJpKzqtDMioQQXe6e/hAdvSgkXqKz8q1AXAkSHoO+UUDd
Ud57dL53sVV9noo+P5l2TPwt4eM5WBJ439iUg+LkxgOckZf/klGI74MGTH56ede3H3j5WUFazrx9
+S7peLwL+nca99c+sz9qUHTF+ihzfeP7gOeh1q0XdLWC61XJ0dm2nncdWuMSavLRFWxUw2jZdRjN
Fyrji+oWTWyefbQaaTFQkYKHmHuV4ylJey02YzewizcXAzhENlpE606TJNjB4jUa6zn3jMu6yJN1
bCEVtEW6zgyA0yygbBe/fE8gQOGy9DYY/UsLqlwAVK8jkpjxOwMnGJWo47AP2V+NaC9y6y1VJDIG
OxwC+TouGiKLOn0dLlrwoSeuivwKMIvkqQCyXEdT1cPVUbsRFD+CaHUoB7FRIe12b17wLTnLlSbZ
tqVJ7Ba+BmLTU8wz1UM2z9vUJVCon603PRs3B02FTz765BnXcMEWMR0zr2tcV1AfBhDNKNONXQFe
ciXA3U2puGxJ5eJx7J7NqYRXPHQ7ZKakVdbJ2mudHbhRmNMhfqEBEkgyAYrRZQ+mKdM3fOziVNhj
cepcWMbh4BXbjCtU9XG5meKmXcJJUFkiBrY25jhw69vE29M8irewox4Q0ZFAJWhONyPA89KEnjnr
cRe4hbGj+LKpJag/D18+u7ma4Aa8Q6g9e1ZPqjr01ijoaQw1bNEZ2rP43yyd13KkShZFv4gIvHkt
KG9V8nohWuoWHhKTJPD1s+rGvEzEjZ42qoLMY/Ze+0l45TNPL6Ga0CFR6hrkSkSD5HUq62Gv2F6u
hZccYWWA3OrfZFuTsU4eKM9oun1w+ERLRWhr1IGUMjYhJCe7j+2NLINrC7lipRftP1MRfGp0WnuY
Mvn//xnq+o4rxyd8Vb1gPNsKwMGRUaY/I+yzwBq1jXRfOq+2osBM8BYt46EgSmZrWzAXgUyCC8nj
6tD348ejCEN+T1FZuRss6kskpPFp9/D4ibPZgHL6CKz+Pc5NiGMotLhbyvaQPD5Fsx2JRUvB4aqm
keRmUSU3QwrPy1kogyi7MmkZpGjN06o2FHYwlT+Z06K2XuPQ+/HniN7eTKRNht3S/GICAZDjdiSk
EY8Cf4OkQg6g2JgPwtFhjNMahGUiQRTRUB9G/U2DN/zoBL4bHgOGlMBrE0q3Wv8aXSdeE037yZiS
lQwWw00VIElVt8BqT547kNH11LWMOscSzUfsGGfLmDxyoZYtMmUwqzlXRL/89HWBMa2FTlzwmcyX
Lp+epToULfb9Ou0AQZfmayfjDc4WsYfg8EgTid/cEnum+zha06yYd5kGdzKr4pfyJoE3CNbFITYT
nJ1jtW0luRJ6Of/RHGNLXLUKfemynIu7rRHYv0z+acLJq7A0MN8eRmJgfjgdRs5MD/fLj1RCntvG
e1sIzDCCXV9a+tFBVkrISfY6ioSM1fb6QOtEsYt9iwzs9aAPv4mLOL31yaQQvnjOK14HqXPzT9p3
o8Sb5XRXjHNqFdsuSSYWkDnCUlgMBj8ULwenlevONd4Qi6rI427IpY5dUs+NyAVfl/jttOYCwVQU
6Be9ey7mCUg9qMCQ6aex0i+Ogs0OYZP0G2nvp9IH6ISpLGSoAz1HQdFWPvPaDgJJ5UXumMzwatPX
opAklJROsivLtwGuHdk15amZfu1ckiCJRyZyCq9ZIRahEfQRJ1uwdIhfX4rIaSdmSQSRPRaaqyzK
k04+iwkdE6P4VUEGdWuo4tzxg/CYRQL2MLuvOUy9qdkjXjh63gKRYYBeUltuFaauPUejlr20pgZ0
qOhBSHpqzdsBHCT/kkOGYwQIkSGxcNht/p13CsLlALFa74FKJ1YMeijDe2M6jyQRrdnThBhHUc2X
ya5GFOG6DW+ljjcYKU5Wdu/1HYNzbaPq0dwW2nPXSaLGpj++ZFZfyYDZSg7pt4/9PuxNxhELFxFq
Tlar1dAD+8pWjV6tqya1SHfJyWZlyVQDKd8G5LB05D6altVuRMyjVqTtycHV2NOuR43lR1J3z6nB
84eZ6GPMHoz5b5MEtVU1GvlWY5zAPJ8mhzCZQ+w78zZv2Z0aMgQIBV+8VzrkvsTcas49eOTM+I6A
G+oOtInLrs4Mj/gGwQ/9qKUsKqR1Nxvx5jGbs7Uk9FzSa2wnNTbEVOYVadR6amqRGuddMKTRjPts
AzbuLzUZ92TtvAQxYb8SzkfEnKbVhxb6HIGmedKu8RfYB+QZ19hyP9IG5avPy7fqvZiiFuk5BsR1
IAAFxwWZWy7JToyD+wMyz46jH6RcIC2GQ86sk8EzgQ1qBPlFToW/35x2vD3d9oGi9FCwEx+xnFgV
01w5pTj0OpchiSLQp+0/1oPrP4gNGtxk79ogKZNxMC7MuP70ZpevZQeXjdXMd7eY00EHJj0zFnvI
hle5ZR9RFOwLpkPbUa+/6245TcuoPRELCJoxp73gL+808wdww7KqC04Q3ZsILdT0jJR7AkJ8WTLU
dHnoAm0JZdv+hQAUjAaLnax5AzNBZ6nD5cRqBHAnZTIs9XdMBn/mXjvjTiKEorJfxUyA7oi9bZNk
Xg+30+82busBlSzrKKCy3Hqyeq66tDyMbfYX9qy7MxkT+yj1savCRZyTV7MbT4MnCCEiSywetR+j
e81Six7VYFZq+tNpGefvwZzfPETu4X/Fj/L1g0yKi8jEjw79mBrGv/s+hCtfSBsH0LC3J9+8OqPa
LPaL0Mf+BnYwakX88tCsrz3yslo8G9AsA2acxDOseWJ5hfQ5PySAfC3Rc52kuVrl/1mWOhnR3o8R
D5a+UgMpvx65cAxrJsw47AT69u8junp6JD67YsIJTV1dJ+lE9stsMS0muY839RrbREmTgsbNyFNk
WQaFhbGzckojaxw/RTXi1E06knXG/CDxD14x2pL30HtdpJnjXdPbHzRYQJPCemyYiDuzSY4TiP+k
vlQMEDapOzKFY4jS0aF1vXd1++Xkzy07gPpvLyq5tdJ2j9iXMrZMnmzRtMeyvPLQzqfGJ06SpFhM
lIu71VLnwjOLcNas0s1Izchr1+9117lr5npGRnbUvRTzPG2lxttGrigteMc9sJaeM+1nawowoKAx
IKm49LncjeDiVjgwfb/5HITqNwp/k4kVkt6UDNZHn2DYWnG3ybXqZjZhZVmujcr7mPAIhbqfDGAW
TcLxQDTuCo5RXrqrHcCIrIRLSpj6TpmH8Y5jdUhcZgvt8O3OBgyigeQkm5abfIeY3oob5TGsbpzs
H3FD1ZOugQXO4vrqiQj/e4A8nSNAd/o3hUEGHDgtLES3H8bWXOeW/l5hwYLwV1cMR+mSEu3x5lDj
x8WQbnErLaMUz3L6NAWvEVqTeO+KhovPsfbggJpV7X35uUVkRJKPULGBDs3W31zNybX3yL3NE1C9
eIvD2CX5eunUG9aSBhRtNUQ+WclZjPCmEgalgUgKOHDVVlCjhbUpD4HB1LRT8NaYbuH13OLcW1Zu
hmNmJo8ACm11NpPq5LIpWiEhImedWszWupBg+2BLWvghbwDaBZ9lJm8U7d6aHAwa6IXCI5sZcqVq
0xrzeJok9pHO60lnd0FLFtmOC/KziNmawHP5l8gvTpeOsWniREbS/gROfc2FxnSurZdNL5NNkLYO
png2HNpCesGwEEhTzjTPhFMpYwHgqA9knWvrNGlJhbP7YLOIkS4x0MO5sLHE+KBwZRHsh7Rpd0VM
61Cq238fnVPbb0EMo7LgKE2B0nYTiT7uQM0n6JdIFUhXdawYznNne4v9mZYQk6fCBdyHDohYmBwD
OoAP0pW5G/yFSDgdjlpqsOTpNQgZjM9QCw0R1sWJfIbkpVGYuHK8qVfMamCsCGADscdowawPNWhw
InSyY1MyF6m5RNios9RxwbvDVNy5Ht9A/kgQK/ic+15ASa2xolbQOFn2GPdJs3SmsmgWq2LvwQ6P
qq6h1GSf5WFS4jptqFeweq0NnT1rfjFqe9z0bnm1FzjpxRK/4l8zIVT0z0MDvrTs+FdXhU6mGylC
kn0mGrUkgmoAprTrP4Xo/iTigY+LiRiESeZ1iJzmlgrVD0b4j/anxBfcFnnoW5D2uiw/qR+rREcU
91zEJSs6JRjwZtwxTYyhCj5EqHQfMJ21wyU07uvHY1oMEO0oIwGgHTK3vUK6PWJU2VkjC8CstuOV
qpn+GNMbQtSvya6/9Ni/EpSqYOBdCdzeP+TBfFr05Qz+DYE9D0PbMWtNeFh19Z4W9RoPOsPQXVz1
hFqX97wbj0S6gq4lY8OG9V43tsHCNf3S9e5d17Z5w8x0yZkUGo32N3aJ+IMd/q9oRRfReff6d5a/
LV0HN8xPfyzT+uVWO9aAbisr/9X6eW+rA6Lll7weeMR9jdw7TlwjjYn9SyA/O+QVFNmdnKcarEZ5
46BZC2Fv80kSJcqZ73NFrFWFP57FJAylQ8EWk6az5khkQR+5c0ukgX4QxvtsyOo4jtatlb7YDrGm
bTUoZHrPZ63pPnE1w52pWBXVzJ3XGKzJzln8ozVRZMVDeiO9oyeO3NiNAfyFQfTEqwWYWlNqHSZd
9XibID9ESSLeSqdrjk3i3DKj/U0K3/3OKjssfJ3kqIcZuRZ7+q6rlosdiWf7SkflxazzzQtwgabE
DcSjN+6VNfxAujLe3dwuV6oQR/K+/jqdsxxHHCGkCgx3dkYM1qbJZhTo7IiUcDeFZp6z4UFPMcR7
tRT2Ca3isNGm2XxaCuEQmVT9Q6EMtLLVxohtxD1XyV+nX9uSgtFu+K15yvHcLu1vAI6fQXwpsXD7
wOqsdlxCkgh4DbgC/1qO98fXR/ej/kiS8jIG0wPTvfwzM6vf14U81p+02UyJFJ01BeWzTn8BxrBT
Ye+LkwSfsfWsUGKzjqxADKHSCGdPmQ8GpY9pl/gBMbvQ+IZ1n8JtMGLKXghkG6POiqsHcX3lD/6m
yUg2CBSHPMMic0W9oSBB7Jyg/2qsRMPba4tdzGZVafUj9LX4IZmTFzLnKp6zn36Cn5oX9os1QXCA
ScGQJP7trTwiF6S9JFBNopbsVLbxt0xBrcsL6xDPGdTEnomS/The7Vq/LYo9lsNol8h649JAzLhU
hDNvZllM9xhJ6WohWpiNjb6pBemGXQyA0QVvXpEOiRDtNARxubFMO9tYDJObmmtxoL0h6Evr0D64
h9iaXG5m+43r49j66nXRH4M7DQo7mhrI8DH3g/8VN9mr/miqCkYE/Dq+B8vSjg3LB85uG9iOMX2L
Huf3EKTj0W4zzjEuPDSOgJF9uU2g3EurMTcdCI4IyDslsH9hRK57PwI5cIiE8jd3C9ZdcEK3Ke7g
zUz3CL5rBKr4xtwxQLLkODsDkq9gnNTK4WVGYHkM8jq+zixY2D65u2oN0KA7dGl7rgH61nhPoeu6
ZxZHbshsZz2w/j3Og7sjxxq4fFdFxWx7zLuHY+05zyX88zlzqAuXR2xQvO5Yv12GriUSqWTR7/n5
uu+Mo6LitSfdh/cLxL8PNG67kkzhLrkPtrWapof/Hk6X3amntO/h68M8wNtNTeIn43PTJAbgbv8n
jmEha4p7qXbp15MbL1oWWYmODNFjmNbZbOSQ/HLHpPk26ZDrzCxuj7GufqF9T4O6OiBaojjmz+BG
13u510ihiERa391qefbm4CgM1shCModS576xHgoQXlSvnENtoDsXHnj7YpEfOYGmXvoEK+SbvPVd
Qbaiiju5QVN1sfL2M2f2tnlYGhhgSzYpxVtJqDo5qcraa35wE5P4NMnbDBfTEuwVsrPdMjnMlv5G
BmQZioW5TpCY37550FUR7DJe1Ah1Mtomo/tCf8DGxp8O1GBN6LTzI0hkBJ8a818ZrSQZQkDQCugp
7M8dWbLns4KzZ2ZMQ3qHFzHzDrkC1TSlFmHq/AmRnBcRJjJ7VpWZAM8wzZNfNmyME/nhafUXm4hV
SRFwFiCEFmtMTmRyUO0ZgD74Xf3S/CMEOGcPbuA6diaNzpxepZNHN01MfhhPRkGlU2GRN1Ga3c3L
Pdan+nCaSU2V/RhvqEPe7arl7ynqOzKmR27QITZwq/cIgltdD0Jv4T8KRtD9Yrboe2ZiYOiWh16e
TMHTacSQlKbSi5xaqVOdg0Mx2HeEjjfvnU5YCKrif0IumyFAV6VyWgCz7Z8UpIpdbYBiLlgUbXTb
uXMvvpdok6OCF4Gqqn7vLbJfWj3Y8my/x1ZBKwQJifYM2gSWZKKE++DodiQW14WHwke8u+BZDqAX
4E/7wUvVHDn2vWjAsnAgFa+Nems29+TKRJivpqdHkFeV8nc0TrcGp0WsbW05YWvqJUqy+qVmd7fS
uj655ZU8SzveoFMP4BY72c5asm3DMpTJVwZ0ikDwVa0lQD5eUYt4YcchyrQqv2qjEdouzYPTs0eB
tMmouxtZbWnmIXEg9mmesTeHEj1k2PYZp4hDe51VN1a4OUN3cScvU195NEeFRBgi6nlXE3I0lbEd
dkGWQQ2O9zVcURDhxZdZPWAInNutL36FJ/X1uYHcA488t0JAAE/lnALxZ6xiFmQYTNnkgUYet0Na
0mExJsYERYOhLOLNZXINMuNTo9wKwEYtHp9kvGzIgs7XGAgYbvuKNIiFlBXEJ+bBUO9O68EfE/u5
q5/z0mcooQ9v8UTsKb7Vl8qMkXwiISf9gm2qYH+Z5yNAIMK+kGjlJSPXsYwdVBvl3SaUws4vMbyd
MM6cG0l3K7bw7cHhxwjHYAsD3QlNRLCbRhL5yn62z9uT8LSnuDI67tHiGcoFm5WmTbZjbIaV2kut
YyjXLRoI7u5WEMKCCavfpBUKmwZDcqj67LsjGwqIynvt85uI1PBXzruW+9bZlum5Z8kRtMWX42po
xIV1ZjYpkKpTPms+u7QWBHmcvndetdWEVhBhlexqcSDiZNyaoKV2dP13FxEaCRrVxUa3GpYalGZB
V1cSmtrM6ETmMXJy6lSUjgCotI7ERmYTwdqGJLXxAw54ppa7Vnk0Tc2wTUfnJ0sA1tu8JDs3CXYx
tUBIvBGz5WHezXhloEotOcYFi5Wv2+bRSO6BN2Dnx2IuV0Sj61l/dbNTag/oZdq1SiefwB0WP7ZH
ZomrVz+BVHKXkXpfa+ZvISZGaj6tJXv7yqnI+UkYZRvUCqyStD+CTjeC5gstt1yPMl/WccULJhFM
aoGr1i4L+7AAfbUauh+znI6xdOMvNFNrndTRhAI5sgAygUVmtENIM/HXb4noSaXPSbpiM0XfR0X/
tbikHwFtmzxGtb7g25laRBVmTuIjis2FFqoJZ8X81SCtcJVl+RD6sDNwlNhbthznwRvGvQ9JRDSP
DzrVcCIbTCnmVDCGnlhEsJYhPLkbvrBL/MVD/lRnQ5TpBcivpT2ixyCdl0dZpCdgyOlmLpVAB/PI
HiKcQkuKg72o+MlltVaOyr5OB4N+Ys4dFUnBqDXA+2MWDSGMXv84fHqdDz/XV0MjP+HCoppK4gvs
xO7AhfnOckudTI8oJ8GY0mKYEVYje1Q50T/ATSLO1XsZxiE7lt50TYLK23SxunW52tbMW14D8hi0
klOjDvrIrrpz4Fgj8zr1AjyDH/3xfGMSUCFpBYegKH9tZd/Bxmk713V/vMz4KvuYOVys/fil+jvW
2EIq5Ehz/DBTL7ekT1HIxr+mMWSRr7DWVZoX6e5yS22y7o1J0I/G1oYM0nzd+AoPbMf/09OHMUz/
CGM+2u4kKPFnfrtmERER1NvGf1xhBgWgyt03XaGxiEtwo0zWXiDM9JUqwoVf2qIxXHnMRMgxvkEd
qtlP5s+LDmsJ6YwO52jljmaDdUdecj3nPI+nvxKXE6oTCeJg8p47C0RZqoyNK+2za4x3yfs+iPMU
jAM7CvncuQnahwy6kQnfWvGeORSJDtmo7FQ6pDYsGEOXy3s98wAJRZoBTfoBewchzEbLTgrsq40s
cQtsQ39Q8fkIgKVthny6BbU30OPB7QF9l+26UfuqucxSa6LeyQbj0LosE3AMGQuuSKXZqNN0dNFS
hj3Jmivs9NSR9pej81kTVFKHae489z353aqEl87RkA028z2RX7TpjQhJmL5FtXY7uuq4d39dr3zE
az6q/EGHP4jYT+MHj2MWiMuTOWdPnDx36JcrD/2APXB2CMvzGDZ8IFEqad5zY1OOw+sUQ25MynMy
dRX5S/0Bxma5T9zqdUnli4NgqcFCAO8I8AtaiLCsOwBK7YVg3Zwll4GUzJqz76xjMoef6U0DiBg1
HTWVnvtbu6m8PQBzxbHl36bE7E5GgV2IbTNmJkNGFClJVAoLUpPBbLssUNDnQlUX8KnsQ0oTMnuX
vPUP4o3IrQ0Kri9H5CYpvpnxmvbaCWEAn7lt9Hebk5mCm822Xsf/GjbsG8L01kWNhANA9H+iJDtK
ewhsnUWez1fR2M418J0fa0T0KAm21CjXQYluueC1d2QYQATT6pQ8hPwZRP0Q/dlbh+1h62vNi+7x
4JQefPpx0X+yDIqvpZyTY5BibUj7ZZqMgfUKo6OONf2ebxelZc/U26wG5xBTCXQKXr0x69WTKsY6
Epp1lkoR6BYkG9wV1FsDwhxsUBfMepdgkPEf3Z9+HFWkVKPLZehBVylFDJtiuMo7dM4qunoRPHkl
E/5pLi5NwEBqZJQPQz55KrXJP7FzipqA71N2Cy/zYhebgTiukkX7BQH01RQWYYc7Ntz52nKegoHS
vzcSbk577q85CwD+lec8qyiLqdK3tPGkSi7TPlakt1aZfuwtuml3pn5mepBZ0xlSUB3GRvDr3Fk6
29gjUO/V3vxe6ASl1zjDceyY66Hy3x96cqvLLuzYCGXKxxCpGmNISyMzYMR3oLqNVCy9CrSPY1U/
d/MCu8f2fGr+aZdN3SlF9C2H5ksrFRuw5Tb2yCcyLyBcSuksyZ1vLTbYW6SVtdJk9SJK9GmeWyFJ
GFBt2GDZVsIQb0GXkmoy/M6fdV++MXG9I7YHLDVBPC2Yj2Jo/B39hCBxVGuw7q5lFhxJyNyXuSIK
s8mPlt8yce645szBi9pYfMWz2HWE5a6KIf8tXHmgB69J46v6MEF7jrp+csMHtS8uNW4c5vr9Mr14
rLDLmX+l2ZiPVCqeK+IlDhh9MhaDcu0pYqHynE0+oQgkB07DdjFRg8f69CNT7agKidoMLmczkmIx
mR2Rvwbz1xnjmsb23oLJv55T/Y35lbdJLCTofC6EG5LDSh4mCq94MS8ZSo4nArPWEPXuvlIsWgbx
lcE2XQ2PY6GGg0RFUGSbynX2vkk6aZn7n3kNhajugI7KQkXrzUzEPdXMo9nMn12UbKueENNVTZmr
QdymODC0de8REwLqa5UG3ch6JrAOTiBWZWPvBgICAzt5NUr9rOBKUpBBBGEpeYrNrwEJD8m8TNlx
JkLZ7Eu+K+Oj8uJbJrd+S1tiuN4bV5wBkMXciIBGYSq5R/omuADVnXaTZnBUEDzOcoEYzNR7IhWL
Itp6LXLWCS1bQwik6TtyL3pyEnFYJUdBDuyqI1U8ykIHkyk7pib90QZlr12f/CpE4EaUe0+l+oee
HkH/QLJOQCQE58pchJ0MkFHVz+4jGbJdmj2iC5PXltvBLSagVBmNoJ6uYbIz3GObKvP8XsUZyxoq
Im0oFxBeuHFTcnbMjoDiLmY+N7ROFRLY4568OeFnQjBr9gCh4iSqJIzgLI53g6XQYoKiZAH5ZbN4
Iw8G2mOSR2knkmPuHMYyGNaM+D/aEb3IMv+MBtTOWFQsJ4JlT2Qek/ksRZU3OHQLZVQhUXNm+vU6
QUov/A0G65vkXV353rRuG5Ftpe7/KDMhV+3VqZR9mYAeRwIZFB4V7t7JbW5WFWtkFIIjLZitS1H9
Kwwe1/Qhp7Uzm/fFQK88TIqhLpWZLeQmNfE5se8nyVubCS6yUF5bac/8rMi5ZjNOwsD5SqlG1tA9
UZ0K3vSlJbO0IVEkM2gi0+VFNmgVHTauWPBg3OjGCdB5VKec+s0rYqoBtwXdmGCFh/j6aKf+PtVL
wrQJkyBRpDCJ4EIWypiHeDwzwacJ4CsTL1nmvrTJHy2dP01Fj6sGnSrPxAGlkes+IkUrTjWtFD9r
8W72Mw/OP4eYlDjVSImo/B79E13nmYHWZbK885zOP6YBVA5//4EhzLiaELshNzWeUp9g+ErczDHb
mroNHlzdNel8NFr53E/e1Udjxs5//DLq1EDuQV1OsBtFjjN+tCWCQtGTNJacZZLgaltegRWjXsdB
XsKUDxtwo1GZmvfWi/kqvS00gyEqLdbV2XyJJwScQ7sHSfjXB7nLGlH+NV1X37z72bJHFxemIi7Y
lnAjKzJftMQd112jk/w0t+o86PVBIxaxc43meXHVwQsqN7KcadrnBg4UE4Dg2k//kaxYXS0drys7
+cMgB/SQBaNM1yqHPQOaltdnIdoxOQWot16GHPMMX8dKxgtw4Sy3doCksXImzJQwChiZzzPUsXiQ
LVruNLskdTpE9KOYmcq9b0DL9X2vXqtSnHI4uWHp8iULbQBSF18YivQIlYMh9JL4PTfjdeKnV5Ta
p8QbbzadeZinKUMWHQBcsLUT+85lCsbQqx4qdEC0dc1srj4mGUrmKStfYq17Yue/lYXjR7Nh3Ty8
AKmw94EyJwZm2Tv++3e/WSFFwKNj1pyeI7aUh8B3wdrQTd7J1BfCc+LkNFQYOzSIXW1WPZOG9beU
y1pp2EcSx3jRU5TjMmP0msRP3WC+spR9n0dNW5mYZ0IZM0EUS0MUaJEBV9M+4sqk3pTIqUagk7T0
KDFnQvgOU5yoXVXq4xre3j+DMZrDK9EiG0UTArKuaynDzR9OE0xeC3FPxOjlVv7CmR5sSYa5pk36
7ZXVJ9pj5gQ9A6aaURvsTLmyZztdgxfgjyownltpsK+C+HVMlnStzY/lnhuvc6vqd+jArKQ+Mvu4
Fv48bpfllwFitk0LGhII58G6G1nUJOqbGPVyZ/SKlUB59eAXro022zPZ+23Vt57aaGjb+TUfmoPh
Tv/qtus2kA45R4P+UMV8+CaM3WiqLQxsgn4iZru7sPczDdjcAKPfqnILvoWsH2MHeo+8O2t45/O4
2GLclbXz/ogniFrXeJm8/Dp7+m58iARtYwMaND3EU+IgeyYHXAtoctoPxY4eHT9EWGvy6F6CLYCM
V5NjCMMHMU6cEUn6ObgMXOvxjZt+Dxe2Qtod/BQDDgeLrXFW58/GwH4o5RqR7GurbGQh9yCXW/gf
Kq+82BoKGcCObpSeghY0YzkwTY51/w045dETKO2kvQBHZ74ekDZ9EFMNnr7CIsdNHgT1HSv9fg7S
Ya0VQKENRsAo0225WTJr3ri1/Xfyi0PvN/cGEULlZAdqnZTY5OXD8KVCxX0ci/y9Erq6oUtbyWpY
jnTMm0GnNayUYqwfb/PYv3dV/sFgnIk6kg0n0U6WrtjXam8kbuQrHClcePSXiU6XNJn8UjroqGDk
12yrYJOQi7zlpGpRY09nHVPUUimcEfCoeDULPC4ewN5gRDTKyBKdKpp9MmlLqd04JhAYxFqUdEx6
4YjXYfNY9hWFtckS8axEu0l7lMfwvrZa39N7FtP3wgAPUS/nUOUXVyNovpN03iU121qALS5FGKtW
CLZZpPypfSL/8wPX1ROS7mqXGWNzQPlTely4hXpSqc/4lNBZbeG9VHgyH4UkiybVk37bxFx+gXV+
8DOZSk8XJ1McPMQTblOLbO1B745JMzes+ryDYQ6HCjQyNU9N68XUy3WCLz6BO3R65gXz7yRfM7uN
ftpJv7bDPIUQhXeLl5wwRQ4hoFxvq2UlM5aFkgulRBNqk3aq24DstFSroyIf4A3LYYmaMi6uuWVZ
RygG8P679FSjj5NW4l2IRXMvEh0SSxMyAii83l3KT+BHQruUWuqd+ebypfSvJrEptH0M9zEsfxXH
uIuzq3B2NIjDpcU4+BCU+TvdGLHGpYFJTWofXbbS52HC7UmSbTh75R77FvFlk09el47HVO3MjpVG
311zQsYg2XxPLV/hVBUGz2D8yd6Yq88cdqj5zhn6x0TPT27QrgtsP80PBN05HNmTFcmg4y3OX62e
p9kz5ZuVk+vWd4ei/CQKjoMvk1/ChT2IcXGXBOkqIS/gEAx/J1ky2KjGv1PlveBkgcVLlCGCIX/r
l+NJiGPpAs9myq4OPnOkTgdvksY4zWkL15BlXyRDKb9tCaNrZ3x4vBiulb/mFRG7PSNOElf+sMX8
LBf+afh1ikClz26GnN08jjG5dwv5sU2p35qxEAcyY347279TB++GnAy7ZbHH0P2HQ8U8Wqxm4MI0
5CkmO1cfOYJKBhTF3A4gfN09Xti99YjzxJ8aqvTR9phsS3TX/U364JzoFLn1cven/ta2xm2MeVmS
kHFgpJYOG4UPxzmbnlWsfzAY31O1kGgwe1iFmJ3hAdAaTJnwptZNMB17fAbCbr49Q/zzRxgpySMk
9DFC9lg7Go3LxkMiyO+NMuHtqh63HIr9DkC10V415fwjkWBL0Qt11ZI3lqAZdxtoJsOvjrUiNroi
2092/Xtlt/0x7Ym3x7PEd5Vfl5KcuNTVi5CKdQfcN8zM4KWuXG2zDNmCmhfZRx/cQWD/gRtkCxIa
1EgROFSts5kmJqFqoC4ZBVd7nDj7AYVSNVeER4Ov9xCJzg6bBXMyPh2rJ+DFsc6sBM9t6ZzsXJ8P
lte8pmZ1N7myegsWcdmjCLGCGflxd5m6vt1ZJHiAxabKjcf827SUvbL++vaiM0sGKJNULS9CYiDG
oURrJNwA5SUHR0zHIi4QCDIyiDQHzDPvbjQFe7Q+2VPfmzBIAdvuguA7rXO5bZLlRZmcmORtsgpv
fPdsTP5Zy7M/Uour+1DUZ2kuOvR8zHGTC/C9pVfxXfkureoD2KkBQjneiLQ721b5i44mX3U5w7gC
HTRb1TDHzrrxJ27faoHRQ5TCeVgEiYsNlN6Fkhc/uXWY0+Rdt1A0yDSqNJxRXteQSSz6C8xaK5xi
LnvlfEj6OvKKCPWMLeucIlBMS3D2EAlBZo+PfqNejgQJRfGcvCctAHqvtbfI+aKC3fXeHiv6zWAR
NNz0GomDFVeizguMX1OiaQKYsEUS2q3Rkx10ogRO44Awvhz7q+f9j60zW2pc2bb2EykiU71u3ffG
NlDAjaKgaqlvU/3Tn0/e+8Q68cd/Q9jgogBLmTPnHOMbuT47iTe9q6sTpLBjG1v5UurivTfVBWdQ
cbT1YC/q6TAqBbshQjJabv2UNlcoWxrOxIew0A0d6re2K17RU4kVwRYmVQCHfUO0xhKxjLco0hcd
4PeyyDBDDBHpL2HYrnRapeuRLg9lQRluRLDJ28Hcpi9As+VWS74cS4MVHFYKAr71pqXtLH0GQlt4
5gccfLyBuflrWBloOZiqwR8i3JHxqI6bkEuEQDs4UHZ/NJJPXcONV1pEJDvEjyxAiKV7UzdXOpaC
nV//JVut5cxqbzSnvWlN/WZ41gN3ntq3kUsjOae3JnwEzmZ0mkp0R0L6E4sXNnEn799Kw7vUKaqN
gBH5qqcmWBN3zP7B9rPqwtZbcQ/ifQ23nR4SMzvYf5mrAJnuy90YcTT2Nr6RdvgjjhnUzENm9ie7
+Q6ndpfNKsQ0cjdIinhzFEjXAn8soq6vGUO/Cimi8ZQ6SLLkQOEHaTCv1Ss6MnNhB+67GXrtOmms
304ZGYdsGBkk9Pk2n4hcb1pJN6kZruCWIuK9f+PeOuot2Yl6YiTrusVGWk0Wban0FcxRS4C1j/kF
gc/gRf3SIyaCHkC44bMrDy3Htp7UL9RG/6DFy5FWerSDEsSkGr6lqJ7+GA2uLmp95D4hhiTMMgzC
8QlsLUkzTWPp7emhbrH06atpah5kMqxFidddjAbiTwVNo9boktGWXhVAokiYtzn4Bv1DjsMhrPPf
uEfV2k2tF2bZdxKKCFviQLKWLAfBhD5Vo2mcQ+RfTz4zzIZp1cxDyFE10SMakkwuekK3if3pP9v+
t/IvdTtaVzWyh6WxooscDNEql7C+W0smGzPvcIOj+vWMrwA9GybU8U1O0ZutadPKq3idYyOgz4a7
EaTXQTDAtBI/vyC3Wo6BcZ40hF/CCj4kS/l6GpFLQBoFPmOeVMCqn3e3NA53OhkRr43EJuxozTLU
gquRBYKyDadWI5W5Bhi6aBp/W0qv2iBdm0MACiT1NAarpCM8Xb6G/DAjMSKbPqibFfAwDn+d4H4d
K0RALPdd2QhKf5PI5BRzdmYIg6WO6Y+e464YeFU8Tcym9OnFq+NfyQyeGvN4k2Vy7Q42tyXEg3U7
ZFjQBD+BxAM4V4Uno8rtW5jq/gYfU7lBQ0oKZ+amm4AcZ0T6rkHvePws7CA/uG5A3HDeo+LiZu6M
KGNduHHU7Rn8sTqF00OT7AEwvbO7JIZlpM3Wmkj5mty+t97YHvg9gOB3hAoHbhYdGkkgajMhPJAT
ZV3r9u+OTs9zYIBHypa7Bxepfk1Bus+zbEnpF7+giCQedeINHtVPgHz8LXJcdRttddGt3D7HdU6g
FGelqPgn7uV3mheSnIbogbRRvUjq0ygmNOXVgxVQDZN2cMmV0C0pT3YS5FdAJ/qpUQ6bQUVypyjk
pnPCfqHm3N3SjczlgGUCtyM288HlArErBg8SpxiF3DVv+z+aZaHX1broNuk2cV7kgAet3e9CCA/X
aSj4z7r2hV0MzQtVFQEyp5RI3WNBIN+1bMi3GbJ5dO9Nj1wcBwwIIsBGyAin2pDyqqGm7vUXOBck
ZqOr02jQ0sWRRvIHQ6tYTQXvj6EPGOUsMQ+rLoVUwbqxApQL5UtHUuimMYoTkQo0yzOQnFqUvQW2
Gg9AAFAHWD4q12B+b4WWMKUt0reOrK51p4IG/GznHjMnpnOj6pMWJeZl4ux2eT4i0VQt7QjpvD1J
bZsSCbJ1ib07W60kE1Ez3Y3ThOG5q9SyU721VMpV5xFf+4Fjr9xmCENePHR/TPAn/6PmP/GqU5gm
40fGO7XFNU1e+fy0njisYWKTVxl5yWN+GZEjvN4X+j11I5tpZWV2u15/aI5FZG8ee9cpab3r81Ez
avcA3fvh+Sl38qHiDUaLc5ezVwHG6es/j7LSvQyu4824CW3Xxd1r6eOVeH4Qg0cMvSn1Db9dfHx+
Lk5AU9hxJNYaWPY9E29E1Z0sb+Og/QpcFJoTB4zNZNn9mQ7XcGaAE+W9VjHlIpMTzAZcAM94SWT7
oVJ+DKvWZl9NVpPCZBuv3TTuFJPQTyfO421Ts2f50GCOiTLEVs+btfQC4y3Qsu5OFN3aFUG3ywwz
h82UPmIZmW9+5uBlUT8yzbK7QaIX7LxaO3BmE4fCLOSySBBQtEhPw1UZFNBjtW5ZhTZyNysdLIp1
J99YqCWSdWjQakuEp6ijhcU4w7MoUtjrAosNQ9o+TVYkUBeZVAVKS+4QYXVXrnsuxt4i+qh31b2q
iubejenZFBZJeGYh9mluBi9aMTJcbMvxC3usjSMVcJ9P5bBlWFl3qCLGgYZA1r2OmlkgcdA4v81P
/bgM13XompuGAcprZof1GinPGwiucvl8RdzVkFws7fx89nxV1FEF6Xp9HwWjEMet7fVgBuoYqOpc
QYZJ1pPVoExL2VdZg0PUNilTI0KLg6XeJBDHDaf52/u/MSTJn0mMyIvQGd5tUdvbSg3NPtYd44pc
iZSJSFo7OjfpOkidH4dp5u/5gfe/D1zd0N4qs75rmbshE8eA2za6h8kjwfn5lEwFCxGsukjNHbaN
K4uzR7rUuiRI55VRIseoPPN/IjPEOFCOK9JKy5ONSndFSo13xKJTPhynfHU9Qt7GkGCycmztlWaz
TtuAdD8tmDNR9Wl2pgAmlPPHnoUWDD7PiekFXPw8ItZDmwvCCIG20Z9brfomRcTeqmBsMP70ZnKe
fMqMBFFJzdC/Ejsm7Xs5+RZ6D2nhZ/SNQ9t6WrMHPweY0gKYmeSNfbKyprhImWGD6avsx1BH1Tje
mYqtSNZ6k1srIm7UtXKFswJoRKk9P+2ENh3mgVJjaP02dCICy8py/Bir4MfrQEg5Ea1Z022+mijJ
fhJXfLaz5mkIiVS8cmCPDmGnARUoUUml9XsNhuKuOqTUJWF5h6xuuqvZN+ZiKgAxCJxSYGas2EPN
ZHNlQWxHfpjl2s53wu5BFZgdyVDJyAQLh7tpPBhIi1PBm7wSkQi/O481zjfjz0n3wK8HzbhsC9zK
rrRK4EmtsTPTjr/c0LfhFpFEPM7GU2c1EN5FZDfVnFuFYkP9KC692YpNwmHiP4/wUhtbN2GtsQRv
f2QW6rMq9T3CGftPY5Z3yuFAlsmjBZ1+atDZLntaPV9W37y1FkgK4gm0SxhEwVI4vnhHuKLhNOOR
poX//dzzq24jh72rPHOVV+GXGwX2Hy1vdqpsrU9KbQYxRrttPVmwLKdNui5rXd+B8Is/hAvnotLH
Lzdn8ouG+GhXY/AIK/Jleo0fMzDfRxC6h8KVJr+a+9F1VvQ9P8AQ0111eqf5bMhqZZeAx6jXYU1H
uR+qjYDR86Kn9CtRv54Sk29rxYV1pdkBXolycmny1a0luvrGYcQnZw5dfU2HCgh+RHdtyNQtNoHB
Pb8wis48NRan1HmxckLtXkeafno+Q+7TnQ0tvMyfzsxhX1gYSVOtgkYY61QGUWTuJtMuL6OpxfcR
7tQpaZS0t3FOTtW8NFbM1i7/d5H8qOMwPdsdpW+p6+XVrJAh5YMazjoedkotegFZnzbbQOKOOGp1
TseHEiy0hz+DHeK78BP90ZUeFjmbZSjW238QWCBtzdsEDJ5u/ALWdtCAlt5VYus7b0QmDp35qvqQ
qYwXPoJB1hvH7uF86cRHnBK3psYNgNn1Pcp2Q2UEu86fY3I+rSrh6m9EsP73JQWDolOXwUkp+7G+
JYFfn5Tb02nHpq0n7GGYgmJExmyGn8WYN/cZ6Lg00yqhGLfU3fApHFQ3VgiSGwZnwsxWbdEhK0yq
zzIykbJErcfFPHeyf7uZzu1gCs7vFQLSqVHeVqKRu/tRiuSYIf535P0MoT3v/enBVCAcV2Ylmy1K
moPrpD/x0Nl/LAwmdTy7P0qt5QzQkuoYKX8nLJ9lulLp7d9HBUbf//dz/37130cz84OSDUhy6ouv
FiGDq/zoDxsPjY2u6e72MIy7UOSUNQ4DAzvNwOl18f25v5u1i9+dzsFumtfizACL4iT9PUqsN6Bs
/MWCevww7DZeTdB+Dx75PQsgv5wocrO+GWlhHUPRPQDj1bdJxurGmXTkKBqz0guAoFHKmapl2nRt
sFevEaIay8r0aJ2aGN5Cz9QPLiNIUhv070nX//NA/u+D+Utd3XzKUp04Wsb3ktHnuZMBQ3Iajcz5
Aw7QmWUtO9cvTvVkWUdf6gi3ZbdV2fxtfOZyaZ//4by3VX5H7FfZ2Lf5WVfZJTOIyVJYlXO19Xs3
OKMxC4ARYdTD203A7PzUZEnE82KgT84L8IVryvF8+awogp71p9GlfXjeqn2cjlevRGtmB3zbejTt
g9En/a/GOsdtNH5wPkG8GtFOdVeYuONzP1dnbZwlRzm51EI6eo8Wu1+YoR4xxakKibuZUvs+sPqe
fEJd1xGRZvT7crojOuIRJ9YebRTOPRagZxyW1qbT2kf1TNqNGavtICsab6Vv+vOTvq57AIuDtU9k
FJ5zZ458dZP+2At2R07SFVPJNxj0zSMbPgsid6M5tThAe/f/fWQyz5bITC5IctJtKbBcOEwdPh1C
FAfL6ugZeHJfTbRhyqo8BeXYLJr5nalASP+fpykS4nkKhEBQqGZNsW//jm7IMMJvMyB0vQF8dkgZ
cVXRMK0aokXPNMSdI0TGVd0yc8pz5nRSvWFQDVaCnPtlqW+7LickMCq/aHMhmunlDn0YInpCCdnh
wm3vIdqeQlqqXdX170iHWQU7F44DB3CzZnqBN4IbB9Ml2VhvFuJD0+j/NCMAcyu6Nkm29e2GBWFc
wQPY5TlHPuIrLQefthV8jYmN21Vt60p9a5qbLeMIqVKeF39pSLqe9huLYbszNdxiMRfwOp7wcVKS
0IbxD3oogPzFU0FvLlopPboXAkOcFf1TMMwXee8cJtzaCdSQrelGtHXlipK23GgVGq862MOjadai
xjAyldTfHmqzLMFyLGMbYtKqm6VgE+MDG28sBiOMzTY9ULShDlNrSKPULUiPsMVtVTFcgKp8avOk
33HdaJcCn1jYPt68vss+G2v+v4FmLjQHwEVtShB6AbouqrZiLdEaaoUXHZ1BHurEg5iqIbXGu70p
A/dVb0FsCJ22qU4HAFRP/dvKZLuVIPnQCxN7n/X+2Qm6jz79jCtEkeDi0cZwpuki1SzriNaE66sP
wCr2pph/xUyacDNB5gsPHYaR55ukk/xwkQ4JK2R6p0f01YVhvkcJrDMfCgalf1ptaEMG8+y6ALS+
0ppNZfhg27OIo4pmf5dTj/20bOWag/uyz/J0o0XTN7fArnC/LTTTyzZSxRE32Y3QRP4vw2B4ayX4
cN4pasVGpyiW0+9eDP2+6LIL1JgSiqIR7lRv34q60HaFxLYzwWZFdM9AI5H2jaDcLwJXtVU10kfS
oprLOQEUZHVfJucFLWhD7MQY1wwwSakQ/oo5Trqpe4Y4jR39yV3id5waUo3C4xRVvFLX213oeMN2
mNX5NCDGjo6o3/YrESpakYZF1l/OjAOfVigPWRlYKDT5lWLX+ymmhlC/W1DjNmRnDLfl+KaU4a2Z
6AICbuoPZeavjW/RgpmQl412uUX3uZa4tneiysJlGVT3IjPVtvXxFQo4+E75d+JuXOpKJXubSPEF
k/iLY8wOPqN/iQVmEit1YMCoDQfVnsvXiI9cNWdhdyiZ8mJdR5wRLV80gHfqS5rbRw7ceL0MqR/G
t7r3nLsRdVzctqr3DXWIE/TOrXSBBZVJvCOTLrrWtjvtsgDPc96mVCYZ9pYsrNpd5960Adwc7pVz
1CFyG5GwELn6TztXKw4hrrUwEAEScfBVJ9Ww8vsekU4WnIOwxfzACp2NVDwPJyn+ZnSDX1ykG16d
xCfHukSeYWzysJLrHLnii+06LNQKzu/Q0vzO299YJuKtkxIAjWh+3zVgmjQwDhBBM+I3u4c3sARq
xK/sHcZedWGDwJviei9KDsY2hzUSgWF8MWPUpsA6QCYUt8HXtknERdljT1GtPNNDMW6xrRs31HfY
p7hGsjo/50jrb62ZOWdMDhsaBL9UGo8sq+m+RTJxSzLnmNM6QqaOrhQuoMvMBLlKFlTFPqcWwvbn
kRlfj81DCBUtyVqOvoDU3dDMAY5BKtLO42R8Zje3qPMvCe4QPfwfQCjN/fkhQ/9tk8l7fT7r2xSK
DUiC/bO+jjphHCbVfvstTLuArFbUeNSiVNbWhaAVFh1hsZw3cfhmTPE/NnCfP6Ep1qRC219WFn02
hXaEPme8sTwDZtZmc9y8aQqnP5hWkYFC8EJS6Ifi3ELCXtXMkN/YNYimjbMf0bVLOx5rfm73ZFlZ
/Cut1U+L6ec1MxFAprFxgZGlrlnkp1f69sSkfYGty35IRf2MOam8/vcUJsZ3Qr47JHZxbu5STc0n
tRD/mOPnyYIUnHYfpzhG/TTots8jhIjHcU3ryCRsg2ZP2sbwETv0iZpN1Wd38dtElTk7OX4LrTN2
MdKMlTB6tYQTbx2fHRVcgXm9UILvhOVJY+wqF+jwcxTiTYO8whc/ZP3Gi2Yasl89gUbL2G3Gm8mO
vYlUWZ7QwK1LA5wHtIr6RGyaOj0fPT/YOT9/iHMKtI29J6VgeOMeheFkVMHazjR5jJOBiVbv04kJ
GgaMxHWGZHaTE8yCVi28KDc2JTJYAuod82FKGsl4jjD0+9OlR5e8yTMM6hzO3dyhdTQprwG7NXeW
YGMzHP81wEa4NrI2X8IcDRMp4qAgWU93z6eMyswX6sphrU0mHKFnRRjVBzQ0dr+Svf5qKtHsasuu
sBtM8G3K4swGwSno+TD2x+Ks2/K3b5o13qiMUwTHo0UYhPIUzx+EH8T8gWbTDWiFPR2G8fj8EHkD
ItF/nz8f+TodbUxssA+C6mwllX95fnB18d9HVtmdNTHKw/PzyvXYI58/9WDod8c0GoCAXkP/DZMX
W/nAaHL+gIIiA8g+V7C0QaA2BMnHMNjeY2Z57m3bSTZAP+OvGVdIbxEnVW2plyyz3mVQxm8xVCdo
PUO967MwenVk86MPtIwYG+irHJ0RFYApdtjG9bfn0yEDpc7t9RjZ07A6iJr62bYeyOyqfTyEMVnS
VrKrFBbVUFrZixNOxa5pcPeSuJy/QOvrl1k9eoeuMrZ6VQwfRUO8TmBY3cFzXe3FjDUdflpJpMts
8vdHBHGWaX6XWg7SMqjLu0VjbotN3NnjjQH2ax+1ntHj81FejMZuHAP7iFbF2Gk0o5edU0OImvtP
yZiH5+cj/vGMcFxWvYFQydALrA4TUzrks9UxIWo63SDtJOEL4OTm2YV0Iz/Z15PxanM9Kt2Kj8w8
S5RJWWgf8HxsMz1NV4py5FetmX8YUci/tfORF2WNxjHXLprSnHct6WneFIwPdLrkz7/rv0+fB2Ir
ydhxgom3rG138CHkp2ucbJVNHyPtr70FPHTtaJPAola/J3Qi7zV67UVhk3g9eu7flIgu5Hupsa3S
xFjbQKx/BZTFkYjJ2Ym6zb/NU1lkWwRj3sWyqZKqWFbHYPD/ce2sfQmTQb7Axvn7PCib8CFWyu4Z
phmmRKgqOuhuHnMTLx9ObuRwcIw8be11wPMQhxhkDc+t9ew1zhBIlpo10LwzslcHVNzKjPB89IF2
NXomeXowZj8Vp1zmzdZnVnkKJqEJAaDAEp9wfMArxJsXl54HfL3M/tNQnNfHrocJg/uU7X436mW9
owmR7fDzRA8514XPY7PTRxtvKvxPNxrNletxE9fTzR/MaeklWfUxJtHvIZPGX6fCbxy27FqO6c3c
o/ptcIND3fuo5rCQrvHrdK+ROchjwj5IzhFPNU3jDfBJR1PayFSx+Szo8p6ocZkNF47/Nc3G9rlv
KGXbLMs2iq//vgKklP818ApDkrnwnxte6mG3hATyywNzeU1pob0DF3G6tnufelN/cUf/xoEF24LT
oXFIaXDl/X5MOxPIHufRzLV4gyxopf9ZniYWpE9wk3NE9UiKRzJryElEv1LqqSvdcIvaaj7aqpHz
Nkpe1nbynjtqm8ldx9mIYKGEwk32HQ0zRxvCLUt6sGrK3D/JoeNNp+J7kBYcLBUwkK8xt06+ZXLZ
ByNqT3hbrB6JB4l3vvqxLOtvjtahwR3b5fNr7AvIfOPGPxABDzOgKvSjbSc5iqLslQ5uDn6ozn6A
4y7BymC2hIG9mKkG98bD5Z4b+nXCibnSax/uFyANTKSAuVQdWgih+27r6wOG+qK1GC+ifB0wCa0H
p/3S4WPt+hDXgxLBP1ar6PrxLbxxNHcAS6w6YCKRk39stwVlu6oOvjb77dLuZ+iMxziWzi7FRd+l
l8RJtJvVjXBPRYZhILuHDWq5pKdRZk7dHqO4uZcjOBib62DRmY9QJN1mKljDbDq962p2NQxK4XVT
oKGqCmnrSGJFr0FX8WkHW0m5wtQMKliPrkPGqSFMnV8MpRVuf5Ts6PnzhfM6eBqeapWd4rqP12Au
U9PUATmZCZY/nK7cF2tTK4KtEAIPDeDJRTb6+4A9btlPDmdRrCh9GEWLOqPXFfTRFvl9hctLvuuu
XuNlCjfmpItzQLGbTsJd01j/UuaMx+WvsBDuDCZjHGQFobukQp92unOrJ/y5KDl3QwJ1iTD4iwdA
+NLL8FZzxe3N1rTACzpcbI78ED0mfVRO2coQiIu9kgNrr+nTys3EWWg6w367nDYc10pkktOK6dfa
l849YD/7g7godddYl8i2D3vrXti6vcVT1a6rvFUrFxhOGKNwJUIEVI9jwHsO8FPP0QsA1phIVfEa
SjjY9UobOLLU16QrEN+7ubE34MzjDoL4MJqcOWt8aisUZjR5SgRETSiP0vBfAaSdkek3+6x9zyqE
TjXAL5K6aRYWJyny81BYI5TM6lD7RrsOs+CPja6KfodIdvjhvzWrOvoRwjhgw2Bih7+dwaFBOGLj
D8xAUwZVaSl/AiPYkGpw7adRbHNI/gnXwKpuXKjtobnLEtQlsrt5nBPxT2F/MmcvrCXktoBZsPHi
l6Di6o55OTL4s8fcZsYGvA/kd+PLF/iRZemvtbkWo/uq0DGcx6HdWSBiohCLSumSUeHnX2ZbODQq
xA4a1FqYQ4WxfDTodRZbXZ+ctT4A9E7PhofqQNOwyASNO4tc+ayv+c22GvwdVKXXvhrpXlttvqLi
LBcFgCeOkv4BiMWChSffZi3AJchjik5OyFIh/+Z59GsIqgZBGeCB0NpFEZgsgBLd0gkP2ahBedPt
aoPIF/BWFXx7MlummUhPyi7Qijfppe/sagFagyK8rW4I2WZ5+WhtccJ13EpTvGk9x9iFRby1slLf
uClD/X5yqUeAxW/amRM2vKmKXIjaAD86iGbchObC4e+4HiZgQ/kk4KQjdCbMzROAL1Pmq4sSPY+T
vA2hRP+k9wLUvqBlL0JyamaudmD1lyoqcICT1OHo2l6K6WuOXbBL2+WPyzmEpBx/JUaBgq4T9pnq
6mHJqN85tYrPjqwQ9oOZ1M2OdkrHeaMgigVjSQhRocnBy4qfxlxZvJt5DLy4phfSMNf1jb3jOC/Y
BPxzilT6jGj2A/VTsRUoEnqbrQYUOd6EPt5jpfyb1v7ZHUYoUaZ77gvnA5rdV+OGR9cfASCkK7e0
floHLQp6pJM9QQDA5TJsKQoDUHAk0X9QRY1bAxUP98kjMPx7D9hzV9bg7/SArILCuYM3/GpC3N5e
Wfyqc3frWNC23QTFil2S6mH9k0wZGK7M2VaoWmkiFbc+H20EY2DESrXJ8fLs8lAZJ7134TK9M0c3
iGDp/qIeSNDWuwibJ7UO/ei1ML1vkARAc6N1S+tm0YjEXTNEoNlkwvaMuF0FW5rupL+MJPoboJoN
TY/fPGKFJtsQnKppr2Qn4Re6HxmFZ1Sd0vnatJrsm20UqhP0hE5vi02Se4hjqM4W2bEshtfa8JON
qOwPhhKEiON1lNzcURGrlUWtw1wxMBfpFLz0UbXiCHulSXmoWufsSxe7aQ64JMp5I9xjYm4oRd5S
pP2b2mrJInkSydqE2X55LFMH7lnd2RvTXxa6/dd18Y23oqJTLoxHW/30MaTtXnHmQC65z2u3vpMl
glfAiGNqKT2+BN8ZHuddoew7nPjFJIpkSanDpsTbrZv06nS0IEvlipNCyZMyRoQUDiGLfwQ6p1hy
LzsOgKl2MmGqkDLQATxe9qjdiyl1lh1KvsUI/+4Y1zVzuiDcTF7bclTuXhDHMtnWmeG0ntjrWERX
EJwv9TDDdt16gElYIifogLQ0cLPolUT8H0WSIEA6BTEVJH/ojmhk+QfojUH/B4kjqZ9EbeEgqmHO
hwrQqIMIdbZBigaciCAshQlsiMFjiVRU0egAFq56p18GmfhlhAPa7xmPVst9l8hDPHtmUiMnqJIc
jaLELk8ySrjNI+ORlT7iew/3gkROTP8WuBX8l4aRbU+8w5bkMNTmZcbRzfgTeeGr1VQ1Q81mNXA2
yBxsHwgosTvmoGFriqKpNg+ZnnwPyvMvfuvvdY9gc0HLvyFE6Dqm7c1KxT6S9FEnjW5AK1lwQ+WU
Sya628kEH9ZFNQywdlzntvMwa4hu5Hk2u3ZsaGYDidR1L3hh75/3mByIOehHjisdnXiFlNPKV75O
V1pW1truTWfHsB3nRkdvtjKqX5osp7scK+CiAE8Xw2Ty2nh8icMk3saJHl5Cy00XzLhB2qjmb4w/
F1HiVLxV6Ufaa/aJBoWZ7asYQuowYWeu6xqjmDkeROuCLxxrsaLZQ65jwIVrtSMG8Ya8hjg8FTpn
cEwYGvvcMlOUTDhNUt2I6MEiGUsStZeteXSpA9edPp6bCut04aGRx/K/R1JWrTRlYZew48286dFz
R0CML2Elp+FPb9CO8i2fyC7dXRbjiPc5+YgVeLjclZ9BJ77d8JNLExO4DUNIr+aIAXfKtjmeGN2z
XozAfpuAGyNtbMNdLSQCzdA+GlXyii2PSmQikzWsG6DZaHP6xKYu937CCfjnWCO3SvILa9sXKknE
Xt6fAG6in+X0fGmML0zL8Rclh0JskBpsJgeeXNGtp0a+myXF1qRcaHcsK5LBjOFC4I9iWkEY/Jfg
4PWMPrgYGvsFpcGbwuAWdjHMqAjOdhcn96jHzstAMWcsQ+YoQ5FR5SsLXXiKlEjTXuNCZqh+0Nu4
jfY2oo1bumGfrkmxivRmEbhOs9Bt6tDBWjL/x5w5NMXCb/NND9iJTjLqsIGEPN7HcumRdLWSjtbj
11TF0pC1fgnD4d0JGI5YNRgVZPF4VgLUYNLBRWwnt15pyUF4Y7bGIjkt0mD4hKYqmHLGq6Ki7YxI
TGzaKno1TPXtp2I+ZKurUMHvdLxYNRKnqfvdOADeJCOdpc9CRTEFaSdHOE3ikqTHhyzZWsBnA6Hu
aK8lvue+sRHEBWe/Rv7YTgYma6o9rCXNj9vh56lql4A22S+d+jXJ0lvqFx8cIDh7YB+xM/tsjSFn
YBxQmo4HsIJ3VLObJYHFzcgbt/KS7qEhEknGwubq9qJtB86KRc4C9Rjbj3rQXhPl8L72GJjVoGer
XuIbRhKU1GitHKGx7JiuvWh1oL5krUgNYTIGR4iU2fI9dieQWkWQ7dW86hvJJsodDVQE5pUeNRJD
ywVxLlgbOrl39kNdPULCRF9jS1wHLjfXS8+EzS2B3XGApiaJGfum2a4ZFVayippTO+FH2A6OPOeJ
8VOFGbaViGZwrvtvunlN/S7HnkyCfS20h+ENB1cQRm6axnmw4jd8TTskD/te815jpuGLOk+/iCfB
vd3haJM0FUJjo6GEXzh7B9oy2T/NrGLsLkViI5MuzKMj3WVM2x5fc03eEnrzMtjDofPA81V7WKoX
HHkKIET6aBFZLj3XPlamzhWGIo/ypNkERbUfzE+bv6qXzZSTMP3yURwuZAQcynMH/sYNGsNIARPV
awjjE8r+1tZwy4I4gkLkdX/V2P4Q8PS8xhq7ZPz5ZskrySC8SIe21DQGURkUoZnGG8feuKDrDbJU
jGtXaq8G/eHVUCBeiHB52f14tIEMun7EjIbZh9HPV2y0kw1g/7TVualPegh4suuqcR9M/s50yx+L
uqkzvdlCj32/caoHXGcEoN6NPXHY9tjx3N75caV8GD5G7USoR+vGIaKC8YaB52QZxu8wKLZ+xbnV
1tQXwuW1cOs/5tiD2LFUuS3Mf3ScRHrUWvs8Hd8N4X6yCqMv9FaEDy0Vo9Ogql70Km6/OR6HmESg
q6CuDJP/YezMlhtHtiv6Kx31bFxjSgDpcN8HzqNIihoovSBUkgrzPOPrvaBq2911I9p+qQiJkooD
kHnynL3XJsjBpQ/LCXBTQq4kaHrlO825VZjZQxZMeZnmWQ9wB2v1cCJalxKzHs6ZLxdUjFzuZvo5
ALBaugWBOa6KJiZU2UFHOokc9voofh3q7qni8DNjVCfmdNm5LJCjqQ0KmYax5PBsRow61VI+i8F+
A1Lxw7YBe/D3yj7eKmXwASvEmrWolUmRe8bkSi6cerJU0c/BIWoxHtWUrEYbFD6ewYcilG+uFHIZ
l88RuvoFuQBvYQCakmyKrenp76hnAUnIgxzqZE7y34gMhKEfp5C+y281fSY6FM6D0z6ZdkvOU1sd
asYEiktzTCoMwEODSsLIMzwCFmKNUoLSajmjYntgJAk5ogk2bMoaB3OGN1IlBi3Du9VWV2Hhb0Sb
m02SpNXo4eBjYVhAkaTylMiFbW2NQCa9syv7Och3naldsl418ChUeyrqM3g4LPWeA8jHIhtRwnt0
KHQdj8qQADqG0yY+noqaJXuTjrK1euZcGpSztQjwDQo4cqvG8la+N3xUNDBGk5spYwlCPXdI8bLm
OS5zT15jVbkkVX9u7FpbGh4xGE2FskVUxqdXh4fSa88RPERFRPswcT/NYkfcYUEPO/1ofKp04FQZ
jQpOeB+VR4Jk1sGhqdxdF3blAovpAmQ5RnRVRJD5aW9TAa+l3aO8UOJjgq1u2lOtJt1YuNjHkTqh
hdrg6sF+Mu5GHbvioDDixY75mnrV02CmJ98Sx6iMv0dYC/xJ3cWM0mMRU/sKk+VkrO2YAIFcwCBC
lVBKl/ysjn3A9Il8wayBKHiYO7oWzw3zYwh6kzNzJWdVPUsqprAWqSyZwvZOYXC04uKlvCiDyeSW
nRWdabGGDHuf67R3Bj0t6M3cMWAmA6iuuiXg5Wtng9RJ/B9kjybYCGHc6NrM6anoPFwC48gAFHUL
RtakQNEIPCR8AoSJJZxJxqzxwhcVtHmTIKklXgtCZXjK6bvNWiP9Xj92+tL2qTjGhoQB1Y02Ztez
j7jc43lJc7b0r4RX9jPEN0+ksB+cqHlUE5mhTbHfhBHdIIFwfAu09zgHaKVn1jntWeBb4gqt4IYY
HHFliCll0NorN/4lTqvHkkgTDLacSqbkvKHBjGC1ZA9Y8WQyVxCW5S+9okCUDTOwR+Tn6BTViIZg
h4VknuBcemsahrNuc7aqDD8QcGuq5FUKo4q+Kip6i7TbDGqiA2ZrrfbFU2gHUwoe5nXM6tsyTYCj
pPVqcLSL2VIK9l26pZEKuMZMndnobOFbvYK2V8aEkZNSkVYRR99zR19kte0uRMT4X+iHkXKTwxLo
EDsF5ZTix/ILpP1OyELWB8ky9p6buj3gRblaxqQycMXr1Cl0aG3P0B6jQJV1OzNX6HvD9F3VlHu3
VWDUeJ2E4bKIiO8Bwt9h1Ec6ULX5TsbxawIVBIMsZueBKWIKJHunZIeurDX0+8N5KNKbCul1Wanj
ctLYEk+zoN+29yzxnsTFojHci1OxTVVN39L7gocxwppsByKdUNui5ct/FAhwuhbeRyA1f2UpEZyK
/CYSA5WGwRE8IZq0trNNpYTbSHeeTWZAgo5t2ESnqG6ewsG7jzT1OGJwmTbLtixvDepOQsLOfcHK
aofJ2qeLVbjWWcNzs5e2UkC5OqoR5xr2rZVnWu28J1mjHH/QfaAH7PYMU2ECFDWptkkjmiVuy8dk
kgsWGunxdpo9pqV5qVVuroFNl9U5WQW4YZmmbt0RlXJmnqraCumd48Z3YK8MnFlgfD4PkqqhKAll
8xS/XdJH3yGK13GGDG+N9p2eUMHdDFQp0N31GMQ3kgsSOqTOMSMPo0KIdMib8DWn9LNi62iTW7fU
u5DiWDHAgZcdq3rY7jwLhHnmLiynNnZalG7gKlTzEFM6eYZwk2AxpZYC9im4odu6dbm1dgZ1W+r2
e2i527AtLrwfB3RzpyS3x3kAcg2D67MepJMungoqxP/kDnIxKPWBthBZCs2wD0whIaQYhPQ5n91A
9EVuweOo933Ltk7J99gk+ntuorXIXVT8nonKlsmipzyoBjdKyQ2aaTxKVNkDnWdnkCa6G+FQAXnw
61WIAR4KXLwHrPegeIayvbowa2C/Hw0KJRk06p1icdkjesN0wDQcHFS6SEv+fz8Yr5HfInsXO66F
D/Tu2A/wlcKCoC3I/pdqQ8dKft9FaJyDnqH64Er4uyXAs27qT4/WE/omJlN6w/qINqXVlDPaF1p+
rn03vY6+J1wWeGOTQInIR3ZZTD4G8BqsWKT8RcDS8J0ihJ/uC482nG+/em7wQxlCc2mwA6VxDk6r
TWouPbKrciqCLgtwd7E4mZxWFAtIriB9gHQlL0gpW3Fh48o4zG3CnaCPePClo+IhjohZp4Z6D8b6
2GQMvDlXzSCjQ43FKzB6A6x5qgvXlHRNuDIYi6PhjTZ++cP0u5Y1aIIqybFcZk7PG7fAmAu22cBI
NEgqEag5IDCwSNdOchq1mqAAE4uahj8D43hhEB5Qos3rkxNF7uQHJnLJuHSshjSU5K4yQQVLlbIr
T5t36pSRwDmD4HC0JOU6D8VNyYe9k1SrzCP+R2VaSms8JDQ9Nj1YxEnAqEqW5zE/FHn7TjzHqpjk
Hk5atGtJvmQ4RpscmzCEOAQv7CvCV2+0JQ4iL67SFFsYenQyiZJCYT1ZfJdWrgGy6Aq4gZ75UgQD
UVfqWYYGn5nGcRS4TFOnj27kcqvRtJ1Z2U5a/qnQlbe6wCMOtUsv7Mf4Iy5gjScGuhqg5BuMSNnC
iVMcl0X37KRPrdPcBl2z106vXxpfJCuU3hG2xUclBHfgGJcqJLIWaSNZetjLO+3ZmwJZY7PZq1kO
Sx8NshH3HkOk4j6pHaLYgnszu6UyewtqEaxCJT6QCAzWCgHs3GhSTv60uWnQOO/4Bed6qBSzUlE/
CU7gjR3Upx7tnQs9cp4q1SM9/9cu9O8JxyFPLjt7A7GpZPWSVMZ+pQaEtiba69drTtSHrG2PHNNx
HPW0l5Q7e6T7bE3MH8OKP0au5Z0khxtFlbjE2McHl4ZKIhNBX79+lZmfLuFkJITOnVE4P+H8wd+J
NL9q230BtB9rcLrBZw9IQhb3lmzmOHiI5WJ71CvwNJRGPgkGoJ+CW1riIu645tgGG/5mJCyO4QUO
07I9lNJ/hplwS2voXEFh/xhgMjEwlUI7ViSQtUpEtLyjH1o4u7S9kD6mm0SJvqsjw28j2egK7b9I
RIjj8CLPMOM+Fo1/YjxJdBsLgvaZJ9lrmZQfngrSzebomND6hPxwRN5ezprK+uxSJCxZSeUz1oDn
reGEco8A7BjFNUozNQHI1XftPV0abDWwDoeoWQGxuI+g0UU43ynwL3gzu5UAh6TjCNFQWZhnNcQP
A7Mw3dBaxkOkMggc4qchvliWctP1nhaOqR1Bu/T0rZnGM6Oga3JHZsqcONlm4cX+vSycA4dysJSu
diQq+Wo66oqAgQUEBmUzSUgjbCOLsKbH5jnRGeO0Q204TiOSVef2c9vpZwVagIWqt7eK7ztu/Z1e
1L7Dh7B1beUxcdTtdOMm4jHT0GmTlMVxjjrHIiBYcq/PiIVHh94qTy05xjPHZnRlV9mFmPcPmADL
zISHZWZgxTnwTJnQeZyd0Ly8i7TZpSocmzKn+RyF3sryooXTKpCHO6SBrfcEFefBjr2PXAMw6I1T
4Z1R7Mv2OhQjR5PwPu0RW6JDmnlqv2Wbs2cZb65kHdJa/Yb56ZAmBzslkUON/bmVSG4bx1mjctPX
A07VSlBMZcNxhJ83EwbnS2kEFzeHPkFp6Rbp1aW7SZnqroCnHGNPrHVIX5VTnyFWPWlx8KFiMxz1
8T0lJmluiOqR+diTYmpPzKj2rSDvvuZoIPH4Un0sbKo8imLnqpvpR2/gkXYY3vRTmEcYNFeFgnAw
7acyZknSuxLcbmtG65GhMX2xTYvsbE1CibryCJOg0zdXurF9hUI7wyu9SCvNXEo0ucQmDudK5N9r
5wne1YtAVQZMiQadElc7n8WQPO5LO6ylGk2KRTYlA+ECkm9CTMZqG7QuRtNgp9H2WPgWuH7iFJZ5
zbcHcYuz7ETmKt+0LknuP/oDJ+zOqrZTALFEeWqRcC/JbMf7F7XGUqFNwObPZtGP9MOShDQDaPPW
gnX6FNnKUtUIMXA82pbkXu97kEF59k5KVRmKJzRmK6P2S9Dj/l7UzdXFw+hE/V0Vgkts5HhIc+Vk
rg2HkL4kHhR6ReS0Vi0qxbh4c5T6iegg9QTPYB/ltriz3ZaWT2I8xR+MDXnNxR1LEeHkmv5UecUp
HEGR2mdMXUh07WxbtD4ocIKh8MkAqVK6BSGsqPgIBrTyZGtk9dZCKOoOZ0MSr+IJPum0hYAkGNc6
DeMb2O75FD89Dn20AEJBgx6ke0etyxUTjKhxsJS1YfYYyM7CXp1tlAZ+cc4qrmLzwbaLSK6t4mcN
gF7UAzrqI/bTWAwkY+F1bot+Be5iUl+015qTxrrWhngTsaCyRUDPDuVFp+BdRQnhRM1zQa1ZjkyC
k8ZaGZGizIekPqLaJCya6Q7b9jWx4dTYAhnW2GynVGdQIJu0p6qKAuve1ujbZdaDFbGmFaxpWESm
NL745gVTWKODl5cqeIH6Frm0fuBQczDsvNxO8wEFQuIiM+jy4bGgAIg5auSxOx9DMqxaj5yJXKdb
lTDnwY3ZDtz6kIw3NVzRXglvzL7tTZtF1yrPtEXrlJzil641+ki5X3H20KDrERI1BLcA0ycTM67W
CqwY1cx3XrJGEoe0Xf1RtsdiTF+LLslXYZcBzjE0IsMiDlC6A0ijK3qcON0RLgrMT7z8DErJfGAk
U2r8dIJzou2io2GP1Z3J21KWSPxlSyJOTvOxMfJVkk/ZKupn48HQwCtx25RGwY1ncWfb/l3Yeh8d
Mp9jo1a79t2rgb1G2hKHLkksYnz3eq9e05q/ebTsfC95aWMcW3aGHrMq9D2RgcUKdPRVTRIdmEP6
GXeymPSiwaLkSDSUBOgi8m+yKX85f7d1n1Mpz4ie3ibrmAkCI4IPxOCUw3kQFh9qKeJtUD1rDcWr
DyhpQeW/a3VgZZQ40vVgNCg7EFWPQxFW60i8WApFEq1MxBB6DTxZ+Rwk5g+q7XBOI1gIf5GO40lC
QeXYDZOxra91kOK/JyR+yQayaICrMc/5kOS7zCgI0c/iUhwysXPSSZGrPwk0UlxQdLuq7L2pGhAt
FtX4lLLt5MYB6iTkfjFekf4/ESv/qRvGuovtJ9TyT+x702cmCK5FasGIRmKF7CgwWg/ub7qF7ebf
uTkrJowNLdSo2SH9lJnzpj5CLnrtiJZCrsfMwI1Qx8aEkeJQmkmURrPoIpqRwa2d/EBZ1sywBbLS
ux+ZW2gLNyKUyPc+woB+MdQGovxi8FtTUlVXl2zRcbIz/B961CJ4VGBpmszPvFzX5gnM5gyFY2nk
xVxNMxxyKPUdG3EOCvqwduTGM2iPNikyRuCIHbTK+HvjGVimfW6uxAyvRll9RIq2sdE8w7JuGKBa
FyNCDQfyQ+tFxth9y3Cb25HbZxZX4SOap6Gh0yoJ+mKDDu8Q7TKdSjiIaJFroO1oFm4ln5O+uvZ1
yWZo0vSVYX2fGtiS6e9UiyivEWHJ4oF+152eFLwWMi287nNqCaQTgDPkvOng/BUBlUlCctE8riA8
FqSudSnZMbT/550YHzgTmLMf9DvvRwwXs7rvaWZZSNqtchlVAH4GYBLZqCOAIb88rLszumgg6BQj
tQtusPB+FJHcMzrcV7xK2AbxOfKKC+3JqU4ZPQ7pZTw++Hug/DDzRnFpnSLZjBk5dHJV1hkqkYHO
XohZjJsJCIc4pq4OQwyvSN2syFhTMEuUn0H47A34biAOLVA4PBGvjr8e0YIzXkdMkYi5HqyCRZRE
Q/BcE0j8NlThE8xDqEDhQBclK7dGSy3ICDGgORd8EKCyKhX6Ow7YBpCLKFnqhQnoHDF6GtCN0ig4
5zkWJYoxVHVpVZD+mVxSEjMDhxGelsPcH5NeXUrI9Xpa3biJNlGgDdSg5LQZ6lMz4dyq9IfV0R8v
rPHOHI96O9KOKAjB8MOpq449a6el39UUw0bAtL/u289Jjj7Hl74kb9Vlsc6IGh0REzY2bVlF6W+0
J+NZBeVvodQ5k0cI3xSYFgD7ishFj6ZP11IT0/Pm+J+D71SIOTGtXCwVnayfgf4wPWIClBLwEv74
UWrya9Q/88GaG7TQ9IJZX6Hxh6TCkV1be7KR89TId351n1dqwmDCuuQkrfhETpGyycyenZlI8brC
XIRehGcFwyl57h1a2I19I4QbVVWULylp0JPFxblHLcZLspnFGdWq7Y1Tn+NeA5ZycWo61ICCX9Qg
UjZxKx6cIHmF1wTYbDznooXMF6BY0fv3Dkayj2By3khG1znpSkxJ2m2QCxB0hLXA/4bmpOoDQz5G
go719vUNN0+BKYM8bznJ2R48ImjO7JWqf4mmzseoHaSPFxykD2P+iuzg1BKbBE8CBDoKN15UJF/c
QZSwaOYy5bPtRnNnQMh1x/FiwYFdwnN4NKyVHrdEqbqiYGghGbendLecbVD3r/Q6Bqal8aveD/ue
3nobGDcuMEnTSoBd8KY4Dbzz4PMencQi9lqG90SAgxUqnCPC1J7TL2Isj2lCZYUbJho3q1HmZkRv
WMRQaOPuxLq5aLTxQgDQTDcT9MjgsSgPwoJ8V0Mu7OHS40dPdIRfOW3cqnAvhUqfDjTAS0/tU/iA
SXSjvxv7wgCrmUZ48dH7ahZaf5OxXNqF+RPoG2tOC1jZaxKuD1DwfaHb8sWS1i4JaRswTIHspYzd
zYk53xrBq1/X9ZQAE65VYnpeGzDJQZ2erV7DxVQYOTuH0i8NKpAnlr6V24xbxXeyR4fAwZ3vMrvN
ez971fT4YTDIHFZMke8H/BQHL4JTperU7MxqbzLJOR0nrb4Gxakfx5zTr57CPODcLbC2xuVd6ufV
lr4VBVfvvgkKnNeOZLoFAlxjr7RJ8cBcCTOtFb/GMt+ptl3MW3aPbWy1BFU8wEtVd5bW1YsyQNkr
Wxf3xI928l0nDbhZbLGHCp3OvCKOr8pxjQd4eaMm3xmBEAtzqP2TPrJNRzFzXke378vUTo55WcAG
DBKFGSFCH07o2YmdYukMlGmorhCXTG8knTH+cpk2hyHN1Ov0JpLg550zQxAsXKslvBGc/XoTPJai
mHxvuAyGjOzTALUt0xRCVGmbWx0yy6DDHc/wQGruYzKWdDrkQ+dZ/i6uje/S4PyGbOUexxinrRGx
K5QYGwtmA+pahTnT1a+ty6aaom8g1xgwreX/EAH8JZQMpPthdks0zMjywSvsdZQz+Q/TrZImxWGa
U3ZOB1zbiV41PFVLSLvuDFogtkoLtHwVTuaAaA1//AP4Rb2s6UvqxWp0VX9lF7xBWRUskM1RG7fB
EprrdLakNWPIY+gk5sJO0L07NOV8331SbPUFggZwojRul6AOhbPNmcwtAkFqRTBm340RzTpCCto2
k6HHEB+BVYNRNfRzohgvhWpwRXRHi0TsjRE02SwcYJIyEukH64HwT+3cUWB26SE3veDSKpZFTObK
J758ltlIFxGP6GSa0vxmkjxsUpjaVoZSV+lJ/0l3cZ49llpobOIdB1dnnivGuBpCDXNjVPurDiGw
I0AnS4il6qCTT2+Wc/h5zLy7qMDdkQAzICIpOeFFMtaIJEryBse9bwht5QaMICXGBKKJ8hWa8JRG
L335QIzQ2H2F7kJcLA1D3XBMawMijIO2B4ojEEsrNtFFL1qPPbaTFQLk9kfdpC03CwdcckYQB9KU
9sHqbiynpOZXmLYoYXxTyEbfeQDQ67H1MLB48zQZ4oWo0BXbhF0utfAjg0G11dzwsbBlMP/227//
8z///b3/D+8zO5N25GVp9c//5Ov3LB8gMqEz/+uX/3wOEOZ8fgRvX7/2Pz/286/8z5f81h9/dfFW
v/3li2WKS2+4NJ/lcP9ZNXH99R/w/08/+f998LfPr7/yMOSfv397z5q0nv6aF2Tptz8e2n78/s2y
vl7fz5c3/fk/Hrt7S/i15Xvz9pGVv/7C51tV//4NOtM/NMcUDjNiTXdgxunffus+vx6S+j9Uy3Z0
YWg2awn1/bff0qys/d+/af/gOxSHhOGoAs65+e23KmumRxTzHxIPkib5BdUwTNM2vv33K//LO/+/
n8RvaZOcCempq9+/2dq33/KfH9D0ygTEAampluXgypOaxgCQx9/f7gOmvzyNfyPZqobJVUlq/epa
JphbeRXi5z+9i3OT6u6/v/7fh0kWKDfaaILwCsjmjlOd6q+KmvvBRfLSZ8SUuH7TrUnpcpGA5BIR
oJ+RxdbqB1gGBEGHjX2qDCA0FL3V1Svxmxh+mz/HDprrwFKGN/qZ566Msh8lE3Lbt6ATSPX7EDNd
9EW/KGmkMepxknM7/SNJmUa4BnJv7G/0uKyN2urlHeGpGfVi16xhvGb7P75XlXdtP41JuMm8sfb/
+MqOeCAxVGtf59ny5682rr1xXZYblZ7DXekM024+qCQmssd8ffX1gD/42R3Z5faRAPth+tHWcTZ/
uqz++Oz+/Fnpzq+flaPyXpsChNZ0PZnT43/6rAiL8ZFv0clQp/APwKWPtkmz3Sp8Rr+uTWHasUx1
UFJtzPtLv/X6FT8fbgjzGmAi1A+JSvgiTnZoU67fL6OkAZGrYtNlwnun45xeKhrhwh55roQbxfq6
F0VEylXYLMmZIzg7twTZlM3p71+ZwQ3116vQ0QwuRcuRmtCFpou/vjKfWkPLM0tb+p3wFlYZLSuR
Cq4cma2dVh0Wpm77K/xncsXyHK/iDIcU94fy3IY2EHImu1ofPYxa8UmzEjFlReAvNjoiyT12A/Io
yFNlbr92LM9gtQxvnaPVD9yESIlAcQxNZc4YjKe0CIODEyavmNAXeBLF1VASWJB5RYiGZ/zAx93O
/o8X/8stKGgsWZolBbNUyxCWYBn488dqemkr7E5RF1UPaMD0x11f+jSz/PigW3a3sQpVLNXKZ6ah
YkF5ZYDEMyZyrbKiYtvUNmSYzsVdYpnXvEqyba93Nicsges56a9agyKDQSKjdfWqSCaBbY4MgkjA
sURu2ic6nEQisbetOVyRHVvLv39902r55w9XCstiMbN0WAsaZlL9lyXGrrqxcWoPKFlIVemQccPs
0zjqRnaHBd3ZB/64LCgvl7FK6WH76XMJ8xtHBNTAeKxJMoK6ZYNDF3kAbVxCbHKbQc6JU2Z58hI0
0CGFtpNavBFmkD9HfGqlTl5lxTgqFMGwsI0muVMN50N0H46v6js7LzZN0CdnRiBswJY7D7vYWDW+
2p87lK5LSDXxoh4VsYTDR745xILlT4taNCIjSfN7wqD6k/mFuYpGs7sfQ/I5/KQ/j2FgH/ykpG8h
YebnbVg/cD2eDL/k5qvzdzMqiu2YNTeM+WKPC2NYwPdORk0uzC4vXpqQNoKS7f7+c7Dtf/kcOHVp
NHYdA827ZvxyndUMNlq7HvQl7PtMRdpDiSKzMFrWobozzM8M0NTMSdru3WJGBtK4x3HnIXB8qVWL
2UE6LFqFuG80VNXF6VQFqkyBusgBIN+kTzqkSkQOGdImJOSXpBmOToxUJ9VKPr4gNzeiSMqTOeYb
Qg5dTqwZ4lO/gnQm2CBqqh6tJeOsr6MdqUXDdkwUbs8hsZYOUxaTXHeEWYmyiBNO0bgV+kkILNfj
tBh+3dwjB8UvnlttDs8OppM9am3sguFdr/n1XnP8ciU8T8PQ69zBTCXcrS7R+o1ti3VT3ynwzPdU
0JqB4aV0VNIuy0jdVY1182DHHiSM8JUYfawXA2Rpl5PUHJLEszFQFg8K/I5G0b2FgUhz+/ef3VQK
/HIPYXZRdV1QJgj5L0t/F3i49jOhLRUHFlSasumJAdBqTHvNNAgjREh8ykYVs1XCAIPmqUuUAelC
lQ0W9++fjKFRfvz6bFirUM6Z0gDL8usdnUVdD+BSWEs0rv2ZcW2wrYqyOplTJrFbFhp9EvuHoDo/
x0EQrXxbV7/7fSJncVtG90NDgBdI7nbr0z7OsVpcanxY/Jj6MpKJuRdFbsIH5CBrJ/HeVL18CQIp
3hZKvC+kiTK0CeXeLhyAAhJrbxy13nHKhUI0vm+cOzq9LvNRV/0eBWa5kJI5asl6w+BurotSnr7+
AT9F13i6TPzMRWyFDWuZMu9aAwqDAC6ZmJs5xHcFtNy6Q6i87QRc3Lwp4WcY3sFvo/fQcTLuEb7y
+ouFdxBrGW6vxgjUNTIZY1VSuy9F1F+xpNdr+B6V7p5VF+CkpfnXOCLkKlM6ZiqtppKd6IFSwIlo
NxqDPkN6NOAHc9sZ1bgcFKlcvRDpkQ3EEp6AsE8tBxvEnwssAckpqIyrq5v1k9EaFucGbhrS1/pN
TG7wbeTQpqRoe0yjcIEvea8Tc1Opi2TrIk7OnFFex8mINwEFXzOg6zky4drsq1OZ1/28KbBkFkab
nomafgksJEUAGVWMewNsBs3uuDRL99lMMDpP+xPmg13gO9EFd7SzMYsI9V2lLAFJim3D+tGGJAOx
yZIzmejtTOJg2XCykhv06etC0HRt3MJ4Tq+pHdw7sSN3KCWjZTbozdYTzS1jAp6maX2k8iI+HMnO
dy0cFCRlqX6WteScit2DwPl288VwYABDueaQEuql1LpmPzcHILYacBkw1Mcqp/NojLgdkhKhF5fN
petzoMlIe0ZfucMa9jyRSPeGlpBGlyAm6WqXQWzT1vsGBwO6rSzaKkVro89qfcAlLI1KKCnHwIi5
lWZssIA0ZX6ynGHX05i+prlB07Wi3EoduSRsQZmHyjDFbdV4e8jKWGIMesgIYqVtL7wVOHumHamN
O6+nlK3Cy4CF76AHIkHUxY040Be1Sq0kU1gXO3iJrPL0CJsdxtcXc9p9wtBF6o5JXYEPCjbbSrd9
XAf37LxIRhG9cs/6WxLG9LUHmmQJQ4STulp8eiU2GpRx3S5+zOvOWLXSCK9wLgBOpP4+WxVKVjD9
np4F4HVhmO12FCEYPC+gpgmt4j5lwgM2L6Fz6huPqU5zI+0gorg58vcFIov8pSAvJqU9ssSarS8g
f9OMRv+xYEJuHrRQqPMCae4fG0MAsb3qdOCOjOIIkA+dpWqDFkzjXb2E/hxc0c8Uq2SAWh4ONuKw
hWN28ROiVt3nYmcx5/4IIZygPgGtJoPyYmuS7VGrJJOwMN7k9SExIu0spA5Y3YlBU5VKdnSrkq0j
O/l4Nk6qhIqdQthBcGhStEB/rjMw1TSY6WlEdIQ69tFtk6GcQzb9HkV+d1B0/zWzau9Y6ekbItB0
QyeLAINY5RQT6cO6KHTSZ6a1qdcQVzotzug4w480oejsro2u5aj8GJF8LHw9HOjd22TajeYpt2x7
r4rWXgepYzkLj5bN6ut00nLIX4QRUMJxxOj093uCY/zLluDoWK/B3HKGNHX5S3FBvREjC5jEkXHX
QuG1InDb4aHqp1ODx/UNeY2Sy0RFN7BDnP1WcVmO9XRRqaW7TINBp+mORS0JBaOaMgyuba2ALwRY
VEzxSeKi+qBnxxB89s/Vsq1p31aQodpCIPaTGiRPIyYvKiwehRAmQVk1AgyOqQinsDiAaJhXRhsA
kZG4uKNMkHXONLXSX1yimdZOoyPERUrQmmH8hFUVuPFUoH39MwTqggHWvv16NpYJuRj40IH5JAUF
aR/gT3Z2kRwQq9zBVIJKMwrjznaiDR5ZZsOVqrM1p/W88nDnlmHMOzLVN0Q1dEBacTXv9MALKIjq
dqEhU4iFW65Tyxz2fsqZy7GxhdSBBqCh5letAlwsLs/CtPyrq73VmryXoxJcy3As/o/iw5xOX3/q
EVDA08HA/WXwARMZaP1yOsvQzsVpj5kunkpfp7G5BGNEu1+FCDzfpQiyVYOs4kEzuPyjknGGJowK
1xHcbMvOCkY1TFnVOHoAQPYaakxaJXekzGlsjpXyfYIj7ArPP3GQECcXyDIjVH8WQlmZh9rY7l0f
3LlFh2RXoDtflC2pISpc8Z8UiUptcOi5A+Cu/AUMT7s3Q8KkvIThpAYJDr39QocLtJc6gjJVD25h
6bSLv78FNPWvRZoFdITTq+2Yuq6Ztmr/eop1pNF1tgqSyjNlOeHTyiMeEZfDxdc7FXF8ncNnJUSh
EWBdaFNv26r7bmokT1faS6QxKE9Lqz8k9fBSFsFTpYcQIENWDgLKsApOZQNzLTvp0ks2etuv8itT
/eFMxuW2H+OMmUNCM7HFzihjHdAkbps2QIAh6A/vy3hA6lsLHIMu+gC/j++8Pl5gcnQweA8PNLGH
UxMiebYN85hFd6Naoc8PxnFVTEGOSePvQXs8ulYDvYsiLlILf6NVBTHz5LisQSdxRhAmAPyK2zkb
anVZFUpCPEX8XvV5h502faByFJeULGhXJP3P8t0ZV5xc8j1p4d9tDxWYgAmE9uIO5SnpY66L5yIm
xAh0IT31/qA5I27z0fCOeEHw17Z3RYdywoi7BHW2Pj0dC5ub6o5bakHGmDHpCwietXsjK2/1yPFm
apviLrWnEK+SgMkkQTlWxMsiADUJHlM9TqBq9oL0rMqs+9kC/dkiPP+8ef7Sy/nrYezrWuFS0Dn4
G4Yu1a9ez596OQlhTU7Q6/qy1Md+N6bqnCayPCLX9dA+emQuJd1DVZXhSkP8p+gde/nkiymz5FVG
6GjjvHN3X0uWpzp3bRFh+CiCA/u6dldKxoa1hGZXkt670S0mdoaqFCvLroxdqmsGA3lk2n9/Azh/
PejzmoRqIV6SmKWkSUNnevxPrynI/ouv81iOXAe27RcxgiBBN61ieaMq+daEIdNN7z2//i7ovMG7
kztRhI5pVYsggMzce+3B0EwtCXwwoEGzsUlkAHoc7fq47g8wK7tDqVy5kpQodTc3UiSt1jh+odRa
9k1FA2sq0nLT5cuHaHBMzWZiHJKofypLd6uDeXuM25kU9DQ/ibwubhautwZoyDarWSAzFl0ghhD9
W4MEdDMfpnXsZjBE5F/XRoM2ZvMjroZLq5gzrUYkr0wjY5NUjbgi12vn91w97Swye2UQsI4ySjck
6hG5rF68iUHkfw3HQi8vvwXnXAjxHCsXtt2Z3ZGonz8iDedbYLxGSDOJN5TIR73yRIiAfopeXatz
ztWSVH57WJzCerIhZ4E7i3xMk96uIyDg6MRvFduIr3cYCsYK1oqVDunZkB6x2b03pPvAc9A0BwAE
cv4LgZAjWCT55Kn3HAHv/GXoB7n78n8/XYMO8/86B9TzpfmIsVDXPWlL97eL9/89X2Qvy2ItfbiR
hkQhzmEVFvWh6o6FwD0j7HnV0NJeIa5nipGKkgqGxKHe+HETXVdZFC0iWaYrhj5egQ11B5FkFFao
1OCDhiTmDL1n70NU5Os5TTESeuqaztsAsoFg1D4KEP4tIiQom7AkW+q+Drpxw7P6u8AxWFWiYpCT
5Q9ETCOkiI0z7XiSoImXuhjIWZYg3cESHq+WnCFozMu0mZrmVk+fKGOPcUfyXpvHGMSsYj83pkWq
V/+l6dUuCZvySCj3i8S6G9ysRCXtGiFeXaRHul3chx5OREmLCNvwX9of1loqJGaeYNhxX7AyaJtB
5wgEjfsntQLIrQYggJB4drNGa+IiohN61a2ihfU/amXuC9Z3h+cDI8jU33pD6YnipCQsPlFAm+rT
DNyELd9CKzSg0mOnDg8tzUWOXwnvKGiHdQNivtaTH8la8u043EcpAneRoY91zYRQw7JRvBLNJ2Wt
XpeRTZA7Jnpc9lvpWsheDHxYrNxV0MWUmjERQTnICBxFJWiPdW8KuAVJnWHpRIKKuZ/Y85aDOVZf
kNxZa4vmw0Ik9xabHlnqFicfd/XSQNhkZgMeUJQHQvtI7eptDIjQEeX0Y07ZcWyNZS9tQP9Leqbg
xMut9dtyNC4JXZzVUqCXs8PgYM7lEY6GczDZQG2VyiA1fgUh4VUxGk5/bpod4hyGpRN6UlLVcHhP
L5wQ5ktXDzppNigK6nn8WKSDq9Q2Wh9Mm4buaC6XmCxX7akMOvfcqHQHZ+G2iLMdfMNSgMbzwmRF
kKy9EcZYIeXpky0bwr22BiRi0sa2YjcIhWAMx1xUxhbugyZ4vhDcSVKVxSEw640N5/QiwkmDMXM1
5b9RG8Wtgc7BrDA+NtGuiRkHg/p6k9REx2yxXrMm6Q+mTVJHCn0viWCEiNlvZpOAKu2rwJZA8WHg
xNaldnJr54z7mFEMkr81fhnUB7o4zvVwKV18PKQc0CSvxc1uO3Q0BUb+NsVTl8wu0lLRMAWNj3E1
PpVa3GH04QuJRb2fQilZj7z2Q5SvCKwa1mnfAp/Nx928IAlo1aB0IhyHodEqCwBLxdguGLoQzAbl
xgdCNDQ06SsX6kRNX6Sp5xZNeX9w627yRR6fik4a8IPiQlmsLmY3fLrdojyBbAUVEh1pjZjY6vgL
PtVnpvEnx2imqetQ8etctcIBhfxg2U8EowYLe9JojTfeGjyyYGFMKotMNDztmNSjBgNdazFoXQST
HjKkbantcDCRzIrunWS9YC3pD6wyA+WGyJurCzN3PQ1sOGi0Dobuzn6N2h8wPLrE2AzFhbdHRczv
5jlb9npCrGiMuM51gmOop88gJfFZmvzclquVimq/kpH94TrjRxHTImO3h6GDVt7MWZMJIDk8VWQy
T5LU1han1dIO54Bg2YpON0L93gJ9Em69UnOZS7M6ufThu20cXA8wP0IDBTOmfCRFMylpijCIOTRN
aN9qT/R+vplR0vtpFNxyifZM5ja5Md30vsVMw5t5kNXfrodvEdBjj7G0W0lab2sIVlFkxH46u77U
q+UiXBxwcKL2Lo1QyrR5TeXGNbhuL9zZKWNS7Q+jbaBH6THkQnge0FK22AvP+cjHlFP6AhSaeQXa
/muHzi7GY4Oh+McZUJY4bkdOyxTc7QqjImkzax7xLTOHFigDNbwOOzsr4+4amASEcFopZy0eYWsC
hdZA70as1nAnOHgM8XovuXtECiAL0C5lS8A4jTB972Z+0nBlNBcHgQJUd/wQxnAv2nmNBxsXvJzO
g0dJ2SX2Naid+F4WbO8900Z/qPK9LJwrEVcTOmI3Pls2d/Mo7+7Ab46Bp7WX3+/mLJ4eXFRHxh3K
2RHlQgIyHeHNFDcR4nJ4u0PI1l7Z4JZj/kKLLce7Zkfj3YPsoBnauk8rSXkhLT9g29q0UEtxapTj
JvI+06HWHsDYwGeAsjnhfV319CquktSphPYpTje6xeRF3DIdL5eHML2WFitZC3wvgpXUd9UCJF1m
GwKQEwQeJGKCTsN/QLmu+7WVFPdxbWQEdIRRVG3M5j3IsN3B5Ft2IFP1exTNC01A7/D73dLkwFna
nuRsM66JPbapzBbUjhW6CxJQUI/Yei/uWJmxFs4Bdbj6Fh4KS3euBt9IlQc+qJSvCljTKC8Wqgko
aLa4E6ao7Q3lpx0VCOeC8YbDcnE+wfDqRAO47k14FqcUZN0tzuPFlxGqq1w/4HTRv9AgrwkwBBaE
uNlMhuYiGvLPdNtLUKbX8tESfHis/OVV1hASa/57T270KA/uToXIxUx5rbQWKUhCuEdOzbvV4/BF
eJOxdUy7pmE2fUZialDgt6ckar6tZHBuglIQE7m1TSi7TlGAYxdgv45BTnQbA8viG1Tp2zgL/UeG
3b13g36DSUjuAD/aG7tdfgyrj7bvRtBTJ2nldYK5wA1sqTkQ0tVMMNJPPmroJwf6TwtC1hXFzw/5
YphvhMz3/ETXn2zD2yBLJ7ISiNNlrhAzJhaSwWi56WAzX0MBbSIVXELyhlgOPRgu3GdKVObBUWOu
siVWviNDOaHbTALBOi7QOQmmsb4xorlHVvMhzJT0jSioLllGoU4KYaTKwtHv2sOsRSQl1ll1BKo5
6MWGnC9mdFlL4yBH71WSFrHrndg4MP0FiZfyaRNCw5aMMzWW2ELivjAfq4bAHpl8ixTee5pABgkc
MA9NXBG4PrU2yz6YnqbmPrV8ULru48kslXMkBiyiitQg/MC0/50444+cuvZiGnYDYNdR9eTi3dw2
fzcH/dR1zn2mLfcq++ov8CKDYCv2LchSgZ/Iv+TpMSkf5HfZ2Zc4mDCELEQpqGBAmKIbDd3NiCMb
UFLxXJNES9OXuXPZPU2GI4jafEmM5jywfTpDEBIrEoBtqpz2NndGdGSGkVYf4di8R4nbH2Me2q2K
7OVWTvnB6lIXi2+YrmG5g1aLivRmhJx1AEI/gcONayuKe3qbDS0xI1lucA/im73gRiE+PQV6ufr9
SX2bd7cQ5RYxfOyunbfNWtAwlqUv26gr3NvI4sWviXCdmhTZXj/DA1jGa5f1/TVOcn+ewvkaSdT5
0Md9zilAF14LPLs2xcdEP5o6Fs965KXnUAWVYCohi663O7qvzmmZdjMP7Zuz+hKKL7cYl+0kBQil
RRBjxTGdgYws0uRjqvNXstMNaAOAgWwvxEEY3VKPrahCem4t6YPhjNfKx7mLv693JVOp8t5V2MEL
LgV4Rhats9eu+R5MzZM2kBXj9U/YNHB0mY9pzzBnyWa5NaviPUcGgRTuYcndZr041cjnwcDBbGPN
TNRdFTPG1Ua+RlXmp1JdEWNM9c0c/RlKAFsccGjKTIdQdy3BlXTPZgXoiDaDWzy4LY1th+wRsys2
vU4zscEX2ZGGilkCGTvAHa56hh/OyT+QhDvS6o+B477VXf7RJvQ/qXx5cS2d1g4a7/JlHOv8WHtY
KvWuBUvNlcFIbzOHNHru4NtyCMMgvpZ9jbw0BxwEK5yXwgH8xxVh3ePAThCz8o3EKTvjYxynO+JR
fB02eucA3/RIaDwhi8LhshVIoH7EfSkC1Mm0kg8Rta8Tw3cwAmQZesYXOp8/I22waHZ8LDfkIsvm
nEwcwkjS1hApT7XN7yWE2rMuIc0M0x5m9qUSzqVtaJeSyvG39JjuoExWVc3fomJjh1jQWg65bEJ7
czujXzUzdpyILhv7pKAA1F70SKfWyYW1tWS2n5PxZqMAZZP3nZZXwvbw+YIFuaUmadlB8A+t7nmx
w7NeZBZ1ZcLdJCY8zELnZE9vywRDE+EosgkQnpKJ/gLfa4q8Faa12ap92DAIZROH+GMMzmOh32iV
Yy4HrjLjxUP3+CcfiNkd0FpiF90Go/gepWP48AFw5w6kDTp31Cd7Nw8wKsd/Epn+JCXOUffJi+d4
DS60P2aeE2HvzT4cC6adVApIyI4V/vi5H/aoUU0oq9mwZTN4yHrxVAdyZIu3Npb+HWLXPod6+9oQ
EcX5vhaz/Z7bXbA2NBfAv2VcYntBVdHTLy9aDPJc5DvBaJzfkPSCXQb8YZH9Y9lElZ8LZv9RCXeE
eefVNow35PnxkU2NBIsR+b4gGbpzk/lquqmSozvGGjJHnFBzMCj5KGqKx9oxHglWWBCohC+2J+tt
24a8SPZydFraH1kW5pwKzbIpY/G3Nftul4rkbGHYF+Wug6XR58sjt7F/zVg/mYsOLSyke6jNXzNI
N2aDvD/eAPACmuGnlxK+ydU+Cq66sAvfmfAYOwiOc3IilwZNd0wC2CYZOAtNLOhiGBiIgQsxIN3k
AGh9msAXo9O/566nfZWWL6al4GllerSqgiwFVmYQx7umS0mV5KXMLZBidgEkLZCoBMKPFHM/qogT
IzV3v5A1uuZUwdJrhh8TDhXuI3vFYzE3qFGYiYyw8qPylOlOuO2H6lvLyaUrmve6L3e5ia01cPT3
qdQOAxru1eSRH9Z7FAGDOAalelUn8uRAUsruT5WFHIn+wJ58sAeCS0rT2EkFWjMgrrkKvcbzXlkK
xqZ34tWDzjZ3IGVqUWvrGpQWsjRKdgVz42MwxAcJN3o/nsK9ebYOd+1S11jzO/4SJC3Y3xOEOBdS
XNx0446GLdMfhZFjHvy8wJVrdQBz4QBqjrQNDjzoc4Qjc6ABXVdYOlMB6jqbrbRV0Dov+hMN+hex
an9SBbXroduN7YQknctTmIhgzdPc0lD9QXNEtqyC43lUVTUoS4j5xb7J2P1p5Bzoqy3MtIHrjVD2
PIXbozQ9jQrA18zzKsc45qOeLRSiLxl0UuGNcV1y58BgGp7TjKtbSTnAGc9gHtSfUNC/VEo8FcWE
bwwg4PyLBlQmQCs/TESmjZhrm+yd6VP5grtBW7XQBUeFGYwVcDBV6MH0F0JI+35ewBKSMoVud67B
suLJfGygFzIvIpNZAQ0dto59IpjLQCVm2AH2cIR/GCkQYhiyc+O8xD/Gb5AOdHgDzrIaFEBRUyhF
q+mHTWk7T5rCLI7wFnUJeFGDwBi3TrUeFJRRV3jGRABqhCp2WLL+jnZ+eRCwHE0PqKMG3XFWmEdC
Yr90uI+zAkDOCgUZywRZkDf4Xtzt9aJV20CzTbzoOYUjaSigJLo4hjYgJmMFm5wVdhIAuy4UhlIB
KRFx7EmYePJy0PFlB9igJtF4lTMkRHBVbUfIliaESwhkBn686RDBvuxGXPBwsuBvKDDmb3O2gZUJ
T8DZpAqfGXCbgaYZxpytIRNLzkINpuEn/GZMHDUOUidffhKDJkbZGnKNrytOuVfRETNXFSR9HzNv
ua4RM4FNydjwnQBXT1Rcc4AGfq/sEbiJAB3SkyKW6jYrVOigoKEx9NBJYUR7BRQtftGiMEb7CP5G
pLCjHfzRosIZrKZdrlHiIe/2TF2oGDic3UQ+dkz8aeXDTVBYU9KY/ahRKAtWLje/CNqGfCwUDDX6
So02uZYyQIuvcKmlAqcWEFQnhVIlP2LZ9M6XMZT4X5dqo3tpfKrgr4KPJKLU3gJG5TNCaE0htRoK
2dpawFtzhXHN4bny3snFPmV1dglAvfoa3Nemdy6knxxteLAEv/k5fNhagWJtF2RsouCxUeRcPdei
lZG5W1Hb760CzdYQZ4sT8l1yMFplvMnLcosq1DdneoXgalDygK2NwNdCsZ08bMX2/E3uN9nHkUaK
lkLexrBvaXUdJSxcEyaugI0bqPEPTOxkZdN/m9rA2UAV+TeFTrQZyddOnC+YHc9SMXdRHEPYFukK
WtHfJkEvETwFjUxpjcLrLRW5twHhS34EZyNM3xa4b9NBq0NmsssY50ISsf5ligTMdvXmggZuQQQj
cHjrFTM4Bx6sARHutfme6fzxIccdYjiUjUH85FToyuQ845PW3xPFJKY12UEodhSrGBTA2bBgrXhg
jEGW+fhMH3r6WBOY40nhjic4Dhr1kJWGXMaNv6UiI+vTcJ1sWMlC+e4VPbkFo5xX8JQXSEOPeC1v
mnmI2mylE4JBSAQMZju69TTjATOT+FVs2VjB7cPR1KnHOSfhUWVDZW0LUd5JvUgYlNnkQ4F9DuE7
XoQiQbMdBn6k6NBOBSca/9weF8mHa2iHWJGk4SL7Wghb2lSU6cZj759ooppxxy0WrjM3xGcvrZ8t
VhuIPGjVmuJWg1JSFOtZ8axdRbbmmc46pGtMJgqdiLVifhkUCxst+bydFB/bU6Rs0E3GFnjxjrkz
Tg7F054UWXtWjG2C/3Q6cICqbSzjpaR73btmdm3Nyrd0LzsHYHU8sN1S8bsbA5J3oZjebnRElzFQ
6LA0DcX9tqFuKg544mqvXva3XJx0A2AF7LNihocz9PAOjHgJTpwk0JauPWr3WrHGp5r9NgA/3oAh
h/3V7bA841dWjPIwxPvN/Kf184s58U9NA555aBSUSqjBhYR1vji84cDPLUVBV2eeQPI9xznNkia5
1d6w14FhX8gCwOPRAtAHbpAiHd7iS+Sozt3XQContGKwg5/CGRvzcW5Ia2AdW7rYScVtrwG4B4rk
zuiOs8DejjqeGx0idRsBWwXNdy3rRt/xzUMEGH5a5u9lSKINmMkzO/s2QbQHn7n/ayGx55RF0EGE
t97kX41oU6TOvK3e4H0DQuw3Ajg97uiZ9mpxsRW3vvsl2AOjqaZT0b+iMOkORdShJQ6eAeidzApT
LfpD1VWFir9IuCxjzvxAKmZ+4ULPz2ijo4RrHhZF1jdbhKaFou33irs/A+DXw3hlKiL/oNj8zFw8
ROHjEVsXkF1F8K9sWP4xUH+IOZhscjj/4TFS1H9NOI+1DWSWOIBJ5QKUKiFAQIrERq1j6Cc9AMdj
vEPSmKxLlS0gRu5aDXEDmsodsFQCQauyCOis3IOIdAISGq6Ubg72nXxPpE3vm86d7O5lb6tsA0HI
gVBpByS38QaoBISeKAQCmIgaJxzBWmBVIera4kBpkFmLV6BhNWZWMhUo9XfcRem0qLyFieAFEkeH
dcF9NVGZDEKlM1gqpyFWiQ0OrrFKZTjkXHPO7M+pSneAxn6eVd6D++yo9AdL0d0MlQgREw2R0dta
5Xb4UKvUCJv4CCIIMeWO2PxLoiU8lTFRuaRN5BO5Ew1zApTe0UZXmRRgYgC3yCdH9MxtZk6gKiDB
wiLKIhvJtIhVugVhlY+gcvOzTfBFphIwxoyTeLwvKhljHsguJipD08jMyAjPcFSKBooa/tIqWQM6
QaCSNjKVuWETvtERwjFFpHGYNrkcMwEd/DG4u1RmR8r2/qKpHI9AkOjRNWR7jCrlY1Z5H5mLPVep
bYNZ0tqgNbybxxQSLSSVsKnJLatqOAhdtwEJQlOI61kD08S62rIgCDsMiQfsCQzvsuSpCf/UFBvr
wjZfBxn6RtC0p8VqiKTynKsRjtZmBhe15fWq+rb+MvvWIzuH6MIm5P8YzXqXdOay+51S51xidLOE
dOj0Bn1LR/pgpzq/EJm2yWP2U1A7byJ7+w2pzZ0KR4X1QxgaXNMuFG+p0I99Q9Zw3xL0A+7gsmDH
fYgYuaCqIakYLNo90UW5ZYBd+m0RG5cBc/F/ussy2P2qM8l3O/4Gtv7GtPICfP0naqDyIzSTo57C
O9LYibrxJYMdObjx8FawTC8FHdeVYQ4vRZxY96ZmYhpHVX/UpJu9cxaDhJDHOs5mMEEOmB0dHcRB
OtPTDANmB5zL8LnpLzsUBPm670g/LVL4TxGfaF1WoAPYsspj6g7uCcBZvSt1VGlL09ccupP3iBj0
CIaVuitko/H0/Llg4chu2nptFD0kU5k/Z+W4zfSWF1Xii9aZNwaBdzQzbaELSnzAbJdKENHq02PO
0kuBHlBn58t2YNfHdRR/adVtagL71Bu1PDFyQ0sWXej8OATnKvG0+pIzV73PeCA7W5JIxX39GqTN
55Qm9aae0ifskeORooBJSNVHj70xNAcrMelEYHum0wuT/1d1MDPqCThS/xMdRE9a8WVU03TrvNS5
10vkXBw2SocpBiOigh8XOMX59wvX8vIcmuPM0p6fTJK+TyT5eQAvghV5hdbD4BgEJprdHyTLn81v
uI/6osH/echvJofb2hR6eIi8gfS5TPNOoRuD2i1rmGD5QB/c5aIb0pKtenuKVyDvMCnRSLARELeW
9mPq6UtmM5FO4vdYp8s8dJl4mHSCGhpib3Z2MOLyImWTNlF/oXfKmLRBQOXVXPgSAjOofBiv9zmW
ppl4Z78WimYwkvqbjrXzONicibmN1yQ0L43DOEWiNfjNuB7HckG77H5WWZMezTBlxDlhZDbLAPRN
LLjrmLl5Ja0IqgoiMzi3THmWpH9LmKLpeddel1olyirrwhLQkPj1HhUSRaKU9SprsF46osz2hWHR
qkum/NmO0gcuVANFW4RGGEnPDu7g3hpy9EAgYVQAQlCt6cjEz7aHCXsRauKu0T2yU28/zAKuh2zJ
6kn6K5KYzzELjqJ1o6sAQviIOT07d2X25uq0xQsNiY6w0MejRSD0wUgQOMuS2rcrxIYcN3LikKND
2KAX6xEj9RA7rI4h3gex5v7RMwbVVsouzOu8H4vi0sgREQxSu82vgsb0OP+IPikBRYWvS7tcNpFV
yf/0lqltWCevr/et40zfynFny5jhmzOQ1xOZ3clp0XyYffRkdLArOSG4rKiYZD1kCty0M6IBd9iN
vfEUAqV71ucnWZcJNcpYX4l8fXBsTMYofkzKgUMcafYBZcBJWtpICCzZdaPsqD6Buz+LMf6TmUZ+
cWAzP8fz3zYebX6aEA92hqTFlhaXJwJj4ec8gvJkdaWZfJuZjgOmxeKY14vjE6CLuarKngiG5nZs
dPjAGbeCErwjr2OS7AnGQy6LtAAWUU/RU+oz/qvuSY+A49e+MpjKEOaI7zizxp1p6CaaVg5OuFib
VuCD41fObsbhGxG/uZPQ2076lGBMl0jcUolKfRmLEiskXNakENO2tU30foR2AUvoqb9NLNj7339Y
zHFw1spPrczyf70HPnESREC4NEEYMkaCMWh+L422PtBzdy6jVURQ4wHLhMV/n55xgPb/ROdRYliH
UEjSJ2Q8HpNhhvgQe/5icCmdBq4Ua2Tp1sbRGTLoRhieUcYjCwrKe4XFA5jGFujC/ChrORELA3LJ
yFPzLSwowxGBELEdFc92O4cbwNnO2tSCa+TN4+3XamQhcnkksHj7q6/Vq9BfluSkEQPzMUT1ta+T
S+SwG6cNY8YAdY8Uwxt7qfs4h3gSehoyx0oN8CfEp2VgNLvMdiYAeP25oFt+5y880VTc905RPSy6
Nz/xiz4aWV348NurC61oKBgjCa3COdthPiDTt38C+iWfTNjMFT/OPdCGvQYynW86sYGnNmseiLAa
JAvIqJpVOWE8NATyswxZJJiB7oiDbvmsvMha06ycuaOhAtYS55f2xMgThZ/iPqnh5ym1VGpCVjHe
0XPbHys9fp4c0BxG3+EPGmS0jRo4Nvh+AUS0aO49hGq32QHLYzP1JIKLLFJMHPHJGwhbn3CTDACU
d44BOag3bdgHAFLNOvsyJpoQohw5GLErr4RQ6sVsmD8wzNfEU4X/lgnnJJH25Zs+SVJHUGSDQG53
Ip2GM4HLkulvbq9M9aSbFpJWU03VuxsX31Ov49cjEaAanfSndqfDTEKxy/F/Srwwfxgb+8OdnWeO
3OG5xbzq103wwzBQ7Efw8VdR67ZfIj/Myk6/TwANEYhNzVc8JIfBfG0ig8DkFIKTlDqTJJBnDimQ
58EdvwdW4L5pxbPWJOFDgFPnaFTdvh0QoJVMmp7rLAoeyLc7/H6n6fP77yltBN68/tX10+oML9R1
xLGTsEzzkLQeh+mjHrab0UXLi4WqOdTMry+Bq+cHJMXlBt1Q2Poc1h0BAW75VqOfhY5dX8dAzdXo
xT8NTkBbreSW6ZCdnKyENjabZQIzZI8AiTBAcy7Udu/tgGO3D3P1ZrE3HduxMl/qMfYTd04Uzjk6
6DHxU7HB+TiUzPa6ZCz2dVUditk7/3ow/rM2FkB8GE24DbaRsFIxLtmrjTrEEvSm7WxsCbK1qGiz
HCIpLUHHKLxXDptt336HuZzPDc3HB3eOiWsKK8vvunLahbWG03DZiB6m5goNAtQbtQ//fmlDgEwc
Vfvfe7QgsWWFMQxTUIIsNnGh0tVN5+3dAOzGkkN7LpF/X0rwHZpls0YzbV8rH3uwQOPFd1ttaxX+
59bWrmLx7JCm0gRqQiZEze+vxaVYowHx6xzsZ/mS0ha9uLi7tpKX93cjTjObtMjfzVY0KtVaQ99d
xiROyWRfSqVps0bzyibAXSYvPsPKc35c5CtGESXRCitQmjfBS+IBUu+AcIgIc1VTapNvEf13MJM5
WzHiyEnI4FT2ROb4UWeSrEFiSZOPJajvm6SPvo1t4Z7laH6IcbI+U3cGLq8o/XYTm295XVMCIgy+
mHhcXxzLJSOGZAHE+tNN63nUWItu+oCmodOZ+FfN/GIzEPNzNzf9yYC0Os/RBi3Ra1jll46oinUA
JXxds15mRnJgnsMR2ReEQS4fTK07SIUZE4do0W5eTUd7ySFC2sGX49HT6HW5o1tUwj4hT92rix/m
bHQpEGeaBZOzdLhVFhOruPujG62251eDSKsW7T7EBbzWaghWdIVJ76380dbvIwg71UhkBvzgmg1P
N+EmXhb2d21x4PatZdPnvRZadJ3myNnS/4ObPMbgVBL5apUl15l82RUSVEpPaWbm333fmQdvXEAW
4pWpnL9eOFBlERgBsqS5L5HgFxO6rwRuktcOMygNY4IDig/DIB238KJH12zfEeNdvcAMmSi4xL2Y
2sAsHxNE3Wug5KxLlznPNmLMINcJ2EMz5jkoMmc9wCVL+S9bVcPn6LLoA2tcgPGHFHvSnAkK6esX
XU+ProfmeSYjpOzCazY207FKZ0i/cYWsS3qM02uoI+4wfuZF5HdFSuqGnn8Rb8HY/awxya6Fqtac
Bwwn8d7JWQxmNf6z9YA62tIuBLmeRxctNWaojNYEizSduyfH0o55lhC4UCi9hrlQiFNQ4KFAYrZI
uSP/K0LnscTdfXGXAAQeo+QkAh0+dX6od+GxK4MH6GaIW1nJm3Bw3hpAWvYcPaAa/im48J5pOpJe
SFDFpi1qe+d55qskBBENGEUtGLeiWL5IZSrtXRbX/wwSZjckXrdYJPwebgVj5E2G8RuRzhb7RbMy
PG7NXVHsacGeh1wgBodtq3XJJk3706LmukFSrSwCSddc9F+cOEfHJ+f3wvTOUWflG0zFySFyN01Q
7Rf4dYIghRV+HURiYbVzkqHYW/i9E/iSir2rF+zwEMwqH8awP6IZpCfAYTkCmKNxmezmEpxAsLzp
oX6Ox0C9ieFjQtSLUe/01ju1Vk4VYGrPfWb+mRlk0LhJPrj6mOiBPlI8jhueawPWtykAyUAOzV/1
kmyH2OD37TrVq2myoSCNrGfvm13pS7aE5cY5OBo6OjB8EDiN2XgqAW5pMEfW00SniCyRXRMMe5pE
ww52HuOUYQc5x56or6e5hv7Z7NEEShrL60nyk2mfbFyn+Cf07jXOgpPlVQMaZxE8Mk+0HDqBVpRB
DIcmNZIaEnrj1yxui+NFvonCkzFP7aOEbk5MXRDwuMbewJ2C2kNn2tQta1EkT0Mp1wzLvul5f81j
9DKQhbFK+XOPulZtZ1aSyV2VYQtsdaO/4ZXbV46zbbl8dFF65xW96Fn1yth+bzQoB4rSH3L0lyXO
8rKSZwaFeDOz4ntwzxM2/NRxEZcnnKldBBhseFr0hJRLV/yjSXl2Jii1zZQsuGzLH/Dg/L4pzwoT
7QDdt5HCAbn/GHM9oZ53ulOGbRrFRA2ElcFx3ZIY640+AQItmKjuVLXylU3uVhpKb8qw1K0I1rEa
5H4kIbxGWoTs0DFwqHjPAzri9WKTBZoHh7GsnwXxMkVTXEy7CfaBQBqf58vRIggilMG+dsk8sQ45
V/6QUStMzlM6Zh+1kb4UaUVejAKZWq/6WHxo4x3KwqFDh44RbmU+9bp9hhn0CODkvYDFxIy2ZhXr
0WNZgSE27MRZuSVRGJNuPXcjQ66S23g968hHYu++5PAAwP2eAsjrnRyaz95C3RUn+zZAHmcir7Yd
aazbYXxixPJFRfYCHoAdLm5PrjVUG7cF6dfqBCBbPyUjCfczbfq/0vlogmw8y4V3z4w65tqHkWjY
VVcSKDTk6l8RPS/7v3aO0VaH4sAkOCVwYprWLqho7S0Kk6NjMsn0ArqbbeS8WtqE+cwbboyFhp4n
G5fY/lED+Zaa8FpwrJIsQjBBZEbl8uyQ3Oyo/1Yz3Va0Y8sbz2A1ac0fN9DonqstXdNhBILsggO/
lH89rppoEHM1Iqt3srN5nLBJDW3p16MR0ekmjnRliEDho3chMoJj0lGsOgCvJ8EZO2Rbo1kgXcmf
wFZ1I2fv4NiCc9w9R71Hl3HiKj1AThQDSRmgRNdTfQ91dRkQEOl62o1YMULu/3Z/GElbWlVuii47
+EtN/eQk8ReWgX9aO/ooCbCF6SqEriFVqEy8rRo3LpGBoNyCs5x+jKg1Gp4hPljPS16kxgcP4M1D
Q0ANlvFcDFv/cWJW3f9wd2bNbSPZtv5F6EBiSuCVg0hIsgZLlqV6QVh2FeZ5xq8/H3Squ0mIhwzX
fbsP3VERdlUyEznuvfa3CkDwcqzJ2k2sOUOvZqwa/nOaCxGU6EcODC1zzJd6fi6rekfsaWMOxp7g
5A28l1X7lxRoRCbyfp0p7A0FI0hMSrfuSnVbFsZbOymvlQ0Euiibez5GfPekBBj8RDF7tFmIx2bw
KbdAfxeP2xzJnC1VzFyTqr7rdRPQeRsH68R6IEtiw0GuKROfI3pY0zA9M0W7bvzvIaTKqwBaDTst
cLy6ba+9lH8tRO24Icp5ZyVIxyqiP15llF/s+f+0KnykvOQOoua4VduWuonKan8yZFNsXsWBueoj
sasFrpVRb99HuHOzpI01GJIYHzcfvZg0yfmjy1+jpgo1MF6aABLOceiMfnplix+RGRBRgtgyOcpD
0QNTRSeA+BlfhZ6TBN0SXLQZCJ2S+69SLCMoKebC3as/o8lpoKtIx1VJCcdq/xCr+bQhtPUMZeZx
IE1XUq29t7jqOg3sXqLy01qrtRclV40rpPffcOAl95uitBVkZ5riNRobZMCUB3CMWmzeleWQ8o7d
1LJQD04RV5FU29YKXuuWRS7KJ9Cyzqr+wenzZwSt96gBUzbCdRJPLPFpHUTcZT4Kl/6/pY0ZlM1B
U/vfUsJPtLE1xh9/HrLG5r/+N2vMsv5F2Z2pzsXNwnE04fyHNSZU51/IDqVj2ro0VE0H6fE3a4yk
1L8MkGLgkmwLlr2p86/9mzZmWv8yoY7okuoQwzB1wCT//ml/Vzn+L9jt/6CNHReQgf+xVZXfZusU
bFm6PheRHxSQlZpUKTPhkUlAYKVXeySrobYnXuVjLngwKicKLMVMFfpv0TJ1iIu2ZobJQVumLXzb
HMrg2owcwY5Zd7x7OdEsBFfzTQl6PVf2devoP+0mfs2pj4kvFETOTZz7CYu66Ub2nmWZ+eBafpe+
m1rGWywHeDteaGdRS/p3V9n8KcuTBnSw465Wo6DKQc8GN42aW8VJd51t3iihf21gcJj5xQWQ0KLM
86M5C2YovDjNgP8y86wORnbyOg/iHyVWZke5LC9XpbU2yO1wxnm58BGXI6iphiDCJZmVwkQdOFck
HjSFfhdFfJDY18b0h0LORvW+2xqSj3xY1xJZq/9X0v6wIc/z4EX7he8NKVGk/xcGePEz+A0z2gD2
A3lfTZPm4kMGk1SkEToNySQeN+p7ZTxf6OjckYOp8tGCzuoyZ96fSiPHHQ0m08iDcPZkQSdL+TVE
/skmuD/i8+zE2rew7B6avLhPRjwgfcrYIs/YKa2T3Zz/IXNPPv8O4FBgKxxW4+J3RAMVJ0lDT8m3
XesUIYKsD961pn493868FX1qyIRipwn0khAGFlCwoUuDsK+qZudkyaaD/rCpkvTdiHXMueS41xqr
3mX6dNtr4FbGet9VYltEEIdmAUOg9ntihcAWcqT7gqJPId2qExem36nPfvgbFxO90CqKjjx+46D9
FUp7XXJRPj8Mi6X08dlZtmxVtgmmSV9MLMfLU1LJpOETwjEQlAf0IkRrVnV3oSunviuyBBYSAfv5
yx7PL83HqCjlv7zT6+dhvCO2i6LQudCb5XgRpNRVBDFsvqYkpjb/+cFqTS2vE2qrka+pHqvoebK+
nx8t8VFBfjg9ly0sxqutSmKPZPz3DbByM1Oor+Lt53u70rZ4M1K8u4pi5UniGBymxQP6iZ8VWjSE
fwCTam7pZSwwTbQIaFcYtIgBiY6z0wbwkDba9QJdskZWEQiNBbZaq796ZnUzKdQAtOq3UuCMoaVU
Mo7dcyCoMcHnyvWr9gtlBC+Yst4hK3CTNr8vSQkbWgPLJOIelwXPduJce32pbMAuIp0d4P+jnBk3
6OiiqyQSX7RRuB8ukyHpFqf94hvBLSjpa0nhIgWTPo97B3lWFns74EM7QYnfSnHqP7gMUAefhMlG
dtO0yUjka44RrODef5Nj+9LmyU1A4Z1imS8BoBXc32NUhXrdspdNxo7UOlfc1Hww4uEH79sHqcaE
MLv8mhNgZVQ24Wn9qoiLZ9WDl4STnxdQQmpqyh+hX/2yayRzFGGj0hbcc9sGOAvZdBS69hdRkBJU
I55mNtWq011U6DtpdDcttkHYSL/wgNnnhXhPZ9qHh4cXjvMPQBCea2wQowYaDqp6zZE7mTZX5yeS
tlx3H/MIUgcXImQ1crnNJUC6qJ6Q6d5HXwmUffaducHu5kWYLSH+tuCprgbXfUJs2G/V285I/6I+
/DkV2p1ORWFQ5kSam29GiFZ/jvBKaW7tSdtTeeWOQ3qjFD2yh44QV0ZsL/O25ztwaqVBa7UkVqm6
jTzjeKUpeoXtDTGgfeQnc4aceOrT+RYWd4qZYUI+EZCJzo3NUT+uVwdrucfCRQOUkO4DZEPCv/GI
0bfmz7x8SzB7Od/WcnP6aIu7BFuHJoGoLHpDoLvFIq1K9wh6Q/XVbG7jfP9PmjDBUNIX6IeLrYml
NZTCoDyzQPw0xjcNkXI5PJ5vZHnnBHuA8IJiTcFdjKPcnAf1YNAALo0yqOzYrf0OwH69J2oBarN/
q9UMJ2xU3GCxYBCvfc26cKB+GkOogLAZ2N5VIExkoI+bTqneN9VawbdzrHug3jxCV2XJgVmaRndh
9n1aPaYDsUSVUudKhO5w0U2bAAXxLkRvpCnLVdSho7SrMNohh5Er6AbqhQvn/P0Pd31dpz2JPTD4
Levz5cjPE9IovWwJeFnie2nM8ToDFSIugVbipBsz8L9LMnVUFVpQU39zdhrcxziogWbOHxba8fHI
Si9tvFY3x70DNMdtSyf8EwVaAEnSVi5wcJcdXTTlLE5p4H6djETn7RpUpFhkDbZfraU3lrWr2kJ9
NMC2oYlRfP+vDnBK+5vflUXPM3B+nXFVmB99xz0lvD1WCRQXdzAQncb2w+ijO6wrjJcBll24aS63
MGN+avL8sQ2gUibEsOPGgrq29WAIg+umq6mdb4HYUUI83p1fkstlsWhFX4yorEJHEYpn7eC4hPv0
IyOEFDT4FSHD/922Pl62OpBVC4ty5sxxj5IBWrcC3cX1rQ7oKHk3XH0Q8P/ufPxoBr2XTmkuQNfF
a88E9ZPWZRK5o26HW3WWwBYRXt/Uj/Xu+dFbHgJEDJgN/21qsWtWU1n7XgdQjxL7/kvY95QooFbj
IRZ3lropYrg9fmm9nW/108ww6RW3VDYXU1jWsoPSawnzBxoUWJkG5NjaZNsQ7rrQt3l+HW4qhklM
w9IoJ6L42+akO/5afoUUU/F1xVVFASCk0PwAnV6Rx/LBL8fwizMiXcVGokOW3o+ELtHpyGRan+/r
5xGWxF7AJknOC4PX9PGvsLIQyS0oRXc0byr72iScBh09iJ+ypt+cb2q5a9NhmpJcedi6Bcj546Yc
pyhMOXShO2l/eQGyOPWvUv1VdRdO2s9fT5oq65r/qYCtlz3i4Giod1Gk25QmNZRSpE8WR96FI+FU
K/Bw2e9ZbIQIluMmuCDmolZc4U/qjw7MokEVXSyM3/8+JuFhU+NcB4FhzLPo4ESn7LfPY1vroYdn
vb/roTv9LL0kfOhRCzZbat3zfJvl3BfPf6xP+5ZJdl7qHHd8NpWvddxuAYo1Qh0ZoMIcb1vY32oo
u5WHAdTvt8MyM1V1vjN8+lpCDMCexgL77LTwHnTSk48tnpabkMlyYSg/1u1ixQHK/E9bhnbcpwmN
aQn1qd+PNX5ZfpUN0YoEPgmXjNea8UuNtBdoMu3WgEiRrlCuRo+9zj7qUEcGs0VR3893/tQkcgxe
xSSUiYp+ALMPPm4iwhYcYe/tTcxx4sgkA6pc6PSJJlhrKqEyoqss8eV3bLog1o0+vNZtElIrDShZ
REGNE6a73+6LFFAa4Q5Ki7fZoqGo1QYcZqTvVmQMnZqXYx7enm/ixJyUzMZ5m+Jqy7o7/n6sAKPV
rMRzVTIwVEZTSY+ENU2pLjL/HbX/PwF5n3YrUFUzWlpnv9KlXA4cVqvgsTKSFVjBBrwuLegY0MWo
k6HAi+qbS0C+U+3NoREJFNURmrVY6A1IkDG0QxUNVGk66wp5yY84EXCkU9Qxv3wKV55+czjp4UGL
y5BMVZV+NxnhtC+6RkXWZ9uTXFdFH76W0Vj+9Q8aE9zvOE9Vlrl+/O0Sb3Kyrg5iLODlNiPLFCnN
fdd2F2bhglPO62fuFNEfcgbz63p5B5LNlE3YiCbXpa4Pf+gapxgVNtLN86rZtkM7XRsW/MnJB86H
W1i6Le0WWhFO51CoVCe4Ot/tT8tv/jlzpsHGIML49CCrLCMqwFKPCF56FzNGt60u3SM+rYpFE/Od
/mATiczeb3gjJJQUA0eg2IhUKvMLv7dQXtis5zV8tIEumlrM0RCxoVNhGeiOorqaoB9UJJvzP7v+
PsNz8vzIne6WI1FsgHTUl9ejEtB+VeNP71YDQi8/RXzdNKPcRiayz/+3phbnQlTkEIzCSnNx277q
9XCbImcg/3ph9E72COyaAcjQIaixWAJQSW2cPH20VD78rDqOASyPmrPROit4O9+jkx+KlyqXHTZL
3jnHc8Lv9LFPw7Z1kwwzrOaP1HIo+N/pMbIF/vF8Yyd3LkvOPH5udpq1uMjmHF6wqPrAreLbYgxW
qY3ygDStEl4YwHl6fZp+BLLm+wiP8eX+b/dtPInUiXluBG8Un7lOZnzB7/Mr1pcBuuBEQ+Wo/VRk
6P6DHhKoI9Rga7xGFsPZYpeZGBSLuCmuk/1aiihz1rWag6Qt+pn3p0/Eq76fb/TUdHF0Qio8QXCm
WS4AKHoWKfXM2etgetvCuiN8tFFCbXO+mVODClmZiyzvbfJ3i755Sl22GeJwV4mjXL0KzcCSd1mv
aJugUKGHGhJvr3tqKPE1kyFmTc9GU9vxhU/7KfDAznL4K+Y5drCJdVMuvLoJoZJa4aOsn6OUojCk
uRHCK3Z0bJAvbMwnRldnGpmSRBP36uX9dgxFGftaE7m6l4ZkYkvL7XKHq16UjRf6JuYFsJi3EGlV
mOQmGyT3o+POAYPCRNku7P2MLBRd8p6gAsZ95FE0491gFL+mXr+tpgY/KpAWuhJc2N8+hQX5qnNt
Bo8vixOfONLxDzCpnXNA4tr7trQMxIa80NZoVKZhbfpF+MNpi/Zr40fhI6dq8U36jnJNyXdz4Sp6
asiJfBKb0OzZ9GueiQffeKCUi5OQ225haBRdRvBHwR5EOoHdegp256f1ycYI7uBhx37hLN9NWqhg
ClsFKO2FWA+SSnof3Dv1d+ebOXG+A+L6TzPmIrxD/TylLK017ZOoo0a0K1pRrpNejn+LSP7P6+iJ
HV3X55shT3T22WUQ0KJ4K+07kVyPuChTkT9SW4VfyKoFzotsJvXh3MUX3rgnNnadR7RDgzw+P11J
DbzKo8jkZtH2s4lytq56lDmtvcLH98IZcupzzSeIif0Ut8TlGaKHQzgqg4JzQjba18GAWQ8IQYF8
XQ1+9xVhEeyzHDDRvNu5XCwWAzWz9RhnDBjCVRT4OHGsNHQEatJ8OT83xIlOHbW0mPDjoOhtFWnq
vqPmknJkMlnt29THEUgZv1PHnROPQGSwGe697RSpGhYLaac6V5MKLWBtK1pHqXAp9Xddr8r3bNT6
97ICyXBhEp+YW9xONV78Bi8PourHCxOvk9xLDCW6Nqr23WlibfYQFtsEY4FNie2Pa/UU5Z8fnBML
x5jdA/ErZWfSl88rZZTYTvmU8UQo8ktl2tn4nZ1v4tTwE9ulwsLmaCHHc9wtuLU5zGGI/Sa4i7wK
jX1YDDbVL1N4IeR0agAPW1pcIBusoyAtZCrV3k237iKVsvWeEvR4FbXhbeoD1uhF0NkXvtuJQxNF
lM72Zqpsqcu3TuoMjZBxZu4TyLp1RBb4ptGeB/ETYs4K1Mv2/Hie6uVhc4teaoVBERbl2ns8lLwH
hy7r+FpAgMJrQTXfbCUMb8tMFM/nmz1xQfmIHM55udmeb/5ZB8eGdApHH3EIcDsn8ddSg0Lhl70H
XodagLyCEGVHk31ThZVBvt1oLwzyqYk6By7/3fzieeW1lPx7PJD3/eDjBd4CNyQwnPqpdyEfcWK6
stESvXf4nuZnVZPJyzhWU801x7GEtWdC4ElR1/aOM12Yr6ebmi+yQEQNsTwcK2wcYyR80g0AeGrb
lgHMNgisEc9ioABp+vwXPDFPCXUbvIFn38hPZ1cCuSLGe1lxA0BarzBPw5s0xLaIvA6MdSS3f1B8
I+AbUQL8T1rG4pQAGFKx5dyBiYaEX0+SawVW5ZfMxjRcTJF49afAf8yFmf6ZtjVy0yGFAvkPmubi
TkSCT0rZ4vG01aB7+BnUBteSVYFMPe83svSjm0wR2m3lhBmMrrHetp2a/qbsb46BSPZzQVjf5N65
jIDXFAIphawjdwr6+8HI135RPZzv3Ym9gJVG9oKMM+G+ZYrEVwxF6RzR7Qla1988B/ELhtnyKi0a
/RUiV/wDGWl/YSc4NW2ZleosiSIusLxHly3oT+QCgdsMw7VfFzrs+HQDjbC6MG1O9Y4WeOxxbCA0
XG45mj5N05gm10EIhR8otBVg2dwYYBiDgeJuYHyNcl/XPQqa3x/Xw5YXu80QyQgWXJW6vKF9TBDb
DCJFuOtYmfnw83xbJzZW3tL/7eVihjqJhZy6skO3kdQG6dYdF+bHEUAL+/tVqgGnkVX71MtLV/OT
o0vW9eMa5vDuO14ZA6n0cLJ6xcUUOrmCGTzdhbaiX1tZCQIFUvNGEtG6sLueuMuS0PhPo8s8rDEq
QgUrn7he+6P3QEjgPTe+h2N1IYN+co6CD5uf7XRtOXXyUB3TrhGF25Vs4ilsHyd/6fC4Of/tTnXH
mm9O6K25yn7aXaCTtsYYdG4L53ylxVRODDUVoleOmokLbRl8j8XzVR60tYwT26PnDG0XQXQFUL3x
CNDszTQaLiSvTx0SKBF5aqgqj43l6xCyIbiHOktcNB3ALO4VBTInaD41uLHsd+CMF9b4yRH8b3tL
fRH2fWR+SMq7qR2tG+PdmgQFn39N7YWL7qkJQY6HHK9p2M6nvcQPaitsVZIWrSanGvdFzD1XVVZE
t1rRTer2/Lw40ZpNnEqSikHgTur8eG01lAn7amuThWmGnaGo+7qmcAT83/lmCJB8nhSHDS1zadSm
ywYkK2AJHikvWRcNt5TAF1SF6/53qtMVV44wm3Y1vKPoqtGUQNtNxLPA7pYI19ZqXEqQ81EJSQ68
PWXrBtBCjyqZVOm3I3/1ZVAUSAFKXILdKor2G6g06kZy3+PZm425ZT/kjTI+hcCPynVXTObTVAeY
H/iVOhK+NWI8pjkloS/A4rspsCcfrkh04OLUwW151ZrWtnmxqyEUpiku7+NaM/9UZEOhUDO0Q7QD
41K/6KknKVUN1VqlJquJAzcdCwUOf2W3WBOmOrCVvipLdEheUY9XYJ1b4OxcFodNLMzMWCMWxkxk
sKLxKep0KvLoorkHS5n0VHf1SreNAxXtf1GoMGnyQrWSHZWK8rXEa4XSRAHc6cHuyNJsocRkLTJT
Z7JehJdUkNY4cP1tMAzIkPTWn7TtIOqWUq0exMaqSEldrmNyjK9YW9rehpdcRZlf3IFZzu0Y8yrU
U5UFtQ0kxb4ocgSoCsmEx7ZF5rrR0r4A8jjqOtBJPVe/Vdgm4pKU5qWytYdgoPCLKvL7tjfwLBod
bIaoBTKVP0EWEKkQAly7X2wichHFqwBtOJCvy8AlxqrX5mtPk1RABGg8khW0CYmnoOq9mtyE+RuV
0t2qsZd/N6dieioqbLBXWQsF9cqpAmZ4rUZBviEnmIWPjQdgCMqpHu1gnITTygNzEq7CSOnx/iqA
EFLt0XXDKiiabNhoBgyG1WSNYq6DTS1AwkB+8q1e+1q4KkazfkzRyr+CmG3621yf8w7KFIE70OsR
mwW7tpXmKgm7ToIUC4mI6H0VJrdm2NX9rjMIymx7MQ0DsuCgHu4KoXUhNWYa7mBS4ghy5Y9O164c
Sek+iNAifTXh7MMzgG/CmkkUnHlEUiko00kgRdvCDAErGrlqN64sx+m96CrUfJnuJZScZgq2IwRx
ER3bzGlzzTZQ/cibxBivgpEOA3tASvPo1O0Y7yY1buQuZXNQVsHYl3ySyA5eoII0krJj1bcuvKBO
nPeErWAJWxxVnIyLPckPugGj0ah3Pfs7+KMMJzQqStfj+CLTrxf2pRPbEk9Ejl6bmML8WD3e/5BE
RlkWmxa8WIxXP1Dfsa87X+GsmnskE9SK2L73JU+IaLVjiitZ4Zvb2gdxdv6XnOz0wQ9ZXORCKykq
EhbkqpNR7EJK2TG07qmK1Cewt0nsbXM+vnu+0RNnmmOw7RsGJStEexe9p3q3sgT4D9fue++pwAwI
y2gnfarVWNkKNsHzzZ24GBBDm99VyCoI4ejHg92RYQ1bRZMu0F7rIS+L8YuBsdWF6XPiSOP5MAuH
MP9CPrtoxdfSFDMae3J7dWzHO506Bmvd12klX/3BCS/EPE/1aU63oO1BlPUpphLkOBuMPru8iNO3
1Ki+AzS88Hb6qDI7vlDNqhrdRruKAsxeXnWcSDY6jEXgRHFiv3sd+qyNBaslBmVdCpibUSspwbAV
+VokeiZWkCltY9PEjfpXLJQajwv2qXIj8C3BaiiGqLoVVlvFV61SA0+YBISxlcAO9Vfj4NCyynMK
wNZd0w73DflC6BeRnfyCmtm8t2ZpPMxa22Gb5rqArl8D21o1HeFASldtahKi9FmZPMrm+8GGtHZ+
Dn3+ukdjsbyG+ZFd2k2gghz1ioEUr2hHBd+JNnkUeS7//P3GqLubqw8JNHMpO56wZW/roYILnxt6
0C/NEC45qa72wtI/1SUi2YSYyS9RTDX/+UHACsNZVU0S0OqZSY1E9NVsJrAAr7/dFTLJ2DpR8aLz
jFusilTNBr8N08i1Wn/DSXEdTwAAxvJS7ObzlmKxFqRuwbpAVLdMD8oCaBlF1bE76CCyqfGmTmyl
tTe2rW/P9+hzS8RKKPKcxdaz2nnRI2sotQHLPLmvKKXOTR1ca/Fa+d0PWU6/PXjHTc2bwMEXwj6r
tKGwdi5SZ6JQxS9Ex48BLujne/R5ItCMQZYB6QwyWXUx3dAgmu0wxrorwukhoPRaUvkZGpf0uJ+3
LASPGnsJd34u6svsXlI5GUZixuQmuFtgfPklcNTfftVK8mg4MhLC45+WO9aE271dcGF36/IqrzG9
TMJ1RjT0/Hh9PjMhruPvS9KEOUCt4/FnwZ97IKaMcbMyTld6XxTXipoBPi58eFQ55uAhJMbd+TZP
fCPTmMWvqonn0CfNdBSnnd0iW7v26qnYC2qXXtMGJ1e7D8bH802d+k7kniyqIxCvfXqbhZPRZH1U
lu7oWdmVpsFU7qus+u30lkTVzh3oQ0H/aWNo5+hgEiukB1vzLavEU+gM+KTrF+b2idXKePGpiKxS
kLsM4ojB0MEqO4arCQi3dqZTr9+bfvizjrWSO3cH7P3CvnqySZsXG/JCTf90u0HAaKUxOCtXRhSl
9iMAxkk4j2U43jWmdmE3OvGx5nJmleuyRJq6DHBygQIM3Eo85yflvlK7Z7Wb/jg/Hz5HPAiVcBwh
ZyHgwRQ8nu4KwUsFTo3vshZwhbbiuw7WH2a61y2q8BY2fiXz7MIaOyGQO251HuWDvW+ahNYCgQvd
tPNMHkQKll4bs6R17JqxRlObKiqfVfymQDsQPafmL1HzRzxvrQYD016/9zNvvCTtvDQWi6Wvq/iv
jyzPveYLddOLysXZ52VAwN0F4f00hPe5A8D8/Ac4sfaPPsD8ow6GQpiB1hcB31iEcQ+bCk7XIAP/
OtIvyqnnmObxle941Oc/P2hKcXIhGhNhklMTyTKt+EmC7uwjnEbR0oEQ9QjSW+9VLr+f7+OJeUzc
k5SSjn7pc5VBb1FK44yx7/JkN1YyDpMdl+3owq35hMSF/jkovWiLEP0y0ZL4ypjkI69yKxnSlfXh
xFdeFwY8PjyL9LTdVH0DiSvfaUG7GWYLlvP9PPUtCVKyq9rzJWL5yFQcuK9aoSv7Pihcqym3QnF+
ITm6cHc/NZyHzSymTDYFRoUTYeT2rb4zynSdpeqFY+J0T1BQU1dJ6noZ2rUwU8K6OKcuKU7avV/Y
T9Sb6d9LLTQvhCZPd+Y/LS0DuxC5SUNGWCSWGIEQ1Zl0hQpBmXWX6vXm1buc/Ra1/H936SOYeDD7
sa/ph1TNlb1F0EOMf6apAl67WHXkGBRjc34mnOwVl2Ju4LPsdnmLiCmg6YlGgGjHmhMSOSGei7Vj
J78R2hFrTl8IVtfxcvaUCroOpQHXOWSlrcmrZTvyJtunTnWp0vbjUfJp8FhSUFVUxBJL2kUlBlsk
WPa6sq3KR42nG8h4AEsYH/VxgP2gahbJ3hwTz7nNKxXUtI8DbbzqhDLgQjUqDzDDrRenVXAhKOz0
B8Apsh8lCL5yXYZeTw7W07xo61kjsiw/INe+K3st/XH+u5zcI6yDjmjHgzZmuYf/BJ4VTtP/cmLz
2S4oNA8IkOCZTfArHiXOtcLGhYBaqA2/EhM6S9me/xmnThrSonPam0vYpzpVy9Lrrm6y1jVb782Z
+ZqifyQZQGivrUDE9X9ENoZT5xs9cXWhXIG5SBBD5bxfvG1iJ4okVWvhdWEZ7e3kEXQLwE9s9ZDS
cie13883d7KPbIQoDiEufIq4IUxVCGtNk+sFFvTUzmBPHuKmvfeoKNh6MrJviQiO17mPi9H5pk8u
9YOmFxtkCIy76TNDdRuuj+vQJnpRjE4ABxU2a+fPYL1ED9bnGz255A8aXSzHQhSV7qt96apF/rNq
tF+oPqcL28rJT0htKlm9Oee2VKh5EQbnJTW+LgXWvwrwrgPnOQbMf+Sp8ut8d05+voOmFguljv0W
nJdWu9CNA8LJWrCzkYjB6u8NcFXML9KkIDsbx9cvjOTJjW2mocxJRV6v858f7NSFDy41CwpnX+P9
SpQe39m+sNajpl24MVxqaHENrUTSYOeqZ26jJJizh9tKRVmctW/nh/JSM4t7JTK2sMx7vC/miA/m
0u4QV+uxsv7J+j4YtsWsH0PphYM1+dd4pftPngiTbRtxiYziVn9WVT260N6lbi0mvCMqPc+SGEWx
5kAqx9RkEHtRJbvfHz1UmYjnZmgBe9fxbBi7Coiq0sGPsgjJtDj9efFT5TkX9owPuNDyiDtsZzEZ
FNXxB7PpkusBVokKzTNXH4eqb/+s7AFbJQ+e3a2N6XByKyvfcjNU/n/UZJvKVVUCkF8BnNPzVa3L
2AQ/DNN6U1q40F11rV0+VIRKV7gNrRyDPPw6kubInssfYXuYjBi/nx8zSz+1fCXaRhXKg82tezHn
CAw6ZV2kwXVsihlXawzjWitS+KYZJksrWZTdi9mTAV75SlKF69HR2xsMPIY76SvNj6gwILjalFZn
relnu7Q2o6+xN2DBZUcQALMCDiRvZLkqItXfaxYGrOTwxoeyKcUq6tX2zbBl82jgyrEnU2VdBapv
P6hFhutaL0GQggWLbyIdx0UtS6HQaCLd53WqfisAC97npkKCtbQnFT7k0EUIbNoea/NUiu957okn
fyydlaJU6jat9GldOtU7pUb+toLQ+cUoGvOqJ1twNQD2+EbmC7TpSBUDzqLhj9zAJsHvysk12mHa
2pqnYTuh9sqDoSupCzqaIvzMnKGgSe284JjQvLQ4LarrqfDwkLRx1rrtleIJj9ISjp9nr1OebW4e
hRJPYAncuSH6se4ldwfNLytSu2mUUJJiK0+WA1Z1gz8mjoZEl/b6KIs3WUA3XImk71eZpje3HeJ4
6ksma0c17wyiGcn++mafv5F0sZlwoCDXMndSY1U0VvBt1mxvR1VvtjqELMXXoA2G5JUHSvlelGpw
NobWps+iAkRsWOT7U7/udgjRuQE3tfkUklEE5FlOO8fmqirCTHw36goUrqaC9tXGam20nXSpEu33
QimGfW02+tqgOGItilb9pciczw7z8N3vjf4Jdykd87DMv2cBGislcDAvKaZpJq8bzAfm7Za4v/c1
8UPtOkjIGYIvMtcFNjVAHzV9PQDa2XiBw/ZVS1izjD6U5Ux6zybeE9TLGdEtOYFvpt9UACXBbwLU
jmFgTBjQIo6U8N1lEl6bGBTednEfbmPNxglXrfCVUa3MRK7iFKBBRVtdcbg5u6wkkx7kJapABQsI
XG2+WqR2trqSfZ+C9DkYq+B9KNv6LWJxuAU+rV+buEigz+PSt0Plz7InfItv3FTuAvxUVsoI9TbK
FXM94qXo+4kSEYr3wGJjd7WL8R7coHa0XsmJhPh4UGmzCpLavsKYedwa7EWuhAi8rWZxSGFls34X
YIvtMIVl+6b0pOtZ0sON3eTTPQDy57GEeg5h0viup3n2sxk1X9vpXIXuG6uM3KKO2i+pBLY7682+
ZQ1GbbXwDUr1sF/t1BZU9NjOPhOAS721jVSkXVutqJ+TsujWeUYBuOhjqsYygMXBFDzmncDYyFTF
g6c15ksz6vkuN3NvUxg8FEmBfrV6ixtR1MNXGgfthbf7dE2SN71qpwaAs4Or5qSk2GAqQ7epy6La
YsKav+Bl6mx0Z2xeDD0DId3heLrBPKMiR10AUzXjtJfboajNeMPyxgc0MmYjbqNNqocyFFCi2HBm
Kz+p9m9Sixm9wU7Kbxm/8w4KLV8rahosdALwrHgoRTdAVBJzzSzAlQQxNd8DW8VQT8wHUZi46Cml
T99a5ypOMbbDgGLw+3VHkQWWkFE67IM2hxM0gPFZ6UlkvDHs1S7DmHQkLR4FX2o5FE+4HuTrorDL
G7vT2i+emgy3YQilmjuBrLVNneTpvacFw02Mfch6jt6vFKvSHvjO3n7kRvjoT3n4Tg2Yci/DWmB7
3Ro/AHVTFy/AUDWyUlaejSMbQJHmTs8Tw40Vi8RaZiArGMHmbGpsRW4jXUu+aK2i3IWdX7v4kWnf
LbtLsLLsm3XUC/FLCXq0xrGv7HID55UZnvmSej1SkZzizpWiRj81QBjrqUTg0kRG2K5VxcKkL2Kv
MPF23NkGXmg+H34VQd4PiJeOeKBiSLjy+e/HWqw+V0rU/LDUctxgg4ClYMdW5rQe/4avYz4TYL3g
AK5ONcRlSrCONX/wdh3DvDFUBWsSdUpuLTCPbqqWdr2NMtPELm+0MSXGTVa1HfvZUPP6GmmXt0Pr
EL21Xq9sGhsLMn2wnB35xthfE4XtbkXi4baFu8RtaY3ZI2oEDLGjCM9lbEB5oBbxDQ6WjcsDE1eM
PHA2qIGwfGgy3l2ryskxZ6s8vCHZ8qb8GU48oozSw1sxrvSvmG+bYGyn7qlLMOXZdo5efS/rsHpp
skj/OURkU+28q2ArJnG8ydgf3vhtJtpyryj3Hhbdb/Cr8cVAWiFw7ms9Y1VqCbRxx/LFnYoSALM9
M7Ou4oR6sgkX+x1E9bBZp1Xc/QpBdG8jGLrKyrCbaycJqQ2QaBSezRilk68M2A4lqY+DahyBcx6t
Wy7oPUCjtNrFRW5/MRvbdj0jqu7UBIGUbyfoNByO732ASuiHyJJmzZ3aX/UF1o0sp3o96Wq61QzJ
PadwuPVSZXsFtqsCy41pOkaMEnK0E4wkXT884ZXkl4K/4a0i/P8h7TyW5FaSNf0qY7OHGbRYzCY1
siSrSBaLGxgltAho4OnvB17r01koWMIOZ9HcnLbyjEAID/dffAMxkEKDTZT7SveQX+m64WDKdrOV
DHSdNxUeEhtPRXfJFK34JDC/vPfypj1bha9+qNHVvndSEXIRlf6z4cf8/0Yv+KCEGIZDgut2fh3r
H/DG+6JKWYuVdiuhieoXfriVddR+4kzDBVeKaZmpceqO3D6YU+LbdbABVRy8oAeEM1bVllO32uoY
anDF18rJMCvxpDX6eG9UDScT/srDWdNDrDZ8Uo2bsjG/8hdHnKD9Fg3z3MBDbdA+gykBlVKFvXqH
NwCuY/WoPkE3bc5mB7O5R2RjA66rfS4M4Z27opVPWjOUHwC66cfGwumzbJKENELHZjstrFujQKA8
VQIbj6fI/pSzCA5UicqHFlEB1GwqRkZXgbNXH7djiBVyllSpdahJaI9GORZbo9MzLEEC+5BaQSTA
hcFiLx3a+7qfxbsu5WiWcud3WQt1l0VVgIWgFtwiZJ7Sbm5K54yQvHpII7m7DQLsozwzp8Yjhyr5
2KjuilrnDKXoDQeKrflc51LyKhnpN7Nus30SFqgYWm1zgHzxCvDTCzayULqTCPDI7Q2MA+PmycLk
qK1lFAIjJ0G+ogyKikoUPKUtGD+M1DMHV8qtKXf8q2b16LuGQ6NtEwoHyT5EQQaEm40eZ2EH+5mi
whjdl4z2tlUt/5TVtYRMgO88lob53e+RykDpGxH7JstKboowxz4JMWs3pSi8bcCVkq/i2KUUVcZi
reuz0qlYloP/knB9r5x9ETgSvuiRdICMiDY/SfjWz5LkIITRJwhwF+nWaJCc34ggSF6CXv9hJhiB
sHNj/BBSZ2MPQ7JLxjJ8Mg0pOzYCjwdnBMEv9Vh08yTw9lxouHYWusUFZzX7EElTIGhGsuN8ySlK
9tE3iFgwHzXLv6tCtP9yIbRdppXqRuuNT82ASDAznD/aZRsjSJ9zPluW2NV5V32RB6s7gPZrbmk7
a7u0NX+Gwk530RC2Z69WMfRQI1epG6RNUq8vdqVeBMMO5jldsqzJUc9Of0qFI313xiQ+GHodnUol
61zE1YW1rUuwZ9sqXMVDLT6KqGECGlXALMz5tk4y9DiZoiMWlo/JSIbuhY+413N0b8npVoBJS7Ua
CDSQH3TUeFGpevtu9Qvk3WNOBZe78hRI6ad0YkSh9/I5M4P99ffe0lMcVWu02VhlyBTOmvyxUQU2
uHKAGFLv6vx5BC13ZWasvJEXh0Q3AFyFodj0bN4OSVOpP8m9Mrq1k7Pi+mNm5zeajDS8uqYJu1RN
mzpFALuoodNReRuK51cvYHjbp0ArMSMPbauqDmGHL+NflBdsyto0VBxmcA6U8fJexRfFNlzSwWyr
qQNq90JgTJ7anWb/RckElVusoGlDwASajWqUVD8G2BqfMxXPQMso8pMVtuOhEs7w8fqSWPpWl6Fm
1SAvxo67lb2Ug0mG6XnjR496+LVd4+AsrTz7z1fiEqdXPavOVCnSU1GU+K5XwDwuldvYiG8xA/z3
2A/20rQY/jfMNNqLkqCPbKYd1op+4gJ6MOzsZnScZGeimLxWOeEPzatAbFrWOFxNWh2zJU7qhZIR
roR4Iw5psCn0sbtPa/mDGtgBiMZa+5sVoTgaEt8OtPT5ishMc+iqArR3Qf2jVIensMdWUFuriC+u
Bl51yJgALJTnZLsAr3Cc0zSYILL40CfcdV6YbP2xuS8xpbu+8haXxH9jzenoqYSJRkQvxw26+CGM
+yc7rzCeD8yVHuXSac7JOsmM6ioafdrbNRFLepWEaRafU2u0Xvtc136Kxi/wPUo79pZsTvVj72An
3toiWRyhxjcDNskZNR9hQroYFp7pu3Ud3Nadc+OM6rlL1S/XJ9KeRvBuMU6ot0nLFPm12WLsBklV
4zaaBJcpTyVIhOl1uMkBe/dwDURlbGkyRi992tT9tjS14it5i4qyllXnW45q9d5vZZmnQ4y48cmU
BjWGOh+Zn6ooAMqNGHYueLxm6WOEwdn3YMC0Z2tIyfCMG2XOiyAMMaVwMl4M+CViIK50GnoN6PlL
d71aVXd6r0Ky8xrs9HSrl79hvur9xnEy/lxIzfhcwXssjp2def4J71N564VOW55HKEnayQT5HOzG
mOf7xupCvdjqpY+vNip2mChFwlS9vdeFw2de/RHuIU6gQiKsNJjntjbqL15F8fAkSRSN4FP53Skc
osktxVRr/KxGX3kIAxVHu7bVEJpOotL+ik5w2u0y3QqfnCAQPbKwEfbTTpFJv7DcifHfDvT2i6+L
pN3lQ9aKLe6hLT5qGmrSdi3HFaU7Nf5ehnJ4RCO+udHTclRApzhheRqzyH7tO34MZWAAhLjBpLjI
eHVl/sRrU8k2gCW9NfE6dZJ3uLJK5qyyOMRVWc2bxJV82cp22Psl5jZpWxnsDEDsYFMXtZAOepfZ
PyCGoSKHWXDpn5XRpnGkB12ybWI5rG6N3C61O7kx5KOWG/g583R8KeMeo65esfrsMBp9Xd2KOOz7
/fWlPl1818YwS2Co1Wl5jU88dDxMVkXUfSiA33VJ/ZuK0RfFG56vx5t2zrV4Kv/94j6p8YOJMNIu
3L7P9mN1Izc/pLE8WPmTKaY63hk0wspJv3gEAywl01AUgFazuz81oLVg4s3dHyXljS+M+A7fuQ9W
Am1VVL28cpEtzuhFuNn9H8ZCqxDSHVxdvjPyZIdlsJ/d5mN2HNpf1ydz8Ti0wRkzLI2rbPbxujBs
cmzHehcabtJtnKqTeKIr4jCWfr3y4ZZm0ZlEbAzSJxrn05F58eFEUalJJsiqRfNJijE6xKgo6ndg
X1fmbykBBa8EfoNaqPIOc4z2ZAILK495LIXdh8RBXVkbxrUe2iIS7jLMLLHBF3KsZVrg7qgUR4Oj
xKsbuPC/C+vGUslJn9PwqycKvNPrXRQOx+tfbmmRXEafrUk1G3B6yoXh4oqeZweBHHF90koNgw/Q
eN2wCymKUIHEK71Ywf38AdXPtyBSTzrKYCrZ1hwsZfiJAwEpT8954EtiI/LSvB8lu+J9m7XJcOpS
Iasnyvq889Oyk78PYVxgNN/z2a/PwtJhcPlLZltFidBHrjyM9XKenJvY5M5rA4zjku7DAL5m1+cm
1VUnUz+GI46l14MvLmhTAyz7xzJijjjvdJk6EgkSOmIf0+KmdiRYYoehX6OaLg7yIs7sU49JE1pj
lNknLgYE7aZK1ej2hu5/9am4vxq2mp1lpzTNDR3CcNwWxijV//6Ut2m40ZWkmzvJTL7dvFafMFwt
t0+2TGfmPOb11gAVkrV4w6/gWhfOpD8EXvYvqR4B34aq6klc2SwaN8ytAKdOGwkvLTZOjQ/j7PoX
XNhEqCuidAA5QcHwY3b8Wb1t9k4UCyC00CKjcGtV4tz7AAriL167AstYHBcUCOr0CPgpcwkmiTZp
ZSeBfSoodamtsdUdqpaVnrxcH9TCcmFQYLLQxLWB78w+FV2iQPH8PnGjYSDrqugWefD1xmM7vgrz
E19xG8aTR9c/Jl6P/7v5/0/WpI95CNH1//3fhTOXlz6cYf6Hht8c3oKTaWPqcTu6IkGRqDaf6Cuv
VGUWHg1TNj2JN4AaR5z57bpQKw1TTnT93Mi3jPSo6zkdsz4fimOeKQa5H64gaC9qOGTuLCX0Vpbl
UniDGjdyOXgLvcNg0Tn24PCy/xoYLOjY7Cw6NWb0QxfkXcUGB6uVs23heMGKAQVGFQz5JCHzdryJ
LSyKlrS+5dA1gu92/8XDyFP+ixQAGBtSLrxigSfNXypyQKae+mrg6tpwHA2MidLqxcY0+foCWVr9
LAvyJ4BWVKFmqzJJM9jeZincTmvh4Xon9B0/4aYnVrb00qwh8WEhDwFKk739dtZo4gedives27X1
ZqRFkRQ/gvI2UaPd9QEtBuIKnLKnBYEWS7dbmd0XnispEWAiBv2oWaWF+YpnYbqYav++jsIxNdni
wdFBeGC2/Es16auhaHVXkTCkR0EtVZ+zvl3ZZEufidoTK8JEg+L9Pq7GJm5FqsMFy0OA5aWs/xI4
MZf4+rWDvDKHS+evTTqIcxRXCjJNbz9WamDpKBoldHPji4fBad/+DjV7q2NeZI7fr3+vpf17GWuW
KuDkY9eaQbcxALrj+n2df8BcddLzhe5OqVxA43WokrcwUa5HXjobLyPPNnJm+3ZkaKnsmkYFhr04
ovb47+FwME3+mci5G5mox3b0MG+nvGs+55kBRVFpim0fe2uC4IsLZFrw5H3T4p99Mt7hUj9UlXCV
ynjNg/hXXqjfgICsfK2l3WVfhJl9LbMqktpL7dIdQ30zOHtlVMit78x2TSB/cTyoz05HBXncPIkT
I+USSqE6VjeKH2zTNunjvTCNoANbQLnBvb4WFsd1EW5aKxePIMdIIYuZ3uBG8k9acLehdIxBGUmD
cbweaHHRXQSaHRdQOkxoQ1rjWrjkHkUkSSfMMPLD9Shrw5n++8VwoFn5Q4g6ySkum95VLXxcdd9G
Yc2igRRY1Y//v3CzxVcnwtM8oURn5JyDh7xWX6tKwuRXLsUjnhvlyp21eGTAXuW8RTqO9f52dGQV
QsIBNz77hojvOtB1G1UCd5d0UvWslgbFFRzjtkZtrD0tFlflReTZMmkNS5hWDycT/+xNS4HKM/B9
i9fO37Uws0XSh/1ogkyGvZhZxZMfGeJ7ooHXrZq++ovri6zJRJHYwJ9nXmnwzb7zWemtGxfGTWfQ
qSmqI/3KlU+2NKLLMOrbT6aUA4CCVvHPjV1YOA2jD9JRbnZjoEm764uRviN/bPYOZh/ZQPIJSWo4
Wx+tFCpd2De2W9FyeOoV9GUAIDV0KDHS6nZKwlop/Vw55qqddze9kcG30CLd3xtVWe6k1gIvOGA7
7qf9rWY0XbTxDOlRk6RfgU/BcvDRZt+gdmW4WdDLmFTJcLBSgFNjp36qY2HvEp2HhOR4/udoMJzN
iNPeq51GT1nZl9Qyq7TdKZXAdlIFpxbL0gBECQWXhp85MTziDYCwZhOT9h7iGAOZRk6x9lMBlYE4
FNvc1DBsGge5pLhr1hsH76FN1QLKM+h+b5qOXn8soGe1oWHS8BvCDTUZb9eWRb8rQlMckGAXO5Xm
/d7084jnTi5DxiWf0AZu2wDayyYuGm9TKiPAp6ZA29SKH3MfTBlvJIoZTcZ3NAzpUPmmdGrsTmZG
YoUjZij2cto+BWHQHOOu9ndNqHUfYH72KLHY6b5AleBO7xSS5g5CSDYq0uMwasqur2LrE7kW6B6Z
im+fyM0H3I++8UKzDvk4FDsbnDcDpQrtxq0h75QI30Xb8ZHHUa3PY9lL+wB5jFOPvONmBP7kCnju
n7H8MKj1eOGvPpG+Fg0ejbEc5XtwBdo3HM7CH0VbOC73njiq8NW3pdAdKuammXwl8avPrT6iQ5NX
5Wsh8K/HsH7yBZcHsauofX+XeFV9LcBxbRHxKHeQk1BBq0r9XAgp2yiBpPO3UJmT2wikMvZDsFPQ
EhXwSu6pbpevFBLEXtOV/Mg//Ukxo8y1yjg5FLKfPWujMG4hiNc3yLjZ/tYPx+o42IXEOnCwpW9s
Zc9r5TFJgo+1FYJJQzgZ/GacZh/juorxvzO/oIr1Qyj1T6MypaPtd+oRYJm1F9Th8M8OguIgJbax
yWRT7HsqM0++Hn7UkkA9Wybbo+SgAH+pUDSjBep/bbxQ7EqneWnqEUjz0HxDF+VVKtLoaNTwF+w4
dfbXN/bSpYbDKLIkqAEivDW7ZYKgToXZdKkL4eiMxfi9ree7Gvtz+tAr6fb0p2YnCEcH9HvalfJ7
uRBAa2SllmedEHt8KcZuI9LPady49hgdZCVfyRIXo9Fwo9SBNgkv6beHYwtLKnEiDc0yI/4gedqd
3zYPOpx8tSwfdTVboZIvh0OzE/NhNGXmT7FQD3QDf1hEmdt22MRpH98UgE0fRrUzt7nktFtlAPj8
rz8eqc1UZkE7m39m7z+1zn2I8rZ68lqkF7FVSp/HLnQQDR+tx6rC2vIv4jGXeA3j+PXOVECr69ow
21RyHa9szxXUuBdVLiX0wmjAdYqdvF6Pt5DXceUgOM8Dl9biHMiBBIDt96KWEUMd4pzDcmp1Ob3R
JCup3cJNynjQWsc0UJ+KZG8Xi49tVNLaXubSYAK9VpIcqwKQdG/hI3V9TAsbzplY+Rh1aiRa89qA
ZkVjlJtK6gaxcVQcYFmO50aQt0HX/sXyuAw1e1fQx2/EJJt18ppwqwSvSmttI+9UxytE38XZ45UE
NgDmyzswQt83YNjtMnMD/ada/JbbYu+3a54/K0Hm4jdtFGvKYKb2qR77g+aoN36q3BVK/nT980zv
0/khBZX4P2P5Q8y8SPJF4qMrNMiqmzr1IdPTF7B5N2Gq/SqU3hVDt8Ek9luEXfv1sIurgqmb5E/Y
z/OV7qWTtxfNDaRjuolouuOe/h6ib2b78kpHgxL20hhBBADsob7IQ/DtajeT0JDQTI7O5WBl3x1Z
tz5QCR+2fVdCiikzyS2lyjoMbf5aQNbai7rzbjwz7e/g2CS7ONTGTRrBgq1rFXxwj8ir3Tji0Cqt
s8vYZb8dvYp3wne0E4jYFy0b6+PoaOl+MNVC2cip9hJCkID7Iv2K8krfpVwY5CEtZBpEVpVjW0rP
Qi37PUJNSOin+QCxRPgfAKiLO9Bl4UdfjWPAQvxqWRTFXm0iAKIYBnH/pyY0GS/flo6XYdANNQG5
z2JbqEO6k+t02LSCR1xUoO2URtVrJumK29WOXHHFN+EenzFzbwdGus8sSAbZGDfboB28YxGEXMFa
/Snyx3AysfcPud/9omEhtiR0savVICABz0JbNbIY1SSlEVt7QJwTBbvi0Ct85b3R5l8BR9c7CkLB
D7XsokOQZ+GDmQb1edRTbeu1Y3RPaSik4xspkDIUbRfo/neVBGMj6uEYw2nbhUqKk0IeqYfKqybe
Si1nu6qph31ZJrcignJkBq2/97CpiDZhUkYnr4yzQ2B0FXjwmjRW1tKD5w3RvYMo+wYXx3wrj5l6
0wkbnofcgMhWQ6f4GIBg2ZZZYe4jrBV2hhZ/TNSkO+YK+lOplv5qBuhS7SC8k5AjYNsO3I2G+gNk
hTD5ZJRmVm77HqEDk4wS0H4+Hn3H24dqrW5G1L0AA5vKtgE4vyPTAuXe8su6pIv3sdzhtpWF9qGn
9Z9Cjc1f8MUoNuzpxsVURtsOefaJXfWqqR7Pfq3PJz7RNy3wvslSogFxj7xDCKbxc6V31jZANuKI
1qW21TIMK2tcozcgUopHj1rFLg3G6hmEp+naYQRXgeqgsRftaAebaFB+xSEUF8SOXx2zrJ+T3Ep+
tzUllMEavnqZVj02dRtt1dFJDtDhsdlJFeMhboPxNKr5N0hPBtujg0+SyPEBDUCZ0Zf+kRaXvBGa
Eu8wru++FUb0GYF4/a5y5N7NZZkdI4Xf4aFKWyUkHy5y6xTXsMGqMQT33BjOT0k4zY2KMifPijBw
+fHpLsOebI8NDbsoc340WnaDSrKyNRFL20BtyzDQNB5DsgowJKGyqb3os9Zp3V1rxfEjfpDW0RvH
ZusbUbwNlPrVi/XocxWm8k8f3C4LpAT8m9rteOwiGxx/DjyeF7Wz0TAQezbbGgJZKL04vQ7auUhe
K62yHqouMY/CTswdePzPpiw8Fyqissdt+qfv6Mk+5uveFY4S7aIoEggPendhRloc6Lm9rQYzOMCJ
a0AHAP4PNZDQkQBTnSU9JINEdnN0uHe+gt9R2ld7s+FEySd+SD0I6ZMfav0hQ9L9ZJvUMuoIUk0V
8iLaICn3Pe94dAhteDL+UO3syvoeNNqDYycgcFLJ/IY0XBGCWc3MnR1Y6qEWyW1VGNjSRyh4Vl5I
GzjLPgFUak4h4oUbFGC++no73mhqfFeV8qMZwbWWfV7roUhZ+0nypZHH+pM5Sj5PsMoP7kCU42fu
hDfD6HlbyiLfRV9wclpN/Gp1inTjeF22rWMqDJvA6fRdia7aNunt/jWPknYvh/qjClNjO5Yi2gxp
AxmgsD97eTKeQ2CduyDIeTnVZb8VaeFsizZrH02pq+7Mjr82WO0aM3bxbqNbRq6DiMg7LSKVvCoL
8pTKkp/kp9SX8kPLyXb2lLzcyXK35jOzdIWr9FIpwEzyW3MRiLSrOyNWO+tkR94m8B+76B7p0I0e
/NIwRvPLVzQN/iJ/RPcP0QI6npSKZ8WRTsHSIs45f2y8bbZxHuS8anrrgSKe8e16pvAHLzjPUC5j
zcplvSm8DinY1pX9dgf0D36rt+nozw2SCSrg3mkxLKLCn/jxNuI4CvwvQz+slPkX5xh/pKm8BaJ7
/mwsolqC4tT5rt5UPijG+qQ72JkJxdupXvwVu4B7zTfZoYO2xh9fKFTSEAL1SiKhA4+fzTVQSq8c
FJDQtgH6oO4Lb5uHHn1Kim6ha9Wpv+/hKm+goq0piavT33439wZvZQoD5Gnzwh7SzJBcFQFauXKE
jA6j6G+ycQSD1rThvWTa8KFC0ItZOA77ZNSaWzu05WiP3D+2SpgnZr9lEPAveikjQ94VokDAQ/Fy
KMXTEvW6ajx3XFHDzskrM3BjIZcjdA3jRlda6F/Xl9JSSg1j3Z4a9GyWeZM5qCFrtjGEf6MpNxX3
idoG20Ss9JKXXsbUwXjuTC1CMty32WZfe4Uc6LJ/LkLZn7SLHctzM8WeNMSVyqNp2dbO0dfNag02
tDQ+cBwqSHbWA53lt5HzTMsVrAoHtzHbc6OqL3oXnYyIWuH1eVzaDHCBwf+Tutsg/d7GQXY9S4oC
anUKVHvbm0NwmKp+m8Arik1hgVIpo6zbNa3dHZScl/r18EvnK89jC60NjiCO2bfhk1xLhw6rWreQ
7mT9uQsQOO4OyFOvxFmaTkKwUP4oac6HCU7BwJA+T9zArjZyH5GwIcFNAev6cJZm8zLMNNyLFxhG
E0qTInp8LqKm4rnViw1Xrtjgk8o9n/cFKNmkLx7MPE33aB76K++jpemkvAGvCAcE7d3raLBqQ4uU
yCRn+2kX937Sb+vqh2V/vj7Mpdm0FFTAFMvAPHcOC/eh+EitUca0IwK8gGJoRUKrsfKicLC/HmpJ
TQhjMgS/AHTISANPU34xpUS35Ij7ye1BTp2s2qx/d52MOMGg7tKkpo/f+satmCiFQkvtB9/q7J2W
hPVKX+R9PYdzBhlEFQnJCbMw+x0x2Gr4+TQs2iZpkJbvkzg51ghm/PtG55tAc+R72YKMiHsZaRbZ
dD05Pjat2BTqy/V5XRwOZTftj3MeRjJvp9V2mkmBD1BkWSrqDSSj7pyUQ3u4HuX9epwO5/9GmVVx
4jonw7NzkHf2Q9HsM8/cJflvq+p2/z7ORCbBuJPD5J1Ol2nybEpNIFutnid3gVUGuzAakm2V4QFs
4nj4F/GQHgNmNHlHv1OPjlExyYLAcE6S8qsaPg4I9IPqRH5/5Tx5v9FsWVMozCoqmD629NuvhGGT
B016Glfm0bCo8/ohwEbuPKAqdbw+hWuhpgVzsc/Ih/ICn5bRVTyTOvNw6GRzb1rNX6yIyxFNP+Mi
TKjpflQge+FWcfIR5Q7kGIAyk/c94aGwBv1dWn58IZDFnO/WOzJiAB0XwvRANyqlGFJ/TOUbjKLp
Mv26Pnfv0zo+k4aqMbQfkJfz20V4jSi9qNTdVv9VqZhj0PYKlImu+9MTaGIpf7F5L+NN476YRKRJ
fCMsYO4hLfrB1jJ0/8VKUW/a/2+zxbdDmp0PWalHndfDiwksnFny0oHYGrewA9EG8iUFpoY55FvN
zzLzdH0yFxfixWTOzgwAkR4dty5wR/qj302h+L9USfsN83hc2V0L+OhpkJZN8RJc/bvGhzpWEBad
ugFSF+r2TdG0E22gL0S6bxqn+yGqFgJ6lNiKw/oxY7QHMHpsHkLT8VZ6MMu/ZXIuoogKMHNeW88t
oaodAMPTGFNl8cxYrk5UELPuIGyr+4GxWsCThEvZ2IV2a/5Qw6xVNhYVu5VZWZz/ix8ym/9IBh/d
hbwCvfDFl8qN4ff0Kdc0Wd9nSkz9RZTZdeoXamwODfi1WEEgUnPqaFOEvr1L85HueFMStxXeJssk
eW9RfVkZ5OKOJVPCp5YGKibdb3eQCaepwELe4SHaFBFqhIZ41RWpDPZ9m6W3mkRuuNfavnqxwCmY
K4fg0uULHP2f6LP9azlknxZewadU1W98qzpYkrGynhb370WI2f6t42gQsdoo2Ke8Gp6ri09j/ySj
UFVbn6/v1+XBYNONBd0ELJ5NpTdk+KxyIbl6pf9QsZDalOmwct8uxiALnA5z9Lvnn8uTsrGtcjly
VUMUxqYwDOVhENwlK8tieRdeBJp9GZZs1GZKzrPL86y9OYTjXonGcY8NC31sw7NepDxE+ETo4SHr
JeVbb+TOytG7PFgaKTY1J6Brs09X8ab0bLlyTvTrvyp2+twl+soCVKZxvDveuRj/E2O2ySkhqkAd
ESwyGlE1wLC7IkQUwInHJwmJBvneUoIi2Wjg4B8sqfS2oZrq9QdZGzv9EXMiaXwazXwQBy2AbZ+0
yaTsZAxldzDoN6xJ5a792tlhUdVIGcedZJ5U+TUzbrMIRXVqwGVdrFQVFneNDdN1km4HTTbLt9Kg
yxENasPzGPXJDaw87EBHFQGOsUA3Ig+t58rEluP6Blp44nAWXkSdFsTFdR6bXeanJY4IZgmIJwn7
o5qHO2h6p3LIjw0FWqPInp1A3yUFufpYrliyLZ74F/FnO9i0Bisv69xxe4E/fJR5KG6pY53flLAX
Pl4f7PIMI1VK6/9PUvZ2rInjaV0WemAQ7RfZeU7R+lD818A0T5LTH6/HWtxIKPNNEvk6nvezZdNo
hUW5MxrcTlLaj0POvqL4rBbj/nqc5fn7J878xeaj7uqjJBOfMWJyMiTz2MEbHJ6S1za3o39vszSt
lv9Gm/X7R5VgrWVEbpNRGFbYwb/liI6DIaNRtIZEWRqaAVFk4qfwvpqTDkr8nJwUnNupBHFVltWX
Utef5VFdeVwvFIaneixFdoAMBkJQs0GFUlDWMgYq1IFg57lObg17OU5CuPNF9aTif/UxDietm65s
H+xYFg9CKcLPA9Ttp8EZlB8DScuvf/9ZL3+T+napDsjgYC1dBme5bsZz2pX9UdKD6ph69bhyBCzt
CkObSiq8YC3qqW9D6bYAnah1EQrdGBtTJ/uiZEi8VMYuFvY3fNP60/WxLeU/lwFnR87QpUgKy+Fk
tpQjGfa1kD4l0UNpNEgmTvy8NWbuWrxpnV0ccaUlhWMpTMk1ZHhAcSqKO0ugb6h2oYXRXpxuJWys
9qmurrmDL90dnOfkxTruNso8r1alKlNTubZODugEXCVO0njnKA8S6knXp3Qt0OxKTX3c6lhOoas4
Dz2k/9p+tTI8s+FJ/E0gyGkKyQG2M7PFgqocxiWBhfNii4nbpogVCHFtaGKWgRcvFnZdl7crOcny
4P4bc7ZerIH+YSsDiVRThOFoWXb7GOmT32XmI5WZ9WuNomm/z/MTimz/jHG2XvLeScB3lsYJnbZd
SGEgqOyt1TwbkOLK/EffGw9WV25jAKmxtrZYFw+9i+DTZFws1k5qwjYFJODqWMyhcNHJx8HoNDz6
gIpd/5aLobgIeYY6WLnMVyfyf22rCGjIvZ49Iehx0zSA8gHhXg+z+PlASUIdn4r88/zZsaqhkjMb
eeT8czVgF/M0Fo+W/+t6lIXBKGiEaNqEI3zfk7HwI4usQbVdSyTgl2Mqz2oY3Zf1UKz0ZRYjGXQt
WP5TTXZ2XYDgiED0Bs7JcKIbL/cPql6iTzlGK6+ohQxC0SkdISZEL4b6ztuVYNgpqrT4CbsT8AQI
9E61xEqIpaEglELtknyTwv303y8Wm402GrWGJjxniOIE+8jw4pTWaBTfjXhKrQnULw3oMtpsadeK
PKI2wT4GlN1ssqo9mXb/4d8vgym3o4tNdxVs4tsRNW2FUl47+O6oVw9aHh+VOLxrxJqR8MKdORGB
/gkzO5K8tuobBTC3W/QvZvzDcPqthJoUXUn8rleuy8VpUxyqMxSKaCPNhtRloDuKGqouFgx7pTSe
s7g8XJ+1pScZ1lvsHTyxwBfNW/8BcCqTZofj2lo7lqgiQt/feFqmIwAcx1Y9GUCA7Leb0qMd25bi
V2h1ULtleyg/crKoynFMk1I9y8Jv8PfIepDhkhJEN7o+mmsv5YUTRSGBkKf6t0l7cjYjGn2FOoPa
jmBTgh9GmNigh6vkKGWZv+2keM0/cDGeTt6LPDKq/HPcX63JbYh8gXlCOnQzVJ9wV95l+aMurck4
LWQqCiflfwL9qRBc7MdEBKNXdAaC9XG088evw4DAn+dslGE4kWacWsTLrn/5xYV8EXF2mNkDGCoN
l2C3SZ1qm/hIHUdJom+UHPRXbFbaIe5t4V4PujKff0QzLoZZD4Pv8wpGn6DHGLXsES8MNIxO7H58
jLvBW7nnFjfQxRhny6Xxm8a2Cjs4q04BfyQbI/xL7KBAT/j6uNYmc3YqBF1amUncB66G/5Dh3ygO
9f4RmFjuSubn67EW9OzRMZtgAaC8YUzNqb61XxVjPxFFSjsIdqaHu2U0Ii6ry/cNut2ybt4MbXdG
dnUb6s0Ho/W+OJI46FV1b0car/t6axUB0E100EV3E4hk79npJvbEUWu1b9d/7eIn4GdyJusmv3Z2
l4VlBex1kLxT2bTaBk1bLszIclbmf2ldTa4S7FJSDXinbw//qY7hSKMznLLgJkZeWSrDTd/fh+XL
9dEsXZsmD3t03RTwiPO3/RDonteUcub2SY4YtAkV9Cny1/p8y1H46xNmZkKBvR1NqwUtCv+qfYq0
6B57wbMml88BXbjrg1k6cxjJP2Fmi7ZynEovo7JxpxRgm/vxB5T0tz5vIW0MT5aef24k+3A95tJG
uYw5yzuE5GV9l2QotVYeWH7FjTWU39vkDpzIg+Rk++vhFmcSBZrJ8xOP37moRl2oIiu0/yHtzHbj
Rpoo/UQEuDN5WztlyZIly237hvDKfd/59PPRM393FYsowhqg79RwVCYjIyMjTpzTIVcYZAetTIGV
+M9FugYQX3Q/hv0ZCAKacDVVooMKaCXZj5wobJ5z093aEOs3hbXTqmRlA6fq0eyJAkiPtG0S5eS6
mJ0nPZVBiWWy5NRV7VOZsz6Dh1XLTcD44CGgm/oaAEx/MHMlOqZ9uCbFtrihQP0RYkOW8apKnMR9
oCPRWTjm6H+WJ97eIg8/5vlb+kEMYvxnaPauHROgrVAKeE7fcCG29IRzZALWaCcW3fHMyqxWV4xy
l5der6DJ0ALFy3djDcV38su39M2Yv77BGU2LagvTwpDHzoJUW8FfW9hj6phtJHZlU4t94RbNvjeA
4982tbyu/0yplxEkbCaxRaXST6FnJj/9DtUC4O+1YJYT4ES96XPfJBHnSlirEy4eBZJVSAqgiLhi
XY00Bh+7VqYvY8cybH3tY1dkwyao66+V/walGq4WAVBBpqbKY2Zy17N8omu90lBTg/Kx5v2wfTfb
eLF+p2mFt7Kh0z90dexsATnuNGvC6+zSkPB1SyncnoGdPtsZDHjYP5P2DbiLSa6Tx4UJBeUVK6Rf
R60CR0oIi7H06sbJbojSd2rgrlRVlpzjzMycVhASeJVuSdQ7bnq09QnvDwGv6YSuv6vGeCUF+5OS
z3fu3NrM6+smsiWsWE4bSmG+gaciex/YdvcdTEQgbQD9mu47tYyrD1mTAX01mOnJdllZjKdAq4Hu
+HLOA6To/EbfNYlp53sYfjp7nzVwMH4uNWZ/toEVRu1Dq+ld91pYgWrstK5AbpCppZAh4dRGYibT
Iq27t4rGZmrBA0AwRHDOwWPfw9Onu5Yq38t9rfRojaCbcwBdk7/X4kL+1pW+/EQCCU+nUsoKg2G8
eFDG45lYOj5QBCi8yyF0ZLsA1C+JhmFbuQjCaINMWnMMS8k3jm6n27mT+YFUbC2GQnpYu/PkU5Vk
+S/YZ81XOPgybSuFqrcWDJbai+d+pc2iQQ4TXaCAZLgzwHZumrpPDqMV+i9JbNvf9NiW3ltW0jmq
HVc7oTYDw8th+Ol2RFqKCxaDpaBnJ77fK+SXWnsw7nfSCUo+294JRc8Rewj0r3kZP6Wt0akrKeHS
iT03OLtAUnrDaaj3UwU2qp7sWATHbPDr+9FYfacvmlK49yEvVCjazFw840B7dVEECBnor12dqc/w
qKOjKFwLX7u9j0v5NBXlScl8CnzzlkVTSGIoGoiSbNf8gfgyyJhAvCkQnRmZOYzURYYch2E0BXGF
qfxOdO86E9URwIHxSha6tHnUN+jNTWOrV7xnpVzWpivy0NEG76eqtwcKk78tuf94e9+Wgh7NRlq2
bBsEk9PPOLsplEDRXB9dTUfPikfRuA9CH7ZxrqBcwMuw17vX2/aWvhMwcSIftPTAs2Y+MUJCa5YS
xO2RkPpnxY789xGzuWvRdeFamtjpQPej+3XFxzSgJZzHFg31yCCcu+GHMFcc1/LXEMbKUtp5bmjm
ERBnR61EYwEyQ1X/pzaNY6SoFD/dEhUnkBEZRL6BrwXv/CjofllK742bqlX7e2ZzenPv5yMiE6Oq
5fdmpEnvgFpF/WZIo8i86weZhkVdhGG2NdEBuv0dlnp8fwj8/rdFs8eUjL0kSChwKf44nDI3tB81
Slh30LVXQIezZGegSnNiEizeukzqbtw4MO87lak4Gbj/JmUUcuUCXvQNAWUb1TELLOwsmWj9PlaE
BdSiiZlPG6o7uQqeby976W1Ht5bHI68FjXh76e5xEVg96leBE8v1i52m+zYWX2rJRCjZ2g7RN0bU
VirKSwGewVcQDGR+KHnN9llSEiikNTD1VaMhlvaQ1PGeqcAsW9NiXjM07e7ZSaYn4g5l7SeOQWhS
i/pALqaaD8xMrgAUlvbQJtWDwUWeCguzFXWAftzCAi+FrulDBOFDoo0qwlz+vquRvs20r4mrvgE8
SnEBFXpU9Czu/JnRMYFgWGeFjtZZu6SKHpQxv+vHV2hM3xARoYiVuUfgfLhCLzPdV4lMG1oHSa9N
YXzIPL4bIuWFfJ8Wax2npfBr6zwYmWthjnqOLupQ5UnSrGYW3fL832rSeQ+pVwoKVGF7GvWxfucP
ina4fQgWPYXhsqlhaRKJZ3uZeSLtjbaBiFaxq+OoMMFbcQUde7fu71NEgbKVnGPRIEx1wPsET/T5
THogJaXRM4vs2KO0Hb2ja/o7of1UpNPthS3dmTz9/2fHmsbVz45AIfH479QUJF+gHIw6PwKFew8m
c8XMUuKoAj5T6UrSmL8CJgWB6xZGQaAKq4ipyK4qPndh6u2jAH1ECTUhpzb8aIfEsLmp+rh/yDSw
arfXunAKVRg7FNPi2qZVMYtkUVMYtW2VwR2i5fm+asz6ExOT4YZkO9u1yhAcpMD93DHSvXL8Fz4m
hin601RgJnJehcsz2QX/J4d3DKMETkv+s1W8OHdCHtB73zXW6BqW7E38l9NEkn6t5JDVclgnailO
oi2Q6AzQxgyhc3+Hjon0FDTGGmHqir05fihyvVZBiqd32qR51wzRo42Yw1jvWvEGOA/seWwmbygq
ZPNPiMymSEB2Wyd5mC48yUpOnmlVe/Jca//33gKoGl0ZrqJrvj4wlP7gln3m6HlyDw0AvSh1fIeM
6wGO9pfKj+7lsPh12+biRqJVQQyFfxNQ9+Vp1Iq6LsuBYouQnjJ93IyJthN5ehxRi7ptaSELg2sO
dDgEtxaOOUXZs3PfN103wnddO0arfgvM4onm8D2DkA7Y+HvotI+DFCGoWq7kKwvBGx0KXJK2m04V
fxZH+yHOkRdPmEFEae5erxAbHZgwgLwE5iOSHOtxkh1dWeuiUaSwFQA0RJ55xcUrEiUJw3RwWqjO
JMGYl6++DzzlHUGCl3UcvOErwjOKdDvsc/BXzZIyicnSKhryzAl6jX64/U8d5B8KP70vjGx7+zNO
IWtWEkHtRiDawjmnjjszVac9EuYNWDoKqKO+VeEf8BxPawx3E1dx2Hy4bW6Bih7NG3IJCmRMi2hX
NeNQQyawV7FRoaOhl7/1BtlLV/7Yo5+udsoPxnzeI1f32hr6i+UOP9BsONz+DYtLBs5Ah4bx2asx
YIrjcFMExFGr6TYqNZCR/H+U1vD9S5eFatNlgriMwYp5Hyh2c5tdwD/BTHuOVErFPh/Q66BabWzB
1VeP9ZCOm94M+5UzsnhXalxU0xwFFNTz0Vk6ptAKF3J8pyFlTK0zsY++Bs4Mwoq2OYUjvwP93dBI
N3QhjWyH0DXQMBVluLVJ86W91kCecpf8uU+mv59FCVTJ9abJKYrKerqDrc1GqrNGmfP2F13CD6vn
ZqaweGYmas3W1a0xuQs0WO4Yqso3hvDLTQZ32hZNku9GwgxqDXP9BtnOwtqUBSRRHliQ59u/ZHG9
ANIYBoATliv78oc0kKUwSEMnO9QFMImI8UVzoyXa/raZpYDE7AgnyZywRnM0U1mAMG8GZpb1MNae
EcOrGnoErfakp8UwwkxXhM+Z2sG7c9vu8kaTAPEfZKNXT4LCIOjLpW6fSsOuvJ2sJkyNICIKWWSD
AHyfCd/mGBt2x2WnwVNY90wAI74svldpla/UaxYer+q00eidgG28ejbEcWcrUGbapwSKrIGLtQ/V
3e0VL+40CA+d2E8lfE4i7GV2wwhUbZ5AISCM+WSpj7mcboJgb7u/bptauruJFv+amgLKmRNLps3k
dF2bDoDNJz3qCI/wBuC+Qjv0plKsrGzJnKlOs/3Q61rA1i7N+U0IlZoB4tY1PsOduY2ZMA6TU/ym
rwRZOzrttCvgtJy2+GxdjedVoR1KwA9ilOjVSE/3g/DbleUsfSgTaMwkPEaRYX5HI0Gkg1GAdNwT
74VSHqCp2uQIahL7wuLb7S+1YmuerjZ+6XWJ8FHZ0WH27JOg3nscuW3bZda2jfJ+o9XlGnPGUmg5
W6Ax+17F6Eb5mMaqA6nOrgllhOnkrSWq4+21Ld7Q53bUy88VyXqhegYsGVRd9fSJbFn1N1nGE5Bx
ExiitjGUO79BaT63kVnoeyWIUDkeIwlV44jE5V4HxlWuBJ6lk05+AgaBhNMCIH75o3ovyP2wD+M7
WwuYxNNgyoWziv+/Womsa4Zmh5B3JGraZg7rtd3SXEudxojfYgLUDDxx4F2vKDUyOytFoqqqYyFT
3kITNKr+CtXjkq+Qqk6lBroX3L6X2+V1lgiiqkaqs++3wfjBDMG4m79WPOWaiY68ESga4UOdansz
K5ps+JpiIDblwkR+rLsaAtiR5zcSrOHWixrDCSIJHwWPAI4ss/Yj6jprCeWU8M8T2PMfMftgYYeC
IpNciGnFRvxPk9Xj5xSq625rm2n0rkvqOjqlnTc+8iQcvtpha3/lyeu/1k1g/0pU41ftRfFbzio1
VQoV4CN4Hs3SAJ8/RZnSwyhU+k/g5hzJTz4bRfFy+wsspZhnZua1lzSqbGh6Ktuh7tTvdcaGvzUo
qtA7NF+zOC7vzViBuirLdef/z/AsFtWxqjfRSJ8ubKCJk8uvDedeDpC9a9oXv1C/hOnfkzRNj5R/
t9SahaUh0DI9l3MU5VqkwYve7TeFML2TT4th5YEw+e2VSxmwKAiEJXjtzd6YrlfBPNMDRirq+KEb
zJNutk9pNf5E9fxVQOdzezOXLmIGXmg6cVyncZvLw6ooHimGTo+5riBIRgNK9l4TndclitDGU05y
tQbcWbM4OzN+7Qa5rOYyjbt+N/bC3UMzXW2NXlPuM5jy/n59ArACr3W+IBjvy/WJxEwRQW/iU1W7
5beia1TmcYtQveeBJAHIb1w6X7dNLkXxc5MzZ7FKGieWQGGvD9P2Yz7JCW+Mqodv+radhThLcWeC
RevUea4wHxXEMHqpNwVCP8/ppDffaDuIhFesLPjjhZXpc54lUH1JWhGKMXEGRBLoDgQ7xl+oOvbR
qyLFKV1Df01PYM3kzCcJJWGWx750Al5O/i6rX/VYPLSg5b22PwgUf9+wkcDVbJ5xgoby3EfMAiYy
KSwcOQ62ooGRvi+O+RrqacEteBbbVP5pdtFMmVsRqZxacVE4kCjqm7Yt/vHLdCUmL9pAFWxCx0Bx
Nr8UeZUxLmEP4oRQQfFe9eARiROxNqa7ZmV2gpuYdlBR9JXjZb11LIfUBKhjaLvbX2XRij3VnSfS
qCvFkSwf/Y5+eO+EYXvf2ObWy/T9/5+J6Sec+fbYgqUpNFDtZeMFezXHuXlErFG/LZ7Ts4VMfz+z
Ai295rY9UE9KWpvWSjespxRrL6olK6RBXByI6dogIi+tNIpWlVqu9k7kGodcMj5Uvn1IwbD8/Zad
mbFnHReqPr6uxWPg2F1jQxLRvmRZs0KjtbgUxhpQwOCFSHf4cimh8FqvkJLCkYQSbUxj/Cxl4mPc
jyuNjTU7Mz+WBh2a3Z50W3Hl9NB63U/gQeqpastyZdeWLDHCJEMuzYgJvnC5otRjmg4Up3WC531T
DtEuFGJjNGul4mUz1KJoY1rTJNilGfjQu0ZWs9ZpLTAxeRxNvKBbuRpXkoalAE3hFpw5XJmMa8yW
E7YNl9KYjo5fFZsuMDd2/LEHMYc4984aPt/2uKWyzySK/j9r8wev6mYW8bnscYfmPkSOaiJW/Sni
b3QbdszCbSbaSiM7dmmyEoIW9/PM8ixkG2ZOh92u/LtBzsVB9yT5QUhpuCskJENXVrnwntF4kIGa
mvDZV43hsTXA+JF+OWkJSGar2MUYbGMVIu9DaKVkSaJrQmdE8+K3afmMLgy6lRQnw6vrZnv7t/xB
i85yUI26PLN9tBonLd9LP4pyszX1HEIlKbPULNsoXQwzdo8Mmb2RItP+7Y++DAlEo0sZsrtag3RH
Wtc/qsoIatLwDB2DVHPTYasPcZzt/LBNfvAmraJ9OBaUy1qRAkTs7VyTjvCJK9/ysjQzaHuL8mdr
2xAB6yX60q+wLRfvgarrKb1xD9kLaL+yGhyjlZobr81k76gZnR7sqqL/DZdicGB+R7iAwPWGfCtB
TTx5hDvTRnkW7lxz47eBGj5rVaQJGB7c2juMsAp/7tPWeoFoJmOcsS7Gkd4/XJsrYW3pQiMuawwN
g48n177cVb8TocihL3FaP4YsvXKNd7B8uK+3P96izxL/YWkBEXz9+s4SPZLbgSKpSO+1sthWRv/e
l6s1H+HHXrnImZlZ7PR7I/ArWM0dM88zBJEVdWPWa5rZa2uZxxkYhQe1bruTxDvX3kRDo76Mmtl8
hCPm9+1tW/w4/63nD/H92SVd9jRi467THK0e7nnV7aRcOdw2oU57cmPP5m8R0FbS0CYyIG0orfRN
lqgSibTSag2y3IP6ZQDzCguInKn11jdRUz8At+aWVbKkfyrVElyK4YYSaPmhTcMXTY+LdCtSK/OZ
rzJLpyUTi45d0QOqbUl0x8e4Mqw7g2Y6dNBtnjfbVAExDCNaW1PHyqTog4q460/N13RpA/NIW61E
0CXU2XThqbTyqZ0Bzrt0eg8QrFYaenpnBRVj/2FfPMp+8iXro2dZMtpNrCbb/ckPavl9PUjVphgT
hADqIVqJr4tXFshAZjWYWr4av9Ibs0xG6rR3LQzi+8xCWiVtVHmbC698lw+GOEKDnZ5uf/El/yWo
WxqBlGA6j6PI4+Ra3JXILrd9s+9GmFz5afoOV3NXuhELr2qaMf+Zmp3HIg9UtW7QG0xS6xPTDOa2
y414G/vVT2VAZeH2whatEcgo8FlUmOY9vrRM+kadCKFS/VmPf/AScTTls1zrxzfYmW7+acyHjtbs
AnYHsDVqWnl3sUiLnZ7mz5mcDv/oUaXu1aqKV/KaxWWdmVMvnTWOdKnp7bF2ikK1/kHhrYZpL+/H
TWRXKHG1lfZ0e32T988jAoyF/65vdiXEyaDXHuIFp8Qa3R3ce/IGCbRDGKD+ECb+gzQkj36HiI1w
V4LRomsagi4/WA3mwWaWkQMmuQ5ioAxuG2+bREIWrNHsYGNGtfTp9iqX4p42AY6hrKUqPG/z0wyp
w9LuvbsqC/PnSNFqFXm23DiO7VBt6wZB8KBHMFvLktZ5g2nA1GguK3RG52jnvLc71eWKp+N/H44v
qaHsRWRtQvkYQn6ZJsNK93txWydWXgR6hG3Ny2mNb2cyhLyRkzL/s52gp7shCawtQIe1md7FXT0z
NTvxUajVcmUZgrRYeL81GGw+SvagvxYNYnub1Naa6jTpUbwqpOtrNa7lddLuQvx2yjVmYR1akLLV
5di/01HnPCiRZuyN0rMOfoqq3e1PuHQza2Di/5+p+US4apc9pGZp7+gC/ihhP2VlspKZLV0O5yZm
YUb2PLVKrMCFlgFdhgQdP0jUETyBgd4+VOEkhYIgyun2upZ6XcDhbaikDGgngaVcRhs9k1DuG8jU
ZOGW+1LWvVObh6jSJEk31YeEk5tGux1Hqd9WWevuhw5FEwS6fEfKU/UNewAmhlgONoai4uyLumWo
JL4xSicjgnr3QTYD9OxkBDCs/UR4FR083zZ+V4VIV6LDkisxNMZzA4FoKGdm2xAGUitKrZ9e4WoQ
HSbdF1QU/Rim8DaS0zUt+0VzkCZA+cGUylVD2Opr2kIoGDkRaoRtAukRHPqDpOxvf91FM8x6k/zQ
C7uCikkot5S9ZkBZURkfmXR7ynrtUdMQb75tZ+l0AD+YwIToUfPmv3SiQApaewhjYmvr+vcMQXgI
DSLk0r4h3wd2Sm+bXgEY4pl7yFroK5WsuSfZGBNzp7uSJHYhuO83nHbG1nVyGaaer7jN3Q7aMSOO
QifTB/EkQNaAZknegMLivE8HD2w51Gqz1WijkvuCrjn5yw+9eY67Yo/a3sqnmf6R+eV+ZmQ+XjjK
ZdJAIF068UC7KCq/dr23V4HJxOWdLNcvff7OaL7cdodFm7BWQvrNyA0DvZfukMg96lZJYJ/8WpJf
AiMSP209H+9Li5HNSAqHg4jGr71QvZ3ras3Kx1uKoxTs/rU+y59oPiBhUcni1GTuZ6PufxZh/ZyY
0j1ZPXJe6dpM5ZLzn9ubOX9d+rXnBpS7U03PUS4R48lGjfoNR/ncyvQrzp6GTdJYnsihsVby5KTl
/jtUjr81gXq8/emW7nPABYIblcmRq4H2xIgBXPVgWHXGATejDkEQM0WnLoVwtR0OgD6e3XFNvXDp
i8GgDhoKaAPV49lByJNmtMNQIDqURcRbufxB2Uk6dIG+D2v3GDXZy+1VLqXYZwbnXWNgHQOaExHj
j5n0wWv1Uz+O3/rR2qqttXKjLXnHRNQI+RzIdSoul9+tHA0lVYLEd5S8Dh8S6EM34Kze0K/9Qwf5
PyvTgs+8Y3AH160hUT/lvhHuO/DwObjOON5hL99rDHYd5ah9A78wVuGrmnQTGQmYeT45bBxSf2kd
g9mN0HDiRt8a1mdL+qWJX7e/2JJf2vBg/RHNQX1hFlLCUdHdKtQDJpierOQ1kn4Wxl6j6x4gA1av
PIgWrk1SALpj09T89UQYiRJzzcwgo5IjZT8AUHj2LkHU+VvaMF7493calEFsH0PzoJDnd2cbe/S4
s2GaZe/+CXTVKXXj72PHhYlZ7BhriOvcMLVPMR+pStITcxsvwjVWnh0Lrg5bEKWNP7t2VfgP3Syw
u1AaHTfzj4KxjLFe44Be+jIwHjKSBR0pIz3T38/8nOu6hXsXRZyCOfSnNvd+5Z1otl3ZVR9uO5y6
ECMokFIHn6o1ACtnzo1GZGU2mojuJNdqf+ut3yC8mOtVgrJ3ozzVuVK8Bsgxfg3DIHroEWH85kW2
/j10FfshakAcbyi8iGRXx2NoARmDFWVbQX30sYY79IUsR+PJq2nNl6BVzfQo5Xb0q4AoAtU51LeT
TU5WFe/y0BUf5cKP1/xuaSvZRoCstIOvZzP6quwC8p/x1NiR9E6n2PWsqL1y9JDQ+H57LxdN/SHQ
m/zjqukcaFLTMWTp3zHzSVyiRHQHP0riKIVa/7xtagn4Daoe9B6nlxL3nIPC0zqXN1QeMPjoPkPK
u7UxVjXHRB0os72L1WyT6MmnCMKN25YXLjGICEmAGT0XzJjPIhQzpGOsdtbg8FD8JMfoiEndCX3N
neKn2zRcCVFL3klpHTQuJ4Gywsw7mWUejTZyJUcvx+yEtlZjIiWmpp8YXrC1Y5/X6hogYukrnpuc
RRF7qIvcL7Le0Zo6Evd17unfAisTYp/HI4Lut7dzIYdkO22dcVlooq86UTWU+xC11vFdR1l0gzCk
eyi71PwYl128z0VgHQrEXk6yH8gnM8/W2PmXFmsCLucE0L3gN1wGGjNDgJ22Y0S7vDu0pb0pUtUZ
u+fbi1yKmKAwaOfroLhpylxascq4T1HeG5worZyqrk62tzY3t2ZiVqApIdeV+hYdznhsjkVXvDAq
t+b6S5sFu83U7YUn5erx3EdmKYedxQBk8VS4kHlXFrKU2YpHLFkRvPpI7enSXfV7gyCV3Zyq+skt
PvUiQn31vQxR8t9/ESbr6YHq8O5fNa4sSWJao0KHU5WkY4vsr+uF+783AQcWgiOk2JTGZtluHQEz
GatAcYZMyuAGtrruIUQII3iLHbheIRSd6gzzsnXb9qjQhkZyRx0eetzELNPPsV9GX/96OUxkgykg
LWLsbn4lF505EKJ6SL309sswJB/U0V9JLBa+PBxbhsLTn0274pOTbLPJjHRS3JQ07X3a5mN9L3qv
NaG2jIr+cHtBi9ZwYwC9TLpdHX27ztsmFzYwS0Wik6GNwBLtpD5YSvyGkErCCMEQ5DRTo3T6KWfp
DNMOsTV0huSYYdHuq7IXn5DCe27rplip8y0uirTpj0AHDZrZfcET3JYDuRKnTDaPjW1/zb1+VwXW
r9t7t3AJAmHDGyh2A5aaYzKSorTMcgw9B5n4j2Y13ise1M1q+ADu0wnk+NttcwvBbYrQFO5g9ZiY
JS/3T02zNBJq656yNszfuWkDWKDT197ES3tHUVIHkM51e+Xh8HDSZ+4Q9KsoCB48L8yOaayZX5I8
cleSiIVrHS5JJlfpVED9NT+zUQf7E0oQggIXOszp3g8hX2qObr/ynZY2jmSFTNqk/MQT53Lj8gG+
Fa3UJO5PVLGqUe+PbZutVXPXrMw+j2HD9pehHeCUmkmGaYSbpDdXWo5LCR88P/8uRZ8gLWdnSEBj
5GUts4y1D9NfpX6oU7XatnR0y9wtN5IoP2QyVJS6uVPGYE1DaCFNoXI3MVBCeDbBHS6t67Dk57IW
+05f05xLCs9An0nbp13+Ua7TJ79Vx41q9g8NEzG3fX/JK88tT650tu6UoccojBNU2wHgnqyg1L5H
ZR/v5VFaa9Mt7zHFC27dSa5pnlRXg3DHRFRgBoqPvqQdtFDfB4F09OlaF+KuLPqtobVP2VtAsVSv
/zM8W2SZQwgYq/QD9EhJDlURFM5Y9RC+IUJ0fMN+npma5WK9P5hQGgTQU3hN8FFKIgUZSbndoFnw
+7alxUPOPYaUJMHrqiFP/Uttm0rNnBbOus5UJ6Dktoze96uKp0vhmDnMfy3Njnkq0lGFIj1wylDE
jis6ZkL6RH5q9Oh7C4PmIYVhbeWmWVvd7NDbfi6ULusgarD1Rt20qYiGbWZYMA75oVI/E3qC8HB7
R7UVo3PgjAfmQs4kNKUhuCnTh5GXQ7YFR+n7j0MaJ/37QknyeifnQxbc1V7YmoewrYdqZ/ZTkWIo
et/8nitG8sCdaEL1Z2mpexoMs/2g9n71mDNO9FlXu9bY1raWjfus1DJ3XwLzGr94gy+5rx06yv2O
TMv7XOe5EexixEmyvZLDVeNtyLsMNdmgqJxLd6PVGe4xiYe0OElwftvbTPLpnOpd2fzIOrVV9mi4
mm/gYJtyDdrtDOdOLBqXEUOnfFaqkkA0JkNhKFZ24/gxkr/f/hSLAZEfR9MEUCZinJdG+piEMC2Q
hdWjoM0guGRKBieghosTtF2+kTxbaXYon6evEJtn36VKdldqrouh8b/fMMdqyqWklK0ahXeDHcXw
9ReG12zVzEy/1zTB1np5i743daWgVkBOfA6o4okuUE0fJ0pFLRNb3ZMLY+Nbrsq0bK+4yVZDUnCt
6bCg5C3oGf1nVb3cZ1jZU75mKzkjFBXRxqsK8y4KUvGrDtriBye92mSeFR/beNBfsipwN3IPlwAp
EuTwoocLPuHpjXAHefUuRPz9mHWjdG/Eo47YbJrtU0nNjzUnZevnrfFktgbzlomUrhzdZX/5bx2z
xNQ2CrtmtNJwTLf1B4AnCPhCgO1XykYRvosioJfJzXFoMlHdNZYV8VA29XFYcZmlj0hpSuUboj10
NX1RhKlshkEfOWz5d/QePuTAxbZayT2nN59uH5ElLDEPWCBLEzqSjHyWNJh2JceK2hoO79AY3rVP
mih3fvpaWwEfDRiON2xsy1c3dZSORyr71kpxc3G1U6eWcrOm8zq8dB7VGrnj2tFzavEYQf3Qyx/H
oNyINVKbpfvHFBBNEW2sqZh6aceLLd+Km2p0mESCHIxZkGoTlF+TtNkl/e/bu7p06Gk3Mh7H0226
8i5tlXYOl4wM30Ds23uq3V9EJairrLWOlsxM3orU4WRs3vNI7M5XjXIIHB8yUWaEn4tR2dTSGkvo
0heCOmUq703AoXk1sQma1NDKXkf/70Vqj61V7hL7GTnjlaxn6fgB3wESRZN4khS73DV0IyhXSkV7
agrjzhVahESu/7uL2pPdRa+6grxYNIoHcyzXwubiRv5frAXwSyoHl5ZzbQgty/dSRwT1T7/X32dD
9yhgT1zJk6ccZ9YAN6iATJiOP3ZmgVJxU2naYO9Os/2Ke4+XwedexPb3NG3KZC9AuZU7qdCY/y/V
yl2rWi1+SAb/FfpjdACvltmniesD7D4p4tXwvoZWs+lVqCratbGLRUNTzZtbAZKe+QtfMnyrz+VW
OHapVSc1ZDwuUjr7dciL5q6p9HiFYXDpbFOLm6BDiLKTVFx+v9YdESUsGLBummSv6hmSd69h/EHr
H0szWIFELj0kz2zN0Vfm2Gq2V2SR4wfNQxT2J1le49Rc2j7AP0D06EKr4AQvlxPy7Da0QPhOnubb
oc23Tf/eyqZ5g2GlxLjk+GeW5tmJkINQpFnVAPtIlZ8i8hCWs7ogfrRTVLH//l6DYIY4zwgKJdp5
uBoREs66PpdOgep23g51iXEPfdvOVosRXmRL8vq//1ZY5Ck8oVqm2/RyIwdXqXpphOHT6vvs0at0
bWvEUru/He0XvO/CyvQ5z16/tpmkLRhR6aTWw6FV71OlelTRAtpACXOsxZpuxsI3uzA3/ZwzcwzA
FKkr0cWPhmLPfMxeQRDZMrKVVS34+YWZ2Xutj5KkLQoK6WmR3YvQgsUVoaaVgLgE+buwMnP1oLFq
RC2UyEn0YBhPsTlYrhP5qUjutCKOfkAbqL6jY4wO6eBDgvdBacuHwU9eolAxxlfidrdG6L60cCpr
dFohhpWvSINElia+3EfQfRXVgxvbr0j9HG57zKIJYM4MK6sTOdxs1UUlVcFgjSoyXmJvlsO20MaV
OvVCDDFBv8PPSDn3mlaz9kkcKcQPDqVpZ1C1vVRr/0jCOBhZuXLKlhySmTDuTRkGZYYJLh0yKUZE
RfXcdxhreCYr3xdK/VJJ+ffbm7ZsZmKTmejmKEtempH0IHWRmWc2VQnfR0HjKHHroC+44vfT3s/u
aFp8CF8BHwQGNM92alEamRHY1knNat/bouzGJHlE1vAaF27Qb33N6D1INTyGCVEJHbyt6YbGG/B4
F79ilim4Bn1d8HKdU8l90HobBHd7e5uXQagfijrRPOf25i7FsPNVzzZ3sCw3zTQpcujR7e3hk2Y8
ZAaZfwlDWvYGJYiLxU3H4yyCeV2v8KYCypWqbXGk2JWe6kT/Bq+mv3MDXaxUgdbWNvNPOa+tyi3p
bIi8tXZiGJ5LX7EPYyYpx1JP0wOgmmTlYlUWvfWP/ASYJJBks5TSE3U+WiL07my9asjmOHrwsdMz
hEU6737D1yXAKQHurB8ZZgoMZpXM9D6R/Kw4VF5iMxhtj+Wvqs6SB8mwi2bX8aRY8fXFOMQrhaM7
DXXO3ylDmxTNUOiIbg3NqbTCF3RAXm471tI+EOlon8OgCHvi7LYagUrbuWc3jqvAESRHerQty1+Z
voaTWop3LEGFcQqUDE+IS59q/SD2XMo3J9Hku0wqdqHr/oiyYa8X/UqXcWlJsI+B/cEeyiyzT2s1
I5RgbaU62WgejTH6APBs00nZ8fbOLa2IRJNBPrjraM1OP+PslHRocfSGleqnIX0fDd8UMz8A2yNj
11Z8deFVQiGOStwEU4HMd3YbUYRtvahPZSBm5n2k9B9VtF8kK3ikZAqdrhH6xcq1v7SDE5IJmiLu
vyspmCIw+kCVE91RzCq/U0JFO1kwxJtwwN7ewyUHR/uT+2JSMjbmXuHaFPt6N5KdsLf/D2lXtiQn
DmW/SBHsyyvkRtbmsqvLywvRdreFEAgQAgRfPwfHxHQWSSRRNX7yi30T6Wq79yzSPGSdaslO273Y
gMCsf9B/cRaXpX4ymoDiip7UIy1O4GWUJ1/Y3q5hzlYDevWToELq2a4XzA+Rt2lhgE3TQ4OQnTNl
eXdmwLO4S6HOeXvg1pIPRT1whOw5+5bLFtXqiXqDnaMq8xdvDiFFv8UdIjfMdrcDrY4cQDWo/qC6
cOWQYeZj6zeWEYICShu206FJs6j0a672WGXBVv90LddRUkPzGSsLXAf77ejlEwHR0q89CLekRdRp
Lo74fhhbBqgNwxoGzCuz9uuY5fAAuP2laxeLcFZMg4wssBZLKRIlQXLPW5+fFSrCZwLtZpDX3ewE
Y0wG0VM0QSPWeFaE5cgeAouUG/vJWuKgTDQ7u8JU58rnosCK09CNKwAKC1+LEJY5k/jATRBot7nj
7uGGshzd0lWZTiERcPKVZeB6VNi1PA2DRb1jX46N+MCl5TLc/MUXOyS8DnmawVw1MXNyGlm96ztr
X8KFF2/PpG3V+9+v8BeFPZdlzsDB5b4vR2eUgGCgg1U2O6BXnm3Kn0TQgL0fjhtKHPNxtbiFQgwV
BCCgjE08mBebv0NFn2tIK59HoKkhKAZtXCaN4ltn+01k24MLy0rZbHGCV1IEUQE5QiUlhMHwYm/R
Vu6NLmVOolMf+r9YHp9R5hSfby+ElSUPVUgTYjxQgIZE5OK8QRd+GMHIZ+emHtnJgG7PY85hy4i9
znr/NgadQqD2sO5gtbIEzsoirzSF0cGpGD/V/meINsTafKhR0779SebqyEHFGDRHOOABC/k2FaVV
dj0vsyCBnq336FSCwTmB5R47152fgWuODkZcDUH9aPaE3lGQ65qodyvvu+9M5HE0G4l5hfRxGxUp
SbcqSit7D8gv//28xXOi41Ko1gaEcCAwW0H2sCyLc+Of0t9zMsSMjfvC30jhlSMEWBhs60CRzALo
ixtZp2p4c2clEBdWE9Msj8a0iGm7w+b4/p31TaTF6Tsq1voWDbokz2rriJ52+NSM3qvv5ODTAxyE
/hOxumwvcBWOqhFQuI3pX8toPKYhpwalGaTAYrUG4Ow3wAeAfDDl+zzwdnXnfa6UtYEv2Qozj/jF
fodarZuVwUDAygSum7R+d1ZEKvhZQ2D4dkKv5bOJC7uPCgLuTcsSJIHFUw6xm+BUSlp/mpTI99yr
yv3tKKsfBHwRsJrzS3tZn2tgx+56wJ2dKkxeKeyfZoVqT1tt5MdqJl6EWYxbYZQKbTrIJ9UWPdHw
XvbYbOzmqIFpv/1Ba9s2Crf/90GLnAf0Zwp8Yk4nAetvN2pqeJmFhiq+1KNXP3SuxX7ZtQfeze2w
a108H3J+NpIP8p9XOM4RzgzDkHdpwjwrH/d5JfsmIkNTdxPcfOtQfRrkaP9ITZ1/hoZcbx3sepIQ
Tu6kYYIbrcLM3BiKtQzCrQ7dDuyHEM1fDIXv6boyXbwqcBs6OKnxoD33r9ufvTbalyEW674HkkPZ
NSDLBEZJw2c4SEeOh5Loz05lGw+J+b9ansczEBf3GliJX72RFO0BkLRbgNRQuVbTHQdvlWVJg0ap
IQ/S2bhIre3XeJFj8aGHAojkYvDw4moJqZl/mgD3e5nLAfcchPZPjUWgSKAp4Z9QnXSPNKy8vzIF
iOhGRm39gMXQDlbpj8DjpScnU+b3FGfeL3Ny7S8Nr4wyBqrCtKOK0ObAXQLjZnjqjYfbk7uaP0BS
BoENR2ugX99udrZMPZ5PqMNBTfXQyfyvxhTvf8ijJ/BfiPknXOynE/RmsoGBx5jTOgbC/ljkwRms
/Y29dG37uQwz74IXYZj2JSy9YDXcpYQ/pXVrx7Qvg4OwZPUb7NQtBvTqssAWBLsBCKZevRAzLxjN
iiA7S2ZAW7+zf/v+8Kxzcld7wRdoWmysjT9TcbU4cEqgWg4c+dUbDiBHh9EAOBtRtiAPhW56oraJ
OnBYuYkcgga0OHSXauu71TVFDGyHf+hF2e1LyBkdq873ju/PHbCl4XIANXpcexa3McFBR2mLDkIC
bvnE1fjDzdXL7RBrG8JlCOvtpBqitGgnTBANm+ax8GgY+SNErEJK1aFKW/PvoMiCncOabONatRoY
lB5oOYdQJViWNGqfg/ugaYZKrbWraRep7oXbD2XjRBTWMkX47faHrmUT+AcohYOfBar7Yh0SFE59
o7XdBLop5QFarl7km7l9l4aAnqHKaURFOXgfWJlz6wLAMHRBr0S5m65VNnIlOFnW0ZclhNXOnSt3
t79sbYeZNX5nwezZm2ORJQ4cefLc4laihHusLejoeVsAxLULDnqP8DadUSBXFxxHVn7Tj5Cmr4Hc
AyiLo5YOyyN6GsDj3yqrr34PVItnoWTEXJacjTF0eM4HOBbCRkDa/Bkk8w8sLOzIM7dmLtYsS4Up
0NtKOGh15hXZC54lbm1uHH1r+YaKeTjXztFP+uMafLFbOl0KbXkbjSte7rV8miqn29kdt+Oh7L9n
XvgBNgIgGfYMtQIw8wqr4EP9Pe2EP+Fy2D3j7h41LSshQraF6lozynwTaJ6+iw/DVgSBnJAC8xko
Snd1aAk8R1hYCCyr3KFfyzB10ZbQAGQdHTSVx7Oym3CMZQ8dqbg0CGyLq9oy/g0yBgRrUJAyhfZw
CIVxAROmpJ+1QaoiqCNpjWpTnWUtly8HanGMaTZNrFFGkGSlat09KadujCfsBTBhcqeWnDsv1UPc
iIFjUzIUUOaKu5V5HFyoB6N8DdX7sCQ9R9ltZFbEG89+hY8t27p5rmYQQCAozaMKdcWRSI3CHrEi
wZb1e7qbndyjVmb+HljIOi6m7G9gCLeMm9bWHuDoeMTgxIWU4fybLiaX5WkvOq8oznmo3cPgoZNG
dcueb+9Yq1NwEWVxK4Mxm1+ElQOE/6ASD3LrjkPnIubuI2F8/AEqD2ScRYEmpbDYxvFFkjavnOPY
chUPBWVfCkuzjVve6stlFp3531hLOE3PJmVVGQTNQj6CMNAW4yEzjGJX9oW793vHiYifm3GhRzh3
V3Q6w6/BeMUreMtBbe2WdvlDFqeBEUigLrOiSIapjEeS7Yk4F0TCW2arbLk2i7P4FxidgCxd+Ra6
UDcSvYXDbbLGH6odXq1MfC2l+f32LK59EB7uUEJ3IYB9dQmCUFHWtwwS/a3EAzjqptIJd5XLLXZS
Cn2lnWSe627M51bQxbWoAtTUSYc+O5dDP905tZef0r4jJ14E+W7U/gf08ADtAYQEaw4aIUukGa0V
NCKBeU5wbjwEefmlVu4eCNC7spyKjTfR2rehUwphEBCVrpV4jKB0hgqqCSdu6Niy+efSd+/Hwoh7
3/hAhwz3HmimQSEYWblsFsA4qtKkgr0MnA9a+ncz9V75Eycjv7cKxTe2lbUrJUSygdYDq2aW0Hi7
eXVWyTiUsqdEGRAV74wd8J6RBw8y2dS7TmeR0/17OzfXnpdQM5hfdj4sj5YlYJf2U5NRZiRwuYsa
+xk4rait7qllwb8vwsU95/YHZg/NAtyLZvPccMkNFZAthhtYLhI0UT+jWhzZQX1fKf8g8/B0++vW
DqDLUHMiXRwGzVjw2u7DAbq21iG1nmHc9wn6pHfTyB8bY9p4fq3O3sWHLY6eQncjpK7ATqeON5xU
4U0AuXGJLlpgAWqfu1MQy7QaT9rTP29/6NqpB19LkBFxffLsZf3OLzU1bezbSSGcB1F1T3ndbzx3
VkKgNw3Re/QIZ5Tz8utSCMMHqIsnmd8dMlLtVbP1lFtZ12h8Q1F/RobjGbB44Thj6kKJaaBJLl8A
vUSdmgL48trTLeG+Ne4a9EFnCTQUkXDDXRysTqYpB28vTZwp7XZ9Zvu7rIcyfdWKZ8ItL4Yh4BQH
lFtHIzXzu3ZKP2BEjC9FNxw72PxeX4znjCSv7EEK9MfGEbxOj7vOvgXDXOK5PnlF1PuDTPe382Rt
hFEBQTEQpSy8GhYjPJQFgeCMHZykznYjK52YSfFYWOIna/j7gW+43IFIACYzOpDLhGmgqR02vZ8n
NnGmHQnbKO14PrP0zllaf7v9YStHObCsaJKDOgGW7PL4KSb0FUIi6DkIlTpB68i4h35heTCBC9vY
pNdDQft/1rW7Vh1ShtYyxSU8kb1IKHwsalXuAds4vv+LZtFD3Bfw9r56sbbumJJJgo5hFnns9E++
QnvT+/r+IECawHULlQUs7kU+uCQ1Sglz8bOtfHUwOwKTxEYDMOv7bCMd1oYNQWYeDcphVzisupak
E4ZiiShm2XayM+0evC/9/iszyKjYqRAKz+NlsyvznRT6ZHC+DXr+V6sA2vFzik6b+EicGcCAu44J
8ebFDtI6I7CjQTMlHUC/cHT0DB0Z4csHpue/IEtLC+hcAtsujD6ZgmlX93xnFs6pNOvkdpi1XcHD
5QxX/1ljc8lXtoCOQ7vZpaBbPfrc3RlQ+ffB7bCMaWP/WUuCWT3rD9EJxYvFqE1wz9GFr7PzACTa
iYuU77LSK064228hjlY/ChUrbHfocKOe8PbsL6e07svJcxKD9DaNfDV5EO+QpWtEECl3JxCH82wL
Krb6fRdB50P04sKh/MmDiCdpk6aDTrI0nSbuJf8704UT356ztUio8CLT8bYGimVxfOQkU3Y4ai+h
+Iy92Qzsk2G07eMgRuMDWQivNkBx8Qr1r0hUnqzDsvTGPCmqB9nNl9F/Rv4BHxJc6f8LsnivWCUp
Wx2CKy4m70xF8LPq2RHKexs3wvVh+y/MIis0rcAITpv0ZDfGnaoQKiyfhbGFxJ7neVGIn/cg1OAB
dbs2om2Rkbyj2EOF0ubJdKV18CFMsb+dA/McX0VBEsygQdO7Qo02cETjRi4hrDFNSkZ6hIZ+VAte
YlENLgpTsAH/NuGia2ycTav3J7yKZvDUjPRcIs0bqzdoabHiDFUcfmgAoY/gc/gNZVx1IrXkUPW0
x7s6S8Uhl+gmj362wTRaG2H0vQFfxsPsGvtpdLY2VduAme83ytoDPcfduCoJ37hZr40xwKVgR4MR
CaDfnFAXKxr98Nrz4QCSWC2LGy13NX9w5r3eNXdcbdyxV4OhqQnpRA9apcuWQpFqztFODBPDroMv
blg3PM4txk4s7dWLOaRDQoxmq+CyMpShgSYnCDpQ1cKG+fYThzyvgd4KcxTKxh0B5RMoko3dat7X
F5mKELAXAa8VdurLe0YA8E8Bo3h2Dknm+ieqqOHfA6mTPzQ1af8CjMf8ZmWk5pHpEYNGWolm45Bb
K3AhZQ0QI4B4BcF18biWcGgegqFuEj7Ze6Mw7uDl9hzo7As65K/emMGpxTUjmyobkK7mlMFLbmPZ
rExviPcNHMhx00KZZDHQqTc1OW7lEHJJYT1TZDXsxo1x50OUHaKSzx0pt/Awq1N7EXE+JC+yVxVB
poK+x9S66uiC2dgN9P07KuqsQHSBcAIE8fIdgwrlUNkZPgquAE+ZM/7sUphO+/r9t+65jgwiDZYh
QGuLjZsz7qoC28g5L/Nvnt14z1kz0JgZtN9AF67O0kWkeUwvxox6dm7Cdw/1iZI8K9YcvTFMglKP
qPmnJKrNYiMzVyfpIuAiLSrw1nTRpqj6eBkKqiSL2ci2LMpXvwp4/ADFTlQTl6XkyoHqR45T9lTV
2YTn7fRFGdWrkbq/AK5/aastD4CV69d8DzLR+AX27Ko7OkLKwaEuNINHc9w1wRCVbHgWpNu3Ht04
ClbqLgiFohkABNBjWh5Geszy0sh8K7EbWZSRO/IG+jqd4/wDPZz2Ca6vMKKuWN3qsz0YhG/sbdba
/OEkguUIOO3XeGJmYmczpebnihB72BnMV59NqH8McRYWvh+ladtVaMHQOvxRpXR4xDalf6pKUQuv
rYD0kVWE7bNue3iWuTAUuuuZPVQJtHuDX7Id+d1kT86XoCffFZiMJ0ZZd5gEdYBTlgLdWI/zcvzA
XoXb3uzCAcG7K5Cy1aJOM7R9eR6UKmLoWQOppVy1cws9Fw0MtAjqcOtRtTqS2BdtXJ1QS17e2Tuz
ITpgIUts0d/roDzAGXkjWebFtDyJQOjFGxQkGFyfF6dAFUyuhrxEltgpe7abadeCsi8M/oFd8TLM
4jqLY7bjPgdpMyt72BeRGLQ16W05K66P138fs9gUR0N3Q+PgSPPCYY9K7X3jmRt5sDVe80+42A15
QCpZDVzBNqT1hyg16hJ+CFy2IirNSjYbVQJrHpir+UEF3EB/AhTyJRbA7DFwk4Azs9/3Xh1LlJfu
fEhz61iQvmj23PFG9VAzqX52UN+td6LKNMTPadOfJzqg1+lZYGrlAc77nVX4tT5BySDsHlGhCY0I
3Z0Jj0Ho8rh7Zrgqj5Fww/CpDab6U5ZT69vtK/rqDP2pRMx3x+sqTsGg3EYaSIaS9FvJxy9oGB5u
h1jbaWd1CwwazFWv0AZa+VzD9DTE9tcZeGYEoF35WfdrJOLJk/1W+3ntKodeLko5DlDxV2164NWr
1gd+6qxNs9yZuVOdxOgDFj+hX7Ob2DCebCbc19EpfGwU1RZ5fe0g+0NSMW0XF/MlDCbljq4C6gan
OpieQrP415/EqZItmiPwHLMb+oEFcBlvsQAcVhiQ1PFYUnY60UA9MAvkyLR+vT2La+sMZBhg/gHy
BUNvHvaLdWYTBqPfojESm4V7fxRPfiWPY/EB6gTUPx0A8YG0mcUz34ZxSyhbBF5Fk0o3v1Wp7kI1
/QNzudglW8pSaxOFvhnuszP4/EpdkgofTpGysU+K/DDKx8l+MqsqBj4LAjrRBwYPYpmzFPysMbDY
B7mGv72gXXHmmS3yaBh4+NMYpikiZmtsHPdry82+iLXIBw7Sb1u0NktyU/xusbxALcujPLUTk00f
OKz+uGCBBgJs1HIzhNpx6umgtxM5iST3VOTJ/IfZbV1A12bqMszisNIl1bWZFTlAy2PrHIhN+jLG
HQRNd1BnpXzUVkm/gm6tjI29a+3qdhl5MXGmW+W8BTs3sUtxDIOT3xwdS+/CNt3l/U5rujF5a6vs
Mt5i8kQ3CPAq4a7SOPLQ2Z+7oo0hhbKRjmspchll/hUXa7mD+GjFCgVBerzw2pScJDxKmfHLTrfu
nmvHC+q1ACjP7YgrBuzoARfS0SqDEzWyHf4Vz0UfbBzJWzEW2ZEaWZp6A3wxoANZxoJLL5Ei9V9u
L+E1AQrcNf/7lEUqcJDgUs8jQ9L07nnUj16voUbmRqT8AsDqLjBorHUZDeNvnaWHOvd2t3/A6qSZ
aKCCewKJrT/EootJCwTEzKYAa6sl97W37wJ29Jt/3KzZ346zmvIo8KDtB/Ef3HXfJodwOO1d2rhJ
BbuCZ1i4tE+ALdincqD1S91KEwer05xTG6YCtyOvJv9F5HmiL77QEdYkWkieJqbL3QPzsDWmbZMd
2xKn9+1QqzvKRajFCmg7xTyomeVnrVLUqP3WtdMIjubiOVCpaI6lYUN2sqybaYOZs5qsYJUC/xw4
1wjoHBzq3MrN8GSPeABEgSb1GOVWGmwpSK19oTtjuqHqgXrd1VMF1+IyYAbaWTJJ818qq49Dti/1
q5NPG5vk2rxdhlrMW5fBIUEooziTxhmOk1WIB+KHJY8pK4qNMstadl7GWkzcmGYhs9uAJswOIksH
EaVzSXmMbChQsx9DIDYyZfXjwDyxsBgwkMtxJIVArSVsFQjbPvgyWIbg4RK6d8e+2Kiurq1wwE0g
DA2JdRigzVN6kf82dSZfSRh4Ke+noxPLyw5q+rvv8o1DZm0M546gAftRAFyW9dR8HIGvogCyToUT
xiOHTbUj8kcjVLG04etqp39X7VaSrCX+jA2fiTFosC2R9kHj0I6LjqGzVisaVXlWniiM1z5wGFyG
WRwGsCJjEIkyXbxrtQOpu27Y29OwRfJZS4rLKIs9cr46cpPOMnCTfjKKHNi/7uw0W85x1wmBovTs
tQek6MxDX9y5A9BPuY0X7inPjX1L088OWFl9B0yZX+/euSHOx7M5owBneUDU4N7mXg2FURoSn5zU
OPhRMFThV5561VNKzfpFBmi+Zz1kvW8Hvfq+RdBlwufayUfD6U5WuXcGHpWq4nulix9m0Wyhuq6m
bI6F+hsU7fAIhVLB2w/0iIfXYt9BSkbxuHYA3Pa/pWIry6923bdRlh5dWd/7I5367tSGXU9jsAaq
HRGTeBzAJd2RqjVfu7wR+9vjuBYVbhw2ntczTG75bTJtweYrYeaWgdbul9/AQYvS/uzy39Wmp+jV
5oEvBF4G9J0QpklXqkdt1ShpWkCXiOmT55yH7J/GSaM6fcxAlxTvtk5CNKDwTKjbAYV0ZajiVB4K
kuWkE68XUaCqqIPvdxG+W5b8bZhl0Q0HssgIRAlOwFx5h7GqrJ0TsgoteG9Le91dSUS0i/AtQMMB
2bWsBlfcVI45BPTsQ9j9aQLf8yf87cVX0PhofRwhsAK+dweNs4NV2rrdl0Fum7FuZ3GVnJW1GaUk
ZzkAA6MKIsgo+I+W8PN/BClL2Iqh7NpHMKGhJfjhMJ9B0unAiAJI6v5bjH3P7sDjrsF/xLgCm99O
/asJaWmQvZXdPRZKjx7kdUuPHmQgi27nEu4+mML2X1O8bLMdczOdx4EcKwHtC5O9NCwsH1HSAuya
ceb/AuzatfYZoMoB1lgOi3s4qadwDJ5S2JDVRd5gFlUh/Khvp8DAPyJFdUh1DaqDAmo2jHTfhCLu
g2wsogqtLh4NrSwebGrIrVvSVbEIvuqXk7HYYQ2hUtmlZY+OFxwSYp6Zndi5zLXvRs7S79igwjJy
SiBQH2xP1GnUlM77tRVn/V4b5z70MMCNW+69blB0zByllcBZKA7M9t4P6/tayuT2LnHdFJ/jzLv7
zBaFDtliu22nyeiI73aQ0m5dLylh5vrqaK37uBldKzFEEP6b8UL+RDOBPxF4N35l1aZ4q7my61/+
jOViS62Wa6fLhhN0KdJvLXMGvJoaEvIn3RStEeW6de5QJzO/dobZvjgdUV+7ftB2XMA3+XUAGqKI
Mhg4Pxu19OERYwaVE+V5wYz3ivVgwNA4RHshBAL/imFE0kpqUZAu8Uz2pGz33EP7vA/5BpFpJQmB
WpkDAMQdgh759miC5aHOfS3x6Ne9EVc8xOo0iyN0UIxIhuXMAFIujhEjiFSNF/vttFibDpz82Ix8
PONQNn0bPQO7jdSEZGdQc+kT5JYccHIAIggkzPCa0dhSwFg5rIK5fgjAJchuEJh5G29weR3aaC2f
4WY2nc3WeREpC2JBs192b0C0DyCbw+1PvLp7/qHtAUYOMCs0bZYLrDI7oxaofwOqOHWAPkl5rFLP
Ot2Osra+gI2AYskfxN0VeJWTzmjwXB5PWfDZL/wjZBdjCFXH0OKLfKrgyWzDxu3HWNgb96iVBAJE
Hp17aCKvKGO3UkOpakIXHaSpL0z0sTd0TQTPrBjKYHlkSHmmVnhK7a25XMkddNUBykBlf0W+mnR9
44DXkCdoWMR+eRhrI3atYxN+vz20K2fmXA2GzATIyuhhLnIGmtKESlma2Lmc00T9I8w3dlnlb9yj
VvPkIsx897l4gLmZEAwrhJ5VyQ1j35upR/bEHLYeKVufs1hyhBuNYwvHSGATt2eoIXGHHEgffuhz
kO7QcTZg2rEYtQ616D71fAhyUXE0mf8gs/TdQkBYWujv4VUHEzPAVhYx0tZ2chXWcGrLJ32E4GV+
6PHg+uv2/K9NDK7tcBzF8wSY7XlALyam6FUOpnqtEth1+js5OEGcjeEWumktm4EgnNnS4JMCsPY2
SoOHrw5bxz8VDot6A8KA9S6FuHjhbDz0r6E+GLWLSMtnQi2pUwugZxMD++u9ZaQQiO56zzkoq59+
T3Wan3JW6wPVeHh1OCe/SzbQInYyp99ydlv96vnaEQJBdv3IbKw8GzoPkthWe5/yf6x6iJzpERoS
G5vUWtL/MdbGSwdaP0uIlfKCAUC5HOAiA6J+0eQZ9W8HyhxBxLu0Yxun2px3b9q0IGpADhHgAIB+
UG1YvGdd7dV0ki07awNwQ4IL8S71Mx7VgBvu6eAa+wzY6Y3iw9Un/gkaAG4IsJEJgae3CYTXV65Y
ICDH3cDdwivT70Ng7x39blvtPywUEC5nH82VC4NZu2rqa/9Um7+qQMS8K3e+tZWk8xAthhAwHOB3
beiL4eBcLAfM12j0o1YJ8fWu43cMfiQNY1FaNV+6EPA0y4StnREHdX43BgxpPO2dbKtGcM2GRsfx
4mf8OXUv1r7XQfXOUGB6kQy0bMB0TJmBe6aME0Bd4aPEDjRF0I9oAACxeuuvkDvOJ53roY5DRtL6
VDcGFFSLqkof4LMm3B3gkjaeem5bqnhkkspj65sNhOeDLR/Lq7W1+O2LhNDDaE3j2BSJPfC4tI4t
FScCwlVRfb69QV69yhFoXsGQlJqlmJZcFkCnwEcy/SwRod4blhUXUt673DgOrRfGXlY8NQXKVLeD
Xq8x5AUeZOBnQAL7ikDDJBQtApICiBZORy70PuRDF3Gr2JtVe09gqHc73tUpgHvjZbzF8ZyOEMNG
vb48kxD+BHHRcRPaaU1jb/XHrtfx20CLzM9GGdjQXLETmn9pmBd7ZRnZYsvqcv5f3q6vyyjY+97u
FrqUjlU5LD35vIyt4bvdfiLk7NC/XJibuPXfcA/YmLDbA4gO4NuIcIO2XVZaThLkhHytce8fokoR
cH5vT9TtxACU6W0clU61PVneAJk1fSr5v7YpQSwcIi/73AVbkla3JwuOGW+DtV0OEScmQHRxu33o
8p3U4CQ1W9a+189WZB8UFgM4rIOJckWoETTlkCv3dQLnvtZJ6ERyQHJbFPoSoyqIjqYafm/7ntc6
gHnzMAU06uuGeiCqWpJ+7e0mNXYwhGjZg3bTzDpWOfyBoixVXb4zh7APjrenYW26L37xkp1jTFw4
cP+CDoMnqocRhZyoYnzLZ28tjef3I16veAMAHfJ2/IELgRR1asGEqADSK4a/cSr2/tTZbZT7TPen
wWMdOUzg0fzsVEirlz73Vfvep/qf2fnvVyz2BlHJsRzqzDhNQlcHRsf+2cPxDydUAg23D4wrkD0o
SeLaC/H/t1/MPChRGKCpn60aHyl47d8H7dC+/v+izGfLxbnn+E5B2lkhyZgKntQejKyjKsveb2kz
j5zloPIEHIzlL4liQjsZpdoNkoDbf8GY0gcbiPonYkGA5PYXra1UlOBBVsArGQ+5xbg5glWSKRmc
YM8wRk4Gfl0hMroPB+jofiAUHqV4lECvGnKLbwePpqD7Y/EB1mZO8OF+ntDUmMS7G9bz0F1EWexz
oZ9yRdOAnQ00x52dHkmYHwYD+s5YaOOmWfvq+F2EW+x0JbaUHHYHbVJY5n02THd16x0t7m2Uo1bD
gNc+K0eh9rW8xU6F6+AqIcKkZSD0pVPU5vXTmKrn21O0ujvNivJYtPjVy6JMY+nQGUXOE2coXqZG
72vv3Wy3eX4uQsw/4WIJkW4KXQpO16kpfmc6RK84j0J3CxS8Nl7QA0JTCZK/s7np2yiN44o8Dcb0
5M2KR/dO6wt56Mlo0R0fgw+8bNDnuQi3SDpr8K2poZMLTehu3GVtYz6NPRdxZZnDQU5efaIFiv+3
J+v6Ivs26CL1QE91KCB0Od4CA9DWsOZRIxwKQMwU0ZBvqdespQZe+zhLwGgC235x/5KG1RLfx/0r
96ZdGvAzVWJjL1oNMaMw/ghLXL1GIRteBxV3OTq4QPOAGWJP7+7eIvtQlQNhCZhTQDAWByM6m13n
KKCrGutltL/hbxFE0aKw+Hl7bqy169bciYOsCfzqrlqbVe9Kxmr0bvuysLs7WgzDa1eBKQkNI0MS
8CEN49kzGjReMlnARwnFPDnd9VgZRYTcpdkpN6mZ7Xu3aV/cNPQ1Xsdew49tarKHepraU2Hz+h6e
DMMj3gOZjrgryvBcFZzIuwy+ow8SQgb6U9UH8hE4mlZFg1nKrSvz6qyB1QepWViCXoFazJKqPBib
Jsk4nncVR7MooD9uD+dqDKQF2iSIdFVrHEIgvRg1LSiOBHd4G78AQrG7HWLtyjTjL1AowKdAfuDt
jhEA5STKokAP1fxNm/A06PSrh7KtCU0HkpMIAkNxpd8tCjzn40XUxYWC+pIzuIig6NTWTeTbQLVE
Np+VaXLDSG5/4ep+cRFrkftAYTA01yc7IQEtn5BLYtcraT/VpKo+ZY6y//3/xVtc/yBqBvveUfgn
1b40uo5tiGZ32VEDBns70HXpbh5FqARgmQH8D7nat3MXZqHKXLOBVVIRBmzvTqG3VxTS3buuzMfw
rN2K35tBWtyXRcaP9sAAUIJ+kn0X1pxvSbqsjfOs1z1fQ6FfuSyqdT6IiMQBCxmsKejUTBEnZtyp
E9jKGx++tixQULMg2Y97L4qxb7/b6oecqI64SQtwWw/CzQRndAfg2y2p52uFdIzwZaTFAacC1ovQ
Hoqzy/LhNZsy71UAfExjPDTFYz0NVvrFs7uBRYaohnBfQgWsOhmVVf/Q3IZBDxDqWidTKtV9Bf7x
loID6of41sXLHdV0uIXYNpq2V5zbBp24tuaCJOaA4r1pyU+B0RovwCXw16ntii5meP5+sZ1CGtEU
9CGozqMiReKKrnrMoObyLXCkWUROyLG51H5rFjuvDyYjnqocTs4ZINtfq2ZIP1Uy98KotMoJXfDU
4PmOUuIWkSmlUe+NzoBIl1tkANemyiye3dLO2lPnh2id60LSo7A0H44jXJR/uiRvncibVADjczqC
xSqAJmmjjg6AgSlihM+EOV2P9p8YLWigU7OPNRkhT+G5ZTuhoDnQ7sg73smocAd252ZBUe6Khg8y
8hSsUqnoRATIJvTNtarzfdZR4Oa4RM23a637UPTgatUslzzCv7XAYaWwPbHafKjxGp54u0s9FTYP
tNImfei9NvjRlFnzt8i77onwDtAnXFwBHwMZAc00uHGS84AnuNjlbl0z1McZc4/wUXWK2Ebz/lsH
GWLACmpV/W6gPvqSeUo1u6nUhnkCGb0+jw4p+72nQZW2aGlX8aRF+jXXtJSRsJ3/Ie1Lm+TEla5/
ERHsy1eojerF7u7x+oWwPdMCCYQAsYhf/xz6fe+dKjVRhH3DEQ5PzIcsiVQqlXnynGJMjKJRaseo
xHfxS8FlnBXKtHfmIIO/TZyJFF/EqmOQ6XbewWomEBwNblBi6lxwgj5FF1V7nNIZkPHZ5j8EwWss
aag/mPEUGhWH4JqVpRMPxnrHyYhxxIhyVqKyhSJ87BVcfbHKZc+FgR2JQUdRszhQtQqTpp3MV3P0
5mPLW/NIuSh+4tqxml0fzriDezFhvCunDMP2hZ9Hn24Hw5Xog3OAxxyYnSxUILWsEJPtlpxcH1dl
40CI1x/LmIQsmaF2NM/e37eNrWQ5MAbKWsQgzF7pswZdFQ58IXFLs5wA7QnAOmgiDXkvM7AY8OS2
sdWVIQ5hIgotkXeP4ozi7HRT36cLNUerujivKyD+v6PkuJELrMRV7B8yURu57nueACZp7bRWHiJr
n56Yiv5qeb8Rutd2DuQLYK3CIwUlCy1090NQjbbtgbhUTGcox5wmTEOj//ioqJd0ebvFHLXyIAKB
zr/2tABu5NnI2qbMTuhLoFqmDpPh3/fmlnChs2IHXc2lCAMBPqQ2y/+/eN5ZzSBIVVb03IUTAH3U
z+sPE6AtCSHwQEdQMybBxKDergJexqIXjpMAwl+dgwKCEye7aUMFJVhhvSL649GRDFWu3J3d9xxj
suCusJcQaeTxNOWYRxYe++w3gfy7mNzWO4I8esIcr7BdQNPCDCBTSwyleMgrIK52QoXTZ8or49vU
Sp6aw1AmqgwB6egjf84T6Oqg7BcGXG28q1e+NvCbwJW9NeSRJF/vCuCT+HWBNaeOD+5UvzHu2p4e
Sy842Hl5Doct0byVo4K5MHvRBcdHAHr02l7LGm+w/alY+oed/8JYn2ToVzpbz6mVrw0BWlCDoc+8
tBy0deW1O7YMzJuoU2EIrTk23Di5WbYx0fTGv6Td7RBmwWEE+4/1XmWcTrM3ThhVTQOzrRHWQTdT
PXmjsvxHI6pQkh+tQrwWfanIjkSywwhoDR1nsNk2bg/d9aKXsdlHNnJrVbr4AKhCgKjQHPJnk7ug
3CVdSO3fL9kAyY1vAB5zDJnrneswamRZ1tQANXFm/HSNMUjMqgOBbmOHW3ihlYC1oMbBbon5ZFQi
tFMXdEUfOchmTtJpujuM3pATNmOL1nLFi5FnYtIQkN03LYVrr7JFaypboqocOE3SYdTEyu6WcCVk
H+fWH2wfXBjlT8CD3oMYOoM5nWuAdIdkS541FF4POcA5t/4RnteGG7WUNUdGpg5EN2ZiwQ6jvSDm
LK87YYKZK7PYAVPeCT7cqe+3MOprO4gC3nJTQvn9HarMmF2oMlgDkk6Lp7ziaVB0X2sI6LYDOQwF
8/9gWYAVouSKgXwXDf7rLyZFO4xlJpt09OcXFVh/NQaFspfpvf721QzqcjD3oWgDLJdOoJZxi/Ba
VKAZyLqPMnMeepsfoaP0MIps4+JccfUIHAPQmY+wh+irXi8pCCiTouKAHbUWxJMDkG0PGyZWoueV
Ce3hChCvCTU75Z+G5mHov4RRHvMCpDNbg3irdpxFThsUv4jW2lLKqclLT0xWWlvlnWmpH101/QAV
VzLY48aIk2YKI8IA0Cxl3bchJ/zX9a4ZpCYy9Kvg5DK2qwU7zLLdqflva9i46VYMwcRyF+D5ixEJ
zVAYZQC9wRqwR9/VXMd2Vp+K/m6Q3UY2qJ3YZUWLlDDqYRgdeI9Ch3VqeCHU6tTQfGAEureZwKMM
NcoNQ5rD/T9DPtK0hf4HZB3aiuYKBHRdFoQplIvZY2ur4K4dwYx8+wRtWNH7gqPtiUIyCY0vIC0n
0j+Z9W8yV///hUDnCmJqC6eSdlmr3MyqULr+KUS/J46K6dVkw0e7NDau6zUXAOwck50Q1FqSzmtf
46osIFM9q9Q26juSKdAD5l9tYsZyVi+3d23VFD4/qlpwBRS7r03NFS6QQQEdVrMuttVCKNbFQC9D
VuPXbUvu0vm/yEHedg986l4ENttFKUw7rNQY6h6tUoiEFhmo8wNSiE9A5gNDogCgqhK3Cieoo/Ah
fx1o1O9bc2TZ3lTZAsE0XPNb6I3++GBBBszBtETZk/vZcaLs2A8QHN21ssHTCSB/p4yZmbvtDuqI
pbVTXe0GH/wCpYVkIMEov3tVbxS71sxyN2GYJbGOvT1O471bis48OxW+S5JlZUF2AQNyu1Tlj4x3
H+q5VSAjGw33wXBH1L98v6i+2BVzfqBXZ3ZJ57bzFtncmlcjI8FDalECQWn1+vsgUs9ITLw8HQcv
AXBqx/yt8vNy/N59FwhaoPsPXon33J22SYPZkvTsW1MU7EarzSzwJ2aVcwgmlFKSFgJreF0N1Qve
yy00wXMWPN92jlU3RG4PFCz6te/e3MRw2jayGEtZ+WWovHiM/sk6nnjNRhl8LeZBgRSvd8BH33Md
C2a5svfr4kzqKEpKoEY+OOAwiCkYgY6/vSQQ6qAvjIQI1Jv6O8412xwEHXV+zuqxPlYZihzQwGhS
px6Hxy6y2QaB1srSwPfggY8E+T2gnlrQwDx/ywteVudZeNN93xRhbFVAK0202Hq0rDgl4h9yMBvh
CchwzSn7yMvdQPUgwCkKI2Y5f6wiuRGY9JL0Ei4cPFdAeOLC/d8VK2aR86ox0UfwgwHNHZk3SQ4k
Cqiad2BfhLicW3+vsjkh9Q9FqgOKi7vbH/Dt7aUdjMtfoN8oaEj2gM5mFkTPDFft0al2rYRMI1Da
9uKwCVQ17PyUISWNsxxVxJgSpnjs1XOFYaJyBEoeI1EF3ylU6eTGz1tyqFu/TvveBp7EdR7i8StD
mt+H1iwSoHMppLg5r++F18gPVgmeO5b1xkYutETqd6ZRmcfAPgQ/wF57HZRIQ0LFexB/5A0gIsBv
ePOntqvZrypq+ZTQWRgfGQhXttLKVb9D9EVutHiffi9apGWZXXCUYCBRkMiRfK5D3zjc/uxr5whn
6L9GtDoPOI4iivZOeOrmU59/Ic6vaf6D1AvMltaiOL6AefXxa4xes4wWaDwXtn9sWIVid7gLsi2U
6epS8H0AYlobjWITiIAMKsJTjYuLt6DPnFUykm+/v2GIp6jNIAtHuW+J7RcFK7cQZs+UgaeL444J
bm6MyDOmdi4lm2OGK453aUpLIVzWdR5jgKaMUDO46/DEzqFcbUqot/riy58sywdkHrUZtLo1JzcR
ULpymKtzp5r2ldPJfDSyScbCxNjSbVMrt5+DKwKQgAXdDfDz9Q7WanC9dkBemVnfRuu72WI+0gai
tyiT24bWDhAmWzAUBWAm4OPa/tlTX7aYs7RPFeSxwnDId+UsvY0n82rcvLSivf5YnUMJmAKFkMtz
PdIXUx259QRg8scxbw+0/DJTaFu5PYhGws8jBiQ3wQNrjg/h4wDYAc8DU662oUWf415po+jkypml
DQhkY6TU4pOa7GyjyrL27TBiBgeB0Od7dLxVF2jj1GWOaTpoanQpHBT8F18qsQHt0BuIb/fhIhOE
d9lSUNc7BVMxtHWdu+UZ1OTOk9kNBur3AWirCtr/bQrLBL1k5u/FbBYH35rHXSghciylUDvJw/nR
qAM/tt1o/AOfuvxdWrzsSuRZvWGCqCZrzbuQI4r50bz1hly7cgACB0OvbSOf0uu/VdYCMUPBVRSK
oAaDPbSQPjUMAq8xI5x/41RC89TJBFTTfv/IQDEC6D4UgPDk046Mm4OELKQTT/OM3DsoQcp+i1tt
zYUuTWjnxe2FbxRiLs5lV4TiQDrHeeEjx2RMZWR29BFYfncr5KxFArQYUDnBVYn0yrkOOYXRO0Eh
geFvxxDCnGPay2pj1GLlEAYB+jJLAgzNBv21TEwI2WFkD7yFg4idMgdn9D8D+qW3v89KGrQoIKEu
A6QQ6mdaGlQPUAuxlO0AKN0lBlSu2TJ5FvF9NvF9pV5ztH5vW1xbF6gWALJCErxyeY8lJlq5kacD
UXuz6OLZMJ+Qbh3+wAwkjZGJWBFKW9oXonhtAgIhIrBMet4Ob83sPsCjemejufbXb5vCLQfvBrU3
Hl96PheYRp1B+6tJSflCIvXYErKfQYh728rKEb6yshyDizwBXXTcsx0FPoh87Mp6z4e/vQjdYgrC
QuM3u3VLtFxm3cCBi3ID5jiWj3hhLJyiaRwrgCS7QNR7Z8qdGHTomHvkjrXhDyseeGVKWxdGfzMl
Qf9+HrwqO6BPVuGhVz4DDQxuMFp1yYjy146H4xazzoojouyJuReIcYHeWq8ZQxEI4kDmALJfiDI3
UDyMlDyG1dYc7pYZLTzZFsrsrRxniJj1nwC/b/eRyaG+weXWVbISCLEgXKZov2PoRz/LREWTLQMk
DoZl7FhgfARHLhLK6iSjcMMZV+LflSnt1nLaqB/pJFg60ybtZmNXGGx/29+3VqMd4LppeORzn6QZ
yjYKxE6RAaJ11R6Y2pp2XDtalxu3rPbC2wsoXzZtb+Ypti+2MbUROTM41SdoORkxcX4TN/t2uDDs
CMgCBIbQH9XuxA6KNS3PbZA5NUVSzQNoWcp7oGnjAeROtzdxdWWo4sEfUD6GqOX1ynzag6mgj6Ac
QehfUR8ceS7uFDB3KCfGkvqn2+ZWv9nCU4zGe4CMTltZ2dbSd4rRP83jS++9tBJ0iPXR3eSbWXW/
CzvamUKnDNAX+GAKjoJDVnUnN9qSl1k9tv+a8DUP7yewzHGF6OCqyk5skxixzDu2c12xlZytmkJ+
u1yIAOzq75cCEgmk4R0SiVkdGtF9FBl5GoW7cdWvfhwUKaEtgwbZO0KgJnOKVoR8TDNIPxV1cVf0
5OtUs8+ZNLcuq9UlQZAWc7Z4lMHPr/0umsvJLIAhThsq7ysz2znU/dmhJHDb39bMuAjd6Gai9YwO
9LUZt6+zfPDs6uyQIHMhOBWGZNfNToGOPO+ktb9tbm0HL81pbudl1kiHCLl6i0pWFpm7Eb18xyoO
C/XObVNr9TvwwiNMLDy0UKHVlhZNyLxQ3jBSNTgDxNALWc772ePFVx9lyTMDjc9wMibULaFHxTgQ
e1UOemgzpMXnFiIu4k/WfvF7tLVPdVV5GEYvUbQEUBj0S78kmXu0ITqIvhnm8+3lr35YdI0RlZG9
veNLDhs2NLwOihTKkvcjgygnh6yyF4Ds6bah1U96YUgL/VMny5xDXRGaaE48e68Y0dgDI0ydl9t2
1iIWtFGAC8XjC8wI2ucUoHNBsdQPTxMLEya9U0P6jfO9aiIANALFPUCf9DNnZH1rABQBZgdPJjkY
W6jc4j1cPrJWuQRBJRrGkJVZYOraa8E3u7mxMyhhVU4HOjOSyUM4Be7TMAfFKVDSxtxHDk5rnpWH
P9i/t0oclCCwwMVhLq5oKBKCKMnLoOvt5w8K2opVMP1+B+BtjnMpRUCaSodggF2uq5SFKRYm/gEr
OvTR/goBnr69jjXHBk08EBEoQ6CZq62DyEl4XT6D6pNlrzSSH7kKX2rX+XTbzJov4Mo3sStAdkL1
4Hq7RDZNGXOgudbYTrFgRI9lSzf8be3oXNqwr23kjNXGBOUwEMw042kymykDw5cT1KBkinL/hNGP
5un2slZ3D0RVISi6ASfQvcAmqhQ5gUnbL/9SBWDTzLyv3On1tpm1leHVvdTnUQF7NxI9l6RZmpM0
FVD9m/z+oIKjsFKi5P62obXzdGlI28Ier8WJh8RNJ2bGQejEKEjFUT/HNYo0Qz0l0m83HHDNMy5N
ajdzJn3MaHmAwhsT1HJbeuR8S3R1pSMaXppYfsLFWQ15PXNM/gAnC9z9aOePoZVCxgdipZi0M8Y9
n8m+mLduzK2FaSdr4g43u6w1TiEJoOU8o2TpfLn9ubZMLH5zsTBSlzyEMPScQqjhVHeAg/ZbinJb
HqHdE0MXFFC1ZPTcEov9qvuIH0EOL+OZuN5fnt/9nfsLbw8qEYf/bW3a/Q5Adyu7Rsl0KOgJbbin
wvC2+g+rSc2lZ+iF5W4mTWap6mxKZ0j9eZCJH01JPRptAxSfApWHJ8XfFmrsE2Dv0QgGQosCOzo1
1e72enXq7rdX2MVv0SlEPH+0OxF14FGN2nswHKaj5+/cYXqwSPOtb8sdraAoWYNgvovms6PGLw6P
ftz+EetfO3JxfQHg805tgLY9QQLrF2dRkLHf1UBQxNnIaRWHrIriNo9euOXW8TD0WxP6qzEObRPQ
TYAIytXRoYVgjcqHyk27DAc1/A5GlXMBooRg/Hp7jYvH6jkDknPAUEGTABocLeCUrOnmPHOyE5Vn
sDNV/a/euqtZlnjDFofx2vVwaUoLPFMLfea8L9wT9O+e86ZLfO596+x+46isfjVM2+IpBRzgu/59
iEkREfqkTaFVkjenwK5ROq9jNX8MDR734VYlZHVZQHbgPgf9OhpP12GnUmXDQVA234ECOlCfI3B5
mt1Gfrr6lS5saDcRnhhDYxaDi54tf2ln49BhOiARTH3wWAvtmWnYyB5WY+mFQc0tCrCTB0MNgIUx
00MGtXNAVje+09a+ae4QTVY94zI1kJnaP4aguS8M42Fut8Ya17YO3TL8eROj1Z/v0h/G0AbbTeqb
58I+GRW54/0zqmMJnnbJ7cO0tmuLYLQXhiZYmfXOd9SCI0RSNAWEoEntj8+qmDbO69rtjY4Aascu
CC6h+HftbWgUqZpYUZUCjhhbfXNuDRF3hox5b8Z2eCfCD7Pc0kJZi0aXRrVPBUxOY4wFAqGZseeu
HWNSZgn1SsiTTBtbuOYVYH2E+mgAWDfq9dfrE36DsugoaOp10UGY5SdkgQe0BzcajitfKoJAOiAK
C4f0u1Q1lEj+GwzKpZ7RPGNS6xDM5e8eIRh46zjgGkOfVs+GI+LYs9/ZMg294dTV/Fm0zum2v73b
LM3E8t0uMh5QtYTG6EMURHiqPNlsxGAiJDlPJas2L+R3jqfZ0lKfyayCIlyY7kfGhXeinTli1Mav
vOq58FALiQfqmOMRHP+5+5lSlIQOnPpKPZDQdj7mDQ3LGJO37COHwNiIwRbRYF6uzNh91gvA1eyM
oB6egXimAVOsp6aNVva7OLD8fkDc4VlArkFc8nqvBCuiaA7z7OSa8hiUFkpQh3IIwHEc4J+/616L
MVTXQoD4ARrRTykjLTGjGZtlVRb6ubQrd45piI3P/86JYQU9QbAQmwg5iAbXSxp4MfkYHIlSSAEE
3c5zh949NpYs/7ntZmtbZ2O0A/pOUPOG4uq1ndoEdrRsQBoG2Bpwav5gx6guYWbGzI+lso5ZPW0g
GVdXdmFRc2xWDXnWgzklHca+fyB+Me3KyLA3Ys2KFeRWy9gQGuCYR9PWRe3ebgezpylv6CM1vb8q
kpENG28f4SrBAsL50oi2FJCd+P5kgn3KU46yAK63DHXmeEN0+xpASX/PmzAXMejRhuZONbQy4s4Z
ozaRTs2dxO5RsI/ZXDfRTnlkPhC75/O+MwfxmUxW7p0Kc2L+Ql5vf5SoajzPfj6qH33PovGDXfug
OxrHnhfJghx1E/htYCQiF1D4w5w7+cndgjxwJ5r8w2zKYNg5dm92cRMM5iffb/N8d9uZ1jYd49nI
ODERAmC2li4p3xeq7OoKo+Ke+Bo2pGl2C7Z4C/i7EhvBPAu+hkU/AMOnmh1WEm7lYN9J8XGsHXJ8
iVFjTETLOtp6Fa6ExitTWnbWkXnGmKAZpYS7J6jO9+AzC5sEyBzxoQfW/STK7GevhuwLId6X29u5
vkxMboAXBQVpvaw4FxiMaxdRyEFGj4ROaRtGaUSN4x+YAWAfNsCjgELcdQhwKuD3XIeaKShPd3UH
EpvAv1ehc7ht5j0OCA6BA/kfO57WEQM5SWEORoUnFyCGcWl6mHYV0a/MdseDH+TA46p22hFRTxBO
oNGpte0eKHpMfpfUmhJAAIdHO5D5xuWxussAAAJTAg6xd5pYUEHMnKmUdep0VtxGM+Q3P6LItVH8
WUKBHiqgB4GPiZ43NIC0eD6ZkOztlSKQBTSORXBfeP/gaZYY1lZQWgnouH//NbSc0Yu8AXrAQBhR
VQA8NuRop3p7V5qJU9vPsjMh9L6lXPr2Wn+3MgA1ce4jXIk6YGEUQ2ZVDSfnLKrsWHkW+zhQCFJM
k1/tG8rIfWGiJtSYkcBYfGknmLvmYmN7Vz8iytA+4NZAyOlTrxYbeVSMsoQIbgadI4Ze8g97zjas
rH1EPDzhmWjmIaZqcWdUFcojxKJpVAMikVMDnBdmkwZ51MYBmgAb5tYWBaA6pkg9GLX0g+kGHSDY
oyjPyp7Ke9NqzCdOwxcRiS3d71VLEPbw3tj1AWO4dpqm82lptW6eglHoax2256z17ukYbaTN76tQ
CAEYpEE7Bt4CdNDivBfOObgKegaKsrOfQcU6GZyIYYa/Cp/HsXSOU4/ONnYUs7mA1TsgXqhcdVfZ
LQDiUcO2GJDXbivwPgNqAx0pNAa0HwMZDJvxwaHncfCtL7IYxF5A5Sy9HfZWt/bCylLSuFhyZWJ+
p23GIQ2y8tug6lM1uM+SNBv54pYZLYjnbe5HgkxGKt2WJ6HPwz3KP25aTfbW42f1FPy7olCL4y2b
QTE8Z4t0T4QwDs27KHbpdzCHbeRXq2sCTAOO6aMRqacTplW7XWHgmndVs28gDwsUPYBJWxFz1Q8W
SjBc9CAo1Ds2HZi8ndoCvVmppuolt8t6ToaxwR31B55wYce+9gQSELftG7BlZU49xT1eXDEmDFWs
ahDI3Da1dgkgCv53Sdp5JoDwC3OCTg8bf1iojOHxZmFYyJvPC5PJbVur7nBhS7twiPJRDUHb6VxU
ffHJxuhLGbeFk0cJWZoRcTBn4+ttk2uOgc48Rt7x4IN3aCdXekYpQuLMaWgafD+7rrHjJjAHfKzG
3W1Ta/nfpSnt+NKpqduoRXLkFF65gyhR2neQbhD1985lu8GDWFuRm0fwqP5uTxSh8tKwdqB9IfxZ
FkqkmHh+dOzq2I3TwWHyeHt9q1uJWhMQ50DXv6s5zYs+m6RllBom8e66XDqnsBvAsWw0W7Ifa46C
Mb3/mtIcJRgGa3AYLc5sXoAMqvL9O2Cji2drnj47Ub01BrV2CC7tLUu/iLy1MAlma2eaDurRBBcO
xm5iI3gMQcFTy60ayuo+QnjBxWPa9AHfvzYGHmSzV6AXPEGH2QX0z/KPbl6y2OkxCn/7ky0upydc
QJT9x5SOLKuGTtiso1FaMRczpLSx4qH3/ThjCFy0JtGLKvp+B3I5erhteX2RARoXGLlcqgbXi0QL
ifGF3Sq1FXvy/Xrf0val8qb9bTOrCwRiA2SNy9tLL+ua/li7NbS6UjPEAJ2J9zGCiO8dXFn+Kgkg
VGNbAvco562bYHV9CxUuYN94qOgFSkr8UVQoZJ0aFX3AY/arqswPUb2l/LS6vgszy0G5cMyICWLL
sSbnjiFc7nMpWLd3iWq/mIWPUw7SeAckdWZNn9p6oj/+YHcvrGvBk5DBp3PJy1RVR2f6Z+5fg0yk
o3k32RgVnJqNctnqqb8wpwVQp1UREGno6Ht8/JBZ0b3LMHU4sGI/OuLpT5bmhiAO8UC+qRM5Zh6p
psyewlPlN18n2aJlC74oUI6hICH3GBv6xswt8ZB1n8HrB0U6SJfrBTSrs8bSlBywEqM/jkA2x70z
7Yeo+nZ7bev7+K8dzWl8e1JmbmCcQ/XuL2bVaQOiLxY0jwZC6MaVvho5ATb6z5o0F2koKXweBeRs
ztDljYuIuo/9RMKYg43zuQLoPTE6tdVheQsf7wLbhVnNVWa0/Cx7KMvzjJntbxh4lunYLxoTjFsy
nmpifFTgW+5jKye9nfTBLMcYzRr6wBvi3hGUSoI4AEHDq8fADRA7QoDBk4Ey6kizQvyiJQi9vna+
33ixT4Ps7JPG+XX7M626A9BSqHJ40BXW0WYGkTZVNpDg0NR7EuZM4q7LX2W9JfXuvCMlQH6A6tci
EQaKFxQVroNIEZB+thy8sxXIxIuHvGnsIvE74n8CPHLOY8/IwI5idop1Z6jo1CbgkqGENEdrNX/7
FOMbiY8aI7iyJlnI2Jua/nsNSuEX6ZC+jpn0QbbXh51h7kx0H8w4L/IwhNpTPtNdlRse2XGIoXrw
+3CGIGJF5eOglqdpo3r5NNfC57vGnwXZZQAPvf7+NmOKe5kWRx0VbSNt9QXnTVtVUSrD+cDc4gz+
vlhG5UbwWq1ZYegeZTEMzKCxoCXSGZKUAheCSiXkf/Ix3/lM7keLg0ODJg4IG7hq7s1xiHsv3+Wt
/9wZT1Q2x7z8eHvBa4+URccGWT3epVj59YIRUxoRuWxOwYV6Nqf8JIW9cerXXBf4O3S0UAUwPf1x
XvaKj85oTanF3DgCTX9m5wCY/kmR2MV7DjNxkEgDPv56JR5KqhPQfRDrDcS9LfwXsTmBtLpZKAuj
SoA/yAGvTUwZypCRNwZgZufW89QQWexEAxq54+2PshaTMbkERBx4o4D20+y4ciJGaVjRCfDSvd2w
Ey4IAtoNkgYtBMxvG1vLGi6NaekzXqRmG7SCnvHeKXeMiCEWrlXtVZGzpKi5uKuEnUN1B8NDn/43
09onq41mYc6AqpjtfO0665iL6ocVoF2IKz0S3jOgGqfbFld3Fhu6bCyivl76jsCW1YV4eKWTMT32
ucrinof+geVExNmMJtVtc2sXHsTMcMDBIYvDrp2uIZxUAdbsKLWk3UFtvvBIIhkY48MOHIWMWm4C
xpYtDOKamy5JAyaGFu4LPbgMwrD6gBsinT15J7LwW1vKDcKDtTONeirqGqi748Wsx0kQIJqjqitg
POzPeScxHVeDPkvtb+/fuhkcN8uyMYinJ85lNow2LcCoy7Pvjd+Ax7qLS7Kll7PmFGB8AloBwQPz
cdpxywLu29B6DyBU3pyQdD2CMP5DVBRgV916O64tCPUFsAovjOBA/1xHENtmTjkw0K3Q0umOJQNZ
D6icMYU3b3aYVk0BHgUKPzwb3xGpFlOunBqR/yTnrDpWnZBHVopxj6l7f3f7My1urCdY2Lv/mrKv
VxUOHYTKRFideTWDGNjKKoJRJAOExFwEZ9MSMpEgod+1yAz20gYK9rb91Q94YV/7gFXu0jxsQNY9
TB276wzeAAc72UAGMLafMwwb3ra3FjIBfguAFgNyHg/K6/XOBvQsApB4nV0OEm63BMdIhcr0rmS+
C/pYv3oo/FnhpYzi823L6x/1X8tasMYzAbMjEFdOMX1wqsEaMGDCMd9UQVr/oP+aWX7GxUuy5XLu
QfrsnjhT972FMT0ogP4lqXiw2vo4BNHRHpwPfmj8Npge2eflzi5f+sJw5biVX0uzSKk5qb10lRsL
pzQTgBu34JLrW7kQykLpHMMPWmzOwNTcTRTvVUM8NJzFeekmbbs1X7HqmkAMgUwMQyKYXL5ekAJR
p8UQD045VNu6/qdp3YHVCyyDW8x/qz55YUg/g8SfMoxqBKfRmFKS9a9WZ8S1C/pvryB7F3P6+dD9
/ANvxHQKGNmxPpTurxcHkaLOFQMxU1rZe8tB0Yh7PC5RYfmf7OiVKcOA1KjttzQtnZ9V9o8ZPBdW
vRFD1twhwAsfgkuYtHlH+D9CNmN0TaNIxTDGef869zJm06/fXwhEHZcSOt5ygQ7RhT6CbVhTh5Z4
x/Z13R6i6KMUWyjJNVe4sKLLjuKVhvq12fZp1B2b6YctnhdRknz4EfIH2XsbG7faqH3j8g9MMFxj
WPnaCyyjjPrKCfJzH4o6EZ4g+8zIrZiOlnXEO8bZOYXV7wzXE1AV6AQ4Xlvz5fbGriVaGK7DWwpZ
AtIF5/o3sDyzUENX0clzf7buqzOYezbzvavy/Wj8QWMf2T/exqgEORCSvbZlG7Oom2BpggD5M+Yk
nd0pdX3xB2ZAZAAhLbw3MO+rRY5QILr2eRakTjSLPQirjYXGL1Q0pjYIkm7vn7Xm/pfWtPCBQSm/
DamF8bym7Juj65FxBMdY7Rx8UsfRxNtxx0ewZ+9HaUw/5s4dT2PQ5HjRV84Mvn6nBIuO1zKw23co
Wf8M62ncAl+t/kg8VRf2IWBj9HTQnkURWp3PznSqy3soqwRHyx/HIxpfZOOiXXMolIL/a0q7iNpx
aaIIyC+pgNC7NjTyhzpvrMPc+8WBGea3qDfGjZO0dm4jwAzw8nPBrqLPL+T96LRD6Xon6U47aT5n
8myhQGVYj57NDj7z97c/+soaFyI5DCuAy/c9+z1vXVqSIsvw5jf3ASxV3D5UKDK4T4bYwgOvGgN6
C+QTyzS5nvk2Iwo53gKxZ9293wd7OT1XqBLV/dc+2xIxWbl0F8wNmu8I52AR1iLSCP6Ormi5f8Lj
5ZxNaQEcaTWAybHdunVXPBLADTBUgfEIKbZ+A4rcAU0oRWV/nqwkcKcHN+g/IrXf8IyVF92lGf0C
dGujUEVGh9OQBeRkQdVoH9WZ3LCyvhjslwO4C8AoWhBtZnAxuFPvpwWKdjvAb2hSmg3bU9Dg/4+m
tDy2o9BF8kYDQj5FOe8iPh/w2mSJaZSfbvv46prABhKhIIS/3+Vf1Sw66VMIRgLLey+oR+tkVL35
JZuDLYIBXcMYDztwj1wY04JoEUDR25/cMAUVMv1RRxWFpgDz+c+2keM9lIu8r4hUPgbZQEvxE8nu
UDxJ0/RfPEIR3YFrMZ9GtzN+QOQkOjErH06ihex6ovpsPo1Z5r1EkBl+vr1Fq861QIHBuI8ynT7A
ahSLrEI+lGfD49lHX075nWepz39gZBH0QAEYJ1M/KDUGY3vlDcAayvZM+XjwQEp928RK+MSRt4E2
QrkFrPVLBLp4O4AnnILk02vRv7T2TljEHrOPvWkesasO7Q/RTDZ2bi3OXFpcftGFRUFD5KWqbdLC
MaoEqKLnjg9VMkdjse+kEWws8P2AG/zr0p4W1+pCqpbaClI6GGEN42Ys6F/V5PrfURV1v0I0IfxR
CgZB2qIqu9eZW00eIxQyOwZWz/UPYzOojUr2xha8cRxfbIGvJFg9C9BCzDkvjcRp2BzFFCCt+ji1
XZnHaJvYW+NT7wn13jYCqFIEcNRt9MtEluhv9l2fnYaa30lX7G3K9kzVh6azH1huPbRlcG/y8NHP
u9SU84Hm3l2A+PknHvfvz9DOe80G/Ia6VUgSMgzngzc5i7K9bxiJDMwEsNcuBhPRxkla3/F/jWpR
WlkDlJdAW4EBDhqHgxsrUyYFfxL1RuhcNQTpK3wsTDOiWnXt3QbyEUqMnp2zsi5JXIuuY5BbGv+P
tC/rkRRnuv5FSOzLLWRmJVnV1ft6g3pl8wI2toFf/x3m0zudRaFET41m1Dej6UibcDgcceIc8lGM
ffTBDB4Ec25v6FYoQln9X5OrDfUjE1SQZTA5iYaj0025Jfn//pYERjBwY9xxoJZc5wazaRoeATmX
M6/KqPcqovcFpTsndevWuTKyfoHNKPmWYK6LzwUkb0HilNbqDgFvZ7c2P9DfpUSrD1QVYQeuBlrl
luV/ilso7EbdWyIhCjKa7//7h8FsCoiUwVuCFG4VeQibkoKYWZ0dK34Q1McAHrn7Tyb+aUxeRRIK
VavJq1CvNDOmcjHs4Pz0nZYcb1vZSkOvFuKt9oxIsBB3LVDZoYRqBWkOI3lt+xY6ABAQNjtL2jO2
cucRjBFeM1TlBbjt6jBMxjuDyeadKBZfMGEvzzRiek94ZMstrpe4ChBxPYJLKWghh5u47imoxe/E
KwJ03lz34Nuo2d/e0S1fvza3SuVmE8kJ4J347Cbq0IVdTqAHWdX8f38Oo+H8rwf+oxJ15R5B22NN
flOcExKXP0d/SSPKqgoPve7C6XB7TVupxLWxZYuvjMnYmRqfOd45guB8pb9IL0l5+dgFCzXP2/F/
pnHGdYaZIvwZgi8Yfeen5rSc5pB2QJn7PftFkzBFEv7h9oq2Iit6MWh7BYsM2frpzIPK7iZnAs8G
ZGFIaL+FsvkL7gtIJoB2Ek8HzFIvjnK1aWPgW9x3h/ai0Sb95PWavCsdIDdxH2e9X+/BXjcP15W5
1TfqkYlrObQQvrF6/xxyuzrywCrPbhmAyD5U6liOGOC+vY2bZ+vK6PKjrtYY27UlK9OA9Cd+HUf3
1vyjaL7N5Z/bVrY/1t+dXOWVg/SmoC7GOccc110Qi8NI91xue/egOxHC3zCft4qDIRJWJP0GompW
Il+1ugJNAetxWbFgej1R3uRTo/dAoYsfr/pEkF1COwoCTOAzWlfO6iSqisJIhe4rig2tSN3qzwx4
SQI4rwz+WL1KZbmHC9hc6ZXRlZ9oQPJGC0rDZ7xuj3VkwEfxhdQQ65qK+VAHzpcXfLsrcysP4SXU
xLhDCWQNqgMfvAsN1LvbJjYj7pWJlXv4xGdYVF/mMSHDSUtHPfS0mF5xv9tj4t0ztYpMnXYdqhyv
zbvW1/csEs6jDzHoh6jcJWvaPFrgkIW0GYLUM4IjPk5xKVjQXqyC21nVA2HHE/9X4jJ+UnFCP9/e
xM0zdmVudTebscbAxML8UvdxdFJcF8eh5S+pemE5CyUHEk7wQz6NF16LEKRZ1aIzaVLJTpJ+ssbh
YPsPs6V28LubK/pra51Aqd5Ho8kJW7xGnI9eL+584+e3N23zGwHthhcXFOGedcoHKBpyaP5YSGOa
OVUOEIJg6DtPxGozR7zkeb0oc6MpD5o6cFw/3TzJrKJUIQrsreO8hgL5e6Eh3sgJsDBy6vaKy1tr
Q7kXlVAf2K9n4H8mgJZFfR1aRtwDQZ3ODYl/kGD41AfuzqN561Sh0IvHKzQjMLW3ytCMdBxVT5XK
51k8uLF8ACD/U2C5Oy6+sSJ0KRblVjRmAHhexfjJG1GPd4YEb/O6uMNg7i8UycxhEnV/Kv153HmO
bPgfbIDdD7VDFM7Xc0+9IyZiyxpoHtLlvmehuZXsmNjYuCcmVpFPAx04GSJ1DvbdAzX2h9pUJyQ7
v267+Z6ZleO1SYvysRXUaNhaj1L497QWj0ld7PCBb32fZTYITOCowz+j1CwaeJkjAyhgK29K547W
D53V/AaJq3u0RbCnnLRpDkq3KL5DGw5aP0+P09y1RtEBHWLPYVMqKasONJz6ixK4dzV61Kfbu7js
0uq2XxS+UfMH4hcOsezyVa4EynvP9GqAbpv3u9MX2mUFgXSm/ei3r6r6rS6HHe/YWiDYn9FeCNFh
eMZlCCHHmREblVOvUpeg9L+N9mluwOsparNjasvXMY/hLLSJmNhc9xtJMbpzaRdz3sfOpTbiELv9
19vbt+WE1yaWn3C1fTVZ9M1LU+Y9RMCE3QIaKtNy2sNkL0dm/ZWQAS4PEKg5PiOEqGgdTKpkbU58
lKsY6/Iiqo7CgsyQ672qICrp7jLxbtr8R9wjAYPCMyYVfEJoYfoOyncQ586IAVODpX4oph6FXX0Y
qTkVLdv7ZFv7CcjtPzrPC+JjdajxbIzaYdD1pY56D0PhdTu9HwLifxgblKVvf7st9wAhPi4R3JFo
FK9sWXaDOrQVDnkyxBmd9AlVp/N/MrFuCXky8gWQVTJvvPjBq9x3iVPtmNjInNET+HcVySpgdI5s
A2uEDEMBYCgan2+AVMP9C+3vOwUql5OixR50cesjYcoJzPugv3kO4pW9VwzF3EfnZTB51llUIVLJ
nbi7aQTD7FD/dQE28hb3vDpZsYEOhNSYLLQIt18liRXeV15XpeHE3OPtr7QVkgAtBMAbWSDi0soR
fI00XoB5Mo/iVxAwhFgWPxTW91p/um1nc0nAlOC6B1Ab6NanS4JuWwfx+M7OKXhjUvAUHZzZ/lJW
5Md/s7PaupBbpsCoKb0MwCg/BIlrvQ4Lv/7pu9A3um1qc+uAsAP4AYqcz6J5UHvEEh6aHV3t34ug
Dt/j1Qg2f4pxkSmWOw/7zQ2Et8Md0KJ6FtA7YAg59Ub/XPL5ODgM+E8N1n2yg5vdCgw4Uf+aWQV1
a6zbQfMOkY8kxxGUVU7n7CSXW6d2odwA2AxjLeEa14b+i2iKhNi5r/wYYBFP1kdE+PC3itnrVs72
0R1r8v72x9rcvr9G1xwcTBUYe2/COXdG5p8wQjSfukUcMrFUvOMXi4utLywMwYAbHBMF4FZfRaVJ
slC4uqIX4K7JnWGx9R5+8slwGl6cEFAUW0d+OlLAum+vcfPbXRl2n56xjoXWiEqnjYJT88X4w33I
9qrT29v4d22rh0E9BLSzwC50WcTQXkkRuWll0N+byr65u72aJfI830ZwTfzTjfXWcz6GhprYmLu6
2JMpUruk/cmjYOSulPN+ZJh96loNQT/HWI+WX+0cg00fRbsZEsIxMqj1NxzaRFeYFcGwGfsFgr2x
ddJxnFEH+qSsPX6YzT29srX6bEndcppMJc8HHr9qYsjLNUWGCzN7wX7GHlj4E0jTIDV86h19PDdo
0IO+K66l715QALcxwo0E/9dAkw6NWCshOnWjhcTSCNk7lyBkfC+b21xsDDIYF71RJHQrByqDEVOJ
qHedowrHnk6B+9CiGXyQSpiXxJkrU6tQNieoJFuxppfC0242zQEUHiE9fVJemRwDpyjApdvLd7d3
efNSwHQWBnygzAUZgqe7DGZyC6SyfpnXiqSS/4wMPw+tyRC509uWNncS9467DLAD57faSVo7UYDe
zMI34xQZYHfVK0wEetAPa+qdiLYVWNCgR58VM954mq2SBJtUHolAkg7yf3aP6cOzX1XH26vZOu0R
hiigQrfwJK7L/x5Ar9pTJSZYI81SPCtyFduvi9F77UXTmbH4rdvWeIeaHbtbkAUIy4JtDtyMDki+
V2vzeUhMZaHk6xcPOuyBsCanYaaPg5tkVEX39Qhxqjq8jEVxgSR2Vllix0+3PuTVL1gnynYFlcy5
Doq8HwSIdbhb/x7GWL+xKq/cuSG2vPPa1CoG6CaepOoaDsaPPrfrsxb1ycFl1NcviJ/XhlYxDXk4
idRMVd5ykTHvoMX7oOghAveh4jtr2rpur02tzoGlbdnoAhyIgSJHWb62+y9hD2yNdzb1dIymvdb5
5mHA2CkwaGBBfNaYmGvTRQMoFfLYBDrJQYHUdHdq8qCre/tIbN1BCJTLYCIo4VGHeRpKkJWrING2
h2aEAyXiSeh07Mn7FpOKlwASO6mF8bSdS3fP5ipmui4drFZpP08muyd3fVhYOq/LonsoaT33RxDz
+vo4BGCNyW6v1tn0zaXvggsXOe665ohmZiBtp0xyIKgUUJ4Ys8YgyZxNE+BBVjn3mU+mNut106JO
k4zHGXMKoOvoWFYOwXSIevDTGhG6jxbt9JkJJXZ+4uaXv/qFq80hLLGlo6v6QlkpfxVTEpy4I6ud
cLDFFbWMX/27EUu8uHr92a2tixLXB8QF1XgICmIfXC2/g1Pms7G77mcfG/dOsih+A5aY+KGdvC89
hy7K7e+xGZWufsXyua5+xTiCPLwhoG+SHaZr7B6zUlx7GPfdI/va/u4x8DuY0lteok8NtbiDK2lQ
9pABmpdZB6Lcry3vp8fZNe1DrzCm8KKD9a/F9Vugo5xYbkSiM/cgeVDStPc/M6h9laCmaz7d3sbN
1YFdBnSNYG18RrLHSB26nQyts2oL/6K4ZZ+8wOrufCrkPbX2IZ6bBsHmtAzHAye7vs8GqIxqHtgk
r1oBwdYIYovBwekLMSEkNnGT0aKafuI9NIb5XHPRvYvCfvpI/TpxjqZyuuaEGfP4g10yu0cGg//l
EE/uHKehmMO9J8vmtf/3167vPkj9kRYhGsCCyBwTKz6h8GJloSPeVoo+CMJZ2ljFW8LdPfamTf9G
gr8I4yy1nNUpE3Fri0LyOg8Gd4LO1tilwL9+mRvv5ws8IES7IUSTCEqoqztXDCPQcCWOc6HI1C18
A/RUCt4fgHgvP1VAaJ//d4OYycDNgdIeoPqrlY2WIRY0bnU+e4E6tKiGpHMUz18nrS3M59Pk8217
W2Hx2t7ikVeRgqDVoTGOB/0IV5T3LYn40eDB9O62lc1ELQa8BhPsgIKCkPypGRmAV0G1EbmUYVdD
nlQvEzyovHg86U9NKKfXM2YtUk2rKONiVLnn0RbcRxJpx+juTVhuuc/1r1ndBZ7qMEYA8fYcmfFd
XN4nIIoww5/ba940gpE8DNcAgPWsDTf0qqZhPMdgM4vcO6aiKJsqAUFwksRvb5vauvjjGM9CTExD
5WY9I1XgkTFytBNyNXvuyY+ANnNx0QCPFTRHJ3YtEM2y5Hjb6BZMFrI6/1pdD5S0jqhkx9waLDx1
kRJan2wBxRarZb9DTKimrJgOkHfImD/ccVm/6dvomDhlrsZhpzcdbHox2O3B2IPcDvMmT93LHwUb
o26ZgewK5xFTcCbOlGPG7mgFY+WDC6QC6Ypo/faXoDXqAfE4a8iy+IK+65Oe/QZjNglT7fcxSEWU
bH7UxrH7DB0N/yMrzfhY2RAmlMbGKHqX4LkNqifUxtUPaJKc7JpmLkR3QYTcf7KIGzWpM/djeQg8
TV2ECr95HQ5JWKdOWVmfadVU93bnOfezN/nJYTZ2XN6NkiJbxKRUBJKxRMlvJjAgTq8SOjSnUBf1
p04l3o92mgr8rliBPc6Lhe4OlAwgl2J1iV4UoSM398HkBOoxkop/KVohpgMJW1l+5LbAtXHbCbY2
PvFi9BdBWgx+j9W5VqTFBBAadHkVJQV4nYdafiCQMjjdNrPl4Cgm+Qs0ADfjszDc1hjpYAtkibQH
TkFgwgSUqGnqg2Nht/awdQvj9Y9hw8jFP2tvYuD19pDXeLlmgKQqJ/X9/g5T2fdBkuw8tTZNAScF
NYjlz3X+VGk9sMpmRc58x/gpFT4Psgkueo6LyfmFwcj4JV8sSTAqBUo7F1CEp0cF0aDR7WSzy2Tr
+j5GE/Ah4RClvv3Bttf118ry36+uFVn6Y8iVa51pHbFDbDonkzilr2sD/+Sj2Kun7NlbHOjKntF4
wdmeYjmEcV5ZxMc8m1boZ+Km1voF4RZTySDeXGa7AShfGWsjOWDfYjtnNftcQ4KHh+NjZ+pTHL/z
5NfbO7mErlUl9Ymx5QV9tTIV+K2auhJsAAEt+YG2gWpSIsMeaHnhu82ZE16g9Fep8U+NcY0h7aiO
f93+ERvbix8BxbxlFBvFltWKZ8hYETBBRGe7ejvQL8T5EM6nytY7z5aNY/7EzGqtWKYvO0xEXkBX
rDGV3+g7YUL3A3UK/Y4yVBqjuN57UCx/6fMN/ru25QNcbfAISlMVUUkvierdzJmgwOC4yjlHHp8y
UUCpkyk9HG3pvaDJiqYdaGJwY4PEco2S9JNeA4pLcCPG3t0UTY+EdjvcxRtJCEygU4yP5kHla/Xh
+Cy0J4FeBXvrVwuq38n8rXJf0Pt+YmT12VSDEnhht2XuYqw3U01Z5qOLJ4EbVnuv+L31rD4WeJpn
f+YVKjecDCAKt6Jflg9ewtSl7AVcptDFXLgH4PUxovNTx5jF3E7FkiWOBGJ7zk88ONIqaQ63j9am
++GG9MHMjW7kOjM2fakhzoFOu2gly3iHDgWJWv+YFCK5o8a0J0aC6AS+pD2JUXe5nJ95/pXp5XK/
8vx4kCVhlcbAs9X1Jhtq7lzICLxJasCNfqp6Eh6TOKpfV44ecSogn9v8rg2r3g9O5R0GOft3DSS3
X3eRw6tM0Ra4Vzo2/b0q7A6taM+0R2GIOASz0urgBbQKIPZJgZ8JO733HN30DRQUYjRY0X1ft33a
HjoHMy2hAaR1JiT70tM+7+3oJUfqysyqOhqXtoF8BoZLgQM61LI8ENUeK7nHOrO5GtCmuWhFOgFe
g08/TjCTxowqADVrkzzWAco4JNZ9ijfAzujDpgNeGVp5AQ8oByUfetMziLF1eOxLN+P+O695M5EH
pvLb7r51naGtCrwWvtPyNHq6LDGXU1vICpxLsfVQCe9d6PKjYvoytP3HymNfpXZOSZ+c/5PZZyNT
oHutcXYxzBQ6p3I0dxyFc2vsP2gfIqS2vMh5/uRQ+fG22a29vVrteobKrpghbYsCknRl+QeibN17
RzbGuhuaQIL+mdiVydyGWN7Bttw52KlG7plfuaqIMO3bA0uRIzinsvvjKj+d3dclwM9996Xi32+v
dstlnX/QcRGwGUiMnn7b2YU2i0Pt5ExtjVYQFK/5oSV7on3bi1oweP/fytpfSd/0QoKNHz34wcua
qraBR4kLy6SkSHyIWUtM/qsJk3gp6gezPN1e5VaScr3KZReuouYsaoh9RCB5g+DIKSmHb3HRfmbT
L99S0wHgh2+3zW2lXkAT4RWyCAKB3OWpOVXOreCTIJeaG8jiyJIfHQIkeQUdxqyr2d7I7ebygOJE
XQ8gj2c9UD3ofi5aZO46Dsg7Vc0KkN5J3fetDNI+SfSpjmZ75xm0+U1hDOSHISYn1+LlbRu3klug
VKgoFD3n8S4sZTorkxHwbEWTl9YiunvBvl6ZXH7S1We0pDeONYoBedXwk3GKA2uBKZ7jz0gGdm6M
zS29MrX6hG4lJJy0js/BVD2Ac9Gyv8eum3JhH8Xw9faydmyFCwHr1bIgpST6INDIwMxnYRUpdD+y
EaAtggs8qvZojTadExhVYBKQAbrr9NKziaiCTsRnvIk+Er97y8fEAOlm7tGh32O3W7Zpna5AI+Zf
Y6svRlnXkMIqyMVYLjg4NV5ATAXOR6epqxMHAcG5RZKU0sCbMggW053GwxJXnpmHijSQ9UDwAY30
dGdD4sUM/YwJHTV6MBJPk2o63/54mwH0ysSy3Vcfj4bjyJBFRZh/nR7rFsp0snwb9lF+28zmShCg
IWxkg89gHaepoGBQoqrPpYnqjDvjbwjg7ZQkNz/WlY1VlAanFnftKZjOom6qQx/K6k1A+vnolcBD
Er8kx67QkJKIG/molCiOt5e4uZNX5lcfq69rv4goxveU9FKh/whSp/O0dxVtbySIMFEpAgfIGveA
x2o1GTGxXIMKkwkn851+r7S55XUgz/0/EyuXGCEZ5ujQri9j1NR3hW3E56JxUT/0LKJ2PHzzNF/Z
WmLLlfsVaBFyTMEmZzxX5bkryyid57bEpI9xF5atvRO1/ZH+rm11oDHsHdIhKFvoUdKsxqkdyaXV
v297wmZABIYeqClgfp91cALVT00USXLh3sgerVKVma6n6D42YGIzXgztJRRUbtvc2kh3YeVDHxgy
r+vRGJU4pHdLlCspn1JDh3ToSCaHD6W7k3FtOeC1oVWCNweknFVRuHmsnDtl+nvH25N03CKTXqCX
jh+jvYC+1Cqro03UBS2Aubkl2gqXiHCp+G1sDAl+ANwnLjIiih6VBSqH/mSNynMxSwByECj5sOG9
lww+NFUKr7PSkkIbOJUgF9kDpm1u+NVvXEWbfmbQsaKsvhjaO5lNPffQWALvWFHZaEiYPUmJTXuh
v+RIASAe6z2pI4i5dwQAEssIXLWyoEdwi4MEZADDewlE3t1th9o6KS6aG6DPsUH1u34M4vHcTVyA
opBNeKCRBoOs3g+oPnz+b2ZW2wg9UAjSQOp0Icb4k7gFSytqDRe3duZ3ty0tR3t9mWKUBpKLIId2
oa6yCjUNb3Ay+YwSOzA+cUjuY18dqOO9QdOmTIEnAe0ay24b3drFhVEP5GegrEWu+dQocyvD47gO
c2ba9r0EXuaNsN3pE9Dte2F762Bem1rtZMMaeF5Y2TmEFjOHJBeUc/73OQNMfv5dzbLaq2jN9BQw
26fe2W9yVABTqJmnrdpTNdnydLAGgOAKPMwY8F/tGe9ioZTN9dkbDKo9AZoUiT+Clw+87gdIt+wV
8jc3Dk6OigemQMEd/3RVIW8rmcwQSQLf0B0t2bmy+I7vbS4pQF9qIWVeCBCfmgD2UxMBGP1ZWfEd
UHtHz3g8bQb1GiPCOwF6yxZo49HKx7sYDAlLmnT1kcbS60HoiFQrRC30UM+NRhltlllQAXHGpm7H
wzfNgYUBPHgYacWky1NzBFmXdqBhkMddVd1JvxmyouGYu299nuki3tMZ3fpaOMD/2lvdP2DicnxN
KooWcHIs5jgbmr3Ria37+9rEyiGU605gz9bJWU4JAkNdv7VmdjYdy5OYHEDleLwdJJwtnrUlKv27
qPXZNTwouY6tvCkm3d9pU8jfLQZTy4yPg51kodDUpH4dh/NbTBeLU1hRfo9eURR/qC1G2zs+SZ9m
zdjO924k/QBkTeDOTT2uA5XVkQAYfhLhGxa70GDghLX9Yaiq8dFUAyjSeIGXPfr54YfJc9Ubv+mi
ty63Qwvk1o6FnBkv84+N78VFagLLeTvRsq5SYY+NdSCDYvdR2wcagqDJjEY0hHo/aDlaf0AIKz73
vtP4KVgLEpV2EKn9xfyIuRkeTrFJnaEyLJ1q3ZRHXKjed8VJFx0dOZbf41nwVwko39NS11DHEGHT
h2lfEAJxbHTaw5QmnL7BADfKLtC4sD6jZTy/K/uyklkZdW54gD6lN2ac+aM8WpEneOo7AwU2gbpg
cW1cMbaZAnHflBKtMIUdcZ6874fQBXsyUOb9IihPx9zrIkYfsNhZHO2Wt9El6cYBXFhzAvbZWjou
YAYdAeP5CARc8apiCntPhODlsSKxtM/clV2bBQ6XHzDoNrwJG/FjDse3qLSSCD3YNvhmjZFTpyIe
bGCHoTyc8QIjUBfhSKayIm5mCOa49cAhAeuF2LOkwxBoyBr3q1Ml3puuDMyDW3a2D26weOrR4weP
euoOiYyRDHKM7HtGQKUJi9ZZ16HmkKLJHj/0wdC9ERoi3RltJZQsRJU4fyKHBXe97sEu2NDZ/3Xb
4zeDBgbhE0DcgFRdN/esAXk45GRFPjB5oLYCYxU7cHs8IBE53Ta1hRP1/Stb65QfSLHKmsrwPEGN
EXgI6J1jiAjzV+pUvgM9tgCUOsh60aReVWaN6sqPEJxt2/vJzJ51AL+SY1Iv0iC9clkpfliVCT/e
/o2bMS1ZuKgwtgoUwCqG9nTQU9ckFoYEk6Nr8cPUq52C0FYiAhbBf02swmY3az6OUHDM5+lRCZRm
eZfWALL9t4WsIifOfFjHfQg2rbKKD6xDExMStIfbRvaWsgqWBiLEONAgPOugJJLOXnuooQUWluOH
l9iBCDFykDDEH09vNi9UlPndON/3FivYDGk1yvtvVqVd8ZGYeg+8tXUmwBUCSCukejAPsiz76t5G
QysYk7rzz1MdXCBIjuJFfWaWdc+lt5OObEGGkefgwgaI1sXk8Oo7dYLpdpwTdrGshFZZj67Bm/Af
55PM+4l3KlR7k2pGMFCjLb5ZCRj5M2mED6D87Gpr78XnL+63Ts4XkiWo1UJBCODXp4sHVo9gzCbA
uB1uGnOUGtzuKajGgC0IZGygZOXL0kq7MnZ/FXwKTZa06FBlNmv9zyCKx92i8TCqji7GeKosrPVY
pLGk9PXoO1UadZDG5QTMYcJwCSglxrOt1GHESMAY0MZO3WIAT2wLMa8kHcOmVClVXt0fpkk395Kj
G5m2XtWYNAJUy6RxFQ1dqghAeEcMfjMGiRnlxKk0PskMKC+dFLIUtUgDoYu3Xj/pKnM7Hr8J66HS
UERuS2/n7G36zzJaiuYxCBHWaXMHWTXgRnqUfEeQZEZ4Hvsqc8pT6Uw7xbytAwifAcQQj0MPScbT
jwUV0R68dmhHcP6LRFYG7cjTrnjjVky8NrIK20QaT4JhlV0c5D7eoQXBE9CZkEPaA65vvQsXfh4M
K+FfcME8XY3dhjPG5/mYJ6Q6ldF0FwNXkxboOugS6V/YBq88U+3xBW8t79rqanmDbLpSUHT6u8DJ
PCt5S0bn0+34tbkwHG/gyUCYAtDH04W1RIl5LEsvjwYnDaJvNiBQEhSb0fzNb1870R519OaSruyt
lkRBx1Y5KkRxQpD3TSnuSPICBg484KEvhvkr0Iusn2p23XpC2V2UR7I52JFEDc+RQ1a2Tn8gI38s
xCCzumT3LeSmji/Zzr+2l+VfxWdnnqekjROILDcVcPJElpnFAjwLYoilaOe9ZccXluwpZ22dNQRF
TMKDnwg8Y6vUIDSEViAE7HPqQ4vACpJfnQsxmjlSO43brfCB1hvG9VA9RM9vfSU0URkWrJB5jDPi
wksiyUDFCnZoF4iLGeJ4zCkHeyeUbPlM7OFFvADC8QBeWeVDUPuQxRa5sfS5gI46pAp3Gn17Jtbf
Db0VsDxZeHurMUb9QNM7DS8+3PaOPSurCwwXd+SaMSnyVjnuwWpM/9ogOd/Zrq0jfb1dy0e88sFK
Yz7Eiy0XdLLNN6eMfxtuv50n/rNZhvOMc5+wcSeKbDlgjKFqlJT/KSqsoohH+lrNDcaAi1ofFPhu
tPttqp0XXF7XVlaxQ9RE2RGxy7wQD3gxpYX6RqIOWereNN72ctDuBasjYMLrglzr6pDwWvEcNGxH
EKe+Ko2XSc/dQbhsnaZlfuf/zKycTvp6ED4IxPJYBN8hwnrXD92ZGu8AAoC7F3gepnrteKEZwbzL
U58IjPK0sRw/Ny0mNbMx7opvjRObnQfE5oquzKxcr5i8XnBLjHnY4pFiopI+dAD6HdBcCzIf+saf
by9r294iKgb2TeACVmWsfjRhbzMASaL4ux5/Y8ArS6r3JP5z28zmuQ3A6GQDIQSS9ZV7t2MLsdOO
FmgaTkefaIiz9zuH1tk8tdDejCOMZcLOKoaz0YgEGLX2ElVB0Rygva4+6qHwv2BUWf30rRm1FGIL
9LPR4wBYaLJr+/NoS47ENaxbiRljtASO4RTX34ZWTF9VWdboKU00Qkrs6pqlwA371c6Z/Ke9vE7K
l1lx0Eu7foznwlPPQm49WVWIs+L16oxJzlRhaMUeXmGwL7PVQxR/dSHcrbuvdiuysnmcQexP2XfX
e5imMW26/sDN77ZekMLTsWO4L5ufMYi3Gcrt9V55f9Nfrn7s6sS1c+X6ygUOVFpvmug19z+DPx8M
hTsfc/GH53sCTwGPHzj11i15Mqmp0vNYQMkSBROWuOSVga790S7HHjhUjL0VdEx27ubNoAXtFlxV
GHp8Nuoa89BYGDeBNHTiZwCjYtaD34l2J5Bs7iA6bkDD4AWBV+jTzx32xASiCONz2Hwm8itqSVnp
vbOqFzQRoKyF2hLKP6D/X3mVLMdqIDYN8sLt2l89lXOXjYXW5YHGRcMOLzjfV9ZWbuGNonPmqYIS
O2sPCYiO1WB2Yv321/m7oFUADrljDyFdMNWkfwjY8Mr2q4fYCXfymM3PAzEd8OrhCyEbfPp5hFva
0OVz1RmTbZSeXMvHGLkV8y/oeZHpKH0fwym3N28zcF2ZXH7SVboxUChMypE1l2Ga5urYdVy/7f1u
0uchHNv7MvbK+FiKfuyyoaN7rLB71lehGQNIDTdeAc58hLYyelMWFQhbocPsf5oq61AYc7693C3h
r0VoF7ymGNPHCOZqi2fLVXi7eCXEr+7L5ucyL46HX9A19z1o6ox+P+jXCNzZfzS72mbalVbXeazM
mWrUXdSCJGce5u6OdX6d212s7/qgiQ+9BNCJ1Tb0k8P5BRRifoIcD8VYQH+fASkdNdhh3UCH0YA3
bKg/WGGcirLdcaito3JtZXUabdRSq9AFAaoofzi8zZKJpOoF1GFYCsorAPaBh3L9oG8cIpteo3ON
IYTfrOzzKna/znT8evuzbd0E12YW9706HCapyWRsXuTE2EXqOPTnOLg/iiqID0OTRClafv0Lgtm1
yVVOFCYyCjEAVOae5WcasNrATC8A/6Aqv4AuUBHBaXi6Kn9QBvLwQZgDGO2ctAqmV5pHKosLM31/
wQb+NbWe5QYfeOWOzCS5Siz93po5ujYD/9iz2D5gECC6ePWwN3mz6YAoOSOfDBbemNUJx+BGiKmi
EVlCP2eWC7YCvzn15d6YzYZvYGwQQkcoKGFgbj3OV7teMbJIAWYk5ilFrwjXaHTA9OrbgI0XZ4qO
t7dy426APZTLsJ3LOO7qq2mFAZWuNE7el46XBYiS7x1KmweoGIzQG+Xm3X+yt2ZEAOda0IOmcanD
fKGTysC1mqNdqV/3bcc+vMAWngHLKDxC8zoLFR1tcSZ4dZF989svpUQL0GpzFozIhfqq3bkENm6d
wL4ytwpRIWHcTwwYTSLUjYfw3TiIo5Z/KuqcQK0ed59vr27561b5JMwBf4wRkgUZubrkpAlLwkPd
5DKu3vHOvGa9vRM1NlcULiTkoM8C69LK50U0tYPFOMtl1APijJ4MqGbftsDWsTi4WLz7rh1Ixd5e
16ZHYrQI+SoqRM/U8SYbs8UQJ/9/pH1Zj6S41u0vQmIeXhkigsihMrPmekE1ggEDBoOxf/236HvV
FUGiQJ3nHKn6oUu9w9jetvdeA3roFo0m4wkCLFE7BHGv7wnBbH5Bf3kioqwO7tRqeKNrBgR3Wply
or6BAl0krt30h9vDWTbQepqAwAczFyh1XA5Wl9bccuF11gISLw3CE8CUxhgVE55kvMl++/VQxFat
YGNl5fJYWgZ5vh1+awoh6GMshqAWcHGr/a2PFnPsbhCpw7oQwIp0BCGZBb/czDw1tn4k7Z729db8
gQMAAIGOAjLYfNfngGwDR/MZCljwdbNUFg7Woz6VSak1O6lrK1Wi9AfrIlB3UahevTpMIoZWdHl1
Jnp7VziVx9Hr8fxYtShQT8SXP2Tv7Mm+b60ZoLoNNDGW9t6rV1xRDzyocfS4Gm1PdTDIE+FW+99L
JvDzWgjkOANwDqwWjacJsG8KpVIU4fnd1GgVePJA0hmTauuwhXn5zvVq81teBFyGfXElaV1gC1yw
+6BJ8KniH+HxGY3ifdDi5T6rnXnb/ISQPYCXvQ71mPURhwbQGHDEOzGR3Xulf6iavaWxE2Kt9iCL
cg5cFFVPMu+e5dTfK+Bab2+sJTm82td/R/FPo/Tii/VKbyQJBpZ6HvupZ/xn08E5uxL9p9txNjfw
RRzzembMNmuVdDLwVcE5ubNo6QN40hfGS9GJiSUthctdYvSzewdhBsARbkffzF7Ij4B0L+ao6xOA
VXQwcserzpXDmvsxkNBnyKUTDVX7ySMWO1Mzy0Ot0FWseqM53Y6+9axywKKAwhBaUZDtX2Vov+hs
6WL1n628K86eswBXCJ+tJ+lUeLhao5G0eVae3IxUYctqIzRQlPvvNZSrH7EkvIuZhookHXS9dE4l
znWCR06Bgynf05DcTJvwoPGXgjk0fFZbXjGe5RKSpycGH9DPY0XYYzuX43s5+eLsmLgq3f62mzv+
It5qx3uQwTVLz4FFBrA+LAtoGOjzn9qyBig5iahvzP/+PsBhAGdqoCUXb6fVAFvN1yeOa8ypFM0H
d+pTm7O71t4TNdsc10WY1bhmWPdMYw7F4qEcSFiZGXwXGU+ZByzyUB2hYfbx9ofc3CIXAVdrdGYa
NsQs8d4m3ceRA1HmF8ZHy+NVaFvTk+7bj5Xy7zyZ7QTeTHIXgVfrMrNNO7N7Lz97k959H93WBu8h
M3eOouXnv8pzPpi9ePlYOGhXFwiiaVnJRlQQJ8ONWnbPNXCjW7WTTTdX/98o6xedozedDyvaIJ06
3lIgRWy9OgNpzcekMZ3SA7KC9Gwn6OYHvAi6ukBIk/SofMns5DNW1SEMNLOwCbpiDya88wmDVQq3
lGc3LR1QpZGkBd4BorCVsj3gtYTc2dXboWDJbi17Dbqw17nKBKDQnoISCp+6O58VK8xHWJzQk2bL
PYvfzY2Gi9f/D7V+yQWDVlm2oEaaGUUBY4nKP5u16b4bRRH8opDKTCWd/Z0S8OY6AcwNWBXw5sGv
ux5foGjZi5nj0SOr7/WoTsQDOatqDtz1d6qmm/sab33dgRKYjYbfdahJUyrzIe2e6t4jdXV439Ef
But+VW7+yC0XGvn5/K0vrJ0RWstqeLXhwM9aTCgWYPQqrt6ySsJQHSqFwCWQSDOU/4JKtxaE/QiE
dgR1dqB7q0qvP4FA6Y1JN+TiY2b43P3kssCBcZie5z+h3mTOhwJPYHoKdICBkQsH0Bcm2Jz7h6aa
nF/Ua50mmmyHu6HSwJ2BselIAjjkFviLmes0XRQMTsVDn9TTPR7Q3EiU4fDHoTRp8Fx5Vu2gEmeB
3AXeL9kzXdhczBdfYrVvKBXU0ZAIUr+BOCdw/HioRh0bktsJfPOGdRFmtaZGu8YVAkKY5zGDIXvt
meqDUyDLVdk/7hvoQEmPluFk0Tfo+kNj7u9Ur86qoVFUztQAI7Vmzr0PGxXgjiszLY3ROxi46R1v
j3Qr4UEfZMGL40norZ9mVkGFO+ZFmZqlM59KIukZcMi9t8TW98RjGsYBqOOglrVawMyeBpX1Y3Ca
SpVyTab+ML53+oGHoi7vcPVJRtPe0/bcWiuXQVdrhajB0FoYL6dtUXxAXxuuafUHXROHt3zBv2Nb
rZUe5tmG49MqnV37A4q17yHovDNJeyNZLQoJBZVJ1B5Nmx5yDPFgKfkC47ncDUcloST2vw1o+TUX
l9uSZ6KvLFanJm9itxXJRPZIEdvrAdWHYGF5vGLJzF1tj17m9WnZtqHsv8GzVPQwYXUPXPtVenvE
qa1zCQeECTFD3Qcsdn0E9lrVE0u4J4AOEu5+H63PDLUPx6zjYtw5IzY3FDC3eJ5AmsZ5JRDS9x2E
kWSZGtr4MRg7SHxOO8thJ8RaDATav67JKG55FRTl7ZCwrDEi7jH0cm+vhM1p+juWtfwH6UbV4VUe
nGYbBoSQKCX9ewlFP3pXD31uJfCyZVnoNQ0efOBy2WwnDW+dt+ZF/PUO1lxNDJUBk1kNT/cwzwWN
mVGQWNV1fqBmUx9JLqDZ01CgEaXyPtwe/+a+A88cXUsHOOp1ZUeVJXWcxvTSfNbrBwkZr6OF0upj
Pnt7uI7NoZqgqQEVYy2uD9ebbmj9XPCC4GrR9ZEIONj5wIwGRgRZeJAJPLiFTLJ68ES+c7nYnGO8
5nV4++EWta4rATOHojgY9SlIoOq+FGYLzBRrk5oAD9KovIlcK58iNVX9G+TSHJw8KIJC3Av16lXm
nFE4g9yCFuBdZrOfAEAB+az5ZHFC81lUA+F8b1WUR2+Y1Iuoq2QKwRwAuAf0Zacm+GT27WfIsECQ
kdv/vZN/NbpVGg2qrgBMh8sUljMqzDP2Q4dkZ17tJbet++/lV1z+/UW6hmSm25lOA6V22meRXcpD
BhHNsCbdnTHW8Rs+nrNo14DSA+LrkmkvgnEbd798nqYUohkRG4MEfq6xr+1JZWxuPJTG8cZcSkzr
emCpJM86KJqenNy0Ex40JAxG1CMYPCd2cswWfQECzP/GWhcGC9uZ4efG/dQTMjv6ZkZDvSuq0JQO
TeA8kUV9Ozovlie00M/UdCyBPg31fYO+zVPKtS080dCfstZ6bVqNNOa2FixebYamPS1l1KKDEDfU
6yNnsLrUDYSzk+JRaMGUrR8XcL74N+xq/QieB/j7pZZWejVDrcNYtAV6CcHQ5rOtoTcMVcM+oswh
x6LpTDAXwHkYq/I7lK3lOzr05KW2C3w+VKMjojk8gcqIIBGDte95CLpfdTC2L3KajUeuaTICCdB7
4Q6uLb3GyxgbgkbDQAMb+d3tkgkmmZGZZwrEwrIGZbHuj0qzmsMILf4w8EQZ1QVYGbMt7YM99C6O
cPtPDpwUlIlLL3bgCn2wG+13Jgp1rkpTi2HoKE+VySewAltwCEEQjEUG6wvIhZX5/WRPViRG0z3o
rLEjB+pMz4bq8sRt6c+G6w2i0hE1PiwSsOs4ie2xYU9GoNnvRWfrMQl0cBmb2QTCg/o6XmXUtUPO
/F/Sm9zQrF0Sw6RVRa6LxDq69hfw6AgIH7qKpmn8pPUZP2mq0qFzxdqzTxg7VnzR/SVEs/Ef8GQO
PpmZpZNCHQ526D7YkdNwaHNGjrZVyvu8y3CR8mZoeZpG97EFJRMyS1Z3hqb1lGZosCYdCaakmgmg
GGRmP3PT+N4PNjnBtwXwv1nzEynzGlqnkBqZfUjSFFOhx13bgExXwZ7SmOBM2UIBMC0wyq8zqxSs
iQqIUDS6MsJu0kaIKBefHGvQz3qNH0A1dvZUw+NCM4KEQcL5ZZzqCn+tt+WxY9Oz72UkBq3XDbOu
FmeGl+5X2QMGV3SueWrnqbn3CMs/u0AqRFAoqmIhRhKyHkr2U6BE5KMZ8gwifvulbGE2CPKD5oWO
bc7JgAp5KEXJ0taBSkapd/RsAS32zAK3e5KTssLAZMYDQYUbc+GqX5lBnKNbOPZTDtIn5CYzNwrE
8KBT5Z35LGXYet6c1MXkhKXj/6xrPIlrq37sAUH7UtadEbKBju8yG34Iqg3etT4dHlTZ/eAZawZ4
SXB1NritEl3k7wIPS8ATDiqtyvhkoE4PhVQe3NN2/KEzYh0yygYw4tWibDgBokPcKb/vc/5Fn4Ay
7nHLDanbsWiedOcuz4wfnDQu5ntoI/jZy48+/kztOfggMsEP4xiQ7wYq9qjUzdNj5w5TJCaA8vtR
slPpOOX3wgjQEwRAI2YZ0aMKiDqoERFBz4AEgG9aByKy3YKj3C84POQJiZE59KNC7+ubQiXg3s49
M1Z5+2PwjA+9OxaHCac6wzBbOJorRpclwcMGS/ZhnnvrXDCh4WqBfFrmiiaGPQHDo2nd/MhzG6KV
wfAClM+EqZ/50dU5wIrUtJIcxblogHN5LCz1uRtKP5w9+pvClRbbFHIz72Rn5/dDmdMutOdCPmW+
dH4PvIdO+iymn0ofPrGaV/Eo5J/Ba7Xf49j10NxoaQwNliI2G5xrVcfzw6xbJewC4YLNScHBFYbW
aWPUzmM2ivlT1oo6Jr5WIXsZGjCiwFUXVaR7WfZMc0s/jZJoYzSYmQ8zAZdSSD5V4BrPSv+sPJ2G
XUXhEu1JMwbPun+oOjU+LZooMejdzR0qXmDbjGyKtcaA5HFmtu/KaqAxlBWK0HELdgSOG25yiloh
6LUmuJg5gW9QDxfCqFJa+xWr/bdCruKh680sJqUFySRcgqKpdcuYjHTQon6Cu4pd1kUkFMToBO6i
kTfVyNV4Nb3kxmzdQemGHFGmBzUO/LhDZXr0YE21cc86fTgNuuVGRGnukwPR0XfDiH6FyUcntnEN
eW4h8PthHDPjzCCcH2murR3qqqRARNRgCNsgRrWDrhJmNdNLZ5RDXHiqOgyDP59FNirMmcqfi3kS
SWaS4rkcoY0sUG86j7jDnWAy0cb9srAoGqjHmVNxapzSvhdB0QDCXmD+pAb3EGIPYF9zHKtwL46Q
g6vYQAc+8rTcTmnuDu/UMPHvLHP7sztUbqQbrX1PbUu+6C2xY0ldHlUTFFpgrjcnQI5Mkd8qFmfc
9IBlLo3PLggxT45D9WjE6/AzWsZdpEE9KsokGe57dGxPurCNOyjOiJ9joJeHAG/TtOhq9t6fJv2d
VelYD3AfDkJOyfzIwHOMNUMXCWTrpieOwzQOvErH8VzTyM5tidQJ1pehUKO2JPtW+f1jMagKmCtL
O2aGScOsz5BXxqGB6gUknieYLkfwcsmPKD7Pp4IbmMpxJElTIoWBW9/ddTV6WnnX+Ik74zNLOoAj
6eR/2mbsEx/sSRjeGO0Xq7Jz4M4hml8N8xjn9eS/MJ4bD42lmQmEBvG+7pvu3uJ+dmic3kktorsf
ZzzDITll2hAm78tTjTMTOvfenxL9hIcmwwLVKzjDAirpJGpu3wd4h8ZtUJXY5QaJh7otXyzX6o9O
z4xHl0P/qFNw0OrxjAh5DYIaa0Fr6XzqpjnumMnsWo+TGOjLZGnQzi9z/2tQ5bjKOCRL6grar7VR
BYlfkvHEbOQ1Bo5eYsh8AhJWmCGltXZvzq1259QGIiqNJY4sf5VFN+EmMXShT3v2W6rKiPsKPkED
McoDRBPo57rj6iCwW4DsM7NkQYzGNluk7u3e/uMX43BAXRtzCp/V3yg798exbdoErjQyMSYZHP0J
KFWlGcXDPMFfNm/m+ok19ccANd7YhdHVuegpuyNEmCCPMvgTgebrRkK3aDJPnIWwBwDzVInmHuig
/DQFI0wA5PwLH6s90MyxEzYr9jLrYOVWQ2B9HsZOAzCEaPylB5k8pIVRRNBImJJcc4wPFtbGsRv6
Ig4M3kYG+KyR1JT1jGD1oSM46htTyBA3Z/0bx1M28SFufFJ2yWIX8N7Qs4q5Cl27nI9oZ+bJ2Ok4
KEZcNrKiyQ4Qr27PlZe/H7Smf9/6HFmpahaEiksPoiFOhad+1YE0J/Un5hQfO4Nr8Vzb1icAUPzj
oJnf84x+y3lRHVpFh8QqhbobJ+gCs8ZRES7WTgzx/Y8aQT7mfl08wee5CQHnc+Ag0hUxdz0aE8du
IHZh9TGrmP/gNUT+JGb/zSsLHcnUNj9Y5ogDus86gP4IEmqtNSfdBqkO7dyjS+rm0XOxcdrZLtKc
z9Wjb3L5LtAKuLJ7mZaMJeBZvl16kTvUfmwV4BXPhe7f2Zo3fL39cNu85cPtAnBvYMNeUVMAQgPW
jzvBydML+Ow+jPbT4H80xY5R7FZpanEzR1HPxoN+XU1gDDVW1Q0qtcCiV0J9qGv6/vZItt6Gi4YU
9HwgQIDKxfUTdHK9oRBmXacgVUBSQ0Ra8Sw9/3A7ytb3gtet5eAhptu4tF9HyR3KcawENJXqm2X3
seXd8ayHQuvpf4qzfn3moIFPqlR1OnkO+u0BNFBQKbet0GD1+KwPZvOGhQAEGwaFxjrK8etCk2a5
0B6B5tKUVTEdkIMNvDC0mJNPbxgZBF89FyqNwIKv5qnlcHHToYSBPnsXzgWFKoob4hFyFG6/U5XY
nCzITGOe4FkNGvn1ZFl1Ceu2crBTH1z9BSGbFmouom4iMCzeA7NtLvEARSsnQM8EcoPXwXDNY3i4
6WgruHhelf5DkdOdmsRWTc4CcDow8MdCor0OoeA+W46ink4wJePVUQwaKWM14PeEQQkDopAAMN4d
TMD8CV4a0M3f+QFbewxgSxefFKUlfNHrH1ALmBhmHanOigsfbzuN5e/NhlgqdNqy8/dqEPivrSsQ
NhSCbQ9oAjRXV9Nn05JWvjYiSRowCps7KPChRfndt9SwE2lroSxRgNWDVsUr+G+gQbNTY9htxPc+
MKt90VBtHbIClzxzpw+wWVe6jLWso4tSWTlaHYymhzbtPDyPSSWhvFSjcVxCLSKBOH//IDwI/7uQ
JwyJq7sPo5aXIYPuwk5O3pxMSE3A4RQgG2g6XP8QYJsraWhQCm40FYHZd+qF9djlwQ6YZ2vR/mM6
+//CrLsSXLDWqAupnbLReVeo6o7y+mvv8VhUxclp2mfNC3b2/dbIHBwCgGxj5bxCXlYAzWotaiZg
q6qon+dk1tsHQ5D0dibbKsyhMwpcgw3m/Kuzs9Qg3VUOcGcqGk+80GKAHZayhsTQcI+bATI9epmh
7ZSpN4MuyxRvPID+11BWf54BHc9bkJiVCUomUBQWGiGdo98H9dyHc6v2sM+bKxZ74t+Qq3YLyDQo
z1DSp7l23+sszfsxqhnQG/2dn1kxmo9h4dFI67wIL/qdj7y1NS+Dr5KAJC6DN7TmpxDb4vEo+S90
2POYQTkGxTDbSm7P6VYW9yDfD6bzIja3bgkWlnDkXFRNCmcpeP/ln3ED2+msbI/o3xBrABNe7b0K
JFo6lSnQWDHu+XICylKPZq/5eHs4yx5ep9CL4QSrU90fWtdvGs9IHXLvZamch6gFYEDjY9TXn3Sj
jjSLHG/H3Np9gQ4Euat7uGutuRTQc2eTSdHptB15Z0KrOcqNqo55Wzg7a2Mv0iqV0jnTOXiRcDLB
5XWejkWghVb1loMdpoUYEvpvS0PgOk9a6KhTs8ogG4S2W52JBJSewxs+2UWIZclcnAleIZsBqkB9
KuEc34fWkKGkZY95dqznAsY9t6NtLcDLAa1uKsJv0K3EEyvVdYl+IjlCJm8K4ctxL5j6ejvWVrq6
jLWcDhcja6H4XUkb0Ch04Z3Q0CSJISBQHAQR2YNV1/4p1+d5Z11sbWJoqATg9EPIAt/1OmjJDVAk
ZD2nNQtiOHl+CLDbbo9rC2/sIrsuUEfYnb8CyKCqm7VaodE0m1G3NRLN79Ga/GSjvAQap2tBBI7k
qEbtNmbw21c7+iru6oNaECwo/GyqU7ZogEiPoUXAhRebppftrJON7XUVavUZlckdg8lOS4U5OJFA
7TRmrta866op2IMUbKwTQPSgJgotUTCP16+CDrUKOlTQ9y9R9K2aPOxxiUZxzmp+M2cnQW2s/6tY
q0841t3cNIWhAaXtJnqPum1WfIMcTVQH5o/by2TzEy7gPNyX8fJdgyzHHl3lwO291M9G90sDWQvg
IqSHeg0Aat/fEAvSspDW8UHHXj9AIA2W90XJshMwahHpNbwGnNAif25H2Zoo3P11FAMdbLD1ATnZ
wqWdB4kOE8qKYJGHQASF0h/vmf7ZgPbl7WgbO3kRxQMBxASOF9K51zt5dihBGxLOadBAEP7BNCDX
eV/hybMnKri1JqB/BPrA4hCC0V0HymFWY5WOB+fd9rkI3NB37iEOEhPUpW6PaC/Q6swyXLAk9GF0
T00NVUp5DqYgstS7cU8ffmvlXQ5odWq1cALluYn+q81QtrYhNPq+bRsekcbem6QtZVkQ4AwQEqA6
C4HWVSzdhl8wH2qoLdSZPPSMj499N3UnWQf0qYXjIFpkZm88U2x8IyIEJu5DX1Z65Ll19cwqHLyR
TxozqaHL+rGBIfUQ1o41PVuyntIgM/sHWUAB5vZMbK7ki1+9zNTF0eRrOqRGMjQKBoCSc/Rhcv1D
LZuTHaQOOjq3g21O+0Ww5cdcBDMpaRvau8GJlcMdypTnQAUn8LbiGW4E/1uoVXqrNbQ0K+l6JweH
UKA+8/mHMQGzPu087LZWGMrpYMDDcRPgzdWsW6M5TSKX9gkyaCdu6fd6MB4Dv9/h1GxN02WY1TQ5
2aSMTjP61EDRWgJ9aH0GrTTWYGzo76l+bqUbFMEWsh6Wsb1+EtsQBy4bhptRLv3YFeOdIfe478bW
ZwNQBqoBAAKar2iWLsGtWdcFT/WRHCzgHMtGwdbzrqLoyFTy0BZDUvjQl2mQGILEonrM+FmnXwLQ
rP/7SoHyke6C0I36yvrQzf2JTiBv+yfPmENXPfejHRvOBx9dq9uBtr6rDYglNN/g+wYa5vXqL+y6
gFwC0MsdcT4vAvht3e/UVTY/K578qF4CymmsTSdLG+gjTatJyqv5JBs31AQ/DqD73x7JZhhQ3KBP
B9l4/Hk9kt5kngfhBwmLbZkITlFm47GqzPgNYVCPh0G7bgQQ+LoOkyuSuRACxAfz3btWBvfaTA5l
K4+3w2xlJchY/BvGvA7jlxAoZgZUZayy/2TUIuYSRlU+0Y+iqJudRbDknfXNFRAmGyL4eBdiNVwH
M2SLgp5jVSmsv9CV7qfzaMuFJpf9mSUeiXN59CZomt4e4taEocxsAnWEkj00J66jdpDddLSBjOil
quepYE98shIhmy9vCGNCqBTFILx918lQMSh8Ts4A/etSP4nZiNvGD/1xr1C5OZqLMKtk2GXwTaux
ME6i7GG0NYa6ySL0Ct7y0S7CrFa59Kk5eD5DanchUp5/dNHpa/qPb/hkUEv3jAUPjWrL9czMhlk5
kpdjqgN5CSxr5hWxPbnieTAGsbOftg4RyDpAmxpwb5hCrgZkNg7YfR1em8HkfDA7/13V5ZFOhsOg
qQP6B2/IEnh6WlhuFv65LtSLAdB45cDtoaLBsYbzY2vzyK/fQNKAmjeuXbg26ch9q0urjdsplUNL
zjJooNfpA9UTxGDzZGpnPFt5Av/5pWbl4EW9tnvwMmTcUhb07ILDCLaLRyEQgFtTpxyUA2d8x9tL
YyseVEKhoYL/o2+zmi6hVY3BKyh2urks76QbFJHPIIHqj/3v2eq+3Y62pd6ONsPfcKsbk61LSSin
xRn8RWM+VuiPf6d1Sd91k5sXkLf3W+OxdoLp16DL/itxFHsalVPelXrb4N8DXtRGWTf6JfSTcIMt
ZtJA4Lpw3Z19uXWOAhcNUDSeQrgUrb+La0irhQjvqW4h0e9oJ9yUdwobW1ka5w3k8qHw8lrhebIa
h+VUaKce17snjt6DDasnlmWnbBq6BzmNBzH5bggsS13vTPtWdoPqGDYpOInLcrvOCE5ea0IrIKeH
LmXceEXSmuN7a7aOt+d7+Urrg+gizLojEfgFwGcQeE+hyXhfZ1ViseFYNkWqRP2ivcUadlGUwf8W
HP8rnR6Y0OD2X5vTae7asAO/hAJgpVVGBPDiMctICNOKyBF7ysybFaqLuOsWMsAbvp+ZuDG7GS2+
Sr8sHvrM76JaDnjfZnP5AFv1DnYZfhHaAAS9A5LP+HH7U2/O6N+x/9NauHj2BMBDBvO8KFBDNw6O
n0kzAbWS/b4dZWvNQkIfwAK8QaF/ucqDLbF6HWLr8NDwYOjxbba+G+7XkkKHBsrk3p6d3F60ZZNe
jAlYKRWg0Qp0lrIPdf2udkTcQkmejckiA++U/71PhxT/d3TLN76IByHlbmw7U6XuXDyWgOqYqo1b
9w286qswS06+CKPhxuereZhAUNIf0CB4Dgr3e07Ex8ERe/eLf8op6y0IXdyFmmtDkvlVhTYoJysf
++qcUwNtrLrW7QZqLFPLQqOdgQFvAaj6IRuq/ywWdxFUmBRAkRA9/OVajfgFwBbANgSQ7T0Tya0V
izIQkP9wNsIzYrWWNCtH9iPZlGpZcMe5mQZT+zCRPRnArRyEu/CiFmFD6GB9dOvO7NSTcjpgsEXc
88/wvg0zedbhFePjZXF7fyx5c/W1UaA2TNBHQXdz1tiOnGVcjaKRqQAKM5xZTQB7qrMECG8agqUo
U7jM5VGRu17Ic/qGkjU0Uz00gV0fkPf1xb9T2j+2mWWqnDycxCePK2imvuHOsLCF8Cnxusafq4kD
NSCzfOGPUD8ZABO+GyoPTjkyzIGHvP05tzLr4gzrLYewDvj4KpSeze7QtFpwggU2p/HczA6JfUuX
nxoydW7IAT38RuyWfFC8wUaV6DNO4VR3pb4zsxsXgoWhC+cQuFo4r6RAWtAoO9gxNSksyX/2oJuG
06DvnMob+e4qxirfuV3dI+XOoBWORCV9njV/5rqwvisxjU1ILQ7GM+V+8bMMKu/X7U+9cRFEbNwA
IeLqogK8yn0FySgXpa2B6UfNo8xy+4OtOFxf9FaPh8rf03Hf2P3wYUGvZDHIgWLz6rU4m13BNQXW
G2D77VEXjTjZXTAkLfLRzkVrc2gXoczrfFvDV6YVc6GdhPxIAIUaizmlHgqCPN+572wtkgCcrOWN
hR7lumZhzCN6EGNrnHQYakE3vnAcO9Yb4Fx2rqcbSQ3f7W+gZSVdHCG151EI1HsC+rd5/QyOtXGE
iY74kM+WnqqiCoDcN/bazVvfEQxFQDBw+LtQFb0OWohJb8eR5SnDUozytjEPdq3PKXGN5gh8d72z
+zeWyKLjjU+29CMAw7iO5+WQuWM2ABi8Nt+bvQLbf0ZJo9jZdTth1poZRjWZHit6+wRK9DkPGID3
/gGclJ21sRdmteAh3zBp1CYVrB/EIrj+kMNNtqzsnSLuXpjVYm+HHOhhSvUU1jXeqWvG3xpv5qTo
/L2X/nYk14Qoq2svNrXX00MmqtSkPIhgVeAPVFX7pJWg7mEnFzurfeNUhYsQMDg4b2Bkv644wtGl
ZF3JIFxAhZ+U/ew8us5kBGGtFPkpfaeniQf1qzEEUJQ9KJNlO1TSjY3tgz6NxbgkLX1d1bB4N7UC
jLSz44GoFHUcMleRUiUUPP5zGr4KtNrY3QgglcnzNqWqCRvLCjPQz4bhnsgdCaGtoxXFjMVC1cRR
/ur6xbyeUmW1dWoNxQGNoToUHTu7hRaV3PuWy+ARSLjTZND7Rh/2JHG2vidQK6hTA/wDl8DV2rGb
AdwCCxwJMsuDhg5KMZZ7A9xan8gaJso2MFJGY/N6fU4aCH8OHPlOJp3ES4NVGkKQlMSjPrkvbSHn
qDQIgO7OXCZMuEY8AZAU6XPDjr5gn2D2XZ8hka1A4er33v7b4//721bTzLFR+mAyy5Rq5kHXvs2A
UNxeSJujB+AQRysISK/uK9AlyJy87FG/lNn9pMPKGGpxZ5Vrn/63OMtIL06iFtQ/vQMlIu2xSIg2
nzqzOQWVe7odZuPsQTME2PmldgSvj9Vkmk6dzfBIzE6mCZolPcG8NvTYY229vx3nn07M6gYP+xoA
CCC+D2HKV50aZeVi8GxxYlqfJyVKix08MQ0D0FgxRLiHqYd86uvvMwSW4jIwTZDp7PFuHlXjhXaL
PjOUNkFdBQfEjEoBd9GO+cX3jlfazmt1WSO3fulqDQVzYRHhTdqp8TqWTIUHdm0vIgPUJOXDbAJC
m3OSD2zvkbGVjdGDhokMHLZeIy0k6Cu2lqGbW9JvjvxSWTKegh8zew8OVjI2ZdTtPeE2cxXaWbD0
8pcnx/pdoznCReMCQjKG+UuMeWIP333vC5AZsY1+WktB2vrcF/lOLt64ZOEpASVTrDt0EdcAjDyw
Kgc2I9DErN+DQBTVP3sV1XqbZJO5E2prLiG/hz4oZCAWT+brXTRMUjpW6YKEYP2stYeF2m4bJ3s+
W5U4+MbL7UW+lRtQI8ONCi08+5Uwvg+iO9xlPJixWCqGqsTRomY4wWvrdpitJPePiTAszmEMsb4v
ionP7ShwIR2hUZLn/gMghDu9yK20ALjsAvvx0EZe3ww8ardlHUgXSJwnyg9do06950dyT4R+c34u
4pjX8wMmQsec2vNP/lz9yTRyp+XuXda3X+qS3HFB7oxmT7l6c5LgoQWKCMrQyH3XIVkwtNYooGrU
GN6x1ctoNOuDz95gwAxOkoU7PdYDeNirlQeNP4trEJ1MM9t2Jao/3PjORc6znRW+OZyLOMtMXpwT
VJTZ7BTwMxeNGc5Zf5ehI4lu+On2mttKTlgI4F7D8gQN99VwZjVTzluV4atx/q7scJ0HFZJ+7pEf
73LSdLECB/3/SDuz5khxrlv/IkWAmG+BnDxlpscq3xBVXWVAgBCSEIJff1a+ceJ7Xdl5nHHqu+to
d1sGNO29135WBh3MDGAOnf5myn8a/uwpm7klbDE6hrRlQqP6IPq1iphYff2QF/fDz095NjcAoyKK
d0mwhcHxvqvYvpHkZh4yEwCo2co1Ev5tihxNlyJg23w9+MUl9+kRz46dExmktIGLsYGWXVqRKUHz
XqC5Og6v7FPXPubp55/mDKp+NUMj7Yk1R9OoKF/gdfHUBs06kdMW4r43kK6PAzNXNpWL+9Z/n/A/
b//TsLCohmpkUdUuUfGWJeoA65v865d4eQiEEnhRkGmc33+jEqbk09J3N3URiI0mrTx0tfavfKqL
a+5E4f6/o5zNxnaIYhW3OtpCX7FhTD6jDf1gG/+aD8j/Yz7+d6Cz+TiAsjpNVTFvseBewga55b4O
t6IRjyRYburA/ONrkyloeNHc8BckzxhQu/95yrMJaaZkBHgBlnbWi/YN7Y5h6OE0uxbuXvpkuHyc
SrOn4+z8iG7RP+QTjevWYukOfbIPYJBcid0vLS0fWXrHQYyLyOwsRQArngDWjKBMJnBpVyuUBb6h
j0ChP8o+zagvsSuz8OJ4MOBEeIQkCzLWf64vbSzs6WmJN4e7oytyvvAc8BkvuhKKXRwH3UFwLUAA
D9bPn+PAfAu90bIadgHkZGYkd5p6L8rrc5hSXZuLl07q/2DagQs7+Wud7xmxLVXhow7W0vFh7oeX
ZhI3hshVsESPMkGXcTySf75ezZfWGZ7qVMZAxy1O7D+fTwcsGboG2mPJit5LkapWTRY6xQBWQ02v
tQZeepsB7sBIucRg3p/PktZT4Ie0Foj9qC9yuI0vqWWdRlqckbuptde8MC+NB+cTFMPhW3qqGP/5
dDUZEp0IUu/CQactHJS4WVZ9jV7Zq2qYSxs+NkM0KJxW2L9SSqPuBh9SJbObOWpVpJle3bm95T2M
Po2CzXu/8RAui2vqvEvf75QlQIXoZJl6/v2ErQoKkwm9c+f6DTrLb0Ff3CWEfHw9TS69SBjIoOcJ
9xMo1M9eZOFj542Aqtl5PTbExv4jkv4ZzpJ3otPPXw912nDPY8PPQ502s09HGMxcgGaOm3EXIo3k
CZEtTZCW1SMHGGfg1+4j1x7sbH2boZqLOPHnnbEPVh+tvLXgl1h6jQ198Tt9eoGnv+PTU7UhXEhK
RtlNTJl6ALa9y5hPh004jNfcjy9tI59f4NmJxs3Q1YUf811ll2XZgPfu03Uwd5xkJuQyWjUDhR8h
qDQwsw7Qqf769Qe8eKSeVPJoxkWiH1Han88aV1qiHLzAAyiJNwkwQbBWysvlODpA9XB/20981Ydt
audvX4988SX/d+DzdDjHGSR6AnCHZvJ76A3OHWqXOmNzVP3FsYAUAjwE0BQb/0tMAGpG2y0l7liF
RjUNfKYFRiHGwQy9xhK4uBw+jXS2HOpWl0Mw2W4X9c3O58/lyRg0QY/ziPaD49fv7/S7/rX0oD45
OZCfpKtni6HWcqAmQktsJGF9oIv5dW7slXT0xQX3aYyzhRB3XtsniSY77p1qFaJLVnAT3Ks+8T4M
mcq/EEMCMv/fZzpbDUKK2R8WmGW7LgQD5ZwStMAD7XslRjz1LV54exBDodsWUsXT5P9z2tOe+U1d
9u2NZ7S4m9Fxv4sDUq/NNHTroPNmqBfbJcUlI8zLfql3c90EOyeJfzj1+GZOQaVN2A//pC+qZ0wp
H6putH2uKeR2aaPnBzeeHxhoVMDO1B3qIjUwU0DK3Qb17GVNJYM7l7l3YON8DF4nVv5SHMulYJtY
+mjGtdpD81lSreKpEO9sKl6jYPkAD/sFqSJUZ73qXbbMpu3IMZwCpqbUQbyyaONpg3LICuv1W78y
yTvquPPPSEU3KGcg29OCrafHGvK7uptTx5pHvx/6nFMctnJKBvyyWmaxjXQmPInTfukf0PB3ZLMz
ZcpF8wGndFO64c70/atBr39a9sTdoYm5gBRA9vd9WCYZ8ENzCoASmu45uuaE427jKnyO6Lgcahz0
aVOMM4op3hv8x9i6XZpxNcJtG64XL21U01R1w2vdQPUdVG6TloDn49fVP2NTBhvAGsrU6nYvSfyM
/qHHommrVdXjYD3Bq8rCBzkOcOZU+dF+dAOTFiysMx8ha2rj+MGw4qbgwVtdA8aiWcxuNe0g7g20
TYt+fBu1+j5DN/ijDFwQ1cNZ7PlchrupJhxkK7kmRoZpyZcoBSWzWbOiijfooZs3uBaNWcPnNved
cNiRBdyYygez1uuBVowcPYBK7M6ZmSsIp0A9cuJpyuqgK7K5Ns+0tOKBaPfed9BMSS2AVrOcjgRX
hq5w4hQuMO9104dpP/v9GlfdEzHO+CdVxM/IacINqFvAITmxyXHJnzNkUPtVApxU1ngMdJ3RF7lb
LcCANG6/BY7kGHkjSS2xTg6gxnIT8qVO5xkeJ30/ygyyeCeV0+SsjJEcLuh1gPvtEP7WwnczBmzT
mtkoyJq27jdUQCvFE6AUARFEWtjne28CgEfEcgNC/J4qfVga/g6Nnp+HiQ5TVLraVaOmnzYm7z4u
zSmIbMeuCMnWbcenUoE31YbuAWR7aDInb9Mvk/8AtOOciVGbW0yWBmazNrqhIdpr4aUODGFY3atJ
QCk2lqjTwZsy7cByTwNSvXa+4FnXoh9x8IsfwQj8xBKxx64oqzu3chhmbKP0WoOIuyo4th1AHcs8
ThL0daGB4y6Kyn0EA8q0nqc179RWzMUtd71XUlG250s4ZTxOyAblwxOsa0CSpCbuz6ktk0MdDU6a
tP1NSOSHrtpiU48wCoW1zZIbYJ3TCIC47RjHH+GJyl43tZfxjhxcAKkKkIRSNM3oHQP7eV3FCrxS
FQK40I//lAQ9HsEJtmhLdi8VYL59P/+CN5CfS14GK59jL1EJ2g2ASD+OdfwTtBueDQ2BArSofonY
3i9F6yG7Dvqqk9R9pq37FCpoiiQluKhKvvZm7X2MbvPQJL7J6AQhDAUiLgawKzVy9tNFoiNpQVSZ
kXYUt4w56kj92du5oERmHtR1KIOhKYDE7bI64Y7pIn7iMIlzp3X3TLP7auznvctHfohKZw8N9o0q
+27FACt9gFTmFVTmo+tL2cDmNO7QTa3acrMELckS4+FTKyG30JTQVaF0lUKfTbJG0o+ikC1fd2KQ
d7D9y0A99ddmAHK1ZFEBjwSA/eGiBN6g9L+53sgy2vfDW6kwhfEK+pSM04T5Ev724mavrOpeahYm
KdHFB/4WCzJbMueV1tNdqYmXu/gHU3gA2gKPlLKq4GndccC5IiAkplZWK+jEEOC4GjXsonandbgo
8N0QEz04BbL/AHg1OcJztgqD8mhQWc/7Rb91nH0PmwEUOJ87Ni9sgXkFxVwrB3JjuJyzTkjAhBji
sgmnNhqW2Vp7E6LtWLW3fjkl6Uiw4wxTM26sxLOP1VjlZi72i52fm06ihBSXPIfxuMBW1b6o0Fs2
VSyWdCinal9Fcs47rxnzbkQ/oEPCnwYDpB3al4FnAp+0B4pwps39JFGvpszUG8p7dzP7M92IEc5N
I667p/dO78cWoXLMIjed8S9vxii+J4z/RoD7Cgw4y0onXvZBZcy6LBy5coIJSlNwe9cTgvFUYqlD
ga8AAjTy1DfdHhmtwLqTHsFCco+O3zzN3XJQQ/Q7EO52cbE3edXo5jUodhlYN6Dr076NHwte2tWM
3r0MmZIq6yYR5hGAp6waGJAfS5WPCf2GvcRBAhLLVHQDf6rCuN8kAxXp3JRHKPRg0hEUdz14takH
GiQodR7OoETrZd+NToOmZ7Y8cx6OIC2OOHJpq3HaQmpiDdKpCKu/10QO0J6OZh0SEmziUTygJ9dC
sRQ9mCV0Mu0WZV43FWJ9NKqnAoCQQx822BjDKUqXHpexpfa/eyZ87+vYrCBmANvN6CAdCOp2Uzt8
09yEO9ciVIOENwZfYTxOMdbu5M9u5nP22BdkX9FmSGMedvskLJ0sjrEDegvWq7G7gJDyruyDNnNK
BHpJ6WUUCOXcs0GZQ7ul8pkUvxk1KnNIed/43Ps1VtPpZ57ZRSp275sknjPIPOAaUxo0QblmZaYK
oKOEDLnjBr/bFj3HXenMt0AS7VWp3wAHfQeyvNsAwwhTEiamlbJemQ1KuakzosUX1ScfC7j9rWCb
kPKBv4Q9moPmpiUAqsDJBIhG9LsUHdsXo7OksAFuV50DQ3mEynZTSjDukG4JUp8tYt0nkcg77BfY
zQoIqcO7BomE1Kn8Zh1ULMg9d1pOx2J9B5Ge2HRuV21g9CiPWM5JNqpOH6ADEzlMNgBzd9HIIfri
PdHudDMFhKUzGKwFVz/DuGw2ZoJVwdzD4yvy526VoMqdNcIB6RD13hToKHkT9WOSKStA1zJ9cGxg
sLiWEkxRkJt+uq2YMhxPDvY9H96mQPumfUEt8EpISnVGoS+5fxx8qbM+8b+RahrT3gluFgciYOUb
kI4Z++CI8bJI6Hse+m0eiQQUXmc4OnTcg+b6GqvKywy3EoclAc3WsOYQib5eVVOHiZQU+h56mmWF
LrEfQigf2bfp0SmLNmubecpaU004+5PyWEmWPAszf49k4zyrUuw93v9SU3/XSiaOEj8/CLAWciKX
fh2D/7ZupCXrWKPPi7nA+WFFTwJ7gGomhQIPrLfavt6iryDJoI0v7goHBiAB2MhQYbD5O6dhn040
3qqRbhBqNmu+THKNEzjOFj4NuDITcS9K862oPTefXFAIi76YMhGwAUKDApbM3sRW1Bs8PKjy0joK
RWrgvwqqgZ8cOXHpVhRuDhHZiYTsOLdFGf5y/PEhKabv+JvLDRGYrqpGf8049yZVKBflM3WPMCP/
5VEgHicxgEromFcrWoA7Cv9D2R5PYIMgrzwXRQ/Eq7eNQnPp1NE+K6Ut0F830SeIyqbU+NDh9hIm
XYnG55XO1KDdWvMM/UNAVbPhtnP07RC1zw0hTe74NUDQxEa7bgaAjhL5FibzpgfNNbW1PXgDzj1s
2DIzqlhpp7sPRwbNSuUnCS4jlfzZkHnJRkajN7iQF2DhVlARWdLB8Nn1N6PlJo81iiYE9ILV0EP0
03rxuJIjVXfUX8KVb/lu4IWbLfMQPTI+ahCPC4iuompE8DC/ywVnSGycOxUXJ9Qr3AZh5xjV5W0z
DvtKEQBwJdWZZuDs10mvboLKebMsMtsOecQj/PSm18G6zT/NFNwEZVF/2A6WTmkcM5sn3tCkMoQB
XTgWdK18D6Lecgy6XTWQB+tYYLgHgJMDIeu06Fxnh/BPPCMu1GkAMvlNCfvYtXW9No3J8F0x90Um
E0CeC4zYZi3CzKulBUOcm1VEy+q7DbXGnXwAolTXJBW0UTuObl3wwWCHA992dtTJQn6MokALW+IC
qh1TKR5QZhxfwJzwdz1p4zV8cKGwGeHLictz5x1gwwiRLtOvxYzzJmRRhMunhFvSDBzGlPqyjeGZ
2CypB8wNYjEPFGVQVdF5T9GfgtaKcPwRGfmISMOuRj29gkTrZg6cwyD85hkk+jcwYoJVhYD7CHEQ
Fdt6yoqJjWkVnJC+waJxH9V3rmOHTOnFQJND99YO3xq0l4EKPL4rZNHSQGAi1k1DAZlHo54XzvXB
Zb66MVrjbxa4sAh08SB3OGHVgXaH14xJNI+4uzZuJTOvtblOgveiMsDmxsGLDPid4GiaJMQdbzjk
ImALiw83lDv0YsPlalnuOyrkq17m58Kc3Eylfy8JtG6D1T940r1Tbu6jnt2BUn2s8VJhVxsHq9qx
7j+OKZB3672kfp2GCSK8XsLFIgWmA5FKVfofFY+nH8ChhzwNpLF3kmCnuzFha7C+ZoGtoJRD9NPS
hNG07WPq/HB8CZhWDd2iXmnG2elGgkO8mbvqrej9yd6AQxQism0pOSEx0MY0q3JbTF10x1t/2tOF
/9ZNAKkVxGZY6GtSo6EY3wUXcaWwA5i6ArW//YUayGtPll+8Vr+QVMp7wHkR+iPa5QIZFTUqtYET
SJmV87isWtxAgUY2Ap9ziLKuLPdtTLqtYxTCOB3ta0UAdPTjJ4fjfo/l8J15mE0h1c136GRPhwc/
uk2RrBBHjCsUniQWTXgcPFZviNFH6SE8awQ0eA0lJ9DtE6ENrGUacP5bgu74JtqW0MZkMKZEXSMB
YxbCcMB2xkFloVe168YOP1ltwNODb8nK4/GQu920l12E/pJxqBEZ4V+pTtGHqTI6s4CoA0TOt124
VBmDY2jmKkVgQ+QDcG9r4L5jZjJC2NFW0YMzYBcBrm8CVRtIXAivvDXXwXu04AzGLaJ+1e7paqSO
OMr23MVN+JTLz0HYBCzXDFj99VPriGEXzrh7KW62UxwfRjQbPnReeJin6lZ21OQo9ZYASHvwmki6
eNc15b3xQXZpizZZleVS3vquY1J/oUBge/p9mOcFOPEggMmx6+4Vrk8bAPS7XDnoFYYmSm3Lerjj
/VhkS9tHuDSpJOO0/KVG7G59a5AiqOU3z4GXT0GL3FUO5jkuuckij5NEeOKOBTIL8zhvlj5GzDQM
bNNAMwnWb1SlhROoFaXDrqYI1sfA/S1cr1ovNdnB1PPB9Qqd2ok8970YU9pF6h85IOUpEVCu5ooC
7lyxeh1j4oB5OpRrIO2eLSCFKXVQIyipwS7D5wP3UNkPnTZeAb/73V8MMhDNbFdTR7y1lsG+88g7
9xqxoUAl16a9ARv7SajmWRl5IzufATE9PMIdr9uGzBYr+NpVKf5nZyVpAnp3UI6/wRTfD3X0Df3s
Apfq0vuBi5Ze1TJxUsKbLvWWcdwWwzzdCUQRW4/p/cDa3TT37kFqdUDvebcuG2VTOXdypxL+qCm6
UWwDbwIxq4OZXHfdTWDIRlUEt2aUmaJXmEFMGYUtxVYos2yTCVmYFm3Ujz7rCCbc8hIk5c0gMNWU
xIPwgrx1A9jBol6WdBTJgXrkWZKQr4ICmMlumW4YGaatKOvbskseqtbupx7ewItftxADLjO6ybCR
zK6m60IU8OeFWXVeVp6fA6ver+rCtgPCW34QI/wuKE6aJSU+Iv7FiXRq7PLLbagLt9by0Re4v1IL
oB1LkJGt0LwJ3gbK0shIpWygKFTXA0Gq1G8fE69nyEi1Op0FInS4WQwb5EviN+OgjsecotngBhVn
zSzM0aqoe/K9yYdbA0OXRIU0GYRcTxRmuHkg4n/KcBAZSzyb8WS4b3UPBxBeGkSMuJ4g2KR3igP1
PBJar7RfhRkcEcRa0eDVOAafaCwe4pNxvN9IlU4e0pARqqcbydFWWFIO/TGQrjN9Xoz4xqLJfVAx
bq49R1o1xJJb1SgbrxIP32gU9QOPezhD2da9b1v2Tjul1rIYQaSMWopdCWJ0CHJIPkAZn2IlHuRU
f2gS3ftm8FOkJe5nipsSFYnYiTEYkHkYq1ViIfhMXAE/XFCxg1N6AJn2RwUyFzgUBq4MSPA+hGE7
beZSPC7F8BrwYlmFi24yybwtbqqPjWO6LXOMk3qlgM1HSE5mAQ1/ID3gPK3PQ2SSpnsH6buVEPRj
5i7b+GiTRUSEWVLN3iFxK7igGAjAcPYcxgh3SjAG93GEiozPYODuUH2LJRq8TdYkMDoZmg315IfT
h08xg91nAWRMXrkKvrdTdYPLqsHvhX9KgC9bVaPJYK34OHmsyxlCocqlaDQqGvN97Bq+0U7UpZVE
Vpi6mGcJbUIHp6DYaWehOAScl1P3fTbJ2kkBLJJAqcIBJGjVtJ7Hplm1Ap4C0gw/I2r2fYHgveC3
btVvcRw9kRrNh2jnRr4yRMaCD3I9e/p5iVX0EIxwYUEaVB2QTSOrupmqLIEODulSeyttbDceMejh
i1iTYiceM7gm3vUT+PQObSqRkjC57Utwyv2pH077Oj85y7DMG5i3ii17CVTEN//JOys3eU4mxPiz
HppfrHeLdUnH6b6k9iNEbwgwQna3dAgMSMd34BwjPapwiifoH5Q+nz8i4rursEYqpVNW5kp3LTj+
poIBN3vRzDersbHtqoIQ94BV5dyjdH+b+PivmF4ORdP8IsFcIlUcP8oGlmNqsJDie269Dj2/XSPQ
fEAh8s50w094/uxgy9IgMpT72JevKgQpoJNenyVJV6y8stqj+ePZRMbNS9A186Id1uiROHIFswfE
QF1ONQ6dgP8edWtTpG8Mdm8YmArZRzCIcVERmaM5VYgT302d6DsLpTQyJPE4pHTxPIS/CApBT6cV
/j4hdk2Pc2ik3Ycv6AhQsr63rmi3VTCvCDK5YBaEcTpXy96MzU/c5De9xSID+iCrEg/BPnoUsIHV
Lw7SjRlK9PVtGyHIjhqCbLCW3i2DmeUGl2pcKnBz3U6O9QDx78qHgHTfxqRd1h2cR1wxtCtYBr8B
C8tS2bTv0MixdGrmgwimIzKoEVKAyIZIAUMJdMFmCw1wqAbOwvJ28qvnsKM7v3Lu7dJ9IzVZbuBe
mSEIwp3FK5Z3VJb8VTtNmwmttuve0Tv8neVzTbANRXUVrYBJNKgoyrc2QOTgcsZvoYvazoSMB/Q6
2Fs3GM2DO9D7YREM1/HIhY6501s5GqymrvcYNsr6jnjqWPr1G2het2aUuB53iN9YE+AmvgzJymj2
Spku8zLG7j7O4miRO0sR1q2sCt5niz6HWXnfw87fiR4LR5Dp0AMDnk6xXv6JRqvQAIs2yYyURbkJ
x/GAvt8O9Q/1C0RRSAY9uLF1JaTxyFWingYR+M8QWwi+SWcQyPo0t02JpL+l7LmKlwrRJbqysZ3H
4dqL+1d9WqUJKmFJVCY7sPL6B9cvN1AjI/KpvUPNYbfTlC81T77FGtiHMhDDtqkndOWp73FRZ11X
8buAw8MKthg7UrXk0LfJcRkcpOcd3LRHzy1y3tQfTtVsHba8Njy4GWRdwzC6lysCp6g0ibsWsH04
sLmdez9UyVMfeQUoOFGZ+e3yWKPlZJrRpl/04jCqoU8l7d8Z00/UszPqU7ipLrBBuAOJ6IDnFzdx
3EdwWJIxXkzEbqyhBVze9C/PQaPkUDr9zQSwLOwtxr0uwu9ES7y9evimYlmsoB0bVk0QHqNO3Skn
eEA1CPFqZCO4bk7hHQvNP8wJkUZsWZXjPA3XJXPEI41slbqV+N6R5huTRt3Ekj7VCVR8MmQvVsuP
AWAS2LvbjUAskTGvGLORIxRtPA+/1vuBqPapwlUGIeO+kGptR5OsQG1iaTVUOERwiiMP+zoF7mN/
chZSc/2j6xOk3NsGXFnvNayTdRDGMHJAxzSCd1jISPu7IBDklNz5UU9yQ0IlNnb4Cw8/SHlPQAcX
Tp7uuVAyGZqO0bgjWwRjsB6aV6yWG4Mrw9dF+4tl50/DnBXUkcOta62hNO31z6K97YoPMfyy4VtB
d/+7gc4q6UHb1qHu3BKE5yBTIW6uyKaoMhv7HXSHV57qkkwA7ywKwWsA68w/kyJA3sDaUIAPjPIz
WlAHmIPFKN0rFd51KJeLvOxMf6Ur5dqYZ2+yCZF5NCPtd7MGxLRMSTekEF+kZXGFJXNJp/L54c7e
JIkR4QYej7YjnCPzuDZ+FmndZgXRZP31R7skBvo81Onnn3RHUK/0HNI/SEfqMEUObS2FfI6kuC9U
h25D+D2Ww+v/bsgz+Y/vLMoJS6F3GtLaVAfOa1/YG+QU35jPYB/V36mkXH095iXlyqfHPFf+NKV0
R1B32psQbam7eLLqxdZVuf16lEsaPyiasEOikR7mFGcKDwgKUA1aIOCe67F/Y7Niz/EU+Diml2IV
0sXZk16ybI5bVEg8p7+iKb84bT4NfyYFakqYQTmzV+3Ctr1fuL+elIN7VLL5+ikvLoNPw5wtPcqR
kDO9Cbe4x5CHynHjVKsp3Et0o2eVgHrl6/EuoeOhpfrvaz1bdzxAt40SUF33XKA2B3skxg4l0hBW
DY8l0e/hYNeQFd/wzm67/tpWc/G1whTGR6o5Sf4loVwCXi4BvuuuHVgOQPKtUDNUOtfaOy6+1k/D
nH09uG1ptsikQudS6W5DLqL7mvRsXRqGJ63gPfL1a732WGefETe5xeWhC4DRXOY9kprhxNaDvsL3
/I+E9lwzlgDb6EIail6z864V3ORCiSlTbKtkY5+GpcxYeXAc7JzzL21fXk7WEcN9vORi+Jtd9NPI
Z9Oms1InptHjruXs3kXxkfgCPnviCon/4nvEAXSyJaLoOjvbrEOceuVY+OMugAQFNc9Z3VlIQHZ2
hujm60/mX9ytP411tlt3USM4L8EY4xy524wYEiG+jhAWI9xES1pK6qp+nIRjDtbx9SMcphhKZ17b
NQiDJPlGWrf+KOHK+KxhxjimOtJ2yWIXKjK06A3fh8GRvyHm6XdcC+fYTVHYofoPpC7qUnBwyDQ0
DmYz86KgWTsWZf+LQhwQ5Woyvsk9jZQ2ysYg6qQMtlc3UyvUr2FaFpSzoxe3d+Xv2kZE5UC8uICA
1QHsZz0RFjojsJobUL6wPvLBcYHiCAxTLS78C6GvTVPq9ayqqIUQhuhbbp3mWhfE5Q8Jvh8IRojm
z68UQ+OHdomRRk1ihURuO/8DS3JIXDT9i14ITJT/GehsYg4+X7rGsGVXJw/gF8KNFxZQ4dt1a/rL
Oye0jSBKnmxMzglJEJ9iWwnJtOsVBLnwARj4u+8aVEDR0nDULozPt5PbjZBogN2FMkCCqXDSW9JH
Dm53fWVFnpbCv/aCEOaSaGlBy905GGWZdEh70S47O+yMfwfRRcqph0viczUV19bKlbHonxebMRlI
aakPi5OJBjmu2WUWwML2L3S+mC8eukzAMHbO50xBp7ZpEwGdbzMXMKBSEEDKF4MI0Ji/8MDBR8TE
PPEMg3/hXJtZ1mxBf/KWo3T7BMF2kI91USBEha/0CyiCZIePoXKvhR/n1xvPhQ/3x9BnL7PUJWn1
PDi72b/Vd508sPC94Ht7jQt/4QIFlCdAwic0oROfIyJrCMg4iRCrtE4I31zOCU6kiq3tvPRPcReo
3CmrPg1l8erMVD1//ZSnE/Zsen4e3XP+nDKMIoM8KA1T38I56EqjXoMKwddjXNjB/xjjrC8pdMZm
CuFdsdMaGkoFG1pE1adtrbXIThZkzZorguoL2xo20wBSotiPAbA9O5+QCzJe4cZmJ31kXt3KbgYw
Z9q4uXIOXpL1J/ASQjgGTljiJWcDJbOd6cllZyu8YezgVl21z57S8BPG5S2myKDCmjmHTmRAKVgt
EDbRxvP12pFDPV55zZceGqos/CXg6zjgRf/5KZMlGkhkynhbhd4e5KDtNLpvQ9ddeebLw6CQGmF3
PXXT/zlMBMnhDKfu5qbqpQaHG00LvJynYxmP1ZXPePn1IoZBxzTgSP/qbFcmbjQc4+vdMk8GVqQm
gsMuiKObhtIKBHjOMxHy7w5EO2B9T03mTmN1JcC5tA9QJCtoeBKwYxP683mVtM4yl9BV+TMOxvh+
KFBKUyiz9U8Lavf//0sFdVsvRI+njyPs9PI/h6aOo2RZ+9FWKx7/hPLcP/ZGkI+uqYjJUTyGkHv2
0PUmUAinVwa/+KTokgkg2MfaOe+1a6JTp6xDxa6cTJRH9lTzhvFkCI1PL9QP0fxFhJogEwSkCxYq
MlpnrxYV8A5SzdNJUttyM0LLDU1gEF+JpS5NWDwQHgqaU1CHztZFAdHj7JZ9dcOkM9wJL0DqCf0r
VT5QN3r6+vtdCGgSfDWQWDEY+mDOnogR47cogSHxBL8SIqqMnlTQbO1C8PoXI2EobDshegfPOytG
uMOVE8wOtz7tbT5MFJJHPq376FTZVNXj16Ndmhoedhag8iiAYedfqlAKYVrSdTvW3IV1mJHg3rIf
iSnWA/0/pJ1Xc9vIGqZ/EaqQwy0JBlBUlizLNyjLspFzxq/fB7O750gQiijPmaupsWua3ejwhTes
OYosPUkwpFBl4sHn7lY+nwGwGdhGhWnmjLEhvQY9thKCHqeHfzEjcCQWvBQEJ+ZRzGCIXTJqWFyG
dVJtoadU2xBI7m2YZOomDJO3vI4b5/KYi/cZYeZ/Bp1FwV1SwTCCLeG0TdPedyGwQrnv7jzZhGMN
k1YzN0aby/tQNCzcrFCkOuSpGL9c/hmLC4x4PZmbPL1dswMhS0VaKnmFxo9AV69pgdu7mtWtZMFL
o6jsFJGsBj3vLwschjloEg+/JdXs9mqeVXYcKWsq9UuxBZGTjDIPg+Cd9nmztHJHeB1p0YnGjKnZ
nYYwBF3DWFEPEBaCq0guEngpgpS/CHFOR/HyUi6dd5hGClpi2AdZ8/OeuN0wNtXonXJLC24yCHAA
u6XGeIx8N/jhyXqurIy4dJvR+J9ar+g70i78POGx1ayo8iBEt1BDYNLYIn1vQ1xz21g68B+GmXvt
9R71OwH/kmMsmjtJE/ZIb90qIAA6DQyiYsXqv7jPKCEiJg7pGij37OVrAAB0yMJETivmsH6UPmof
vDYhVY4EXmdQLToCUZe/niSzWJ+jX4I3/Z8zIIpfRdOqsegS2rIQPkbFNn13LwbChNOyO0s75FJ+
jznB3qBnL6Kr3VQ0e+P07fJv+LqDkL9Cco+avqXxb7N592KHTJ7bFqjqxA9aVN7LtKBATxY3aj+u
JOFf9w6v37RTcYXCMGxetpGtPGmjtE6cXgXFbhgAmK4zbSXhXRxEoyxE5YvocM50Fce2BdeQx46h
lYdRRfgc0/vu1+VV+3rsER6YJFMm4WqZiv3nU2C4SVPGRdfutWoiYMMa24YwVAoh3Ypjci14xlEX
gpVIcGFmnwadbrwPwRl9qxDeOpkabbZdn0ibJK3sMVj5SF/vTaYGo/wfhWdy3+lkfhgl7M1CLusy
dbqmcppAuhJSuISXl29h06Gtwr05xdWINc8uEaPWCXRjFBiz7E7xftTquNFT+rvlyjgLxRgmg5aH
iHeNqKKl8HkyQ1v6xH8DQos4x6kbDSVuYAqTmdjGxLo+3mhjWvbHFt2871U+VmcPdy8AbqGV5Hvw
jl54uDzzxW8IlQznQcKLL9l2WzS5nKNTC/OterHK0Q4s9yVX+qfLwyx+RIokMnKM+L3Nb7PCLVqQ
g0rppImvQE8Db6KHcbe/PIq09B2RF+EKQ2nsq3Szp/tW6YVW7/gNakxbgC/Ja+762rsa+JyCuInO
CMbEd0pgak9qqSrpLhkS0NkpqqIEi3oQnZHtTcNjUwXdaDeCWTc20VIorUQDX98TpD5xLJlkypAo
m+cWLb4FrQG5yqmL+3w8m21xkDNx65JWaCu3+uKiMIhsst9Q757tOTRFa7qhfuO0GhhGrUjHnVIa
5rPg4bc75G668hUWx5tOkmRRdEAh4PMez9w0jgBQjegLFU6VxvdpGFGVJvgY+ub18hdfuvfwE/nP
WLMraFDEtHMDTQCngxxDYEArHJVvyCgMm6IwHjUcTDaA8MO1RHxpP099Z2JXrosvSb8e9emQezg9
IMYlXPOiZrZhNsMGXiAkMgWIXehF5r4Z3XySh0NYrVOjAybkt63e52fXiGsbT+e15sDSaZ7UmafA
D9XT+TFDA8ACFewpDnr2O1QVcEuI91Ki/IuLn7tCQa5SQhVmnv34qgTKMMgDJ+61J7PI7mBz7QNX
XAkFlmaDKqaoTLIlqKbMYtm4r8rRLLvBAZRzbeQiDhPGtheylfOxFPWQyFFPZa8iqTYX8jO9wq+l
opIdL5JHtdvEipxZ4IAlzzvz3g4QUz0gGSUNeRVKlZWGN700CveBYeBCDtunS/ehqZmPl/f20hVB
rR0lamJb1Cjn0xesvjB8BZET0XtJDMl7M2gYb9qha45AmRXbbxOMQC4PutCrw3oRaX0Zg+KpZDi7
LSQx60q9c8OTWNHiNGFr3VYlFDAtCyQ7bzyI3RABj6lbF0c/0HibXLWAOVb9FmWIoDLyRCs/aems
WeiNY0cj0TCYS/hJSI92KPQUDpw06Ny9KF+NMdykyxOfnvhZ6EvyZ/EIolD1VYofdfFQHpNRdFzx
tTGAuo0/K3JON3mVy3YrGS+GugIlWdjeMpUtnXcKL+gvTwB0usQHyZed8lbFb9qXg3rcykFEOWZK
zfKVCS4sI2kEZUPiZzSI5stYYMhW926kOG6oFIc86/tr8N3Sys24PAq6TdRCmdy8DKP0eVWkhStQ
wkrsRE2uw9xbWTeyqoVvJaN5bMkk7fhrzE6G6umpF6ea75SadUo9wfZSfL/KAo6J5EvmIQalHAfD
jRhb16My3PmFsYcMDNjXUBK7HMfb3Ei/eeTg4P2ybW5k51oyf5RAzdzszspcH2yme8b4dNd5w7M3
gmLSrFFCpSHe16NkkwvavujdYDt3bbaAlrV0Ehn9qZXvIlhuo08fhlQ4+aP22obtTWfk6GUNOw2m
X+rJT37rXg+Df0M345eclY8A1va1hcj8EP4W0ycZfV2U7U4ZfHvXg24ZFmAj29es8c5qN9R7jOth
XcWe3RAx6qqwl5PstVKQEQEEEfvBN/hjO6uiWKK2r1qS3RVyuzEzxS4risb977RGkUZRq6d0LLWN
37ivLspUcC7MX73QPSNSfJKBrO9jwbyWB/1QcMHhxb7NpOEqB2MB66qBNyUGmzjn0VMDSGCIJO+b
MLqnv/vaQXAKI+mnhiQzHeBj4NcI/LTWfRgUtxOAuAnSGxOw55D2x1I3bbeIngNLP7hScmoj146z
bqcD4BoF60ke2u+VK24TOIFRlThRVTwJg2octKGi29ZdeQZI2BT1iG3VWFcN/6UxxU3kSz+0LjoE
eXQoJMwxJe219v0KN/R0nyrmudCLK0MtndJXnbqDyAvPxxENSCmNUKtHqxgObdweY0n8Y/p4zyu+
fjC89ii14WOPIEdW/M5Ad9etYlt1dKcM4olVPKE0/oafqISUgnomcDkVauJIgVrBZPY1WNPe3k2F
n65fGZumNx4AAVcb3zKdTGxPI9a3VRc/Z2ayjyN3G0vqNlMS0m7hbjC7u7SE0l9F7nsa0QJTwl7e
QFK2Cii1QT3AfJCkP6iBq9sSEhwC/EfBClPbU7T3vFf3ZpbbWlmHW18UqFugoAInATyssPM6OFCI
h6oxsmdauoP4cB6H7Dqp8ZlNq19moLwAct+gg+WkKURd1zgjg/hYhzHg5ZLKp/Xs5RN+wzNOWa++
97BTTKWDLDnWZzfFtARLqElGod2EsvQI2/g+LT2FgTpj33e9iGZCfRyN5lcNx932c54So2/xRI+v
fPG3USvtRopG6JGQSPe9q540dEYKEpsNULIrtwniTS5RzqojDM2KYOCdjq9VZdzVKnEnaFar8k+F
AFJPbLr3UpdKGD2eccj9qrGRZQBa33mHSrZ+oJKgb0qJJU0CtEjcMdkrEhIlUfcOCH0irVzF2vAS
w9Te4Un1XSss5VAVVnpE9SDddm2q/AyESIXlIOFK5Nv+mDuhB7hBiQob2iGswBItg+4dzr+0BTPz
XsUIt7SpuZVlIbfbOj0NjfSGPXa87bwUyNNwliveIqW/EaSJ6S08F7kLUSRnW5r52XRHMPwAVTX/
Z5nGV5GrEh1E4i4pkZ6JMxmmj/ZuFI2jlha1dzgNqX/STPU28Izfst7aQgo/LhR/lZHyBPFmp/X9
jrj3mLWw4w2ojwat0C72k12qNXsyt3Ljm0UI84pLIEpTYw8+9nmoh+s4mzy6wiPZxY8a5qZb+A9l
Yf6xMpM1jLeK6u4pPz4aaXdlZqCjO6k7Qz/aKlVDy0MQN5BSDzrGG1AzhvtR4G4xQoNCvvvcWGOH
5Hd412BP2Cq57ebtUx+qw1bv2pdeMW70XHxn3xyqqrrxQuOqE+V9o+j7OBF+dIkFNV46CIK/q8ZQ
RULRfNDc6HdRSpVdxYWNYe/JQ9ioK3SICcV32R2ukPZxrABNjTiSnmUZrkHf3cjK8KJHhh3U/hl5
f28TpLx4UoZwu6A4yDockgaRECzKlDF7o5HwbIlg8k3VuxmBY28qAYqjNajvqIz8dGvrnzv0kKYZ
BHZUjooWHHc51Furj68b7hF26j3E0BxPq+zGyNSTkIm4Aw3ZjpTq3Cd5tTOjHD8vNBTacbjKMu8W
7OvkPFxzwMWfSsTpFVPl5JbpqVSUkxa/W1p7Z5jl7yoMHgw9Qo4j5nmByVS4ytaP25u26/ZSGN0U
+jfQ4hnaPKDqxwQRJRwGYi1NN5FHcCypAlpQo4yaiKlvIhlkTyJqj5CHkq1sWY/+mHUbr0N3RC0s
lHoMhyrut0ZJDq2X9duoU999uR43dSw9J6JZbEooRYI/QpGv3rVWequ6kWfODR3Dio6Z2Kl4OqQ2
onQPWQqRUBD7R1FFfoAy0RU8eIOTpn6rXfeq7a2zFmpw4CPtkAbhnxbaMOCpB89qd5mY7iEbN5uU
FB8ZjbvIcm3EALaZKR37Pn4vgvGbN2b3raTetnBIDMv/JsnF3gMIuHHTFnqaUGKcKAmboFHsprtB
v+BseAMSkkhKCUKFaQ0k9QKG6yAEj9ko7To5vpd7wyaIPVpyeBCh4nJH0oATmpNcSo7RfC9SGCAN
oYlvXcvWuGs6od8IgysjBQGlseNyg7R2LTSPmtZl/IgKOmwUBZsyEyIqpcZgGyGO3TWEPe7D/gdo
K4ivmrsLi+qHKBRgU/qdEcdPRQDmToLBBJqSi3Fgx6C89E1Kqr2kpb8yGcKPG4nf8sTYt314CyXl
Jm/UG5SQ8o2V40SVe8ckpgpeGtm4A3eKqAbZQKrzburtGY2YeFvE3ruUja96RvFcF54kruhNGibG
Fh7bRDa6bSPjGmmwq0r1tnqlHWOERfNcR5lClDZS5+5Tr4BzHF+Hvn4cPH8Xj+G51MsbA38Ekrq3
yJdfaEE/yrQ1NzDkzgO2GEIcfs8F9SSHf7RRQUVf3BVN/wTf0gWZLj2JQRrvLG/8RVZAHOM/YBRn
7nVp3Bm+9kvpM8EGD3VKfOubVqrfExHuXBsdZWzW0FIpjllOTugL4ZWeeFdlO3LfZyKMrPSotwnq
O7527bp9SWyoXcclKkCZSsnJhTxV5TTt6+Go6BV8m1oz93IebkWzzLYlYWifGShAGjxGazqBC9US
1OQt0AOqTklxXlvHUykaO42qTKZDn++BRBV3JhokclXYljbQj3q7nFQtZAMk7zQDwJ0ZJNazUhB1
IDFKYi9yxioXnSomdKiQ613JOZamRS2GPBnYCcWPWfU29KEcZ2mjOiOy4DUREprUtu6lGxp5bSdu
fH2tjruQLAL1AIFBk8ukSTMbEVEqI499V3AsK5d3upClW+AD2Zln9k3vcg2F/jza1bHbbsVGDLaX
V3UhcUTgFO+oyUAXE77ZqvZjSznCl3sn00L0LwRJPJmZ3m60ojF2fz8U1QAs0+jH4Po1G0owO1mB
Gtbs0zA7l4b3R0IwMzDWNuZCQqdyzDD1pmYIgGi2nris1HUlopaCxfZ16lkPtAyvcfxEbiKXD2Ic
rKWQXxNIvp6q47w1dZ/n9X5IyqIV00+BsXntGwczRYUDglTY3V9ePsmcFmhWVqDtQzsWEAvA5/kJ
cMsuSYreDU6en7oo2Ku46rVp2Nz7YSS/W5N2rVG29cmsGmRlk1SxRZTGtyNJ6nXYcb1GHgJeY5Z1
NppF/i+pymVHqtqYn96wXmpjnEVXCwB0ie2u53I9GGk/7NDptM4E4Ol5TAnyC/QDIjtF9AWGB9J3
Ca72VvbLGvPqJaok4YQTg/TcF1ER2GJipNe60uAv2yAXCdkZRqwQWNDdYwrmRa2gUNIoERp4MmQi
LDD7fRFX4kvi9uKNmMbaLsxrA6WXLvpRSll1XUNw3kL87EkaQ+0WucFh2zeV55iB0Z7SPMn5twhK
b9fJx8odrZwsTQhuobbHaO4BaXopjb6WNqOFFO5GdCdGZ2wCPrQIl+LBig+jLKObVah9iDa6KQU2
MEnsBAFAmzeJWg/ToqdbRaOIFQpB3W2bMQwrqgJ04NFE609a3vpb/IMa72RQSbfDtqLNhLqKeERZ
y0C7S34TvUQhOwzcFxwy0cRRhaHfB5mcBzZ/eziEVVbc68xOAgIWousXTWxnfRR8RxHccCe6Y2lr
ciWiFO41Zw2TyRs/RdksReZmg/aHelMT68C0VyuYZ552hLhPUgonMrAJUptjpelKBcI7zP4o1GB/
1S4icwCRNJiBdWnu+zyspwtP1mOcIKzkDqSWuh2QrTomDUT+qBv9KzdRlLtYHmUbnSFpWxSNvhn7
IrzTStNDxx5819bvgGlPvnG21ghIoo2k8oXeZ1djlxkQSGHBS6U/2JD+h/6E3IP1HEhuY3uAOI6p
ztLiha2+QuvWrmUJMEnWuYIFU7z52UCCOeM51Ly4moHSgKK7WbkRUSLZUk8aI4JcJQgO6JF5t1YQ
FzdFGCAiVbXaTo8aKIyImu79ECkzY8xRzIlpPWpYY7pQclOheUCeKH3Mw2a8SkW6QRtvRBavafPq
RkJt4acZG8KDq7TtQe4tBBgNBUZ9FnoHTSmlfRXl6k9T6JM/l2+ChTsbIRH+oWg12clNf/6hi2m6
DfKodeVC6gjfwkZ+zGp4j4i2rxSzF95C6qQAZ0HP0sefN1/iEbpI1viGYyYoRxfKQJojVZKNJW+9
yeVasXOc6p2ejmewUmCUFl570FCyPLluA3KZl+XMAaItKWJwKs26E577XLAOitwQY6KbaP4qvbJ9
cpvYPSGAm9wohjbJYoZybm78uEquhI6+4b4FdI+2isL9Y//9J6AiaYFGm7xW55f+IElIpyUx6Do1
NI60LTJUJ9MGRY8xWnk2F94zvNYkA90x2rxfVmJEzQy6i8cFVweI3Xzvgu91+64PL1x4/2JWuoHL
OTgGVf5iCABwsYAXoZnwzdzkAUKphK6qWYFG9byVoZZmRawzwSXYxMRbn/ewblKVyQWAg35LRFU0
jTGp4lFT0vL3mFdkV2LFvjLm0rn5OKb6eUxkd2Szqk0Ek71Sdmo3qI+W6qe3VMjcla7WQt+Sb4ZP
xNT5kL/2GUTTRTRDto6t+oA6iBqklLZONdnh5X24PI5l/tPPIAifLWOCRFvh0b92MnQfoK0PvVlt
TT8T30o3Q3TYTUUEUS+PubiMgKTwq2JYGGyflzEQxyIaJTc5lYCYPYiHqvZYN1ZH0iirtfE/jjb7
aInsUqkZtPGYhs9JH9vQHlGGWev2L25HYn5anSDO8BX7PCcPKoSvou53bLr6lzQgRdeX4VXc92hM
S6+RJP2+vIaL46mwPCYAPZ2oWdeBBx36RY3mkwTiqyluFFaPnsp28M8mAP7Lgy1uEhXwl6IxtS+4
jKYUJU/H19tpxCp4EqSMEXLPQLVX7hL/BzXHIlnZl4t7BMiVqWEMqIMh+7yeYYZkN1LRvqN53jX0
pKekV//UYv9yeWbTx59HxMZ/hzFmDAsPiawUuT70ojv3FkfxbaUqu38zBC8RJUoZcOlsZ1QBomBZ
EGO9Lrs1IjLA4o040JzLoyyvFyiAqWPIBpzvB6tHbIyL+Sj3t6hOqbphD2278lEW9wHgRiIfvgp3
/OeP0qtFG0thSwad9cfG/+Yp+saoiZHalVRlcTYgKIHCccNjf/h5oLY1M7HyRMkhrz1VRXFwe39H
zLj/F4sGdgBcL9kkENHPw5R+kxN4Yx8wNKkd+NEebYndMNYry7Y4GyQ86A8Ccceo4PMwMbqjhaXS
vShDdGAooVrg+xRnVFH8uTyhhe0MVh8ID8xWnRRvNiE3hFWaokd1NNTK+166dUjKFvS7y6MshHWQ
vhRxshia8E2zr4MagAizVPMcCd3h5JcWiKj3PuotiQYiBL3y92fUJFkVJYIleYpgPi9fqPhJVgdx
7GSk/oj2/pCb7uflGS2s26ch5M9DIF0vJYbaBic3K6yfWkKhmJzcXQMkL2wE6gkiRQUeia82gxrM
Yz0tGvc4iPUhDtQ9ol8HH92Wv54Nw2BuxdsA/mYeW6pWgTI20gUOeqPnwXW/VVr6/fIQCzfBxyHm
8gUpGXeStiXPXVnrdz3KjU6ToB2cRr0KDVfzVmiNiyuHgzLYQDiNyhx+gmpHB/jG9ZxIDvbCIF8n
RrbtvTUOwMI+sCQJ6uT06gCEmJ0fCqidWEOiQtCsRVYpoB4TrnycxZnIzAJm/QRtmT0HRlGYZq/h
WmgWCNDWbYDiZF2dPPzaLn+ixYGozE1cAu6E+a2TWpYaB9NmU7yidLfCUGs9vMWpUe6hmCT/9SUH
foSyHIYiKqjVL19ILKoY4Sr9WNTxUXebP5zSB6p4r5dn9TXuYRjZAPdNcsdzN1u+mljBHVIT4mfR
3PLgHdFivpIw6OLvP2N69/vycF8XcULFTKaBLKIJkPPzxaD2tRsJKW5LJoUBoBWjUHg7IXZpqRtU
Ia3d5eGm/93ncARUjEgVlV9OWj6fna9SqWlNFrElat7IinwDrtFRw+x6jCdt2gAxo/KI2N/azfR1
438eePrzDxUBpfd6C4ypcSyVCgMH/H3tscrW9sjSKPBoeZioQHKfzx5CPxfaSiAVcUrRwxPUwDlB
sDVfICS6vI7LA7EPAR9SG59/NkGtKy2vcW6amrW4tpxjqVypbSzsDMki/v5/Q3yJHHNf8EIsLxzg
aVv69jWgjoQSnfL3cHAZxDmvOUhwTdTnMMpmaBipiQZHyt2DR6cqRwFKlQoYUcrh8rItgA8/jzVd
+x+2ASLJYtu5suVoaV+BHCriW0D1nq3kqOZh/csLb2jpUwxZz8ZXs9mZhpDaiCVAmiWYWvmKC0us
4Xn9DwXDAHo5O3wZxri13Pgm4prJey4NAGKsb7kyrrxli8MAfJZoQkGwnHcwvBLllkBQjKNi1ttA
au46ocGiw1wBWX+NmlhbnYRGmrb/lwsyqKIxaLUkPkHEN28BqYY3ZhBLuyCvxR2iOK+EdaHjS6Ww
soxf32oGNqa5ibQZ8ML7/FGT3NTjQUV4oG7cRzEIznJqQpB1kXggYby8gxYOHnaCMj2af4LDecVP
yepwiKVIciiYPqNz+Gtw18pZS5/r4xCzq8pKh6SK9Mo6IuiAVYCSZKep5QfkF9X0y7ORFscC5jnR
bkUiqenPP5yHSkDfGI1j2Kl92pu7KBr0owKkXD20BtUfOiMTU771cxQfse2i4avq4fjg80YhsJgW
RbodBXSLtcLI2i18iw4DoWgIOvvyD114FSkDUHXgCTaML+BkMTXcAbHu1vHHO82oNiZApRjP9uYg
ryaBC5+YQ0K4PNGULHN+iZtR65aeVABiovHM+5RITwqG48fLM1rYtJ9GmU7Th5WnMYc+f4VSm2A4
XvZSpD/rAOCB6K184oUvTALI1Upihr7D/KVAKUNVhij0Hfrlgy00yZ3WD0c10fqVgRaO/8eB5u9F
3IZ+gGFT4OhJ+CrHlKURLBebg9i4h8F1ZOP18gIufqb/TsyYZU2lQSsWy6jRyWNhZzSJ7YbtynOx
PASRz3RxAoCdPecZsmGhP8AKjNts37nZuRH1v07MZAJxPs10aVIvnB3AqAwyJGIMiO4t+ud6u5OD
ZOVeXtxpCh6o0/U48cI/7zS3CYnmeik+CaK88cJAvkcet9pHWMbdV8WaItsCy3iakUn1E9b71Br5
PFwW1kUm4XnilEP4XQnwYQFZu00khK+TPD35gbWNrHirjtm13AjfL2+KhXvi0+Cz993MWGg43clJ
KnX5ZugLc4s4rkkoAWdC8SX1m2/Ib5fHXNwlzJaofeKmzxODTMRWIa9MzSmGsf1WdoIP7jC0Vma2
eI6nLvpkTi1/aQfgwJHg7ad4jiJilFLU+xCPZfqnD5cnszbMNNkP11IvgSnFBgawd+IekLnfw9R+
ksbYvjzM4p6EZ4IFMFwTRBw+D+OlEhXCdCih64Qb14t2qXxkGTe55e8vj7S4HxGAwfhUoyT/pZCs
5YgltAq9QNlF2931z8HQXAVy/agL1l6nTtkNBjLl2msqlCvAh4XFNKmCcH3oHO8v9HDFyLJYc9Fb
Q3C7tGtstcAMp6BcRc9cKYwtJFZc7zDxoMjQb56fukiTm2L0R8NBQQMx11EuLX0zxCneNH1av+uw
Hn4kQuj+KEpdeEdSM1lrtCwcvU+/YHb0wLO1EdDY0emw6w3rJ9qfeMv+ltV+o/49V4k62YfZzi7m
qtBk16vBZjQ+DfghT5EB7p5raY3fv7BNGYd6oyVRCbTmj6fuVeqA9JF5zLv0geP9psp+tylNy4EU
8O3yRl0Z68v7aWaYVkVF6EQeXy776SHvknlXUrjG4V8aCCIZZW6mxDrOLuhGDAPcTHEXMQb8+Ar9
CYmEE4XqCbs8rIDFlk6fifsqfCxizAkH9/mgt8gtS9IomUcqn+VvvSdlBcnX2Y2GiYAnqSOq2QLs
9rRN9m7sCwcZc7uVyET6h0Y1KzuYZD/A8YAEUJucZQiep5uBJ/aug8NYru1Rr2kM4lSzHTfJwK16
E4dD/S0Lx17bjoWZZTgSiJmB1UIqd/tywBlrKw5gczayEQN1G2Kgs3Zo4WS1ETwgrZu6Qe1Qlsyn
AfuocFuE7vCg8UlJKIdRkqmDlSOQXHwH7jWjba4TVRR+tJ1iAUdsGlxoTMMfOszdjBBj1qhKHS1S
tHpDIa8YbbEuvTsFnH5hp27Xv6lAHB+xiJpU+iM8QO0UJETiNDQ2xnPb01HC2nr4PXYuzq34yLve
nljThfIRVOZLMsTmXaP01U7shBhbuTIQtE2rhMjECH6AnWur5cMxMlGxh6/Si686vjFP4LPdyLby
OK0xbg3Mn3zwflJAa0ac0WJrwAoyxU+vxrjVB5ppDPr3oNPBwYSlGev7sVG1h1woxN8SBGuqFr2p
2rheytWuxEYxt7MM0dFNHob+JLToF50dDYXyoAU5Lmq+lv4YxxQ7og47AH5iE5Yy/FqEC495o5TZ
LgoGjwlUgMI3uWJF8HuHXDqPmqVjT2SU96WGEc51ERa1uq2xu31Cznt8RngJxK8cyyB8c6NrnTZB
xA5n0Up/MvScalSUx3cYQLUonYe+Jm/cSg5/Y5EkIH1RDGG1QwMZ48UubaTHiPJQguudmz0OYuGj
Ph4A9Hvq0AeXNpVbiSqiPMLwhtUtvaXLN8jSc8PmZpcBfsE6c7bLSx1DSUnIPEeuTDtQNWzmEK8J
1+CYK8PMRdsktc2taBgjQlb07HXMGbf9GLpHSmzD34cJlAopFkL65caaN53VQo1TodI9R8QBrniG
iIjO/LZRy381Dv0xEbgK3dJZiNymQVIFSoLkVIgH9G+FEkUEIk/GMPLyJ5rCpy8XEYpJ/3+g6c8/
hFewn8CoSQLkV0XbeX1Lg6Q6/m9DzG7cyNVNknMLx5ZUDra9BtqyMf5cHmPpreer/Gca0xPzcRow
2cAWoqbvik+WcvYBV1lIZqfqKUQx8PJYi88V8F+oz6CavySwAQJ3HucwPypiuDes4OCHwp1npmfK
cyslz8VpkXhPal1Uk+aNuGiIOkXrxdhRhQIkOV5HFqQPhLQcrMVOmVGukW2XjhI8WMrvRImTct7n
dQQZmuhYeblOMWqGM0iFsFFbDesmq9RXhD2WllGmMj2Bfk0SiNkW92PuXIB2Ca3gn+jTb2IsBFXj
WkhXEtrFcWSR0wocwPwiWGdFSlGNcYyocr93x2zjS7UdDwbklTUs1tLXkj+MNBUkPmzCDBAq1z9c
vkrW3S0+E0l/Uty2fkriDr197mtpL8cYGV/ej0tH+OOws29WDq4i4KgYnSS0c+4sFyvqtJK0lVGW
dobK+VJVNj507FmEW/RClaWjaRwzqbqBhL7NZfXdGpuV+GxpDT8OM1tD0nM8EVBNR1kBC74ioQH0
VmrfRfiOfutcXri1Kc0WTu4zTDvzEsRvMxZved4/NpLYPFjgR1aujKVPBFgfwDnFYKB6s+xySBBt
wl/Lc1Q3tmM52gfjSs6/tMs/jiB/3ntBWHkRtdHwNIplYgMsawD7WvWuKJN818uFuFLDWfxOE+wK
LjkEtnmZSAowDOgxm4R0McJJhcK+8dPk7Jn5+1BI5x7725VgYnEN6Qiieguq8f+ywj+eLmvoxCrr
jGMVIDgQZtAww5fLG2JxUh+GmG0+IyQLxU7ep7MOB3Rikrh3xH4bBQmqqFwLW5Y+GWX1CaCiAvOa
l8EQd6gamMimo6jFcDeSLwC4yaxTHSrVDgPE+Pny7Ja2uzaRfyaJEI0uz+ctIrZho9QiZTergAkc
+XUDHRCScKV0/eHyUEsLOe30SQcAHNa8AuWOUzElG6OTMEDnzhQY7XHlVTuvtrxN2BQ/yrz/dXnI
6dvMA5mPQ84OQCkYiJNXkLldme7ZeM4iY6fp35vqNQ0Cym0ri7n08XSFvrFpUcFT5zMcsgbsX2oF
jlBY9oiZeY6sl/uzs1bkw9bGmU1LaAu/A9TvHgWuD0D+3YOaJiOuRckZBfbHy2u4PBh1KfqeJHrz
3HicgttOrrnjNdGOx7e6xCvRbzfwNFcO81Lfk+4OwRMZ/1SlVz5vxqbqFNMrLZfWutb5NowG492f
2DJkMCO8YcwM+3bToZV8Q6ujD7YWK3Ffh6CuEQ0n/Ts3CNn7KwuwtImAPqqKOqmo6XORDLfPEKmy
At+RRsKjH0VWpP5dDy27BmJj5I2Ni26FmEStpH+4pDR9d/kDLB1RoL8UBQhluedmL5LW6NS/c8U/
iYYQXLW5Wd4Ola4fIkNe0zBa/Nb/HeqfOsmH67RtvbLR6i52QhfiUKLuu8F/bwLxVIjm0/80q39U
0T4MpRaB0PhWPDg6lvHuqN52urCVeuvh74eZwGokaOjmsICzLeWh9NRVMu6EFUZ1BjoUGMJlZbQS
ty59I14hGhcEyOCJZtdoU/UKnQqu7QR5CqRo6FwMg6ZjtamugQuXvtHHoWaHX0uFvpIUPJsVV3Fv
Mnl41ILx0MrePfqka9Hr0vsKZJLTjw6eygp+Xj4hSqqu6sLJdrnYwQw+5hCQL3+hpWeBzIL/P7B3
pGimpf2wEfQEIbj/Q9qZ7UiKc+36ipCYzHAKMRE5Z2UNWSeoq7rKDAaDMdhw9fult/RXBIkCdX9H
LVVKvcLGXrbX8Lx+i+3VIBA0nbgWzu+JjZ55gGyT55/GGkSjO7QeUOvHbctreeUATGWA7nAq+e7S
tQmwklhqBiqxAwSEhAZjonolhn6hebozxvopH5vYpRId0+Nb5zYPRgDmszTehWnuPaSKbv+elUUU
msjmgkiMqf4QR7CrTKHEArHVnNODU9s+cBfkwMf82207Kx8V5WFz00YI2BxOqusZ95sMilWlUSS9
M/Z7r63rszE1Wy+QlXV6ZWWxTiGum9KQkxwJvVxDwZjyVzPz5aPNEK2CcM/L7UF9XEbIbeEbgkeN
EpIPXpqOjGiIpk7AQZa73r8zK/ABnPJoWd+mrfrEjx8KtVPY5zbw46ggXAZqpyqrxgHVDierbGK7
SA/IesVcbzVorAwJ3h5PYRsvYXQ3zX+/2BlDiQJSm0PLDAAa864ogeCxWkvfQ4fTRwebHr+k0ny6
PY0fD7u5XvmPzfnvFzaLYFJt59mIZZWfSgi3OE+Gd2zU98E6iXyrsGNtHhHjR9Yax+rHsr40BYuv
C3BfCgBV6cIW/t+P8s7e2FdrY7JmnCuYacAQL1MJXsoCNzdxC9TOa9Zld3b73eUhdH0fkcsAEzU/
3J7Dte92aW/eGRdzaLYFovz+VCc6k79Ts/lqlfn3qncfyCg+9cW4sfJXZ/FieItlkjrdlI7azc9u
S7pXKQZ5bHzbvScVBJxuj2zL1GJ1WNLt4a/H7Dy66Bjq0SmajGgMg+BWpjfe/B+dFErtLka1OLiB
EjNEnRYmSo3ds57cXRf8e72dKxPL204aTOMAqAdLbN7utcti0AutKdyHVrExbxsrYnnZman7ivBw
JvI0s5pe3LNHb4QqJf8FjbKN5f7R8WJY4LmhUwhOCmv+evlVkLNQkE9iiWkV8aR/GhxKTuhLQonL
hqXVYV1Ymr/hxUJ3WGeb3AKX2TfFvWdnz8DpxkyoY07pkdONV8+WtXlxXlgjVV2NAVBBSW1A4ykt
C+CTMq84FA2zoRjOszuQbeiv/7DiL4a42MsM727L7mieKI62PPGrysyYhBtl9atr/cLIYgebOO9L
u2ihHGyleg+Og/cqGsv9H60sNm/fdo3hTDXo4WmXCGkdWBf8uD1bWwNZbNo+sCBuOKopGanx6HhV
0qA57baJVRf0f3MF4MX1KqiKunF6xvBGVMEuA8yrN1SMi+PG0t4ys7gjec3kg9UFQElrQLWUNkUT
5YNt76WzpR66ejpdDMi+HpDnGZZdW6OXSMvUUNt26p3fSOeQyWa8F2EoDmbqDw9QWRqT21N5e0MB
zXhteRjBLW1nAcPG/cm75yosYwcp1pyik8Td37a1NZ8LV1EKewJGiOWJo527Ia0S6XiJScl/Wh1I
wcxvMNNa4mFBQE0LVedT0vneKVfBi2XJzz0rj/9lNH/MLL5ZQzFrrcRNHSIDsejyuKSPvZduDGbe
LdfRq9mRo4+boP0Spa+L3WRzVGNDpjtIzF6qfCcNe/olwMjKo2lg3rlDzc6JOi1K+FNqoOpdoyzL
3nidzd/lxm9YnpFl7eZtyUSbILflRjIvikjr/3QP/DPQ5fFYjGWTOTUEtjLwHmxDn4CX2Y28jP/L
V/u/+fwn/HRxgABcaAnST8YJSF8TGuPqzVPmHU6TDTsr5SRXH24Zx/Jp3gFvSLKzCiB96kGQ+GCF
fQMh5zcfVD/wr/eVpk+5YQxgyXmfbw9zfVv/GeZiq7Gx8HjK0DEF+ZuYjECrOb9S82s3/A3q2oab
3Foe87a/mFLGPQISRzCeMkjXFiDWGqk+3R7OqgksfoC1IYKEFOu1CSfkNgpEoEpNCs/aeUPrv1O3
8zfePVtWFoejXddmWjc0PFltZ34GN6e+L5VQG5fa1U8zI/Xn7IjzARGuppRBZKmkCbHlXud/VfRT
MmXWzh23ug1WT5ULS4vxNMocc0N67gnBdScqdHjMvRT1pvKos/61sML7utwq/tyyufBXLYFMEIoS
ghNDwUkcugPU4+spbiRB4r0gh0bbiBzz3e314czOduGi8ECeMc2IkCL+tjjG2ERTapVQki1GoHli
Q4GzcSSFOQU4SFXeHbkqW0BRbacG7DGY8mOfi+5owgs8lR0qYSLhN9UdrUzj0QSIgUXoPs3EUcrB
nHaFKflnEOj4NxNtB488JRKqnGmprF0LYMy9iTKiX1Y9WYheDob9w3dyk8VoMfbvyRjgcm8BZtnF
GWLIQaQkaA5R31dutrERVy79V5Mwr++LjTiWgwHomo2ecJD0hPtDTca+GV4BSzrcnu6VjwyaC6Bq
eJxBcHLJAudFX3FLEwPNheUJbKQciMUxMmz6pkT4aBrymRvj+22bK5tzzhfN4qOgOyMYeT24FGhN
xMahkKGnhr855VhBx8GpjK1CnpXtiXZG8BWQbMbmXLbo8L5EhRDURk5hMaTQKCrPXo9gHwhq0u/M
KBj85PbAVm5FqPdFKzrq3fEkX0Z4cp7lvpl59dkhxOBgjXb6SFye5odJUm8r4by2Ri6tLXwCaTUP
hJ3Tc8Vpf5o8bp3dTAa7qpIiwupRX26Pbu0cvBrewiHgyaRqjZ6YZMjTO3CXQB0Gc3oiL23W3JsI
zg1G8IR2gp1bef+6qBnh5D8z6y6eCTwUOAIByDw5jf8CmMaThPYqun82rkcbH3CZPoV2VZHWc8bP
1BVPzFo0j+gr6M7D5JYbs7n69Zy5JgaXCyCEFpNZuIhXKAgyJ5l4M43fvVtELsgwwObe/mr2PDVL
f0r+GFpe+TR2YaCFGJMarzgjToc+t58VQDH8AQLIvfiWcpSdxpntC4UQcmeme9sJ+8+WnNq/GYQP
AI/0JYQCfEh6VjFx+gHkshSO6Qz4HHnVeAuAhRkO9Uthd51+RjOj2W3srI3ZWl4pJZquygmwlKSU
5Wd3Cp4qG89Er/huOGwj9/PP/+vWhC1eA13qT6r0aJbkjfsDPYy7ynM/cRuvKVBjWSB3lVE9hCl7
diGUzaphKyO05rYuP9jiAESqhGaNAjZBoKj+SOjETgy5hJ054/Qqnh+hl9ltnDerC/9ikSzOm76t
0U7SzJq4NXsoh/oTyIMtxDfHrYNtzfcDYkVs1GcjSbQM3k4TBRevCcek0kZUFs4eXQnH2yt+df4u
TMxr6eLsROsRILbCnRJh6yjQLyoFB/nOpp+h97MxbWun5+Vo5p9yYar1HdEHjSrOhtP+UHUxHFJe
OecKqh57sxHpPdOu2ls1+w+3aGTw/0zjwvcjh2yjEjEogJSHPsDUhV8l07vb87g+OCj8zp1iwIMu
PVTvQ1u3svwkLExQ3lsa3kOmUp9Co4F+sZWGsW2iXkH6qOK6bXl1NcLd4+yGAO2HFriG8J5naPc6
odf1Ps/S79wMkrxzNxbKqlOZL5nI+oSoeVtstDzsqzJEAv5kBSlAmCQm/jukZyNE7TbWyT+Big8+
5cLUYn8F1LXNtkJmLvOMtItARaFGZDeZ9bWdcFgGzpR/d5RJ20ihZe9Tr2vFY9dogme/FAaPkXTr
US+HrgHwxsuhks9jHwrrCHGG5jyNHuDlfdmPryAp2ChEb+yJxgg30Opw+8us1HSA6gPg0txDhb7r
5d1NuZ6sfY+TU4EHsOvyx6bO9oDU7KRPD30YRJTipmrzo1ll+wl9VhbZUkBacyFzox+YtRBj/wBx
K0cFXBKFUqn0kFGIdINluM9oDhb87cGubYBLQ0tHQpqWTV3AEs3Dz6T17oCJeCw7CHo7zUNP3DfZ
dD//N5MLhwKeOhGdNkbgz8EMpcSrUB1OxUMzOFB6MHIopPYUqCuiqq+3Lc+7eblCUQyMZkLwEJC9
X2wGlMuYtpyh5oLL30HDgfce5QQeFX0e7a6PsVtMgLfxIus86KttbJC1qb60vtgfhKN7XgN5lIBf
fbRMeda9uDdC51wE3tEt/R8gT7zfHvCak7k0Of/9wndDarLpQiDPk16jwZz6EdHvAjoDt63MH+zD
tAKKD7wXyq3DpY+x3ZxJAZJhUmhPRKOYfnpFf5Zt+DL08r3VWzCxlc2BTk1kslFaNLvtRaAbbSvo
H4AkeBLoNos9VDQeB0Q2T7dHtW4FJR4W9C4R6Vss0xztrq1BcF1o7FBFFR3vnd7buIuvPTeQ9AJk
AQBs6AouL+Og71a4Q0AToGqb50H7D5ZuziH6rm00qiGP/9Tb2YFZ3ht0YP66Pb6Vk+HKtH29NgJV
CsSMUp1YlmDfhFtKHVt5a0EvJ8j1eBwtq9+qC1vZAmgDAa4a9ZvAciyrV1RYKOF3eM4Bld3vGlkW
8chaqFS1vbmjQ/mTlWpuzkNk5PZg1z7mrMAWoF4UtfPLeQZdqOqCAPddyNTs/AwnCf/3nbcQkkPr
H3DqM5/yw8MY52weFJkByZ2HAuUjafvSKRm35bfbQ1nZ0z6uKjiY0EA59wJcfzdXInOEugqRGGFf
o0eT8VrsKKv4GNdjCMGF2+ZWZu7K3OKAcFhA+QhS2Cnog11L/DNYBBtn0Ir/uDKx2Gn2aMmaFHZ+
zsYamOl+B52LAwK/aHhTezmkG4+fLXPzIr1wio1iRapS3J3H0d5xBRkPGWUEqkD23tp6ma6cOBga
BCTBvAOMdFm31PSW1mVRM7Sg0H+ENorD5KGz1hcdNMHz1jmQMpvuMoWlyTALX25/vLV3HrYZVgrU
2UB3XIaHWNZVjLQdTzITml8TqYMvBZ/62M2QQqgHDb1gNFdGGn2KqBaDpimSJyrOQhDJN06/1WX7
55csuW8gBhSIlzEnGSz/yXXkQ1h6UYHyw9sj3jKzOBtQ75dZo0APLm8gKpC11RMpm2RSxX/ZFrhE
oG4aZQsfCENTnnPmIgeeyMA5Z1DckFazEd9fHcpcW4xWYhSDLgsZR0PrmvdQgTUmfT9aXqT6Ypfy
aWP3rfhk/HyUM+KxBTtLYoDlydGpawXycv0IfnhkoO9i7EgUTucQ+igKJPN//4lwwQesDHxOE1Hw
6/2XKz7SSnBQGe0aEmkISkONu023UpFrZyuEwhAjxwXaQSXV4rZXSmghURIaiZlB1MwuZbu3KkJ3
/lCLZ/RKgzgJkLi7y/KaI08Y8Ok0+IP56/Zo114TVz9jdrAX7ma0AwXaPUI4o4Tao26G9t01WXVM
5eR8bqoebRlYBH9ZGccDDQIudw6H/kcBvEzEg00w0cqpjzMKwXAPUF6UnsyL7uLXhKqoDa+tIKkq
2RT5oexf0Dpd75oQ96mx37z0rn6FS4OL88MAusMAK3o6MS2Ho5Ac6jyqKEm2r32zQJe6pXAhNbo8
Q7TaZQ6U2yD9h9AcJPx2tz/FmuMH8dsLbfufm8BiQZg9/uKLAq27zYi2Hq+h/BvxiupvMDdfiBxj
5gLiftvm2ia+tLn4+rKu04H4Gq3DfQ5ZNwphiKp6NzM0Cd42tPphcbFBeQkqn0Eluv6wNk7+LK17
5Ok8LxvAAmjak2OM6O/tmeeCC8AKf2uLrQ7Om9uYcOXBhXzhbP3eMCttKSNRQ+k8DtQjEfXy/lNO
/C0u35Yp+3p4lgxEzykS4Wmu3agPUHHJemg6BqY0tpbJ/LMX7xk8Zf4MazGV6B5paxJm7NyXxOTQ
BMPujfAWltCBINDQNAZ00u/NsmhLdDpp8rlJvRLVki3AaDRzPjHldBQNAlVzNhonUPchtDOqY2Xa
KWTeRgcKWOgefuuh9vVFdhb/SZpQDHADvHssJSF/VaEyjqbQ+WuFTiqI1Ql05kdBoZwTQQUMPMbU
D39XABxBsSz1PHgvV9aJBZ2UImodlf6CCgXwFrLVZN9Wfvmrzz10SXFZZ5Fmua13Pn4GIKKBCM84
Zqbqrk61ggNyNW13U1jYz4zz8YsPvMMPS2XIOBqdMX4GlyzrIi7D4WuvfPZXO4ESJngZICPp+MyK
INCgv2cQyVCRJsJoD16ZVl08ojgpi3y8Od4bY7KSVlH9A0ppyDhCGvio87D8aacZdKYKxqQXpaTb
AnKunXOXX3WxE/0ho4NyaXZGtanp7hhEmQFgc1CbFZNg1PdMIX4WoSO6SAytLH7Y2J+rqwpHHkq+
wQf5QAfBJAIZDanapHQLAyLtJcgqaN7NiBNlUMlL8I6Hqk2tOudR1DUkBpHLHYdYQevqSyAd49EF
2fqHMxTml6KmebADZliSXehWo4c4mI0ep6nQaRp5kk6PUjLIiYJSMp69XFgnHvrG50mp8S0YavYc
IlssI380zYM2JM6glON2BvK8gPhk0JQaCXiRNt8bxrPnYvQtyNIFbSWioJbps29Jf0c7QKpinwsE
UKhZvKHAR8vYRHdwsa9oaP2U4ySenCz03u26MEkMMqmFsqPaNqpo4NL6lQ2W+0oHUnrQr/XKMZ71
ePu9EE6bxw0o9feTG5RBVLvSfWKkNxFUtCootoQ2kuMMk7TlRFdOCHTcoJnLRifcLMt77WWwDHrR
I2R6RtpDR4oItq+DcEgqcNcfCJKcjyavxMbKWHFtl0b/OUEvjuTUISMOIHRr8qnFbpVPjgEooC3L
YeOIWHmMoEEd+QgU2M48+cU7Kw8tr9TQQ02GECKdaca+DsX4pW6x6gz3YDv0B6U9RYfaFvF05Wy6
Mrx4cSHf2DI7zKGAHjTVt6avu5i4JZjZY5N9Kl3IHN/ea2szaiPdjw4bRKQg/339GUc52AGtO5SX
ozPnWGuAbzQgTslkqP8Qi8LlEoBMsHFmUeqFqd6tJ7OrgcgssyZp0+GZVMXx9mhmx7Q4jiAMMTOF
EDf5CDMVnoKko6ggaBAAB+GZjEdtSL/cNuKsuMf5OjjXIKKeALG16zlroRRhWB1DaEYZ0zMwCTKL
oSpalBHLoDTkZl3xMuAV8oVzQayHvM1L50WaQgyv2nRxlwQJvfidttrpd0KiSn03+NOoTqPKvW84
yxTkFnUw4nhKqb2nY6jG2DUHEGIamY5/lQ5tzKehGsLmkwdligckB/p8H3Kv+o12izBpC+baj6at
MxfgiA5h22LqLQtArDr7VkEiNwUKb6I/ym5kXwub9gxHsEfzLT++dp+/nKjlQzZP/flu7poJJSlO
9bKFpGsEyWus4sGgbEIQTRIBcVG754fOnkA7orSF0msD2OYjrqBGuAOZQGy8Ftc2N973oHiaFlix
ywK+To+0ZEWPCBc0uFznpazIobchjAItovxZ+wQFLxtUj7WF6VoWtGaAkUHv98KfVEHh10FJy7OS
rYhIWQ4vY+HI19src80no5LDQhM2ZvVDNlXiMQ9XZtZJl7119t8U6biyhbAbj+1RbnjIFe0nBzzK
P8ZmT3bhiwNiG+ABFCThCmLo9ykJBSgbvIS+mGOoKt1XiON0vxpilUdgndRLT20jbSPIelUn25FT
9bXKcpOfNDROdCRtMb3dno41X+oC8IduEjQAfggzyoGg6su3KdrrjWbPWc331HW6WWF52lvtJq5g
zZfinT5X+iBu+wEGzzvfB60a6JZRde+e23wTHPuZDn/fHtbaWkJg1gMyHZ1wSJsvJh4sr1TmUMFp
SpRlQhvGPaaGt5UNXRsMsBXIhYK8gAvVwsnlqJA36ykE67HO7BjXVqhjdy175ugw22hdWFm2CD3g
qJ2JxlC2Wm6ODgp3peXl55wPqgWbqunOntVl6qiLthZRLz3va5pnW/oKKxMZukgrA6wKIucH7qlX
5P7UTpAMgdTxU8gChfd0rzYO2FUjaCx3UQcGGa1lIi3vmjQIbeEkTmGcel8fOUAq/3ZBuBbc2FxG
jpTSh0bXtkrx4KvrHELyfM98d2+l6YZn+bgagOwBzQStTMjAfAAgySl3UESL7BhX+aGrjKPFm0Pq
VhsBto+TBXQEIPmQbENCF0/z66XNKjCORtoLTJY3QTlcj6bYQfvQ37q9rhoCiAgwTmLPClnXhgJW
VWEzkvLchpWXpMKyPwnUNu1vf5iPCxvDubBiX1txUQpahUVnnOygPLXi0UHzKikfVIUizubwv9la
vMRH6M3nTYHiYwDoGryooRM/5I8ocv7Z+fb3wXB2t+19dK7z2Ob88KxP84FvY4vCAtAUOoupCCAn
7H/ODXaubZJ9g6Bi9fO2sfXP9cfYYiLrzsZKCFQKYxNENuxzF4wbl4KVy8r1gBYTCK54RUvHAQDf
0oKhrSR10GTMUx16O7cu0A/Ommb8lEJpKIvaxhEOviURWSSlPSGU5EJusSKBtxljwSK5vtNe/655
bi7O2UloMzO1j2I8Fsap8+KoL2AiAl24mxk1t+f5480WtsCicMDPR5Bq6YnLFvtlwhM1UdXgvZcG
4keB6usX/HO6R2O7H/eDLRJObfPLbcsf72TXlhfvHnTV5lPNgRYWZf2IEPUjci3IeFrZj7oSftS5
1nEcg7u6M3/fNrz+3S/GvPA5YFe6JR9LDuJC+JtU+kfqd0/MG+/AeYvzonwgQ3DseXMym/J9CoeT
AIzl9m9Y8a6X0+4tyllrWfeF7YHIR6ziOfDbA9PZK3AUb7fNrO6iPyNdOj2oIBouYZC7zYHSBBMb
iM88ttBWb2z4va059Rb7NXetzFPgAEFUQr3b3TBEHXF3E4SBXfMr7q0AmX6lDKWURfVCWmPXqq0z
cTmls1NC4he1AiAfo/Bh/vvFrlHVNAqIhMukJr14MNKm3iPBR57SqWen29O6ZWr2lBemCmMA6GRQ
RWKhL8Idwn3nQ9d2HDcWyfIw+WdEoAKGEEPB5W+JJTAmMwtSA/3Mjh1D0peqcA8Cw7kFvjbg+UaB
9dK7z8ZwicUrFzxx9O8vNgUIJxyXFh6cqDmedAoJTtW/Trl3tKjccLxr03dhaskcLkCrSGu3KcDX
dGNhfA5AgGVy2rgjrVrBDQxThy6SD2q8/WhjTEVtnuDD7zN0N8TABnyDQO3h3y8GH+XbAIY6FuAR
y4uFKQmUWlAtLgvZIYgzynMZlKhtTT3y+baptQVxaWqxydwUBUZBnYcn9GknA09jq+q+ybJ/aor8
YPdy4wm7uiQuRrY4HyfIcROHQ5dQ+UVM7OcMFbt197PqNu6Aq18KT2SAioBlx/3sejtZbZuTokF3
RqHy6bXruuIOutDuTgov292eweVx988qvzC12Lm8SDMICFA3oeYDelh3enol6GFoCNImiCvyYIsd
Yc+TdHmY/3+LkAeYnzs4YxfLgw1m5UiPGonucvLLHrX8lWaAaOy9yezbPZ9G/Q3AZv08MTJ88g1R
urtysrk+jIK6oGO7VlXFJlDxb6wPQUhsLYtae+Vx14pyO60+TXUwoBFrNMYgKuhgHYumqX+XGQ+R
bGnEFsVkfVX8GdBiEYaenqArXWRnt8mNWBsI6tCsl3chJLtjlMNsXXOt9W/2x+BiGeZcFOhgyJEj
zurpQaej8KEnaqIhqqcNZLVEl7rfzU62OODKibVRDvm3Q5Aj6hQByOgeDFOExQnSfYMfNRqzGgnD
lMhtjzbvooorWYDMY7nvt9fa8vBdfvn571enhFF3k6Mh9Z47U4R3bXtqKUjP/95KQNBCMtexfBS+
CHRZez1NjVPDXDMqA7PZ9ySbNsqC1rbopZXFvkHjvI/uACs9qcChL2krh5i2AJHaqdgqmFybNoQ5
oNJmEgTOlgdRKFwwySEVmSA5Xhy07pA9BFBqAz6xamWuPsKFAXUQy+xsm0MGDxHXOhkDeQjC+kGG
/uH2l1lbtwHi3kBiQ5gQscfr7w/dt7Kbgiw/T6j+fnRqKP9EPDR8+zCLvvyN7HNzb4eMPYxTC1b7
beOrH+zC+PzjLhafylHpO0HmAujOub38J5mOwtpS+VlzBZcjXNwZaGr3U942CLdVvnec2JCfTIf/
rKrU2RXc5b9uj2n9myFzAcgX4MVL6cVMKdRj482eKDlGHevOolUbt6C1E3YmF5kIrMw1mIsR9QJg
93QswpMSTRv1mf0lN8VXI9cvvBenof63ZUyzj7iwt4yXu15mmBwRKfDss6jSZqS8HwOK4W5P3Opi
QILEwv0AQK2l/qGtBt93+4klgxy+5Np/r8HORxm9uWFn9QNd2Jn/frnomIMUuAIKfmDdEXCXPPK9
6tvtsXyomZmnDKOYVZ8Rm0LByrWR0JKWO9IwO5c12Pg2K7qoAVBhz4AFPCs9QNdaGMP3xtTqQUzc
i1OcHhsrcW1C53QT7suoQEa35/VvAHENaH9zYAmaO2PkUWIQ4HCF/Q/ziVowF00wMAFgxPwzLuYz
y6VhCIHcHB4yX2WhwX3uvt6ezpUtfGVi4di9krjgb9bhyWuDCoKElN5PFUsfNBAVb7ZT/VvSBr4e
kvyz8Ce+HCpjFk6xnSapJuGj/avIHsPQeKR8elEoVNlYivMqWFy7ruws/F/HCp4NQSBQfeNlsVLh
T+A1f/gqQ028rc6oRDmmtH4LRnvjMrviQeYkIbKRKCDHc2px38OH1E0GAPgpnO6YP0UU4k/GafTP
VG74qpXdBmod8kuzcC9qBReWUONPZGWA/1O3waOnNMri2PH26lg5wmACanSQqEfUdMkD5wMx2sbo
VJI7KPURr1qKCASqrKKRl92Tptw4MhFxWvtuFxYX3620GaOppYuzyjOVHbtGdl3cyQySJ13Wn4mb
+dneGChpImYFYtq1VhrkZ9pN4m1oRGcedUOHxyqbnCou8rb7NTayaaKJheCM+wy/vka5789s7Pud
ShUz4gH9nm8GzQAR7kcT98kMJQA74ZQ6O/CqDoLYyzV6uo2UQ4Ql77wyQ1q2rt74OORt5JFaykhY
0Hlqu8KWUeNJqSLwoFsSZ0D9lJBpISlY9D4iw7vWRU1T5hHxbhjSyqIp8HJ1HOsRgu+NQO1j5Fat
4tEYjqKN68bnaLB1aj/mUBt5zxsy4hFWd1UdicrgWezygNPYYUSgOydFmKAq2v4ntfCqilwDRVqP
La05Ius+dR8GtBcFcY3AP0QGwgbY5q7zSfdcq6ood23TKBKhLlRad7puc5RB9AwijQX61qLAx9Ml
6pB2ei7o5AdHq5i7Ajmf5SIHc3B+OuAipDGXDK00Q+U4L102MgqRHe5/FUado7oqE8Xb/K9HlLIQ
K64zbn1GOUxJota29VvXV8X3rCgmK3bbhvVxG1rZ95ZAax1zk+aoCqdumc53adPfGZXH6rnyynuv
iYEnaqdE/feEZsYHnCBQ1YDK0N0A5chz1gbeW96ir3vHOit41K3Rf85FrUlU5QQACV17KF3jNJh8
BAADJPqFNUgdeYwFJzdMCYt9ZVh/1T36PPeUSy/fl+FofSOpgnvxvSEojxqEqWhC++cdwuhtG7f4
pOWO07Y54+7eWMh3Z+YvbvTdF08IkNU8xSGJ0Ngp8aKgKsIXD8zc4hyUgLxAyUaM2WmwrbqMm26y
8H7puiYik0NZ1JYuZUfdFehcQhCbfQvMYXqSxO+/20hzvLoWK+4kTN9Pjit+lbXonlBmy2mE0p4B
RxbUMu8yYfoDKpo59HZk6BT3SIh5z33YabXz/cyF/q5i8s4OpzGPDci8PNOR1O+hT/WDQHdRjpXq
dp8nuHM/1ilYJPtUd2Z96LyGsMhioioiU7TeXwZQHXemPaV15FpG50ZZEaQUyPDSQTdUgAbBGtGV
L30z1SqWslLTTkDFAQQksx2/yaLMzdc0s6GOKzriJSyslTgpRMx+tgKCOVGrevG7s6u63BVZWdd3
vOWqiOoBazvSY+H/nUMe8DVnps2OBAVEZUwBGC5jy0gpj02wBfCADhvLOgVoKbR3zKqtvzVLp8+s
DVFkNfolcHGNXQS/rayssnsIqGQ/Rj/P3pQWPgqhGhwFcZi39ntTpfA3jd+6z/6ACo1XpwgzH7Kl
jeXt0S2M0o5GCL+K0pACP3vbYa8e5xfuc3k5koRqfCpQdqmIaP+kGZps5CcCrMdtQ6snA4Ia9vy8
wSm0OHy4EhZG6zmnwOQPyIM/Vh5OCF9EdvEdgr+vELLfOItWT4YLi/b1ZciCLibvqIDER10/B7pA
Z+J/um+hfACqvmigQzXYtQkJzJM3kWZKqF3usfXRz7oVzVi7HuBiEkIQAABTCCtcm1CQemF1FiDn
hCuQ+b2ln9T43HqvRbZxRV37QKjrRwvBjFn5EP4MgzzwLbzOEzhrY++U1qMrgs+IUT2S0mCgWXfy
wEJ/S/F85WZs4eozR+KhYPphCllqoIaHp9Dz7XAGDuleskTBhd1efdaKmRn/6s9UFwCCl0FXR08a
vwISOQYOaMTEqNF2+7qSOb/vRqtELZQzTOa5GVvICdtVg9BI2g1pehpwN0OJsVf34tjWwHrFQ06s
DqWZNg4vtBg09svGb523wuIqevVbFwvXJVWTQ22VnAb6mpnF3rTHeBSfK4HWZRzJQFUjM74zVRY5
w5Y84soqAGEeVbVzKGVuvrtebuhx7bXsuz5h9r1Z4orIW/QOD5FWryBtuuNW+8qHnirc768MLu5v
GnB5qeB4E8/mLIg4Lk6HSgF9I+kgY3hlGmtvEPe567qH0GL+nvpje9S4Yr3enve1JXI59MVmJihd
QZEJwm92CoGjMuhwOjdpqGNuhO7WgrxtzF9SLLvScFuAijWwej87sz2qsD9aGdnfHtKKd8fk4rZv
4XMiVr54dqIcnkLk3PVPdv08Gp9qz9lrh8aV2ijPWbcDgBHqV2ZHuHDuLqiLOHJrgKqbF5DNIjn2
KE/fd/zr7fGsuHREI8ice0ZBBjAM16uz6BrAviAJn9QdD45h7uCED8PO28pOrn0dcHZ8NGDjP2j3
u7YzmFTpOgymRBsmizoTLwqfngxoTdwez+rqt0FiB5gDOc0PsQn0ymedUJM+Bf4ja96Dqo/J4/Gn
39iRAAq79KB+VW0ZnXPFS/+CrwS9F3TwQjJ0Hv1FlIC7eV10A/t/nJ3HctxIEoafCBHw5gqgDehE
SiJlLghZeO/x9PtBh1UTRDRidNmd3dFMdhXKZGX+BsuXwNdwVNTm3rba/r6BZnysJ/02DaXmc2jJ
5VmqBTKzGuLXzsqkYrrzK5Y1dfErqsoYmqbyrXOfCLN1VuZAsQ5AcWenM/rRqcSBvLhDEMKdUqP8
4QtG+rnritk1tai4MSNBcqa8C38LGJSgS2mId3E1g0AzrdgV0mL+1YW54lZRXZ7CMAKIrwQjXp6A
mL/qo57k1P676JZuvXxGLjFxfanKSP50s3PwNmuftS5qbwQj8o99H8vHOQ+mJxO02zvgQPIvvZjD
M0SCDjS7HjmKXyQIXPXBLxzMateUAalxrKFFAov1Cw6YYBiBtZ3TIBFye0h846RCzPqu0LO513OF
tL9JBww+WCx2nRTNjwnY0a2vS8HZKvIytVHqR7/CElGkQbY3oPycS3eKEPRuPOcRRiTKp1iazDur
AWOpFbXpjGZP/r5gMO1WqC07Nzps7+tcU++w4K1PJj3O2g1xxz4mfT3dZ40y8D8n44RMjM4bQhDf
1zFC/bYSJjxhxaIXP8M1k92pjuBKh22R0J4XQL/XDfZpfWGMd36aGO+iVBV4xNZSfk5Uvbxp+tk8
gj4jhVdnPbkLRe6wJq7b9zy70rtySCQIEkXkdmT4D10qybzk2qG+T8YgdjsrJ2P3pa9ar7YHduaT
Gqn5iWJXR3u7Dj74tHi8MQBCIM6T8JGroTgVRhL6tpGo82EK9NTJWiPP7HTs+eFD0BZ3ky5k7Oro
W+gn+inzx/ikhNhjlhzLB6PSVScR6vmQQLnwJl/n3eNjHNIOsgCJM24xrIyVhwCWzUvlw/OMprZ9
bnyMroVU/DUHastrJwqz5CgN+aQc8KkpDLfljQooB1gFcP18PLYogx5mwT+g0gJRWyHF0q25Hh5F
v6nfyf04vVdEodftoDWju04rs/tEryoaAuqfDprWT71b+PnwWc/8+LOBRNI3uRfSb37YpF6Y6+Zv
NYLjdg/F3vLkqtJfJCGiCqPrMcdLmghT4FRlrI+O0Q/5g9EmVCJynhxnS+/xqgdGHp51q0jfFalh
Ck7Vaek3be7EYzqNxT0dnWY+xQY1adjBpKk2GV6oOKE2qg+6MoXWczEmxT1dLQ2dXGGRQNw5QbcS
FlmHaQsiSWO5rK6eWg2wXlkg7aNE3nIqTSv4Gc1N8hmeb1a4ctUpvhM0hfCplnlQnqDDCB3FjTmI
DtAXI/QZ0NaAKCWKP5NsoEPVZ8GPRgbe40QcHC+srvTL9R+9/ZvpV1ELNi1lfS1LEdzwWOjim3aq
6IUELSwwDDdHNy19GWmRMtB+Nl2Z2I1M3eV67K1yOPqNf4Mv5/LFuduPRa6KiaB7w+CT18WBaKs1
e9EuwrQ8Kb5ZuFG7WIGldXzXV1LlSv6uZNrm4Y9HPFxinMe5ZF//CCM2jCSddcVLVWo8+PEUIRtO
9MV85xG48XxitH8DrXNpuUFbWA1Fr6nREDsUplXfikgoC4+i2EvBjT8b3O5tJCY733gzhWBgBn1B
XUdc4vUIZa0oxVRVBY/WsXw7aUV2083UYxoplnYeNzuhrOW+v/iigVQkShuEs+cjhD99VHw5DO/j
MdO+t3gl7/RBl9/9JnlAaZUmgCYCJF49EGoZYdlQzZH/HIW4OYdxZfrvEASU6VXW9PFicBGccraY
y/jGJi2MIpu64ajtlM0399DF71i9G5TCUGOjoo2da6LwrrSM7Dg0knSQWjl4DDO8WRYmuod+iny8
voM21+6ybVVSp8UZ6fV0g94npZ4y01veywc4DeJ7UQv/K+J9eReRGNJupnUJAWU1z0HsA5Iwa3zW
JdwbfVvIKkddbAB/pX64l4wtu2D9US+DrScToZiqnATTi7sgccyxtQ7RkIFtnBTFBVTWn6bByO3K
FH3KbTnygoAe1a44mJkR7SAH/hgzv/kx9GyBk8PVxwbp9fympFZZkinZTTlm3yBMkN7Bi4Xn22ol
f+1LAG1v21wpW6cU2M82ckVBcGsEYfwQD2n2PYtT+Xkk0WmO6dwlFWvRwIVLUAJLcaZBsDRbGZEv
tEWryT70mto8BkUyiG41Tca3rELUpsbo5FxNUhQe5DqrP6Lhq/eHJJCaHxJF2SckYc1/eEOpC2iF
NrKO5dbqbaPVVqFMYpN4xtQ62nxM+5ckVG258P778r2Mszr/57FKRClcRJIymaxLOQRptXMgSerW
g/AyyGqPNLBVU33o6LlOVnUrRUoVuIgATl+jcEpI1wUtfAyEZtLcMuiQx6hzuit1OWTv09RqPB+X
hScN6/HUmbIUrdHMEnmMcYI/VZOm3ZmzOHxrImjXtijkYkmBXzQf0yzlsS6Zxl1LterFLOKodKOk
h2qXiQ2IbCHB+D7q2ve4yfbo306Tl5ZZqtqVOpXIyIRJ/2vw0+K9OZvWjS/E6bEXSwXDDxzWev5U
KL1kTUDlqBHm5DtnYfZbErP8Vi4zIJcg1UrDoSnfnjuLf4ON0bx4C+0YIftJNCZAWSPy+dpktUea
Fnrlar1R9Yc0UAbO004qTSeihSy5WaUh3ymoZpUjpZGNoLrrJLAo43fxbYGpeXTI+jLkOcNN/7kJ
hF61ETjRPhemIpxkEc1+F/95NDBMQBAvgTlNka20ZXUX0fEZ+bNcgTaPduEDuG0Ue4qmFj+YtU+1
p04SMaLgPlXf26wDz9AE1vssl/NfVh2Zv4a6UVUniGrLCVAakg7WFJiCi7pWnTm91BW9I/nC9ABf
X3kXULi8r2uzR4kobRc2tVBp+blmbyJTl/i96SjznKF/3ps6nbFkoUqjRtziAqCY2JuPiR813CjT
YJ7mogjeSRCzwHlbPjOT5pJS2lTHyt/D0A7fetLRpzFWw1tLT/SnNkj9jzGY+69ohlinrOt91THh
5PPYwEwjtPNUEn+ZU1/Xh3zwu5/WGPhfOtNS731xFu9qUSo8o84k6aiWczHdRqUwPNfBwEozU1+/
gbxm6bivo/MfZjoF+mqs0vDIETppBxEoM8SUUaVTLfmdAs+yxvWeDlERBnYe1P2Hfu7zfGd3b+UC
5MEqVwblEaAVrw/PAiMeqy1yZF/xBp+Cib7C4Gbo8l8/RLbSqoswa5Y1T1ngDCIWQ3qoN8egEKNv
JVy/I3R0w03ErLKVWJR29N12xvanmHKR5zRtPgtzBoq6LO+1NnA64SUJ2p3bXd66Cy+HtsoYIyRM
21KqfG9GrPhD7UsB1Z+p055Hxedx5I/CiPTIoAWyO48B1yVYgSJwrV7LOGICyfzO1M8fcX4Ifqtm
4N9D2BbedVEp9Y5f9WJ6wD80mY5BphW9aWthKb74dZAcCklQ052bfW/K1peKlIbdzDvS66iRiZPk
wpyyo2rcCbO9HBT88CTckHiOvV51YSuabVaPlReMpTuI31rrhC2z24bodOh7VIjNYGjuQDUDef5G
6xXFtFGoREE417M2uxye8aGI1fZFibrSNZQACpBS/Vcb0SUdA6DBg21BHL8hAnJ++mYg6AJEsEw+
VxRiDrFUya6ObIt7fW9t5ZeazqNh0dBlE68yP7EkARBQxPLg0dxVc3nqhvl0PcTmsrgIscr3hr5D
4F7q2L79mD52hVY4oyoMJ9Xqkp2lsTkaINoKHwoQ1jqbC9vBmMhsIq+N+qOcq080AXcyxq2nAICn
pbkDwchcTxjfPVVnkbZ9XElCZ1daFXmYWX/PwgKFXoDixznMwnMxdPKP6/O4uRRRlUUTC1joG1Bo
LzexiOur78WRYhzGIaqdTM3ah5yKptMFoKynTPyvZjnLUuT9zhJZLAPe6K6O1kS7fKrM89D1uT1F
Ze6YEQ1jK5KrnaW4tU5Y7KIiLpzRN9asokqu2AVob0fpEKbuoM3Nt7yvE8X2xb7e0zzeLE2AklsI
2Rbq0WswZQEdZ+5A89/4ZRXPbjSKM1zfkivY6eIhbNyMpyeSYyjMBJ6A5uZd61PkOVRxlu5QGbZG
bqFMgN4Fj/c3J5qujlWZ9TOsPWqSj1Uuz4+AOtHtwePmH65sNgf83+U5+4b+O2aWVA2U6TxFbZpb
bEzTG/rKjVNlU/n5+nrdSMsVWDsLPdfA731deAL3D455zBKvgcMwtMcoGN/ncWhrsbBzwmzsyVeR
lmPh4q42aq0J4wSXNkzgnoBEnVUfw3WD8r4t97FrpMPXQTHO14e3cda8Crp81IugSm+OUh/wIhXx
bHnXmq3/4ufQ8q5H2dj0r6Isk3wRJfQHIWm02Tin4XPRfzdky4HJ4Nb95A7Gx+ux9j7Y8lsuYomG
H2ZRKJu0RxInSg2kMUae4Y3tR9Z/T+moxak6/KelNbQupOpiBIc37wPoYmXoJGhV2bLvlwfOF9HN
y/lbjiHnzkNxY5e9irnKtdJwLvXG6PQz2POHCQXpOpyPjbhHVdtcjDD4Uf6msf4GpI1ucyk1Qzl6
GVoqH2YMgivqNlr4RWrjvjoJvKLedR3YN8fUuzw6XP+Gm+vlb/Q1ZLtrqQMWPkS5XvY/jVBybGq/
jpwbHzDMuEeYZacytrlmFIlzFI16ilSrnK9T6orbAdfg2bI+5j2M1CB4Zt3caYa/s8s3v5+ikokt
6A1jXeQskfUejaBRvMw3Drko42MgOKWxB1La/H5/w6wLnEYy1z2+vYU3R89B9l1vATeOH3vjFlU1
hxftzk7YPEYuwq2y2VoahrSK8tGjMdnSJlTaA1455c7cbS4LFAZpmEu05tdsD7OsItCTEEqURDtJ
vMHj7HkABj+PcH+ab9fX4OaQsNBArQNoh76utxeRj3CuRbWUSsdZji0wctbP6yG2Hk7o8qJ5tGTJ
vDxX6y5oSPVHwULoTxqKzK0jYCz2FCflT11Osk+UTeeapqRaPvdTR8dDUAHko0wWmeY9PNwOOFzZ
mOOdgUVBcAirqQBXF0uZ/5iA31dtaiUNLXF8aEYbTWst4yEjCbqdlLmq2T514O/XR7T5hXBhl5FX
pQyyhp6HM2JEoQiALMjT/DBiOHWc8lb5PInd+Og3qHCi5Jbt3C6bW+oi6LIXLk58tR/oZApR58XF
qN1JJDxPSlOa9VlXujLceVFvbqyLYKtqgdKTLBRIAnkR+v5On1sAdPVOaW8w8GhdI5akU5VmZFyI
Xu6E3jyl/oY2V02LAnxCnsUAsgrjGMWpPUo3mnRq6/8qJE62zKr8/0dcX2t1GHZGFoMPxxVkSJYe
xdcuFcsXGv/dh6oVdnbB5ueDCUQmhyjhm7eIOc1WY0aW6aVZqx1SWA2Hrsz0JzAL+r9cnhehViul
A66AzLyfUjD+pTKDEnKVWqrvrMfNJXIRZbVEYqFJUmkE0S9QB+n1nyGVRMmkX9x9w9DFHpQdrvfm
ScWrnlcH74A3iJh61NIsyhApmdOhvVvAsq5Y5dnOnbz5mbAIoIqwyOGsiTLJEIi5gCzJOVKE264G
OgBA/r6N5I/Xj5Bldla9DMSOSKugQkCmWmvnCZqepEBOkhvDDCqqpmr11AmZ5qoCJoKWOIp3g9zW
B2MKe6/Gb+6/Py1ehV+lqoiZtnNptgns5ZElKJl2NsvQS+W9tbi1my/HuRylF6dWgKBMXNUGPbEp
AW5uVRqMhKz0eY7XmWW85EUcm+71ud1amZcxV+u/igxpijTcJqHNgp+erGclVw+9Yj4qYukY8fSF
Cu7Opb21OgHUYc5BaoU377KuLsY5d8oUq6jDecix2kqlnkIp3dkA21P5N8Tqm6lwCkwox42HjNgj
KA9HyQxPSnDsDoudXbA9GvS0QYEhF7YuFndl1OpZmqJuFMm9aMetWH/RhKk6Xv9QW5tNQgB4kXdn
D6w3QUHZXJazEW8MU7ynC/TDUIdHM+1/XA+zdV1fhllNXJNCN07C3kdEXq/OgSX+igz1RfO1G0wl
B0dp5WZnYJsr8GJgq1UPyUb34bQKXtSmEZ1nLffqeEywoa9mRw+D+XdAkgPmzCj+4faUJMUyDYAv
iH2scq1yGNukSaAKa/7UnvTZ7N0kloVPRZ0ftElUn69P7eZCuQi3/P2LZc8bBRFmo6o8qUSJNrNu
6ZfuvFq25/LviFY7S0wGzOpUqloaK75ykSesax3U3aco1FxzZ+FvHssLNAN9Qp4u6xa+GmQ9tbUM
0FAD+x9YoBhLN374PKuWHdRPcWPZIPF27uvt9fk36Gp9Vio0qDI1u7Pvt88qpD8V6pQhICiQpz5E
HcQbSqdTAv0fnjOw/f8/2NUq7Sw5Lum1Kp6V9sdCyp/EYNphFm7v8L8hVkdxnkZ6rKQWOiP6ZLlM
bX0olyqhUsl7Bu9bSH56DEi/gfVCW3Wd0PHIGdR0jBKvx4T2fTrkAopTsA2LCKj2wBQ7bdMqjjXT
C9aaE+191RFAPZ8TfWwO49g2DoAgAbpRgXjX9X2yuYgXei88Y7iq62dWNCdhJqXU1Y0gPym5+LlW
4vf6VD9EseDRcz8pVam612Nuzj1yDlT0FI0ax2rjwG+TZ7WXuAblxwbYoqC5SbsnzLs5MAUHN7RB
LagaqyBTPRRtV9YW7sJDEJyLWDR+RSWS2bYQIVd7nILZ/wIu0P8iiRUuz/8yxL/RVzsnNiAd11Kk
e1MYJO8lcgxPkRQBuiYd7uuhtmrQ/LN/Y612C0wVGe1VrIbn2NLfyaXUOeC+6ydfmmYn7i00xGno
pY6YI+NkBsqvIh2rnR+xjOdN1njxG1bbSc3KqYixQfak2O+oC0SfywLGKJaGVsxD+PqIN892xYRi
RAlHRery9dkeJZIKsTSiRQgwrVG73/Mc/wNPioIUCpRo2tAuWbNKgMxMdT1QwOlj4XEWcQJXlPP1
YWyu0IsQqzkz6jTU9EJWz2OY8aDUvhqh9iBZzT14jqM+CXeaNO/5KW9OHTxnCEzaoku6mjppnmE1
LpKXtVG4gljd1UH1+fqwNnc3dw35pox859rySO5TOhxBG3tpnD9Y0/w+b2cTrqe60+/YvJxonABG
hQf1BnQl8x6qWhXXqCSV4TUXGvZlpjW6mTRUN7A4Yxvoe/gv+xoEnSEBP6ZeuZq/AnV7IUxE9dzM
qouOxktVjWej9Z+vz+H22P6GkV+vcMzmMJ3vK+XcjO8irBQS5bYov/Yqt62V7+ymze+F7Y+KSTMC
++ua0TT5WdmqYXxTd4J/MlAtO+dD1N80ia7uPO42V99FqNWKLwxeQKVaBV445qeghMQclIfrM7cd
wlpQjhbPnvUHCvKqSOae1WcK0rs+SM+Jv9cC2Po4cJTYQpy64hs9V61VkKyPoFDq4pfaCGyIeW5p
fByq/DD1L9eHs3WuwudBdg2RgkXw+fVCMPMe4Xx/rL3EBC8lY6LQvs+6x0GJ/mFhA/2laiiC5APj
/TqQEisTqQ98KBQHPkERdThhT2FV7UAGtz7PRZh1Xbyu4QnHqpJ4sQo3D3HVamj/4aEBIxRPX6SP
0IxY1vtF5s+7UDfIywPPlxrjWIn9GNiSajagwjtj5oUl/wOaGfebvxFXl33gZ6bZ16pAcVWe7LaQ
x0Pc6b7TZIl/vL4etjYrXZLFxZBOurwWXoaencLqplMyiqMtRz9AgjqtH+9soi09soUV9/8wy2e8
mMPKaIRy7lQNnlHtNl11lsXoMIi5LY+wZIzG1ax3WSHcwuC/TefoVpLxmQned1XhtnBPgxB9zNhN
5Od/GP0iRq6jA0ZWt1qkclT5SaDTE/B7P3UDYQZhK8a668tAZq+H2tx4f0OtBRzNLJhzA78cT1LS
Ai6reRfnxsJz+qKFe53nzU0BgZlxLRt9jaPtq8HScxERwibKbseyhlS0J9q8HQKVaxOF9bf+l1kj
C+0YKJIXL36zPMDLXRuTrXQG3XEFDR8kzXCLeb1mWtWHrCWF5jljBOOkK86QjXB+ba313/domjiD
NZyuf6WtV/FlzNU9OWE5oHSant4gBUalXMTZMMaiyfEnuQPJ3/muUcQ3coSscVIle/t+c42Y5Ico
uTHkdWkNh5phwtlG9PQh/h4K4698QmUIHLh+iAtT/IfLk3MZKXEYq4q4bpJWvWDRcRrCGyyCRPwy
UF6wEdzT9+BPm9cblmXY84k6VNLV+Sk0bdln9Na9Yb7XJmQDlcmWLdjN+oPU9zsfcC/Y6ujM+tRK
0japvLA7ZYvWdpc+ZyIS33l7EOa9esbWLqA3BvgbUTxw68rrJdpnRZngT5V54KjRSWzyc6+XO2yT
vRjL3784OrFgg+QbF9FNKWSdiZRQjNgl/l3FPxxQl2NZfaYhBD9e6ZaKcq7/ZPn+D5TibiSluCl6
Y+dG3eL8AvLnrY6gs0iDYz1vldZgNtH4noKIz1OYFzhrGmnjFuDL7mUhzW/1IFWfinjOEPXBC8aa
hcnVQAW61/f75uQqyASTfZFGrF9lYQCSO61E2YsK6VgU8UNuzTuFoa1jDPo57RxTxpN5jeia58Iv
xTIKb4w2PLaZFnl6UQiHaeQZCzuxsA0tHG87WuA7Y9vaCqQrmGyAo1z00F4vnCKIO3FUwW9llXAT
TCJw23a29QjJVt06xLP86fpcbp1eyHeJdJPo6VGafR2vq9NplhM18xokV28MnTcAYjS6fjPEvYC2
V53Hw86aXdbkukpwGXK1N5Ck0BuVq9XTuUf9vr3TlOEmRxDrH5LZyzirvYEzCtWDBNCY2dwNQ+lg
+WJjcnm+PoGbH+xiAldnVzhmkGNlZfYsLORiBcTF/QCjoDO/y9G/3N880DRF4T/VN2IgWGR0ZmdU
nQf//D40yydTEL5dH87Wwr8MsbpLoxFnTNxu0GyB9OfwvPLtfC7aYyUI0l2Y9187fSFj+1Ows/C3
NvVl4NVCbPXBD4QC5k0gSMoL05qMRyg2QrRTr9+Ls1p9kSJX2GSn5M6GNrjtpIrHUG3U4/VpfCMT
v7TvVZIszl7I73DCXu8rNZx7o1X13hPCyT/18OV/8QYxaqcax8nCJinsMY2iH+/ILaanh970E+tR
UUKpdkJhMFR7npsi3Mkedn/W6vPmBQyMVMmzG/BVJlartU8FGtiLodtGm1Ie7EgpYhtduubZRKtA
B6eLyhFdZj3W7Ab378yetaHbqeJsZXDgdEk2FgHZN47wsxmJZTgNwc3AUwb5jVB5ANoZHEYxF5/G
EpEiNMGMozgEMDRgn+ypx2yeggs1dNFDkt5Az2I/xWS5oXmfjvExmvBRSr+pEbtY2hNr3zwueJxR
j8Z66C2gSVWKGu0d4Szok41LnDOFz7gBHxo0nvpmpyW7ddLSHZXwMSQ/xdHw9SIcZglzmxbZERzv
lLNiDGKCdF6vPrcqVZidY30zP7iItn4sWW3Z1JYYRzepGnSexfV5hooWHSUZhaQqLseDHqbduVOi
Z1/Kv4eGtqAJ02Fn621tcI3O8IKSQHJlDZGo/NBK8lnjkVPP6rA4SGazE466+v36Ft+c3Is4q4Mf
EzwzjTJhPqNGUv7u+8H43Pdm9VmpgQRdD7VZ3MdeFx0T6AJ4+qw+ZJpEUWPydoMdFXwOqy/zbNxl
c39SlPaxE54b1LvyKLAtYa8GIG/dB9qCNEHkSkRcaZWPjAFsQ3NohXORcz4cFD3prMMUydn3VirH
yM6kvBlcP9R67b2iJEVyxgLJLG9rPVE+qgOqdlZdqF8tgQV6tAxrFNwSKfXUFtAJkE5jhmiAk5XB
+FTWRvMhKEcrJM2ZrO4c+7RNbihWyro9ywsrdlBH9cugNsp4kOIgue9qozcO1+d66yjQOQbw/QEB
Da799Z7BIMevZMrjXmgGt5KUH4JR/2EoaLem2k4ZbOvUuwy1zP3FIyFG1F2oO+whLLFyR2k4NWL7
JRT1u0xN3yGXeScEVufGwehdH+LWyr2Mu1pNShppGRyMyouEtnUsJBOtMIGtqCNjeD3SzmTKK7Bc
ZpR5ag2IhsCdCFzTHJvnxBB/+GienEu456fr4ba2vs6xCsVKU5cSxOsJFcKyLrV4ym5G0HO9g0Mz
AoW9GCefrsfZnMCLOKutn5QNyAijU8+aOZwlmLBGW59gf+8MZ3P2LsKslqLPwV6EcEDPQxBKsOgT
6s02AL6+/BiGYxxiHp/Fe3XtvTlcLcpWC0NZrKPUaw2zdnDz/NiYu3W1zSC4xlGDwjMcr8rXH8oo
QdcPYuifp7AIOrdEmCc9TX1WKTu7eZmi9VuDFIxFQR0TLu9qCnHPVZSuT41zbj1rwRfFPw7+j75A
hGevnb31sSByLWgkdREfX20qP1f8wSgonctdfAqal6zPvUB51Pqn62tvKw5tLsraSzMAVt/rqatq
Wp5aqCI8NcT4r06f1EI+iMqISkeyc+1snU+mQX+e/sZihrb6SgHuUbo0JKKHMuFHJYvP6dA9w+55
EK35MGOGKaWDI2TN+foINxYH4BYyFrJftCTWYaNeVbsI5SlPVOGJ9XF7gGv6fD3GxiyqgDHIzCkh
g6ZcvTaUakbjJEA+1FDiB79N3vdzc5eZ/QEYxM5wNg6LV6GW4V6c8njxUOz1S+tcq13qhqmeLmUT
zSnifk+cb2vmSPZgZAGbQZV7tdpz5HsRnMhQ4c6n4rwUMRwcdfuP1+due0Dw+SmhmRAXVysdvGQc
RlRCPGSRbCQn7Un/nWBHfz3K9lj+H2XN1OaAk4dOLFUvynrNHlvUcJvk5XqMjdOBmdIM0CHgB2gX
vv40UZOosOA564REqg5iq5enyG9EuwoFwaVFJP9WxTI4XQ+6NTBZxDqR4g6V3PXZ18OIakwlok8k
+/phDmv/DmsT7Xg9ynJMrw4+Gu+QQahdkb29OSbUMQJCpgc3sgReHOGv4BbRMLFzC7G1wFtT3J1s
v5x/YmoeHK7H3tpcJFCKISGpCGtvWUAXKz63Cr+P2iSFfXljhblnlI+N8VIG8k5FcnMmL+Isv+Mi
DiWCIZxyIfIo5p5TNfqB3ttOHXAzBA0TGjI4G7wRiLTyGR32bIIoa6JNEDdTf1vi1rSrJrqcN28+
F4VVsAnAWt/QtOETDHBW5eRm9Mv6iM1k6MrdFJ9UQW9cqzY1OxIE5Jlboz6GKDWjb4p2nCwDsymw
KXKsBvWy619x69HBgwMPkqUfxV5f7XO/D6Wspe7jFZFh2uhRZccZpZBzjtr/OURr0olriJKhgd5F
gm24o6NTvvOC3dqh6sL5XIRAKT6vdijigbrfi2N4g8O4sqh7FMWvBqFu9ZDr9AExA1WSW5jFnELX
R78Z+A+nlz0kSus+lhQUo5qC+jnDqK1brBSiKHcicJazU+tYKzmhVWYTknqI8O9s3a3to1owGenw
yG+dYrUeX/EWhR9PFT4U02OqG/YQv/etPX7fn9ruetHhDUwdUVyS5XUdvUPbK55D2vBGXCfWvUwF
6JmfhMB8G9TF7y6twnvUvUXUCfy2+JJo6Fk6ZW75D1peNZiJlTpi4aaR7pWDtm4YTV+AXVTfceVd
JR4y6vgL25cbZpQ+lRBQMks/jk2zk99sVSxU+C4ckDz2FlDm6wNE40VtzYjznLskkuzUrBbx+aw7
CiY2X4YaJbYUR8GzMKDPE4+DdCqTQIG2EnPxXV9uW+cM8ET2G9gb2DerfMTX0AiC7BnfpNGMVnEX
V+qHNkTlYGdTb60tkmHSK963prZe1qIfppI/N7NXdpXsCIZiWwHA0jatvypI1Vwf1NZnRMKO4wN7
WxDfq+m1Ep9Eoa5Gr+fzCWPzIe99lwt1p6K7/GvWy3jxBKMRxGn1RldDalsjkRZMeTlo/i399dLt
J6V9SLLOeG82rfEw1UL5NYDjefRzxKivj3LrpkWxhnsI/xrUztefLkHMv5rGDrYdShQZUlsHpdSK
c4Cnw3myYt8NhYZSYjBKL9cjb33My8jLorq4/wRTn1AWFWJvape6cvJR6OujIiUP/hj+w6fkG9Lf
RgZffwNeVtvOzCt8Hzx1FmxxUH7qkX/CfGAnV/4D2rz4lmRjZOSLH/fiJkb+vwz5YkjobVIHNsz2
ZNiCbdlfGzuyC8d3e/vHj9wO3MmO7dB+nuzU2WsXKas9+Cc2FWhgkQuxBLLp69h127UFLkTt6WV6
SN3KeY9+jhMdUne2x3Pm2PbdEptb4Lj8N7q8Tm3Hh8+obNklfxnav4Pj9Q/853pbTweAbIyzuAe4
/lbTMaVp3SlF1p6aQ+8qbn+Xu6krHIIDfnFnYLwuvibOzAwJzh3uhM4nKmUOWsJH/D+c4ZwcUTY6
+Y7hoWLm6jtp3h8M1eWvI10BEssNgkwlwgx/iLUXH2uMUF3HSDk7J/bk9O7sNnbojPavzCmcH6l9
9+XTt5+/b2L7d+w8R+71qdFXix/TAonaLm1S/O2X3b/6WsUkWkJTS9m5c4Jz7hSH0s3vRCc7qU5z
HmzYdw5Ktgfh8F11Ott05mPFb0tOX7lND5Idurr7xbexZrEbdzhSf3N8+3mw8ZZxc4cT2IkPpt07
mRMcDrr966Nkz3ZvR843/Zi5CX9mjyyuLLfaajpfjWh1kMg+79FpkrOzZX+OnZfuQMyvqLM5oiPY
3wP70+ik9oNu6/a3zn6YnfZAA56N8GG3Fbc6Ud/M7WrZCfogoQvALyld9dQfa3dwcLpxDduwu4N5
+i7xvUVndEsPaI8zHSS+fHNK+WUzP3F2+sNzaf/4hKquPRyVG+1knIR7nvGOyP8DX4sfvdc3/1OX
fTt78BVBq9DyMNe/GXVYKemN7Ix457fiRfgQPkq35h3qw8fEQwb7pvIED8LMzuUjb69D7mzAoAih
aKtDOEJ1goNeyc7LFjDszBad77P9ODNXlf2xd+DH20i+2c/PtfP55w05/M79Y219LUnmhQLGH6mb
dZ6uW6PZZcaQnavDeFyOg5hDYWRp/+DUnA8/ZMeyJTd2C6fhxw0H45i7kY1Oi1OfW/sOCqLt258e
ZNvieJWcT739BSFJOz1Ezq/QMfmz0UF1OHls1f4fZ+e1XDcOrOsnYhVzuCW5kiRLloMs+4Ylh2EA
cyaffn90nX22RLEWa6bmzp4ZLIANoNH9B/n40rt82PZwKTyd/87xl6PG8KnueojiuU8TmwfPV/d7
7Bs+xyKf/LBES3nJPcdfTk7Lx83OCw5exLa8fiooW1/j1VqsNSvSkjsxlFgLi9vjZ+w+fOr/rv79
y+D+07n/XB/ub4K4DrrXw60SVbs3u9IMOQEH72fDF5/YqRLffeQwlFjijO1gs0rLMtSsbbwEgk1E
oC3r7QXCGq/5d9u+/jWrI7GpW0MJDSZ/uxzFFeMvh1bptvwGzfN+D+7nr3uiX5unlgJOjJYbvCaK
Gm9vzShDcTpTuuxMKvkwHcLzdOB8PeqcW+IgeVije7b7TRCWozcdbRYB7yjP8EovJwDCo+MHO/fS
+l3z/9bh/37S6ihoNJkuusFPerLcD8+SSwycXnL3697X3zqwuQIpLIPRp4q3Ggcxt6Bq9Jr1zpZo
K7zniVzAcb+M7i/0N47nf+5R+ORLX486bWvDvx539SjO5zCrTQQeWfLC/TF5H7j2OHgc/qn4kwfi
fiZv+mJxAnjfMF/xYm/movum3NTuS+ChlM5evbF3Uyhje0WQ0jB5My9d57fBYGoIYcxjvvyy5dKS
2Ofzkhd4vRu6DyhjcTYJz+H3lIdvSyQsZ0rj5wSp8B+fOq9gDhnHwuePivc4uFyDlsv/y73vDzW/
Oucqv76Yf1tQ6y2MN8f//8mrj5jHptKCac7OEjfHcJiP5UXiwFvOUOzD7sZD409H/agdJG793VBd
55xLFrPoDiIAt6S761urmZR+wi6b2+PUHcpjdkO2eXa88VDeT77lR4c9XfF395UGJWcx86Q3jkqz
I6/mmwql6CHAdefi0B6Lg3qQXItxldviQ3/bnyXv413ppYclecTL42AcMr88DbfR3tt7yWZerbtJ
TZLTwrLZOIuPyLpIWJkpGW9YtRdZKcPiMDdhp7i1o7XfueQAQ6AmMiqeYwaRfkjMfjAPZWD30aEc
TOezEo9h5hmFUfeXaJ7Hb9eDYvVVlt9mUMAEzI9EHnjHZQO+SmzTnBZzYzriBk+E2LiIsJxodIDG
23MBWPbDahFQZeTFYeh8jHe8y6kfRJWGWPjlfX7ARtSbow/juPN2W46Da4OsrgVq3FHSVt10Sab5
3M3lGSGaT51q3s6Q2dBb2gNEbzyIIWMBXlzElUjQV4dA2WQFf17GFzSwjR/oCcueNRjjjT3FX3qo
rUdRhc4BJWv78u8/2/JMWqgySHquGYFGkRpgo6fugpxa9KkHswRlyso/XR9l65sZYGkQHAPsjZ76
2+Cg4qgodWCLmyyMdF+Rakyd2FUfZnmyd5LLraHQ7sTvBmwS23U1FHpRuqjwQrqUfQkC+7kw7rC+
2jkBt4KdipAGj40zm6r92/lQbDRCMyY86sHycTc8R/IevntzHtS1GGARbFhXnap+HuyhoxtAa284
dfi4f0qT6StKkdJOvX4r1mnnWYuPK7WKdUfHDuyspSVgQrLu5899X/Y3odF0Tyg2BycKG5ji9qLx
r0fExgry6KDVsVwiVDBWx0VgNviOZgJRbj37VOumr5nNzh7eWMHXQ/zVnn91ItmiCZCdTsRFQqA8
OeI2HQrfTAM9PuVzXLxcn9ByB6xOjDejrdJaZJyGHJEjGdHY4R8GPmBzfRvJwZ3VVjsT21k7bXU4
KU1EKVmAN9U6C3U5zFgMcSxLvPV2BtqcE7EM35xL7x1dOB0sIIyOg8W007qoC7ta+ayZI62/p+uL
txGCeHjCClRNNMtgn73dT605V4DKI/tSdGl40jFx9MPKVEd3Tmrnp+10OB+N8l6/YuPQNSmaqUup
COeOdeArsSMwH7UzmubWAR+q2TUMeC/t5DvliHNTSr0eY6V45/DYWlUoYgjBLR1NwBxvJ4uUaRoX
ZS2d1UGUdxVGPn4T2z+4mUOqy0a+s9O2tsHr4ZZVeLUNmiluDZjk80WbExhGKoVyLMiafCfDVrai
EjlJThDH0ADGr6YFvDpA4gKQRYZXx1/P2rj1h0brPoSguptjrIYSkogdYu64OgTcM2Za38txEeNx
WMdmiHz0WGIpQibWeoNTG9HO1bBE0XqLQlBATMKhNAgL4u1KzI6N7KOKC5mmZS9FVJ35wJU/GebH
uJSx9Ro+qYsralvvjLv1BV6Pu/oCsyTp8lAa6LTL9onk6Gil7cnB1ur6JtqeHg5/XHqkh2udmKKZ
6jRUG/lS5sYcee1kh7GLGa4inaY2SmM/DIBcdaY2956qtZnsNgDI96J7a1MtRe///RVLmLwKN+yY
CnOK0uJmjs1W8lRpUj5baeQ8VkONDpYpOcN4SeQJAXWgn9rX62uwfMJ3n3iJv2VTW7QD344eFbQY
KxRab0wZWQcjnEqgk4E4BQCiPeEUXzFF1ncifyvwFy2bRe0ILYn1ukPDmjrLStMLEsLT14TRvckK
553kf+vUAO6tODShECuW10ekg7ZXEwjrbEt3ffgkF9ahxvUsqPZAJFvRyiammwqtHSTRKoFSklnS
yg5nVtIf7DATL2lNvxV73butOKH7hL0jlCGGW92XkMyRkbfs6VxW6WceWI8YLP/JounZiuf7Qm0v
Tr8nD7g1JD08CMcAtLR3Go+IAGqJokXdJa7j+UEe6uBHHuCpnmJofWs7wvmRmnnka04g/4cQoUcD
IIyklNr/KiyRuTaCVAIVVnd1dVCs1LrJG2evkrc5P3pBVFS5z94HYpZ2QMZLHQdQ40aPnhoK/JJ8
nIKjMJ4r+PbX99pWoKAhoSxGoBitrFuVploLVZ57cdOg/39f8iryBl107pRmxpfrQ21sMfqU9Hoh
+jLeeiiRxVymTimd7VDX/QChhJNly+bl+igbE1q6oWDbYOxpyhoxnqsp5iWhEt9oorafZjOPXTlp
449SauzVHXeGWuP+ZyWbhRZk0sUeIuskT5rl47c83IVzt/fC2xtqtdG6jKNfm+PwArff0/XmlKV0
BbP/YDPwevGsVVKqDlOb2hRJLoUI84cBsY9H7HVUv9SLPcWFrWhAxQ6OLY9hSHiro7CP57TGGR7Z
SEBFMt6ceMP710NhXQ9dyhmL+85fNhKuOO8O9bqsYP0kwWVATbk5j4Ua/A4xREzdTJ+Agc22Mrd3
I2zu6BwquaS5CPKCukhGaahQQ6z0b0pYGYU74U2/t9Ybt5wFAJinJ1xLSiHLJ391x6bdqOdVj/BI
p6Enf9JSM3mUEh67sxLbs6dUidIdHKzoh51l2UgxeCfStV8Ynu8f1+yZvoGVkAGFGD/EeJNpjrij
sHrWy+GLCHBXTSs/s7Tj9a+xcfdBFV9oTmQV9C1XITwL+kV2jW+0QKj/lLVifmyqjiK5Ouh+09bJ
zl27tWXAYGBxjDApEJfVFTj1XRMoWhdeOqN32/y5giIf5M//flIgIKj+c7JhurDKRsFmqXpCTfos
Urxk5NlN+/uKCh2vuZ2DeguVtijvUDikT08pYT2fMB70YKiCcz6pxUsno2zlZk4DRHQ02otpBtZZ
VsPmITYicazy1rmzunb33bO1bbF6gEMO4Bvgx+pXOKKb2GeKcsHg6yDm9pbu4/fra7o5BFUmyLY2
jnxrSNDYD72V92V56UMbmRz5ZpKUf18tgSNFGZb7HHz3+qmK4mmMzxSfzcFVCnQyyI6fNa9Fp38p
63+uT2cjDrHzhkAOyceBG7Xa5xXOXRgD4j6QcY2bWXEShnLPA3pne22smk0VC3o/CGgyh9Uw84Qb
MrY+OSnX8LMbsq+hY+2E4MYOfjPE8vevTix80RRe0o1z7smEnsK6xbqMwz3QXVEDZDzkaSTt6f5u
TwsFIDxHIQ6uk4ZKytRSrurqQpncdJWmRP4RbdB//4nA23Ff4IGlQYN8OzG1jnSpULFrNo3qlHbW
B9moPshq9e36MOrGkb/AGoERcSi9B9VirFPJbe9QIB7MZLjUle+0Yehp2lzdOnHjp6pQngLa3ent
VKVuEv1TzCUM8UbHoA6BJKT6Zcn6JsZKk3ERVoR6r49FEN3KFqjnkyz0QHVVDPiORmCpkm/V1SB5
7dxU+jFtED79VgeZwJnSbMEsDLnana/PcCtCFgMk6AsIeL9DpIW1YYsO9a6LwcNUyiu3mz469VPA
p7s+0Lqbs1ztIN4ICwNy3nsDq1rLgiqKq/5cdMEnSxGuLlBUjfIjr2Smlrnt3B9sK75l7t4cf6+c
31Lxe5DjU1UVxzz5hV88ejYJKkLAinKce4PRbav2axdHt9P8LWzSoxyFO4G2Ec3wVxalG5RM3hsf
pe1gBk4rcVJzeJfj/AWv6JfrK6Mswbp6PS+XO2JWS4/p3RvTsWd4QVblXGRcgN0oxR1bGihhzkUf
uk1lNp6qjLob5WNzg7t2fQiUOPlW14iqXv8lG9HOPQ80EM0d3O3WtSRJK/TRItzPI8qPeqYck+on
Pq/ePGiuJHaI1BunLA4Gi30GTgZUTlZbeB66vAqLfrjkVn2H88SNhqt79V8UOPCPJeiYGbXU9cWR
z22HvWmLqE6qFR9otsuPnbJ3Y2w8AaF20hvkCsSfYb1wrZnkcVx11jkyP9EgQSi188rq51A/gHk8
JM7eG3DrQwFjQ/iMTYUszOpOH6QK58Ooni+dKCHhl30Q3LD3hs6NRWTCXrYq6bnER/F0PUA2TguH
2dGD4Ux8r8ZYTjNqVgUwWSPrbmkjiGNfW+IsprzyinLcuyG3QgSg0NKOoVzxzhvLaSQbk5zRORfl
U4AsTa6Wx0Zqd1KLzVHgB5Ed/dUQWgXiNIoOZ0k87UJAAYdRb7rTxAVzg3z2ntjf1vohA0qrlnBZ
+slvr60prcY+rhrrrNZPYfZHKZ/nNHRpnO1s5K0pIbFBNYJCAdZpS/y8uverKCzmutIRpU8mPFn/
GMMnYe+ZpG1NxkE5goj4i6lcfsSrQdA1R3l7ofKpWqd8HB10SxrJQkqunYKfYyK6w/Xg25oU3Xf6
f1zJ5IGr96dkxaUu9YjrO9F0N6eAJjv5HPfxToxvDsNmYfmwuyebfTutoO8i9LCh6gRN6oKThpY/
H3j0XZ/MhrwFwvqcFXRfAORh3vd2GOxamt7Clv6SID7r4X7q9VHhy0nyKy+zL6HWRl40OIey7M5G
WN2FkvUYOnvn1vtPyI+AsEI7kTLPO/5iLwZptCsN8ckkEO6Y4VIWA7MPD0067FTjt4eiFMf9AqRj
/e6yeowJ7cGML4nAF836mFatZ4dP0Zwdr6/s++/HnMgwQNrCcX336pLiNjbLfKguddM+K1L2tRqK
5zjKv14f5n1iQCEA3hjuQsAC3hEYJ220rKTFKbUpRHbooYL6eqDvIb3/omre5gYLn+kvEAa/gndP
K3USziTVYXbTpCHuIKFcSPEpQRjjKclr0ka5lrEelfW5omrWT5h3R0ZtW66Mcyd44awbQhS704+Q
lsYPiSQK+pYh+u/5qIsHI8zbGynKBfBhuZhDDw8EMbpGgxqWK1pMTb1YQWIbB/DycwC+4Odo11p6
lKSsf9BRNNDdkGJk7EqmUH0xBPkxG4Yo8aG0p5pXJkY5+rqYUsVFLmL8ZdiN/JxmUmu4gyNjdTZE
c1J5UdwZ36XeCH9XeE2QbqhBjRgujMrfqAzXqdsopVq6DhePdC8kM7N9ZQpMzNPSuoEBlHY6QPK8
RrXXhrkaumk3p49G17KBW0uRAbjJUae5NTzk6JiMUEL9MENyxBvEMDxIjZKMB85sKcA2OdDx02iE
lXr6NFXQD+3AEFyrkz0f2yhW4aOomXo3DdFgeTqSCM1t46BSUw1Jkbqd3pK9ooRLItqm+th6vdwO
4bnB0Va5KIMj/YzqMh6x+9ENGEpNZf0xSqWLPa3T1D3E2NZWQNEYBT75L2RrdWJSsIpjzHxxV4L/
lUq1r9e2Z8p7tJKtrQ2Ygxfwkme9Y9+JfsgbGfW4y9TIwK9GvafVllx0tRhOi+/pzsZ7n2whjkgV
AB9c7GLfoUBmR0OXaAxBtRiLz7NqBMkn/m3lPgnVEgCpQIm6lUrtu6ol9mM9l82Z0OxSztNI712Q
sC0o3xY+rdumPe+qYerb3CV9VH6VTa9VroL8zODWNGSOSaHhhNwncu73KnImrc7z1h0tMU2uhl7k
bdvVhuY7Tj8ni60WEmSgV9ipeav3vWtNcRO7Jcytl1ookuPaebq8WMz+tgtn4jOhLvAclvDTvKTK
5c+dXVp3ZuTkN+T9s3SCDWf1R54HduLyw9H6DxtrYHeEFm+FZKznvX7mxvLSLKH3DtIQve31/Yf+
H4/CLC8uZfIVk+FiTn07ohhfePRsmr3ka+MYXdyMQUItrVO03d5eg3EcGyLT7OhSyuMdqbOX/Qdt
CuXNEMuEX+Up0ThVVZKryaXKYX0gBGM1/wjll81BcT0yt1bOBJzEU9pW7HcmLADxMLa2sRnKySO7
NCrcUaNXWHfWD100D7zwsFcdmz2i3LJEqysCQjgj6ux0CMCrJZTUzmYLtj2cX8O1ho8ZamjCmlyE
U6usPVyf48aRwmvYQuFn8aB7J381RGKcm7y2zgE2xhCaP9WS7Xi91kd72/z9rIgJEjDyElLZdU2x
qTE870PVOIeDfGeM1r0u/XvFDeKCDA865ZL8rCujTT9lDciM+hKWwuX15DXakTb9yWqearHnW7ER
6Kgf00ZD8gCYxhr1gi9VGKq5A9Ncdx7Mpngo6W/8+29DqZ4jmBfGUml5G+iz2eIgURnTxemy0MMn
PTwMDiZKSeZkO19nKwyMpSfOePZiOvR2qFiXY9POguDsxD2UbipXgFMr35Kbr9fntBHcWJEAHFlw
OzY15rcDVZk24AGUATs11T99oZ7TbD5QKfuUxiD3h+Dx+nAb89Ioh4GSJzLsd1mdmURGHtstiCht
zg9p1we3uTEqPv7ye2+0jVtT4+XE+oHxAje5mplcRU6shKF9thrg7Xp8r1S2r+Y4KST9z+uz2hqK
iEOBVMVGAWPrt4tozcI2R2k0LxTvQ79Cj+qSF9LsZ6YdebOj7+mabYy3sJQ18F1wjdi8b8dz6niS
p6YGsVZrwSVruZuBhbZHJQojf5CSPZzrxt5a0BloKfHZ3j+rZVOTh6I0URkY2lOQwyVM/r0UBjtX
NmhwUHNBzHz1crczsbgOjupF0uHridzXO3unILbRL3o7hvp22aowH9OahtFlaE0NympH5mBEf8hv
RhL/qbqrkiT9MDi4n2etrvygRiP2wAwb+w16yFLjYQ+gpbOaZ2vgvGlIinMpkUw7lak1uqh2AHov
A/NGL3pkgUukknbkMZbjYnWFgXihcKY4S0Lz/jhJqWiSWZ2nYtQu8jCZFjQLBJ7aYyeyAa5SldaO
yxneN24qizb5gIfrsGd3t/Uox9EXYXzCls+9dhvJ8WA3prQxL7E2DsGhQVId+QY9LE/FYigchsGk
3wS4icPxEPZ4NoU8aegKjWPnDqLVbLcTvaPs5BV/iUnr5TFAmKBhSvII7uNtYDRdjSO8FYsbx2zC
szTkT4FtvUyjMZ4DB00vG1Fvr+7yksed9rUZpP6uTlErHOk7uXJlGl6mZn9Qn292ftnGcUnS8X8/
bNmYr1IraRpkcnB8l+XxReb9mNcv0vR8/fDaG2N1ToZYY2pSYE8X0IwfJhX3Erk6VJHmXx9m68x6
PZXl719NpRZxM41qiLH5MAcPIhUqNKVZx9EkyoRfK1a2oxeyNSCCFpC4F7NDGrRvB6QVV0qhNtGI
buQ/UQY0PzAOuMD0rhpWOxfA1hpSaiJjI22jrLU6kKkXmOk8YY9iOu0cHvWY8tKNUg5j7EW5aaU7
FdWt85jKNE12cp333TnUNYUh9/ZwsaT6NDvimPbBTgKyOQTvFFTMKNqiyfd29SK90yIp6tHgDQzj
O2K080OrOntCoVvrRoHgf0dZczS12Aprue5hNYDE86w8rm+DMjbuNDUdd5K3rXDAIYNaD68cfG1W
n8iJ1UEdwsm+6FMi3zpmYd3brfXSawnVg1KLLtfDfevERSoIRjriGrwcVkdKUIVVpHRRetMaaTD4
BapOWigyt+6d22a2JNhuKHB8tWuluTMMad4TXtpcWUQTgFRSCKf++fb7GZpRqVqE3utoldFTpEgq
yP1EuRsC/dv1mW5GyquRVhsbNJEIu9TsLlKW3+dFRksm37m+9oZYfTtLGRajA0yqYqnx1QDM92j9
h1lASqHrwoOFNGcV7/CmhdCluLjYTvQhNOyDxGPy+kJthQR5NvxQrkDgD6uQSND6srRSZDeZbC5Y
2nY6zXP+sW276UWLtRerlOXjCIQP+c053lnCrfBfRF4WsOGSEa/mp4ej2iizLS6wdLvWr5y0SLw0
ymf75MxhDjXGFOW/nzBtQfJTbEzI6tbvP2XIcOJqe+VCSShqXbPFjz6zk/kQRzjGhAF26TFCe6fK
kblL492sZ2POBqUsyHRUPqierhY8DIYWsV/QGYYoPg1p8iLC4DYyncfaBth2/eNu7DeDqwa+2SJP
hUri2/1W0laJ1TErLrlTOUfD6QaXmjGvG4ryp+tDbewGg4cNSkVL2+4dbAyHZ7RR0mY6G33Xn6bU
eUayKTpeH2TZUquUiIOf4ibaS5zQ6zyVgqaZzXKLu7SE77c7jTFNk8YqtFNbVVbsGRn/qTfY2bzX
H9rYJm9GVt+u5JhmWlrqeXzT901+kIJcPdVppd9qfVwciwpjv1BuNc2N4hRfWq3bc8Tb+pJcefBn
WGJawOuoadVwilQzupm13rrLAQ4m2HgVVutOpKc7ydfWtwT5AIFQYX/givR2sjXZXxeHVXJJLOW3
iCMUAgxlZ4ytbfCXo0hUArRZJ92FGOXBEkF4IWXwLcnXs+ZQqcmhSr78+5hZZEghL1u40q7rI609
ZQYu4PlNb+FeLCmqwinn2McyR8cqlBvd6ztseK4PuhUuDEiniHLqohX6dgW72amHZNJ4e/ftdNMH
6vwxFE59UCJZPtEQezE6Nb1DRatFBHiqPl8ffWtt4ZDRpVp4me+gJV2oDHkYV+mNXmvRUxI4w3OO
hbcrmykPrD7896QM3o5kfVR0waq+YzHUSg8RNMU5llziZIfOvTTvac5txD8GoTilIaZD136dNzf4
7I5TUqA5Z0x+nPp6qbu1PeyclxuBjxMrjVmYYsCi1oE/w5jNGl7DlwACzWM/OPN92M3mTlN04xRj
FIoKMFgAp6xvoFLJ6rG0MElOVPmLlE01D37Dc2JcfsvEx1vevx4O9vtTkxgEwIzcJWDN9VZrC0oc
eo7qqmVJd1aGoEGgXroxOXe8p+Y59NN47029EYFwDOnZw1PXqQysnjlmY5RBNBl4CbfPYxB7hd64
g/kbfTXv+ty24gKzAgwL4NCAll5lEGVRNU2GW8uZrY/BGzauXiPk8jQPQDuuD7X12aAHU/4GyMGW
Xv7+1VsxUVCaD9JJvqAGj6viqMSPQismt8Gzm8gvNG8auj3V5s35vRp0+bavBlVCkDI9jiA3bd38
ySyrfNHTIYU/l5k7z7etT7YglkGmaqC/11EiBiEGq0bTcKBBlXaAhktXNX/Z49P1ZTTkrXgE741a
GFuMmusqOIqxUUzYu9oF0+7+oAy25vNcDpDV0PTwOams9NDF6uTnAI9KN29x4kkV9TNoneKzFlhW
fWCv9KeggF/ttkBOjn04qV6WpbTTouBbC0zJQPfkPLbt+OiAFnzKZm1wzbEzvX4S91o49W4Ekp+b
2vzZVHP2K5e18m4KWtNy03xsKWyn/ZOaKP+U+BvhzBjJoUuJNXAzrZ6Ozhg+S3lTfAuHhCeoYrY/
qkn7VQ5GfagGW/mIA2t7kpTg+1yRaU1DH/6ea3BMUjKNR2NJNElSzNumb8qXKZb/jG0a3IR6Lh7I
5eojBamcaocKZqLW6ucutCPhalrQf6tl6YtqSNKtqiTNBz1odLe3itrrC1jjTR7mZxqIBYzOLjoU
sXLXKtB5ZRipvWvoRXsJYI14bYvhBeW+wjWK0Dg4Zja6QFWd0q2ADLvwmO51J209dUbhtYnSQHJH
OPI342DdiXBuHzO4tujLpdi5CyWazjzkSjQwLcw/Fck66bxm/bapm1utFvq9YfVA/bLwFFCN+G6r
nfK1DW3ZnYWsfC3DUPqjiwgtzTLojmOI2XhTSha/pVNzX57lh0JrsHdUMsNNJPMbeICPaS4pp1BN
KtdRSprbSmgdpTmWPumFgwJfmhyCMC38YTRbtwtC8dlpexn2L44pWSeBIkWRHROZSLsdCRoEaOwC
jG8X6wfNajW3DNs/UazlPo3cH4E14gkYwejSm/GuLKbgsWpbxMKGWccYwjEfU73/Nva8zoxoMo96
VkVfp76ePU1SsgMCwJU3TGV0mCWz+2kGMSqxzfgtN/rmEymQ4wZyU2VstUr8DmclPNqJI/uSalfu
MGjNKTBi2UU3yXKFCCUIH0J4ca/wSpHKczRTg+w7ahPjHHxq5XI2jrVhNnxDyX5QGvxxgHLOnp6X
v83GTJ9aPH4gP2jVp3JSVLyBs19TYaG3NWUKpa9KiTzYwc6dlFnGcqj9zvPm05yrlmt09VdHILlf
ceD5fa11Xi9liNr15nAzpu1y+o6dp1dKerKiiH46bB5Xbc1vEiA8t6jF4GtK3speK2XEViHSGwGH
7rZOxGcQSdaprCC1KPU4YAKjZEeliGu/MPXpOQb+QWJoOTHhZlW/BiMZ/DJW/xm7qlw2cn8GNoki
Dgm6n8pdC4a/CfzEZmLcPD+EqSZenTnleQogtlv5DGCmjGMPD+jf3WzU98ZYKLfz1H8QRdvfow1d
+PXQOJdcbjRPJGXujrOUedhF/BTIVNxFaTJ/7nNNPQ5Ge0/K8H3IbNUzRvE1TOr6YI2meXCmqbkb
0bP2oqbgtRJDwxWhQQwC54VMqlkHUTTPZqKBVQE3cQOKPvIMI0rcoTDOzmw4RycoozPHx0vv6M8R
gXlE0us5NqqfwhwehGkNXpfm5UEtGwtmt14eCil9wXFPgiRhP6hRr3hFXdh+0nWj24HdcwfoGnZT
5od+CHvfiYIffeuU7LRaPZahGVH2hFiIM894zChd3aVWgRqbXne3UVo+pFNtuWoVtOd6smp6f0Vz
LmclcMu0eOxFnxyLLHPcONM/dFr+xwKzjxa0mN0IWy4tTgjeMvoQyNFTS2H2kWVF96UDb++2sW64
IlA44PTAfsjicjxpYWbc191gnmLB5p1HoX+fnKGOebfb93aRh+QVcuv4dapbx4ZywsEYq+Km7Drt
HEzlh6KJxZE+dfGVI7A6oPs9Psx5ORzrvBhcuwFD1Ddstdw05Q9TU8xf86wMbsGpmb90u5TPutDK
B6F25s/QyBGR09r6o1El6cMoJvNRauTqbKf5jzCWpqOgpGAcp6FJXqTeKX705mge5HASN7qWtZ+0
ZjnQQ9F4Irai+3qWQp8HWOtWNuxHdJ7EHUdteydnpXKUrbkAeZHP1b1ijbofTY3C5WWNp2Zm87lh
6vxBH9hy5zSu6I1SuC5iCf3DkRwkKxrjpOVViS50kftZnD12ZhwdpGKsfytRVL+oQfAwdOV4nlT9
ezCEyUOf5lOKsLLRIWavKK4CfHRW6tC159j22jHOXZBYSOipoj9HSpB+0mtumqiMKs9KZ+OhrFoU
2yvRPsWN8rET9nTMRic7jGPzOClT7UmJbHybnbbzmql7xkkMyJjI2qcotfJHRx0kd+BSuoEGIVq8
POWfbdiylWJLvpFLBX5tqmIAM+s5tmhtGv4zABQa3WCARZBnmuqHIVx0NdGRF2iVT9B40Gtq1Nqv
W8k5VI4R+0oWxiddOM2t3pTql3qK8Ilgam7ejOiWR3n8Z1LnjNxnsvy843C25Fr9PfwFvdVSUH2n
NJw8We3I3SArykGJydZnzcaXLAoDf4QaA4RNlm6MOsyPjiY1eErF2iVQMWBXSiX4ppuN+lIn1TnO
u24hgSB9FtrjSR9a2xdBKx87C2ki+Pxs3EJQDqvKj0GovIyiqr+MddF7HVoDgVtECXjKtvqsafn4
ZOSjXLmSpVBFC7JKduVRQ3U1Yk/OjuMWVvyxlqfPc5MgvGdN51oZlUNntN1DaIj8UlSazgllp92d
pOf3NnPwekVMnlkNfN5w/hZp2mdH/w9kbfROoIhzkNDmeqcrj3hCSB7nzOc0z9OPQaKFDyRFwc4L
aCt1p/wFiJjqCeix1XNc0obFiYB33dS/ZMEdzkWV8VvSbo3/UAWDzwH5D2MvuvzrHrgcjLpdNXHA
sRF+FTgYyX2/8+LZeKPSZAfosdTQ35OTQJvEeWlK86Ual2MgsJ9xTd7pUm28OhA/WAwF0GxBjnv1
1LHLXGh6a5KTWX9SuAY1+zbZw8Zsdb4pzPCaX6TdMb9ZfxUVebRkaLqLzMNquG9EEH20eWCBTjCV
yvJ7KDIfg4EH0C2UOT370EgSV2WvYt66EyBbiwrxj6YEmAyqmKtnpBNmIZR6ROdMLf2EXNKhNPYQ
yhslISAmmJUDE4M1si4JqQAg8CLHNWaMtI+sx0eKa0fHkL6WA+1Gjoe2Nc77cKeNx9ZiDkFDjuY+
TdvVY0ukXZgFeYOFiNYGz1WMXZMLzZE8r8VEEQGBfiSHivFSfQDas8tD3XhVUnXDkxc27KIRvVrY
qB1t2L2ace6CEmNG1PgDdAp72IHZnsLuVtAiRgJZm3h6L3IxFbVJ2VnQj0mmB1xS/F6fbrPEOV5/
v26FCgUNql0Azt8LW9CUBpwggXRN5tar/oez89qRFInW9RMh4c0tkLa8aVN9g9oS2MBD8PT7y72l
o+6sVKXmXMyoey4mEgiz4l+/KVwi4qwrbZGLQ9DuOWUiAhSdT5Ve2i5cZiUPjp7sMnvdqim9AmZc
fFm0IGgsefhJnGNQuPxzWVg4yW2vjEf3Lc/JUR2vOS9cmnyEyPy/UU4P+hd6IXQTWzO3LI9wd/M4
b4NXp9PnTYdHWLjo0izCWnZfVz1Zf378kS5s+ChZTxswNi4nSsu/A2M+4kJbsdAQ2cXW9tQG090n
+GYHb9UP/to+fzzcpVkO846AXvpo7P5ni6zvDbPCTIKM3aKqEbFjgzePPxcBC3gxrrWnL73Uk5k5
2jb6OiC8/z6bHUjZGqNRHJS3frcIAtLcCS/ntr9JDPtmrtcmtpLu2qe8NGGwcsKoBrs/650PBDX4
UIvWCw5LKcWr3QbNEe5BvrG98cfHL/NkrMAjnPV5cMhDYoRqBGLO+SOqrnWCQZnmoZVlyaVgyNao
4jr4WDS65Jqj8jCbFaqSCsHBpPLhpSzrIu69to1JrRrDwVLrsRGkrlC3Yq5t428jx6KLs3QNYkLj
XtKTcteb5zTmDl08TEF5qqyNGzGSnTLh4fWjlsv9olVpnDprEE61mfwxlfncTZ5dhe5atmEik5qg
GccI2Y6yo9Mj1Zx9XcZBhR9nYsw4u48aZbzf0OrTjSTSNDH/WuZ+fixsLBOLThqRVYss9mX2uEzl
j5O8JWxInztZE+SR0cvxx2J1w4trJd8bdzJDeBYNV0sqX3JgmygdW+uOqwOiaLp9XJqb7Ilrsfdq
1tqN6Lh4FaPY5Vkw35nuekeB3e6E3mrw4mEOIWepD92afbEk0iOtByAwyIhOIQsCskw+2n6iG9aF
WCF0f1B+uSLlket3P9PJ/UPFL+LAn+Y/aw5xSllgGx0gZTzRnUNWolMMO818dAqrzkNMwpqtl00v
vZ1Nu7VfiG1DdjGqetwMOcZVrW69qc4EwXCNAZcLkcO9KtffVMzG0Zvb9BN/Mx6qPPltOa76FjSS
W2OArdhSl1wZPKsf7zpM6iMyPKwvsrG8P0VeGHHh9l/JSvdusr4qj2VuTk8Dbe+oGIsByGpYZciZ
37y5cnhwrArbEUhWQICr2AaD225LnNs3bZfJGNZEFyVZ/dOTwZfS05vHvM3NWG/U5yoNRLh27ncX
qfcm9+bkNuDCfpCAEl+beZ3vA8xMNrx2N2RTvtN6P+MX9NlNm4s7c4LYP1t5synqWnvQjLXbci2/
X4k3jjVoiFFRazup0SnT9cF4GNPBv7Mr+QiFqY77UZlGmOZ9H1rO9HNql6+VK4lfdYhfpLHvb9NS
E9skSYejqU8/03bSf9ZLrfZExbdveIPVx7Gz22qjROY8Fa3d/Zo0/3PBUXQoetHsCVFpQ7eqvyxG
Y98nUqa7gk7wbWsMFi53S7bv2trfl6RGD3am70Ur7aNdzF+d3lR/RO4+evpc/C4Gr9y2lHt7v/LR
yfRBqd8MZstBwD1ya7RO+zz7dvdJ1B2mgF5P0IGj8yfTWT7PribDcuBi1In1s1/1X+QIyTvC4Pw2
mV2SNF232noaDX3dQ1GnOy9sEPWtqZl3y1h1j2Y7Gy/mlMw7DE5wpG5xlUBeEaCynvPXuQMbGstF
hFaapizCqe3ZPtZfaT+TcK9S7IaTtWVxgJTBULaBe8Ak5gqsq8xT9bR2pbUfK3XTBaPhQovLk+8l
N/+9qsB1XOLhACML9butK+fWn/T+qRSpddc2wXgEExafRNOqjTSzFP91gblwPTdBpNqMP+mFE9f5
cqNmyWxFuNfd6vn8Kc+SKa6S8rNG2tTRXZY5giNOxAG71LMh7OdlCGTk14N/LBq1fBrylbwmF08i
KItxawdvviqme5Ay8hPc/M/c1Wmkw1cv6/yHKZdv0hAEOtRF/tnW+3krCqk/Yhbobya37cHzVMFl
29djA4egdBHs1YY9xLm1ln8MMVSPS1drxDEW4w2AUrkL9DSzcD0wzNsTN+NmlXO58ey+HcJUYLaW
F+2ahjkepXt7OLkEGPK30pblpa7aLAa9Gr52wjC3flrzUupq3OXpmKlwsaehCBtZ6fe9l+abUetN
7O9SOgnWuDwP1jQJQLWiB7XGDh/aZunERer3X6u6Gu7UNMnbZGyn/maZgmNZGoL2Pnxfw5VlVBs1
kjIdYC8ETtKiKsu0YzA67lNmtuWPrm7d5xTPcyYOmp/QWXtbxH3btHVEo8/+jQnC2IZOmSJbw3Ir
2/Zlz6NVZh0t1ihiUdU+3hw1G888L6A0eqUloQ04gSyzLVtwxyGt8IpxvHs3K82ohygTDUU1berU
LB87lVihCpJkM/dgQdWiVzfZ1A77Yk3XcJKZs8Em2ridpirFpWLuIysADPTcBV922QNsV+zKuWeK
cExzC/R2aaN00dNPcrariDRPPRz7sf5d26CG2SgB4rtgippZ6pFtlxj2kDNLxWE1woiHiQWa1bP5
Ys8AXPk0+m9lbZRHtpGOQO12+KIJW+0DU9hsKabJWps1PQdoMhJ5s7qIUIdyMcqQSDAPGLlsgofK
qXiU1kjtl0DmhD6YWXHvFmnQR6puTnLnqiCj3vUBKCYxrFtzDLTYbKAxsNkG5PNM2JwqOTcvyh1S
dJXTCrLuzrsmKLF9dwsYHISWqr2asnlrY8S7z9YOhF95ZvMqe0t74WBxNQ60Lo094MY7nzOVXB1y
rSPak6UM0yCQd2rJ6zDz5mk7ycq7nfou+JKCfG3nxsu2aEXdbSZT/9OUDMvDhF/iBnRyjfPEMo84
Qsx7Wwf0aq1ej+pVaPW21XRcgQWNtNguHe9Tm9rlY+MJ/6kvLXoyuZdsNVkGoRtMRswbK7bcJJc4
q/Lmsc1yN9YtmdzW/Ia7AglnLFtd2wt75bCW5upBC+q/tkaPB753srY6SR45y25bfexgzznOtyBL
LJBrTzbkzZMJui7ln3kM8nuFUfurjrXgTVJnotsMDhivqljSJ3zu6IlGe/FIV6Y0yanOaqYgUNmx
mEBhFHVdkIg/KEnlt6SqxQt2GAb77FTa95DPjHhEhvIVgq51J1WexnQ0CrpUND7WQa5s3JX6aUlt
eO3QcG4QI1aRZgLu1ETB7VGNrzd1n5QbNddGTDMLXJo4zUMynWBUCiHImNq9yIxu1/i6tplUmW6p
SUrIxkW5r5Jc7noN6/G1cIKnZfCSTTcpGeG3p0JtTvJvvW3JsAtMUHIvycPOSZLdAGXgtZmow9Rq
6psa7Bdye15u58UgU0R20y7XNdRNS9fflnqdqtDrOloYpVU/6qhFd+MUCBHCoHRITaoKczu6uUY/
wPO+Adl7jzm2l28yMatn4LlPrJ4/qe06QL/FGFui4UwyCIgKequBsu8n3pMaZBKbazBHS+vlG6Mw
hig1CG4is8/2fui5V4Re5tv72izusYRdIcVY0n9oTRphlofHXN8ZMhbQ+O+CBox2Xazm1Ujsfs+9
Qx6z1ZyP6HLtnaD6fqkbzyx3+mzIO8vWfg4SJ6IwKcwynqspu1/4j6HeV8imexoGuEEmmYf7woyr
92yXO6Mq6GOSr7vsfMDuKGlSfDFrmDRUNzRky7RkBxEktvVde1TCK/5YXaO5Edzm/rn3nOw+T5yp
g00x9yEGlM23sdDEi5oT/SZXXfLTpEg9ZG2Rzuj0gjQyh4UomjGRd7OyOHezfhCbBIhpt+aBsEJj
6blP5G5Ke9Wm3xk0Jfmrq6Z3cdXlEO2T7NlYqqrfOYs2HBsn+0Eupnc7YAd0mHxYavbUq6dRqWZD
fcBJkbfFRi2dHTZjUd/Vbj0/9LT29k2i23G3VusBTP2zKTwzwsdWPvSJCn7kgcUxh6tguR2w2T49
b3IgNXWkhSuaB/J7h+fFUBVna06e1lz+RLohD6lTzruyK/Q8rlYkpXQuqoOGtOB+HkxA4nQYv2Lu
iMwpG0oE0uVqG6E3NO1t0Dr0EVTisap0f2MXDQexY3HrMJzxu51J+VhZAm+eJFW0dNbscz5ITkCm
wnfZ+9ZzOoI7D8KmA6I8scWyYdlb2TQ/Z2aZvGY0YO/mZfjmsSLTXTuXiGzUqLoDvOMgrLtkjIvW
TW6witbuk3osHu0RQxC7axN+YTMb8YrUOmy8fqLp730J0prG9rSop2L02s8dmAKR9R5xToE/32D8
NUal7w7x0PkwOCZOaAOOz0brrfqgtYixgmzlXCicaVvCzjTDzNKr3Vxp7ZumBHYrQho7qafrjaj7
9t5Bx/Wmu7l71Au1xlCtO060082TePIQoxQXmbho6JZk2QsicbnxZ07+wQmyrWmzJLXE/iFR8saF
Cpp76sI/9VxVMRMNFbzIVnlg15Za1I3AghJe22EdEu03SPoSWVI4t2osKNW6juuBggI/o8mLCun+
mpGb7/Mxp2G8Fu56QPcz0f+lYER3jxec7qhj1zTZzewan8Sc5Tsrc+6KfB13WW1VVH+Jti+NQTy1
chZRQNVy57fTXSCH6nuisOvJpsHhKsz9MEzTqdkWDbW1TO0hKteeZidtmHun80yQzhrlUEahfwtw
Qt6Q5XRRM3XGfWCt6d5Vhflsabbc01/hy2iDz3097X9BkOt+C70oMFfAeXA1x0+GBu/LZ7F90cX0
eU7mIp6kbrBg7bx9CjqBd4FhyPZ2dc3gtXb1JHTFQrdqXWZul7P4NgKm3DcNjnKhVLSIu7pz7mxy
6++1YVw3UIvc175b3qpaS55rjR6mO9XeZvBTM1KDCUU/lWInTWOKeyuRBR173ESDrtOfUydZYnzW
tEjPMQJIxKRt1DqRSWU37U3NfNpIpPS7ruH4rTCyoG5bFQWOYTSHCr+nndGzw6HbLb7hlNpufZbI
Zs25gIZe7rSf+Bzjoa6qH5hapwS8WsrZzSt1giwyOB31Om5B7OUOXk8byyDpwr40aZFTu2y5Xf0w
Rof3gUPGhmNJ54jGg4akWKRmNulI+65y09fA87LdVCrjZ4eRwScgpOQ+WZNpC+PPuu0qZR7mYjVj
GlvaGglt9sPGZkItVrlu2XRm8ryndjcK3E2avEp2iwDeCE0x99TbU0t2jlk+z03S3rWjmmNbCP22
0YvqTcO2PeOMmr1dhhHPUUxLsxGn3pdWzirMavi93rgq5HABPZvC6O4z5dj70TGnqBeG+taXQsSn
QxXvi568GHwt9gW3+2jM6Bu2FR/O6vTgUGVwjXK88eJV9+pbx12sY86uQClYdHuIBG04jNyfx2UI
tcRMv5EJjUOaQKKB85bXWLFy6+nQo5LeFgtHfy7T5U6MrXolkba5a9kCd8gOxLE1C2Ln1Ki/kCgS
HBHYOW9poapvnpV19zgPzbshoES1RffHcHmXojPg5pnG19mAnAR/XdsQ/VPFS65RWOVF+ZgPnfXS
elV7NJWcfp56RPcKfDDOkmHeVrWbxyuXxXvbOh3TsnCbrS1tP1JC3+ae3m8XryUnNtP7/kEHcIlM
vDfMQFDkoljS7we9xezMWLwbsy+72AzmJCoH+7u1jLjYUeJGorBw0sBkPHJy2R9y8KJQ6flrvmT6
l6JdyptkWXKOSPsho7fKLMf/u7XwUmwqMQEv2YSKYTlN18rIInD0aePIzo5THo3GrmMssTKpqacp
aTAzUV21Tde5ukvnQgsr4dAp8kT3WJa6/JyZYxObeps+19nYPAbCKePUdl4Ka3mQa+LcBovuRb7L
HmLlwR5JwS/RTb+qyTe2ijtf2FSlSQEsPQSO3O9gTlZbdEda5M4UvjR/3Z9ZUn6tDDaX0NJVqU7i
6uzBUqm9HWvLeg5Kcc+LGCOWjxsGtZHv6AlYG+lU303uBSLsUpKoh97ofuprVU4HyFj5FlXRxHNl
xesYrG+YuLovU0LsTJgtjVsCsS3yqTTy/H7BgWk7am3xG+T8qTHUd7dvPo2OJ8PBL9rHIBXZQzPJ
7/bYi8M4e8Zt66NanJzauXNWzXtmeH1DBcn9iDgdhag64rz+UmvLb1kt3oMnffcl07UZN+lmKQ+D
D0Qnre6mcHIzmkl2ftKKft3iUTNhm3qqKXW7u6U3qIWlqxWYKyQeMEJaxeOykI3VjyZl55LAzgG/
yBsP1p3l/+kKld4sro0H+KKTr9ivRDZN7MwUv8stTkfDpmrHmknbiFDrbMHEm7WbwWrTjd/WOCSt
7bgLnKSJtMQ19oEsxFZM6nfSSR7JFCM3aSTildf2G7/wrdC2nc+9ZrZQToqKfAtrPmClU8fCavxN
PZ2QYIn5UaFxMZjmMn1elfNa62yfmWq8R1ha3Ngqmkil1/lPs+XCRVlKqt/CVUemV7+1NPKB3ME2
PmueutUwAtFFUxwbr7Q2Zke2QlA0T3mtKLfd/lu/UrmWSfEpGRJxP/ZQ5Sx3yiJi0qudmEuUpL2e
RVxRnK1R2/ZWUxPxdN7pPjuq9Lt0O8SvtRY2uRlsAr/jp/j4+kjCFUFuPJcrlygix0seW1fLCWc3
gAxn9eALbDKb3AUW6K24qZLniTjIEKNTcJZaHfTR6zglg5PFyOxHUwU6kvrrn7xMv2lFwq2QJGYO
bdXj74PFUKeJ/k7WYLPGYAPyuicRamCnYZJCVlO9yUxMWTEG4kZIEbgiWxZlM9AsHB6tEMxO6wtW
TfDqEkLjV7Iplj5hi6u5Y8rA+NrZ6bhJ2Fs4L/zq3nUzri70RyOz8uq973TEgbfyDpzSjKTQfnSL
/WKJZYknOKW3ZeDUbDRjtjGq0r/J8YGPFpdWgTx1dEnUQFkkcrXjHkupk2f1K5ytW61Xb5BNfqfj
sh8n7xVXOxkvs/mzqZwsqstsOliT+XtorCUuJ/tZo5qJVM4RnvVgIEmaLVHl9PPTUqbqsZ+dL4ue
gUcGxavDMUuVoMYooasQatakha6stDCpnOVbp9s3gPWYYrkAVF49jxEIvfwJ9J69lVpmb3myJTZM
Lo2jpvtsZrUepbk8fNxzudTA+rvhciZvaSs8Y0WK17TMgl1ATxo2Ed9DwWL7eKBLrU2UV/jMQJNA
8HXGLLBoZfQS8uhROOa6sepORJZTDlce59oopxbaX33HKm9be/DJc4J8N93rqSiORuLLKyyJCy8N
/3r8B9BZeCeLs39HyQ2uyKhx8kOhgQCnNwWanKaCKVH8d1kCDtkGFBlYGQj1z17aolMZJ6JyuKg0
5SFPB85Sw9evfJoLfcWAZGm0W5iJYLt4asr99dJEaZojxqvryastkt6JQnSH8/rjOnxqSy4PxhXn
g/cfCadgbOh0zMbJpjxnJjiNmVhcqZFCS6fcFZiCxSUq9iuWe++filFgdaAwQnL9rltqjV3iyLGt
jj7mF5+9ZUoegsHpH5SZeUbY0za4owdJoRqAnJlXuALvm6YMDhfIQdvoYyh71qqVsjFF1wXIyx2R
ftF7Zf9qzWWC3Wa4y+3HK+s02/7tmf471tkS9gbRW0wg/aC5n6yBthM5w8CnGX6xfQ7SAvRNS/xK
r/bSA0JS4MksnCNIF/t3zsAr913ZBfnBonDymiruoGYqp7qyAN63808uvDCeEOZYun4+VeDry7xJ
UP+k9Q3AntfaYa17+xLL/8y55r536ZlQJUATM13iPc6X9ampM6e6nh7JJDBBArOTcEqYm2Ro/Ss7
yMWhEAHBUDhtI+c+N6SujGC4lrdX2P0W3WepOyDi19JfLhhcQL7RDYhcrDfYMWf7R4/bVh1gPXAY
J73ydkCYlvph5KSwhAQbdA8AybMR0nCdzG0wDWYeEqaQYL2ggG29qj/Vj3mhT1e+6vv989+fdbZL
2+MgMAUxQJnxrYKG3K1FbBUUkOM1E9ELWw1uYGhb6MM7MArOtrYhh8qLXzcZDlUzDRsQdMfZEEaW
XXP/v7AIcWtEDY1tEf4E57qnAtUf10L8JGpHz7y94dXlg+YVrtzpNAv8myZP6Xvjj1xjQ+dg5huO
0nWu+aRferF//4qzrcBwarOt9MI/pFPbvJajch7a1dBeaq+fH5aT8/bHW8+F5Uk6yEk25BOaijTq
311gnWe7LXozO0Cj3UKT16bfIoUAkX9qmiu73IUVw1DYsp/+Tfbp2ZesfIl0BAuNg+znW6+rd6B4
6BbG/251xXQh/4mYFQ9841xXlhROSqPcyHHV0qLCyuNMW0NjCjYfv7kLj2PSokYqhw4Qdd7Zmxso
SqXlFAS/m4N9mN1huXFX4YV2bl/zPbswFOJnBkMxxnc630NHRrFdTSQn89xY2Y+OEJGu//j4eS7M
vIApcCogcJd9pxxOO1Or/ELLj9pEr76nxxViVBdsu5Jo2mlctSsH7IXTnVFO34fsBqCrs/dnt7Qc
81Qah6ajM1nBEgpukuRPtawPXKpCbJc3Hz/gBdKqyYhMvv8j55071BV+hvUkVJWDRoaHmQ/cZ3AA
hfsROwSbj/iZQi+yD6O3bi2uZP99pXHMBiZEaRjGHBz/rjQpWRmJrlcHb7lP1FuevSbZ21RwlcuG
K0NdmC8BPKMTC5ivSfH571Ar9ties/TqYOjFgwBmtvX2yQnsK0fgBR98NmS+n3OyqcH07+xwWrk3
OY1ws2OgGcVDOahp7wB6bZpWK6I584uNa6xym5L1c08TN4mT1ebyXA7Nlbl04ZAAUOGYJFriRHQ7
e+AkHa12Fb6390yUnW56RzLmlSEubJRYXXEEMVP9k//Ev++0pj3RU+IMh7q2Ilvq8epB+nemja4/
u/M1d433X9DiUU5+qf+rfT8/9VIf5MBPNeeADjLD6LlY8idTKJ33iwnFleny/uQ7DUYX0PQ4BxA/
/PtomU8got6O2h78xEoR56XpQ0Jn4NGpvPlbbqeJHVme0r6PsIy9MDCnvL3ydl2G+LcCpkCkWwXd
GKbzu1SLesiqVrMTjG+1KaqEC4OrfRBpnWITPO4+3gcujkW8JfcxDwHDeeWmumFCPl44h6bKvo+a
w1XTmexdoyZ3m0DiuPJo7ycOeejUv7gvgi2/Mxn1i3kZnUopMlvHyJvug/F3333Nkp1TeFc+5Ptl
wGqkX0Xa18l2/ZyV35qVjaWkL49wndRGL8uvHB3+lW30wvOcrmMQqEkwR5Fxmrp/3TV98k5oOqeC
SDa5ofMcqiGJnOEH1mthPu0//lYXnsg8lSWkd+E5hNrg38HWVfbuBOUObWEOnqpt3bS+8jwXZj+c
fqYDH8lGq3c2++E4U+X7rb83/OSga97W7HVEjC8uBRFiogNCnNjXzOg/PxhhgBQqJCTxFs9NQVRS
+23jlKjs6wL6dklvqblW0Z5eztmiYgwMVyhoaZ2d74pTUkqjxNfhSMya2lXtUNy29lpuMxyWrgAC
l4biSXCPxADWo4D99zuVhEl6o23Xx0x6y2HIYeeli10dk3b1rizfS0MR5QY1HDocZ9vZUKPdlwXw
YnlY13tXYrQInXbEYPnj73NhkzilfGNtRDPmPcLRo8dONbvDFNt2HjLf+TT4/dFI6RD42ZU5fmFB
MdTJ5406CAP8s8JAMwwYgyuGC8Owm/WNY383ix9FfzfM1+I135dcBL5SERB9yXp65xPgCHZfd24G
JGrBwXPaIyGsKhKwqJLai/PG2M22I6/sf5cGJajIx7qMLYMv9+/UGDG6h8pAkQDI+mtq8IfSKbdg
kqbWVrrGwt7Ro2bP5e+Pv+CF18o2SJgGVwGCEs6RN28Bci+X3t9n3rixnN3qeFGVvNVpR27CemW6
GBfmC8T6k3xMJ+nznVZnaLUAjwMvO1QtNBzHMbZak2FCme1LTb8xyynGtwmNpa2+aYZzhzL8s3L8
reoUe6i5Wzonwoz618ev4MJSAQzEy8YE5XwfAFk6bJ1liVtDVgY7mnfb0RoipV2LHbw4DHgLJzjm
fu/ukA7WdG2a5M6+VQJR57qa2Kg7T5Bfr+wyF04DYBAWPRjnycbjbOkb5Hzo+hiUR8wurHgm5wMS
tJ58/vitXfiUlCGUyJwJYH/nB8Lqk3Cdz5q7L3zdOCbG2ITpbM9fEXxbe0DPaxkzFxLBkVlRrJ+K
V9Qh5zZHWBrRS1Cr2gME4hq/oB+aornT3ko8s6JSK+HNIYPejn5uPa0i1en6ox3JiJN5GCxiQ0fa
9XfWUv1/VGVIL300aGDL5ru0EU/DTW3uTO/Qy2o+keByu4tqMSbkJgR28zSnnf3j45d/YS7xXTnv
UdphVn2+W3BADwp1U7KHX3nEruCzLXykOf6Vb3xxGFJUkOLgYPtO7OlA8Vp7WlpH+lSIIVKZxdKx
1kea4N8+fqBLswk3LpN/SJqCffrv9scO56jAy8ujhsL3m4cBza/M6HN6jO2Uis3iaPWVVX9pRJY9
A+K0Bin5bJXw0JVmOQr7fO1xDm6D1IMWnIaq6Db//dHwdcEpC3suavazgRQBbhgEYgHoqPtx/Q77
NVrVk28ePh7mwqoH/dOpLShiUEKevuVfBaedGlgJYB6x94IKIp96USr7+vEQF14ZiwUPS+aCxWBn
H8kYEaeU9IEPZQbNQZ+iEu1573exDpf5vw+FaxqJXADUQC1nTzMmLqYPzhDsjcWJAyjqpwSKNRNR
blyzhr70VPROMJ7jTHqPsMw1allscQXmyBAziiQyVXPSRsCBVNHHT/X+G2FShckXomODU/D8ToVT
Pj0720j2c0qCTE+WxvcAAdPTx6O8fyCAfeplLJW5Kr6DjMj3qrTCzfQDP0aGSOyxIG2RYpnLDtev
K1Zflx7p1LWg/XRq4L0DN/SOiLPcSw923/9MAyMq+2s9hPclClscWysEFRP7tfOVWldFDmE/B5Ay
zDBJXpZgjOYBEVkhwny+8vLeb3kn8///zQnEneNdxNhQIZbrEra8osg1otNUGo1Sr2+7vtP/8xxn
KKYBmwJt4ncluj/hIqGV6ek7ud3RL6w+7Bohtr7sFKR/7cqGd+nJ7JN+E8t8D0Tq9Jr/2iAMayaN
sEV34o5dlJoYS62fkDVdeahLH+vvUU517l+jwIIjmSudyqM1wWPoG8gbXIXfzFI/IkjMNqtK3fjj
+U6lz//03yscJx7RWHiA0mi1zqEZzcIxrEzwfh5QHmyqIcgehAPlR5/z5MvYee0PoVlo7Zz+xQoS
F3luvt44YpIQRKC22M7YRPQw7KhEigU6Fgy7CkrlTaWPP40kG3eDEdS7qc70l86VEKGrvjngPJoc
cyuHPre0Zr1rZtwkpnVotxMIHDYoot/UzNUt/TXvTtqJt5kpI5aNR3by7VxBafXMZEzC0h/53sBW
8TKgp/UFXjVSK6wDgXPm75WY3W0Kxz/KAzM9sLad2xk+SUPij/VM52M5lmouX+0GnntZj3MssuRH
Kglm7V1h7Makc3d5Uay3TtN4x0Gz7TuorcaN3w7LVm9QbxWrjp+Np8N1q3MPMrufbLClFU9dgzs9
jMXPGZtxOKM3C815Zmd08cDurWy7jtpnkCqxQdDjw/BptXSADqum44BFVtR0lnVcDIL09mOjV1tz
hn9I4nmZxwRNmZHp9cmOWjG5X0ZZoSHAjRzSs/F9bHp9g7148lRgHbXlKzWR3/XOJz5/91vJDFMR
2iLubur8bOO08Nk0blfEf9X9sc2Gb4PZpTvoVG/9SRPQZb27A9aAVv7x1Lu0+3H1ZVURf0hT6wwV
gXjmr76G3GbsGurtUh+2dg6r/+NRLqxcg5YDjRooJURBnJ27rlnnyaoZJz5iQpgtei2yUK6Gb14a
hcMJJwUqsPeNpwQll58XFESNS76xgttXI5fyruVcXdggaFQ6pLmc2lvvMEyNPNGsPznGWLmAW5sV
/v2EbOQTzO45xnsJrYLtXAtvPr2hsw2C85A7g+UGdIfPgZc5SZpcMn8P1uyj6HSR0k7Y8TnO/DXF
Iw166TFt9QoJ0DXM/f29no0dbIQD8nT0n+OAMh1mfMiC5ZCs4wolyjMRSbgbJTWY4BM7Bv1aIxrX
arxyC7w48P9ZcdB2A+78dyPulG6xFZ+EUH2gR4r1/JRaRvULNxorHAx2R4lXDrsNmc9XzoALBQjO
BKRMQrFB3H5evBVY75RmNpUH1ZHxDK9R9z67yyMQ3va/LwwAYyoquugcC2cLo9XbhZ5NB2sidXfo
aR+CvH+S/TWv2wuwBQ1MuCU0Nk733fMHQiPB4MWikMLDGTNHXVt3ReOmj1nQ1maka1kQDzPohesK
902W9fykkmVDFh4egAoZKe6N66PEU+quQUCchN6oWm3/8cu4sBfhNET3hRKJULfzSsxvjbpb9Nb4
H87Oa0lqbGnbV6QIeXOqMi1VO2gaaDhRABvkvdfVf4/4I/6gJEUpevbsM2ZYpeVyZeZr3BDSAZpM
DxUdydtDbC0sDz2ZCKvNZqWLPSUj1Z6VEVeEgFaWgat2DYhW4JFZGsZOG3zza1Bopo6hcG6XVdla
a4EPNjj6NCIlbawKI7jKt79m68IDfkEzYL4XVick4TnZR7o2umok26bZPgrKjMGcdtZl48KjYMij
gbyMKv3yIOp9ZJRTjRhu2KYnNeq+g5l+Ai3qFmVwKiZjBw628VXUSWk2kq7z/F8maaXhxwMiiYMr
cMFFpDNTXjlatqfgstHVpAqqoktLtRKo47Ie22hSX1qVaTqWUGd2oMNqpn/2lITVGRWjc69nvxE+
eKH//w0CkO0bmE7eXr/1xPIL0I9Rqd0bZG7zTPzz1KxRA8jCqSjcpJz+hH32U6ZbVYvZuarNS17j
gHh7vHUQQelVpv8nUr7D3Xux+8tJ62Xo3JlLz/hNEiCtY8P6Si9QJij7X6BLqqfCVyu74kr6cnvs
9XHAUBfXYxkQGq35VRiBJh7UiWU4apT8CXINecCg3fvAdchgEOS0ec0ACSFvu57QYhREvUv19EIh
prlYaqKeGgrEVPjw3jZNBKvQrmBDVXJ0vP152yOT3OHZQbxYiiiVPklLlsg+rq1e6Q5e3R7FgPRb
GGb4gXyCpPKI9ejtQdcnBaF9yiVAU2Z59mXp29NMYSabCWjX1dJpMgZa8mqApGs0FO7toTaWbwbZ
yLS+aaCt3h8t9DIT71TLCdXwHCMzYxuCIOzsz43zwO+lhYSZF458S+Rx1KfoBTbsERF6hK0a3lsd
w4qtrOaLZHZH4T+AzgiHCHnxZKTPtDKxM8Up0Oq08xzUfEGNNy+BsmdBso44oFBoz3G+oTKiXHa9
JQf0QsZk8EBCgiSqbD9PoXEPuWz9Evs6/90WU//n9lLtjKjNueY/t4pZ9S2kZpxvJyMvpwNyxmoJ
476WSG90lVa730vFXta8sRX5TCzeZoCBwqV6PagS4wbVVG3iVhj0jkigYKmILkB9uv1tm8PQu0V6
iCcpza3rYaBI1gN5JspeqFOYsJTMEnGL5O72KFv7kB7+/x9lPuz/zCD2ilqG3ZvihHV0F/cPyDVA
p0rxWhCOTWbtnOKNvgBb5J/hFlukGHF00UN2oZGQJp76xLNgpUZd/JhAr0FgWSqQoE7rsDh5Vqe8
hiAH9aMR12DawwANChSsijhE8QHC58EQBlk/356QrVhpAKOnyIMRzbqOLkJY7ax+iAGcZqgM+kM5
fhq0VjmSOvjnwazixymAUN7j42N3pdjZUiO/ThDpdu7ZrQ0w958VFdTvLOR1vTSeAuG1q6TgUitt
+tPTx+HFyAlbtN6Fnb0mr7YBAEYUTjSUL/G/xXb+eizDBxHTDZXoStbId8O/UgvhOctwh28cGTGR
5AHZouBnEoyV0wMerY8a5ldopOpxbsBJiaziTs37HtB17ulTf4pQqE8fuh4989PUjf1PopOHf1Vc
xGiUIjxMvhohU273tIYwKW6KoLkPRGWQ7aw3o/CYcY0VtlR4guBKGb9jZy+uwhhH1+TqRdhLIltf
vomsnjpJrJhYOIeIqI4NIK9cARYEhNxERwO4l6DDoArkeq8GtgowVC/A/2scOsTLOGHXk51GGSqE
pua7UuP/r5PjP4ChdxZ0dTH+HQKLV2iXaFquHv+hIUCdRFAPCu4ZjZrYnozxglD1QVH96N0zSfcS
qBztIBBIxLPr70FxsJv4FZ4rTYY3i/Mayh8zluQ/RW0o951Ra1+mrJShhoajsGe5sF7GuZ33V7l/
/txltUCLo3wqBjG6xF5sPNQhQuFVbcD+wy9sQtoSvCfWeRFSu6eh0/OdML41z2iggYOiXoC53SIW
NPpsZZFqkqs0MNgyFH1P+Qi7b4qq4QA1WNi5rld3Ah1LETwKPi4gK9hB11PdYI2FIxshNlC7oyQ2
zjiz5Cb/vfUIhlGpRMzITnWGOVwPY5VpFZh1A0W50qMefXEu4xMVyXQ4Iic2TodyyNuPxeQhuZw2
k7GjOLn1lXNWBKiUxV19ZYfsaYPAdOTWanvS0oCNk1zGyds5JFvD6CSThHCSV66/668Mo3CkTxL7
ly7lRi2jVn7tqbYe8rSRd+7yjV1Kvg+tgkuL6uPysom8sMQWINdczYxRp2oR98vRP1fsToidMPke
tnve1VsfB+4RoVP4HGsEZJGjuqJpsuAIvneIMI3IEPwSs5238sb+/wuBoT4IVAK4yPUUWggbFhOn
zw28yyRUCAf5Rz3+LDbGzkBbn8NjhP8BReFhvrhjIIjGmT5Mvtvo1UNI4mr3Rv9qYtWwc6I3BwJR
xKGeC4FLqESZVXqdejCYiwwdqyo0nzyLOidWrDu5/yrkcsZoMFOrgnFGBWjxRbNIrV/qWXYZYy85
ThHVGa+0/FOo4GatWR6CMZG8h9HbWC+6piL39FwkM5b3Rx/oRjggoeUWreyhlxGfR637rAYRGVu4
ExbWnR6gWdRREc5UKAqtUCeWMQ4B1qmVq5RON94nQwXB59THXzoPNGxzNyGtIuzBjDeC6/yG0ShE
0VjFW+96R0KxRK7EQDQk1ZOHNDdtzDZ2LuGNw0zexjQyhYD9l/GbOhoGZFnrX6a2ZQIxYjuGqvIN
Wmz8hAhceBwGHXksVA52ZnRjb1IpUnm0KDMTZFnabClMIsQv0epUeKVnylGXx49eGb7sPIFl5uiq
As/CUTyhrzAPRIv1eg77PPH7tOw9t8E/Bba7MB5BSmYOWWl9ho0MgU8pw19h1dM67PPIFoa2mSUR
/nQDjKnbv2Zry3Ly54ruDFZfxqIWyriPjLnp1O1nz0JWTUIC1HjyinhnWTd2DrVSYFjEAsiLy2Ul
RY1IJePBjQe8ImxjCEtgmNGAR87tL9rYPwiDzYh7jv0MY72e3hTukhlWneXIXfoQd/qXJEb2DgT3
GUnOh6xTTl1V7Gyd+e9cLClQLBBZc7eIO3QxZtCLgi6HXuoGDbHnsep/j8VnVfodJCcRAcYpdm9/
49Z48xsUzBP8lBUATLV4T1tjXbqa/lPCC5EpP9EetLX4A0Xiozn4drvn4L21gOAjOSAczzUuSRiq
VhZaytACrc67sjB+DHks7Ezkxhnk/PFRLCEwxOX94mc5ME89o6WcDc40dM8Alr7Umr5DRNn6FnBU
6LOToMz75HqPEHPKLjAT36WAcYY85Mi68HZ7iea/YrklKNJYcKxhYK0MmUGJszWx+HGR23OqGvMV
RCthmNuCfMZAZGfTb40GiN806ADNCGTl+oMEq41EOSh7t+wymPyCU4mfc8vxreI+qfe4nFuLRLMA
DBe3NFj7+c//qWpkQB0brNsREEDsiMv4XkLicXg/lJ/rnx4O/V4aLSoC2NfDpLGWj5SKeJSY0xFB
zceu1Hde4lv7AIQxaFf2AnzRxRBKYnRGPFW+S9npkyoJZ4gdx9v74O/babERyCpmrCbRbEbZXX+G
KQB39QlXjjxCGDvQCIwSINRoEh0rtUIuY9LTEKgVhTW0+ZPRb+2gaQoUlrX8OTGB4TqDGrc7UWjj
y3V6sFzI1CPgPy9+lTxVSoYdM+mcVWCVk8ndJRmy6cftj9+4i+HNUGOjlAfFcvkKaxXEVa0oLlxC
4X2lflfKX4b43avequEk7WVvG6HMlCCoz00yfB2WlcNQzESel6LvpjKuLuXnwrpXzOIgRdrp9lfN
c7NYUQqx+FjQj8MAd7kxMacMLDHuQxe9y2zE6ykwMU3iKoB1H+l7UMOtOSRVgxIEPpPQsjjaA+JH
2FLmkiMTLbVjVVV+dY7Dwart1LMSOqhxoH7GuVV/napyN9PZuFko5MCk4ZUJTm/ZRDO92pym0o8u
VV2gbzNkavWp8GNvPFRS14PjycdfqRoihHp7kjfHxbEAKBNcECiD18emFVo0qTizbld5d0aiIQ0X
omKoxljIdnLXPWHT672bD8WHmv8MOm+xf242rY5a6lWp5A6WpXwVsyx/CAgNO5+2LoIyzEy44sEF
fXbVwmotWLNWNgaXLil8m0KEIxRBYkuvGKAc0Su8b9r4W+UV1kvdovMajH681+Da2MPcqEBA5kSM
hs9iVwkJopgDAJqLJAAW4Eo3zgwSPGgo/N7dXsmNDWxRvzFpLiu48iyHao0OWbM6N1F5fuDjbDCM
hyl4FTrQTP1DEf+8PdzWlxHVocXwzJRXGMkWcKfQIrjuojWDOV6UdfCfs6ZEoUhBSvw/DDbjIEyC
LlnmYhqRzBTxGzCpA5jlh4GX2kFs40uYeO9/sHB9gi0FyAq4dHnlKJofix5OiE4ylNEj0knJWaQo
+B9Wan5Qgp1m/lbP2MbM+hFpphL8L46c3nPlP0i6eUS0VJvcotkBum8tFBuCAEHDDHrgfAP8c9j0
sTJR3CxUJ6prpJnDx0IX3RBV19tLtPFWnklEtJwBzjKBixivxdbYKGMLbVzFCCeh8+pIs+RcGZTP
PcJRdjVV0r0xpsZg+xLl9tvDb0Slq+Hl66+cEAxE3DNE0sn66jdfDA83zuYhi969ETWRszxHdFhF
HLXrYTIpBHuHlqZjxeOb0WffO7wfRGR0b3/N+tmASQ30RvqQ0H9XeimChtiZWHehW2gmuvDVkJz9
Am3Q26Os5wwoA/AiC1rH3JtbfIzZm2gRJ4ngdoFSU2oo6gMGMvVdYOH5kaDzuDPeeidSkUIbda77
Yp28xKUopSBkBZKwrsm+t/wHdH8BZL7c/qitQVCPggZL+2sWQ7peIU1tPCzifMNJa+3iG6hOchF+
gpf06fY4W5NHYZVnOQk94PfFsUIHzxupWCpOpgY2wQzV6ftQxwIKufrbI219EevD/4Fk0htYLJNW
CACHUnz4wiqLv3I7Bec09qALpMi77jgWb43F607h0Yr65ArJn2Mr4HVKHF68VlfuZL1rnQDgog+W
v9rT0FkHrBndosrKDDDF5GexUpIyaNIkmOEFRXTAtn4NJy8HEOWPlvIQ0vw/TT3WmYUx5jtX4tba
zewpcX6YwzZfrF0DoqxXiyG80Bn47RsiQqdW22CPqwn1K3ICw84K/t10109Z2nPkP2x/Enu2y/Wm
9EsNRQtDTy5ouKQfirHKPRvzExMppEYIT10UlXddWeof4TpVeJ9G3vNI61w6G40UpseUMm7xxttx
+iXLsYDigB6rNoasRvMNpa8mx2dKMP0zlkkpnsqtMH7PgwGNQYUk/5SqVYiW5tRX97XSWc9j1nWS
3amR+aFIEbi3pbpRMFUcdbwmRB+P00NLBey3pzVo5+VC1t2L4lBmHz2BQu9QNJJ2yXoEMr93aFYj
G07i6La5XxgH1FaHxyhQcJ5VY0N+pvGiNKcq9YeCH6BDLw17WXIzI+m/Z7ovV1hHFJBgRqPQvqEL
WFdoS0toKNWwzsEjWKLnkaypfkBbagp+IBuIfitahPkLivd7vKl52VerRHoKMYcjvXrSCGqb+pJB
CIvr4hg1vS1WvLzRkVS6l4Kf8O5jDeCJksVcqFNXlYu48SMDrV7dyQeZbgriRXgpNu+GHM0ILpku
McGKLb+845sqBP45wpYJ2q9D2R98PkvpRefd3zJLDwBVo5DMtbvY30MaxVYcdzPD3DpPZnqSE+uo
hsXd7WE2FoipAgw387Qooi5uwiDLZbKGXnAaLGTvGq03XbmXwfJHMuLESHu/jjHuC7cHlTbuRIo9
4Fvnpx6dqPnP/3lASUHXmFoWWa5Yc8AeBZLw6hQMOCscMoymwDtnfvLSDtOkHBKp1sWDCF27OHuS
1Df3lNknfAh07ziik3qUmvEsofq+m+zI681LLXZmYJG+rls+YhYWTR63GEMU+l2Vd7y3AltHWD9M
2kNJdoNEUet9VCjSxsqHUN25UrcmiQgF2HQui606Fm1RJYFYIwqJG5V8adoy1w5RZVa/xXTARvr2
kmzc3wrkCnD1CLFQ7l7sAy0aUyR7eSyPWKHYwCoS20NddDLrXzqw79uDbWw6aqUUcEweYmAxF8uf
d0Y3JGKHPJaJnkbyXR1fcTFT5I9jpxxuD7URERW6MVQyZyWAFVuvk/wWoRzVdJB6/zWGaDy36AGA
QJmk5hxJROVs7022NZU8YzC+ozZEC3kRhANtDPQUTVI3qMtfHhXHiyp20UPTT9NHSxv2TEHXunkI
ucHdZoOC8KHfMs/2P4cJryITBdvSctXEci3ZK211kNBerh0tKk9qqB28uP5fGQpuH2Gcm2GQpuV7
qhibHw1qBW0Hfg63/fWPKOoB+wBzmLBHqMCUoDqdHWKecbXX7qzo1kiEKqI+iMU1sGOUqSxEUpC4
sYlzMsqsIi5Bo3pv5D9ub52tXYpSBeeP40+XcnEkamSzciD4ptMPU3AcVOu76mFmX2IBZRdaJED4
6N4tPMvkkf5T0iVLYVkX01ixI0PMqDy3k2vc4CIPKEAxhkj43v62rUm0eJD+zcopUy+iS1kFoDC7
fHQDv7oXNHzfzSE9aoX2hNbj3e2xtuaROioIXXapsuJXEX6abFQr0xGNKIBlULcXQO8867nTD36B
FPmsz/np9qAblycl+Lm9DJsQbOHiEHqIk6Ec6dMSHSgi25GSp98SX2qUQ1GoobIznetMnXKYMWeX
BAvi2mI625HuGqwlPOKHJ7GGzDbWtjyIr75hnrwUB7zSEbM9TsLGGgLFAVSNJh/gn+VeIaUOYq3P
PWduWh6Q9IkRcbfe6r597E3t4+353Eif6TTA7VeAafL8Wc5njyMHU53i9xEW4qHFhZ0Hby7U+vuP
tzpPI81ByqekgtcXiZREWT51g+EI1s9sbM8FauqphqL38Hb7i7ambz5j9DbI01cKMWjFYeHX0/kc
qsmlg/ISid0JCO9HDHZOt4fauqLR2SAGYd08Y++WVzSYwtLC/dEdJuXYSfm5sPBHIGrZ2dTdh4L2
oS+UTzmde82IHjpih++hoH37V2wcCTYhmHJK4uyXZSWu6IcKhkfkXyxJUO9HA3/AqB7Fp66Jdm7O
jeMA6Zo55eVvrpu8Tdm15Bmx7qJmXZ8ls29eDQSGvqekiA4OjtGzKguBbHciBla2l2AfunMgpa2f
wPZB5Ao9shkSd72NEE9p8sSjMILU46ichrbIscVCkhynjsEHtdqEGR6ZRSWGF3Og7HQuowiPiRiM
KZhqmijKAdFX62uOml9y7Kpw+FWVc6WtSMtSPPSt1ES211ttdUo73F7c9y8W2AauExgj9K4XxyA1
zBjXAMwOMDn7iJTQt7KS73pB2nmJbe2JuYPIHPEgF5cXVwcFXwMOCh7Urx11FD4EmX5EJmyHCLYR
AmhUzkwwRNsA1i32v8CdqFmjpjtyfm/4/iEHTSFq+aGNX7JgPN+eus2lB9wG9EyiVb4sglT45pQm
JkK4qA0F6ppR3dwlUfUm9/qPxvLfKGmeSS2+NBgI/ro99OZ0csIRYlJmqMFi1/Uk5AEqIT7q509T
mp3aklJMuQdt3ZpN7q0Z7skx4gl0vbfzUavJ9ivBNdkmdjaU6EtnxXRskjzEQhqP2843jNPtT9ua
Vfqh8gwupYW+fGWiBTxGAMh0mMVtEhzAwEgg+xTMraB4J5HtZ8P0GJjp+DnK8ZGFF1u0327/hI0Y
xDueLQSRhJ20DA1dM3URcz+6xZji9VN25XPnJ+HO9tnIGBhlhgzT+4Yitoh0k1GHJEqd4GA6/Mfr
cGKIvEc5jx21i06poj6Rau7M7da2IQ1CQYJHhLyCnNcFHLnJlCe3TKkayQWlVh9fqVPFBbdzr6yZ
FgAI51rx3MejHr6sm0VG6Mu1UKF9K4TNr6ZThNcIDSiczhlWO8dKlUhOM7Sf9Do8lz32vDT8A3Il
LTdfDK2ovha12mMgmeypLW4t7/xCpHJjUZVdElt0MQ7LRqKFaUKtmjrFJXLvdFS2JppDQ/WG4s1c
/r0+ORSeRhKYZM76rNoJST+fSjxon5CcSv5DMcr8u43+9gNWZaI0C7EVVBXPiSPrwI49YpnhdLm/
k7hvfRLUN1gas9jv6rYLKIOMWuRPrmGWH2ss8bDe+oM/4H8YhlUBpENU4oZbzJwZ6TjFtprp5Mgt
HSLMZe3YbETUIMg3bx/zrS+C1wL8lfL8jEa9XiSz0dFUyUbB8RLpXGsFQ0aOJSc7MWljGFg0gFB1
nmbo0swX3j9pc11JuA4WU+J2Wp1hVgdcpxaxUux6uDS3v2hNo0Fu6Z+x/iJi/xkrGoXKlAMBL8TY
NB4jZNcVLDshLx3KSM8/o5oq/5naIuyOs4vvm+Qn/pfCk40OU2RVOkOlLJ7iqESXw/dwijxIAcz1
Q2l2jW5XqVpE5zrOvR7nybD7DW2fA1SEUqLeJZqSXvo01jvMhGOAF33RJk+9luvxQfXjpt/ZJhuh
iayLdVPQjyE4LSbVTPLJFHFPc1XPA/4apeNwL4jaB/COdX7Gczy7N9XpP7xi0HcCjmAw7Fwuu15K
oRslRYgFpFORa6sMXFc77Ie9j7dXcQP8AGKZwDP3EA1e84uPa/8i/HK5ddu0T09USf0HQ+ItWFu+
eY99L/bLcanhJ6ZhtuPNEogTnjlqown/YZbpqM91OmZ71WWc8kBNQAtojqi+Nf5Pb7j0qA3V7cmc
ft7+5q1DQvCZMUlEjBXcUM4QZvbinMjU5qcaT0sdwpsR7rH4N3IxrhTaOTzYNqA6VWWZoaHE+O3g
BHwAKJQfuhLDJwnrPCULjZ3UT2U/LLoSIOxRJaOnjhbaMh3TArkR4ZhTfpar7gnNFPmbOCZ7qiFb
Z+FvOJvvZhLZxTOtMsVWKjuU1oYG4x0Bkcj4jMMKXqT/U4S9ftjWQsE2ovPGu2gN5yizoMdCZuhd
kQp5NTc/SLXQwYs1WwunenDevy8s9CM44jwlVvWjgFpIFE99cPEEq3E8/MPgKgvFA4JR6s57bPPL
eHHNLXWO3vJKwTYS9w8liS6yr2DIO2maG3boDsXaKO3ooG2tGOiRmbLFI4Rq6vU9UmvVoBe5GPCw
zZIzCKePcgELW8JO3k1EP79LhinbeZJsjklKTtFjlhBb7pIhaHOsasH+xcr4K4naj0HTnVGv/TBk
2odKUne2/gb5gh40WREAI56a0D2uv3H00GY0GgVURw/Ct/Cd0CxPjQyvUsCqGOfF0TffTAx9BeH9
iH26PbQWSMqohIBquR46yvGPBtfrORYHQmTLtH547P2XPHl/qYOREK+ZA9EMplrc1BN9oUqhW+Nq
tfUZ8a/H0DDe+Le/3j4F62uLpj6lPeCNc3K7fKnkVq7mVWNGri8+GmN/kFR8NVPVHvJxhxS0Tkp0
cApUo6loUtVc7pJiLGJsusvEDejkKgLM2ri3g/R3VtwBDrJrTF1vf9pGyYoRkXZiOML4ClmCyBFl
0hGknyCY3a9MyMXPbT6KMlyxNvudylHV0FLu5Q+9pWn/i8cuesxySfqFhA7Ki33U7UTf9Z0962Li
Ej6XrujLz+fonycUvKy4tbQRp2B9OoD0f4vleE+MZGs9WUhEMUGI03VdjMHzLy/zRivcKgovSS7f
CVPW2rUmXUxj2pngrbEQPpmTA7iMK4y4IOlQTxOcjxFFTM4w+v/kRSk/dVGX2gnnfufJsL5Fqb//
v9If0ier5ZQrxbOy1pLdPB7dxgvPXmWc4aDsfNXWKplgTwC6kF6uWHJT61ta3cWWM1XheEefLz1F
BXH99uacj+91/J67a39xHywWTNDrvQBzu0/qimaTanwK0XTIh1d0gW1T+l0Jn6zysznuedttnT/C
K4i/mf26oqwlRSN6fkEBdzaBqqcfafVjGmI7M+OznjpCvycrubVcxFfKxWSqHKDFTkwSKdSzaiY3
5fpvS4h/i2H83S/iX7cncmu55pLOzMSD47+sMvZo36RjP1ID96NjH2ko/pQvt4fY2ucYlvB2hG2K
YsXiS9pAM5p6RDmpBnDeBq6O5p0lZseyTHe2+Pw3rXYFRT/ws+So9MwXu6LtWl/psM/K+0i4j0fd
Ow9dRHqadLX1dah95TnSlHzv7aptrBUFZqRNZwXgdb6qYSjSAyH2XCVspO4xD/DHtEUBe6uHrgBQ
YVcoGWBW5mUlpibY/yh3uWGFPwYkct6AFww/E/RJfupe1bxJkcT1GUEAw9pSLfP6iFQvbtCIwQwm
Mth6k9kgP/Xf9Lbq56mwvPReT5Xm0gMk0pzMpxGL3l8SwkyVpyQ75uXsZGzi1vyga62KuSkR6wNl
e0Wys5GWewSaeTgUaRaZiKIpaX2SMqUP+YBS+yz5ZWTceUOcVmfLSIXP+tRM7QkL+Og5HTQ9PKPZ
ERmYR+TqC+aP3aPUYZiBVBqIYkzBsZE+5fD+v6RilGa2FcqtYWdy2z8bYo5Hw7u3GvBpihSUBzk4
y6gvVn6qZI3uu0NcH8IUQCl2E5FuB8rOnt44Nv8OZCzkZWQEIDykqbBIq6c7ZP4/IIexVz5SNi45
avLwqhSyojVXo4kFM0iVUHWUbOjf+q5THuJ61F+H0kcttNOE3y3WJKey7L8ii/GjoSN9kvr6ZzQF
kE+b4utYZg8Dsl0Hk8uYzlaYYsaLHKRfjJ+QGNLsETq/XarZdymWvhdm/FtXu3vQ2pdWNCe6wmr9
3RJhiNNG0V60UsGPHI9SN6+SnOdbEpyLttSOKVo6j6I2cnnU7R1X7x6fYuPu5c2I5ADgAkxsljfI
IChxm1ZE/ilMD2ON15+SH+IGbRDwN0OkYGK/ZxO09UpmTJrE3IxQy5fvLRYXgScLEzwDC+FJx6RY
1exuTJzWlM9RO50k5S0QsjtSR//d5S/ex8jB8/jiZUAPcHGNqVU8eF1Bu1xo9WOfF9O5N3zFDoxm
j9+wdXPRN6Yxz8OStGfxTI7Apsq1QrtiqtpHL1LuyrI7c7vspFVbx4W7n9I8T0lkflZfNAhipQ+d
UwE0uPP1JHLKatx7emwEGphNBJm55QcsdHH9j6OlTwkkbwQh2PNeEPgOEjEwki0/h5SZ7Mk9bVTS
KVZQHAE19deBbJHOyMheWMA+40s1ibgY6KGuPKqtbt1XQjR+E2rPuK8TsxZOhj9GT6WlCy+j2siq
7UlK+tyY5vBQZI3W4I7dCTusi41YyHwT1OeqDdi+xWQEIRpRlPXjvz2wc1TSae6VpjyJqRphae9h
c1eIe5DFjRsLyCJRkE1LgWzZc/VDOR2KHixhIqRPmd86cjE9Co0B5ih6iJrsgqbNa4/c/LuvfSRZ
IRFQm9NnEanrAzOz3SYQXgbS4sTnU27UKNknaWjci9hLmHYYBs3e631jfqmyzH5+8ImVFU5nGITK
y31ldDXjOVbxEJwuyojPeP1FTfZETzZOKaYZ+iyig67eqi9SqYBMjTzQ3M5vR4/2UzR9bcMSYG9c
8B/Zei31+ofalNP4oRYG/ysSz2Jz70tWKR5Dre90uy1aj8b3GGJFi5at5N/1YdYF9/4U5h8qSy7z
02C2zQPaTL561D0s5Q+mlKfy12zCMFMyo/GlkI3h26QQXmxPjpSvoyJ5X6LRnNJDSssuP5h9DHxP
yLVPaMHo5Z3gh9VXQtbQgrae8hJ89KA9j2hOdo+DWnvRSVCn4bEZe+GpD+oxJKEVprc6HKXmgO1H
+AIUKlUOBpoK2aEOhSA7CZHpD8c8hVV4oIXjqV8y7Iv/V/lWmTiJaGFKWRpBPPHdOoZ1tzfaRiBC
Nol2wV/p41X9QitjSfPDKbmoSNk/942I2Q5kxgih5eiz0QaY7iSZf1K0fg9GvXGyeNfOIvMkVoy/
uEFFhI+TuCgmhyLpHSqE95kfnXxtcHR/PCbBpz7T3LJXd0pTGxuPu5QgBBIHjNgS059SEh0NSCuu
10aXrJaO6LEd9dF0bk/rRnhgGOCZ5MHcHct3e1srajDmeeYWBPjoWGRtGNuhNCb5zvptDER8kIjp
8zSuZtFvh6BLAoSgBCuTxVMcUDtXoKP2OxF8exxKv1CNoIkty4iN0CdpQYLv5GXx2SDXQRhjZ842
lgbNW24eZDYJeMs5a8SpyxvZr91YU9pHhIn8Q4gR7KkPeYPdXp6toRAnAlwKfW+t1oKrSy2aaYN6
Y65aB3T4cicYjIiyyBTuLNB6KFQAZgEa3j5oiC4RbUEX5/kQeL4rtuG9bk0fsVa4oyfsvveL6CtC
egTGADl/FRwbpF0HXGPAwyqe8Rha8VsrVfIhCodxJ1FYh4lZaglANfkICemy30zW03mTmIrIGeje
ITSG9imfxulz1oE183yzveehWe983sbjlVFZMpSl6IiBfrwOiAkt4TQM2sLRM9WpMZSBSpqei177
hA5fT/6IfGmj/6hF+ZiK5U4Stt782L3wnOSjkQhbXRpBkHmQqifJ9XPhEmXFqRDrd99LDEENBhrG
rJ21vA2bOoF4MxMT52JMo9KyFV/VXYP1rbVDKIgW/oysXimxpomfhWFl+ZdCjrqfga8Z+UPnaV5u
B+XUPVpiYfWuVPn9eLy9PTdKr3P/lA44MGD0Jpe7Ri70qggbSDPRUH6jAfE5HuXS1ptvgtkfJzH/
HOhvU5u6o5i9eJp1zhRr5wbb+nbK9DT6Kbhyjc3x6J9iqyRAPbK0PHLzBuQlmbsWvMZ9hBXGyTK+
3P7crbE48xIvOK4YUBnXY4WKFAVZJgquOtb92ZMH4owC/6oQrcpW5ay3h9bzd+7PdUCF+ccLeaZ3
b/DYUxC5pEOj50QJomEHDe78AaILuq1WKt8VeqkfVCobpzzv89+I3u2Foq2bDs4a1xxmTPyAxQQX
uhX6Zd4i89v0d0EofarV5OSn6uvtud06jDhBUJElDM24n+u5jfQAybLM1JwmHO5KuXR1YQ8utfkl
QE94e//tRi8yDaAGWIFkiFZqSDyY+te48e7iYI+wubVJ5uiDmCTJ1gohJQ1VnrWlmFySbAheghA1
dLH7E8li2NtpkRiPAcpCe232rdlDgw1a8uwtvcpnsjZKqdmNoduq6v98K/mZVHs41a3Zw+0c7Nes
wrTKI5IgLknVitg1O0kEkNTKricqvztL63bYROv0eN4CIHLn1yto9MUxKzS1AJ0wWG6fCPGdiQ3Y
s0GZ8RnJ4hQbJgxA92rYm3EIkAJaEbiK0t9fbA01QnK+QzkGRhn5cKs+Fb50CKLyw6SVjl56TqlJ
dlmGR7FJd0LE1n4hMND8o4jDvlx+rUkaGgOBdtXOP/lteVebf9CmARiCioPqn28fs41VBBQJqkyH
Wr4WiynUySqaDie/LDOdpKxe66A4CGa1lwlyWq8L3LQCFPJ5sCdkH8u4IDZFLtWqKjiZHJw9a3AS
o7hYub5zIW98zewEhp/oLGTF3r++NAoz7TSq9oZT5D4QZ7n6iFKuLbXCThdnY0dejTP/+T9BJuyq
spFhhjiBXB5lI7wDqnGc5OY0GHvotY2TPMdREvW/xOhlbUhoNF9VepmXvzCmhwZbuidr1Jv3P31m
IXV9fjFgb7ssGsbqlA+jX+J3JzTWMUaO4lBX07srO4iF6hSGUSkG/rk8x9bQ+L1uCbIbQmBDj/4O
DLBjgjeW0/ZBRYj13Vub4bh4Z00zmpWLMyxkgze2Q46Mbldaj2Jopd0x7vqKqnrb76rfb22Jv3NH
LYfq1RLIFahp2NYxBUnf8g55kN9JuAWqJS0cZeeC2NoR7D4uJrznyQaWF8Qgl4LSduklNLzhNTIi
3ZmyXRfize+h4sl7lX4y8KbrLV4E4EcibPzcIfPurEw4NTWFXOW5R77m9jqtR8IkEPEM/oEsvAIb
5SFevGE6mq4YyekDFV/lLMeQrCZjGg64TuxZHa8vWMZTscPkXMGuWK7UlNVCikC977bt56KX7FD/
1nb3iRafJW9P1WD9WGMsOr4cXwDmq8puLlaDnJSQ4uhj0HH6P87OYzduJQvDT0SAOWxJdlKWs70h
fB2Ycyw+/XzUymITIjQD3NUALrG66tQJf8DY+1CrreEjUSq5cln1npDt7D7o7Q7V4V3l982tBRGw
vNE0KNa8GTws6t6RsuwyCpv8w+s6YKlpe64CxXv7R9zaVEQNKBVpUlyL+42MWCpndhIcBAKY8r/V
8jPTnWRovOr95x8SEJcMpBM4dxqLr09m1A+oGwyYODul9tw28dc435suXLfLWIISlNYrE+wrNJWW
ZYwDFLm9mHHcCrrgmfI7Z6b9I1DhT0tRNtwotpjzo63Xbb2zlVs/Gu8xIj8Qya4H9nokV1UdExrx
9nPT9NbJn0wtdYP+/eMaHv5FLZEpHXF53WkflLpCGV5lXFPL32KpYFrU3UVT/O44zDK8xUjDv5ip
ruKVaG0thQYUX9TgyeGTyk54JeZNbx/AjZSNJ0VnfLqg35a38vWxgG9v6NKEWEkO9yl0pUETz/k4
xgfcfGU4osr8ly5R8ZFDPCO1qtaHGrfCneJs6xow7QPyx5MD3nz1rZWtRWalVMYlKbBgtAxXSoOL
nSWe2QfnPt/DDWyd0xdzNVSI6CuskwO5a3Mrrgb7PNTRfJ5mu3OzzLY+5CCO/BbfPr+jU+jWSjXu
JHRbgY3+HdMjEnI6RKvdbibLjEMZCmIzOG7W/QGz4OXWcwkEiLNaPewJ8m9tLCoPKI8yRyA3XmV2
IuuK3C5RG68LgHdO+aUkVuet4up28LHWdrhlqspheZ2vwigDQ4SDFWhwju/rw6RkqZgKDbX4onL6
yRssI7g3Glv5poqgl58KvIqesJFsv3Wm1Rmu09YJLgGmXHznLZ0St5FC81IO4Az8tKCMPVFJy19m
o2s+tx2JljcFdaL7dlM5k1vbdmgw22ZQ7sqdLNk7F3AroEBKRXQGshwSeKu9U/WuxQRTT+E/Ia5v
ufoI6D45Dt33t6/g1plgfLbweiFOXenaTFILXofJ/IWcVdz2JvRln4pY6e6rcJKjS5SIErpCbWdf
YdCNxm2R1sNO8Nw4J2RERDPAdjxE6xvRa5XVDUqPSO+Uej0WVWYnu7gWHKai9Ix4j1q2AaznxSOw
MeOg33TVppCnOMANPs5v0hHZS9RGzRPMNzqkVWsepm4Y//Zag9etnNUn2PHikGV1/kB3UOxk8Bub
D+ZiCeRUjYt44+sTqyYt8viCIg62y3RTpK3sS0M8+YZTFOdCiPxQRAFiuHMfu9LYKX/e/u2XM7S6
MEvQXaSbgMdeBT5JavPcnnvOWIsisn2eQs2PVbET5DdOMkp5AGMBVKD2sY46fI/UFYOD/Lp1aqwP
hVQdLT04dtGeucHWMQIKCByHX5Ze4iqOZx0ymFLcTxdRJW4W/RgV+AN6zEX/kSd7qhtbe4eCCc8F
NT+Z9qpQ0eMuqSsHd9BUr+7ArcIYag+yvDf4va4b6ONTiOI6tlRD67rBHsK6nvNGOldq+aOOB7S1
QmcnBGytsTi3LXrVjN7Wn4IHWGmoMx5grR3c5KPkz4WyUy5s7RZyBQx1KBbsK+0AbR7rJmzH+Kav
0vkxgBbrN8Ec/FeqY74TTLQFDbU+1eDJyCqW7h1aQ68vlV3RUWD8F1zUFskC5LBonLtOJOOSrZdO
WvkOumFummVD6E2pDJ4TkUj1rjQ7+7PZJ9lvPRjTyi0yU+lcrOTjc9WTJLtYekeB58yaZBzLqUNs
RGqhwh3CtglNt0QfXvE7NW2eKnjbXjWo1rMsajU+2WrF0EBUwOaqpE9ndIxnaM8yuIz58P4bDXkb
NDH6SnS4VwEFZrhdA4vD8lkUh87RmIZgemw9v73K1kUjVIMX4pdkrdUqYyr1JaZUYJYd5sN0zwt3
6vICrfqo6n0tNeaDyOz49PaqW3EESALKRPTZwPesrncdGHovl0FxAaP0J1anX0kM8FFXp59hJe3J
QmwdWAD6yOIzwGVQvDpEsh5NRRHBh2/42VzLHtVbCdNKdxTMc9/+rs2luBmQAiHKXmF9LbPg1Flg
O7BbuOsa7QFxOX+glHh7mc3tW3QEuBILnWy9fdIwBiYWvhfH+l3DqSybRzv8YJbzTuKy+TmcCTqx
L8aXq50bU4OEemLUERrgcrA072iztWKAx9ZVihbsZH0b2TTDHLoQzFeBKqxfF6lHD3WcNPmSD/F4
mDLUBwE0lL6VzAIf3WnynUnV/VhL253zuDE3W+C3aD6AZ+YFX4+P8bUqmC9V9qXEGCI4loMcPs9B
OAjI6DJumyjNi/Go6K39w8wKk95z1Cu/9HDuk8PkoALhjRGZz07824rmWPqiPrV03a96WpVMPOqT
IrkJHEDdXjE7vewG4TjvFBNbvzOlBFsAcBBM2qrX1M9RZ4zAFW/kRaawnmXjgQ7O3wJE1k7vbHMl
+s8IlCgk9+uAPqhOk1Zj3l/C+JIjAxCK4DSXe2PQrX2j80gZClaDEcwqqIETzyKzYAaZq6rfhMl5
pCX99hXc+hD0uZd5Eto2VyhPC0RD7qDVdemL+VC10U0cVKeyLd7/2KJNvLiQ0bK97gJqUcYfMJNw
GWNyPzYPlTGA67ffn9axCkxNvoihy9XFIw+r8wl8LnSLtDuKsPGa9C/7e3j3prFVUNWQUyMcrxse
5pRaci9X2iVvsweTGelsD/d5EOyErSX8rbIGBlUL+PZlZLW+zJaT97LS9dK5x3nxzhRtnp4TVa8a
t0iVKT6nEaBgH50P5Djf/sCNCKYudnVLw3Ep9VYHT1JSC7E4GHmd4viWFP2FwnOcrfyjUqqPrSUd
9WxPymn5J9cfC9AKnsSCnLhqlUkImVpG1OGaU5rqo2mDdzONmXk7cIqjFE0KFpyp7lthmR7V3Prx
9gdv3DRghfTKGPkAeFhP4EMTWIheZeZljjLnFLVQHgM730vQt7YVOQ1AS8i2cedW750oAZP1HTii
KvsxZ805ruK7YGphFH9x8vQokQi+/VmbCy6I8aWbythsFRDxBMI0CfvSi/BC45hZLGU/FXN5KPNP
+Z7+/sZrTiuVjvjLfPpKUdieDGSe47q/tGZ/oF/tSjyBDgqnyP2+/VlbF4MaGaeIRWLmqtNfqXNu
FjlN4jiOU382ivDGUEX8WLYiPchJHdwkuGj+ff+i1MSLoAVp7JWGmwPVMQt1BJMnehe/m8jp/nbA
AwFoRE7wExhSJLtGU0D6eHvdrW1FSduAZ4ma4tWhsYVuVk6iJjfanPzQLCO8n2a9fqhA2J1HJUh3
kpeNm8A4iG9cLgMJzOrIhEWXtZmS9JchFj56N37ajztgeGtrDdD2DJ6gqgAfX62RNW3WTl0lX5gN
mdMpHoc68JES/12EafSjLLPsC5i7EDy+kjxGAqQa0H8ReZI+yT7KqdohNrvmptft8RxlUfzRzEb5
oJk47JGEjA9aIlu/JQcevYgV/TNy3aqbBJH4LdIMBsdiyBpHORaqyBf+jp0QqeAYWdlksKLSVYrB
9LvKKjG3L8VDQF3vmcP0dVTtsfD1QhaeoRUF7nBF5Q0gib/U6ew8qRpk4RhniF+KnDjnjlmUW1A4
+CoSX+dZSi1Pi8fUI50Y3cq2YwDaOpK5fdmnn3NhAOLAku1jZ036p4h++oceDhKz4FE6qCKXHpoh
aY5xn1aftJDmqBDZfGsF7e84kSRPmtPxphp6xJLLNi8uWtRHB3vS9BurTUpfkrXFrXe3/Hmpb1ZB
GyVg+g3Qf+lcrdsblggEoxzqWlBcKOJVmtu1M73URjPdCr7D8qHmAcSdgQ5GbwMba5VFF0J2i5ry
VS7z2IO01bl2Nzouvq/T0ZCnPeiwuhEGQbwuxSfg+IWF97r8nlF9G/SG8oX3Mux9MzfjOydAXQQ8
uDxqSIRU8c82bTrtNuNQoReQBKUMMAlLXpT3po9Q+q2SdlTZfsoQJnkWi6a0GErl2RYBompzZmRu
EZSCji2Hz/QNozGk2zpPssazh9S2/aSKehDyU2engMXj8rPoJf2DNKALfnw7YGzdLtoaTMcXcdAr
05fItAfI9HNxyWUh/Sej+AN4TZv2EB8bcQksAXENfVBahesRhaKnKYbFaQ/nL/F4QLHPoY1QfdGk
aOcV28hRsSJd+IXkQtcdhKzta0uRbH6+PncxEfSCobhY9R7JauNV4TlBb46WM6456+wx7qnanDC0
z+ksfU7kqHXnWsKLTYFPGA7Jg6aX7y+zAS4vNTYpFrn3qmGXV4OhT4LXq4rhdalmVJySKW1O1lDv
eT9uXAE0D0Fy8TojybtOWQ1ErqTY6bqL0OPiUxJLo4eTJzoxBJ3o3CijbnqVHtneKIXpznO9kdpB
sKKZvsgrI467SnsWRU25zFrjbA3azZD+qLNTpcp3U934HbbDFKRJuycQt3FmaDUxQ6DqIPdZCy2M
5pR3cV/lF5gwFyV6rMeHrtv7/TZODM4Ti6IlOfLiW/U6rmQVutsFnfRzLD2pE2a1qJvMKGn9zeCT
vn2pN24bg+qXShBBxCu1EQT9pFax6u5Sm+UXMciVq8fBbTx13mia395ea2vvlloNiA0T3SucHEyV
sKT9g5ZQOP8Y7Ok5ksOvrdLtHIutZQhPZDSqAoVsPU7KWv4fFNnLi5khFZupLvWCZzV/3/6YjWhI
EASeBXIBlZZ1Jzks49S0Jju65AgKxOmIJLW+U9xujYxRnKHvwioUhutzIJP6ZmOYRDfqWM5nrc7H
0wLWOIaRJv/EcQHOM6Ms5EUShtdyrflwjnY2c/Mzl8k4HEZaP+tOpJMYDGdjCmy7iz0pyP2ibXfS
to0jSKDiRlEVvrRZX592IA6xldtThYJregnz0O8a02/bZ8XcGUFtHAwWAm6l8m8u0KTXC4GHQHum
aeIbAK/RUZmN8TTXSfglWfyu3306OOW8Kovn6DWUDK58aIYpoiJCLk+JJT3EQ7yTUG9s2yJIBH+I
R4z6dhXk1SojE02hDKlT9aGeqqPA79OWwlvY46e3v2Zj414gfg7D2Re2xeuNQ5BkGGZJtc5DPMwn
rc6C+yxWw6OcNXsbt/VV+OEgn0MfhO1bhT6zz1WUbBavkSZ1qWvhQH8YRyh4exYEWwvhtE5PAAGp
pR3x+puG3EL/ju77WWuXqs5rOhPWduRnxYe3N29jIZs1eDCg/l9To1oirKiaFORRc7asv/PwZ8bq
tkv3dDQ2fiQKRCpvgFzOYvLz+oPqapbrKO+QUFOa27zRzmkvfxXlnhqWzT+zSs0XX4EFla4jl7NO
zc18rNtJqsJLExVuXyy1ya00f0YUyS3km0nfOeUb8QdZ0kVOzMC96Kr1WjfKRNUyWmfOyq2VOifE
BHfCwvYSC+6TVgYmz6uNw3FMnc04gkOrmNUlQFLikuMPsQMuXf6V9b4xFiZjwLHoWkwyEEMVq3o4
Xcw8esoC60KLFOPC3sv77OIE8g+tEUez2YmtG4eCKfFLwsIBVNcVsdZMSWGqC3x6yA5oDJ3aPn2U
rXHnZd/YQo4Em8fvxEauR0iV3sxBbUsIu6YFpNfwTo6U729fo5fMarWBSLCRpuMZumRFqwtrZxK8
BDtFL6/MqthPW6f+L9ac4VMeKfmMAAbKGa5UdXbmi1zU2jFvE/S+1IB5/UEB4DE9q0NR12gdTGPn
ynyK8ApKL7RYJ6EvANzsNz35+Oec1NlfTB7Cp2gqHckNuN6HzmwTDVVr+raHSFZosIX19IyMOoYQ
WLFmNwJoyV0pKYHjOmFtae5ka9KpwD/vIQnQMXSVIVejE6Z9an5TxjOWWCg95LeAgw1ieG+cRWJq
e9d149jRHF/gxbTQeItWb96o9rFjpEZySVr7Dk7yMRTpp9BpHou6PQglQjwlhqzczsXOC7h18uig
8c5SyTEOX92qBmcuW0ll62w3mIc3oMyqxzHaU7DbyJSJdS/2R4Cbr8S7xkDVR1onmLRZavQpTx8S
3Xloxn6W3CE38g9NbFl7ChabX7bMhDUE7q9T5oZz0llWE13gWPupNKF47bh9utdd2Hg3kAhj75Zs
GejM8mf8g+Ef5mA0RYiddyl333H10RmkDU+x0J9UOd2TRLn+JkIr/8MDjnmavoYlBVNsiFGB6iw3
FsYi5kPhlH/qXN9DQW6vg/7XYl17PQDuuz6S2imxwMYmfutENDasFPE4R8qTvVLt+qXiMVzQsaSv
QHLWAIFxJHeivrcuaWoXx16R1DuEg4NDG4X6cxh1hRfKZnCQZm2vMN1cmS4ko1oCxpVWeVC3edWZ
UnCWxIjWvUj+pKN1jHT9L1oDX9I8/6JrYs9T8qXb9DpAvrTdgW/xKhONVwdGqaJotps0Zbg+lZlf
6UNZuHqXMo0dW1jgblPPCOvnlXB616wQNXBDh7EuzB1D8hKpvyTmlCSHQO+N2GtE2TeuqcxFcsQ/
DdmJknHRU6FYg3yinYqGtlCmLiNBM9ISzybJ/h44RjS4SjLOqtc4+rg3H9vaV0ot9BoWVw4Ifq+v
RFcKqZxyc7pkg/Q1NCWsBiq8anVf01CBGg0bvQAjevcTijoZum4YSEMoZJz4elGlp/dh6ll+yTvb
b8sDMPiTE78/qLDKQvNjuL+BT6/ZUS02mvTSCPuuC4ojFNJfXdcf3n5Ft+4fN50mOd1xugurR1Rv
61rrtJSWlxM+t0X4DRKKn897tcnWD8XRf/G5XzqGq86MHWJZ2Ex9doP3Ffg0XlGs86bQL8UQXTIL
r87EmVNPGiT5+PYHbtTM3HSImQurAATeehbmqAUDdLBxN13QRY2fRDRpOknOnwwrH56SZgo95PSh
VaDigrjzmChK7qONO++Nra6fJv4QDingLHhLjMlenxtVZvJnJGBd5LQ7G6rpZfnjaOboc8gkKHtm
c5s/7D+rLRnaP69FRfikH5DgnOeo5EI4xSuN2wzaeWd7jetUb4EdAk9A8hB0yfqnrfWw6xybeWrR
5fOfcQ6MY4DnkRemifE8D4rFWAFdk7CopPsiJsNBJEYn3pth/JyaY4N4tJN7eh/rBw2BeG+IouTO
Eo35MRia7K4shHka1Vj5CTZZuhWmWfokWvjvJHrqhbPkeIUeJPcaA5hzFWuVF4+adWMYdXC0bCm4
l5Kpd9VahH6mjZiEJ2F+stGLR1mtEufJqPqbUHUkqM9lEZ9NQwoBdOQJLHSUkXPywW+4XgoszQ3N
d0QfnfDfzL1YStpTUovqo41wgl/LUnAairk9pcLQ/cActdtIBSzXRkV6okIi3bMGs3qazHi4k0OB
0XBZq3xxjH7SInwFLr65FLLa3entFD4ozoTajB0opyHBOP4QxaNynkqpOxRy9rdCcsmX6LffB2pQ
ImzQxL49tDaaJf1vqeLPNcPB/NSS67mBbjknGQG80xxmv3Ocp4+TqrVu3VU2mWyoIeKEUFHAB32a
6JCdCyB9XmU3g7vkUm5e5Nohgo9za0dhhb6RKR8yTRZunXRYFXRxhJnJqHh5rNR+OWcK4tjkP5YG
w7sr+/jYO2aN+02XM3mL/hSgCG6rGSVjpQgSP4Dgf2lxVO9PQzklj7FphY9gELEN7iYY8BKyngTZ
SnqMrbr82wXKdyfXHUTRJjE9AM4pUQKXLCYPpW6lRxoJE1ylEYeBUkziWxw67UUO0MZ0sxTaY1En
1dEYRhwC7Mj+Ltthdmh0mSnNHOXKApfq/yPDnzzEpLLA0wNt8hWnyH90jWW6diS4S8KWvMA2+pPZ
dq3Xh0Xqt03Ze0xx7J3gtXGJF8NhogXdZVgay///zyVWYl3MBnnKJSgbX5glkEasGkptJzW/rgnI
yqmkyJyXNvM6RI5a01VDWS/ka3q+7XhQhHY7QgUodNCiuAsdppTsrN+D5W1EREYEi9oJcnOABlYR
MdIaXaR91l+wbr2deaz1afBqwP5z9Ttjnv92qNpa7eX7aKMvqLXVaqVuFNiMaMUNTt9wPh5b/UmZ
HkHUgG7do9FtvHfkkgAiqHQoddZd0jwZeOiw+7wo2fdYzo8icB6q9Gsy3cdydGL+uHNQtn5BOCZo
kKFCBX9+9b7KgzLVwlpq4SA/8hTCIJDPYm7Po0YoeZAa6VNQ75WSW5GfeRLP+SJ3e9Ux0xGpVJtE
yi/IXla+Msi/dRnxvLd/ta0rQJtEYRKxoPrWVY+RhpoVTnl8yWYIO3p4qsLqNhrr07uXUcl+li4j
9fVVUhdJjl0NkGTOsirJ/ghp1A9SC4eDiqn3+5eirb38WijigHp6fanxgKIx0ArnPIk+8eLZGc4W
XN+noRB76kjXJSOKs9RvC1QZ9ex1sZ+qEL8pDCDKj4UX5OXt3GME1Zz0+P+o46AA0giEpYpxybq6
z/Si1bQoQGRjHsvbkqnnJ9FltZvKkJnffySYL5JwcLN0ZGlWhx2nKUef1dS+OEY/+NgZ5EdTRM1H
BMPGnYnLxhGHcAvqmiiFPew6Qqm9krUoo9kXcA7BQ2fIycdaEbv2t1vLkKEyUlkYAld1DCVON5ai
mC8YmIP6wGr7mNLx2snVtk4Dg3pwYaShTNNXr0mPXmIrZyEiisA87wU2SC55RPkwVVJ/sMow2Pmd
NgIuoY9ZOup99H3WB3200miY6waB6k5WPTVvb5ooeJ5s8yxF9ddq3+p46V2tCl74PKBLgWCQ6q8/
MFQycxiYoN9Q8Wj/idBElHYIE5PuhT5EguJVgIlB104+NH0oYdw6NeljVlfVx9wIu59v3/OtH5UC
kZof8STQtavtpiAmz4Jzd0mzqPgc2HPmor4vv7tZvQzJsIOExIZs3Rq7mQVtOPY504R6SEEmqUCI
9h6zrRIKtg8DObA3qHKvi0QjCFI9Aw95MxY50G5FyM/BrCQQ0bX5Fm34276fW0/GEf5YJOHkop+s
fHt7MzeeARg6iHQDuV2At6u2ZVhFca+QL5zVLmncZKajLJwv8WTtILs3IGMgQ4EOLxx4SuL1y53M
UA9HB8hYUllCI5zlsXMwxm6IfDZoQIg/Mg+Zqj2amRR9w9a1B/JYtNzaIviZSLV+Mdo2/y/XVXLS
vu6EfMTrkOfELhvZ8UF8RqqrhkHV+ZNVO4vVeN65Wl/rOtoBWjA8KNQDk9uUlVW4VRyJCgd6EOYA
KwNq1cnqg7tJKOV3OxbVfxVYyE+RkAr1aFIpDR66GBDmDA2CrSt6CxPFGJ/736LMii/GS00zJz38
YisAtHlSirLwkbA2fyhJ2KReV+vR91Yag69yU3BBq6ShNrGxG4790rL4fMobS/YjQ4kf2oIxxQnW
Oex5PXFsz7L79M6k/DjmVWrcjipt91/1rM6f7FqSDFy5jOkJylX+FMhTPR1sSkfZD5Uya1BWlMrO
c4C0GffCcsoOn28luczKGNteX6vz4AEwoux5+1xtXFKatmQwMCg2wJaiUeYZAO5wSSSTOkr6LdX2
f28vsXV0l8kYAZuG0dV7XxatOUPBAuMcYhNTzLhTa4fZkA9vL7P5JYQAnmG04K5UBoLBceqxwVV8
TuvUHRTjSa+mndbXi4jGKsJCrwKvvfh90EZd5S5RV0ujY1TauZWVipll78M4A3741Wz+U8PaHaPp
UFgNOtbdQUamWjdmtzV+R2NymodPivJNGL/wfXCDYP5A5eNZyQ5f4jpWQSZakB4LcRCxr3VygP58
mmqJ4ZxhMEUuHe5H3Wx9bLv8qVI8qxouyBE+oHVKx3nc+QmufmkqGeb7OtrIcOqvELRZUHZSp+Xl
pdPq56AZMbJvPmKOupPsXxUXLLOYoTDBYQoAHex1AtnhG2giOBJedPlZlR87EzQk7JC2cnPrpNYf
3z5XV1nDstqCV6d7Bxp5ndkpBS2fsCz1c0ofJa5aon5AC+dDNuwMRDc/Cw3PBbO+4fCS2qEWKEMQ
3vRmpVuhazLZTVCeRWrEL7SwL3HB0yeNAJyC8BynRPx5+0u3fr5FPQYDcvTPriZUeWQ15dDBEtPQ
OiydQ1OZx6jeY2BvfSYSw+B3OCg63IfXv56pQYcyMfa7ADrphwMQymT2gOvriTs4UQyyuM+UByPN
Ffy4xrrew7Rv/Z5g4yjYll/0CsBjzzbCwyra3ZqWzce5gxxjKx1DsTqzmk+IM3x+/67CkqG2QpoA
Ku8qZJSS2qtV2eFmXRS3fRzdp2i5pHl9+T+Wgb0ELQv5pCuKnxHKmS1GOCwyuKTWxqLN+WyFewYU
V0GWy0BJRTJEJ3mZ3L/+8ezZ1NNEl5mM8Ll+2kTakehuf3j/tyzg/xd0CF2E1Spd1ie9o8XB2YhG
26O59JW57J/cqvudUnTrLDjcOOypGCleVfCJkppB7TT1pZ8Kd87LmzyPT5IdeMaeCOS1gjvPBgst
B26Z2K+D1oQSgEMn07h0yVwgqiCbxTcHu42KN6OLvwqpD47jqKa4lfSoOru9pS+jOZLrL9iHK/YR
TfcCN0zkAe6kCab1TrGycfkxDiG/BbhPDbH+ZRNNlbOyRoehCEzuoFGHvpJkP+Wk0f+Plaj/EZaj
53WtcaRiDtnEI66w8A+mT00SictIoXSSoXSc332QFts4cB5MPcmdl4/+p38Ifq7Uu0KVznogPzGd
/tKNuBGV/c4TsRHSFukfyJCUe9dWr7kc6N2gZtHFUTv6/o+ReufUj+2Eik34JVCiw/u/CmAJLdHF
P+oKXBLUdckYt+2xVOuPiRp/bCThqd0eknnjcvBV3EPeAgB163kNFp5NX6aog8woxuBS56KGgYH6
XT7+eft7NheifyZT2CPdsO7y5kMU5kaWj5Abfklm7Df57UCr246Ob6+zEbzA2DKFhhGzaNqtIrET
OSIfRIqm4ZD4TQlBvtjzTttagjn+i5HSoma7Sk1spwupDhesvkmVZDXfsFr+9fZXbO2WQdtnYc/B
P17rvEV1qtUphfCFoU3tDVLTq64d68mF8KDDDUi0naT3qo1B5AJSsuB6eb6uWoN6P02ZmqDk01kD
kx3n3IjQte3IbWXju2PvVSSb32eCkYFWDcBtjadzaJkM1jTCYYa14tt62ft1NcRgdSr1EHRqtBMj
ti4v4Gh6/2gvcwhXj41tToCaJpjcEcj9hyqrxp914IQ/DLpsnRvrOqCZrM+VUzk6+CW9/WNuLw6v
h2qbJHMNtQsUkapmr8U3bc1EiIncX6BcsQefXXdFAzVzFM7o9dGY7bx8Wz+qCQIOxSR6kVdCGTPe
STFcmuGCVKvbjF+iHiVJbGeUsxHsXO/lWr2qmTg/AALIaymZsNVbbbBTTBYsNLxJjbIqQEpM461u
JcXfCdE2txFG9TxHbXWIJEn5gtntHs5w6zyhDoBM+UKJJ2i+fgPKKbbLzqlxA2t7j1/ANerRy4YP
VfFuhBcfSucE3T7kb68l5ZMxlOShTrPLpDzAs/LHuXULsXdktkIMUqkIJoGOuCZ5ON2QNcxdbTiJ
5g+uCCPcPZz95hJU6ibwJ1pO65lDr5ZyJWmluMSocbpSHnd+KDV72vG2tnEwkN4n8sNqu6aOtB2G
ZWiEoaFgSO191Yat5qPvWGkX1Jfzz9iVSrHbaXS8GIbOMhk6lmAfh6puPtij06UoFaq9fdMUJRWg
VFnOMWFcOt9hPhM8NuZkzy6uc/1N1Uim5dJVM6RjKVtPplSf9LDuf9W9lX8ORBXcyY3eB99GR5nk
i+jGIbkL7K4Z/sqJhL9XmXZW45WTGn2XApPyryhFGJ7TGkVvr25wMruJ9TK9C/C3s725TcfvjtSY
n2HCaY3b9mY4+locikMK4T/wSOcKxwUHWfx0wrn7oWfq8BFanQnuWo3SkxpLlH96KC/WJOoHKQ2T
hy4W5hPoWO1LTv/xiY8x73LEIk9GDTjGjYambA95XMtfAR8kxiHOYXd7TYCxrFu35XCfhIOhekOm
NPdJrPXTCXnQJj7qdOjsZzLXGnxm38X5rZEWuXEo8Q0fz7o+VL+k1lQf+hZiJb4+yx+FrBvj71G0
xl0MCfhOsrQ9idHlUq5jBokAlEcgrhA+Vu8o4hpohugDJvaa5EXG2WbAPqGn/Hb03QoNC4QJ5yuy
76teiUb/Js2orC94NPiinjy9GcwbR6mRCNpXbt6K9RAGoN0v/109bJDhslrkZo7MHAezfhJ9fhco
50Q/ibG+p9vqv/vrFgwjiy2n4YpdJMXZrIu4sc+xDIpB+Lr+Ech4Rg/z7XU2fivIKi9y+swd6E6/
DrBmN7ZqM9klROa8cjEqeiq15Fgbzen/WAeZz6WPuAjqr85EP5RRjc7XzCQUGcHZzn25d1I379Kd
hGcj/IE9gwexDImW2eHrDxrokFiBKdmEIR2jczOtcqKsU4f2zhdtnL/l4UfxmI4H/612zk6nYYxC
GOetOodnpwiiQ5g46jnDF/agNMFwfHsHlx1a3SoQIRx29hCJxHWNJxu1aYzSgjiz7cKLou7YZ87d
lE2HvlwGy9HO9HDrZFDpccNUkMjXrY+5VJNsmAmpQ4jHbXdbjqJwg3x3Er9xtWjOIUcF1pMG5HpA
M/VTmze9nd3ETkEFq2rZ/djHGnK2QeDZMnp+YaBMcMqrcOcnvF6ZxAKgPyUFksFXyFYk+3U15Nxf
ZCvwhn64k4R6qwfSPbD7g1yVR0kvdkY019pDTBjAfC7Y/0V7Z11kVImAi29JxaVNqodqTk9yx+Ap
tu9GEf2Sq+mET88tIwS3mJHtNqt7Wx4vb5+k6192aRQC5aUModO8ngvniCuJTBIyUzcrhhnZiccu
6ONvCLDtGfVc30aWovBAHot9vhoj5jZEcVmgRD/YKOboUaBf7Docdu789VVkFYtQyRehr78+QQs/
Lk4DjWPaaX2PIUgFqE1tQp82ZOe3Rp5/f3sHr+8ifacFcQrhisR/3acPJ7Uc4rmcL2Og3E6j9hyA
JIOiqyAikH1K1HCP37X1kwHQh3RF945KbvmD/umFaHHfqV3lRBCDnfZgzxJTt8RQbhvC6uH/+Dai
NLhIkKdXbRecr2hOTwX2ndMPgNZuaGqeHfxKqRmVRLw7qLGR9EHglDEVQCfo9Xf1hdSZtdSACxsy
iadUG474d89ubhjaDwosCCWmusdF2DqU/y66hIV/NrOtyJgaSU0vRlzjyjreaJn4+vYmbkUW0nzY
+PCdkdtblU2dVfZdEhTZRS1Dd4q/2PP9UBQHLdG9GZVuMe71drcOCNoSqN4RxpgALOn6P98kOmsc
G3kCl2NdghGEoTz7Qdb9H2fjRWcJbWAC9ZrPqDoAZSoUWG8KSR/AGXfV93lKAnemRX5w2kH1Haf7
8/ZWXstCEjGXtAvM0eJuuL7dI7IK/yPtPJbkxpl2fUWMoDdbkmXbG0ktbRgyI3oDgv7q/4ezOdNV
FV3R35nFrGYaBQJIJDJfg5lwgxu5m1F2TcYeez88xZJQdLKJtk1V0iAz4zSjK213yS+9tyI37GFH
tX5f5IJLsraehTJ3v1QskDeLDqjfV3HqFoGOjY8I8oren488WfYmbGHdu+ZY/UiNof8ior7PELHI
FiRsoDllQa80ETIE4Fx7EkEn/iNpj7KkU2F6bx9P/eKirsLkDnQ++qInKUYi2ylKgZrjq6cHTuKF
M8IsvH12Hw+z/pn3mQUfmNbreh8hCnm6qgvNq7zX8/KoRPPyWFbK9KziI4kKH4rydVhN7Rj7GVFt
QokgmxrgsRKP4P+vH2Gp7zewriaZkxQYmedj97WVy1NUxYesNJ7bWrx2bb4BsvCS6P3fj4ddA8zp
3CkvYDsOeI6gsC7Bf85NO3WadOISvaIG2G7L5XyD/gPyN0bbY6HVLGEvHW3/8aCX7qsVW4QnArnH
Wat1Utb3TNr2B7rMmzTJNwDNgsJEunS6srQXdhAcTRgmNJVog57WGzNuQq/oleQAMuRnlZpbEshn
UxuuvFbOviLynrweSKKQYDpX+Cwq2EBOBATM6pRDW3nHFo+HRtM2+GUc8vEanubicNCDoXYhiXCG
DBy6CP/PsbL3Rhklr2oOf8332tG+n9zWfkV0G6S3gR3glS16dm+Ay1pVOOh7/JvPnOwVDZDoqEdp
dBg7kZAj1jIJXOQPr0mYXpgeaA7YtUBhKWmeZvpDj651RPZ9tNpIolibLi+iMuZbA2v6wADc/pbl
FbLnn9yUbBCEJ0lLAUqdS1qRsXZ5maXawXKyZ00iNJHAmFowP2xePh7pbFOSdTIvZ70Ywa2cYpmr
olZTHebTPhZzvlJIf5cJbasobbPPbn9GgnjPux18ImiD9Uv/93TXXddKYxiRhDShECA0VfjC0RXa
89V0JVif7w4qlKux8GrwtOK83o+leGlWKfBE9u5U7bnFApQ7roAMLnw4+rZQHngCkuqebgxh9ZHq
zDJCTsDwRZ34qEUGUr9CUj9HoSDTQcuIo4zEOWjYk1wiKacUgScsJGRmgu6F1F0W35ap3MVRekiH
8mvciIMwyiDTrxGezmdogiJdq72rGskZH2csXScD+VOvUsHbxoPTp1aH3rqGyz5fK4ZZ0zJQNjAU
TrtjU++qdK0wpelsKmyG5ufLtZB4aSYERZoDmHrSnzjJAOvFSsy5HyOKYN5XuZhUprQHZf60Pjfd
JIDl3F10IGgpnqyVkUqMXQeMg8D7PUx0/PzUwfF4bq9Bk9Y/9O6iZAo0Yil6aui3UPh4v70jO2lF
WrEaskg6D24Lx2CD2Ima+IYctPQwog6Z+vNalvbt3hufzCxN9L2z5ITjZmq1eGukxVCF3dB014qB
FxaU/BD9GgoWfIZT0EHaOujTVVZ0sI2u2ea8nzddE2evHweuS6Nwh67SCpQcmcj7b5DB94i4khCl
sJJoGzWqd9N4en/lTWRcHIZiCPkY2u5nKkZKPBhxpDbzzVeYW1vHj54MLK8DI0yCOlCC591ud7vx
v/ub+wJ3Mv+7tgmwP/H/3vT+n48nrF3YxTBcVrYouHhwD6er3qsC3QG4WehhrWIDg2n8ge2P6wCH
M462hVWp2cad5yaYbLUI2n7Ezc5q21TdpTZlnF1RTPIlEmn6V9Rm8b2frViEH//Kiz+S6iUySDQ6
eSa8XxYq9AUC+LijCOn4lvmlsBt/an9+PMhZkkwljGzDU1f6/1pffD+IiElElrzy9nhY3rMRw9ZC
BjoSb6or6zCNk99FNd9VzTUc+lmu+K+qC9wm8p0VXnYSR5zaarTcq/PD0EE7BUSCsSVqAGagTFcK
fhdmyF4DfMI9CRr4dKTSkoNTo6Z85KjbVlBYPTnGKrhZ+2lUlk+Ihbl5aMWu7LewP7oGCINi61cK
ZBcWk/wK3AITBqN0eo2qKQ6k9UjaUbrKbinSZ6dHtR8IzcfLeXEYXujAA6l0nLVQy3LWLMXDV5XC
I2X1JUz05lnLqyuZ/oVhqHeTffw7yJkrnuCNmXhNEh8EUc/dLJ3bW7gjDaO2nds6d6/kcBeHW6V5
6b3TETktE1VaOemqMoL/xvXGb1vpkKtWDvTCSv10asV5Q9vIoqLPXXqaWlVz1lt5go2GmvQPeaf4
1mBwa5ubj9fJ5Vi9v3bwcUPFgWSEWvsZ/hjJChnruSzhHf+NrW8KMj2Davhqu9GdEvzutYvk7Lgx
J+IIWT6YGe7vk+OW5LKvtViXvGKGOQQG+yvLxqPdi7vWjT+71dHv4vWytoJXuMRp8SslZa3KPgEz
KqyU5GqZv1e4d93Eo31tH67R6d1nZChjTXnIuZnXafSyFEciWW90B9Rfd9OyBTfn69LzNVkEjXUl
gbw4GG1hdOkQlTvrXcV1pEVp3Cy00v+xzSNI0a2pp34kNqWjXdmGZ3flOjEQO0QMGBZnuiK2dHun
FVl+tJts3PSJ4+D5Qynxk7twHYUNuGpssONPq2tFbhVxmkjY74nxikr7xhnU58wb75dKRP7YDD4m
F1d2/tlZZkwwLdRkgNvRzDp5T8hCof+hieqYDFN9L/IUWoUaFa3PT42uRMOz0M9YpBtrUZsSM/n3
+8utyuE+5iZQO/jW5oSo9yhDlS6BX42t+yTiKLltEjPe1DhD/G6NtLxmjnd2zNGFocAFggeOzHlX
pNWjQbS0lvZ1nnr3npsZGz0xh28QbJNwRXHvbLeCq22004+Pl/Z8A7Fp1oDJ4GvgXJfhP0/Ezi5K
O8lWg+0qpeDV4CB6rXh/fh5WFbMV7QHmnQrmyddNMheGkcJ5aE3xG0zZj1QpH4XThWOqhUDDP0uq
4ltSUF8FhDgWZyFMZpHiUdHKDo0FHCETL6rafDpyMcSqkQUO24Oxts74Px+tj50+r3o0Cwq7DFP1
6DTN1si+frwy5weAVgelKyDLEKzPxPNyXrp51SAGWWbT46JPD2ZiBfZcXLmizyM+1/Oa267vGnbA
yTmr0HvXeqCmkLOiUE2fRqi6ybL4fXrl9X5xIKisxBGSSNSk3n+0RQ6ijzMzOcRCfTGXZp9Urk9v
acdT+0oEvrSp0epY2Uxri+/0ZnG02RTGMIuDnizfqjz+ha9LHHy8POdlAnYy/9iQWekQn70IR1TJ
Fl5Jy83Y8O4zcT9EEyVrH1X0Cxzze99/1Z2bzPr28bAXpga3xmNQ8KYYap6cVyexLUrRqNpbWuQn
BEXMW67M7MLG4xmxPr0otdBYPNndkPcNEVvt+p7ACkA+RBS7My7Mz0+EijNQSeRI1/m83w4eNmT1
hL76wcg0cQPOBQi5Z3za1IdFAgUMLpyloMB3MsoAcL40R3c59OkSNKZ6O6R5kDTxlQ13YW+jT8N9
z20FS/dsb3eRsQyK0A9DO+Z+ZsofaNkFWe9+X9z+Srf3wvKwJmABqe1xaZzCizAVmip9yMtD3kgH
WXGlTOJwyMqSDs40eX8+vUyQodaKFA5r56afTTzXKHAoFiqKhvg+ud6AHEhjXimvXNjVXD8gWVVk
AtgLJ7FBw85sMlqRHy2tnZ8XZbRvkJe4ZpVyaZTVsBDhUyQ8z26GqKiivqGfdQDZsa+1Og20fEqv
nJ4Lg4BaQq9IX7WSzpobpll3vR3pyqGT0fhzALBfhJqLnXr48cJc2HJUQWHUclaRYDtNabskGZuu
IcbFcRqaZXvjOHMQTV5Qm/qVKV3YcaB816exulomnfbhqsiJ+9RZPErjRVcHoxjnxxb3hM1kNuW1
bOHc5BJ0yMq85tRyV5xlJCAx6qptNPOg5YV1rLxEbmh62sjtxO7GiJzMr/hFdzJBFsFwqilMSKlw
oo2TK9O+kLfQDIRGvJq+nNfpp3lMignVrgOdgF9qU39p1Cj2Mfh4tgagpW5dPn+8pJe2zlpzhq9H
H/KMBTrPqdEXw2QcUtRirKW5BaByZYgLiSYPOxQk11NAu+/koOlenxhLjT9JXTYeIApKHgFw+Oq1
H209bJTurS677E52dnQl0by0iSjWUhZdJ3hWQIrmcvTMvI0Pk2l+gepKv7wJgVxfyf4uTZBIv9rf
reXD01Q+cRu8BHVzgeSFFnnXGd2+VEp315oKGkDqUuyS1DWCLk+vmZJfHHnNOZE7XvXK1g/wn6Qw
Tie1R+bHOpiFx8Z8RiEn7JEjE4XpW9YcFFh/fLxfLoWAVVTSogW4CiecXNS9sDvkTzv7IDHrkZVh
b3gktiGG8+0GJP73j0e7sIB05Ghxrh2ec/HRaW5i9MnRt1Wb6E3k3bMXYXcx67wb/oeB6BygwMN7
Ae/19x/SLlszpnNL27/DbHJW8TeeN25VXwmgF+dDyRSC1UrdOb2zLWOp5q4r6bh3f7rqoFo2EkbX
PGQvHGnoaDQVqaiQxZ+RuJSl99SkyI+RPUESTSdLI4Q0xdvnP9m/goNcotBnTiO0nXuDa+Iee0D/
Co3KGP2AXOnUTY4d2P7joS5sc4urALgS4uvnvSPPKJR8qA33EAktTY/D0C5jYMzC3Me1I3ECkDwg
iTFTC+8qumYH8G8J730lZ+X3Aj6joQ+B6LRAlanaUPTuhCmvgY0KvqZ4nd/1yviIqFuoW2XQV30g
zG+aHMJY6rwAZuhS2qYZ+k1UancWmgmllFf20sWfBe+HAgKpLIZFJ3lm5VaD1lEkOcIbnp/czJ7r
g9eWkeN71RxZj4VRWuJZFwM9oszpENZcaHNsU6f+B0ld9C6dzmgwnUzK/rGqm+77YE/WHWS5XNy5
iPNVvz+9iis3ApVKaC1QGU9efeZSCsjZ87Rab7m3YlSHcPGMOIwNB+NJ/JUDiAjV7SA/jV2gTwB+
YCWA0bGiuPn+cEtssErHkjGHu/AH3Nt7SCa9u8uyt8W8xgu9cPqoBLAmq3UolfqTVUmxtqmIZtY+
wi+lbKbtkl8rU50DWtcJsfDEqn99/k7GMPI+rtsqUQ+RTNFd3aktqGtP+Hrf3JHT/rQ7G2sorb9z
2ujNns372Oqu3HkXEhUo2rCACczUWU6DjFGXEb6l0XRIWgszKPthKpcvk2rfqrlx7CNZXAnQ53xg
5vyvrheVVMTnTi+eWo0ny5kq5QBKSj+MbRLvUXXBTItqVdyR6jbeoG/MSfuRD9g/WEucPEBOc30Y
LEuIHo4IyPGHp4/39IWADiiAKtMKElj76O+31jTWXZJNLUGwlb5RPBVKFBR98/msELjYanlCqOU7
nIxSzBa2SW2eHmfFVv0m82wkV5Um7EWRbyI1jsN+Uv6HZP/doGsm8J/cYrSw0m4pdOzNwtj0o/yV
E8IyPf+B1eKVUHbhK65wOE4MWGL9rLGRa6nqFEZtYkaOdjCmAGgEcUDLfiFGTebnLy4SpnXbUpU/
L9Z11rjUWgPsDZehoKFf7ml2mHvG9uOtcSEQrB09KjW0r6nanaS9mjJFYH1Hdx8Z7XaQ6R1g6ivl
rUvfjbc/GSeKiMCyTiOqOnS5l5Ae0dDcqYta+ehf4laD9OTHc7mQ9a1Fk9VLht98tkDukHDJe+ly
6OrXJep9N+oQokt8wtCVkS7EFXoKkOd5MXBPnJZohqxZqC5M2TGdJ+0AVmbw4Z3I3UpwK1Jk+nGf
u9bCuzQmZRTSvrWtQX3o/U5v2nnqBGTrfV4/IvLvALsRhvStuAhU5VrwvrBmXNVs8nWvnyPNaC17
sQYrbm9nyx+ilDwuTZTvGjcdXj69aB6QIrAZ/IvIcRo1MnRPhygpjguVtfu2tjBvn8pnM8Uwzijc
149HW/faSZIEegjmGVf8qlZyMppWZ4u2NLF6aBolVJF9MYx9uZP5VuRDoCOX3C6fP8dcCAxFOXzV
8z65BQcrdWY+sgXrUhlNP+lldYcRY/KKaEj/aXMUThcFZPSS4AKcm2wqbRMTiqblgMfngzcOmyLX
9rN9DYhyYSsS4un4UMSBIXNaYZHRZAFEhMxtmZn2WCuL7Y9pi1hm2id0hhR1M5jTNdXHS1tyFVvB
imCFuJ1GKiPKxkSYuDl75nPfbFVN2aqD9vlwSLPr/w2yhsv/XCfL1CeTStvw4GU/ZVaF9Xjt212c
BmEdTY41VT/9dnOLalSVo7OuWd0NmlJ/NXXwK/3Tcu7sBB6jPLnZCuBTTrad8PRidspeP1hTLG7q
yvSgnjbea2nVw+7jM3XhCqHWBpsB22jQ/6dl17GK9agT7XRw5yKsaWNgP3IlSFz6aMxiLRpeIpvn
ixUnDRrPB0+pUdmZd1ZT/m0hTF+J6xfHQZYVOM2q1XTa8vFGtypwvvP2cdf7dPvB0xx5DIcff7BL
o4AxpNazwj8Ise83mSijvk5JIPcofuwjq330EiWI/5cGJsRUXqI2sDfeFCdboHWGBjfvnoqW03Y7
tUnlXjrZ9OvjyVyoSoIfWBERdBe5eE+HwdQXxSVUFPZ1JGBKwKvO1F+xO2yjwm+k+JIpxZ1Vqv/I
WUFN2/j78fDnmw/AMNZgBFdg32eVwanIvVLVy+QY44UoQ3uonOm+MtS4+nRzgYEwgl5r5JRNT2GO
9QBEqjYEuCAE1CcveWpT3oOQEz+ez/neWIehQQeqjI776St+QVDem8bYONSNHqZlt5XyexMvV95F
55kSo/DuQwP2EmU0roHkyRqFpFzJYX7nLXrqU+A5uGcUhfXz81MiTYI/AkP1HII5dbTvc+S/jlqL
K7GPUBZfrpglUpvNWPefb2yh1ELpHzUY8Iln0O5kyuTE8zk+VJNRYxo8Z/uo0KddY0A/+Hhmlz4j
yAQq8rS78Vg7ScmcJSvKvIYv1nlya9SHBQ+gPJL0PK+E2EsDWVTkyDTXIs9ZCt3F3PkanieVPOjl
s2EDVM9+JGZ1ZZz1B79Pj1a5HtIREhWq0ac5ZjaJMc1MKz6OcuqP2gJM06hVCpuLuqna6neyRNd0
oy88mdkcqyyFh+kV98d6Iv5z5cquj6DaTfEhXsoHt52ChFQsRu3enxrzsFj9RomLN8kNuYzp3rW7
o9J4myqutoWpXzkXl+ZPYkMFD5QhK3ryWxSR8sCVuDi1kVLutHrMb8VqTO5qQgnaQhXbtuyUp493
0aUjD8aAvconJ4ydPMH6Mh7cbDYASmPgmQ/jxrUB907X5nZpD3ELqGvmdsGfd1GnxFRMFEbs+YfZ
/hzNb6KFWFRcU1+7OB1zRczwSDnv+ObCaCYQIOnRQze19mU1u20QF3P0lMpJW67c2BfABkCDHFR0
Vzsg7oCTW05O0+SKzDIOA+0+F+cy2X3TJ9FiYYCv+E06GKoYfGw1Fuu2SJGDDiOJlu2m9AoU4T5e
yUuX0Qp+gR+Lk85Zrl/bPcYGMfoWimYcNcQA1Vq/ct1eGAKjLDixYCshAJ5GgsItC70t8/xoCqem
oF1P3ldlqvWvn54JntSwFFwYCueiN42wrLIri/SodZOyXYy5fgXYeU3c9cKW5MqGFbMeuPVqfX/0
sX31ql7q2cFpXtXydyO+KfVNOVxrV14chnYlODYW56wyrgoEZGZ2/0EZ8uEfIyPEhTGP9iSwRWTn
voumdbT5/AdEAoKPxxVEAnYyta4nGY5sHhJpK/bSim46NCc+HuLCQYNBv364VQiPssf7rydSfZnH
KAU2VLzUHipPaQLm4fvHg/wLMDi5EtAepxgALxEQ+Ol7ZYTxrZnFXBw5u/keCmS9mYok29J7f4X1
i8Wn3s7hqECqr1c7mjlXly+a2ouvxmR8N3Nqvx//oksngDuKUgjHflXGfD/t0tUzKlkqth4RipJ+
jUReHk69cK7M/NI4dA9XfTQe72fI2MaxImSv6uoAmGQ3Cy8U2Xwl8l/amDaJEbk5b1peA++nkruZ
i3aF0h2kW257ZLnrv2oR7Sbl5eNPdmmnrC1DVnHVCDm91rAPzGOceVEl0NUwqlmkLtmA7Qw/HubS
F6Pnyq5fHUbPeAL1JDl80wz7Mk0PWVqRD3mHj4c4FzKn3MCf56WxSnOcFdjjeIzbYRLJUUlUOA9N
X8tsg7aT/lQLS/4imSjvx95LhF8PrlZumzwpU0SGBoR2Eec09jCGjWoXabUBS4Ni5FviZFGOTZLe
5zvEj5KHcRnGv2IezT9jOVSNr4yui8O2LZeYkpFh3LtWJp7dXO3usgErpthoq2nD3VRaITRTXkGz
0Y6en1lDj2AzAjfzz9Ye1XjTmrV0gylq+Uu8w9VfNn6AuAi5s+Zgz5SUiT8B05G+kuMH4mvWAIik
TZwxD1rHbu55CCVoitoRvp5xXxa33uj0M0RkU8s2WQcGA9x4ho65OZBoU4yPHyNnVF/pNspdoc2y
9RU+AnqCSlEWfmLi6BmYZoYcAM0YIQNHtDBJpTpEX5ayt547JLaQuq7nzPDrflAav1EKnVLCMLtv
nVsmd07Rml1YxHYJxsbzGlqPVa2VV848JCr7wu76z8qjkfj+sCQA1BtryrxDbBTDo1OOyveu1d2w
1u0vtip2qda4W3jq+mtujLeeigdgZkXNQdGzSA2m1DC33aqEOhrV4gOflkfV7opN38Vvg9sPiHQM
PyO1/evO9dcxS8MuVu/c3LnFLUn6WtRDWyOdmTMXzJ8oNm7R3CuVOfJy0la118ncytngq7vRz9Ex
fivW9E22M+7OaSRDHpahKLuvriIlWKThZkCG2V809dsCdGgzTUbnJ133Fil2H/T28rOXYxzotf48
d0sX4ujksW8cYxt14Mzif+mdKOPfoGTwd46720yb2+OYzTCBMg9TlDTygtRUsQRLtkWp11svsQqA
/bHmK7zDXWu4Syy5czGjakX1kHlAmPqh2ugxb0F9rn+Vad288k54jlIPT1db1q9uMdh+X4rilz5i
NFmWm3lWb4E/5aHtoTKoKGp7DzC3O9S2aL8ODbYiytRYv8amHg+tPoyTD3hdPsRdM7aYA9TyRs3S
9DZNzO4mTg0JYimyyyVA8hLhhE4a+ex3taJ+T12zexh1R/4Tt32v+hWS1hXwJj5OwLOirH1vnKrY
71rVDntcqF9yvVduK6XB2lNNZ/XJTmYRgq9aNqLX7cfO8Mabuo/yJzUph8CWgh6zMkh+h6uIt0Ha
TdBn9bj33Aqo55Jk4VBYQ6gkrop3mTfCNjGkjdhthLcbTb8NmnfLnT5H9ZdIGdRgcZox8Yd5crZR
5OgT0KzEuDWdpNlUYz38qNsh/dpPvWoEi12JQBTqsNWiSAdebAyBQ5l4ryIec1NY65rJOcP1Xhj+
GOX2QyUXnT6e0R2REXePTmXVz0OtalsMC9BnGTpFboTqjsdpKdQ/BQJze17m+UuvCYTs7N5BWV0d
N1URN0GbF+Kh8KwpnLSZ7dp5Lf5lRb8EgxTKQ4ujc8itb4WZpAu+EE8PhW71BypL46M3JKgs24OY
nyViPg380s55dhsj34yyLR8ixSAidFo1Pkh00g75VMovRtEsemhFJamBk8+1cjeAZzOO3ejUDl5r
YENRQqxK3y7sDEwb3glhq+qQDEpLeygGs65DRGdSRMLUbnnMYohor53WWKpfl/m44cWabLpYL3bC
Ft4dNWNjW+W27Zf8TwErxh4AHnRb4S/SbGGV2UtgG7WsKYBEOZof0ZC+qXUUWwcny3sRmJVVoXHj
DrmNZF3kFbcmNfV4Q0mM4pqqyJ+VPWQvgubI4JfQ0xr8JEpesrmqFDXrFuEimuhyiRAjaeqD1rrg
GlwLqRQfHlN/N1WUF/xlqt35sYlL8WIssTPeUU6w41vMIwcuLNdJk1vHa5t0p6a9pd+yJtS5+AaU
QNBSmJq2KosgMpJ5q3WK8SActb2zaw2DxGzS7Ldci2XQakR8V2kLID2A3h1UA7Js19qD66tW1m/M
TjVgwqeVe8tl6fW3ZmuVv00tL/e1M45BU+vKr4YP8opfXRbMZae9jqPSxzAB1fylNMBvdIqb3ZoC
YewgxaRyJ5O68W1rSJ+8bhpf2wIR+sIqo5cl0ajjZ6kTJgIFI4ubJXAGd34ruHzobM1tFDrRpP0B
6Uk4sK3uYPSDsatqHJ59c8R8xh9qJdV9aWeSSnfyT4LpJ8bUkVMcklGRKVS3VA/6zuludWFbUJJd
17wfG3RE/EbTle9oVnevaoQPSsntdRT0kv3C1NpdhWy3X8vGfRmHBBWO2urUwLYrLwT4K/+6Sjes
aolViv+kMy1/eXjP9y6yM69JJlDsoGQw3S7uwmUDyg4RKLBa9LYw4CNtWTAuCRQFoWdt0Ku7yY6m
v2bpzsdSaetth1/vvY3gpGBiWgc+wtFetBiyhqOO8403j+o+0V3lXisV9Q3MgFCxqekof1ZWo+/H
MdZu22y0v1nEzb3p9sV2BBkUQG2XHFFV0obNo/ToTAairejjfhF23h16roiXzMnF24w54rFI9dui
A5S5HZJmtkPXkMmPcSG9KKmgBALg650gqcDzUh3uBELjQQ/kbSe4C/ZCKY1b1wHIM7p1dE9KJXZ9
qziDr8RlvZtbptCa5fhXNmkB1yVx6xukLGJCuFXm20YoKnYv1YyUQZJV9JKqufAeh7xeg3yuWl+R
AxjDOPYm0+/xRcQR18GUDhJ2drN0TZdv5VTgBpl62M0vpqfdCGvJtn3u1GExTfGDzFPjDhztfASy
4G4qZIPYcJPHMSlX2yiORtaiqFUCy/nuTGn25CblvB+7Jf+OaCkE5zgtAk+QRDcTtor4DETmk9rY
/Td+jgX8oSVnsioZ3+gCnltUNuorxYHuZ5eN2sNEfelbRlR7WiJKiH6sDcm+b9TyO5eS/jDlQ/E8
93L5YYi+3SSFZdP/T8o9jBTU2ZY67sMU287hQbFM5VW3GjX2mzgSXzVZDW9A+qwpsCtZ3LpzjCRE
lnXtI45R5oNMG/c2EtH8kFfkCGbGeS7HWd8sKqqVdqLjc5q08y4tmvkbv69PcSOdxXFZOmD0UTN5
L2WhoeykxaUt/UxzCpU8eii2mKUu+9SorJ0+ocNImwb3Hi2njgZBvAqLsqwyv5/U5QUOIE5tpJrQ
J1Bk8m4wyI6+SbdVOCuGV1NiL5AYIS9X/yD5gPNBXCbJP0gKdLeV0cy3iDLMATSJGcfDeeRUD7ow
f8hJn+9wBer2NOUXvxttwQXTjw5yGNyBXMG2E6U+6iPWvYki64HpETj1YWZ1ynrxRTwmj07RazQx
GzFuwSPhE41gujoofp2YL6Udk3BMiTGSQUqVX2oVLTaIheb+o9i1yb7Fgh6PvHYfTyQggA51/Y8O
v6i/UQrP/Noj4CZvCjyA1MeowmdqH3touSCeaKn/JHWXj76wSrN7NjN3sH7bfPrpDh55Z/sZ9Zgu
6OAVjoHb6MNwU+pDreNS01iur+P3Y/iRpCoUWIIPjryCzU+DtOdYz9Vkc7IULTf7wNUFEEW+lZtt
cQbop43tYhELg3yE25ci+UlkTPBtPYyIOFvBJGznewLTTtvYFv5iAZ1F6+eYLeLLkqrD35QniO2D
bUp/pHXa6Q9ykIk89G6dKzvFXnrd7wY9HTe5bgkqLhQafpHDJOUxMfs22jhDZVlbexRVvsmWyHvN
iSfF6ywHq0NYy/UaSgoi/j32xuTdl4olufq8rOPMCHGHQFs5BVFsousVV3puh7PV1SIctaR3DmU9
tD0iZIhWWbtexEaKU1VmOdyI+UDJnh/k2DdOU7W/7DojdFlskbtZZg6FhXYeRPFoR0gIAEnseD82
yHzZ2DvhiHuvWRnlNwXDsOImNRdV9xdZ8L4qU9yhgglngtnXDR56viIi8bMZCmynlkpvbvjxhnZL
UKur/dIWSwsCds5+pUrVRxu96qevg2onf4iFhvecJGlJla/08h8zzlnuXi0qHg426YC+Sdt4+eqV
qIH5Dh9w8vO5FD3mvEuC5mA2Wfs0qm2+Tq0eVUcCCRWgWh7K3Cz/ISovRNzY2mRavCDOb5S72jKm
fRy39j03q+Y7jZPcd8b0kGlKurE6uS3V9FhWzV85Dd8NTWQ+egC/U4vTgfrgA4Xyn7ZikEzhORMo
iDpsJkudwrGscRhIiGOlXgyb1BSxD9qzCqq4f0OGnku7udfn+JeVtHGQxpRbapOMomU6Pl8YNGRR
3HZonTCe7oWmm8uHVselFhb2vSJBj5exc8vjcNksQxRiqXaPobu7AUNihObYtYjedTfVqP1wEukF
GYlBYOn90S1ANXtN/oD487CTi3uMKIe+DO4SZBP/IVT5Ao0+BSRA+aK0boQifzP5upM7kBD6x0Zz
HnCC3TdFpXOlrZjvtDnwHPvlNRaPCi1/jkX3s83Egjm46vpKreRHXaArYMd/RTSMQZRFv6Narbea
QvWgzsQXNH5eFhpOG72ODpWq/aZQCWJKU18xhH6VlXhy44Vj6ThFiK2C4feGd58q2kS+3kb72cvr
HZ2vclMNwmL2klBNfW9XRFDxx2r+M4r5QXQ2lm8VgoNStx4GzJwCvQJ72KC3tO2qGP2bJP3rVTwF
Rq4K2wQpWTfqN7drYLnU5Y82XomdBnzjKG8OhUpMVuSTIQ3bj3Qn9sumtHyjnO1nUAr93mycLwUx
OFDMIr+ze/tP3Aq5zSNn2ePY1pOQ59+nQWvemornsm9PDlUK1S7iJ6Mr0TnO8SvNOnS944wEECHt
6lYUXDp1XZVmqLci/lZhonKMvSQKW+//OLqO5bhxLfpFqCLBvGXo3AqWbI20YclBBBgRSQJf/47e
fjzqwAbuPZGToFzZtP3CbU7/P20dMxumb7539CYRlHgstikZKq6oPrR+TR8kX1CZ2ysSXOk8I5EG
ib0XJJgqMBgiEseODPYIT7n97OAyq0B674/bmsCo4aO2FnM+3rXNsVnwZWgwUpAnrzC2SDZnlU8C
PAEAtczrXIQERNecAG6Yo4ve8/DBWrtV4LraoYLVWv1ekF6NFV/jNpRIvprLcNbylS9au1Ksrv0b
oOtxqaOYDWW6puMfjYWqWWI/Izdrl03Lx76ZtIL1B1L3OhjX4mAAcT9DsWObvRvbZ0Al6Uu6q/mx
bfnrOPMfRow/pN9RBWHtfNJwM/0JeaeuOHbnf2zF8RrmVt38osijnFvyNUX7enB70FfRGgGO6w1K
jpeC3zY6f+EE+48KewZQ+2RntMBI678SAlOmLoaxFhOPS7hQnq2Ywir27inW9isR5DYG5rxvBo8I
FmV0heCxi/tnl80osh8Q/6fYGyZUFKlv/7yB/HIk2YnqIUWjbfcVKIoKi6zP0RiW3JcIpyC0la9u
RE58PzN0fMX2RxKOYZmI/ZVseq4hUn4Q6TyXXUHf82kKKi6X6JKqjd+CPYckvZ+e+hAoSco3qBs2
POfhLwCEp3TZPsJWXwGGw1KS9fdFk48pHJ7mAD1eGIS7MrFkASqy12m8hFXHM5wAGySJHYq6HacU
DeDTS9b6A0oW8XDB01Th6kyqLUMMPfxjW7NlocXlk5JnvaF+bmV+arD2Vfh7vJ6Qf4FAJSsR8e6R
YpnrKufyTRCH+40hMk3niOJqJabRhYzXBetew71dq32b9noJJoXUArbVfqALzuzYAbSQP9fC1C2u
yl8RKwCLYnsueZiappugVjMyi25tmj+Fi43Lgq7vmNYpEsdCdC+2Mv4e6Cx3tw1o2492j3psXWr8
DWBofIFhmwGZxFS+KBb/0EmKE8RBY+O7vjvDu4vPwabuporibQ+TX4X57g5jIymN795tDhjERjSq
N6sEbqP1aUDEVTkVfXFCDyE0VIPfL2O6eUQKx2Iu0UgBPNV3Ozni6ugR+euzezbj1g6BxfxElH/3
C5C1e6QUGFSik/0Fd1R6b7fR4SpF1UNcIqtCvlikkDQ5BIIHFnXj4XuxaHgh+xp+B1NPJP7HLf9W
DuZZNSkEBSzfzdsBRTq2VqiQHqy3JYx5HCkX0A2HbEsuk/H6XGQoEY7XPG/gZhjKKEPuxi70PxEi
zKFXyY6nD7OKSTC7rkWva8Cm9qzj/veWJLxeAX5Xcbdmx9XSJ5suDy1pP6n0v5UYdA04AFYyRX01
RPQBAQkAb/NghpUNP0MYUP7paRsaqqw5wBe2ly4v/vk8PkO+A1YFv5lKOvNsOpTDCzv8l6j8X2T1
Fy12XcZyaYBQqCbbdVsjOnI/5F2XYhEAtZZw5OhNstP1uKh/Toy03DrRHXwbH7YUIyjpHGumGQCJ
S3JzGRbz7HgvKm8D3ezF6p7g6gQUkKXopU9h4hyQHlnlCiffhvZBA6VylvQPrUZTjvWYmcUOtCjv
9VB3w/BJdiwaqEHBqM+B20QIoq3gBR/KNhv4KdR5gvkCe6NCRd1FrZhxvXbDbYzaP4rPcUM1hibI
qv5rx8XVg8wtzh78RGKv6CHf4un43XPz1Iv1t5csQJ7sHhy1zcKyhaysLjT7bwvzFo2MxdPE8BAP
Mr7QQN/mTI91MKW2dlnUVVJmF9q5N7IPb3b1/wHB8Qhy3c/RQuNq6LMfA0/QxEZ8eyzi3l/RphT/
QYFagjdWvKawntYQJdlTlPOnIpL/1qndqlSwCDYf+4HR/8Oa+F/bW+RjBNMzQQYKjED0nAKzqsNi
2kq+2OmgGGYxhpgPwKpbcTQbSe8ITvzwUsi6j9bXIEb9utvIVmILnNFUCKxUquxm0O90bgsSYJIb
RRW021/YQY6ogQXqnblvh09846m5F3n72C1yK9G4+oAkvxeUgrFm2cIWBz6+J2xRwYEL+ojpdzrh
5jOHZHRfw+izy4S+Yby66Sf+fltvgaBXTMoZqhyGN0nW/9pOv7gFGr0E+EQVzfxnu6xJBXU23LEQ
vZWrmqYSIaR9s3H3u7P2MbP8tcPsiC4evNIuIKTMpwTdHQHlTdeuS12oLEFRmkRkeNxuJf6z5MkD
vyu3pSgONBdvMdbjIpYYPePuCVsyWJN8JE0U7Pwi2yAtXYe9wenveWnb2DHvJBD8FUh1lwMOyznC
szqfLccBv4YqYulfEYr5QBULsUPsXbmAMDp0m2BlbMgHd/6B6shUUhFbI5RiOpodkUcOFU4VZygX
4hrblV37b1DKvs3FCCogX0ij1jG+rHnS1SCwWGlaKCh3TX5vFHEWruA4KK19DSz00PESDydNRQiw
Mh4rCsP2MQLotu7rjgGF2pP8Hs4k8ogw281RFW3DMQP6fQ66MbnRbUsauIGKMgvFFTIQe5lbiTsv
VF8IG5hr5MPgV+3X12KkYcVb/9/CkEjN8JOo523da9fFfxHAudUxmaaKL/s7nqLnbek+NHwzFVtw
h/cafXJgNGk1DP6STxrAOGAUnefd46jT3w7GvioK3X4sQv1P9jFGCFwwdU6QACQXQAagKLvD5Oc/
ORv+gVYzVTAzLMaC/y6c9tUIYuVWYO647qrL0SAyAypLsw2Iim/VAbUv+o7lytU4m+LTVKSqmjoW
nySQhXML4zW24R1lwSsN7mgGsQfg9t0XACzyD/dqchCYkJ9oLDdZmmz7hf0yqPBYYYtHCGLagMQd
Ty14kwOoie6uqHAI+TNrd4KNjtwt4FRbZkrIu/JTdh11tMzY1SAqbfALYb7KEDF+oMsQY4MHMcnT
Ars2lALvdo9QAWryMG5iFfi1ZG6OzskcrtfRw12CIwA9icmAchgQMD2ytMb+i+Sr+my9xo4v4uJK
vn13Y2ezg5+74Jegnb+ONFtf9yXu3o2UsgGzqZpV4h2i0VqSP4Kt4j55oBc81/N/s4+iG7ejAXwW
mq7OOm6feMrkM8UQ99cNyXDadvxahr4HqqVChacqLcYrsvcAlWdqb5wATB9Pq78yag2I+S5twnXC
Pxl5cnSrGx9MukZN5rf1RMVO7yqz030jvXpzkHdO+LxYAMhL5td4AomVDMP8ArFNEJQyDiQpbeH1
TbXY62Jq5v8iNAXdBgVUrkwklz84i/ixl+3UdPGcI84CKFs56LF4J98gPPiXDl+zy85pJKJTpjby
GSMR4EC6CGqQdiwOTKYYTweZ7NesXUPAUA6VjOhQLkrtNg+wKmgXhHKFptqMWU8ANm254Co7G0/i
UvegGoVY9pJFe3/APhQ33cjy0iomXxSkJ00caZXBi7/Y531Nt+egVcPJpK49OsbiOjIufBhJuj1i
2R6+3M7ZUsptsBkAruULDooM3ymF52Oag5coMsVTOynxX8y4uMBwtR5s4qYDFKz6zwYv9jFkiv3i
vZ0e+IoIwmDpozPCw+lxmOPoDPeH+OX5b5Wqucq2PvsH1Lq7dOvQHxcDerFks5mrodvdUzRaBQPP
tD7PrsCrCjWO12gf5o8NKcuvu8PgPkxjegaHxl76fcdtQNr+yLUfXkcihkOYospX6YjdULMEPfA8
4KCP49b8zVbPDrDmygrp3oAApz0/ILVco9SgHa58ptu1m3tyHcfcAC2KSG7KAlT/k0DL07vnmzwD
JUlrorP5GMghASAGuOxx9QADKOAFUy79GJ0GMsuGzeFS4yOAFjrnxdM8T+S/FG3KDcWt0aAzV9QY
wrIBkfND/IASPFhDOgxUZsm3j1ks4c20Sr4VMAj2GK9Nf524sPBS6n0ow9jEr6hsFw/9MqyfOs39
BRFF43+GYKRxgcUqhszE+w7O6MVHIW+4aLNjus+2CfN8uUcFdzVD1zvUv7hVEHIFWBmajXD4iclK
/11kGL2hJ0NDpxsI8w4Wb70UegB+jNvz02WxeluyyN/FHIr7GOj07wDq8cxd3j4ICO7qEN00CIhv
VYsFDT2NAigmgEUWb+QeLHi9jglxX0SGK2Pc57+khUUa967D3uSGOYQJt4eEvSlAOLNrUTjETBZT
0hOgEokkr9j2d33pO4JrFTNc5ytE9mbuuEXT4F/jFTqII4qzaFJODC/qttoYsQPLiLLFr7WbRl92
mPOzcyIn9BEioiBbmtFFEeDunvikXrUFcxCk4DDKGD68z0HtKTp4oUjfKx7STdQIGyIY/EjLsjpH
q7srh9AmmJAZPueLRYO6rs0MiWIjDLV9HYGnRWu41WQ5BtHCU8S75/iDG1C4X1hraV4NLgTJIm0a
4D8v5l7VRZ8y8hMa+Aj4JoyjElKDPe+adh+DreIglmSDMIXUN0HkirxBtjUIL8AK5huSGQrABmyN
62kyCBHMU2Bq17jAx3ZkAS7zI3YyLO8A5fuHUPj8F24uDQicolOAZkb5kneQxFcLnGJX2KCxg/WQ
rfzMpCG2avMgsw1fHP6dVzkSwtECLavRuHUoEbhO1AWseNc2AmtNeILfkJNyNy1aBFITjikypIdp
hda2a5Mq5Nr980Sa6QkVlPvPEG7sZgJrjcZIYdIT437uT+DspMXihU39gHszwT4PQqG7eQgg0nJd
85k3ekmwa2XgP+e656OzF+fDHWmRevseRHzbVWx0UMAX49iLN7av1mPfY8h4PCCyE/1zaW6Cxz6D
IeSQBZNIXkmPMPtqHxCQcSN0jPVlCHWBJonva7eKiZLFYQJz9ntVzOA8bCcKvj7ycYq4EiDIzew3
GAVdHBI8xrBG/BfyCOcFWGRg7hy+9gj6bjkARFIysGXsWwylKYdHGIAy5DeXjGfBUo2jpzgp97nd
7ktOkrDJoWDsDz5c5vVMQSbjgw+j9Q6Ns+/uc8+Dvw6FyHCTt+GA2dMC86yF8J2rkXYaiEsQrD49
r+CFNTrzJrv9ybS08WmhqpjuyGH3cN2MXfstP8kte9oQCvME9gXvCf1qWFTkTnlcZ4sG2Rr1oxgP
PcorfmYhrCE16+bgHzgU9PwUGRqTm84X4VixNo8VUiw0zZvcUmoOO2BnaEFJDF9PAIafHLG2QI+E
Aj5MI6h7ZOLU4SyfrwzggawC1kKSTgBXoh47WaJ7m4ca3UhMAWv2W7vkt8B24Kd0r+fpBpw/RQM6
bsm8cjFsFgeoBn37RHk+5ieAvSEaQCCTG2ogz3N4tTjXP2YHR92NigikPulTP9bZnvXZa1ggvviZ
iz5YHgrM6jCAToG967VPh4aghcQc5SDIWg5BW8hqCwBAnZJ4Vu90RtLfTwz2UAwhqn0dTjIJ4vXq
BJpIK51qwvBFA7+psyIChzi0CK1ocj1B4tkj3C99RhsH0oQHYGbymspvlVth2MwfkICmyBGsBb6i
tsctX+Yk8P3JBiNf0Z+4L+6olJX0EGMlcY2iITw6Ll9Jh2THLJrLOewySApQgtNDRiEK9XOQofi5
7ZP7kdIh3+tvTuMNRnO6P+wRAZ0v5ixX6KSiHfZoqO+yc591+3xpi2m3DWJRsIyNfazQZYU1Lz2G
Dgh/mXlsQOhgCZW6gFg30DpNjOh62/N1B4OWYwlYGBbVA8ks47XsrE+BnhYgB5DzwQTgsiwn1Yq8
0g2EdAD3N2AdfGiTnfq0oh4VAs9iixMwd6vqcQR2cwqV3oiHszQG1+wfwA07sDTIoBP10zEPkrHM
GXh7sM06EfnH0Ptw+gI5uk23JOJdeE3Iqt7VIIF5uXnBRzUWO445MA8rOl/gcPIHvS6pB17Pxvng
Cx+bk/7+GVX5JoZfsA3H06WgMwEeOOP5AO6/Svk6uLXYT46zMToTtibxCfOXXw97BwHKSRsfOaiM
prnMxe6ga+uMod9sT0ie1hXSlyZiRrNHkPrhvPzshmADWBdrlgCSQ7TAAJFWhfO8wycjUkzPtGTZ
CF1kvJOMVLKX4lMUADArMFThDLhDYEAq/FC8RtpI0sSQwn6/wcIh+ROR8wBJ8O1npxwPZ1wuLZI7
T1vH0gus7JKhS4Ro8WL39BvYw6UF3cmMirorWJVI44aFd3Mrkx5pRLSk8bRvpGShNBlUlgnfusOe
CiCObOUkRjQ8cskONBxb9Z/BMItzCo+/WOFamjhpBOJZ7WmYWuwc6d46c8wW6qfy+5MvSgwZ3VDD
86J0JRnoxb8DG7q4smOWDi/hINMQuwVAw59biMjCI7REtn+w+Qb0CtvKpklSfXvsVn5AoJjJTjMq
9qYGbeG7qMRmpv3vThAodJJ9NHxSxNuV3kF4mNOOpheSCSvO1pgh+4mwm0FCHrrHO6K6/OCffRav
6oH4fj4jmHMDAELk+gdRXtNXxhMj/oP8C6QhT3bTA4M1vRiPBlEo2R+SB5O8ZUrF+p5AUBI1a+La
/GTQwouSd+qxLOEfA/wFR7eQH50wc/KIRG5mbhJ/hR0GtK0ODyZXvP0Bu1GOaRgh/whrRNRJ24xc
L5gWo5n2lRxScCmTjrvoqCl82n9jEhG8RZuKTg3QzPXUXMCIQ3MJX0TXPkazwBW70wmAdZatDozY
WHT9j7RzRfuPdfDu/x7aFlT9PgM6jxaP8w4JCN1lQgRYCxY+h0S5RLdTnHyM0kKGsMfzjL3HIuYM
lJJ3t3Hn361Ee2okziy2ZgejXF7u2RCI6ybXGVgLYO2ugQdXTdU+xyJ8L9ZCTs0Q+ZQ/5zJBPxoq
O7FzrCuJw5Lj/Amx+NnYqX86wf+jHmNlQE+A17VABzWqoTbTE3C8BR4ihM8GKOsrhikOrl71Jr1y
PfHwwnB8Rk2vx+4DWjqHeJWgJfLsslTzaw8bc14qY4U+w68QRAccVDNkYIvbk/MStPpvhxtqamyO
Swt6ZGJeA2qL6AQpQIyEZqjSpvd2nbfhhE+7cGXX+eg3cgf7qUZj7Q7xAwtGd7DhmAeXeMbPqS9x
Cg4JTmoP3B+5Eq57wG20STRS6pVcJjiT9gcv576/5Yka1MsoxZa/DCCPt6pDg+/vxKPE+hBEJgme
ZUYGUpF0XClMaAl+KPhbbkEsL196YB3S/aXKdAKfVg+dOTqy3L4je4tyVLmwWE/AcJasaEsI1mcg
9jwJtxopGpheI2xAEuRG2HUV8usoWon2tcugLeuAHOVo7YXpiyYkuVDdd+rZuYSg/Rbc3J/ZxtDi
zrJTWYMZdUXvTxIoUqErtR9OKHTc25sOsh6SFJU5TKCrmcl1jhKGJjnX2uK4BeP2Cy2WQGY3gyD2
aushEKy7oh39Gbl0AjuqoWtLG4wRxVZT0Y/3tTNDW69ZS/c7pDBRhggl9j0go8TRNIANKCJfNmtJ
tbslm5qtg+iqzBiirxoZ0qm/Aml3a6WSgmeP4CQxOjEbiqEy0FFlaM0Ykje/G/qwzyNB+XQu7G9K
1RpXUncDxGiBizA3py2aDWe9Q4sIasK0VYhEPtEQY2NRg0RZgbdJiT5ul8nJfcw9k3hhdkGm0Yga
T3oME2VY1e3oaIa2vBi/wPtuqEDpuH9rp2XA+9XBLi94oEwAQsvu6Daw1G1Vv4olqCYkhu1N3yKa
uu5SoBAAJCFOhRAjNe4vdi29fEFBS+fflDA3TiXULKt6zuJpwQsfYsAPOLOVC++C53Q7LgM+/R9Q
P2XQCeiOG5Bv08QPPZsXrAR46wq4AXS6EDzvewtBa/KCX6deP1eIg9ETuAyIG4qpXXC/zV7qc9+v
i70MEKEBkpzbXl7ioaDk0GfIiyiHhPbvMjMZ1oUiQ6QLSRL7BxIsqHghGxrnO3ZglWP32x1ON9AL
0REHCWvLtUfq4gFlLkTVnKKX/NoP32tBYGcV/1zaHG2Q3ET7L59oM304rwJ2iEfPoxOcUTS+4ioy
STOlLPsUQ4dO9VLZuMCG79pg6sZy2MZIHvEZjRaTRhyvqHFejLpardv0udji78UoC1h8dyuKsU96
AjB4TUxGOC95CHwW83UXF7XPvNmf1zAgvvY7C/0fBUgEZZiWEvHc5gwaEN/3VtoKC2E2lXQhLYEC
d4wEAw8hp/4ngZUle287Nn2mzgcfwQpdZzoZMOEjC7cJuhNgUyXNoQ89sDnCoAOIdqan1gxIX4+E
IaBk+n5+BP0iIRgLxkWXJibr0xqvPMFvXUZ/w8DJ7wuW4polszH8uO+J8k8Y9nCEhX0swbnjt6JL
67uIPDGaiOIZu4yZa+C/GtJbjIFBwwIIqNAxg7TjU842Pn2gTk78KWTQ2kpB+1Bcgj7j8QsqH8xw
ywH10nsnwg46hsBHLPijICgoTgCgqAScKLLpKDZh2ZdaFG7A47rlHfQlPZLs+j9QBCafGFTlGY0z
0ykhNgR9FIc1Q8o69jmKmxfiruncYQa+uXH5MujLO62Ksh+Z25fj6ux8YDH2aUGS7eKWoQXyJqEw
l3144YN1p5aiy2YSkXnAD7aLytVnacXHfdkrOBIwSkzAMLOJWFOKiMqLximB1DWuriAqYe+G204+
wfzbgQiT2RcpgqkCEbOBlJttPfc2qNBzUFxXkrHbvizJXSB1+SvF9w7uIQDQYqEFO0bU4oQkC93q
PSoQz4Zh9mNoBUDkmEef32U4lz4OIakIvWtPwmxIht9YChILmtEOISGjOC866B9Qx/o25dt0ydyE
JwHWifiaBJAeldLEFKLROcSFORfyH/pu22boR0gy2KDMViKeBErWWST3jHdpARrJzu/esq1ZChvf
QmDMV5cLUeP+WO8aEzirEgzXttQYdyooi9YaKRoa0e5xDI6Ix8NbREDUZTbAMdjP1v3WdEpf5E7I
gRAKpCiFsLYG9bndPCiEBipv8pGqOH9AIHnWzFTSGiwSfUDhrDygOruF3H9GUsmmlqsS83e6buYa
n3XmDrVefIhzJIp7yFts2Tq9N21hxrp3gX7OfebWchkYtFdLP1R94AAYQ13RWNpBT/gt2kT+PcFN
YbIaULqAs3WH1Be7BMa2BNwpUP8qClxNefuFWDBeObDDjcSd9Z5jFD8Z2rHfkLKQpqP52gwAVQ8D
GFEo20V3iiDuaAI5k5NoC3pkUIZdLXjsckoN/VwdItWmAvAKqEB6SjuSn5Ad0ELSBKQahbUjFO7Y
0Lo53EATw0c1Z9NpHSEdbYV7iJwgpQ47BJFN/jc+27dBb6+FUvCoFQdVLOaMx+kFq169TtlpCXzT
z8kFKsh/YjQ/2Jie4Dp4G0N+TSb9MOKAWov8U47Jf5wwZPuo7Njr7cMG26VVUYWT9JSZjuOr/5aA
Ceil0nU7J8y+ua43Je2AcyHR+Tq2+JWgTg3MPAU442P5hsTGdzDYH5bFCja9iX9MmKXLBfTXAXKk
dxUUmMb1fEtHG1VKbk8YCD5p2zVmnX9gAgZkC5tFiVME6Xds/bkuoJ8RnvcLXaF3PHZhjRKDQ2jF
v1mSo8xRhM4hEVo2WkGx9wqvy832yW3JxTNb9kvUix8wsEF3wc1B4psaOmx0VCA3kI5zWDENdZdl
7VOiBH7xhFfIEz7uIsXrBhhI+vEN5EIV7vbKW3qC6+CCOs9z6Pf/djv9Ythli01cwUVeChD9+c6O
BNZ7cPUQosV4rz0UaWk/fXq/3aIcXg63qXJclqHkri2LMTkaXpyCxL9j3H1tk/UdM9qJbdMhjDrd
oFXhUiz8PgJSP3Qhf9XW/oT+8wW9iQ8hZ8dha+EtyCKARN3aVpTMr9qIvIYcTlbruN2xbqSQX2Rf
BtR76/1PB7iqzFd4OFiQ/lBJ8Ki085WB3KzM2o1XKxl02SXbJ1/Fe5xiwUCjEWxDHqp+ZfLh7gvx
OS/sh03lWSVZDbNZTWPg7lFmP6GMAgIMEv57a31yi39KNoeDmxzhNamSKbNlZ7EUg5aCsOwM4vQr
0/IHhoITWKo67cdDIkCijmN6i9PgnYnilKU7hyR5+JjYfiQ2f8OMDVHehpJjL6ePLtmbLvWPsDZA
OjPd0ok8LJD9VAmYBYA2FGVqzE4w8Q3Piae6llDllyF35wEW3WLOobhWv0YSQerWXiQsUT5dLh7y
CjzT61OgxcltAKZk9qPw/DQnDkfMPDx1eHOYnT770Tex7yHALK5B7C/9bA6TfhUS5GHU3cBkImbP
1hF18BWMzTbmjVAGhER6TEbzxlsO0Vz7GxknVWjDo6ThGdLcShFx2hSvWu2vAskSrdasnp34MgpO
thznFQJJeh/d+kDV2kB+7oU5unR7gbb1ABChhG+s2tx2km0IQQ2rsLejaG4rUQVVIvLoUky63rf2
iFf6ARclPlJdnEMLsUPOz9AtXefYnfMtPS4AWetiW775/eDHOjB1HCDjKDM6u4vR0IYmPb+KnaF7
ZIBymU5gdTRGrfkYS944vj6iOLVk2/hI9rFZIBQAPv2wLjxHN7a4iBRdXPlwW8JH2v5NZ/uIrpYy
+FYkLoM+srxtWoOsOAlGHjH5sID1VTvFl7SXb2JMIPPXt7T1TxROOzqLKzIJr+jJqw198eu/VNof
MsWeA3nQcS3+ID+yjK057TSEFArUWbbv5ThvDRShpkQomKuQe/YtXj3gbn8E9PmQ5PJxnYKzTtwj
8jmuFrP7KvMnhhDEpnWIkYXhFKZkMh8kgU6nDS9BCwSPLGcVmZ+h4k3GxbWYlwXl3OpOF0Buvfhy
yr/o0T4Poz5JZm/I7vgBzewzvOCgupA4WqoFqjV8YC98yh/AxTYYPo59bOcHPoWfEHWjLtofNyE+
C3+F9ApIjhRIIUGLdSjvKHkNcdyEt1XNtykGZbpvQD+j+dGqP9i2z7kZf8HN8/+v8j5BjcQ0fRy7
4IfubTV4877swWHxYF2z/gdvc6hiekyuNKeQ8DBaE54sZbvFL8Swd2cJln3MOHAlDg8q3LoazPcB
AlYUaTmWlSOHDHnU2XRAnLJvOKyHU6mR3lAGfYuxQnu4mFp5NyJtz5nO/2RM3gyVuGbQt9Ds8CM+
CiI+o/+r5AWo229/4QWOZX7BXD+dU2SSXODB0hcTTi8RN4iznmStmHiBYvGytRZf6TcjMs1PAqBN
me3pHZV1LSof1zdcpXnTjwEuoSF+Uy552UMG/B/xAfXQbfI4emjbi32Ho8xdIBJ8VjvkiizpG7OD
4CagsikA12IXB2Kj4lj0Hnc+ZQ9BP73KaPzd96hE1hm/d9K/r9C0AyP8H0dnst0qskTRL2ItepKp
QEKNJcutrj1huSlD0pP0fP3bepMa1Kpb15YgM+LEPifSNGRjzw+lwgf1yLYtBxXMZntDGG8CWbnt
N5s0GsBs58L0ONkrDumN09SMlVkUQVGQfGa+eMqy5Y97yQx65Z3KvLsW2fhFHfnaj8a+bOq9Pes/
OKYlt1oXNiq+OBDMgFB7hsRRZiHyWN7kndM+SzfUTTke57psL6szIwwvxW/neteuqz+Ntr0OlheJ
Lj8vRRWprg/7HCHZ1b4MD6K5FZAb5DHBoid3qx4bZwZj2eGbVod65QfoNOtnQgN4EkoZJ1JnG8hi
9TJ2y/hMToL2QGQeDjLLVPDs08hkGnPERityGZrgCRf69TFK/BYRVFr9V46N9RLfM7UULrTQHkaX
cqI5gfM+540PLGkL2CBzgnVD49kVld3zUoxH1xtuzPnwotscN6VInnU7eymymv1UVsrPKn5GSkdb
4pf0/QxtNaX3YvoetP0Sdba60E0xr8VdyMi821FB300yE0gfjgpmABFposyDWryqNadkMJSyD4dW
GYyJoaZagBrBMJ2wr9bYU8UmAeaELDAYywVLyuw8LtyTMIHdOEZ31FvTVgc4ph7xSBC0njPRXj2M
E6maim3bDv/KjpdTNeeVceptETIL567TjnVBAGHZRXDhVlBmBhvYGzmGjV/onNxej6F0Hi65HZ9r
k8sobZhiecl6s3lVEPgD34YNstryZfDk/v+T2IGhpKVKTpuhw42SUVPcJfPCcvaJp+31MX9z8/yn
0Bv4DX3ewP7yfmf+4wiFFFe4Bew7vGN1C44lynHEkG0+MJztBL5I11m/zY7SCUU8wRUx/XnlcCrT
/Gss6v/0ZPKuQqZfiI4Cc+P8r1cDVs7F/oxrI0pRFxzZvbls7ssRtKNsKsuPDsrxiLu0um+5nzcQ
1rjwGEFS584GsWEBLFx/s0kFeDLgda5Gp8VAdp55K90pPzidybPCBlkyHKvlRc09VTubJyxIU9Nm
fEJsd1eIsdpYfjxi1SnNBgZ41CM7NXOJpO7lbyY7p1/uKbg7kHn9INeywZM9D9omb31nCnK8Bi9u
xUnotmicZKqaLCX1RHPKXMQpwScV9IYUL2ibdlRPPFFWD9BWdMZPOq7Di93O02EqY0j4Ps7SbRen
6WteOfMUDN3Qvaa5DqMqyHL5GvC2kPMAmBx2q8ucCSoopnH2O7hIhLcFb/BfSsCV3FjaMtTRKlX8
qHI/+fWzanHCpVHFTgKUcfOS4V6PqfO9pqtz6SvpbcHpuQZaqpOY9DEN2tAy3qa2Tl7jzNIf/KTw
TEZbdwdQ19bwu77y8Gwzp3B2TBYH3JVW8SiljnkCndS7uOOahRzJWjQlpkd9WE+k8CZ5tp/u6Mha
ZD0TwbLYuiRTXooRlZ2ifyrwQmhT1Bt5ij3No0fvkxEVZVnd/brWcmf1rDqNxlQV2zTn1ZIptYib
D90l740pYg6Jg8VOYjwg5TunfAcA6ee/yOrORtFz7RSJA9WdzNe/Wy1V+w4SMdlAs93DgKgw6pRi
wHDr5YSe1gE729PVI0k4Imu838WelwWuV/WP2PsYdWuhOxTW2e387IzQsTz7UFKvfFygxQSObQeb
8rrLmi/8X32wsA2Hqac3PkHKG2fKlzzK27qLOkqRr4mPnzsin5+TTHYREy9r61M+/et4748D9MYh
BZ95zlPaO9vVun5PHH9xZulvfilrIw2qZuj+6cli/yQTwExoNSo/z93g8A9N/ecgI5wZYpRv2mDH
cB7aaj4DHIqwtFr7UWiWEcW6w51pJYPxOfW0ngpuNZSFMH9jA27EctwkIO3V22EEek/ucicApPGm
WXx1ihHLpsNotPEXfd+X/mFl4tuOBPBlmrk1Gu9s6i59OJV7NoEbYndYKZzspCBeM2+LS5HdU0QM
2VDXOONm8LwedD/FJmNWHe/e5G/HeFa4syn4pMgPbP5Aj2w9nnrHIwkkKfNNBc+CTJe+tk2ukfoH
xWux0y/w5X01dTX/t44qnGCUNnlaPxfCD4XHcK2Mu6fZLUWYslmB43rEGD+jBBQcvZs4Sy4Yf4Zz
OQOzlVVBpu5aXSuL7D9DP5gdsVzoO/BGnva06M1jPZU3BMAKTL+Qm6llO0PK3olFby9Y7y+64waj
6e5zm/wFD7N+1Ws9YtuintzYZVpc4w1yzPWrbebfTqYniT5nWfShokcVzxZ0LWV7edi65UX32jbs
uTQDgP9Hc1KfRWKNITkwt1HT1ldiepYNblvYYZX/k8nyM8btpZ6N7BjX833ZOKsqGbrdneemvfHs
SfxBBL5JBA+85P0Y5lO1IgGXL2YhZoqwvLn4BekSUJ6vpT2Uga7T948tE2MQDs5HlbzmU+Jv1Jwn
jAOmFK10/cGNJYPUYuCK9CXDwjOqrVetSeCgsYS5m1/YtvzB4I+aY2HOMfbYJ6d5x5SI/BgSZh4a
c5JbSxUL5QbKeb5Km8fCmw6pgMf1FBnmsSA2WtcozNKQeVt4f7hcKMd9YddlNI7j67q61BdUkBta
6ZhjoZ8Cw1r0UAr3zTbk2Wd/5warWnOMbVpPt0HCr5riFfuSdrWt8qmLF4cwk6FgNdB0ZOV5sbXW
9ZeVzPlp9cliwDy5KxilEB6+1Xtzl2UCHTJ9zVYeibbx/ksLk0D8UX6ogUqu0pmpSiMLhWjWh7jm
Qoj1fo+T9TTGk7HxO/uWawKLZjfNV8tr/mJ3HA/D6jz49oxBzupfQW0c5EdHMItKZMkci4R6y7oH
sLbGOW/bJ38m8ASG9rt1PBZnEBmyWYf5AElRBF7m7uIq0Xbm0r5XGS5jrkef4aznIAxNxdG01g/b
ab8MhNQja/Ak/E6RRqttPXYp2FBO4IY+34bcfk8Tjf2I0p3PBRZmbqIYIWVc16eM1ItLqeOFxH94
XJfsDSIRuwDxTiiBZAgwiYiPpGheyL+EcfJkf6a+JpyDn4Kfju9T0Zt7+3TJb53ehyk6UpIue67A
V28qduMgt2mKadPEsohjMoIdPg6JfI8xq5G88kYagx0xojWPcGbwmYIFBapvj2ItqpCeM4WDX6JF
zL+udBlKZBagdoE93/iENQhrlwi8agKE1+abZiZvM6RJYAM6hL7FgQFRaEbFIt5mb71In/cdS0Al
mm/dTT5iZHqqrgWvc67NAS76KWyljWPTTdddie0KN8lA/IoSN/6yeq+09DNNfS5Y+VzTviLnDK+w
iwezNs4EP10ar3tCp3yoXPWMlnjgdfwWJiNshydgk4rh3+TLiLANgepWQZRNl9lpXiupBZ4W35iI
7XNKLkQGmICyfo3NlXcqzrMr5T7xA56fhXaqGBw5zn9EDIFqGjWS2TjKbZMlRYjpnT2wfVxh+Mp4
uRjlg2FkEZSdCizRu0+trZKTrWd24BAjCh7P/M+nnl+LtA7qez+ZM43YWOPkM6/yhueFtCtM38ZT
6hhGNBu5Q3fDCVONGft0vfrq5gIXZg9kzTT4kgzJkRSOazvhOEpbfFNtLi4rKzSNzjiZsKGuof2a
41reLTkov1wQC/RGYJKn0ox5mI9e5GHu0001BADSjEJtOg/uso86WV4EZxTblWwrsAEWMXi538r0
Xu2MGRArTRhoOdT+iAaM/cZ7yWx8zJP45XbcFZrx1/TGP+GaKPqVeqozL9Dr/lraI/gcQBmAwRvL
gc4ZGOB94Ahj9JQwm48cud7XIhjMdmxXbbnNl8i/3ybWWP4MejPepgRv9FKZksQzuNpY9zlroBak
Xu1FEt/sFB40rlc/MNZVBG5vuQ/1aBYPk9vwfdrO11yLx060NzIullD3PNx5+fpe+FYQx9Z/ao7D
gTY11TxqcbbL5wKUiSifM1USgzM5E7zEWJWfJWiJZV9Hw2MMkj2XS/eQ3I3iznIWJZwro44E40mt
0IBSbrx2PhSt88Lo32CwZurbjlHWdiAZhY+wvrYGMFDmzI8CU3xR+v84SuONObm/lpO/MTC0gkZq
72W7PAwrLsohaaxt4acvmInDRRO8RPlwTGKJC4fkj3I+mn1+9CuN6Q/9+SDeutLykOzHh4Znlp9J
l9tKdMDiQI6u3K5FssUa8K8tAdqr+Z8t0xtlbXYQFj0RhFODRQT1VK8XfIWTocHLNiUdB8u5Mw9B
VvX2ozFYF04TLIBrbWHPkT+t5lBIOfMcIvK8sTbiPz/nkl71ZgnYVN1s17sr0crjW5WU/0qje18W
70SU0DPRLFbU2jNtPjSDNBF+CUtYAm0gRiUZ2A7bjBBusae2trPuh8r/rFPrVPrW40C4Ei3tS5+j
TdB7gKouAAXjiW4DMYXS9dJ37dcIQXRqfKnwADB+0EjCCu2e4LkJH2YCN2oLpkgtr8MwWTyt5QsN
/4c2OufCc7aVYRE9AsAUWkibjzSC+qNe4+ckxMXFqskRwf2dkMDgMOZwx3ar8Ds/ZKk2X3WNsnXS
mTLl2nTCsIGBrP6XYSk4uRh3abE6pEaSar+ZLDC8zXQoKMfFllwFYk2hceN1eu5XYtx5FbMX+gJI
Q5qJ3SjUwh3mjZHw7rtGhc2aHPXiUc5FwAjJpqtrNO0RjTXH5kHAFjs1Bs1U0ZoSP6ac+oDZ6XGo
IbMZNzdB3eQ/4LkdcXRlhCA4HgyjuULMdSHhFK9keljES2Rv2ajND63uWy/c3M7RzvTXuknfYrw1
sCMveG9PbteSgZfW3v3+pbLR4REmm+MOghoOGjlds2JAWMu90QCUEWBnf3Qt4BQsfzn9uDZsq2V+
WWFJkbKHfdPFATEcT9Sin8wVImdInuO+2ZqN/dlD9KSzv1sq72rYtPNLW0bTmB2LjDln7r63GNLr
ntwzfxmv9kwjBmYVoaJtcQFHrBK69qZ/s7P2Xzd7Xyz92VpTvJlXQhjIqlhN/3Xo5qe6brZjyQ6+
ogEhbHpSXOJXkTnvXjoST1OSHJIqUtxk4d8lTrs7pJ6IoIMorXoxbwu6P5KmS9pAWrG4i6/G6J4V
wo3euu6uyXLFRMWLQPI3qYMLdrQI/plaaCGd9Kp01N4IWDotVf5srs7Hkpf/IXuCcc36Qcx3Ibrh
q9Pbv8lybjPTkQ036X+T0aP1qGqr381niw8AwVQcXwYOrkHupavvTKm/9jkRMXpPrKG95huFH8j2
u25TMPZGAD1xNXE1SnFkbTkuQh9rnDn11kZMCAwp8WfUuCHj1q2c/MfCLi6MGC+geMwIbBmgab7H
bfXVDZBibsdjQBLoe4OEv3BtTst9mZl3rtLkQmlJLIrw35DEv+IJ5teu8xffSV9w7t79lM79VW42
ca//xhMbibrVwugIzDURw4mxOacpMCxCicjQI7t8o6z5y+37HUQh8ke5lPt58ImJatK/hEI7bRay
dWYmMEVihKLuN1NZnBp7xtM94cK3WQQXLMXyM7ceylPc7mak3rsKdAYbWmnHSDmaqa8DiSOE/Lfy
t58L/x8YTXNUOQw4U6wxlBKfi94MT92oiADEQrmRQ3mlH2XJHLqD39XvUBBoXFN11ZC0Gs2773nE
xE6e8FORFf8sNN258c9k4Y3npTffZUk8RIuTnUWfLFevTyz0CId+fCly1YZmhqZndt4e65qiU8hW
BL/s0xbTdyK48Oe65A/pX+NgULJTr+YU6SUIEU7KS4/QbOnAjoP3zMEQJdSWbM8OCrLjErstAoeZ
Njy1u1WTecqBcUPw9aPoPuiBNkA822UdMNb1m7j4NliSSejJ+MAvCCmvTilZgrbUry6zVbfk1TVu
Ga1q5qyB8JKLv/QEd3D4t+7GLL+ztbkU1bqvJ3vnsQgWJmffTlRdfpiuS5SNy2mtywN2SewV5m4d
iWdzWK2Yqw8PUlVyvldyPVZZcZUsBfHQbftc7FwcXQ3zFFcy/0gEzwblVrv+ecYSVeWC/ac/T/f2
CE4gfl7X8ujM1k0sTWSPe8izIHG0kMFMzWzf2441v/fq+0FfalvDkk9e/QGEgfJL8AC/2zL8puk9
8AzZXqQfXkr3xbzpfUjiTxOpS2beBtuhIMxTNa8Ji1L7lkHsnIZugVlsVZ9jmQWimoNqhonyzJs5
k5cwN8127p1DOWuAcEz42XzhWMOvlM5umopQjA+QUzvJz+MzKRt3ZfHS9zw1nb8lHe2c9XwQtn1Q
KeFzZErxA5buplBHfR3C+W7WKxx8/L5xBDwiePSsiLorzFN630GGY5sGhSMcPHA4qWJmLRSG6pXo
2OQvHki1QOSziMwr79tYlxs+Xy0sNcpXIh3mDMOrZQSwRvB2zVkr+4/cwyYZx0wvZsaya0CnvluW
9uSkZEtmdaQQFkX+VQ/OZbDdExGqMmN4yWwYAi2oixVTzrvVsxeo5zVGCxxkRxxC+kFM2VPiEPi4
9gHx2zszxzE6jYE+Mimy/mAj4KVTvu53P/1s4w/ykLZFwQJGOZ/AN9RmEu+SeCKJ12lZ1JkYCprM
nknJzhL5HvV0TeWmXZAuYkXJW4YTU0D0aDCPg7LZRJPWOw8Ud3L3MaMNnHmMZmU0NOOmY72HkxqP
1eTtbOexMtoN1WstP3V1w47Ao/zrL1lwBxJYDUwsxZlQBlCB/D3V6A+MR2zygDbW1iLNzHH5hH3n
6M7tBuYakQrx/T4Hzv7y5qOs/qlxvq3an09KTssRriZSeHNBXU3R6wMNJLyBbdBPY6iym3T+yG4q
x27fmGWQo0yxOityuJfMy+hGitnbFP9OZhJ2xbfkNxXfQ/mf5xyKIifISgUj9v46qbe5EQ5jZOq7
dN77CDymFq7p9EQ1OVrNaXGJKxp/mXic7ubvRlrhfczoMf21APV6U9EEZ5Hvp4FXXhNHB8RkzMcr
ix00kP18NOxpa4/Z6zr9sq4Q0HfmSisifXqZ4qcWpUHBAiVfq/xxSRZKWerZ8MDjCwHG/0sQtyfC
Cvu0CVv9Qp4nH5t3rOa3xvlk+hnO4m9NBq5EJ7JtWsyavq+6De6RZ9H2xa6jtBK6vy8WvM+wk1lB
R4bUMtvDyzTYUWkbh7L76xlftrHctfkSehiqRQ8hKpJI+jurhRWZ/Iu4f6IZrFrpXZXyN2Z2GUnO
gMoLPOOfTL9nOlC7e636Z8NCcDZf70vsu+JTZPVOTscGE/0yu1tScumZiBYHy6SJaEm53CQaoUYU
O4joFOOnlgQmVreGikpJCANEutK3sw5M6Wbeb7fq0TKrh4HgTdfjoMWmIga+vPTVmd7c4dT1KcpB
E+qjOvqJd5YGCo7A0u6/pRRsyshOXIBD0LDuGWHxvfW8k2cPe7+KD/pE+lWb4EEq74BGm1CI300s
Y89bObdXZ7CYq3KrM6h7n0p64qy89DnRByWRa0QjMsx1PyxGGPfKmiaXzn7JOfjE/GxZUDpiXA6u
UT8MSfvLWfyRlDrPtdIjg0LtLvo810I/myojbGTybhlxLBBAJzjDh2kmxcLpYm7ywXiL1XIi9RWF
syx+kQWLqBgJHnKdIkwIAMusYd9LRUgjB4fN0d4008431m8Y5dce4SBK1HwDnabIR6bje9SP5CtC
lJCFmWMSq1335M44qGwP9BCY/ZNxGJeeUb/1mXfz0uw44IFg6k1vPq4PniFOi+dE7gI2mIiIe2/f
d1/lHR4abe9SLuNrlUETVfEVzhmcWdFoFuaWOKUt9p5dOczVZhrkOe3ii6+40all3xrO474xj6tw
94tTsnLd2uXaii9LPsxWQTibygGb8q0itSbUAVuzUM5C0c1qrnWCvjSwp8Np8rKPcqRGZlxyzMc1
H5E5GlJQBhPWnDgQ5E1Ue77BWc7MPOSIPFNakrhIknorC9S1df7WzJJBqWmvA6uu6UIeR4mq4crX
iUTKQapPHEcPRjyFhSUCY9GPbsF6kSw9rPYSVnNG+pr8LXE0+QbAp+DksqwNmUjzZtCKNzx9W6vJ
ULnLU72iEiFMgci8qrr/cguAvMFGdGy/BgXYZXQ7G4lxnJ1yg1+HZAxN49OlzCX7e3ffTYCQxjHi
u8UJQPdQt+iXPW6QaQlEGu8wrZ+mOg31mUCk1P+usunKErlDTO40dh33TTCITGwV0Bqc/J4cHJtB
cTFeuNBD9n4eVt16IJTgUqD3wzrsc9M6LHGZRB57Vu53aE4MrYVtsdezwzTKK+mwlzFNsIEMO00j
WIUXo+zjR1FUl8yZrrPuPLad7W3qytnPNXmyDupp7LxCmkGHtuHgaWenzY6LLbealf1lPgFNrd4+
karBkLDiWga3sHLjyG6QDZDaTi/Q9dv5i1Q1ihD/QUlt52FBqhvxaMewIp6nXxo1ozgRlY8T9d5A
kAxEAJkBBtq290inuxxN3mIB2YffI5QuhCG68GHp1r1SzhW1bd8vzT8NwzzOwQxIR+dKjU8LS3dN
k8Uz1fJdl8Pj7JmwKmO/LRrSkSTgNLM+cuQx8jY72HD4nXR9Rc+mDhnGS1HjCSZ88y8tiirwc2rx
WNdvujRHwv7EbzXmO6fnl4DCe8NIy1qsHqqavxmtoh2phPHHRNksPmNOHQmDVg3iV5RiZwIlcR7+
M8txiYwu+xNmDKtaBo2HODgzCAQnbBlJERgGdvIk7PhQWBSwc/VauzY75qp7fqdtnVB69qVd/FSY
amuiy/J1eXNpsypjqA6LSf0zqJnepD/nullulLBs1Gf7ZQXP35RacQN0hnKqgbQ19B7mx3331kkN
PAC/6QbEgnJJN74HIylOlg3VZKInsK6ZqAVM2K4xGadRMSBwlf6h+uol0adHtaLW+iuMYl0zZpfa
XCJDJ48uMVvmyv/RwmaOIZEGrpcnk0afXrKuI7JX1KUegM3FyOU7Y5s03OopmYX13MTyXYqY+h15
PjBZaLTRRNru9TSHuPanoOBd481/71rxX0I6urTZeTpr58Rct6D9+6QEwHf0NcS7E9ZYz7BEEyvo
P4gBOSthNY+cGQkQv3dKJi2oVKM/prr4IoiU28SFbYbzeXDHYUTty57N3nkhDQ7XbYwY43F0Kxtz
9yR/FpehnpWjojLlpUrWDym5tJXQ7A2hM89Kc/qt0a79LgUpmJ172Bs05gYzTXodDawtc6Yd5zRv
9y2XVOrdkyOkz6SxMrieY/5hVbQERZZ94ZTc6mUMK2X0Ya4B2RglSYxQ1M+YCMsgTZ2LaQ1ETcgS
ji3foyMQ9Tb95NkyMBHAl7yq7WSPu5yZuS3dPa18vsnL7p2wwLeEUD1sSQ9YGY+Nod96fcQyOkaU
TXEweihJ2vyMB9ughOdDsHRJ7duVu0l57yb16wrvJYGSEcDEQ+04BwrbINfKGMsPFegM5Wop5lis
vbLAg60nM1mWbS+A/swByks3vLOiWNw4fClioiWwscIwPbOfxCT/arc8UX167AKTOP5BiLe6nIyg
1qtHfUlomGF+mnKOalZcbcrC6dA4akFCeSuitpVDWPjZXUc3b4XXxdzt9gWllM7M5lyzW8a87Amg
BiWmq+CDx91u36AWPzx3/KQ9v+aVeJRrn58Mf1KB5pCVX5qZtW1F/VkVzn+p8mb2F1O71EVdbtap
eFZTU6LEWRdr0CvyTloszsJ0tl6Wftper9Gz0ms6RXdpdffF0CFHJ6f/rEYv3zOv7sJyntuQgCHk
uXWnpUAsSfEJsVQTfWqe3Z63eGHoqEn/e9br32Ygfoard7eWM/WNDn6zOPaW3BA0EEO/imrRA8Pw
0yjuvV+EDjos99HL0Dbd5pQThcDJzKyiSPutzU3FwDVqVjZNz0VA5UNeDhl6Zj5iw5TTm9fVw3kV
47QztYR4LbMSkDb4kEIoVKANEJJvXOvTtSqr5NSrHNseaxS2U2z8LkYx7Enj40Vq3cgy7uCQYbXU
By3fQ0KpunhjABwSc0qmr0zDH8Qq/nAC0Z6sYj/hDV/mhKaTtbPbIiNfRBHQveli+5LmbhyowX/q
K1tGarIY+M5qIrykPRDiblwZahgXMjX/g+iwdmOrWwf+2nzrVvWha4bvaaCpNbiY+A+fHJVYWwcj
DBLvhH/DnPAJn8tFUeD3ucxaqjgwD7Q3OI8dvoPBDbHAtPqOjHATpaZgwLMp13R5a2bsPUd7Uj7M
qzssPq2GAUbTs6kwoUGeHWZhccX8AK4mPUirsYsIwsdOQsUn3z+shjGa/xGeBS1GogaZNL2SFOqI
VDbJFFZx6xypGkbmQnz3NrlMJG4PGSFjLtsvUssYFXmIk3ogkBcAj6fhRJpCPyB8EiaGQjIgFTp5
33/hKSW7GQmRWFVp9uE46Fgmp8zF1oC15YxnI4MpIJgh0vRyfMRSrW25+Dp6FQbfTKeq4tgu8fjo
OcI9a+Q+TZjykX9qXY8wC6xHz+B8n6Uat7EDTgZw5mwMoTq0DAjj0QHjdD3kFCLh8LQtAykjeBYM
/WseG4KnOSAR/PmIbSIayXrA10NQwoaJHJGM4+oTH8yiATveJkuv7jS9yN+GLiNwuVE+G8Y0H4d0
ZcY/THX7KG9I/hhlpx+sdSn+8/RkDAw/+yw7ZA+WxaudXxGv2hEpsHNxH73SUBMt6/CZB4R8rtNZ
tGkyBfVYq3NnLS2GbUjzcz4OGq9d6p99+JHATbLxQHhXGsS2Pn20vmjCuZflK+tJ7D3iYXchuEts
2inpw6xn3tQNJRlr2vSr+PZuTj/WjP6qUo+m1tN3woWnJzgle2I/jsASPzXmi4u/aV9XTRvZFm1b
Zhk39qdh759bclY3mmwRxbTEcFhTV7Xv/EedETqgoPLBmMi9DRriFRXICWxf1bPBmT00TPVXloLq
06jt79F9Yeu07i7FzbbPh+SuFzmN/IibpLiS995ErSysoHOSNeLx0m6e56+XxLME4YZEibu5R2/a
GNcSF/sBS+P4bWUriZ6N3Qxnbe70R9nl09PUFQW9Rq5fsQ0vCdMm525dzyaiBCZLu1WeskLRxGu/
X63/Y+g+K8mXeME00fcTBrSCUFCIJqsM20WuL5Y/VoKpbw1DMAx2aQe2ot4k+o+B89DrWz0hUEvy
3YZdJn9M0WPNrVMwoISej8hKjIollYRn6t+mF186c9a/46Kxt27ipIdKWt4305LkLUsaBUuazUQ0
EXiOKcV0zUPiSX1rcH63zGHyRd+ABflrOMmVIPW0Kx/81YTK9nk+Wh3aY9Lbeghma+m+OOGGLVDt
/NCR4BGwQQk1hyhrOH0XA12yluA/fJLwrnCor4Cw+U2Z7MZTrG2/0zQiIhGXofyUED/GLiLCz00L
8SM3GROappE9a6kJyVWn195euWVL69APxWef9pDzNd+wSDsYrZkgDh+U28hS99zPyYU5KUdYSgtT
zGZoleXRaOz1Q0vuiS7OuoZFp8uHRswYXFU5hU6iXxPwaNpG/rXsDi51W59xgfQxWRPloD1h3UMG
GCqQb9d56npgSSZllY1vBIufuW2n6rmOWdI+kB4l3Fe05J/SxzC8kZarNu04M9fpCXAckxeoZ5wG
3r1vk/2j79dPxYLToV66d1dIYiapR/FolXvTn76QucmO7f2H2o3fNGOww1pzkbCaggYTpOFNt0us
Mdictw0BmYeW5W14RQSMej0M+5n87MZilLe0RLAYRUQZ8hkb3h+D25jwYZFiSGkfNU8fWfVRU/kQ
kwoVPFbDRrfN7NFikMBE5dvX5HNO8DtmqxB2mcE9Na8B3LAZ8vg/4NZnUus+kwaHg4ajqOfPs4QM
9sclc3BQpCORt8Fp6Zyw+adw5gn6myj2xJ3s8B5HA1gSO/YeSccC8VjfSsFYk+E4BYFs9vUSF5FD
Uu+mLbyXdiXbMUH7rwFaJn3k7sKyzxQeTNBnYbCGRqiZy96ceUhmZSwbo8TQr4nYuwyl3gVgu8Ym
Z551dA0i8HWPmqdbJPxcaxenbsSGUts/zuBEYBPVzooJclTwhLDvesiGB2NHCrL2g1VKr65cX9O3
D2+3dZ2uQCIdM91GXrXd0M0VAA7s1zFObTIpK0d9VnFu//nk8gW9rojHkOhX5DhjqYWmMnetmRr7
//c3Hf7HtzGpuQX1WuySJK4ePDQLRgpGd2isuxdLTp8lYSo6q7seM7N1wVr+x9F57baObEH0ixpg
bJKvytmy5fxCOB3m0ExN8utnad4uMMBcjySyd9euWpU4+yyAO7cTDkZTChSKbdYEzmpgwHluAM1v
W0wwe8fKMTWZXvYXBxVhZZa8aJSZse1VEXGdS4cLCEhrH1hTvW5kE2/CAeINgb1h1d8Nktqv5Vcw
FPH9q/JWLIbMDdWY+XWEd4LLo2mro2DL+zh0XK9jXokAG331lIBexJM+mEcyyIrDvcUmydeKlrsa
MyN/8fX8r5nEiC8ms79DGbskNlg7rPJ0dl9mmuh9rBW9cYxDy36DfN6/52XVXnpPhflOGkBETUH+
XE2Cq6AZ2kegFPmb1BjGjRKvtl2zuuL2n2wKlQzP94ICJl4I3FA0VbCuYgCZAgQcij5+TLWMWAK7
G6+I0NRm2dPcNVg2E01lXs2CPmo7a6E+tS6e5AHzK7M6QYawVc7VHq3goefm/hpkGmxhoRvAvlNu
nfCL+yS1wOZy7Bkb3q8cIPVkHxzp+3s3H5I/zVv6OdS9/C5BPJ98x/X2NQvEU2rV78oKp2SlAyhg
XlAzqasKg2EG1oj9Hwkr0qzqONdwNdb1iPRaTso65KXtkYpg9+MnLArnqnbjlV1296aDpmHUVzSJ
0b3IR0QkP8dYzsBvMtOu7WLwwWNFbM2yrjCxmDLXn7hffPeSNQq47GoGD99603cKbvQqMB6hpKSu
sdKeDXPf5nIHUwXevU7qDKcOr2f2AIzhf5TqfGaVnS41GsamDYdkTwThj7NB/PWB7v61CYA3jCz1
tvOy5qjhl7E+sJwJ86dM7gNJ6n5owYs/5NVyinAD72gq4SLp3t8fRezPJzll46sXQodogvoXiPYr
IidLg7Atnrp6TNYGlqOjDsaCmrKyTUquKHnyNNaZDJZDAj22grn8qWJX7aRd9B+ssLx63Ufg1he5
tJL7u7Da1kAXso0qi74/8PzBbYaZlEGTZ+PPao8TrsiGcMdgUzymhV1ehyrn0sozZj6xGsjf5wKz
Jrs9UC9GZUNIZc2SRhRpibbfsogyj7Zw/GXdqHfXojuyGev4JjxYERX/cNN4dEH508SMOUTc1t32
ozeD6oEmFhzbqVtsohYrPh7zYZ8jJS+9xqRYiUkRP8uYLU0nNs75NI8viJaCIz7JuV3hN3BMVmpO
mIozOZwaaBfQ1iAu+fncaXLMZf+8iqzoxEaUHLBTvgVJH7JNNqP44soyfShwZ96MrhnOsVWHawph
Sq53LExx8xPSgvsz29iwcs/70/yLt50sqi3NQcVfFsYW3QBhtCNEr98gxJWMENgV6sZ3311H5h/0
nfebrMFRouL8sa7CboOfhErwNvjLc08QqvLEvg1MbJMdwcFSGTMSh1Ff6YuY90FktmdP8mjjCFE4
n3PtJL9RT9oLWgV4dPK+uYZwliH+uGz0xnIdB320MT0Sp9MAw071eXTDcUN8JhvbaUV4o9gj/3+3
He8ReH96xZmz7hNaTj1N3fM82t9xqOulwxrhHfGSoF2ZrNiJqH9l2zlrXc0PlR099GyPlimYuge3
yJ2dlwog0gzjS6Mg+VhrtSbpM5LRqtw9WK6HFqj9WYniMeCenC8Sk/RBVqqjDYRiDUyLuQ5I91JF
MfxKEnmoPwFxmnzCx4nOsRzkLB7tOjtZdmgduVOCzy3MEGOnIx68AU5c0BfAAQG7sjkn2ZdRZUaO
TXK7MbMv7JY/rZM/h9LiFOkzbu15+t0EmvhhsYsjEL9WkJ99j/fYnEn6nfL+JALPe4iVrjcj3cqX
AFjTIW+YYZK08JeOE5/slM2qXYQIFB6UU8LjaAICIjWE+wkKbYKUnAOjMi0Wu/TFfgPFF6vcxWIF
SQ3pgmj4qLGBY5LjB1LgdbdwFsESJ67xnFb9q2G4r9qKv3D2XooavjN5WHbDczxQHhi++z6Ta8km
lm/Pfphmx1uFgXMbiineUe4C4Us6/l4QkqBAwT7CNZArpk5rKTj6lh2oZc/s/828kUAFEKL1ZJtt
7dD1MVmajlqB6UGW9orhoCxAGETqjC+aR0okCX7affsZQXreRjJjdTuMTXqKRfDLLS7kv7Kd/6AF
D6yCu5sHeWFp9E3HCTywv86q5qvDUQvkGLO108ev0MxqyI9Q1euqL9bu0F0hURIsY1wYiUhgtfTM
TV1y0YDEobYsav7GqfjlzVzSRqgulBW9N9L6BO99gxL4B9rjBAzwI8+7V4ryPocOi1g4UzRaiI7C
J+8NRiATgZ5fhXavtiJMopgPsfUclUE8vq85C2B3kjwOkpfsnugsgJeGoNsWc5m4IJTH4zRpGj5g
WpLuKnEuGOiZyoI9AIz9Ot1tjr34MgTrp9oYtoYKnikjdRZZABjQUHdTQE0Eru7F55iAEfWMK7g9
DBQVrnkx8Z8mu4BlgWgwzLkD6nVS4cYPVLyVdnN1wBXhnXfiXejL8eCaErnAM5HN4S0+9MXQr7uh
T1/yzJfo3gzcESDihbIx0PU2x0mubPTHmP0r8o36EXH0LNr8Zyir4UfHY7NzrZiiiAzWWj3+eIOg
rAvpHJt3MDHARcOfB2l5drW54h7mfCMMPAop8wq939M7U8yPOi6CKxwuilulcJ5DUgjvdqN4UBJt
Xe7Z94WZeeU9bEnuDCAbhG4fRT3UgKKbJkqPRuz/3a+BKwNs+Xqg9+o0+WX5VHcj8ltJgC2qJrwT
JTVpFAsYjaw2/HZ+R+3dwgAUl2fycuqda5CxAo+tsb46cB9ZxVisqmMNPmI8x/wIKP1jx+jlMH18
KgNLkTfLWqTvmdd+eLPpUJ8HUzwDMY0ek5xyk50uE6S7hKribabaqIjgJB1XM86VRSIy7+q2Y7+p
Yb1sKpBogNlV/lSZ42PaEJyz2I2Rhuo2ZcRqu2kUobeO2sNUEmvvpW8siHQ0m5iwJ2J6gAfDItaD
e1JPb6ZW1jUyFQZbnqvFICkaMRIkdZKlp5rONjphVbnF3kVeqfEOtoy/Et0/zdyDpCgbNjx+iM/F
0Hz8/aWaunPQQsSx3ekDRQxigVXuVEBVVqnGYF3SJfYAdadgCzzZSyQxf2OI2FyBvLm1lG1sSD5y
FxXkFVDg6CQjSjzSQEACWv+VxlRcSAZyp/CyS819n6HTQOUycw3Ygc7vUzs3ly4ASpPrgpOJHIYU
8dPoca6IPAIWHjKf5W7T7RIuS/y8nAfqjJNlZ4Fa4fqY8vQmzL8k5VDOy5fa61kO+c1ZlCQScDKX
AAxQ1xx2v+v0ntAE+E9ZisPsRSPxLqky+WhXLmUXpoz3ru/Cxfc7jo/RvbkW02TtcLzJVpwtV4Mw
662AXwjkhlqnpGMN3KPmRCqd/MZLW3NvBENVL0bpcI1oZs7S6gcYPRYYTra1gxK/TgDMLZU9YSCu
70vJcE4OhsKE5jAXLJt7AV+TR7vE9/iZdLVJ/uge6nPjtzny5aZVMZFYwcCwpTvS2Gaj+otIH7Jb
hVHXYxt9snE7bizVdOvhzgEhjvCp6K079AKeqFT11rQiUFkd1OeqhwVfYXkGGg9mAU/8wdVIlzhH
T16WjkDxKtiVnFXwp5782vzCkMK/JMdhNTYtVmDbaY9mOe2oaVdMmOUrZZHNd2gnUGiNHXzgrUsx
y7aKagIHlL7qKoeQEka4lG0X2oVi3zxLYvxOOuarJu/coy77f4UkUAq7a5MVLjHh9tuUgqAo3WXY
Rj1/2Rt+RT2hq1lSZeQYVIe/wOAqTqMJ/iHDJuRK/Ocxd+LyyCL3Ja6EWkemz70o7+DWUpUwNdbV
qTitIVPTgJ7rGplp8pc8vWINVTpeufMovuX9FHPzkEV7JrtlgCqHhStvv5Mh46VcUydWc3dyS6GX
3YAfwxlnf5OVBP+yaexXVcDjCuHt0uCZ2/RjZMGzoqsmx1zw5RtUT0X8mmNsjw6IAjF6R5+SnoPd
GMaqtIZx29CDzViOSXMeyBnMpr7jFbGosbrlUmqTWyeVgkhGxbZ5EbofT7DzEP+L4LNVw0cUpjQk
udGHN+p3ZYI9NFouH6XlI8XUFKjUrsYrSOf80SA7ssjS/jkuhpDxIpKvXs35rWYCbem91XO4b/8s
bJ+Bxe46S4p3ahiI2zYgTBzSnJgcobSMtzwP5JbPEFuaW7+FQ8/sVFDeS93tKplsAlekS+D4pN6u
17XzJGxbHIBHl+9tBQLOdh5ILn3XBgZLj4R53TviwJ3M3diD+Rpl3q1ta/daKDNFdxfVTQVUvqvC
+20c8Tv2iYXvyiXX6VZbUhzjni6ArWE0Yt06YbUWTDj3GFGwSx1pk9ez8hUkKtaPduotLYMaMRLA
8RIMALAbS6CkSJSuQZkPE/Gkc0jDEwPsAHUmkGKdt+lrh/d/GaeKc6mesovuCnIGHtylNI75coOU
PnMnfDFC0s+ukLu71WNFlUyGopm+VC5wpAgwM4u68LOYLAB9Q/putwJJqCSVBmr1ppvxZoVEGfL4
xjFYPnhR/tZZoL/jCEGoKA8OMFekaf1RTTPsAjg6NOzh6XmwrfdJFjtRtvgn6MNTGaAVahRIWhrA
1rwZm8Rsf5o95sgMYPRgUdNErx82H4XaTSUWFZnioeAPnNBk3UQxjo7bCScjIuwq919DTz1qG+gz
Nt4YjENCXRDXugvKyi3T2WUIik1XuQcUq4OuTHonamobxi2PAiDJeSMDiAjDkwJEUddUvJhkGwYi
3gKDE64pbpqstLGI8IAOJoG+vBpfnKQ3eNlWVMYFx4mOenIRuPuIEbuGtTOy+GDXhDT6aj5C67pO
/vzcER8W7rSjSuNbca1f0NN1pR/96lrOLkYDSjE0zlTVdzI/OzRG9x1Ies98MnkBA512TR7msHju
7afZHJ7JHsIJMX6MpPqKW3PbRsZ6cui9haKQtGdxhzFT82PONDzFBol0PHUZwSc/3uDIWMKdXIwR
tnQiP01cXyvYUpNxajXmG9vHSO7gZZ4WBgh1e3xkpb/QNV9mNxxC23hwS0aHWB4bk4aJjrsRJoHS
w+JJjt28uwVpPILEsrKbR+GXWwtweAASgkIcwHITGUn2dSO/b/82ufgxJbymwVrlzV/Bd9c7LcO9
txlmaE2eee0La2NHaE9OtIStho+yPTBD7lz3VvKPBqyluWdxaSpJ1OJqLlN+tTDjV0aMgxMwdCz+
hsn5pnHtreEnvaDAYY/zGBswLuEmz7aB2x2waH2xccKXoykD8Jl/RtZK3HMJYBNQW1kWkK6guvox
hr84pvjJAM6jdLxKbBZkHpm8gPBghO84eAtxMebpeJXWt2wJhprz2YDSN1aPDbz/VOSHJkz2gek+
eFl3yur6YZjqFbrWIsrdt2jmIwzG6GkqrJsKefU33nQ2pvmVSrNlRox6RUK0WZDmJznoUfrIgpcw
9XeVjvuErYFbbYCY78BDn1ry0xatOm2ORKd/ND9u8OK/4wh//H9LtPJeiyZYd5SDNyi27fBgk8kA
RUq/gTwV8JzZUVGtYZGFjzcGDb/3EH+AnL5A2j/r+VazdVAjH8qMLDx5uHHQqNISoGm8drjbRxUd
HjgJwdBtYiJ9fvmVDgnzYrCtW7akmHsTmcJmonke0a4Bf+FmYPkLzo6RAGQePdPJDHQdBGPEXyk5
vKtvgmHc1+NdkVRnz2zXY8pOZeT1zsUSF49eTv6ndMWmoSwEcCPfM/1F6H2oKStHOHtLm4SFiUR4
ZKMshBt8d7wMhrz8Jk73Ll2DV/8dE04ItJ+KbTLcsGh/NKRKXPrOPPfdxAvVUfqL+HIJixK/9b8y
fKfD0abS/Z7+N/v92Hf7sm6OSTd16xp8+hRjOAdeeXI0MICUDXc1HmMTs5PV+U998ppjaJ3t4ZtW
uyMoEJaZfiXXc415sTRYhsS7WuW0SMYYqoKtQW3CQBFv72JtAHz8DvsfWzXWedZvH620llYASUKN
W9JjW1tnr/SVvvth8Ep11r8+le1aAwCYhcWLnjtfmI+c49l1SHAsRL61aen4ctTwy8uAStxgS10W
2bzfVOKDohAThXSl2NQNRrNpmDaa6v/n9zCrBiYlyeq8fHeUp75JhH4Frr1uI2K9QdPeXLd9dNti
PwH6qRCN+9S/E85/deuyN+jyXQkeB0GVIhjeNVTQUEPxaMYOqmx2KHwCaFk07ERDOJ/y3EY/1QbI
FObW9cgytS3I9Ol4T951TcUKQCC5akhk5VW2FXVrctzitsUlE3fTc+PlkG7EefKcfyO9uhVFYkMC
umyY3bVp+JueOjodTQfDI4TYt9VjoRUeEeYNvkzXvrnBm2C/BRhp3fXGuWmeJp7IYnRIcRN0bFxv
qSTEvsk+e/z/1al4BcaLIb3xVlQ7XMi4ngK8ZIWbnGcOOBYKy66FvOCY2zl39i0OCFb97WPhQX6R
at67Tfmd9ONZSV8tzVSfhEMAx6++Rwxda0uQeynVl8qyU9ezbPJ82pDCoMQf2O+JvVNswwY0sWJI
sAaXLdqxZfM2hnJcVpI6W/bmeBL2mWu+tXN5HnX9VqecqIZ4jPP2bIzjtwiLXUJk0Ofd2NGdalTR
Q4Gpasqzq5lNHDgloQx7683WZfSL996V1zBWV6tSe59SApVkt5QASZViDU/NLyup9ki2oK9jfkeM
Y5dg6I9syL770atX5VBayybzXsy0/ECHYC3WS2evUidf2VX+r+v9o9d1q8AlBi0IdLQOPLk6kdtY
tgOhjGxXpAE1OulXNrMDFxW2hZ7EalNKUFHWcLfcb8h8IrflAzvYWM80OANrTDXvKGs8Nfe1dBjE
M0+L+2IXch/zEXh9+2qU/Z8gGmbYqCiRap9TdrO0Vu7YZ6+UbWD5no9MV/Eit7E4xK53CAZO9M42
dqEr3VUyDGsomL/4CRmxyDRHnOCzeydS1qxmLPHPGklNJJF5Cad57xu8EBC/UmykoZM+c2E2lgFR
8phIfahQ7VhNvQ5VtOdt9eWOlPFZPMYDodJKFFxmdLUnQbFH1twC5n7rEiiZCO/NUgahXPp4J1rX
/vMzXFxFeBuNYt0W80ZRaOvZEtsa1O15KFkUpL8OblqKFEOYIjEFLLA2H9VQdMQoBS17eCHp1PC2
WtdyGUkQnhCKMOuZ2ZLHCEZQd9DS+TYwDSwdm19vbXLKQqVm4rK240Rn9hBFP5RKbaC182rBvGy1
DcXUJepdXr6AJnl2WlSoKT7RELDFriDX7Zj8YkXBweV6n6brnO7k3uVMBynhf3OhZ4N5b6QZEfXF
yNsrqAP+R2phk2sOc1TyKsz6jfYCoJZ1s5eN/aK5jy1a1X7aPUw6s/owA+9DpvXOrecDflW+FMqW
FqNjPleWeh3tegmjBtCEd8/H+gA2jBhdzcpFiBHMPzaT4S/6jr2/nQ0ulQCMa4XXyI0EEHLyAzCF
XkttdWL8s0cb9h+5g4JVRp5vVFv+Ix/20ln0TUzBW6IF6Y2GQ7Ot0HNsZD2qObK0PY7yXqPpPdmd
A4rznqbxj5VrrWbdfRIOP48hsYa26MuzjqtVScVbV/hbV3grpTByR86lHPxXaHKfTdI/ao+Fk5GJ
Py5olDfevYCy3ToNDP54gn7lHeEYf3FHtZcjXvNlX+dv7CqAzaUzCzOgjfDzl2PefxdwwhEyF9Eo
HpAoq0cZ2Kv87jLuUaMY3jRvT10am0aayzwgmO2LY1dn/CCqFUUz73IqDrrVhzFjnkw+KND9SJ1w
6U7uziJoHtrZ5t6jGfmsILAR0NT66KR/HSd9RcbHSMdlXYA8CMqvgF1F6vifbcsOZq6cf1XlAMl0
WDfNT/UE7QHCtU1QtcE3kmDXbCZnWSj/5GP7sLDirKDk76h+Y+0dfZcmY0vfnYoupYgbw46e1poZ
wk8IZgn4MikvHjAsbDI4EsK7RgldThTRixlHhyCZXv0K2H7MYxn9MSE+pFN0cGgqlrnz08J0sqj/
w9OJAlXFZGVB1GYRN9twk5oxPQJ1skt9c1/G/qEYK72hkhDTLHtGP9/4lHR3tnXtOQ98iXVmZDyr
Eb3WaV/81LRY2Vb0W3jmv8bNVl0tCDj7ff9s0sBLtf0d2V08l745L11vuo5dtbHz/M+ZKQ/rOvOQ
CvchyMWwdr35YfIA1MVt/+7RebPzwWkuQCidhI6/Aqe9eZN6Q7n5GzyPpG01vQaR4S5jwgyyt4FK
yAvcxCeRW3ClwIktCozri4HoIxqXs6kM8JQcV+7ByByAH8L3cTlZ7ibLIn9ZdAY3ruHBTDTutvj+
RXLrKfrwhsh+ZB92coyEu1z0RkoVEcmnUE5DvMl9rleen7/z4QE/bStM9nXAlTZwyfUGP+WY7Gj4
OPdZ89phaVJjgSmjcz/BAN1LGPnPFOYPlZ3WyhfiZMTjG8CvhOBrc3GGiZpq7CKQjR/TyH1wSEki
367L3jyGQ7yCT3hsCj4zNHNW1xJLUz+/w8nquJS7TOxwC/IseplcVGm419EmDTFcRUYDkNI/+hHh
Ij/dQdu/wG7ZOyEim2zB4bGRGadsRbb8Oyjmf1wf/9QUn9uSyFVK1S2v4uFclsMLvoNuoXmAF4Pn
u7s+m1osp0g5WJycAeOHP+yUjecJ+ptVDZ9dnh9EaMNqzDBC3/19rrsPqI8TE7lAFnkogGJHueOt
gVyEd+CzySToCMHQhFlK4q1qXy2qVYqy+gJdR6/GVSLINW2IsChJ2qAoLQx/HLesBJYOPYRtn59Z
3p4ycvtZnt7UYP0LW0lUnvxHmG0tPJAkZ+C0YFkYUI7iYpvGFOQpebaNYe1Ik2IWglZ1NT+5yfCY
oaRDHlhkGn9dcmGBuRGoi1IR5CM8pEM+vdCDtDD4W1MQgEKFWwy1seH4+vKKhABWC/qUwa8I5e5e
3tIVhDLT+obu8jDFrMx9UHxZvYnYT8UW5ibIHmFfrICXcGWNNaGPn8aDDJtXm8j3VzXvM7pTlmza
mRgT44v2n91wv9vyFvNmf896OT9AQ3mP7/pOy50daWshKdH29LYtx4XlqF1izpyh7a4LQvjQ5Ne4
zZZW/x161pX1AtMIHwZO67jr93WMu4LISuWzrevD9UweJonm7zRUmIfo8qJON3SzNSvqS8VfSOfb
uYCHyA581bi8XtQ8POWZ9WTW5rjQTv3T2SDvwV3ais2wNb/HDnYspKDUYGQHYLSvghJnqIuIKHxI
EtOzmWJScKKIDTFxZ3PMfizVU304wqj2Vz14xsjgVo+PL4AtiF90Xcx4HEFIsu0FZCPiPyX5KHCD
8HjqC1VLRxq3cGbin8TLvJjicu3UyRKYxXrO2gcLMyun3UujHQ5ObLkY2y1P3Ho6QfD38EESGSVs
R/kGZccvA59vFQHTr/JLF+KKyfxFWqfrQPRsDRp9nqULG6N/wpKywgm7HUj10kfEbTbeBa3/15v+
uGv98gPB+MGCTpea0U/iJfdF7V3YmVOK1V39npjGu+Olr4ADs0Vt096GPLTy0/paZtYpS+LnNmSI
SFnanB05HZCRQVXoa+2LfV/Fx1IQ0KTaSYHL4QNNP6RHa/nsT/vazxO8MyZaY4dZbxqD36HShFxM
jr04G94NHF+y6fNjMeSvjcUUHEYsH8lqH1yAfEas33jRAsqJnJPt8MFQoscN1BfPFYruUkqHZ5Fa
yVicXLdcFU1xNh08Banape49jhM0IMrZfRdW9jaHxltkY2BNRDMDwyO/UU3WWSseUIs+cCY0kggj
ews3TNJrYDevbUJWkQbdm5V0zkqT+WlE+OhwTxkU7cSO5wfrGaveearLj87kmcQc/EA7wCsxkm2s
0e4wrp7iWYCgFsG+LOeQuGJ6xF0FQmgKtvAmHuhj++157vgDOOcg/jATZO1lqNuXruaullZaU0ql
uHIRYfEpRSoUigw0hY0U/PEGGsxozy9NHbzMlbrFrk8WnDJxpRl9jJaKERqSVp1UyxAFZkkZuF7Q
HsQTMqCC5OCCTq4y1bqLeQ9N5pVk2T4qvCe8VhmPezNwbNB/ZXf+ze/DY20Y7xa7dC1xlTBvLamf
fLZtg/W2rUZuM8E76aP7Y2e+6Db+szrzmwWqi/gAcl+6sEHJ8mOcHIHm51O5TtKo3GU+Njw9hv+y
BNkvBpnPWwbJPQzk0aKdL6nt6wDzMUPgi333r6S9m+XTdWo91tKD258CJpsQM3LexFdKfV8SmgyT
hD/E6RByKON68qV/cRMcRyDrJ2yF6dksi4uWwDKKIqTnl24HMLnWJIolWPVfrs93GDeFaiQurh7T
iprrpR7nT49jgEzohdLN85jYeyOt3yuDfmbgEc8412jPjh7Niibk1oL3Z7pvwvVuTiTWo1lAVw0o
/m7Ar5r1Y+Bbl+r+7KiEKRm3NX6mhHV50LgJYnR4N29v0sm7xezkV9GU3WbFtxjn5oMOGV6C/NGZ
qKew1XZEAHfZP68IZeMB/T+MlstPM+B8HzPfXhsZdCwD4XwUHUt3WCJRM7GUM6Nr2gXPk9+9F93E
C78+jn11jGbnS8Gng+Y8L3Lf+ZINzgQTdl1h93srHDatI3cUTKwnF9yqmB4m3320+ecjceQg8ddl
lT3hArozIYlbTP66Z6DwzOSQ6HHV2ulfZCE2cfmEdRFD0Y0pzoUkYD35o+43vQNx2HexsIgfMhNv
Pm8mKhSlv2kq/UTRHk5+welmUFSDQiJfCCt8OEb4GWTOd5+Vv37bXBpeaSxLSd3NThBt8JquKbZ7
LgFDgc+UnAqGd4olN3rfrc9501PDQx4zd8vnQeBvhJ2uzPARF/xj3mv4ybbCutWR/hrEMWKwpBJh
ZQwdqJThRHv0ilzSKQudtVfbB7erbiGu4aUa0OGt/uTF0y3oVMUaoXlnjzaBxJ0uUhd4na10W/sl
iRWkyYIGEnbe2QbHJPq5HoxlrZB2nWEf9/W3GeG+yCznobVJpiQhpASvKQmQJmJVkjkpCVbrYtxh
P+GySeaea/0PKNNnd6JSaQBzxSqpuaV00ixIneJIb2Atz8H4xrv+I7MSF4WJOGXTVJe4BCk4Fc8V
KC5IUMTuBdDjwWt/+nuU1JLFq5XRymEaK3uApuHO0FnNV+CXb7IYSeiMRxJXeHfpl4Xytyw8/2B7
FvFjPizjPnRYFieUhzTqePlFBbDVa8YP1UWEnjv3zbnfPWLT/xWld+m6bGeVFG7l0sRnMT42Ink1
Wuc5NsqzBPqInaD5F0zZtmvJTvsGVWRSWeAGWDUTO4iha9PmoTnOw2ZrdLazbQpAIYGeGbx5Yi21
GuqxvxNrx+kl8fJv2y0e6nYel3NqjSvD6HlL2+MxkdkpTq0l6Z4nF6kUOb6FlTyF+2owX4Oivh+A
B8hA59Lxv6oB6RxTPB3pKDsiOjeKq1JevFYA1Xi/voo22Vm6wug0vmDz/Jg7/dPN8WsTAqCiidNK
oMXR47lvGXIWBC9dpAFowt3Un6G8vceRAjvmfA4yPsUquYC7ISLNprnpoyOLly+631YlTmEz4TiH
gLo2HTwGoL3PWdRtgbwdtD1sYUScZ2PaY+v6VmiH9LRYsOb0X8T1iF2KS2eve2rD5s9nwKnuqlVs
zO+JGv81qJt3pnLANJGkA2gGnpI5zFZg5zdNox/7jnoGZpec2tQYX6h77bz0kjs9+IH6gG9go01k
M2dC9+KKaiXGJaKfKGhyvB9twHFoXMaeYpS8WoehXudGtRCzd0zNaqfpIhdzsQ+V81w7vLMcpM22
of1NUKOaN8/VyOs6UKwx+23kw/cUTLF7iAzrogs+IQScaNgGrm2Te2MUpoo77JCpgWtqzSPfUIy7
0IO3iwzzX1QZtN55W5FZ61jIA53rB7wSq9Qoj7NUP+gCW/hOeyuAWJGVCVZcmz8l9dgcaY22L7A6
LtVU6bNuItQKDdvhIIaSC3ejMMgPZV2fmjhNl7D1p50OQC4N4wlw+7Jyih+MrCujHl+pKJp2gRwf
6D0gsIhZQJFQKqrpwKVvJb2a6uc7B7Q8tYI0hejy/jgMJDFj26C5sOzfJI8QNyUSMazj0RlsXlVw
21fl3Qc7w+lleYIVprPQEgY87viVi1JDQLMvlI/s8qKPb/RsvnjY5AdZk223jYvVhFiQJP1aERpE
MJlPKdEC2pWoE6h2RTvFq9RWgnnGl4dgpOwwHYL30SxrAm73Zoj5UWjrvdLlK14gAFOBvuLB77AV
JDe6I3HIiWk5Km/EFiq4qWNVMagkaqFYR4UPLNhbky5fhRhFVgRBdoaIrgGZZmoFKXTBaqHCfZGA
bSzng+Wbu053tyTzliLImf4Yh4zieYQi5PTpN1MwKzi5sWA9hl1fE5ThM+6S/3sW+IlFkbvIvOlS
guqHj9vCCmWEGtJHL2U2GK1bKOGDtRTD2nQRUrm7TAiVZoQD2HeSL6G5rzbTrZoByIX9NzVZGx1E
p6HKziMuOJ6ZI/2gv1CRMi7C7cXw7TOy6zv5ynPa0wQ4q25AqByMFb8qruXEG4K6eSSTcNCNPgpJ
irZpxr38f6n0H0fntdU6skXRL9IYCqVQr7blbGwMmPCiAYdGOUul8PV36vZjnz40GKlqh7XmUsx5
nA4IKkBJU8uCMwaxj1oGw5pTEGQG1hQ3az5ycpaqAaUPs6t3YLHvwURrVfDPGi8CypF++h56NlMd
szuBit4h/ByVRwpFr6uxXKKb2Bo6AwpneCaT8OBEuH3GwkB40f/aBiFrUTa6a9n1WJ4iFe04OS4G
L7isilORxXwnkGa9nPvGKloc36r9me36d3kxjB7+gUhSyHda9kLNy1awLZ9YGrDOFWZ3JXkPcno9
ZMckB6xlg1k7ydpJtglhF9TSRGEPunZsyIo9JNJ+RWkBl7KyEIyN5WnS4MeFZQ0yeXhiggC1SeHZ
HN9VgrnFG9DtJpy+iEIrpvlOp148MwXqH6A2vOuh5vJRZxzmLDRePYOLGkc3QAkLTjAGnPesXAQu
Dak5jJb5FlZTjIB07PrytTZbsQsn5KhJM8LiCbDmQbpeIQKDK4ELE+NtuhcWmwbTdY+1IRBGcC7x
xiOUaenV69Jt1gWxysQrQd4gvvZuEl8Ls7He6Y2R+h4TcNoH/P0hZcnE3xtFgC86O6PG/aq08GQF
8VHo5qPV043yiMkkoCY3g9tkqnUkilWqBXtveXQbZzhzhB1EVr55iSjXFeQEFF0nLQcggYJZVvo/
Zs/3ANlpEYp9FpApBMo1WUnX+52Q10jsYJtkjj6x+kHDMX7qEdxFMmGhFao/C61mEhxh3m7wIPHf
u8QS2OSrkg1A46GHzpfyAImMJr2XqLrnKrWZMoTEaRUnyw594vRYjRuCXTmBfrEyevYZ3rcq7BNw
7bMdZ+hpDES5gL6vgaKL1dwL5p+jZnTfbDhWBdqtFTneuFYIHyZ5j0++aV5bhROgnKcDLtY7op4d
EMBh22fas6p7hHIdK7uI3qeKqhrnX0HnGn0Wpvk7kgCwSszoP70J/ptm+wRDzU+z5o2EZ8qPtqVv
UsNeLyVRUApZXQVJZlDeN9qih10zxp7mTY48ehXh6c8tYoZa54hQFO0gb4nVTadggVgkHdkJDnsW
IB0mbl/ITmJQn31VgspEvIRJbFf3IxETBNvDXdxGmQbEgkLCF7m7hGhqgBGSmybQgbpzPa9bClHw
ccWFkdDE2tFDsFFjgJ36+Nmy412AIJdr6N622TVrEh6h+XXsR/SYBborRxFJ9E0WD2Iq91rBmexz
ZsRg6jEG0yqZ2cEr1ElDHL0C1PIpo+4v94iW61g3NuqdwozTx3hL7OrsYKTuQ5xNtZ19aS276cxp
Aebl21HRCHjteG5l8WkSchzjVwG5Uu1Sm0rfrWDg9p56kwhJEXkNL/xin82sY5QdG5c66bodk7ML
UcJ/ej1+5Hr8l4T5EYriKQxHwZDUPggyVVdNVN+1FiJJ1cPAC7hhd2bjfOkifbRELmJ3985tY/9n
M6LgM9XBB+scpWG8F3n2iHQDfSiTEHfoTpFJb63zCM5OceIde7FDFwYTHVdrlns5pO6KhLdy5SHp
HDivPSv4cSriTmORaGuHvRGxECecRO+VKf7odUdkTIyHWCGujcA9WC7kc9wRB4Qb2n9xNAjyM2py
l2bcCUGgPjrX/NFE8MJT+DGVvCqWKj8Iml7DPkUfbHnfRVXseRE+jArfjQM8gfTIJf0xIQKB7N2V
M0S6DwcC0GjT/bIqmF+wvuxI+Iv9MEG1wwmdrUctavfO1LxXdU+7hwB56pikyRRJrQnHll9PdWL2
cqa32Y18lbXb8xM2hfrTJIYEM6Bw5EK9eAY28HCZYAvN2rQd4kqsv1zMPVqCyKo035XR+6Rr/7nY
VNGRwxTSm+yQaAaThTH/dPGzcvQtT76GtdtCOzsORvaMgGKCkMTpHJuadXFKKu6oGbZ8qdlXVJes
w/iFuY62suNowfI7CHdZia0DYJiMbYW5aejQOSa1ZJOMZskmp7k1JtvK0XGPBManvpGRpiBqD6sl
dmnpAB5zxXHwimNjzs2hbhE6T1pq7YxaHYoxaE4Yh69o8ojK4ExEieP9FVnxT3VLCgaFlpJcQ2HC
tCNHKOfU059jBQ89UOwMe627aEF1aHPCPs0CkF20wwT0THsZHIaMggQk/PQcxrTHePhNem/bYvVQ
D/tgTNvt6Omf4cj0dSaXOyMC9Yxt69Dip2B8wjLRnBDgSXJa+F+lvEXgz6aG6R6JVTaT/dLktZyL
LXjb7xaF11vgxmThCJQisQCoiFlqcPKrFjeoMktmc6ok08IcTyGYlSwz/zkW37MFCgeI8huDt4fb
8SJBjJUromuee5sBX2qg7O7kJbeGa2ZO9I3DqbXsJ00Zh9myXz226ozgw4isOU7VZvZ+mLwTskXI
1ZoleE1d3m5zBb/I7ae/xkneR0oahGvWe60nr0ItUfYhUpccegPRxOlR13AhtjJ7kFfOBmwsZvwF
MblPTew9Cyn5zOxXVYx3OwxeySn+YAx16oScD01eQ/NSu7yobtUojQNjOR0QH8LDtg9zDCpJsDXn
0twATTF9R3Ufzhy8UKSKte7hekdEH+0ATlw8hzQPrUxRKMZ01RUblDWWKsQlM0NDr/I+28B968b4
3Yuohoa+uxuEP+NX7i5lCHQKFQ3wgAkoatJOsE2R+Vr07iT2QgcM0Ajxwe4sp/0M3eYrHpO/zJr+
NYZ1KZGCqECdnCyrz0YT/1pRurMDXAOGp70IFdFnTa9aOvUbTZdvSiMOAbgxNyJ+YEQR1jnq5EFz
qmNpFAy6XPdRkFcYxsAAvZQHgH1jUcUfrcerVFvVl1d3zwq4eYBAvcmMda9FbL8GhURfY+9ntXwg
xj9QMNus0VLQul61x1COIorD/lCRXceNjBassSYUzIVkhAKUSXaXIFEMO0rIpuy2WdHoB2yzP90o
ndWUlvj4e3bV5eQytGCEQaVA+z+3DpIZBWJ5kI+ZRrCQ8B+BnYEuihc+RG6ARDf6XxYAIOLT5i3P
4m9HaPsGjwlqVfcMMYfMJ/2IConPbDCQe7TeJRzNXQ6UteNXgUoGGG9oz4cIBGzdtFwv/c2cnVu2
UDnyeP4au/k4RJx/lXuLqMK9aGo27NF+xqD8mVRzxUL+KtNx3Q/auRmqe9s5jzSLtlU+3TTOgKIK
PrIuf6pbGDSt2GD9ltBHwTtBKMyWSXnquPdOTke3d8kecxHzwm0yENwFE7VlM9R7IxqvnTN+pK34
jBkZqwLkT5mY305uXsY831iEOoZp/YgRBYSheRtwZDHGeWbpecUkTzesnyjvn3nrLinK01DOZy/t
74M73pre/o1RO8ikPCU6/agkii/V22chbKiXwW3QkFDwzDI7zXSMDDDB7PEbCwq0hRyvSjh9xG22
Z+5HXGyH9RRquorIshlxfIyZtxsYq5+HJv9I0uyfYSaXKOxJqMkxsgL0QSRyC1BpYfVmZF1CaMdM
+pQaIMfpBLp1aRtbzy0PWRA/I+uVW7xwmArn+Bo1knJa/+tyZ9c7+SVJ5qNtmQcPoIsvAnhC+AYj
X3emxAdpdIG6thkHjExT5KJCgayz9mI80xDg+3PocW8gFhIvDvnnt7way3NepPFhCVTQ9fLFtHV5
9URxzON+N7MD2gFNQaAEE301lM1v0fbfg4akgKzSl7IswYYlrUTRp40b26s93yi7Z1R5YJt19y6n
vjmEtXPlJcHD5v0sxhEy2MmfmW56Hz4yl8yKQnykRnLBlnpF+Y7bunkHleKTQndrHfUwBbsIc34J
x7JahmwL8gz0iRGbPNSjjp0Vu4Ej3BN3vXcoLG4Xk393NAPt4hVArHVuEsyn9JjF5FcoejRSAvd1
XeV+ALB4ZafuWYXdC8gcmArGp7a0FnVRfg1MthnsrMkAPtajA5ZpwaNgG8HTBvWnhW3nuMH7nHoJ
kzvk9p54BJFE50upsAyOuIJOGJBe5g48leppSyxaOD0GPJ5PwD3Nex7YvR8uoAxWKQfR8o6VhME9
0ebkuyhpr1RB4T4JJUU+9unIsR4p2zMaFCAKDTPtnjDHrart/0Q+PLid/kWhfqkziF5VnjFpn8sv
i7XYarTbJ0RVHRZxWGphyLszQK+pHcfx3drYwWjNmDpCOYnEPYwNm1lQ/C0ZJhplNe4g8Hf+bPSg
FrSSHk+rkdjyrNp5Ke641tEGJoHc2ToSnxh1zIypbOFYy5U142ruCYhE6KLO3Wz+MJPzvVL/lfzx
UR/Z29tJeWVpfq/i4QA04X0QyaH1ut9BpG9p0p2D2j0oFLWz6r+TCbmRVxZgjFGCrkMS3/2KzEbM
vwfNaveKIxpDEJr3PA5OqD4fhlZ/9D2bIFApMRYDXBgCpceKQdFzpbpdrSwckd4YbojgyyH/xDcj
5FEWtYV4GXE4WI2DNSD5y2rn7phux9XKYFyG7Pu1qvynEe1X6giNG3YDyBLAKY8D0jale6g9iMDZ
1YW7IergPLYYylIDHT6eDY5rh0mW9cT1/OIM+FgYpzGc7fV/NP4ILoD1b6SjEH5xk2l47depU//F
LT0rpCaXuwsZMRY7G7kww5ulQY+N8mK5CWzIIRGAK9RPWBdXD67bkGV3AgeBS04WCIMGxG9tioOc
2g1MhbWWDAfmOS9TrP+awjr0XCXw3b8g++ytXrum+bAlr/LCIPZgYDF1XSjRkyp/hsDDiWCb8KxB
BIUzCLG2aS/CiC7xlN2jJe/BdrTzonAPwSt5M4E65nyyeI1oafcD3g99lFcRs/0rk4uFfKpGjTeG
k++UHCRmFH2hjDvYXv7kqmYgBks96ly8kJ+D5IiFAjMwPqp7T9vczOk5KNpFiN0v+qnyjVEVmM2s
vlHV3mItAHOD9W0ipMaE/krQCsDaxDzMzPqEoz+ndE8qkO4mJlggCL1nogDLfZA7jzCb+AHIysgD
SPz5Jp9fE4b0qAIw9FCGp+qgIacCFI/vBJmDPwwhxafAe5ToyMMKm3RyQQq2wfCQOsFBrB6jTcrp
qeO+80edgJ8gfXLr7tEGxXsCgLnQ9ac2kVj1qose6+C+rNuQlkDMGAM56fCTuek787VrksvncQTY
xuxoxG8KN5L/7UW5dUugmT5dYjFzUS49q5RHQJu+yQ4fnsfop5Z1jMsK124x7mn42RlW9jeO2TtI
d/S2FR13AnBXlZ+mxTOY9PzCC8aDrl0jZOOSGdAVEdfasrMvhocRdW91PW+tKfkwZ7HX9WJLu7VX
OHcquyJ3zBk3whDcy9BbE6CooaSLaEDXTpl7mcBQq2zUV2TDUUUrgkFtjV3HFEavtapeoUSskpET
rWTvDZ6dchQq70gkDuqxc9yxaTK6nrR3Cqs1S/sPe6yQEKD0DnjKI0DRMsDMN0zRAOYT59PYEegU
kRwGb73a2TZpBKCKbKlz8Re7zIR4H3CtTqL3E3f+r8/S11pAYKVyeBviyccs+x+7KBTIOrvIzPqB
jtMifIj+aV721+TE+IXjyGJK6IhCnYQeu1s0RzjuzIbhS+sGFK/915zIZ5JDyDPQYQrFbn0gReDV
tXRCTc1lJYlIwbxNsOgCkDDQeKeTG5b/WmfmZK61YVuzmLI0+32c4xnuprtzmppcBtrBJ5YMVyfC
mgMaUzsQ6AMlC14T3koGmaNBeRB2zd3pApC2IQDfyagx8HafyNVuVYcs00XnsgpK/cdt0FoFtviv
0iS59VnwO+aV9OOWLbFB/NwuYJqNhL/i1+K8VcD26Om8Q5/Mn9OM4FFV+3Zotwa44MZumJhXp1hk
72mV3dE9PXRggkyZN9aYdftU6RD0OVd1EuwdUBVpHNubREV7R3N/vQHQg+GpXbtoUMY+fW/QyvB4
otRNJYad1KAhbvQNQqybxE9BTuiGW+LoVArn/3hK0Rp0xbiR0cBsBAAJ4DVmHkdzXmqc+jxNCLCA
1O5SJzplnfPB1J15P8/yRmuM/xJd/QdtMlgbFsS32TWPaLPYETjyv3mJrOiV/eRUlEqZB4A9FGO6
UnFPVhIDyC2zY8QKQs/8cA5/AiP7Zy4+Bzu0vxPcLyj7rXnjGnidxOheElPbq9T9ZOHKIeVRQE77
FsWxYteMF6O/aGCZ/HRgWVnUy936UTIIOJt9/RZlyecocCXW2c1NW4YlLUT9hCH9kVp5Z4fpq42D
rxyqzzy3UYi2L5PKTxYLh6no38I+WmYOJxlH+0QmWzmJLbe0H+rlJWhvlDNUniTZQAVdGy7eHDub
IcPF5suYiGMDr9dyiETAB4s5ThIlRXoQnJYVnxCvNB6QtCcO1nV3wSgu/AFGrOCggfx1MwYBaqLT
I98537LbTVbCAf+kD+4LsUg7RwseidS/6xm578CibLAZ3Ho5wx9l0D6r4A3lwBuLn1szaKuxUu+0
tQTupHOzNjMz9uVy2vTuu2u2t24kBTmPC/xFzcHqnQIHjHYMl9FZp+FpEKxsLacy94zne1+UaOKN
jEKKJGaufQ2k4RyN+zF20Nm2hJpKqW+AEX3ZuaLvrMN7kfABlt6ElivbpdDfEVejt29uZaTejNm8
K92+EZ3Rr4JiJqliRqUHNm2tY/LHmQCbWbe+AewRjzYhSLSizrxAhvsrA5PZ35jmFwaojzoASg05
loEvI2PaYaQ7TjLfgq6mMEvivaWKLzkDDIymCBZUmA5r3R1NaiUi3UBPXtoZ9pWKzH0cA5kdov+0
qf0CG4m4yT44lgtZHj4Ep9FX1Os/nsg3VcZNTx45pHPODWYLONMBmHcchkWWIwcaWWc3eKW6gIXu
HHiRP6ap9weLFPX4bEQ26d+o/YfQ8EO7AOfU4YTCyKviVdXWErXqpJ1aZHMxFm7BBrFtDYpGyIrx
c5hX6R8iFrb62Fnmd4chA6KZfP7K4jygubJzqlVKUvJEBv2fE4nw0kMDWrWAUCosiVqzNyYmP3hC
U8w1mfAzjWDDQpXdOXN04EbtElbaZVenGc2tjviE0Uhr37104Je5kJeJJzMOrmV/tALdNk7V9KD0
RPvWAA7voA8ylAoZ6FS2sq52Qrg9/Zjjh/HwCxHM+MDZ+R+p4ljM9JBM6ChK7pPAR49JfL7Q8zOj
spUGK4trs7HJv5q8FO1iznoVyzFuIRoDa2UHZnpr9Cbloil5ANNe2xO3we0cWE7NdMLp/UF28jaX
zGpTrfkZ+kh/SjGJzidh2HDNedrXjF+aS9cyw1h7RGY163p0JXq7LMaClFTiiLOPRAcSrc2TQGq4
cTVKex5OCU3BM8z9pNw/G2G2sus7nSG+F030rFaDJwtIIe60Pt8ygiWcNLSV94kq+YZoV9+koKvW
pu2sl6hcqmq4nRm+bE3Kn7iAsthMyA2QAxZ8TLVaVTWCI2HwB65pWXgTFhGqxRMjZf7ttfYRIgeO
jkQFW0l5BJ5tPYv+XAQGHF/hflpe8hH3ybGKgtdU079grfnIaDZZb3yzyKEqG7wnJ5P/0FrdHGRa
iPPiM5mkT7Pr3L0Eb+8U7ABVnbmg9Y1bMw3Tjfhtyutb0YZvtUnoD65VA4bO3MJloMyPtfAxkYy8
LmMj8jVhn7RMJxpez9j0uVeRIbrTOLoCg1Z/wHCrcviO+tBcobheUxo8yDJ6ivRfuH6i5z+pScov
iI9LFtishoiZ3JZVtUPrg9IbDV5uPes2J2idgUZTY6HWGpkiF2ykBR5GIsBlyb7ArgPrAvttzzdj
7VOI/YCpD50lYyS9kgKoh4cTr4uMBjhDTMZsgcpF994Y6zBPJhMKgA9opsbX7IhgECJQTrK0pufJ
NIxtYJbXJBNHBvxfWjRq585gTWAmgjzitDKeQ9cmBTMY5XvfV3cI46je54XD3fAj8cgzZaGKgpBD
uGOrk0jRlB+jKC6ZbU+4gkoIs/3DHY2bgbfBlLXxlBfTjZzH60BoTp5oJ25xLOwWW4/E/Qpm94tt
/KZt0NmKovJlQKCb5tK0J+2xb8wvK9O/IDui83I7EhlRIY1NxHS/ouptdRI0swj9rjm9z/WyESvm
ixhIsbIZKG7oNKkpza05oqVsChzf7Qhoj7/75Gr5z5IwEcdFvpWt9ewU+UegMejMUvInnGyZSVnR
rZ1RaxWc3RQMWBYG4yZa9Ut2IiZ0izkhGbWB2rF+YeFJpmfYBhyprrFC3HIIMvWqo15evJaZIxG9
p2hhNeM8lq9VPYFCQl/d0Xw6gDLb+tjOAidpfAaGu9Pj+a9S0yme+71o6gP7kkMhojv5pn9NT+Qi
MXuZaDdZTuoq1sWp+lcluY9GBPNIQIsY7nIUtQTCQeqd6+RSSc8fSVTrqBgyhV0zhBiQE31UkfdM
D+MPixuthSbfE8dCbcEOUcTnFEnSUa/N366h8kd0RyxLapQzBSopLXPr5szPe3oesWnDWtulnUsH
OKgXTSEBjcJLxBZ7VaYcuHMU8SCmKe7YBIJIO70iXjyXZF2SyU3bgGdordkNSbELhNTtvnKjtEm4
x/9jA45HqkxAQAL+p42T3WwPZEIWDc7lbACgWC0bnFQCxOwzrB+LTZj6w9sYIdENEdX0rrbSjAZE
fiDuYovUbhm77eidsHva72pBtwa6Ylk/2LsCrDOKmunFGPQHOt59N+Oqdxxyf2yMOp0fQVDop4hU
VBvrMAaocsFsSN44RRBQhzvUPIFtfmZE/+U6pFx4Az0Bs4zSZoqI/ws1JEAZXPbxyMGpSx0SGjRS
bUxfDQQBjCLkxRrIQ2OGz49x7Qr5I1rvSsX9zSzF9DsnRclf2r+yBbECMeXTLgHMILuPSPYkPbIw
0EvW7XXg4yhYseuR2tlm/23UXN6ZdjMAn/ixDP9ZCs9TxCBAF/eszliydyjae6y1eJkq7tuWEsad
j9GCKZ2856YHOa67GEBqHDN5tUNsu0U4Jn2GwM3DisMvVjtEEarZ3eesRDOZ34hGKrdlYvidGfpd
DCkSuMlH0vJKosj+JVAAd3A/1b5waVvHrvrGgbENqw5mq8HSTnrptiqnL7dK79DLt4EHFIQCxGgo
XnFJvTSlqzhT2w37m5PmTridFKbU2XmKjXZHkPwJt/lTNam7kcMfxZU4xtyxBThglV+GVjsSy/Bd
gech5OwtJPLRaMgdYWCWeN2VJTSglpDwnJJqvXUcRLkNgLwsdJBa6e8tTJspEO9Yh/K1GMWh0/Jr
lDtgN5Z0IZcfZhO349fE8A7OSmD4WS5a9jyYnx1w2ZSHMG0zGBonho9gImzgGxl+gxUa2vc+oZBn
nL8LJvcrs6O7NjLibeYHBWJwbCLMoAEcTRBQSeHbFfHQluG+x7DOtqFGBsHc25dCW/J7+Fzy3KgO
eowZ2IZ/RDprjCmhmr4kUIc1E1Ofyw3UtIyJQEpukGxwl4ze3Qv6q5Enrx7iFh4VSAxVf07C+BvC
YHxpS0HEdjel2P6N+0gZ3ccSZ3XIICL5v4h42YzyoQRPyrC/bWPhWA08xsLUXrQiJ5EnI9MPcN8m
1ni7dRF/J/oYEJ+AIBL1y2eecvzoxqgOwZz9hphLOairfNc1vD9BnkSI4HEpdcgjWSvzJsyyOiIM
f1CGt9t6aDYGKy+3cPatUC+LZ2porTOXNaUnWZIesWhzz6WEYBCldlsu8aAK6y6AF9aXPYlnBlqZ
AOTPk10S15o6HjpaD0PIYNp4KWSXr+uuo1pwbTJwR9IsWIo+hJPCS2yiYkN6Xc8M3NM5BxO5zgfm
a3x2zcppJc6roviZYhgeoZi+sqy6oELtiEIhYSIzbmk2LnvX0GaEibSu/Q1n2iXbvfeKhzyoU76V
xuaxSKp14ASH2eSXasvoI2b5BrVl3mYCGWjEM0W6EKRAjFrkxdMCwnMR7GduhR7ekVW+Tr14laML
fKjUXgeqxCZCsKEAZbAogv6MFH09zMVZQWpbu0U8bWUoCHHSuTdMNm/DxASUNgeOwQjTki2G0Uxf
lWVds555ua2TfIdKlJyJkVmIDCYBxwLu/gRwIQ8lTEQAGrpofKNfts/VjFV8+M4z4504lD14wlMM
XCWO+LoShp5EYzATrOVQV+eGhydSoEhDwhJ43n+Vq1vo7eHzmUMhtuzSFZpkEobssKp3BBl/SaQD
a30CNdARKrk2o6BCmxRsA5usLAPqDgYi86BzHTPe/ZAWkvdlIyz3RhBbGCCls4EJ0L1puJDvfSRe
BOJCQQuI7HIMti2sa5SgqNT6cTp5tia2AR/5trT7R0tiF7pPZP9Jr6X+VMjB7ylKYV9vyT3+4esG
LOnM+OhNS8rBrL9JywU0uihOtGiiEyH/ZyY5Y+0RU4uoDAmPYN0FK4qnyFACxcw086HCkhai/4t0
lLUpPzUKBJqnHHcRKFUMdD2j7OmGZ2ur1+mb09vPXg0owbSe5xrVFGZQhs021aMaLp2sx72eeL9R
x0q9iKYfXrh7ggpUZ6x1T/LC/MezqXwtQYsfj91HPGcvGhKSMg6vVhuc9XbmBLa0bYwadj8UeXzp
coRUUYtcbVpgJkGAn5LtB1ldbPXWAA9Ja6uYjMvhPOtexDZlnre9l360TnOPq0L5Pe5xdqH1V8pH
tLLwDbF5SV9ao3jLzfDq9el+iMQfqry3fJaPsDHe9E7tQ5N2e4yUu2lj8TEvDkgwlbeU0SY7YuFr
uor8NNV5R0f5aMRwTjhFtx52Qx4DtpHxIFjrwADReubXKgP7SabPtsF727NJUxAZhmbKwXOlfml0
vFUtWJtZ+x6y5ieWOhkpFvOWtukOruscQju4jqnYm3DFLI3L1bN+dIn9AbSL7QI6U2k+raeZLKg5
9QvLesAHeCCrM/l1gd2p4QBXnX4Ns/LUY08rhIboNn+OVfThDRD6+Os7GRZfehgceobrwagjXSI4
R9U6CwHGOrL9HWR8VQJ4dKjZH301AjvhgnOHh0ipz4MmOEVFgfssUltWATVaiYkCKerfzB6zAS/x
Vy1nvxMsNFoK2Nlr35iNXdgrn7sqc30d8C66XooWzd23BrxTAJuPgrZ5lzGhx8CBDWzeOxXJYzbR
XWmk6Pww1TXuRaBI6m0UKsvSgIknV8L/19vp+GOFVfGEkN7axIj4EYrt0MGDhWNXc8D+tp/pzlZd
b721UAWbzIVnQfCk3XZLlmSNAi23ui3gnOZFWgygm8jYRZ14t3ALEtCH3dAB9EP5GlzDjhiEFI0S
nW68Flb4WcigOYKbsbc9rwVE4w/CVZALuOkuSfF1aeUr+9F9T4A92uQ6PKA4PZJCAOwhusfp4gcB
t7EamC8hXzmx9/jEQrxHk7JznA5vEfw2uqVHlIvDQCzchlDdHMqVN22DOPuNgxk6C6sQD5r9VkH+
3fXB9MoeBjV4mG1zHXxCXLLg5J3MsG7XVPC+o+npIih5Aw3NsrttzK2s48dgxOdgKtGfxPLRjz3B
RWk1bZNS+UWr/UgsqKuSnkzO1rs9NPgEq3ej7q8aBn45sVDqnNy3uIWDERR3q2HGCo1jh92znpGb
OSGMdPKPaGcySZ4BV2Z4wUBBmJ+Zf2hxuzXt6Bsd/ZFkBT/t+V311SVMR3YPY3jqpuSnt3KC+Lxt
wWtRaMU2DyLuI/1vkN6XJYd61djug2Iy9NFf2CuF0f851SyujZpzys7blwpHL0Q+BlfUS6r5yefp
KBNSxES6TFGOpGLv+rr7bBPXN6DTeTybBtLDMmcgOtmfeAxIq/SG00zAi44A3Rhp3PMSx3sBET7a
FpgSOqfBc1uY9BpqXhdxcfJKecEdMa5VGZH1ZQcrx2vPRjniNRMX9OV4P4iCX1EangnmvFmDdwPE
q2NYC3FbwNXxu5nyq0zFB0BVBtLQG9om/290ms8W4jWUtv4ZOeSMMUQ8JVb1qpLq1PfZNuz0o1lq
LzVk5cTTz1Xt/eWSv+GVJl6w+Ad6JBObnMNCD177nN7dI0MYvtDsWccowNGAe8vFjQTtoH6JWaEx
RGJF6wkit2rnERkk09gSjzVQzUWwa94it/9NE8tdu0LtyU95NWUONtidmBaBVo69JaxOn5vPXJbt
OuuV2HR61O2i3njRmRVvxBQ9O33nMcs1jhIDU15xmA5xyRaTcRrwmBbnaf3eVzAza42VQpBkz6jV
dhXz8HVg6nuj9r4F88eVGsRna6B3ibExGouvRLMg2Ji3bGaO2uGhRAaFSMw6Jhy5PuZHtlRGQbSK
wcYwNe23xsEEEiBZMEKNnrtEmhPbmOpqAOXDYFyUBowhk7KBR9q9lZ1t+1lQJ7+aQ5o8/xXSzGDf
K+fHZve3q0uSLDs8X/s4rJqd1Mx3xwn/hiFNlpzha+km+Odn+crXUFzZC6chMt7GmGc8D09QH0Pi
mGsLoWxFXGQHkavz0LRLRxZrvdanjRO7MDxDdR2iDG9a4+tD75znEViF6QGNBZgAZssl2KczU99e
JC1ukm3jXjuMo7ZEBOoXbjBI71M37Tmk9qzj6V6z6IknCPdo45Yrk2ksPPDyEaUZU/BpuLhl0PvN
tOS2cqgRDeD9irx+KGEzQ0klS4Sy/w4dRh9VUF01q5+eyxDo5Igj86jY1b9nQxb/S0HSoQyy37wc
lfJUcUk3yniKxnZfg81aW/robtjxUl1nwWfW/o+j81qOFdmC6BcRgS94bW/l/QshjXTwrqiigK+/
q+/jxBynbkztnZkr6Y2a9O0Vl6bho8WWZxX2OQBxVZNsWubzmMXHQOOw4Os4eVb3B/MZohbUvzWf
22eCwSUo2zsaLL+GPGv3tQf+EieozVSWXQZRIhZmHE4dQLP0IQ7Odmnqt/DWBefXBGDwCzm5x7vc
8j67OQJHMYjfQOOUBwAfPXj1xEs6xCwq0uCd14jYmQUL+NSJaxbh525M+p3ZOTxaG5L8aMJfMQA8
Bwjp8/6gMSfO3e6wRJzfchmgJ4SWuVZlxtqpKzCLLcdhCVibd/CqauY6FZhDHbDBy4qvxdK/ll1c
q0p/2HnHAzi/LKO6Ixd20RH22ypQzxj6Idib8G7Ky0McQcK+kWY0AFpRwcQjN7jSvJLXbi3vNWH2
Dh8RB/i22zq3tmZbtxziRnnJguRU0jau6GNjkKfQxs1eB6vae5Z373fmHCmojGPZ5VsH0+uaGWET
Nw5MMY825a5VVBQ1zTFesM7Feb0qRPAoMPTzPorcdeQEZ/z2ybMvzCeVFiUg1BrB2mafjL171TLh
WhnnkArwJMGbfBNod2+59YtLbmcjMwWeBAYRlHHkkammB3Vx9Re+WefkYHWHV+i8LXp8DhVrnbpR
PYc3PI7jQFSmlP0pcdKnqTHZyuvU9LZk6sMyaoY6QT4l6klj5l5s7y2eZVXLH5lV0AO6KxZmKGGo
wCNsCS8UtstaQ+RfTWxjw87LfxQ9XeoxE/yAo7g4doJVu+DWiqUXcaVxqghrET7OzSjQNsFvneZY
YFvkLJXRo0RkF3QypBdRLddFo6zSoAuFPfUSQcyb52gn4IXVye342nMNwTvSu7SlGSVdqBVBatzg
Xjp2A7gRgOMfjpABAWLvtQxi2v+y+sc26iezojNi/rvv+m8+4cZ1NzaQDmx+rReGV0E+icWGPMat
3i0t5iR22S5plYR6xqSinccrJGsc7y8kWE97yHQ/DNzdsV4mWGcpFNDROtbJxLFtzsVqalngT366
yy2oHI1F7J1vFNOcOS1Z92nDvVxq+U/YyU863AxW8WPb1ijdrXfowu6FVTY57IiiGkBLxaqJ3Fes
F+dJNZ9sWuBhYAvLhHt11XQ2eXwChHxhS1evG1LeEIJ5srnqdvW0X2VVc+mTTlilQ/XDUX7X0EK2
TjjGjlbEsr+ziSimgOJsA+Z6aGV7nWJUm1RSiMLLcb3cFvduW0aoFOE2rMMfriuKkL06+ORrGa/F
kmR/OljUaZ5A7lU93rshIZkVVNGCaXYE5g1S9IN7Cf4qr0xWUHAuEMLxvfAneRK1e2mSb8aI43jr
As+66rFGaqsr+d74S8BKgzhVL4pnM8fcRpgrq8V/NeW8pnPkzcVFvk0K94lb4y3pq4tJqqsYOVcu
ynshC/WuPOpLclb2WUP9EPlDIq95/+eBAAOy/dC2pO11MKBsLSkLCzIJtKSTwh6su76NiGuPe38A
xmZjm9HkILdzNHxNujtJdCeOPWG3CeMlPMFnwypJxIVNDD4ogkQFJ5jQYZFrxMo3qXWXL9LZFiFo
WDYvIdb1ko3e6Jlj7dOMTim7uosjr9n1AuBKEgjGM40s5+qcPTqLf6wxdIdg/f6dMlY3RPYfxyB5
71AB6NU4ly3h1QzOBe/iPakZhBsS1zAom5tOk9wYB86M49hz1FOvymTd3vibqqXomtxasekUx5y+
KfaGmkDe6Fl6B1ebPvlKlsdJsjLLY+lcLEKHm7ZqvkXWfbsQYII5P9g1JgVhzaceruycaTRPOExq
AsocyeC+DwUOvbD/4dHOoiy5Wehi+HJtUR6dafidu/m4UF++jTMCiVaz3GmkKkoigeDMbfEnJ/Kk
tfWQl2jQeM9fDHQ/7gPLpXqWEo+0wZ9lln7r2emH69NimXrhn0STuQhZ1+ck7OnSDPKv2oWFk8rv
LI9wGQssQnabczeX8mG6kYiNc1kKdY8I9GHZFdLk7XRYuQjfoN/3mWN9Bhi9khoyKwzXhvQWTiPP
utPUJ/HQGBg2p4R1grccMk04NVyYy6FPvYOIs/BYtlfT0StjBeU/ody3BvMRr8W033v0Lbdu/BZL
fDW5iZlLint7jjEHg9NwbkPxKH2MBJBRmmE79cs1yLqTt8CuDBwABzYPb/DBuFkFxvbki54Z9kvp
/BWJ/htj4Lk2FdhaKob7NPzMy+YlNorpjO5PilHP40ScMmvvEuLB67RuJiDdt22h1G/WSMsS4tEQ
WBfPEKFp9GPqR+k5tLWhiUVXF1p67gNhP8FCIAZesszqFwDMY2E9cKzDoXX7oVMuiS3q/97jmLCP
0Lmmwv6ljLHlMYjjIw1EBR86OMo0ZV8048eHuLHC6HcaE59JxPsh3mkj2fZYDPHXToW8l0RySJQ8
pto+KXyWHOfvayt4maIQZGlhxRz59eesq2/4HiAe3JMpq09GDLMWGPg2WHGQDslCdnhD+4pjqVh+
2gRDv3HMcRls+CvoumFms9EUiCbpIUimg9NErIfs9yJDWYW6etZNlF2QiA2kIUBGdRI/DXH//2rf
s1/FR8a3dl3DzSIDd5lsyiPmZU+CbO+KmX2sLv5Nw0Cs3NC64VotZntDER/HghROA1kbCGvUu7TU
VIg+XkvXy9/8NCr35PzsPekHNkO3NPjgjXJftXhiE7auadbtIqflXiZLu1lUH58Xuquuda/+TYn1
yQ3wmmiNN4iw9cKB4r4JwAGKQb1jZgYmo5jwx9L7j30GRxvNcMJD9C5K9cn4CyXNYudyelsnZv4O
xvIfVoGNTlsa3nuzCmYr3+Kncw9MlTcztL3T+XyzIpKyoaqFeQ/xrGNoWLeR1WB8DXhQegrL90hq
pnMwl4Y10lIO/1NWT7GG2OQuj3A5Olp+YfPaIWsuyy3Do02lc8bsts3d6MVaQuygKgWhJzy8Q/m8
4rM9paE8ZCAq0kT8Jln7VUM4Jz1DgUgvNJGg5MM1WIcDTpA9S7wNq6H9yDTQl/6mv+UTbjpYlbeX
diHIo8mMRQ5WrIkKSETm4WwpavpyCRapXj7i0N4riyeuvrUwNQ4UUffNi5wNBbhA/uuYWxkzLyxM
qiqivCxWdhY8Qi5/A6P1KxrKgHltcDfqfxW9GzsgN+zfyf4qGaIbjZs6AU8yhsE1ipF+NSy1hY5k
HH3TVmUge4TR9sZt848p8q1j6/nOCgjkS46tNtfOP0uMn27V/VfmoPqTZf6SkXXo/fSX+yrcF5qM
djpMfwLWxbYeu+Yp8OpTWkRr0wHRHKqWNy+NXkvDL7RnaF5LQ5n5QqXmUvTj2qVuCi8DxYSUe9P+
5XjjLqCLC6MH0etuuYUyiCU22G020zRTXQIFjm7LrnJ2c1UBsveZumoXAJEGzIlVSb7OqXFXlKKy
3sLa6xcFJrvgoc3VOaKj55RHwA7qAVeMZ0VUk/VPESzqddDmoI0N6DDf97ecJdjYzubNNHz5dT0Q
+57JFy2AsBfXL/aOC7p+8Iz33WlQGmZ4njprLycq/VD7cUIGNtqdG94hZd4nnJZT2W7tGBtsE+MW
9zIich6rlO6dQMj/o2i/SUCoAlTYqmGiPsisuqqSVJDk1MwXJ4W97yRWv8YXy6WAw4qVTfkAoXGu
xPPC5sP/nEpESHzBi4zeke/vzRTlbFyt8crnuYWG8+T2+bsc3ZsMmX45uX0cHeB1TsCOmQT6mvo1
s4omxCZ5K59ri+6uDMe7QTOMCBt2YDSjGvrRwJkvd68FB5LNlFHCKoJk73O8q9IOITty+x0H1b8s
52uXsZ1s/p9O1DKnwJ6MXlD1P5WTP09t+TfivFzHwwRroPipogK/TZVpeqLG37nQDKVh8jY3+IDI
UD9WOa2X1hh+0X/7GcTRtMmgPu4wM53rAD6V4ab0WP1vXQ+JpyCEUiM2jmF0NCn6EVUtpx7vxhTN
yOpUK0Jzx3mnytNQ1j/ZIjAlUfRgSXMai+W/fPG+OM6JrY83dQ01lIud+qB9V/Q/vnDELqdIYh0o
/VFrJq7AB22F4L63W/zMLufpccKbalul2UbETyGjuxRzTG+zZtytqsZ/btWE9hx/UOZ3tQMOU54d
vpR996kbkkpRyX7IeKbYjG5VPg0tXKtwGpm2CqTlTDzKAreIoFNtZZU99p0lxJSkkXgDde/1FIfU
QA/xK15lGh4TlezhIs7HSuEwaqFPckB76ifzEtWKeDBtRfQtPLA7OtsERbqiu2ieuUkRH21AwGke
4mNI1UtKfkZpAHYy9h+GboaN1MLWdOwJoM/01s2EerQrNtqmqyRYqrvRLcwqFN5jPHusFjtYVMgM
89aughcP/6cfwMRSGoKan+qfsef2b/MHeBl4x+mlJ3j9WXb/nEYe51o9lnN8DEvnvgezwkrAqK2I
Qn5iezM2pAQW7+SxIw/G+LO0qA/NWFxp6V8zyvDaeXpGXmYzB1DJD4qaeJW4XyykDdp/3xaGRGRe
PuNOnGFeXWm1Km7PuGVT2tknt49/bAwjY+vqN15ylHtN0HEYbXiyNhGWhYV22zbcp4W7t8N+X/YK
5uhcAWHp5rWtwycZTtEOUeHNwSm2MZEBF1pMW00Pn9VhPYBffdZ5/drb/jXysZfyxALZixOqmryj
3d5GVTaxHafzsL4puiHFLwWESE8kVyquyXrQaOVgM+iD+q1LYaCRj9zQ/LmmL9FsfINFubXeaXS8
kkOE3E1GjSbZgO6CQeLTb8yZfqJgXSzhIa77a6y9Xwznxd5avF3FVbaZw1hgv41n9tQ0Z1nGv7CD
eQmqgX7AznvOu6LcUl4eA4Jn6G3clPNFSMPAaplkC0Owc5IvzZPpQuTr0lU30o9r6hfeUawaeLCv
C5+sStKN7UPqcsE4JZBoZB9B8FQve27D5reLBGhur/OvqZ5AxlIa/J/yne4/xlT33Oig+FRexPXn
1g3vflIw1akcR3GdxhawTAE1aZtN2QAHY/Ya5HIhrykxpwcODdVHLwK8+jysalzQrlj7aa/3vsbl
0YF+oXLrptoxvMA3imgk7CKewtaaNZ295qlJIELaT20U8ahx8TRGb31G/oTbESuk+VDKJyphcO3H
3bcCwiJnMJtR1t3PFBCxw+GqLiLYE5Cub2cbV7GnVWSWsXc/woM/RM70L6F9rnCa50FPWPiY4vgA
XWl4bGOSIrQiUKFcwoLIvNbVKsaZb7tDVhHclwTp8rXHknXFL9uFwEBjYd9jjgEga6snibjGOXHB
0EjvOPV2Cr8XDdWy6etTl2OmBAnkPjHoZxQ8Ob6+i51a7x3f1ueeC/MQwSTYeozvBCUA5bM0ZF7O
VG84juID2rqLi7/BLxg7cnit9zFhh3DQ5bDuBPYBgjoiP2nsl+EWHK1lVotvl18JPOR9nfvmoyLv
tR+0C8KRMMfbUty89H0Ui+c6B73iyBCtPCitc6uKgQNOH8j/lqX8zOZ4/PIDC/jSjEp9jHobr/Zo
aEnfDs2MsysIxS6FcPTS9lBUcAYA605c8WWVpC2M6LODV7CAZ+EVnmu7rj6jJRwuVKbWvEgINAG6
GMLLaLHl3JTUUfzL6O8k6nLzvNMMeTvsJcTrU80ohTqyp/1dQ08t2e1Zqe6eWxojIcY0BvEgF368
Z3fo3vEA/poXaWwol7PkOyVl9CSHkcNN3vrllY0nukkeaPPQS4tnBvkDKLBjL/K9GLJbZtPu70q3
mXNKwwNW72nJxmhyXwuKfNimzmV3CoG+bDUxZFyz9BbFLus63l7xI/vYbK8oRIRTgEXyyH9zmU8t
yFDAuDRLTWSFeLewls3sFk8aeiKktpyneWpmdnXSzeRBVHYYbzQD7IPo7fSxxqm8xzZe3GkCspsy
iPq9NZfx3bSk/q6JXeedwRAG7rTExNrKNtu7UHQ/U1Nmby36wLNnMHvacTNwuxEHhLkno6OrF/3R
pmV/EEq6qKC6P9gQ8/acHJkbyWLe4iaoSRBDynitPF7YzYAxaRoLDjKs3WG3BqC1O6AVpT24DEuA
kBsotwiVKafXKdMbR4LMUq0ciWrhRk20Gv6Lysx+ycYlXgde6m/pzGvvG5opduya8qt0RPPoge9h
EdbFOM3r7G9Me/EqwTOfeXXCWW6Lc0X38SbDsvJYh+PwJCxVfOVdNhxN7ZhHsqnRgz0qlk4w2J8W
E4Pe7UmrWKnd0bRFnq306ua1SSU7RuUCz8mG4VBDmnyMgyTeOBQjEPboKftmy3D0eB1uTID0ZWZh
3ZF6Hv7rOr/jFEu4K3c85j9YlEeoB+3Zz2f+gGXKr6Mbgo+JZL29IeF3Bqjenxy4XLdZPhIxsG89
a20cLH8cooODM2Q0pQ1JC4Wujff1gPk8yWPnBYMFqNPS9fRehoP6La0QnmEwlbuG7+WYsqg7l1HG
LlWFBr6yVaQvYuZvW9VF4n/V9hhBLvbmf97sgQqVWPyOtt/iBMNLEuMcVt6bgOBLhVXAZOveiG/c
k+pp1MR+fGJZ41jmzEfocuuptqInv/eX+8IvnROg8OV+MMQexZSYnVsOFa9itiXAGJ3yTY328tbS
NYPVZEjO1MZSb0uq524umogYQJcT6zIgeq2bMgojAR2hqcP9pBj748BpHsKiDPaeI2HDUbNLuN+n
AGI0o7MqytsEHbPdAlW0sPFb6n03BNASCMOCZV1w/deLDUIn59iyBNoHmNwFmwzs39GQAlv7fRkf
aqrhrqSS2bAGI1goJ0565KGsuae6OtjSqhw/OLWoH3m/Be+33QJNV4PbQysJ7eME4O/Cq4MRMnUn
XFHS8OChqMlGVCe/nzcjk/NMg90mJpC37tlyP0qZq/WkAmqnej/YkXQCPuTZ1NsB9tlI4hAQeUge
H+w09g+y0PYxxJuCoqOrF8jQ4UsyYA+MunR8zHEdbQjUvfhJPVIsPP7rsgozXNESRdYIiesuzLwD
vd7t1iGsydDfNVs7heyCdlGC1HWTs8OBmRz1KH911qEl+aN7dOHv7MowjLgeASvSoGW9uVynZIDy
Zh/UNklO6ArFoccZ9aqrnu2nG5A/GklrYUmPCMXk1FG+p13WnkzN/0L4mu/AsFSHpAHBnHObnYld
Zy90bZqv2Z/mfr/EUXM/iVD9RzRTwGlL04spYm89BhYpXkwM75yG6r3vm3/LwAg1hWmyqV1opuuW
JrRjaFD9wD8KNm3dTPCHgUzdnqyeq/SqkZ54hvuHcgKSDJ+fvcDdYTxGUvB3cRdXVGUH0QHcwCpX
gVjNdhJ/RylL1qJlllBEwOp1QZRunfhskoVpW1gvCwU4kBt5ZsjRbKXWE2WNePYeXY46Gy6h8ldI
f/rp0lTiNL5xvky5jL++j1UAr8F4VISAieZm9c7gwfg3BG6z1qVoT1aJQ5UsNGDSTlHdHHucUsep
UUeqRChkgf1avLmtb4HynqR1Y48v36HjIQeWA1iQuBr7o9Igp6I0ulkm/HmjIsU6ROnBfqZOSu1c
F7cWD7dI78IaD+RUzOGObGV4LnUhLrqO/tKi+im90L7rNOPL4MrsHi95wCodQVwn9mvUsdKH7BJt
anIy20gBKu980e1iXepTqcv8ScbRPT1/N8jYEB+9wmjqRZrqRE+Dw6bGba5pE5jHZIBBZpBEtlIY
84TdAm7BsoyrIYGSCGadWdYKinc3GeyfOq7Tp2xC6wt7ONU8t2jh8H35mXYha72oEeWx8x0nWRVo
ajuTTOzNGT8hDNUJ4oFGfX8qNdoK6d1klYdBt1VJj7nP6VCOdezINfr9cECgsB4mp0OqG2u4z/bI
aqaLgfmSdZsvpFwiSNSYzbg60vCPNHaN3YESmKrHDjPUgfrnBZrtebb0dA5bO8EnAZZdABcabdHT
P2mN0x/obDJ1lq0J+Y613PEz67sciMIauH4BZrKFR7iN+dLJ55uWCtneh16MGc8Oq/nBKqIWcGJW
wBpzWHDu6AfTz5NsaItJwOVYTF0vuPHkNqVC96tREaNEmzSPUW7UpaMxad+hOy2bMEgRowKaX/Ig
wWDR5OG5I/J66GpOLVZBcIE+q2CrGYtJ+9T5Y5XxfXrVjORTtjAD7aU7GtOJo2PPUMv5LeVLGLn2
JpURhUbj0jyOI+GmiH3SY2SAQBnmPeo76pT1QcIDEDgFO6uQhuhDbC/WGhUfK9MkHFy1YyGAcdvO
8j1i+VpZVOB8tB4NrThy+IB8Th60hZfBp5qMPNgOLdR7qwriz0nNwa5bpPgtqkXtbO18Fp34zxQ8
fJwQtupK2mq4cDSk6IUXy32WG4JdUUYZQUYXnAPH7RCwqD1nZXjLrtN0Wpg4OQfz6NwHdjX9xJAi
37qB5XFsGUE2tP9UKYTBYNYP5HOHM/YrdR9zrWH7auutqKdyH/lZuuvH+Ya5SqOEnaMVHSFM9W9N
T6+NHOf8yeQjLjEnCHNK3abiXNDRwqfgN+oexz+VgzQftWvX6V06TAiPoZiRO0kx8efCAE9ORXaH
5p4+KZbfaEEEuAmaJZRQVf3zgEaKDdpipTaBLvM3XlpMTyYKwkukpX4YFfLntrYXLByWQyMdS0g+
o9I4NhSj2r/TJqeP1vgWzjZvns6jyL21TRacGjFp/RfTmQmCIUd5BnvguXttzdYdteactmuvo64s
NdGrP0lYl6FHLzNusTOHA+++c3tns3BWWTs12NaJg8e2HUr8eYTjrG0M0p3i7SXbd1rekLoVv2Xy
vGOMc+vAegwTXuMlRHdl4k941hOTfYWMfnj+bnFDKESfS+pVCzuupT0bcOxcfg4lQbwv+7s0rq3n
2Vs4tnUu1xeJj/ZuNqSn6r4zv86kEJ2Jmx1nnaA5tily9Tylf/WUO9VBBikjrU4BZ6xahzk+7MP5
iisFk62X3t4AifVVdknGUiWNxrVkdfyBdy/9BaU5B6sk8wy99EtIy9pYEJaRPeZpe4gmb6/xTHts
FWv9CS61/mOCJ/UnC3Ozl6tkwatH3/BzjPL/vSS+fJwsvdwpY3MRpdCHt1WWYt0rFuvk2CI6pJom
dcco56JUTFkmbsL+I58phTYEEElxCP+V2If90dA6dB9J7PG5Qx4EtHbCbAFciT1uDX/Vbnm5W8jv
9HlzylL1Nbb1f2E/x09xGnCMtamoUkFuPthqw+4iLWbdzQ1+uzleuK9VF1P5HQhDV6KyMF8MOeyM
dnJhJnNmTr3I2tkZfpOSRyQZ06JLP5db0iPnqL6eRGrvwM1NnOjt14yD2UaVk9wGtaSMVTDfwAqf
NspNvntg9ccWZ/9T7Lj6upRl9g9w7o0ZKVtKk9ORLoahuA2n6djWH65jlSeNCe7qDPa4CZF+jp2O
YVon8fKfBe0HhAH0yN43xYOJsuJVwLtde7kr8VzeQgwmwoxSsP1GBVmm3ZTUiNC8pZ4LSQtk688h
jXTs5znzoOx42jsswqkEBpgBZ9XI2SZCG2IFbLkXtkTxNTIe/mfwM0/4qc0OSdO8qaUMDtbce1vf
GusbGST/wYvl76M24BQ8ifqbJHvxmZXB8Kq9ajpyv7I3xm2OiDT2X11SsuPy4Tdqv8/c21EIDpPX
Uh9dlP3Jqhp1pwN60frYiv5sdN1tUcEyNrKu7nNmGpth3l+uMkH2RekTX6KxPl2VhRseyqxclhGX
UusWgJLbJjsS7Zt+MLn053DK7cMMCmFlem1tIqZK3BhtxPQPM76r8n9TegNrlVF6XCIQu33o8RXF
IymRgkMxNnn7VFddesozJmdso2AHJfkudDjnsdXgvD1dTCvw/Qh8LA0vlSuArKSz2MgK5xL7AmIp
VjCgYtX6r4OmLIhsY2RPQioESmTrTYONZVMMSbQmZnBrDWpZWbd0hsOV90/BUvb7xvEujZtATA9V
wIMYHQ/sK/ed4EAxdwZNP+G5FBTBlRXdtJrZRLM8Jdxmcb+uZGcPr2xLU4TJyH9BaKp2Lm3RB04u
3rbymviNYZ70pRshxY6/TVNEOHna5ZUh6m9BxmM9wWt8Zsg+5/b8apgvNnAZlm3vOBniOD1BXkaW
ilYjs5+WRH233BC1wgBaYtHE61RQWapGArURtbePBRyF3WRXEXsMANqa4JKJwphTCzqWhCGzgVZw
50ceiEFnVOfEcv/VWfigBDJGhHVxpXry0+2E64IamOgUhvHBSMc+AvSoMQoxWEUe2NqxV6+zDcfa
EVjx2d11J1XNtM+R9CfLRahhTWgbypNXtH9sT9PnourqLzQO616nBCumMuWIg8SHqe0oFI6njukD
5b5mB+NKdw1OCp5w7b5RKoFZoGz+ge1N9n0R0DGESHHgdfhogEauOw8Tez77QAE9t/ooizZ/49wX
XlIXxkMxjPg2LHBSS0H0iP48w2LYSi9Y5Dio+o2/jhvvLpFLjL2Aw6/LoWLXB/Y7/+qvelHvaax5
zzKAH5R2zd69CUBTWFvUYat03/mF95hlJTStqI53wZRFJ0Qc2pu06vapDc0GfcjbLuSz7qxSOSv+
EkWlhMeuVGCB6EDAbMYYzKOooW1SRvWSEV1jP5Xw3eKfCB8z9gz7aAwMgA82AIuyA1AnfQ0UqSRe
M7VYsa08OVUxEgF8ppxnyNxiuqFY57ehZXCL0+SFrWFIqsYSRBpnm789DL3LOMbusZpAoqwSI/jw
SexCfU6L/5aSajtwXWznigAGARF18e13TP/9TBdbMDrN3uKMssZ46EH7c+SD7HS+RbUbt8tsjwde
xRPNGBRYTYZI8qKsmQLf7M0LZXqYsfqeG4vKRjkQfvVSA1TBRMPOKyGe5XE4Yi4cMCd4PDXQeOMz
kUUUjR5XXaSC8xgMT0sBDyrXPqaIuJo4ypN9WA3KD9cVHor7gOEDzSiR3T6+tZ7JGew0VTo/8naE
lU7GkUuZ+nHgHMkwPsfpmY6D7KJ7Gn+Ctm6PWtXl95RPCfMgdiKwgb33pMQETmG06xMqQ/1sFoSK
EqjlVvhF9GLzxMEzRiAvcH35YxHDOTJd58exIHZT+tP0AUmzpYjB0a9jz9IIODaoATOaU53RTcEr
k3G+5aX3Kii4OSeuo+6NzwCtQSLC17KdBziOzJALhQFK2XI7aOWyOc5ObjVfCynqDf6n8ZQPtr6X
XHjEAj1qjYokvMKHBOUdgnFoyKJt3D7511hu9wYYtbtwGbgMdQCSmqWc6EViyxmzn6Cspvd3NhHU
e672EWJ3Vx8F6lhkAxvvGK03wlQ2Z6+iPwWVzfE4zAMyvAmnmj3kIDx4vU2epmA6t2MNptgZk0cn
mAscJKYg+U1Bu1WW80Mku4vdxZAWbfGv9XGblzK/ukXp7fJwzI8g7y3a8+x817ldex6UQpP0eBLf
0Kf+DiDBgBKurEMgJ/csrf61E9m4GdjFr/hyab4K5ldNvdsRKw//TLc5D+0QkcZXyV0TjwQYCDdj
xhL8r5VylLuBqhjvdFstJ9sep00oqIkFC0jaJyQmIbHiPTcVjtWGqCKL1DDk+UlEWTaaT1MSLzyw
QajXncw+wdL+qKqIqGqrv3NHEEBiaUQNBKbOmh9gB0K7uPjM8qyeiJh4DbJCmtB3AYnqewn1QJdL
n1B4jEDIbqugO63K72kELHF9+KDpG7qGlcqcXT738a4JnV8/igo+TZlR+TGzFonn7zGz3PswKP7I
DyeoBYjgFf+GTVjW3xYqqhBphFvXY884OG81Tu+7pK0p6kYCPGPZ5V2URz9xgvZQ2W73EuQWo2tQ
FndYYZAfluxnxoT6ZGhNA9qFKwY22G19RgurFN3wXsoJFFVJjiXV+X/hkKD6VzP+KbzQmumkEZ98
OD5Dqvov9YGTV8BA9glk/Wcwt+yZZpxX2rbkc5pLJL8EtbcpS2hgt55zi/TIAeWrePCb29/TLi+2
Iy+Y9Uhrs1PfjoKCPAWkbjvhulh33O6ltD5i4jN7i1+Gvw1qqhwMyZWlr/ajhl0Z+X1/ErjOV6Ob
vbu375/Zyt/XxdRtsPxhfROcE2Lsljmw3LUAVb1R81Q/IHgm2zSj3Hksq2UXey6cqDELCQuKlFss
FbT7tKovt5VhHsjZiRxkSeKvSKriMvXeNVzcFnPmmD2KcYx2GZwH1KcET+dk9J5wx1vmCrVlVfvR
BYK6Jt/Pr5YHv711nIJWOGkjBUg89150n/KB7GcXKnBW9LfDYyUPMTva8wwtBsSifOm84jm0RkTA
urq4rIJ3LAFII8JQWbctRelIiJxORHgm24ftPkvse2exjkMKqqpZiGRZ2Uex3OCjEWRsEeuWaCu9
qInj/tGyiVHFv9VttAuSJqHSawfvbhtL88S0Ce7R0RGK0YCJdjTVii+2xNNVVRev8H6LOUG46tph
K4suWFcLdgHlAokUAgINLReCgQN3SqILfSU41h/tfhGfHNBhqtsTKYxZq/e4X7I/pDUaBUQkdnU8
HS2nhDrdkWJzbUTWSQaCbPX/ODqv5caRLIh+ESLgzSs9KZGiRLnWC0IWrgqmgIL7+jmYt42NjenZ
JgncezPzZDwc3IZf/ZjRRRPpscIPP/Jlo7X8Loi4srlel+84sChAFyCgT44sODR1nDEdc7HKYkaB
OCbYdpwZG62HX3NNCYOxa4eAOCxudAARQ7HlGkTLSy28S8At4whoLGC2RR/A3v1EHxUsQQ4NXFaA
aYxD8wnex3/Xrfa2UvvUC5ZUeBURPgZ36ujdmHLvYipN9gvW/DwlOXdLYK9D5f4oiz0hhYy4ifvS
/8IRAjPfFeMdKR98u11rn6fJfxtaYGK+VftvPIWHDT5ktQlos8dsFd84mZLBacmzr8qxkejm6KGm
ZXg8FIU+l5XBubwIoNx4Q8oBmaPNCVcttwWVosezAboHAX/i3gcEy6K9uG9talsdUDf35HQJ9saq
eee7AnFxzOLuRMYh6lcVyOwVgLn+bMAz2oZ6mH783nZeS5svYpQEo9z7AQ0awILMS2MQwIuLyLjl
Blmb2nCbn0ZH04Y0oL/mk/LuqbxB+Z4p8P0OqdQ4TknNCOEIblCSGBdFZ4hOjRW7B2+W+mJLEuDt
hM7IE9++NU2XHO1cyDfbFQ6+lhDrRCebhzxX8OmTPKBwPo5Dfjo2CSyWv4kDlzkhB3a0TJoQSFej
F/YPfiaLW5Xr+HNMPLZj0KXdqiYZyikiHm8Ue2V3ZiiWV3TerMkoy3M4F9gU/WpxPxk6ugSdHfxw
ZXI+wB92WzxheHQTUkv2hFcoi/MaRbSbdp7Jw1+YqfMnrLhEmIHXpDiAsmHSycE8LTMS7RQZTNZ7
UwzOmX55jkmEqY9DqZrx5FhGrI8RxbCklzKI5i0ZNFeiU0QOiKcgieW54oe4KUQrr1FbN9tAl9+p
6vnxGVieHTdHmA+L6GXksLBpCn+X1zBXan4hO9dPw6MhWE6ytspfY1FQEmA0k9usu0Q1b5hAFuFk
ltvK4duW67Y7EV1seVgS7gcY0vFSQqPehpkTQgwPaH5HM+fl5tGTXA4tiZKUp+5T2zlMLA3Zbst3
nSflRXrfUTpxSfHp8+UYyQZ2vBVXnP81LQxRv6lAXm67Rr4WeeH/SxR7aom5nS0Cl4FdWZ+lDnMi
EFX/0Da8T+dywpGfxo8jVhRCEtgkafLh3khZtiLBhfe3i7y17DtvrdoEGX7Q1sHhTbHy+4b3bd0H
7/PoRVx9hpHgW/CdaoidOOwmXYJIy3viLV41gtLrFb/GPTyvwX0uugkXXgzJO8+b19rSI8eicL6n
Rqn5F0HwxBrFBW/yrb/UsxBh3F7v45oRkwPbyGE7sS5lURGrG8rwUkVzymWPHmuYCgcwFW8ibB5F
D7ktSYr5VgQwrvhbSpjswyD/c7uoeCes6KKamIQ8+QW29QFZs9zQ7WQeoi4r1wPXXo4L+dsgE/vS
FNwlvM6VJznLmusoBdTu1vRYo+GWIcvjebKr+0BGJRud2bnAK6psy6Ul2kbSyqmyKcUx8Gf/MrU9
HLWq9D8KTg+4jdp7I84uJZNgM4oHtg6yU5aF+dgqTSoLCPDsE1Ct93JuzE3VjvwFw/gVK8+mAKZg
vDnXuTGeJmP6DtWcvsalP+2z1BrxkOHG48pPKcrgjkeGAbptyfFsuKDjEmozplg4H7uut7/BiSTH
MCafxZkJFLVJURYrxZ/O8Oc648grMU5+OWuILbVktE4Qg9mUFr73qSEnlvXWjUn/NwrbeAPKy1ih
ztCpC2oeQWP4Nu0WPG0R/2hZuy8AR7Fvjcm8ll155abVXV2zh0Q0C1JoiK68E7TZsKRHvgMut/XT
iAZaU+DIs2Zh8hJvCDPBpeHfUrRG8Cxbo3icWEdQeUgrfc4gwchKVp7fbete8dGWvNiIhnoE5jaE
Du03r2bxZJYT1NA4A0edR5uz0TJXyu6dCoCaE5WvPHGiHkPWr/zZFc1EjjVceDjzgKXchkQzZ9Bk
K4sg/LEbPb16lvgM7Oo7EnAJpjL2+GLKGvsnAcnS6L/sgRF3iUvCrrYc+JZw4UobPgcw+oFEWBPu
HUnQLcmo9o407tRWqXvcjNa7k6EZhFXovzX24P9mUsMZTvHJ7zFxjPh9w5HRusjlGU8gmUgGcR/u
zuJDCQtFFjRog2BPrsp4Z6ubLq4yyQxpHgO9hioYmpZ18jjePpqmLwnSDoBGiJae9TLGz8McvLh2
aG0HSyUbUdN34VPmiQ3dkI8UzROjhNz8D+RftqH+JjylePQ3CS3yTPS0vDmTiD9Gtio+wZY1oabq
k7uMzh+UyJx74Q417yhXvRpO3h5VbjpbaSXTrx1nxhf8OusyV4rorusaW7OWRHaBiu8qzl/12mJs
xWYTlHIbOW1xTrANvXlD0l6MSlQPSZFhkas1tR4NnWPxerJDc9xZga2fMT6B3OXWa+5MmJXcWuKg
ffIM5m/+AcyjYzDyMrSzuzBr3M0Yhu17PuTuq1mY5i3Exf5Q06WyDfyMC0UfuuaaJhNmYZ5zM8Lz
4PwC0ZG70OdAWQ0WeeJKgFnWwfgKuzPloyiqVWSyoKzofwo3yq3QANMYowN2qpwZtMQwNzBZ9X67
ICQs8DSm/Vz4NQ+ZocFLGw/fSREAArTJbsQER3pvrrYeVB18WoG7bwxA0y4IOyqUkhRLwWARAEYU
47jR7APo2BfOO1w9LZPEPGB/K3JPTswnPMsZm0xYSpSjnB3MsXjG1+rQDNGr544na0Gb8e6gLbYc
WaJm8xGGC9cix2HTBWhTNc2/oW9enNHlJjczZhdVzy/csyLCJxjCIyMBomyn6FUC6tJIsyX3p4r8
j1H/s3xmpm6mUS2d3JZX+BCvShPfdD7pBzPM7d+CkhdA59nTZCBgOrP+ooSJOIBTv+McrU4VaZWC
wx7OPHlFV8ZljzK5MrLqRbVyXEKU1rqdsh9EinPTRONKa8VcBCwFo1Onl5CWKA5FPL20Ur05mG2Y
4qyYX4A1PuOJ+I1SKKFTFD30IUVdYcjUiiMr23mdT8y3wROZAk9c1eW8ByZzLMqUPnF03PWYjM46
7jQnbOF9e23YP5Y4+Ve+2/HAE3ja/H5wNvXQuNirq4i2XCCtKUEaeMygvLrSuYaz6N7A0ERix6yf
77NZ5u5qMI2GWuvU+7U7YoiO6sSu7jwXFB+G5RRoyKP2O4oswqb7iKvwa3biakk6UhaUZSTDCLoz
jvqM9+ofcap5HUkYEIXEtgS3GPdr04cLFmCpy63mrUpmmlupWiIPlLM1Lex0HAGEeEEPurusRAWq
Ubo3Qeewk9ogJBU3i5VJbcymCWzyeQ0LpyhC/4AhDapVDyqRPi9zrVMBZwAnLfwwQHijDWcsk39z
X1KmRmq7s4zgRDKaYULli2tJPsp2pvqDBoU9t4o3ORpX2kn/8QjCRNpJ8vee/80oMm865N77PgLV
rXP2wrBpYe3yluKIXuJVqx8xWdWbsJ1OMkLRSzrk+9D5sPPkieG0WUeVeOXYRRBPVRewzXTdNNZT
pdIr/jMc9fVEiCd6E9qEAYaENXrcGdAW91gEvJWf4HQ1entbxcLaI668jiGfwqzZAJOSCWoUuEqN
Vnz4bmZvmJUK0Mi94higPlWXv4vI2PcWtfdVgwHNiLtz7EW4rSJCcRNLi5k7z0MI/s4OGeTq2bFW
5BSugx7kIV7wjohb8JEgPrQgwFnieFvP7FGGo366DGQBwy5t76X+gWLenUATUo8TLQehcV/oUREF
Zcd1oBCdNE3Il1xgAar5JsSCCAk+pRPVKL8ZGQDEEflnMeXtNNdZiHgTTYdADY6KL9hVSlQ1y2g/
h6qYD6VZG2ub5MUdlRAumFNs/VaOHqSqMIEsgBy8Sj2z/CfyINswA3L+ckkXiMB7kHMNS7oZUfSK
KNjPuvvCYXnkQxP3CBpo8inNMJYMc6on8bBlxcCB3QEl67k1+ThUs8Qwv0prPBLV8U+GNIfDhP67
m92gOcAAdw/ESQSbfQQSm8fZszEt1RwT/e949cPsxSVw+GeGbM/dYMudCMzq2CqWqjSH/Jy0Pd43
lHiYM1zQXM0j3I3dhJxQeq904R2FB4zEINdCv8TSYj3GPjcX5+zWiA1F2r7O3XiZZooAOhvxz/Yr
rn+psSFB7eysPOS707XcPy1HvKSDOd5VIV4g5QBYnrwOpaR6CFMURGMe/B1BoHabOhO/Sfg268Sw
x72PJAgJl3yW23nv4VhX+zEuB9gZww2X1QsG5OYgw7Y9ykYRwZ07ZCbX/44FBXhtXCQUNOIPYIem
WcRJ63PLsWDr+tQWCJKcPDrgvHRFWj11ZCzuWYGCXZ506lfkAg6CW0wb25bxOrWmbl97xbvJTMY8
TKG8GM9BEDz2bSagibQBWgznnrwUj+hzvIHAWOsWUQ7EBM/UMO72WV0hCuaPQWBdq8EDIsQ7i2Bx
i5dSU5vSQpoDnaJO2I4hBbkLuYV3HT7qt2DkDDdb0txkTnspyvkhzCt3lzfzeJs9BM/E7RZqGT3o
2gRt0vSK6mXul5th9qI159zhUAN3WoMAvjpF7VJtJH/5wPgPPVlxmda/zhReaAXD6oJZfWX6PDSQ
c18oqriosb3OLoSjJNQPqeOLvQVGATv6Sze1OJO7HHOGG53nQfQwh5NhWxo5W2osnvl7YlcQuBDH
pSkgCNyOUVAvTVxVie/O6z/tBcCaIg5RFOzGp2AqvtsI7YkbeXhgAS6v/UCxW2139T0uEx5D89gS
Fmj6Y9aF0bq04Tz2QR+tswXKMzn0NAWUxsLtp5Q2MLLFjKETSjPj/BP3QItZv4oe2WrIThlWuozD
wZ0BjvVuKjj/mROoPYbBrrlquOaBkhibsapy0iwwszL005vJbp4CMSz6Un2LCSZ5hQdw5S5gJj1X
zl9hcKbc2sDQeS04KC6B9n7pCnpNoRzvMJQ8jyp/7ur4QGH6ROpUHFs2FncfCwnqxWjdnzDOy3Up
U0pBu+yhkf0X1ZEX4rGQOXGS4T6S5NVaIqcuINHZ5ywti+KABQ1xKjSW5sAckmxgEZqfkz9+1Zhx
moTepZGXjMKQFjgYYmV7yUquUwSgsAiYkjN0vlfgCia3/iHYsQ+GEq62g4IiDOqRltraPOCG1bA5
25jP5z79Kg31Qa0U0/RAWUBj97S/kEwXQ/tFzTWzXY3fRza4yY2Iyu0iSJA30kVF5kO5i0C4UbhU
XOLIJQRJuAnUJEaRIcFPAkc+KNc+7znhk8VHEs+yf9guSFy3hD1xxfD7csf7qOA31kedsUnGyCSG
aGTHpi/PxVA9zHTUIkaIdeVACha4NVvZD0caX0yHY7tnM8hRUIGV8WUkQxP4ieDffT6btf89jzRh
+u1wb9WU2mR0L47TcMk4Ht8zMoo72qrA6yiXZp5QQ/7r7E8DIsZqGFVwq2LOgFk5gJkJUxN/BAcS
PKlfWH1w9yVNvpp09RRjLEdQI9KDbMpkGkAj0ZnH70MrsodOkUEAmO60aY8HcxyStVv69nbBmXBg
KvGOAPvA+8N6Ns/PvhTvdDAzQlnGn4zbByjkCjbGQktNVElDuKj2kZz4m0WLx+DYWypct3aM/DpF
r9x35ckap3voMLgV6cppi1SRv4uxpxQcSCtjU4/dI7EHuWE8JzCVLzvDwDQMzJGABu93crJP+Gq/
Z9OioovI3on1ht9URJWmGmnXmgrGUwjQzOzZq+v1fwF2VtBywl671fDLQZR3oY8VorAW0KZ2HzOP
A4tvkumo9NJ72/GOqAAa7JAIp/WQgYc2WrQ3zMl/ZpJy2pn+BiccD/idnO3ivlq5amCbEBg24jYV
hxEw2xYMTQUzxK52c40Py1XlWXXFtAtU8piC4uVZwZM648vAMgL235r6d8dr6ENGnN+Oc/vDo4b4
ouMSokYV39RazIe8ZvqERODCSFyZNv0X2N9g3PTVWgvzqa9d9pjwO2gBvjlZAwGWaBLfbFmSpZSS
ZukKE+zwJ4WBBk9AzxYmO1PwITvY3G0Vkt6YXrh64unr3xlE79q43ZHt/fI44vgd7sw+Zb1pZy4z
fSs/xjrmtsy7hX9PNO8MM0urSgJQGv0lTUlfQ/LYYF+img0a56E2sNDKBZ5Lkcg3RtwLr+PHpqfn
NvO7+5EQbOTMaidm/yNBPV3j8Ba73hpesZR/xEvRiT33NrdnAA6RxWDgu0GyG+oERK8+dwyzJ1Qs
IB/lSKWM82PbyJFCL0jZwbuEFTurHu1Xexx3TNBMHTxxZKp2jIIsTLFVrdGFOCfxEZr93AK5q/4l
zvDSUObT5+ZH0jvvfsXZWk18akSDvpTdvzcgaMwc7UGxTK3LePhsJ+9Z1B5UqvCjbvLP2Gg38SxP
Pa4AC5NvXbqHRnQvbV59FXRprXwdlDgsfYUvlGY2uzPvK4Zb4BAxZlJaC4oatC9z/J9L70uQF2ef
P5kltnmdHV5KNXkiUDqYoqmxYaifOAh4B2HHnDezHmu/VJSIRUtIBX/N2Jf5qYG8oPG1rf3Jgovn
NTH1Lc7n5IDjjAJxK9OQ1ky3ZzE1p2thkisaRXaHtvYyShGteC5jyBr6V4rEsjVAx284rNS15sSg
fTmdYPwuNm9rZMYUAUdhGlh6/JeSQPB6jhOHYh/2CWl53U53/R8OE/yU/YhxCF+EOXe3irzmee66
vUjmS+10L8JAK6JP9MIe+tvSIofwwx3VasAnj7pt1laqQ6jw85vlO1fKJg+VsGDvSw/XQF3Me15W
v75aMiJN/ko/AHu4CexVtLDH23oHxvjQdrk6+g1m6zRK4IzgsgiApLPR0zljyFtti2MJ+xF8Xfxa
9eDKqSN+tohKMIHwtYdVUv3R7f7UeB6jl1vny+Fek1XEmswTMeoeg1we66VCPSa1VcZUD7gw/Rfn
pULhqT+yipbNHGYDh+V9kcaKWpdxE5e0AgWCglNVYHhIxeIGHC9FQsdo3HvfvUp2M4LBJrUate3y
+uwKzf/GiZ4rKf9aMUHwr0Cn9eZDAkIB1z8dsVZs3+wRRlfGvX0aaRFKKT3Bq3bjUItwBnhjpUHf
AAPkhD80NxsMcO8F6lC65avoLP91gjS/Jhr8ViTms90XJmyJvjykE45gmAfz1I5nO6VJb6QTcNWl
7MKD51awsqgUxxmGs4vQPUVwqxQ4KBA3t9hJV54NXXyLbIZEiQVf9d47T/NdxmqxIta5dLIygFWA
BZvIvod1fnIEoUBp4tqvgF80YU8KomY2oHxUH8pc3VH/O/0zdbMrlUdfq4bMCcbEo4btaJp1dUp7
895zvBc/Is1D65nHI9JpaCubZ9o3J9d6nF3/lqMUse7wnpiMdOv2xZ2R+fcQHT6mkaiOVyd/BbQi
owlvCa3WnOMkpB84VjKHNQ7s8o4ybQYJ+WskVrHTQ+sdhg7mssHRp4rNW1JTOuRPFA6ruAi2nsuQ
6GflC01s1873/ftG2M1WqvAF3y8iYlQemK1jmJgzSS8TGxZEGsrt+JYvH/MAyhUMBFzlUmsXF1B+
QVkjOut0m9gznxDt2rfYHeB89XhHeQ57DhyOEttyrsavLLMvKSU+1A/E1avbEr906VdL/59MppcE
LZyhtSk3shrLnXIpsll827W+sMifzT5+MuuWWgzXudge0xCKmNixR1+iEqRW2xTX1DGrvUrpLGOh
ehjk/Kp9dF5NaGEjpHir4+wXJQJXOZl9Wvv0aa71cE4EJ4Esc0zovcUFyAg23IlAdwbTGKn1oS7A
yfq53HtZTHzCqC8pbSq4LRfW+pzdWVGA66+FAqQxS6+wOjxZ/YxR048pU82BTySl+4sB7w6PxcUz
83du5OzpPfCuCo9hMXx46F6rvjY+haCWsnOqB4Bg/zytL6MfvS1YvjTAQWDOzt7MAFzlfblNTf/D
Q6ffmEPEbSuhXtXnf6fiTygte+DpvLZd975y9LetrAd/0N86sXiSCvlJRfLSFEVRLIKMumKPOShh
AHAN9YpSV6SeIvij5Emtdd19Erxj9KYlBIln+sCKtstH0nq5GZ+rgYdSIPVnnQ/Pvaw3dCLote8Q
FK59dWmJZm2AbeAPTUvg58mLTNNrNFW0/mCHhzpKed9AJKoIf+qcj6EpWkzd9bORigfCDcGppOSD
8yEhfLu0r5Y99GeF8JMzz51KHNNY7/qGigH5XDdarrUt60vsD6dsxISikP0ZTb1TOkSgUDkw0+uS
ViugjffKzBn5+Yvnk6BY0uyf6PZ8IJBTs9S0D5OszqXIJU5OrmdVfMTcBxeyzf+5I9c4v/OPha7R
7uHTj0YFiF0+uWK276MqfUbRfe7C4QkND1hQ5zCBGx5TvNHaLavN6NxJvDQMiRAH4Yx+4Q7zN7Zh
06lXT2egxRoXhvUA4AdihNP8a1MqkmL1gl39vSJMu+oyda4EyvKggHT6Jg3E3fxYpky69ZhiixPx
oyr9d3TWt3IKzNMocSyACYOLqhdY5kytTOA8W6BqN4bNdURJa7xHrH4l1HCl64bVHDrixkABFUN0
0F5DWQEsoFUPk2pM4h+z6x5AOIvFHwMWgiqft9oF5NEhl6yDjmS2F6Bp8V8RPPdIsYgA30wQ6g6Q
AFlF5pT4oBQpd0NO86ZybZDXFhgHPVi3vI/81zG2iW/T/hulAC+JBX3LOKAWnCjuaoymaE+cByG4
rA/WWDxilMGo6LGpJL3nMU8A7kyrKloLY7rpJnq2qwailpu92R1AJtwDV88noBzXX4E37kCTG1tI
AITKEhRHGzfH5Bb0J4ur2ST/sgQlYXD5lSqeG+tZUn0mePNWrslxgHkYE/qC3u2Kr7my7nHCh9vc
ws+exThDszhu952VUjxcO1j1ovhlmltNUoEqHp1z1WE9Bziu9Y9OiC7YO9mgk1t58JnkDUFAy4ND
FeO+Kkf3vNwz9hysT4OQy7d3Po4m9T8zvLgI1TZqgZ93s3I33oRgzfZ9bgXi/ASHhh/7bcwSGxHT
+gy9HpUi9K5wURaYA3+tlmF5r16e3iEOcJ/Pw5imdxhUhZV915GZvLCgZ6tmgO/OijRtllkJGnn+
gsFwPgi3x8CP/n2ZPIs2sybiITgOHzZpLaQvYgtqjHaFahlw3eRLzzSkVMJw9vwaAIoIQUmUuVF5
9cK5+hhTYrCnz2pcA2IPd5ZvH9ocAhopAJ7QfmVFe690fvChv9WzHxA8y+CcWKDYsZWiCohgRObi
bHkZ7Pkf93dn2xD1opwP0I0GssLXd+wPRNJokEQo/1TV9Jpyytl3IBb2Olw8ZtBybOV6B9Nzz9pk
zMMuOqE1kj2f3HjlmTgejND11l6NMOoV6fBDw862Dbkn6NgogBKHLwmnIeajul8VreNuibbxOF3u
WpPWIETmZGR4Q5tN54WagXpMMyKzLxWUb/TbUEBdelQqTBPvx6C4ZIvL1AUdy34s6h3nQWbSbrEX
JgzpdqWeac0ptu3gmvdhEl+pqRV8oUlm83+uekhdWurbMKz3XeleTd11zwa+cxYydRx62D9RM3yP
yo/ZNWZ9iyPvUHWFw0CB+SYM04NC8H8MSqyUmQgq3GtmxhEqIV2QzaZNa3hM7UxAtUOMirmdTBMY
Vzn4z7pFWDNTSfnHGA4fs09LI24YJDFq3cjSz+5aBdRgdHEsT2VmPPPkd1ZmYLnbyRM315P9EVHF
3VOSS6mgxZc3AC2+b9CbqABV3YYiFu57lv5nY0zfTAZ/kbpfiBv8QY3+qMUAyHKATaYawsx+SGZG
sb9I6mPRgznBm9hKzYKPLo96Z+9j3D6QYMEETJY4tKY/OQXuravM7ClPU28zDcZT8n/Halm9DVY8
bKTgCdwYRkIcvQppe9Z0ZHRdfUj8Vj6Ful22IkAwgb51Vv5Y9vLgZm6wsbGnQn2b+TvVVrRhPhE7
C4/tvretHycGsdKPzg9qoL9oE/NeCA+ChPPFiIvXMGrEo6ggOwufYYM3jbEfCrdau3g17+D5Accv
PQciOYVDcz0ZKEilWOf4bG8gF9B26nYRDbEURKNx6TmIbarQvWC5bJgDp+dQRf3Wgve0qlp5Ik6P
K6ZiHKkr/0aYbQG6D/jjjDdY6tNhEMwGgc87LMo4sdfKphKj7F6CsdxHcRGugsh/Aq70QuSkueOe
+KmJ2ceq3FUmqA9JeW2f8SzrXBheEKSw2i5BIvcpCA3WDFbWdZEH+6YB0lJ1J/oNvnFfns2YZviS
PxdvCvtNWca3Afx+4rP+mIn8KBAXkC8y8HmKBgHiucfQbX9UT/adcOxNG01KKRBBlEiRuJC4cXZk
dyjmqnMuhQW9IpXS3R1WoM+E5uaV78Cn7gc4bpmsrLU0ObgUTbC3nKX5F+gLlEsH65WF6IlFv2sO
s277tV972H6D4gx3LdlNnXPtoaGssf6B8KNyb+3Wi9GJZqLfVnHyqXsKOZ1iPCER4tq2y+JFDZqI
Pbsyf0101BkoC40kzQVPYB26SbRE5JF9m7bYzAUcv7BJFT/pgO+8UTzbNEQw/HJ26B3lw3/DoQPU
09jKprqWeBnvPI0GG2OY4KUmr5DEM76x9D1yp9BgzkdooZRbfciMJ3pXVO9ZIMLNWHD2mgPPO0mj
8tmzaqc9dEsHWkD2d0URGPSBMDn3rf/HsUWB+qmJs8fBgRNjsEKxAguulF7XmflW516zM6p0wirT
ooGl1kpRjrnDeUKSqbfEDk/2Bf5Nvwli9Q6gmE/MGF6yhf/DGWM+KoTeI/nzbMtkxkWNTW0bBXgg
VT62D4HJnR56x0WhCZ8z1YDgtKAHyqE4tpn9Rj0MpWEh9K4ilG/Z0Kld4o1LiVL0Y5rWV9sDd0xk
x4t28eDijRhJb0SgxLo63FdLjKrgesqfnQAIWP7iNW/XLHDeWzhvzwaE7hXOLdZ9j0UZW1V5zBLn
Msf5cNGN0Wx6Xy1IO6e98sWwPmpPNQ86yrCQBASPV1ZpEz1V0wSfLj0GI5i8zO03aShulmHsE09i
s+ECtSkWMKs0rd/IG3qoITTQS/VetCN8w5DTZdiPqNEe4lVd3Cw/zo/povG2ouE77+pdmuXipFxz
D4Ni2tLQd0nbtjr4kRWd+GL8hX3HWNuAkvYSiR02eBnG4MMZvHafGcVR+sarWabOVaia0WlgDuDD
vOFPfWpcmz+Hhvc+kYDRAxP1eBThI7djk7MVaLCq+BfA/GT+apyTDepcFkQNsV7dGQPvnGigAJa+
b1RMHS1tU1DE3DLajVXG51f0ID8iB/P+AlMMZhpXu+gh4k63KzpuwUEe3TmpcW0T2gC9hDaDcCSI
bDuuscnr6hHQYre3q/Kdvpxgaw7W2a+LLy18AusSR05qhY/JsjOOgftdgwSE3gxqLV1MThCT+X+2
rPBYixCW6PNkcj4FZXlyImxomO3ag8hqeWdqcESIb/jFDJNfDqSfe1y4VIFxaGl0A91C83ov2+k3
ZpzcYte4wyn6qfOSF0Bj3wVhlR18HZ8srf6V7JjnIU7InLdju+vd4Sc1gBRkbYgnPKLI3DGn5mgU
oHK4tXwhaT7Z0jlhIXurUkWMAU9QmGlIeUpgxKbPY3wxOhJEohu+i4HaEHBfMy5a+MrGzGdcyRAz
Iee3TTbN+YMDtBhnbfo4M1JQeoKFH8QY+PnEYOL3ZXpNEuo12qGvSdkr+TCRrbuJyNJXp/LBUBmp
h0xPkHblyAkDcRQn09r2ParTHeVZ6wl7+a7MYgOpzhujJ6+f86cmdG8B5bQkmQpjnRXjYu2Ej0Hk
gSCShXxu1gVbcvY8C1DgOSnFIxemft+bDpu9NfisknHTPNoxZfbcsrwdcEqO8mYs92Xe/zOXKna/
mx5qOIbMNtrhX5LOwwp4yEsYhfHOcJxhb9LlhCTvVzdhJfN9THhk+fW6V7U4QoOwvtIT821WZrrl
aZRuQdC9cxEwHmJH0ADDF27LsP9rjsi9LHmvmOfJ+s3UvQSm6M9TRR7egSV3R8oyOHV0C54IAt4X
Hpo4SV4SBYr+Tsu/iynsYT57aYzsLiITwfu+/ywHDnBVxDbC8TO46yykBxqr7KnxQAVCk+UBzuW6
/k4jynUc03tAt2fRjfoXs7foYknYzYSXkfGxA7K+qv6jDwiTVwvgp009G2HcdbrTiJtum6U9nXVI
dlt3wVyh6S//7DK8mSUoYlqh7H3VMXXFHhk5tCZ2K8FplYMJgn6dLNb5hjA77jO4sSjKqoaznvS/
fr4MMxxMjFKiQfdENrnaiQfCv9zLmZrWsfCts1OyAUovTT+tVFHybGDPQUrKfkUa1uCM/Fc+0mtk
V+e8q+gESue72UQhAXpTvjvDuCshcO8CazJY8Ix3MbX7Zmk8TbCe+wMPZmjnm7ihE8hiFauBLy8F
GGJjCYfeew6YfleY28TvPgmmDtsii9JD2RkkIM3gqJ3xteWsrabwvm2jakXcl0RSPj7y7mX99cJr
0YDWyjC33EmzfkhBx0DjiJydPwz9fcCiGpgMIBxS5R1h0XoL+DJgeIYP6o/BxHAWvIROlN/rCuFy
smET2Nb8D8PDvOVRMj1B9ddrenVwsRUl4QhZEvvVrrx3+W3snMg3Npbve6+h3+ADimj+HjvodiP1
NLiewrbZ2HOn6T4SKLw9NOMisruTUxS/Q1Zc+c2eWbabQ9iB/HBJDrHIRhsDbs5/nJ3JctzIlm1/
5dodF6wAB+AOPHv1BtFHkMGeYjOBURSFvu/x9W/hjlLBMNJUmYM0k5RyAnA43M/Ze21IhN2FmfIz
8uYSBYZmbVsi1gGbhBkYbQqUZVPQvJZg4OB4ied0bkLiboEzUtfWikjXae11gtOYBcSU2HXyp+nw
3hZCxmhPAcxMosTWa2nXDU6gdWjgi0NzpN8ULNs0eity+UoDU4ckQrcjdAy9BGd7J06L6zabWmoX
YHxSgO9LaBUHA83pAgAHoveIHleO2gkY4oQBvquXlWj7Q98bj92IqLzu4DtJu2UhxcU1qVYu04wu
s/SC35Pu3rspZak5BsVvzVs3jZxtbKHArQQ1lFSiZBrRuKy6TkPZkIPJZkPjrJqevqINkOOKXul8
nA8yFytl5d2lRvcaavhPUpvCfWJ6BQAhvJsBL+l6AhbTddCTOWL8sAL7aFKuXes6aT5Oy5uGZoqy
rG/z5emqTGz4yBFmqsh9pqOBf4mYoJ6Wb1S9lhMahqJEFxFFfbbOG+hKReO8RyOe+MhrjItxpmFr
eOVxqFSHZpYakUan44uZ2IcXI2a+KccRx9p/OREAfZFW486cvN9kttDAUShFtRR5RN+3zsE35Aep
mdVdreYvTdt5y2JMXmRSORdgRLpV0dQgn7vxUsUZZ35AaBcIDcAjsaisapAE9PP0ctUCj7HYwqTU
twziqlyHhSC2OeNYpWGygxDNDx8CPW4wNJxu5KJkweKzZAVyL6gkKg5a0fBUcgKIlg4y8mQ5urH1
UEgpnlm1il0UehV8qELsDKij6zZtiTqcknZNjUZ7ibrKe0xQ772xJazYDhTpu1eK6SL1evafrvJY
DUKFKs1U0RqdckS3s590aAl6qVGCH6nQFpqYjhTPzNsCWTxvkK4e7XbobmmV5uGWGnn+jJ2xdt96
A41o26bRsnARVdthgQs1ZstfIvgsrTujGsIr2Nx5ugXc02/JVMxeiw4I4aJuU+++aHPx6gRN+NoP
FI7H0qLzbpeGdeHiQGWLN8b2VZ/W5IPUY0YxYNRRV7ssIJFqXlRQ1ixzLR8VdtV46QMrxvWQa7a5
K6gdbSAbtntQBGTnJB3WhbiPppeGGMM1qw7vNyZVIuvNilzR3HavSnAjN4J87k1v+sEvt61r6lta
opa+wNeCT2Wkduz+GrQBEQulqmPhTOUl65u3zWzwYLieYKXIMrkCR9oe8EzKhRGyntZVxT4zq56l
ZmUXsd+IOW4L4ckc9cbp8ZfMAHDrtjluqhb0UY/ebkWAOvOuDC+GIQ2IsoUCvlNhimaycNW6qXlX
SRjLH/O8P+qJ8h9tK/4VuZW7wEiI2Xg2gusOYklIgiPaEAhxod/W+DGQeRLo12K1yZqVZefasbYH
qhJeOr7qE60stj10louCAIfGivodoXYCKwX/QDSwiDfPq2FZTB1Ru1kwvwRSP2DuI/KmSqwrF1LM
youseA8g3bt3PRncRwRD4MzyEv8Aece9Zl9cggZP7U3Kfgb+U8LxlS4ONK4EY/BHlo2IgPQqvq6V
GdYr0WYFQRJOhNMVm2X9IBqyGCjyC+d6HM3ymHvYAOg4sUfrnDCA+jVqb4aqU06ZFKCpZvQPdZCm
lJPQAOCzK53wxSTDicMMjgIwT9jdQM2b7GjY4lIugkq6D/PYuKqzPIDiH8nLqmu9lUZZmS1ejkeI
pk8PxKfprnzNtK/bVve3ASHFR/5aeqetZ2z8hB15MxkNogRRX5mof3XyjaKYrQ2tp4Ea4NKb2pIW
ogFGIGz5ZuV23t+V+USMVhOrGz1QydEGogOnqIAnWadhjmdVhUczMpt7elA/o4HIOmkLd1+2GRUT
u9OMBeQ0h09wm+98O8FyRbjIyjKgrDSqye+03rTfaynKpe/g63VnaJaQLS1tTO2/K8fFeDlE4Tt9
LrnsDVUdrEx/H1VMWjTl4jnnDVwSvMCBFVJSVhQarRpiC/HRu3X/aBTMP1pn5ePg1PHV/FrcwkeF
rEax5Z5aKSJt2Zt7K3STFz2nk7BoyrYH6Ecswtq2Pb6gkayhyE5jqr9yFmKt70Vtr1D+9/eRRQ6X
UbXHwm/bi6gkGDMJrey1gWu7ccMc4HwwUkd1+JuWscMOHBQMFQ67edLJfKXwa2r6XqXdWww6mi9G
CrGRJAOStAJkS2sZ0vRZuqJ2e6gFvX1Z+X6HbdDiFAlszDCfer0+NCLfaaD/CB8TPifiGKzpYOX7
hlqjvcONVTziVDGOfeRTLaG3j1htBbeuXOMAEtSMBnGsNUlcYwZ9ceiD+y7p3J3txu4Kat+0+Pe/
/vv//d/34f/4HzBjktHPs39lLQ3ZMGvq//m39e9/YVWYf3X/63/+LaUlTakr27Qsw5G2Mk1+//3t
Lsx8/rDxX7zpysYY4R+IYAQAE+kGNnAs1y9fD6PODCMgOTimYem6ZZ8Mg9GQ34sGbRezMYtxBg0O
TYdAv2iqDL5m2GUPQZY1m69HdT+PisPYMogCsLk+92RUrCBClrgnd0p8GATI6M9WcQxm9tivkrfc
4Uz39YBnLpOtguI8IoUwuJ1/3s0k7mgayCHbNzWafaRPC/aje+Epa+GEw5Zske3XA9qfrnC+ndzQ
eUxh6fPv/+PxNTRv3NhPyIHNg8vELJ9k524ox6y/HubzLLF03DXUpehugAI7GUbFfUuNq4gPY2+l
O6kX+mWhtGD/9SjG59tH80MIAXAKfIDtGH9ezcgUHfDwN6BcLXY5P/o63mi0s21BfwBosY+xV2nE
r0J2GC5K1N2w7pYOplW6bWPXrUuR/PUT5e5aWH/hr0jXEfMU++cNbiPIfblHCY+vkwE7w79CTE1t
sOer+c1Lcu5h8j7qjiDrlXPNyVijBonHHVO1z2KxHtPYv8/aCmFtjkP56zt9biRbGLwbpmmYrjh5
nhrrst1hwztkI5Xk3vd/O2VVv9G3+m59MeYp/+cCw6w0bWE6QoCvd+dn/o8bSJ1HBbFmJIehQsuF
QS8nMNoMV7oA8wDiiawYCubLumr7V0obl/mYrUSRrA3C6Ohnlt9c+bmZTH4OT9Jgnjmn9zgpYkhZ
ftPsp06/MKR+GdnF9dc31xDnLlmZumm6bNKZPX9ecs7tsK1xDA8aDkaMRJHEXlG51ZXq6+bOLs1i
15cjGmHkOKhZYpPz4wzCLfkoc83SOnz9A527ZsmQrkK1qzO5/vx5ggI+LNBIXLClWb9gtSNdihjy
KFl9PY78fN0Gy6xwTJtRGO3PcaAUSqUKJ9yDHtwEKZpCSJRB+pTGx68HOjN90cFaOpRphU7ydPrC
k9aaBHHZjgJg9YJ4yAmeWgDdV7UhmuH+68HOXBUzxSBryTaVTXH/z6vCEAbScUjbfeIdVfNiFy8D
CJHAf/hfDIPAT9iGhQH59D1xe2cIwWS2+xwHLFmbS5/qk9b5qFBuvh5JnFlmBbNAKOlKw/30nKBa
eMEQTwn7bn+oV0Ee4DeysfkRH6NChIBOYvaoqNO+3Mc4gGlrtOFEIEBj7MmdpjZEj7/rVhnetvBo
uxlSdy+daXZ40AIO6fhSnoshHa5ENPemyO/AwEIG3bvuYHmOxtxx2FHzsuuIQO7lUMU3oqRC+s18
PDPvBTOeHY7SdVOebjo6JTpERxqnhhxSeZ/Awhr92PhmRTkzGYUpnPmrKF1espNZn8FyR0FJ/KYR
BDt3KC497+dkivXXD+3cKHyB+JcpT+fudBbCupVRZmr7wvG849D0xjNlRSo3hfxffOxBVrrMQVYv
YdonQ2ES67SM+MW9lyO6bdvd4BW7r69m/pKdfBRM3YLtaxu6YX3atiB59muSyDQcw3mCW6aS69Rs
LeKFsQFw+ksuOlwWa/Zvgs4zs/Pr4Z1zw9PtE4ILNEzr5EM7lVgHZ+w3JlOcCAY6aGAhmERa19Uv
Keq5uGbsgpNL1Cy/HvnMlGRG2tJmx+agnZgf8z++hhANPVLEC7Aw7HKkB7EqqLdfD3Hu4pjzLFXC
YM97OlNE6QC8CPpub6ZIi9EXEj4bQEjJiectCbSi8vDN7TwzN03MxdJBYCi5qSe308Kb32ZdVe7d
WGxyGH5YEm9LbXz5+wsTOvx+/lWueXpUkREg3kBMMW7c4irpvHptmc64DKHYrJuSxpc71s3tAE/l
m4d27vrYK1iC1d9QSj/Zlra+5O0jeuswtE2JfIQuudG2alNFCRLfry/yzNpszs9NEvht87qf3Mtu
yKYO/zHwQi+7JI+guSWcUs2Cv0RbJDKkOK3Z2dPXg569QDa4loGIBcvxyaCUgPA+toTF5K2887Lg
l4bxDEX0N/uQM8PwabN013aFqziR/Tn57SIM/Fqk3a4I62kRwsktexufu/XNun/miw0EzzXn3S2b
6dMVuetzmsQ+lrGUFLnfRRQ5ExDyucSDQDHFdFcBXP5mzDNvHcc9Nn1C/uf1Pr2FgymwOQ/JocHw
Ty8qk0D/VRsulF69m8acAxtZ2s6MM+/jbx+eNEwhTQMPOVPndElRHO9VHEi1p/Mz3PaxUT61goIa
TuncHr85UX9+hAxmsWKyfLEBOz1vWkEpJ1VJtSuq7MI0sa2XXb0qAvf57y+Kzfm8O1E8xtMZOdKJ
TNBmuDiExNbMqutUUPupw2/u3ZnTyXxQnzerLJlsjk8eWwFloKfFMe07EBx0JI0gu6FiWT+w1nW0
r9Mu2xdp5BuXTtK2WBf68jdlvvgpNR0HwUJmoYrBLAoc/Osb8HkOzz+YyyGQn4rj8Pwg/vGhyJUO
UAMc+r4Zg01nF48zDSLsJZV9+69301JYiqYcL7+Dg+NkqKig5g5GRO3ysPLvcAcWW9YCDExmZ4Tf
LG+fXxPG4pK4KBbnTx8nVP0NTT2fiDDjR1r+qgGAUL9e1T62Gfrz7CW/Wbs/f3Aly/b8MEyoBc7p
HjBKZh+3CPx9rGFyRztD007/+fWzOvNSzOua44K1MdWnc7uwk9AVk5r2UzLtnQkGoFvtM/+7XcuZ
YWygE5yuTE4j3L0/p0TPVsHvQLHs/FoecR7Qqibczqy/uWPnh3GUrrA128bp4aquuWdzqXw30Z7T
Ghy71ntbfVeBODO/bXYK8ybF5cj4nxfzH/Mb5HqPiy5EiYypMqvWCsyzbdGZ0L6bcudGgjaEy02X
SCnNk+2sTG3olSUMthSVM6DGykRpYV4GuNtaMuK/meBn5pvNu6ksSflKsHz9+ZAMkrKqlg/FPnUc
8zrGMXFHU2Tcfz3jPu8SqNXOeyCHJVjpp1+4mnQHA4SZf5h07a1in73SK6dc+6Hj3cNIe7VYP78Z
8txt5DQgmeY6Z+HTPXM6ojxMMjfcI0Y3JHo0eQmJYxE72jd38Mz845CDMpadpKTlfXIH3REmojdm
5o4SxQYJ+aGsrXUUGd9sRs48KMoh1LzBH1HfOz3lIKLK4j7myTgTeovYWDn4+r9+Sp8XOyIt7LnW
RAnRovbx51xoXZ9cDlDoewizHD+TC6XVqEgRo8R48oBkWavKT++/HvTz7eNtcuaDqE4Vhht4MmhF
AoUDj3zfN8Gd4EyFI2zf0vb+ZpjPU/DPccSf41C7j5TuZ2jdzCwOdz5fa5OoNQEa0eiZSEtFX/qA
vrnc2F45GSsFauZ+6KDiAbNAA0HQp5E/pHEoE6yrIGAXKRV1DF9GUxWb2LZjsc/r3HOechQu5qPj
SfMVLgKe70HTaTliNS2g9Pqx2zb0brgfSwsQ6iNKxmhAGxYjA7Wz+Grqc++mwWFirTUdzc4e3BvF
qcjiT4MpRA22RAwXPwFd9LQthqIGNkWBjmhFLFeBebmwYdMYhhnb0JwyVbxNwq7TTa3V1S8roLMB
iEzYwT7E7VUvO3Og9zhNRrcBL9744BAmzdn1jlOpZeAOmHwXFCU8/mMZhUk0auQ2eJC+fj7G/Jz/
PGI7xKBiyOB7IaxPhU5a9Gg+sy48kEeZr0lZSg9gsOwjDPZbviTj0hYAasrGytZM02WetNGxypu/
b1A4SlAfsfmc8C6flvRl49gVfGka2wm2V1C25srTI7JpxqnffH3JZ2Y+z5jOC5sZ6lqnH67GRRrV
yKLfV7JJV7FEfVJybLutSVb4Zsv0afFgiTfoCXBJuMk/1QRtE9YBeszkYBud9a6nJC8TN9cMxTdP
8dMlMY6pK5YPyoKU0E8++SMUsR7mOZmuY3fsmictcy4IPPpmlE9L+zyKidqdXR6fldPzLYQjVJqK
vaYYZp+Xa/8SU3k7zqwIq3j9y4c0j6WYEGo+ANKY+3PZyAOjpZIl4pnIWO6RhsMXZOu0sro02P79
UKy7c+yAbgFcPLl5eTRiAACwfaj1rLvP8cos3TEI7lRTDt+shufuIF9k6rZsaDjdzs/xH7sZ4jt0
+NnsmfSChMQEvTUQjEUAD4s34rtyy9nBFBszxUTnlHvyWYl8lFj1WI67LFW3aTO+A9Z4bhxxR2jP
334keVrOXD+lAE7/7/S4Z3cZW9rJCfY2LhkUcfWtBI/x9WM69y7xjeSF4v7NZfY/7x3q89TpPRSg
ZAD1R2I4CDutJvub7cuZN8myLZ7xPB0+L4d5gdUEX3GHcKVYF+OEFRYpD8qxry/G0E+XXaz8NNao
n1ILQIJ1MulKEh4GKbDCpXlvj6uiGso3p2/reOEWaCKQ0VQaftDMUzi/K9W8kktQ51sSHKDKfP2z
nLlkttgIVQxJ35369583Ni5lbyGZ8PfYsHe4nayxRADxXXHszGxkFN5mUwr2bZ8WDz7caZ4Z/iGv
MfTEEVfK+01KgwGaRK904/brqzo7nqKAhPzStKU4WUBSx+xESgbl3sX7v5hGJNMo2YegNNC7f3fk
OjM3adbRi2Y7P9cITl41KihdOVQ+KcoTNiJ4RSHIluHH11d07jmhw5j79ybFsdP3WbZBBShc0/Ya
SXfHvg11IEN661whrmQV+Waw/9ygPzYGzNB5oZesIBIbzMk1ua3bDa2vpXxTvGid4CKs3FbHBlCW
K8uX1lqyKG+SKNzjcHgU4fSDDJ54GcQ9Lo4BdJHTV8vczfe2S7igD1RAYs7vm2SRmsFNm7dq3Q3I
o5zMhMQRxtlugryIDqv+SKwkW/p5MNNb/I8WY+BjmaTPdqnsbV0VPwpDvtuj88HO89FEwjnguQ+C
cj+g7cWKYfWLPggOttsj6QZ9jw4S/iSy7jTI3zSSmTCE+sCDCsRsZodqKXVgNwn7RpkIuZquhCWC
eYDKo0k8UTzH7pk0guPwdxaKN6vy35LRTLZOUT1Ejqw2aY+s2NGrrTYa0btnmo+R5xrromnHNbxv
ZznBE4S1TXAy3kRRbtk/RUtcAPTtJuiyyU3kdTdOhVZRZh9h5sLaLNqPGpPiHDQOz9ZJCc5MD3Tg
YOc0/Y1MY+6b/MEUuIQGASEO+Xqc59vAL3eeScZtgFBWB7SVU+Cj0riNtOACiQJyOfLW3DjCnmSt
nTQgNCO9IwlniUb/x9BZz17nX06huC9F8YaFe05F1W7IbtnCgVyA6d+2mnsLS/QX9womJxBxEOL+
BXT4C7jAh9rMjxq6/8FJftYZ1pGp3XlGcPTJKQAbzUDx2F+SGI33r/5deqSRGI9BTMdfBNcjYNlm
Gi6tAbpbqOArZcR2+5zGjegjyMxba1KLmoiEJQChn5E33gLOoxU+2Xf9lJORXCFwKYnNjZ2DGVYP
QdWtLDd6KSv7zmiMZS+re72ajkWlNsAid5AlQVc0GyhFQMjqbBMmEMC1fB/X3nEyh1dz1H/4wbQz
Iv2969LrUBQ7HaUe8WVbl7RV+NSbDFQxXo0d0oalJ+W+wYBpO95v1Y1qSbcIq4Cpk7vU7GALvhMG
us2GaSlJwKaN5WwRw67G9B227KU2OuSmd3hxohLqKDTZwS1+QozeNpW460ztgs7vOnBwSoMywfA+
Iul2bZusc/2iH6H81jF4dmDU6coq02GbmXyNCb01SOArktVUIpvHboNvodQJEQisx6hr6xVblXAN
2EZDnm5S4hQuqrSsqC6iPOUS6PDBMF5iB96qBtpcIZcyj/aJdhs7eMItBbSrGw1rg+uVPxJlW0+f
rCtTA3Kaa8FD6qh3vuf4/knwQ707HIfkaUwhEwc9gEfq7cPG8yH+wV5ZNyFfwDog8BaEQ2bWTzPd
HebdY90MJdgX9WBp3q/BRzUI7uERrCeaiTK8T8nJSKR/aUBkGSPrtjbLZB175i862C+AbnFXtzu2
zvj28Kjo4rVvpjcjBqEs7fvSw9oFC+FAlVdci6wEr+ObZIBGcA6nLj14OUHKE/iMrrXNa8PkFhBt
vYK/datEgRciWYo4usiNV4QPa1Jt3hDjCBZMB6DyyHwxaiLn3ca+qnrnqIGCDFzrAY1fvqxMJPV9
GRxH6V4PmfVgISZEjbalvNeufKN9rXE25X15H0/5w+RGq8ACGl8bN7zazx7AlKx21vD4oF4yrazu
MrM/QmMCbx1rb7khdrlWveSFfQzn4689XMTd+NvKA7Ingui3qpKHFOzmxgLtgdYVc4ZV53RdNHIH
lIUitr0GobIavQHWTk+EDALIUvHWRS0BLi6uQjeC2ooNSq+AQ7jRB6X/+BBokhmSXLoZKvbW3jfC
v6kawjSjjACKiaxRM0HxbXr6zTRzeXqcZ0vbhjXeJcb1pOUvBB6SwCEgOXf5KvcguLXl0oqKXWC3
F4XEK6qP9RM8iZ2mT0dXdrd1C08slth/AdxBhfuBSDvEvJObC1H7O3toZxeWuafp+hgDEy3Qv4W2
k+KQmmvL8zuRIqpw45Tktr54i0gjgH0NVAuDhpDNqtKAJ9iudVEPcg1tawW6Z9/jWylavhGxWhma
/IDwD6yrHQAp9gCOdc+/iFWJscEWD/7AJ21MrizsX0j+fBYbtkF1/pYKDEeOHA9Z0F7h92+WhSoe
aleuHbvei0InPafdDEq/xsEP+WYo721Z3cVgOFSBQLSLcDPp5QfpQXAwIclNA0FZGZEnM+zOKNw7
M/UgH9vedVRGl3JUkHd46ZvpwovUD83TVkLlK6MMj4GnXap+Jm6KPeX5Z+L5fuFt23L6+2EUcq+h
GSUU018qfVh2ek5mqQZyJQqrRS78Hcniz6AvabJGVITLctFYLT787lFqZBAgtSaIsF4ZqFmp/OCP
LsC8r6zCxOJRFtYhD8S69eLLukFZUsUHQHT4fr3sveATkENOXE2pAZGjazgIENqOaEQeetb5DIbl
GFp43+NNngMpkloQ3pmN40B7L77ZXH6q2LE3ctmvcNSh7fSp9uj1KaT83m32FTYuyIoru1a7iXwx
w8TuS77AmHwjFju3+XNpK3PO4nRifTov+HSWDWcKKdG5S7C0T0mOlcnVvilFfm50KaQjdAJpKVEL
Qh7w52GA+LAeyI0/gKTwl7X/UU3WpYGjCNolnoFVDrqSzIUSWiQhHJmFn9ofXr7ees5Hn5ONp+T2
zudjl8bC6cZz1PC7T4Pu7nCKzMnbA2H33oWeYzUS47Wjk9oTtfqHV3zXn/ksyOPiUQJRKnc5zX7a
8hpFXAyqGad9L9mx6OGH3ZD74frFkWDkK7du1lVVbuqivR1GiQVTX+ned03pM1OL2jkCL07RqONO
SznYSfoQnZV/MFWJotXTR3Y/8p0s2m6ts0MmWsYgazjFA/X1bT9zhpGMaLku7VSqYycnUnqT7IrB
K1D+M3m8JXvZ22waPH/99ThnDmZIrEzYXTSnOGefHMyCDACKXjdqPzoowbrEtZaFpkpiuZNrPBnD
5dfDnXlxJO02ztjMKJru5p8TulR6YPdELO/6QWdbY3oxouBpIFs9L7+pUHyupdIMQ2joOPAAqCKo
k5dngMfh+mlm7fO8u6D+yJL20po1lH9capl1ERgvfZuuMuGvs/bvFwgmi7IpK7iUYU5f3MQZy64z
6mjfFpBQCQzvQc5hCvymgsXfND+gk/fznyNZ80T6RxGLsya49kKY5PFYDf4J2H1R2vivRd5VT+M0
jBO5zIn42bsVUEpOItcY/qaKOBkOSjTWsgH6iSJb3q/Lh2CSow5RMS1v8Ki5d7CZEtTjUX7VtW6w
oZ7JESDLAGE5YBcK9C1orVp8LNteT6y9F2Ccza3Y3ahRkNMckib+bA7yssWt/g7rlxAxg/8tlXbz
WCcthtKytrFCQ6/T9nnnGsemhYYzRRxBIN6RFdJVfFNRckMIaYLoSWVyIom1qDi8sR9i42k+ViUp
ugpWQL4ORYk32HVy65VYIQ3In+uwg208nX3EmG8MyvnPvLLZfa5bnkHnYeyNjT1ix1pEGOZbQI7Y
ztlBVbJbENzshJsuikdskVNTueuijh21yvrMSAGsDu3v2C7k7eQYkAnypuivsG6EqEdKbjS3MQRK
YxFsmLEBiOoLralIH0w1PdiOvqG0JT75+kpgI4NADPJmF9Se+eyWVAUXGufwW0/LJheix2QRdFwm
2BFsNvmrMXHlW+cm5KQCODCbXYrmLdjXQ+ZtIz+35x6wcDg1RyJa4yHr0601+NZ9BvHqztGdccfR
j+jOkQ/Oh8fS4i94LXPCQ5N4uKiLCN6Q1o/JT1cvO9gdPQdUdyBBgRJx9I4UAAxZGtjNs8za+Gi2
afOoUSj4EbaieSKFa8aIZRDDIBuBBHUDF2R/WeG37QB7USUpQpK+FcfSqA2bdegP9gYnkKgWGskp
K0DLnDG6DmjXAN4aSn9ETkClmzA04G8tiJ365YnOfUxVXNya7aA/tXjDN7Uqgp01yKnBeTD5v7yQ
OKe1XTQ4o/Soq9KlxHqnNkHrivdU1UherdgsLmrfaa6TARiu5jlTt/AhfkEKCD70Em4aRjJ2XzIw
ILOwCwLU5cp011mJRbdpMF/bYGKDpoBRLQpVh0+5PVnF2mx7H4SqliUO/loX63buE6C+UGkV7rCS
5veRUQ0UGgsZgE2KoqsRR1F+l0QjhFELO+zKsqLxWKUBJOWYDvmmVLX9AwGp/dPKMZObGVSRRUS6
47MFsC5dTIB1Hj1PVMCNRI6T0cb9pHPA9BIsEIUEyNVUqbgBrJg6G6SuXbho6qJLNmNMuC2o7T7B
B8w7uEz0KNq4Kqv3eTFEhHJrU7p1Mkf7aEPlvCEwHUBhB+E0LoauRQhGIaH2KWxIZ++XliTlygmX
ucOeqMTq8gt4SX40pOatdNqJQIMw/XPAd/yNjnv5IWliudVgKRwUE/ImyGV6JcyivoWPMe2pLmWP
WUEMr9Xp0VOPzOLGztzs2BeOuYYgAYquC8SyH+r2wIsI+65NOR2E9fgs60ndDPAi2C1pZF+s7b4C
ODhlFq+O0LonOxmNDXJr9vBFkG7DvH6wUly9Uh9p9JWRkcLoa4r2UqY5iY2x5tb3JmZHrqsL52iO
Pl0XfQ0WTAdYwx4antsT+tPCvYyAvX5EbijzC88Y1HPmenDHsmKoSaUyhqOEAr8sMurHwLWITQcu
H/cw+kdv5ghz2tejEZ5IY4K1M8Lr3DdeABYk0OxF7G5j4aebPKOKC1LMHItDJKrqoMPLBrWNpWo1
WH58N7jlcE9pUh0JZnagcRtmcEmJBXuiVVrAbd0aGGOb+1tbNRhFbZiTP8euKB+1NjfXkCtpeoIx
AAYkENpy2OnvCe9TsFsJxXB0lXGTygIUYeFY167vkUFnpJpHVbmjwtjzOi9s2w9vyrmpksemD1CV
tOvCTbHlA8Al/NUoS2dZ1G2wKZ3UudJLoit5VMMxbYEp8XnSV1Jqs6fOL7dTo8k3t2uzFQ0HSaC5
NT5wDeWxyeunpO+fCM8eLqrCIq+BpJJxdnfOEIGkqbv1GOj6gRLQTWFZPUWcLMd22hIgR8Qv8BnD
0Q60aKhfkpODhXGQOKapPYCIJRrAK9ACht190hdgAMnI2scyM9NHJ44xYuK947Obk4ZDvDepx3lW
XyLkDQHN4Ye4jI0+uaohY+0afvWy7ciLHM0ofisnq1pnlhFuiymneOhmXrWYCuku6EwDOXHhfsfU
jQ5xrQjNyPtmj40Wxh/FJuNRG1K/XxR+5q0LGG8ov20YYoKuZj846UM7RvVdRdH9Im6M6tknFkM/
aha+31UAcA+Dphf4v8s6KLc1WTScMdvCeKqGnvz5IHI3qRPn2ykL30sdQcI4BvZGMWEB9vqZsxrN
0V3nSjaPcWDglbeogDaUogA8U0AR+p7vb4A9XI3u1WAayU6vwmFpmfibCatu5KLuI21b1Ja/HswE
OntuWDddgo+MRKPsrbPqY1QMXJ9GMCERnTk/QiuC51wZwaOnAQdYC6cnX41ULcrPrXHLyMR9KTFt
4dP5Kz7nRNnoOsFIHqCdOh9I+dFUsx1EX5PPk5nRxtQquekdUV6GdYxaikh4Y6nS3HxjZf6Z2dm4
JAvT5W3y1E2VNEQXk0e28qWHFBbr+lzDybxm08N6ufViz8BdAWEiDAL3w8laCMCFzG+mXJi/p5Gw
FcP0DLjJgV4uq6xvr90gNHBe4FXf0bDb56ozDoBK0dUFspDGOtYy/VCUROMtuxzeCHmrctvxMrPE
WgX2YFdQelATlQU1lQ+GEccHkobay5JJxA4kHJlALtZeOPtd2F8EWlssS5b338Wo80YDRRkInx4j
UN5QiZqSj3KZWuGlO9ge3D3A/4dAePVLhNqShXUqdihnCDYOOu3BqdnXpsq0NqCl1MFtQabSSOip
POoFMLK0LhYO+R4vmWl1Bxk6+hwdjV+6Vc11X6btOlKk8FR5Ky4dujS39L0cbOykWvFdEYjxMloF
WjUGN0nK9tkKcXdLGDzLUBMyXfdlG+5lDLgCSVoFuQ9DS9yi1djgTckvATNT1u4taexgjrkFFGvm
Nrsyksg3o7KT31XYec2Ssk66Ka2u2dhOwZ6AltltW1WwCLS6rt/Lvu6f67jwn5g7/Xpo81EudeGZ
DziZwZuw47Y2A/uToy3Bz+ikU9sQP/BHx1UL015ve8VnUVMYI0OdTU5f1v4+1+QAL1T/FU11ScYU
6Bm7d6xNr3J/rTO74ZAmRqsvMn/sV2MI0I/IuVdlAAFpaFhAweE9P/I8zXg/yeahBXl7tLQ2Xqmo
6P8/Z+ex3DiybdEvQgQy4ackaCVR3tUEoSqp4L1L4OvfQo9uUwop+t3RHVSLBJhAnjxn77Xv+lwU
RBfG2CkohyuMOyFDafKMQHA1dlr8zu0hO+oqfYr6Nh6IKHO8x9CUIWGlqQTWP+VwDPVR3iLBiZFg
NzmDQTn2l0a/UFLqggCLoQIUU5HRO+sEuLRmlk4b0xvaI9OFjqikovgIi7rfBKrp7toEAb4OQItO
d7q8h0N5YxNCzjuFtjav+fg+rSJyMS1ruuoy3v2UUP1WT7PibapF86QIC9toWorGQXm8IJuCHBNs
BAWQleKtS61yywty3hvx+ITuTZDj4dWkVujhFm3fjs6zt62r/reLX89P4+GjzCmxu3DqTtVEzNNI
XKmdJP1d6KArG3MIFqBs0i3RpwrwraclfyLXzZ6DMg4eUwbGPXEZ/UIvSsuR1NVFfNtnQXPFKmou
g1ivdoMA8tlbY91RyiKhIKPSoTACSEDP0Koe4yrOLypQWABTZ6Nh3TqQNzMrupkEWSA85w6bsAUF
Uf2TwFglRytptRurHW22Y/7aJhXtfF0VITDi2cuYFMfpyWgxaK0YnDWEfCrpAx4K1uOIFXg9ueCt
slkv93mWkJCc0dqeWu3Dzkx965hzstU1I23XzGU8nICRIBwkYyzQAVG7QkrV7Jl+zyc7JiPLL8sC
/HxDqziZBoK0Q/2+gNkAlY8ckFKp4Y7N8GLonWbNmlVPRqiTWx+EPB99/+GWJKdTIZx08gC2sQmq
0RnGbtUR3UY1S2LlCq1ptHHBWewwDrb41yzSnGQ/+ANt04ce/Dh1q7KKI8CJYZ8EYf0WOxbRnFSw
e6+v0fBx+6Aix8E937jfYbZ3TzNRv2tiu62/QV6Ig6l5zzWpcGVqDz60lOYyAt+/lkyYr7KqbvcG
f45jhwBwNVawsoWpmFTmxFxlVkadYcsrWlXRuoCseknyQg6vBWnijUBw9scpKfMDXpU3tU4V6NUe
xHo8YbswDW9iJho7omqbX7HjzDcZdSNC5/bY8thC3tCNkcglNzyG3BJIjTWikeVNYcvImDlLODcV
VsMnGu207rMqWLcADHncA7X1krTYVpXFlDV0eacj7N70WSgQ4cUJAnmg7EbMfkxnvDjkmqWO9lQD
JeyDPtwJyZEhm115aVfdtWzbEaxpWxKZp43v8LXQ+TmgE+cqJHQta44tqCG+aP4RqQookidfpxmd
Rh4twB+mO2xTSbTt2w5Q/hJTbIKUvUDfeZV5vK9GUv+IglGzn8Wx2PbEcK08kHorMhSgjI9Tu5bY
eDymPRyRy7BKb3rTJhgeM9xqIDrvgnrEOtZ9dj9F6OKgzjv3laSbRZ1d3JLiPRwGqH/ObEt4i7OH
M67tGG/l6cZ0TQroSpt8SHo5LXqYPCh4blTDACAqB+uQeiQwuOncbkRjyLWcW2tTmwZ7q9RwHuTA
EFLMs6s8B3CI0nvhS476qSJEGqcFaeAtLQzfRVu8IUkhXSNXrI7CyjqfTC/tYPcKs7yVQ3rvy9tA
1mpnFrO74V3HcXlKwrVHT4Z9U74E2jSvpjKxNiUgMQuONYQp3KbYkixG10xbgPTERDVbt9ZAIdh6
PRFg/HCMNma4f1HnrcjBviPqlpO25BZYNa8Jkn6v9N5hnhQUD+4Yazu87OYaiD9f2yUnTGUl1rAM
qKltN8Fvckgtv1EFeYS0C6DZEE3bastsxtR0vnybPCTSpGNJKX7UUx4/AGJE4titgng7poRvBfEf
oNXNHQOZj6m2q0u01smjGHP70k6hy2QyjI+hGl4zK2feGM9LBAvWa6bNI3PjeYoTlnr22BQN41y8
4ccJJdllEkFaZdK1nGLH/AWkz7DT7EAKsHdOetEP47CLDPGLfnp6BVeE7lcYITls8+4yj5ljr+yB
/AOz6+zLuCORc8Lq50c1UzWJdXMtp+BdE5NY5Z1pXSYaKtZyIQISs/ZMH5dqzKlg6bVx196gjXqf
dT1HSZZot8RD3BUNp0RGrtrlGM8VRy8muswKzSt0H7zgiSveyMyiGKjSjgcuL6vgGgIZcHov4+gR
teU9L+bg5CK4+khKl8ZMGhqAY0cECmajSxQgSoANZB0mGS3E9dC47WqeuZC0dCAxNTaJAbNG+Ap4
LyKySQLahb3e+kY4pz5d+NveJmwe5NYfBNjjhnlRCZS5NK9IzLbWMA1bspc9sstXig7DJZCkwwQW
EF6/gooUTBKgbThmfkG4NudCkN4W3ZCdHqDbH6J8nY229ay3FYGJLfmpa/aUjLhdBEHWko+mWZpH
N7aqDrrp6oDR5oACmC0jrYtXzRTR+xRJqNvU/H3UfqCd+ghpPBwohNqDa/TsVZkYY6Ce6aNXENM2
eEruYuyF9H9IrmVwejsEU/63dIz5ch5rceo6MtadrNtQXCW+2Xrmi2hQHkwjoRS9Kd+zsL3SvLB8
ChKiq0IneWs7btZkhkt2EkDvcbY470xIl/Hy72vUGbFB9thkNUwqG1eZgL7Mat1MRnUlmWZAcQ3v
Y7DRwgnjq9ibhn1roI8wyoBY9hGugqTXSdR2fDAi/rnZtIc2kuO+lvCkeoR2by3hSpxPvfHCiUEd
+3hKxY7MTWNbSXRcsNh6qtpOt0jxlfl9+M97C4nGmxx6cuhpAYtDb2rVNQxpuTLSxa81AOjQSkBn
Xcr2hS0c0hj8m1Udg2OMJg4cDEd+uzKUm6g37zLcvoc8A3iWWwtNK+1l8WAplIBWuDx1irDDrqB5
t/QAfGXnASKfoPQzl5eZM5esuaTt/SS0w3Wf5ACju1Re49gcfA/f8jHv5+m1glK6abUR61/M0NlM
hsn3vOlF8l/5dLVM364yoG3JXP4WCdHeS0/yl5iL3y5DBkB8iXjpmdaQHpZZ08aA/0yTqiFROSXe
i4KoK9HxVEDfS8xiWzB39TsmSAoSwZWD9h1PaWk1pM0sWne9oik7Zh5ZLa62mVHtbEf0sisM8jb2
2fIv8ee8KLMQkXpmdTpngthaOWVmbacYnjL+vP4iA7tEE3pkdGe0yYmAdHE71LI+2fwquzkWcicr
y70QkSuuU3KifKOsp+0YkTFT6Fp9lSDmWGC52nybQOfaIj3Kt2Hbvg00ES/DKJTXoO3nBZjcRNsg
iq2ruWrVht57dgKLq3xGeQUyFUzi2ghMsDeL6DhjWfNlg1SMWCAI2wMRdXZL3alQBfscRceTqDpj
Y6C1ZxY/SN+poyWDrS/sPdRFqKaFwVA9G5foljn2xJ7EKX1fLBFHGAAYE6cwimsPG7+hsuiinKdp
m0R1cBCteifw0Ni62Vzs0SWB3rCM6AJD8UjdZOacGeL5lOA1OIwBgEOJiZeTDYfxQxDqzWkMqsnC
LY2OJjW95krLPCJuCK5c9bnDP4+GbtOL2thp8ZjeiIHUH1sAElPpwIlGlTwmYzxON+My1RhqF/+6
7H8xmhPsXlO3KVw7Xqfx3F4nRh1tzaTv9nPR9dspQIoDQfSjLwwOMFZUbuVESaUVik1chdVlLQtK
3Tq2T0IVb2ZAy93Q2NNXfQe43y44xZRkc5CyHj54U/9H47i9IcyQPDql/W27/g3BRXCkQDXurNT2
1kPGvypT+pkUIixum3pRaR5882oZb3WmWNtz6Fx4RX8vcjbCKI/z9dDXjyJoOFBZI1E75NmsZ8fr
Ny7apfs4QYahhK2uCoMklaQ2iGoqeG8OCXuEhpQdSRCFW8bnM4LR/lb4nPmJcw81IQqBvOfMLIa+
QzbVjFCXy3bdWdG0LtpiXGUxKUm9JGegMobuYiIanVh3YOFgtdCRteUjN0RfB7w+VpkuHrthGMkZ
Jx6XUUHiMxyfT73IxjsL0CzE7KxFWlKR806K5JYwNHPjdMVDq83voRU1F2HAl0SQQB2bxzC/WdGr
Luxxp5ggXcoxnthYNbCBEZ3eqyY2cr8ykmwXkpS+1uy23nVBC2qtdRUhZrOxShiaboNM3/LQ8+4o
mYGlEGJhcpri2g3Ea9fVJxrvBA2klkOsnnM/S2qyMuIF07qOt3F6SgwMXuGBZAZy4tKZH1Wjl5X0
3iPRKvvYBaBVkIo2mkSIuQ3zt6QYKUNza77ujPrebhEe1jPIgxlPDM0ieKoIKWtCC+2PfqYF62Xa
IxOpYYNlCk3Nkr1Va+TsKUuQSp44r9JApJZoFbKaSXFQiyVlMrKh35nqyQGnF3NhVD1NYMhmmYow
5jvabcE88UpXo33HfxM/6vSBVySQURJPVbYvFM2PodZuIf8g6BXek1kHj4ml3qqQo+tQEqFAUB/C
sL41XpPEGDeOBntq0pCi16aqXni36HeddHfsDPpaIQTdup1XPQU2SkbpzddC5v0pNUznAG/opsUQ
6oswJqAWocNqsN3bQiNDrgvUwxgMwWbISe2IQfT+AUREBr1M3+fUfe7nRYNWDFSFkxxWdDGtJWAo
Xhul0t5qlScfucQvyUjJvdGt6XK0y2gzWqECKA40BbtbfaOnaLI6AMkPrWFka70OKH91GKe2jhLD
IwDhIY41ANNCPppeoW56JJlYN1reCWSdXUfu7F5U1Hw+6yTgz+U50U6oYWtv5mnkdMac36xJJUtU
vJzP/xiDSjhZkAxL8nO/MWPkHlOti4eKc8NdK5v3JnTKX0mg6Y9DlkLsoYP5LGMC3wejvOsbbV+Z
4iXsLJZyMH9Egf6h2brpG44yNsLSG1+v9HiNSDY96jmjHK22HJjd/bhxS/dmkD0yC2BDTttXd7KY
qUByXUFxdR9CimM6q8E72AVj3fCzLoyi+ug1xGuA2TmNS/ydMvPwypTzPUfAP5xvX+eakR6LGcuo
aIG79115Wdqz91vXu+lgRu7TgJpzhQzf4c3fuVeJx1tNx2JykN0gSbBRMKiLpn3VXeNERQ741iF8
2tfjYvI7yWFGNtG06echeE2ikdQuPfpT8DJbG8MCJEzH0TqKFN5jUwjtPsZntnc6QQqizJ+pxYvt
0NbMKiBH1sNM/WiX8pKwImxeScjhj3yVbuHbIqtWeXUgb3B+AoL6jGUwJa80IABnRgq14ofme6by
gcmavmoM2LxpFF66Ae8JxI17SMYzykuUUVn0jFTCgCYJ4LwexQPZ5JyuDe2avRJ6dDfbBwZ7ybU2
xMFGkC2EBFBrHkm3M05mk7fgfQbvwupUdhVLThQalg+q86TchTofUJdlt4l4VOyk1o5gXSu61kq/
sNPOPU5TQSk/2F24V4JJTd9ACY9SzETZEiA/FzPKu0rP0x3ZQ/KgS1fumzQ1dpYGSqAbPWNv5730
tZ5TS6qxmyYcoh5VUOtXrZEwHdAbgBTZ4Gw4XgWXuhsOG0C6tBdJIwsvLeqiB2EJewO4eFdzytuA
wcz2cINJCE8q0f4Z0jTYzvpU7DKj1HfI6ydcmIzpW5N0E01AWVZKMpGMnhyr/lUJrbqvXc7JJcTv
QDjlMdMpQVhfBJ4VI3NbvPFjSIpIBLabTj/Tn3pmlybqNN0lecvzTkLrutS0K5P+IK/c2lslVntn
qPIXo02xKSpzXk/lYF4bMWq7gGS/5zqgC9/RnCrpE1MbKX07oW/Z9ppOnc/g0CxrBu8lPQz0Ghea
F5AvJBtnLzuCesgkyQkr7onniFAIz0D3/XziXNVD4nqsvMQ8gtRKH2osbURwkJhAjxT9rkXcbO55
Vefbuekgse5yRg1O/Ctmlk4HaGAwy+kV96I9/pFq/EtnlDOJ7YR3QWtR+yzyTWUQijfmAYFbTRJA
rW8qe6M5Zvm3b8iXlp39lnh2uM9baV+bgDC3HPHVioQ2ZssRzgc9of+mARp8wRs47FwZPbUJqY2o
WUHjKYJyiWZgFCZXNSF4ftNPzY5BTb5mHIeyGfA8rRAz/0vbOSGLjyyXBvEQIPZgABusMQ2Pxl1Y
l4qCXms2E4CtNUO0ajtYzt8J4jZ8FSSgdLj+CvIw/ya25/lyam5djVmo7Qxqq2wrWWttTDOsqccd
RBPE5p4IVkIFTwTZfjg2GnDV2e0b4yjrwokSjJYmLejOiF5T5mZ+TeggzLcFRlpxJm9h5qB2sQmv
sVtBoDChacNc/jIsguQjxCN+UyI1J0aCCCtvSC6zxkD2Ujo3MKghFln1tNOkwdQ3KJxrzOdyK6om
uGSM96R1LvUy4UnbTi/qR7Jv0q05AauG0Qx3wSQgOZzF9Vgy59NaDkB2VfDOSUxiuVh1hOyR3tpU
83xSBJyt8Pl4KKb18gLta7qBQE40iKhgwtNAu8zoOyJ5JSQCJF5/SBym4J2l6YTXqVsrNJoVNVtw
HJSQTL2YXqDuOHAKFds4TK8sS7cLLBD98LK001aplT1GY/haBeQf2ELoTAXtbCPJh1y1wjwhAJr3
AyG/JDNYTPv6oojWwWh3f6bKMS+dISsvUfBMjFG1yru2SDDZ5Q05sFmo64fWtFC2W629ckh0s8m4
437IMk2u8pH1kwzg1lUnD3PnFY7PMzlsiT8GyQZW5rWcZklCAwMONyNBdMAus1ETE0LWxvTyj74g
axjAR2EeXAyZ3jUbuyNvVpBdu6pMhUZGEmjBAS/taMvaRm8/Zf00QySgq1dkUX47MdU+MD3roOfm
+cC2LuMXXKYT9o7eIiKpDcpL3E7qFATC3XuRMe313Inv4bJNBSSNAbHIPNv1ChlQ7VtGNthrN2K7
z8dRe2GAMZDhlJSH0hgynBMiHVchfllf5pHUVrXbYoyO8fQSkVTXF/0kCLXQWg+CaY+Mxbdbuhqr
AsbhAU1nQoqjZV/1UURzOxNJctPUQ7DTmCb+RUlvgqgmPDRzvS3HhmGnYj09dor5Jc3tsjzYGnUJ
znGXSsuxizUEiGgN6kI/ljmtXN5aioE7YfCxHbDtLxK9FVAJ4NOzybATaOK+G3BnTWUW3rZN7V03
fVN8gCdmxhfY5MRabET0Usdda5EiOLno68OqNOlneNbtHBr9Ear8dCriNPeVERqPtSi799wU00Vl
YiCfWknKqB25qyBWxql3GBHIXCD+QxVW70pYupusVtHHkMnpMBgIDWoo4Vdy6vK9YRIqMZV1u2XU
Gd8TVK0dnVmoNU2F0ne74q+KENPQiokX2vlAbs7ShNKa8r4sHSc5jeaQ7SqTjDBDsWLNbqRaDKdK
3biRNt1GDHkZ+wlWcQndK4gJuhxqLyLdHa3PFDpNeuFlEwlmoz4MJyLOkOx1ycRrOimQJ4iiIiFu
CO1b4s7cK0tLIYaNPeLt7/WaX8hDIV5Yi1QTj7aln8lDtUa1Y6Q10UEBgW6qfRwF66bbxs4PEu6v
HJiAZfifQ6MRvfGZWDOLCpD1souOGezwaFNRB9ElKDwSDSsZ+8yQarwIFmMWre80fUWypFOtyUYy
/3x/xV8Ib0HC0OIBvLmYQc+uuLB6FC5J7+yzRNvUU/9iJvUPF/vFTYXahTVcZ5/GQXiu7VUpRJ1Y
mvumq1c21YqGNUsa1UYbD99fzHLXzsShyLbxQKA7dDEtn8ltS1Uqyxykvfdo/tfdn4Szf2Hth/LJ
Uw/ff9RXF0U3CFgAamKosWcXlSkxtlXoaCSdGi+51ljH0J7Fg6cP6X0Y6eL/cWUmrXGPqxLcxrOP
S1EFZjzrkN7n+4xlD53Pt8dTl9UbQ/wEi/xCBe6ZmO1d2G5SIpf+t8ZWGdpgRuwGhzacHuvIpHFn
7CEA7KUV3nfO+GsIox+k/18IpWHQ6gybLGYH8pwoJ+LZyLoMAyQ6Jt8VGJCKCB+URiP+v/9upm0a
4GhsHMfnHCl+TbssepUc4qq96grvqAENTbA4AkK8+/6jvryNnoUDGBQm5LOzZ5wZcs58uoPqlNCd
kSQ9rVBhkvtJb6CRdBzbD93s/h830tJZJ87CVfkkpCeTJWpIewXBmUltoyWa8da5oXlRgCT5QUv/
1dMGu4PTJ6ouXZwvE8moMHEK3TigyqBGFpETX5mNQXgEKpgpBhXfhYlf4Ye0dt/f2S9eWjjXWSsQ
eOAsirM7m9h24maqHfZeWtS/AlSNVxMaiB8+ZXmmzt8mDiqWBTkmPYzI/34MZM3BIut6dShiDPCv
zMo3MnD3gUnSAT3ZrHOOvfwJRfLlpVn/kAZo1X8CtTJW7lBm9OR/MBLX3WA3jel/5yWwPP7hhLvW
Z0TlqMysRm7XHxwacqRFa+muMpDEf/8bffVEY//EbQHbDLDQ2Rur5Jgs67bIl2FlfFvZPaGYJZHo
dFuri//6UYL1RxAVokUdDMTZD5UPbDtuMScHVqSvUFeU49LNMn+4oi82bT4H/ztIJvrhnzDrSnaZ
3lrslXbvPDhTelRpgly9PJh2t5kXNWcS0w+rL9XMOeH7a/y8LoQONhEqBJB34HRnS75FZKMcO9cP
IwKJpI73EBV+eJ4//2J8BEB7dFvcw0/rHTRM59IiCQ+W3e+mmFS0Kric55/I4593ToGozbFhWuHk
+GTyyolSypKSJEtDEPP+21w8yoj3Bo5o//mW0aEQhser2+QnO1uBY2unKA9MrgcpLU5zH7Pr4fuP
WO76v18RAhY+y3vxLWEjPlt5JqNYs43cYF9H/bPpart0MLdMJemqpS+Vpf3wC31161xEGnBIbKrG
8/K0xeI4pNNEcz3Zpx1Oj6z0kcosA5Lvr+uLpWCiFdUXtKVNEXBWFYapbk41aVJ78JprFZQvjWGt
Q0s8f/8xX1wPczHDpIpaDH/u2ce4rQ7k38jHQxISRk+nreBsSbYvlpof1sIXn+QCc2TT13FtAKf+
97t8CMVQKZ21AEGo30zSQ6VTUl0jjmq2qU76zvdX9sUNXFC88PzYF8Fbna09kES0YoZiOgg1bEoS
4iKUc1Nr/rBFfbH+cOtB4TUNICqfqBxJEfTN7MY27IaRQVRtRseeAFfszd4vAplfmoAGwfdX9tWd
/IfKDqMG/+k5P392SXvRe/h65QzPFZHsEjcpQWU/Z8Qm/HZ7hM7/j5tJyw+ylOvCwj5fjTi4C6Ki
e+8Q4V3cmTHBz5iB4k0y8v++v7qv3vGeTkmP857a99NeAgVtSlC358ewEGhKjD7kZk7yttI1e22V
SPrT2NAeEqDO23ym5ebSsfvher+4xTwLBjZIqg8GLmeLVWaAGw27miAfdHR7YzfcC1rKPlqWmgCo
8qdIky8/z6CagnaqU84tq+x/PHUIAZjXkLfHYhVkBlz2yW/dweDT/lR8f66IBd5Wi01ULGbF8+e9
czWNmB8d1IgePUVmsyqY7qup23VjfNNazSZ0xh+Knc8PotT5MN4yC6qRcIR/X1vKwqkrr6r2onP8
EA1clrrbhIHB9+vm8y3898csV/4/t3CYY5R2JSWIUBdOi6sAwSFtSj25/f5zvrocKHXYLNk8MSmf
XU4tplGGdFcP8BhQoNoXqnNWCBh/8K1+dTkWGTrLqX1hai1f438uBzFNjOHY8vZNTfzeiC0B88RB
SwIG8+Z/rt6kbrOD2tBvBaXV2SVFuWNHKQeZg9cA1FwlMureEPTFdzlIvr/f377PVRTPtAOdlm2A
sv68JJhS3i88T8Syt13xWnRjNfvxTAbDD0/wV59DKSogdrKeKXP+ff+GKtGkQxd3T+wRksiYar6+
//5Sltvy79JDGvDOKD7oq0h2z39/RCJxaMUVPtI5dINNy5LekG37Pkx2fJTOPB5oL0+P33/mF5dl
LJE/C0Ec9MB50yO2J+SFzpAczMQGkDK5x94xn7//jC+ui8JwoWbxG31O/SmnxBhMpy4PkYPkOq/8
dNp7OmAWsuiQ+CY/XNIXK9209OXTXIsm1fkryZlyqm2tg8uBWuQJU86SqMfcEb24e1OWWbn575dn
EWQGn5Zko09pX3qGO0UA5jxOcUAn2sFt+jEHbnbnSgZ9PiXM9FaA4vzp/PDlddKoMnikua/nnDWt
SuSsS5oRuPutmwTPxVWIKHyX6JIYSWx4P1znP4/t2foEn0BnQKD74BafbWLtZDDE1vvkgMhIkWdq
tSpfWSTjjmtRRF1xTAd9dGls6mI7ziPmFRO1mLZCRawKBE9ddlKMIwHFlEBwL2Drus+Vt2TeYj2Y
rTWADE17/f7HsZYv9flLe2yBCwTh00OFC80S0aTPF761+lWurs11vUJwshp8fe2tfmMMWV8/PNz9
yVZkPa+eLy8vV+7q9XRaXxrHYnV6e3u8r9a32fri4snyn/of3ipf/IYWsWNQC+huLpvovx/5tOdl
j3k0OQZkkUAsIvEMXQd17G3VG/pbPtjzDyk81hf3A7YiFDYhOV2ft7AQVLpGojX9AWM5ehV7mB68
uBd4eIvkh7ryi4+i+KDIc4kHMHin/fviplotx0/KVadw14kb7bK5YdbQ/bAuv/4YV0IBtL8AQLAk
QdtqZBUGg+MsdSsJMkuYm7ewX75fTf+0m89Wk7skGyzUlOUwYPz7kkpZ6EzGePuPw7TrU3mhRwQ4
ZyitCUEvUWGurPYi6adH4hujFbbknaGHxygVP+ywn8suqBDLGYGyVrK0z9aNi3zVEwuLM06mZquT
rHTsCTxDCAe384FIRqLRsWP7s2fO2+/vwRdLlqod/CyparQJz8n2DMqz2VIObn0HEW9TQ0HrNtKB
tVH/8HB89cMyyACdScQLR6Kz/XCm7+8mnQ07piWwBhuWEtMWR8h/vyB64yZ/n2EJHdaze1k5XYy7
YtAOg4UZuYlc5ziMrbzSSVJzB8t6/P7+wev9/E7ik2zK8iVogYios/po7no7LhHMHxwtY9SqA5Oq
NDjFK1N4EYinWdWJ33ll0e36OjqxEOUFhiMS5ss5tRgOztqi4JrW1D7euhOhvk2T4T0xwvs4c3a1
hTKgknOCQmFK/F6CbOq74dkBHNwM7R32rdGv5qjA813ot41nXkVkw6Ve/IJATNvOTV5BPq/+EtDH
qLDGWla37zNp53tE5EAN8oRTIu535AVzrqMha2EbRDjttyg1s20ceTrJwaXrKSLqURej4pxi5E+m
G+OOEuhs4xICWoSc51Gpqfg1C3wd6zGq1aFPA7hhba3t3NhpG39oh2oXWGAHqYpAoPFGuzGqVr/D
ZrRRQ4qxFjnj3PP3QwATfmBVxL66CpIdDKlVESd8wdJAs+NLR4lfptDt/cTGeXAyWT5PHV4pxv6N
ZfrONA4nDqbyGOiavkUMwsY2IPlTnhyuM2IL/G5usN+StgU6bk5eRVwWT3CrIpgYAydHZGG/SoLq
8UHXHwNquV2WoMKKu5cIdfNOj8zxJkHi9hZiaIs4S1g5XBL4XoIUOeYJQfy7DxNjZTHtTtdxOrXH
2ZjyncOhZ4cjq76hTc3ZHFPCuJuJKUSKjY4DCELzhstJ7RDhp5sOY5TPw5s9WXJsEDaN+3kaL0Jq
iduwrz5GTTGRSetrMWroxJOeNriWuGojR8icfabP2KVGs4V2kGKFV/gdNtXs2tVq7uZ23+Kt3nsO
GljPgY+JBguHTAn5MBgNbYVox77UeaTus3moDjDGR4TZuvlSlQLVAdbctdcjdPOElx2aRjpXo9lZ
qzSzCsajY7g1Qlm+dKVb7IHAGE9Bqhl7Uxs6HCRat58K5AM4EHAv540+XIeobta86dongYaSEKEh
fFD1dDvNdAj7ALZoUJrRHcQPVKmtetbrsv5rmf346AUpsHg1AX90cEPZyMHXTGoHNOCG9lhieHtH
OCeIUy+z+DfryN7N0G26zdCyhfJUEZi8gV9tGISJB4CUsLVAsTCCwTuSGto/MOqFMBdqnn2iXem9
0xvQ7uqkrw5oEtBtqD4dmlU0WdP7WIkSvHypJ+tR8gsKe1a+cMPY3liZ1/119LR+8vCGMjJvyulR
4tYjABxxsFlW6S6fjfnZzYpop6x4uq7rgIDrVmt+AcS4xfHHbwgbnxiAQKFCbQkcT5vafktbxAkE
4lXxJX5X7BMqLf/W7Cz3HS194JXRiArIeO0Uwp6Z5XVV9EjL8oxJOqu0fRgoc33bmzJ/qWJ8YYBJ
c4fxutO0YYU1rj9Rz8jLNKaxiWrcvtBbO4clOrt+GGTVPmnN5E9sDXG9TrxZPsRTqvyxc5Mrl4La
R35cvTI3h4oxo4SYAABtGROhekrC5jqv52dUuxaUEgjHAC2iWN9Y8AXxysBDWMcNsrV87PQ/ygFV
R4NQO0BbzLf8QQzXbtV9DE4+IqV0VPYaJ6k6OarDxWxXKlobetBjabPoToVEBeh+CUnn2m75S03Z
JDtsOAWYIjr2ju41KSbOsd7mtSgIUU6wITZ15b7OYdiv3cw1d0Ztp5dS5MXgoz2VvqUnxo7c9dzv
EOM0R5o16L4zHn4aVJYVr1wtaYuV5mXOsKG/WX64Wo/uNyD+g9epgPMPf6RTm6rs6+OU2Nxhwu3t
VRqa050sRbQFI58BCmlw/ZhQJpJVXjEn2s9G1O5YCTxKRjg8ZF7GVCpMZt0hDccNLnA41VtDoKmf
WvWH93TwbqYaDbHYxV2DKbaP/qq+7q6DKCqOHkdtVKVGdWyNVudxmPjqUZDe950n3kWnhm2V1PNd
NJnyydBQDK0ip0ET3M0i/12KDi5QlwJ6rAYM56vKxRXm9gRYS68b7hy4Ar4QvXk1FWS1oov05AYF
d9zuemlaftmOdGWg8Fqen/O03PAaSq6bBiA+ikLcPRgBNPdIFp92DXy4sldhUsBMikYM26NbmJcz
x4O9iPBVhokG+9KNexMjoGepvU0uJgTUvnlT5mjFEEyn8bopIoCG2MYYULw4KTobNdjiXbVzgbNb
jqchbpqBHTwrTqRx6y9xrqojuuSYPRDjnluMu8KtdbZfp0XZbo++1UCqiOBgrqe4OUi3eJ/+j7Qz
W24cybbsr5TVO+piHtpu1QNJcJSogZoiXmChITAD7o4ZX98LkdVdmcq0jM7bL2kZkiiKJOB+/Jy9
1y5IqSC8HZIPUeDIokasMlh7Tc/AjyOiiTwJx98LRK0bQCEKjRrCzLy0Tz4SU0W6+qrI8ifTNr5W
lv7eCgu/25QcmBoTbT8bLgp3cuIrz11XGkRFC/BV0dA8sfzvCnn7TkU6pg2RT2stiaOQ2wdzJZFV
6Nb0znj1csKnADCpcyMjFqIY9/ndYChUcV5h4FrVh03bV2on8j455XmHYxx/RIgoNz8UXmofh8l7
TaT2Iok3pwBUd/44+juRTl/mKhk3XWsgm8ukCOOS9Rl2hVGEGLyHUwtbYtVGNTgnBZmpy5L5rUML
vOoNz9yOcUA9JTw8sHEuQmXbzVYKoh/yxG73ktx0yonEJh+2j0MCkXHsRfUYpkQeo4oG94X991g1
uY6NXk6bMQMeBWK/2eSeuh3y/G6sG/RzRbqpCs17gF4y7SPhFWHaYHZzZsDTsIt3Y+Yf7WGEdYy6
86N3nfrB0rrhakhcVPq4EE4NNhEsdiNzxg6HpnIZqlt1umlsX8IMTadNDIe0r7zxnrVnvHK67lIN
QJh8NX4tm97cTZ0L1KnF+AewQqxTp2W9nEBA2xPYD5jSa9Lm+bpd+Qi0dPTZHZiYtHkY/O7S947c
OVF9DTMrBQ+EsjymGLrYmjfv8ciO5SYz23Tj4Nl8yfz2ng13WntDYYBFg0Vu1JxViUipr1wTItqk
LTGPmhvQTgT/a5vGc2zXRw8Y6V65HbpstpITBkoD7b6651g13PrTpN1jD1wKKRmH2Tx22wwt5gsB
LF8zwFf71sa7lHMUW+fRRMRLoaXX3ew2x8FL4l0Bd6vStFu0xRjJIdVGWVk++yVXgSaKtzxf9vsW
XGs3td/aJHKARRdqhR1/5NDiuzuzHfNDHzlfwF0jxe3zeD3RilhLR5TrkjTEkMN3sO+8vjyYchDc
KoBeUofcK7eIzQ1ZgnTV+7Ofi3pH2ZBsSbI9IVAVmxgPwhVgpng9a3CRXKWrK0MCQ6Kr+G1ym+6b
ajgJF5qat5rEuIAzxOOFJ+7J72j/KeImj6MFYoV+IGNn0mauZrirV50RpGeNPhQws1Ljgo6ACwz+
LSgtwV3H/pBLy8fAO43fYcnUj1Jqt5M52w9Dgd157BwzdFqpQ//IbiURFas0AaFgWMNLrXh3xsKk
mBo8byvSYuKPcSAc+lZ6ofNTbUpLIzSjAiAedDUy89SChNbLN/o9d3FVvbSWv6OWxEXsDo8zN/JO
71o+vQHuWWkoUnr9VFIV8RpiUdZPBmj3dT9Z9vMcsD5C5RjWQQvCa2FKnqqcFm4LYneDqPsWebe5
Sp3YO0aawEdUydvRgLhkQmm7KDdAsZrZUzjRcMCE7+V7p+yCm5n1LtTaJolXA+Px21zYkE8w0cla
QAIb8ZK4KOCbUpVbLdLpE9bpvR0r78pRQbuW/WRvmTWYF3YuvqkJfct69OHxAQEhTsaTO2nuVdw3
zbNJrbdKKdtuMh9W/dDFF7i9hyRDZV3HbeiY+TdgDTGeB/tOJlp5bMvUfBBdxOG5phiIEElnFUpK
M5Mg0Mn6O0Vm8zz6wZNWJ89FJNxtMRsf+LbKPYZfAn80ZYRqkVkDkOKmzG2LC5c1KI07e5+YLihg
XtkqGFy8DwyBBEXVaYy6e2/QObqDJAztop+pdbT7Nh6MDUTC4aTFYG6El1eXIkjAhirTfOjz2caC
hsW5cOfm5BWws9Fne7B0RP8S13U4WB4wNN+/ThYTyCSmE0M9bRXp9sXsehnmqQMUI+VPvjRgVbCe
uN3GVVDCnO5cyu67UdqP/NA98INDypK+CVppsRXHYviOULffZH097wtVwwTTd0vHAMtkq50h78+h
ZtlfJSLwVaQZkvmdl20gpHV4CYN6TdNyXKHkvwMQna86KFbrahaPqhmNpdbI2D9H/d4urKt25pIS
pYNE02C4a+uzhBe/8DdcLVhr8UhgemA/tokJ3wN8OxCLF3vhdNfjKcvtFP1eN3EjptBUWge+T1KV
Ic2Uj2BhlwM5Cqsiv5MyU9sWi8F5MCcPRrrAUxZ4wA8wVkrNSb5aWmnzhzJ1JfdpunMHlhIzjakh
NDDbPR6hYm00JrUQ85yAECl06TWeM8HwreQjcndBPryryGDtcPMnw0m+lCAD1m3n6FCh030nnMfZ
gHnRJNMNqKHnpsjktxiE3KatOrWCX2BfWt/T9prvT0d8PzrHAZTUWona30oiqA5z0Z+MCQNP107B
qzKKbg/s11sLFqiVgFj6SHEeXfVpfoz7Irp0ExYDNkRc4vC6t2WnuadeDF/NFhezp1IIdLI6xSb2
Hw5xYaoa6ICe+db2TQGI0bhEuWeHeY/XBdaOu2mneq8pauMtSU/xXa0F3b6qmp3e+2dlT9/jvrrR
MZrv2zl+Lhg/fYwGCqlCMyoACBJDNxcjW3uDVWMGO2HI4haXR7V3Y1AjSQdenUNLVJ+GoGg2fcSH
FlWAtPrM32ijtdXyeN578BBhziZvfjsmYa6CdGPkomDLwkzQAgBet+mQsoQFHGwiA2JFU3PhGm4K
YWm+ZIrF2MMSvqI90G+V7T4APvtaVhRctm6/OX1ycSR0ltnZDUkGW6aS1UUkxXAUkdiShJHukjRp
7lu3ax7U6HwDP5GGZA96lLLtA+8Wnm8R1btsBPHh4ILbSYZl26KCWaB0vQa7jGWyRVW4K2jOX+sp
BHHYerSl2uKYeth8+0ZdqcH75X98p3tqlHU3uPrXdOTw3vRfrKy9Nxtu1ikLsP/34j4ydA/stufc
MFwE0qrsCuJyZpW73ppB7gRJs3iaOjhGhSabtW8tnLQuH9zrYZyip0LYJUtb0jzhx6bo0Bz77E3G
aSxajYrIhW4Z07AvnI7eKhQxPynLx8m3pi3KHaxIhrJ3MFc5bPV0sDjVPcfw/XZeU864uY2jV8/y
Rbpyp6nmmM/5XSO6/NGr2gfBiSnMx/45kxz9Bh/f+1wSJYI9gpF2cIdPGTOukz0bI5EcuvCPUzHS
++R013dflndmzEYycf2R0DVTGBtHOHfK94GXj9476gK1wZ7HDyn/yoUcvRLKUhs6O/a687tpDT9F
bSyDM75eNTOHp0SsChJ+4WITz+JNGPCc3BmuqNu7vTMZ3kGr4YUr9ogL0ef+JnepqTyZUcWkpry1
sjja93N1aWYTb7VSTlgZ4qU1i35rmRzrfCKY11T4D/BYMIrVQfvQCERw0i0e5URO6hAIalK9F2Ft
WBRUWpUAjoSpgsc1zr40hRfjTJ/PCTP5bTsH72Pf6KvEH9/0ZHSv49i/Mmt32gzEda/AOS4lKpbx
0fRrbOjVK/j3Egg8EXizcETo9+5N6znWMii4HSMNBD/gtQObKvA5kCWoGcC+BZV5C9VIUYAGJUSl
OuVqJsag8HsPorX2DHKSuzwH6FbiUovriR6bQ4u3ZbEdRbSyuqmDIeOecn1J/GjqKy9OgpOpNfGy
HyMsAKPB+aLU1hGJGKlOd1aCMc90zgpTgQ07ij3nwKoM18LCZUgYJgRSfFJgtqjYOHIhg6MhmuWX
NsbSw5oFkiZ5p4ujwlT4GHEYxRSbEkUoJB3j2aka8g7a4AYlMA+OI9iPrUiJK6wf8e18qbvu2cDI
sC4nKDHs1+O9pjmQNkQPPSfzibG1EnEfDMlF548MWba0re8M74Xq8/eM4M6NT3f5gAS+CG3BLpOJ
BWWjXwY0HGssXONaDu1HkIHDQgccnzuzfB/8Rm6kjvnYL9ItnL07lc8wL9Xw3OjpK36GAvNdNd/3
Bhkyi+8+7Ax2AVkk58BPjlrbYV/x3SHU/dn9cIz0I+79S20SYr5ijx63A3ncto1f0uS4dszc8iEo
SRgx3BFbX9sXqz7x82PjWzWAOWOhKpflgRvtw1XyS0Bo8j4mUmQ3FGlxVxXy3WCgvTXi+WbidMSv
GeabquOVKlu9axIZmkcX6Jz30bfKlt1Zle7zCPYw0oqR3k+MQS2RU6gGNa0tI/kiEZNHmHk3WSXa
bTsQVJBl6gNi1SGmUg5bOyYJKBqMkwnVFi1PsS8HBuqrvqymK2Vad10Ea4OD4VSQV9DU6a1h1EZY
l7kLKZgQH9W2GKadBDFQf68PVX5FyWpATGrOcdS+DkOX7JcutF4TcaJirJaGHXNQ0bvkRFJTG4oo
fuxTraN6huGj04A+dwDmtXXryqdBZe4VRq7byTLMGyS81olO/gW7hbyLREGGZKCSfSUwydLdBOU4
W/6KuYUI8yEOQvoC91aNCb7qijezw9ozWzUMFvg9A+lX+QOPQThdRC9uzknPrNhwDLu/q5qYDiVH
2RW+IXPj9/o+6BMXAL2R8gZyWlog5l492Xd1HlfUoGB/fdWci74rIPHFHCZnu10OczMXO4TVKfOo
qAZAcH3vI5oSvnXIyk7tu8w9WzBH1tHovVCfv9PBuiVMKNk0SrAggrO5pQENj3CE6tQU+CzitJ7B
tzkcG6Gk7O3UbK/62a7XZCIE914GrKTs63g7axn8a5hCr6jx5K535hn/YfA6Nk1AJyUtMa2V4L5H
BCpnLPr2JrbM8lzCsFihtawOyLHFRo54jEvUCLgJ6Q6Hjp8GeCn7ONpaeFS/0uf+TlFLMWEkl2gs
5LEbrU4PC2qOC9Q3a083/taN/OteUBT1afHRZb69YZBiHbsAzF+nW4JuZARrtBm/TkshOaRVdxos
MAHlODzJohpfTFbmTSECg3yMhYmAoRMLpzox0gTHIZp+i/P0ttDLb3Vrt8mKPrh/ZVSuCqVcYMts
kiCntUwH/lBg/KoyP177sSvpErdHBAPnKXayVQuCP9t2xGx9oVUKdUv1PGxyJFFSCvxvUVd5WCWs
ILRNzsATd7VUONtSQrJnaE8w6mxKBqiV5AOZz1lr0quvrg1BoI5BH56iuCjXQYDtd1rAhIlU+9yj
Kzk2ASyx9JI2+n4qdHozHurq2BTVvZ7a31HOOxvN9pyvegGLlv0YepHIdqWB/Z9JgTzPssEuZ9h4
L8ea/RvJL2013VvDzrE3Mu5fnCzQt4WfMQlCHraG8mgfXJlHWCXrpyT1k1cdd+o2qWmVNAY4Egz0
/hfcvoAx3aR7QwoThJM3jqeqplnTZKJeYLHBPYVgtJvtrvjS9tpt/8OhrExsfIlTHBPD1w4Zx9zn
sp+5f0Qg6UCbkb3XJWpeZhr7Qtak4Ck4j3FHxxfG67ym84TawR3ZpBnorpRDzeF0NWg0vQVk68ny
OmstwEZibt/MSGibPgfmxmAx2VlBDypLxf0jkUAFfVM33rHofmO6NoUt3q8NdZePU0m8eglIdMvr
7gE03lCOwamQpdhWrTW+AkHoNr6TdXeO1z57VvulKlx5SByIirrM7lM9kAwxMHOHfZ/IkDhLfcte
WkJLq2mcckBYGTrklMaGyYE4lOCySr63gJwZQYl63+Hi3emOiN9lXgNVcpOJoDj3kfPOR5sC9WyF
o25j26ZNLTy17Vt5KkxnafjVtJaMPoGaxq2Kpsu33oxhMiCu+mQHU5ZsJ414tqafVmTHMSdzILrm
PGKt7KbbyqageuXYvuqHKt7HRUCjSxu8o+Dst5pZi7KAHKyY/uamzdijnSo91an4kEH0OuIL3bAt
nRkWamszGI5a5+u0CmgfGVCoN4B0BwYZ1Rh6XXQSPllRmfDffb0YH3hcekUr2di3qIKwewRkcirO
THQuu53M+xK7eZNzdxj4kAOyAvyKU1OO8mwba7DIU5BjoP8tjbywrCl9Ejw7c+14ennoUwHX2u3u
4Z6zyqfE8YnJ5thsEVPNXsKCF3jWXa4alDMuLUNm0UeV+wbjiJmFKtJz8Hazu2EIMC2u3CvbjjaV
1NudTYOMLRWsgrfsfUU9PqQ1bGupewoJcN7zUvOCCmuAJb8A+2P+glzoHidqKLQtHT+zJQGrRGG+
zWMJGpWx76HK3eYu19IpJOiE2t80YUrEdkzBF9AWz3xFcVCl0cFM3EurNaTktbG7w4A/HOPOL2+H
US9gOLrOybFg5qzYcN+1aHjxbYXhtbNUiFf1Zubu7YZkZ/NnbRopH2JHwIWXxC6Yegkk19Dh7DAj
G7xYuzGtgXmaYroVBefeac5tPrk73ObdhgFzze5gJvLkLPUbnZD6ymqMiPQ3bThHMUPssZYPShd3
jYdaKhK1gsiBNcrTAN4awzZu6brDHlpQI6q/7rzSPOW2me6b0vU3UtHAaXT13mTTtKObsTcAEK0I
LeHwPzivpY5rWZ+8CK1u+YWcAmvljjk5BF44GwnQoal70DNyCB2b2s9mfrUGCvJi98375KkBx794
TfLpZTTma3dmp6ORRNRZXt+RfUX3P/PJG4wjRryM+wg9JLkiZYd3pf7MGBrAbsRBKenvbDF8zL41
r5s5AGlvj+9JxSze6SAV+gmhoV5AllyDShqd/L7MXPwKloSDUGQG+EGdKp6pmv9gNkMOVH4c0iez
7iXSh3n4kiOtQMlNjMCha2fIjxGgNpDRj+Shw0Kq3G3bNtraDqYnHqk96Gbn0EJrzlGuP3KpaRsw
I4xGfFntwVaAymjHbZl7hwIP2TKDGtaF5bQv5NT2u1RjxcCdrYVQN2/FXDzYZj4BZvUIc5Mt5AGH
Cp7MSPUKzQEOI6azrSo9LUTdDBpndkiOnMU7cPuejAew3nGakUtemgERYHgBlOsOK0fjLJgWeQG7
uLZWZcacp5PpnWq9C75EdCO9uc/hsIXjzBhNeR2QoUy9t7W3T13xyqGj2vJtnsJjvw04zi0EwAFC
c/3scPAHgC1pgnkaiqZu3BCMJEM/Z4kIrG6dtbACMyj1QJ+Hu2LJjOMI9dbNRc2okRp7zI95YTy7
OhgkHeQTN34uw9SCfrpo4sN2Au4F0TreenK+qoioI5bBUBuQoUTuEavwXAtxF6HWIyGJhdu0FgJr
LaqtJB5mCy7MvUoK/0nQwbljMp9xf9Oi8WfjNkjVHex9FgqIf4cB1sbaiZSxd6Ky5UVN10RVYN5P
5eskHfI5PeYwDlyEjakZ+aas8vjgmmYfolGjbxL487XMiTpwmoHmgZnTNC+jAFHKUBYrvWEHz1JQ
b2kdvQi9i4DNxFUovCY+pXbwJoX3MdSTv0XtCnYULs56yBhT9mb5WLi5eCfsDdhRCfJ2cpgk/kRd
tCjQfq1QA5ju64GONB7tP6qpT9qiIFY6q6iPdMkQzQOEMzQGY1oNF7/wdHjlCkOdCW7oBiFEba5q
t5sfg0wET8sQ+csMjTpd94kdDD/xH30WGn/+uz7J6T0suryLxWLd8nd4oUJnDn4icf8sivv8FJ/0
Yt00mTGirWA/jZJietxaqdy5yUyOpjM8t6N+xdn1Z86On7wucwlm/pWunlKi1wFRswPn03ctNqGn
zOzCf/6pflbCfXpln2WipRaXyEE1b2/HFcf1jJgUaNKG+TPh/mdt3/I8CENx8gU6LrHPbvtWmwMC
/szxkC8xeXM93WVxka1zq33Blff+5y/qj965H9pl5O6e/jsfBw2Ogt0L68vUl93BGtOaHmc1/UV1
3/KSfv0sn667KR46c5pTb5/EMcOC+aqAlDmV2V1QO/f/kxfkO4tAGr/2Z3303OuRZ2UWAAHYPNzi
velcB61npn9RF7lksOPCdVjfkFJbzicRqs2UQkFoYnw5kxwJNFDnUGUn+z9/NZ+vueVZAg8Hv45a
GL/0J1kkiuzAHvNGHooEHZ0hkg909SAYo/blz5/I/XwhfH6m5ar81S2UK6yj3tSOBzfgjVsHpW5/
QT5rWN+ImfWrsJHc1WGtRVl96eI5gLmStV69I68T9Q/8H7CkRRn3l1gsuHe6lu57TP+yf6FQz646
zx18NBkT+goASiPlK1i0NN6lhjD3qHXolJgEzwwb/LLFeJQV/TUHixaasP7FB3G/CayobfduKadX
V3geoZ2alwDZ4TIqmDMRWAp8r14cgTMBHvbYuZBzc3MKRZw3BsdjOX1rGCOArfYS6YW0dj1yNQc7
95D+Se8+92I5hNLOe06ciCiIR3Ir47sb28HJIA3owRqz/MNkkl/vLTRww8FVBgHVWqnYtvo50G8d
mY3mKiDOIttQdTrG3stdmt4kdzY5sp+AF+i0gVQPf/7x/cF14voOFwruh8WJ82nDmaKS7drupkOm
Nf2RHdp8nkcHtqk1Fflfv/KRO/NsaL0XL/2na9KtknIhj0SHXEvqI2N2RKXSbs6yH/6qsY2LEj0w
z8U7ZTuo+H57UU7sH9TATn7gxHLGOrLzejcchfOcc/hSsXjTuuzpz9/JZX/69dbtGTAsfJ33ETdg
8LutG12hmU0WympO/+NRNyRIww6GEGrkcp8ZFhPp2WqfYGNzitCS/Cfr8fJBfXr65RNc/K28YHS0
v33FTHcZgXW6d+h8avE6cOiizDqTJC2y5weDmvOG+HTKiT9/1b+/fixQNThYcMKjvf3sQGrlRAux
mL1DuoQrWHbS3c4DyKeian9mtv6jp3JMnSfBKLDwQn77CtG7cQpAMoCAlCSdBGqgz3kHFN7zX39J
yIdYm7H2s3x+KkRG+uEUWtjrxjzR7iNgWZAvR+25pd35k3fPXP7mz58aYBDjlzhKVuzfviZBcYzE
HG1j3SqGHFk3d4+YIgkPjvSxuWQDl9QqUQUkZvC2c0pTeOye82GK7gJnGChCZU9SYMKox181OX2D
lZMRgIt73yICkNyj0YD40QYvPmVhztij4ZLUMs7G4Mi/xR0Rnz95TX/wMWHmMImlxazANvrpY5p7
C0HZRHKoaGR/xUjd2WCl8kLbq4yflIx/9FTMU/BScNMtrpjfvntdkVvepHfxYfYGbzXqjCFogdFJ
N6108+cXxefqlLubrRqn3VJj4dj6dFFAKp8yEiqyI/758msqpTo6SkBlozvIebxROZoSDyNeA/z6
f/DUgWNxLMAj+TunGO5jMi8I8Tv4uV1ewSaLzizWwwYZKdlkVULveKiHfRwg4v3zZ/5cUPKi+RAD
IsKoIJzfJZhyNPeboat6ZJLxO92OY1cwxHZ0oimNnyFk/uCztBeOhmtjnrR/9yqxslp1EMEBWvI1
CS05CtfZZlgM//wl/expPlUrtVWC73VUeqhJW0fouet7uU9xnf7/Pc2n+5ohVOv3kUVnOrLFJvCI
hVw56OBxhEj/4cdz/dfb+L/ij/r2l+Wi+dd/8++3mnsnjZP20z//9Zzm9B7f02//vTzs//7Yv377
Tx7179+6+dZ++80/woq2yHTXfajp/qPpivbH8/H8y0/+v37zbx8/fgsCoY9//v2t7ioWrfsPxjHV
3//9rcP7P/9u2rzp//Xr3//vb56/lTzuUXVx92363SM+vjXtP/+uOdY/dA8bKlg41miPA8/f/zZ8
/PIt/x82+xrMAfBfOKsMbtKqVm3Cwyz9HzpUMLYPDMAGwClu8Kbufvme8w8XJgRVEBdfELjc3P/n
r/vNu/+fT+NvVVfe1hixmuXleJ8WC9vj1zsWgATOcA4Ut09LoBKDCUVD2OGsbGtrp7I928nFLkRz
85//iE5vz56BdIkvz5GJD+PHl2L5y5d+fH3QowYyIT8porv/PPbHlz0qibOofvly3TYT8uJff+nH
D/14DHjR7hx5t//5lT/+D4ZKd0bN+enLrTn1FLA3Dfk2qXua6cgA0QlgdE/lk+2Jq9jMh5cIhvIe
ArYVdgGQH88eHnQ7y5dcOeNUo78PLYrWrZGTuDUpw9p3uk88Uy22ahiviadKHuKgfrRbUswJCrxu
uyY4647LsNSvjpk3QXPU8Qj5RBmkBo4BQhhRM6TN2dCKdTWkxTHW0i3EH/fQF+RceaRYhpqB0gMs
C+WzYb6aRTIfUvwuGjq1/ZCTCtq0/WFo4ys3EeZajikN40jXV4OaEapk6qhxTYc6Q4RN4GTf7dhn
iFqr/kr5BF42PvtrlRXzKYu8g9tIdRAWsVux1kToWVCH1LZ4bBofCirSyLVdTtV6prd/cLMgCVsC
AZYgLnOLVO9kaVhyjMx/8g25CeIqvvGg16k5oQOIcMOTOKkiOMkbTdGgStNIsLlFqxo3WQAuc00o
6mqOw6hAbhkH7kubcIpIyagoyskNO2s8WD35UCiu+o00Wvecfu/rzD1lvuGeJmb65LY5m05Y/ZHS
Q4YsCj7jgb7f2wqvlJOdsrk4QD54zMwS9WFl8ueQ3RTV5kFEX+nz6sepjvjoZ2drK71ec45xGNRr
2W3nWI8Irb0Nv9iHW0//LmqSKiwLEGiGuDGaCuW8Pt73ynmwq87b9kuLXAjabTEShj3Zrg+Gns0P
0u2BegVlSFgDoqNFx4PkZct2OdLomvN9VDbQ7zmaCWPcBbxptCrj6mloGHHOWR+vSkfUYenawaXR
tfQUG8m1Z+a7UcuLW6JaSRUQ6NinSq0nNw52recWNJY956REjkZen/QL4SS9SfzPlNjy2M9yeqBn
6IRBnMb8JUDZm849t+5A/LFB61VDK4aYjTwHR/ruXTMfCBLK7johiJQY65p4l649aosi3GVeeW9Q
Ra/RrdGKtudxjQ2cIAAUdUHZ57dQwo2boZgZBRVfsYuypXQjRq2YvDbL4zSq7I7pIIGoq5Q44f2Y
C2vNp9qdHY4cbfdUNt2ltcqHPqlIlFN8HqrULpWZlvskICvAyUuxCnr1mmOZI9HPQW+zc9LoQZaM
U9o0sA4zn8AKEP4OBsXwSAgnl13MbENWdrbAkzEZoYhcBRmNYijJ9tq0dfMh4A9xsqJ5HlowY31D
U9LTJwTC1G1P49CLU8qsEOePdk7KWN4mQy+PlV4J8NdxcdMp9z7l6c8qAMBuDcaOeZm7ygi/QK/j
WIehkPia7Ga36HvDyNMepYZhjoPI0lzGDFEay71lrkmLtVbTdeLiuOr0Ilpb7oiIzIDHPZFY3l1P
pWguY/7Y6G1+1mcXDJHjvQ9G0jwiGh1wIux0wjdOfqSdDK8Rb7M5vMKBc9Yi1abrsjTuPGw/53RW
Tei8iWQuPrJqHlF8TuJCKGLK4EmoI0PH6mAV0fc8I05Bk2V/3SDpICC8O87jiN6n0He5VC60aO+W
KJzvXZElu0Rl69YXCsxZyuflYvvyBq0+9TKGkQ8mGgXxdQ2d5HaK4jsB5xcaf18fSMWD54rDjtP/
tEfqmq49zhn8LqrlPnqsbC/5govTQx5CUptmYrvGxOXu/Ilx2FygSdSt8pgw7TzqcawfhJ/vepik
h3HIza0ZZd5tCu5ojbqMhtMpgiW6M8SirbDbjSGwV8WGu49N/W5EzIVlsymZzzYPSIKcjT2hyvZw
OvnxjrNlsEozPdqa0rv0mGdXc4l9zmYai1YXtXCQcJAh0QrpapxcyUzL9mU9HcCzHfXKtHdJ5D9a
qLjBWrMVEBl5cEf8eBaD9GYq27XZojBFXxA1oQ0/iFNxhsAia7vTj/+bVPcWYzrapk65ZaMYQpIh
XrhF3WOTHIiDr87DhA98LgMicSaHCy8Tuww1T1J4Nz6XyNHTr1BbZUeCJOxj57vy6CS7iEzunZst
UW2soGvEfwam2hTzmaU/ETpnXsg7ZLYqv/NW5zex1KudERv53jZ2NYFt12ZrvxW5nZMfOVjrHpbv
nkg/0o0C0FxNr+VXcpqdsE1cJySxS6XpUXP7EH6LeoBswTrHbZuPprXxNCP9Ymv1I+aKTarDiuYC
vjM6NKwk5Kidb+kb0kK43mlehYHmF3v6dwhW0EmD4a+KVa2TydVcD6UOiFdUl7bN+40ahnembh9N
7nYPTRw5y2pZdnmYGXrOdAsFQKlPp4m7Nu5ZLpoFzW292DVijVgx+WwNAkYF/+E9u2/7dZa6KOEH
/M9IsNwtCtdQONI4WmV7MIkkXbvMuGdRI+7+IV5iYrkdKDz6uVdhh5qYOdKq1Q3t0AyHRJfeMQns
HHF3v7N15T9LjcrBnsUb9LmOxSjXt3qQXCDNEz9ROSjO7b0kN3RbBdmbor5J9S7Yguov1l6GWqZ2
9B1o2f6mN9ojXj245skpyMn5FYP/7N7g+3/UfO0R0Sw+gxilLtoXEiOjcV/JIt2XZj+Guj6WW9Kn
E8tCxKybzxxzRxwci+K81ueVcEpI/GYO4rpglor78eKxpJFRZ+zs0scA7rZXJKQcovyJICbxLHVi
xmpfnTMnKva4CapVsMQrWUZzmEiGGAW3eePPL9wbDusSttkRF1Ur0CnGyQF3WLfuCf5YkVd4yuL8
Cvd+uZmNmbZsz0qfdeuqlLjFuBXWGTGP6A3IfXvHTfGsrNymXNL6PQTssDLVTpc0fovE09dx1KPL
6kNcfVcFUuHIFBsIZdoag0uzigIZKt/639yd13bkSJZlf6V+ADUQBvUKwLU73YOafMEiGSS01vj6
2fCoXp3JzMlY04/9UKyMoAgnHDC7du85+9wWxUIhCctNGOAVwGNG2A4lQpJYF6PWdC/MUMWouBhI
gnuLZ8V0RZtEnh/uzVBRV1ak7Yinytcj4kErSl7mvn+s9f5B8Irp0xK7QhwiCefP9VkSqPNiLDtr
xNFR30tO26bMJwNaSQYGTiEn92k1vxIz+K4aIagRHPqoCppjYWKhZ/jyoUepz2pVe4jgKJEr6z0a
fAKVRPsw25DUGwbqjcEkrox/VP2Sbv1pk4k81OWPWTLybdIRQTGr4tYwECZ1un/IDYL7dN2SCFAV
PDnjngBiB4HioS2H6YBlKXAIlMeZyExzjopXRj2PgC6Jz1gXVHo9Gn+30OiTF5JYpVbymWGEB2hv
vPV5sR2MGAasnPMhqN77lmAl+o+dSZdEkiImjGweTk5qGUZDBfFw2lxE22LuGkZUgy9D1ryEZmy7
OYVoU2h3FjZtGVdrx3wJMbfYt0lArnOX/Agb5YaxEPNrnLy4r46KpF/AEzz6IwyAUBNbK+y3TD6J
VkdQSbnpX2ruOKnFPzpItbyLlO6EWPMjIBjMDQKbIJBSve2aYkIMkt/FSduRwSUOSgSloJRQCZAn
UHdDvh2ivej6PTw2nKCeQpwIiy5p6YS8BuuwLT8yLDZSMt/6krCxK4w7MlC6VeYTyBJO5KNAeJfl
vnF6khqdksSIKC/vWLwXCawgdCWfHkxo2ShL7ueRf69UhMugA+qETKyU4nZ98WbEWu4CpG8pIWrJ
UYgKQtcZu/HApLloMKK2dO2Alp4GPfuosI0hX5YQWvSktIyORfyNL6bAk2012dcRTBDCs2uPkcPL
FCMegL5ueZOq1nuzi24JqLDv0rCbVpVJI8+UiA3MZ7YWi8x4I24uiJiJ/MMKt29JVluVqKycsEOJ
qvVqel9O+XlxFNWRTTakpFLYA6E8VnJcub6HK1Z9AJey6SIiXMtq3sw6U/pK5WQzk4c3NZzs2uhT
pNELo/ofo0/ajKx3mavmpDyrbXcfqk4gpBbRiYFXOux+hDX2DuI6IffjkjVpJo0KT/YwGJu0vwnV
xCnqgJG7lcirtrMp1cZjYw4vZqK3rqaRt4ka0XRr3FJI8iTsVgwR4mLoDnmM4XBmGZkl8s+awDSc
zCRxOU1u22zouP1D2LoYITuZIGhDTJ9xpnVeVST3NYMWl4Ut5DLr9LZkkhsUCNHMWlf9hLcnUHgY
REqgWQQEwQDSy1RHxnmrvmJnNlylDChMuXOSlDGNOk4F8VbJtvO/cBVrroH1zNHRouOOQC7ZhJ5v
VrjlFqH0NGdvZcZSG1jZTfgV0Vf1IiKQXWtqcZoEL2HSoX6eEF8F+sWyQjTEvFkAwE2XYLOYJZz8
Dxk1K4JGRkjpxbDCu7ZnlcqMt0xI3FXlIrBpTET8RH2NEbckyfJsLz2XPqrFG5qrw4yvNzPsZ3TO
Mdr3kjx4hKyp9o4MOi9SzSVx+EvP/Ys2VZwK0nvVIP66SsiuJmSqi+wW2WT4EOCPY43JaV9L2mr0
X4KYOzxP502ijd4ljOQbY5Y8M+1x3CrcsRaQhVQeKpicBMXSXJBzDlUxftCVhrF8wL+2qu2ic2a5
fOwC9DYjvF/0p1is9Cnf1k8ltl/Pr5pHWUzaCgRGaeFc1ZrEd6z4YLWYtAagHEFs22slI+OCiDUQ
IyT7wb7AS8PBVZUP1UiaTYtkcp0tPnnOLk4gsyeQt4D/mVS9ZrF4D4MEccF4UHERFe20j2ED04vg
+aVDbTt5c2ebQ+umRnbAorS2iTN2ukG5tMVrIqfPWlh/knXTIFfHuzEgJp7q4KJoDZHyvOkHtS3P
raF8qrrymNVgWsZYtVAMN8dIkW5Ic0Gdp4DkUubsMpVEsKFx+xEbCiIgnhPcVNaatn/m4Ww9RVH6
aozFW+grZKOTqomEqzzvfINNIpGbbNUjKgp9suq0oGYkEEgfup1NlAYkqlTzDSYJlwf6y8ptJEu6
ftvWAQJ0fiErXiolXa5Y4I/1TCTjCBwiI6MFPbZ9bFst8Gi44EOb/NxbS7Hp6XhINkrFLTBMNl5w
ldcQjI+VdCsHXfgcnOhyCWuet1ZsRc5EdIW0SNP41VCzm/PKNO0Xoy0CtynZrjAwPuOFOUnByxi0
h3FaKvuKh8maLpAKCJAEqyYYx7ocu382FvJvGhDWDHVETYn269WvCqslD3P9Nvg/+jFIeDfTitua
mCTbftCKuaAHgHq8mtd6q5ee1oXcgtoEimc8LMgJor52WBVCFLoBktn2Zk6jy6y22zKtPkdtfJxp
VYwaIuEiRlau+Tu/63tEo9V2LLt7rTZeS5tQMXXSR8+fhvcCdYs3DvZZq8mKVegDhDbz5basLUfM
8+TWjwoeOnaL5DEHX4H4LGpQ0023fRFFiClv+ppj9hB0p3RR8aL250raCE2SHv8zToubMMatHMwo
p3KDgqIsPjSmGi6ZVNSgyWCu26S9wznxgb8F1aUKFShron2XWIewLC0XatYT12ynYUp2JV2NV1bn
u7E8ZTR13kfbesw0KhtVayOXYPGu9AXxWzi8+yK7mFp+xInx0Uh0QusVkFEVWpN4rIlrWVvqOvLJ
gze4Ian9V1BywRwXbHWRbDJZIRMuT6kfhmI7jtGmIOrUk3p8AunUHPt4emMJOcu5MlMJXBLZwvMJ
6kHnqOokk+riqlrRMBYrP+tfjSKD68LTyb28N5Pkp8bxNqqm0TMbe9fCbHBbnRWz4rhcB0RP+opI
1zynZaCGq6xhvdTs26Qx33DuYew1d/A/D/wq1CVT86Gr80FH4eGEdvzTr9sai6h906rqC873n0qc
qWsC750RrzTmIPsnydZYWCfCdf14epc7MERJdeIvaJRKwwbwM2mVIxWEGHtkr3h9qNuQ+za9qxDt
5RpdtzMGfVirevNAONR5nFA0DBkVscqDWCAsDzX6HzVyei+0sl0gSK1H2o+dHmP8Jkwasm56V5+P
yji8W3a3g+h1KqTiKCnmMUjDYpuPGO8K64RMufTynkivGYujRWxoTlCKN7PkYEx/9BeUypzjFJZB
Pzth6RN6Oec/yyBc0xxVHJlNa0xaH+FrvpWVn+1oXeyaTloGOgaJh3yPK3r2kM3+VMvyUZvVuybU
UupQ414lSypTo4aHVPpgAI9AEUGlH9unUZ6eqvS1V+lxWP1TIU1ARfz7qOq7VRA0qtOX/UqP6nuL
98edNMoXRjNnm7wv5A57acJ5FFfvUrlC8Yp8Oq3us8ET0vhSq5Inat+xZ84Rcio5Qh6frJHoHKAj
cH6CcVMH4hjnJjtZckfWruH4fXJLYiLC4OZCb+aZacNn4iqpQvUOcqXup+cAgRtFBJJuTCkEeBsh
ZypOCPq6lV46kDu1Mb/FFLxEernYFnFLxJzQaLCh3YztHj/0KL0w831Uw/Gln/DA0jnSncYU6cZm
/cZlU44U1GwIrMT9z2lGg59H8h1TpC8yXe/Ecq9MKIoniCfOFFk/gszeks9uKUe5EspKrWhLWbhd
na6QdJfx5nmMJHSuYnwsp+0UydXaSJYr3Tcfndk+WgZBeXP4MJbRTZK1azsrfS+Q04hj408pT0+E
hQ+MDct3ffa3Sm9BQRG3Zq/Nu8QqSTL/Qchw65pTDoNTGBZrf3OwInZepNuXaKp3nWLcBoPKYZhW
RxSWP+U2GF0iDPPdfWLg+kg7yZV8/efUwN5R7fAlD1mao7KUvd7qH4q3th/fNDV/VtnVCPjCvGkL
fOHoi6fiNKn1heM1ideVOMdGAfpn0G/80r4lW+5TzixzVcx7cuO3hGiQtharF0uWdgPxgVqovQB4
xWMwV/JKtJK/KgeePSYnR7IWL0WCkLiLzSc1WJpvybsN+cwhSLFDbN98ljKlBWUe21UFUug2bTMI
JR2PX1a4MKDgXXbEtcHkxPMsbnSyht0uCFYTMWhOLBnPMplajoLr3pnZgB0Ts/CKI/pKjgpHDkzq
wr56I9Uop7eAVrsrFv+MggIfbMiK9JX3GDbGQPWfcJnLRt8wqiHiVubl6RzymXi/ZjoG+yEDAJcU
2N/iMLrUGlAqPAg3PWWYZczbMeo+RhZVL02mF31yjCD3d8Wx9cXgTlN7mN9NiUR3YOXr1oC/ZAXp
axBGmONV+2hKySWBcAY4aHboTs1r2yze2WdlaXhHWX7uw9qtbOm2GeSHNBc4l+wbzP0jqffJuxGr
d7hU0YDjKEq74bU1iluTPjbnhN7VoIcPUwb0AN4Dnr8Q/0tEY5gCQPJqMCyuWZYdlr25dcN09u+q
wgLoYcUbFO3sk63JmV6zXyRZIYBUtnizUQWGnHsVMRx1qyLmXkH6JtEGy1U6xgjJMHVOIBWhoOQb
ybe3Vh6exQfML1hamM2dMWwrD8csqTPZ7LUD0CpL9p/UXNnb4AvYvrm51TZ/B8J+qhl9oT3CHViN
dwxKiFLKL4EyPPk6Qv3Mlk9GHX6In0FSz3vtyWjJJh8rE18eIfBdwL9ep0fFxDqnqswntIrMwzSK
BtyAwbqt/W1j4ZmrI0AwjWoecES9qKnxZIbqPtLyFQ2mO7TR6Pot3GT+qCJxsnlMOfkMWDhCLWlc
ja6Sb44tNr4LLKjXKiQ3HcfsXQ84Om6IoA2ZfkT1sxrFWAZ4TDQfxtGQEaBUfnCQeYhGGxZhzZUj
e7Tn9Vc1nZRWoi0g1rDvn6WePnOQKLccNJ6CfBQ7opTvDblasnDpCuDdfYMRohwx1NP3YwloP9OF
0BEV7tKg4RF8LOdY2pEiDjwRLCW+K46AuAY50M3ZwdKWGtCgKT9HuBtB3jhDi70wxxVXTB/pQH7E
bK2MMjjkpY7MVgLXKEQGQcI3HSE4W2OJ7NxB0zw5ZC+0cZuswuqTpN9yxagPkEhVmeeS7ERkOpLu
yFbMoIh1FfKFxG1TzqvGwnUpCSaAcGV0D6/XHrXNYjsTpziZSJE1EwipasiMhlY9oN6HcaEqyHRb
mKKRNxg1tYRzN2L6kopuE1dYgy0699rU6re14Qceh++IMzZQLmyq6Zm4PRx0LWu9PZOK3nXrfqLq
HIzbseN7cWsDrMgVpnrxxSZ88dig4zv4UeeIJodsOMLOiDmPaQ0r7WzNb4Hx2trGCzMI+KJzQgNQ
CzkWW61ryx0cwhTjDCfTEw9BuTYZqO3wxQWbfFYq1zKTn0qgcdpRZX7FdNiULVHm0pzccPCtsfVl
8KGMNzzC2hFMIKdgvyIxQkmcEZuYjBd9xTZTu6VxH/bKzOyzoy9c5SiiKxM/pRHhbzbbL9+MJWwk
IaWs1qwUfHFyCdw4hyKUV9YKRE44YTdXm/cytg+ZJnA+lRg55rbkhMTFpPTHOR4SyqemdN3yMceO
M5RbQRMVqzMl+aPERMSbRsTszaDMB9UsT10tHrvZhrFmOUU8EiVLdOUGxDZ3yqwblNQceMtIfkBG
VRxzib5skncenUbK15kxzWI2drB9jWtjIg+4sCuZm3B6HuZROQeSZhGxvoDJqotK1Z645RBXTEKZ
5dmj/BlBS6RXy3iTwkbZ65J6CuoJVk+da2vOFcxFC3lt+8VHV8tnvWNi3Q8c13AODqzLvZcl3bMZ
QUQw4GwwYM1cva7pR4rGQZ4Iwwif6qXOm0OYPLW5oT1a/j7KtGaTmvZWrSplg5fadoTGFMtPhpdK
pb0KcwXqBj70hPYqU+6tqunvLTPzLXouD+IlrhsrXuJg5ffEKG8sMjQZxCr+JorpJMaa8lLUg41x
Doy3WdFTfQhzGJZ2o22SPP4xDLF1OwHw8eiEkjxPyumQD3sYqM/wO3Zanr2m5DxhMosJbwWTyvKk
eVKztjXCVtyyUnovoWO71pkeeMg/kO+HJGVzdO5okouPuDfbFf0nw+q2VZfhrhl8fwV1kH1Z1tyg
DRl4827zXwkmVRqGa5gvHKXNxAsbbU0Sabnq65Rs7yJ74aE2PM6uIwqlQwKRYNYOBK1Ph7qX12Ye
RD/G3nrnhEyGvQVyehaAtaRwAZlmgAwaW/6wYnrUVRx3RO/RFMNu222TisOyjf55am3JA2TvGRqP
xdiDLJpnZNOGwoy9DyY8ZxAhcYYxGda6Wd5nS/4ouTHZWTP8+YRdz6GuLTwcIfVqqHFdkoz+I5+g
KLWxfOlEK2NB7J+0MF6ClUe3wxPulSMzinry6ZigQ02C8A30Zr7HcYHXvFTgWonZs5JRQXitvtay
8QlCVOzQStjgHHhWMw5jfq+42kRsRMvaVgxFuJ7kJTBbyLFX+HSMZEo9u+lwjSTSsUrNg8pbmWQR
GgqyLr2w6mNOu5g0x2KKTupCXZ4igC0csmm9RsxQze0wpf66LvPsRu4s1A24UGmZFydJl8sPzBBL
oOiuLfqTIcJPwj5fA+OB8zIXzyYUfLJaWiE+bSn263RFTxWob3yjxNpDnEj7zJwfOd6sTENt8Ya1
91bALgdn761RIEaMGlMhkES+DcmhQhZDLX+SaGG6VpS9STG3TYtihcy8MwiK4qRM940kv7e4XNGP
RvZ6LMfbKRYPthq9R/BWGfKTj52QXA/SkMOklNzr2gRdEWYcvZrbJD/5dfUI5vwcadE9Z1e+vLSc
jsMBTtgBnlRXHhdu3gTlKettUtvFwL0mlHVRR1hD7WHdqtyHwMZuOghjugDHBuiqncP7YeEulrw2
wQHeKkTP6kNbpDIVniiIKWV3alMM1jkyVsnMexgw6UFc828zsCbTOK2Rz9YOvD8PZz/B5nBM7sux
Aykb5w2YXWN0aDa/I7Zm+8mQ22XKlx9mLJKwhZHuMoEru8lea7K1aEZwhYNq7by60s8jCiBHhraw
inm3kerYzDOARU1dPlzShJNXuUhGsoJ0a/NhbKVPaXn2Q8YNTi3ZW2M08w3HIN3t5Z0xm8NjqVbn
vr/tBNKLpHRNBVGm1aERCtNMXZUSjCZmTQdy6R9bS3mshvocRLbX5RFI2SIPPVkgTJLk5mKr7L1x
rJ5ZlOYtmeEbq0jgumoJo6Yo/5GjGP0gj2FYdTT54dKM2t420PiaOFYX6txIBUEZzEX1kjw9gg7Y
9XbADWAEDdziEZIDd+M4IuyBYd+caT4l7IWcMwP/rDMQ3A0zwgqtpTubJuDCiTjhwBfjvsbIcDbb
+nkuqme6rZxQljq5KGzoFGD0iEE6a5iYWV9MkgaK7ClURP5RRdGPGYFSNYwQ4iRf2kXZ9Eor3mmi
yt9PqHZdhGMMigEBo2qgA7cKe7LqjVBox1CE4hi1mCQlhWIDkQC1OFc4inq3MfqI+sYo76AxLXNO
85Whs7/2Mz14qZP+JC0bcpIzS7OKKaTZHKo3gn0mLBPGnV1XnRKFhO28KKq1NO2F6Rt3y0hKW8R5
IzjrjmevHCn7iznTTsMsvaXAbN/KmmET/lz5UMTZqW3N+IEFmLxR+ZzF2ZOkxdzMY2itzKbIfvRB
/hJbqL2SMXwaVEU+4S2EEASY56nWm1tbkSj78mh6behVx4a6qTiSHnSlvsH2a9whLY9Xczo9Scmo
7SY9eAM/GwGSzO07AuWhcUpZds7GSodOayQHaYxdKytSVyq7/GAvHxhZ5ofrHyHwguiqZnNFJHd4
AtrE5p3FhH2h+8Jw3C0x1f2YemUvui2yNNb2KQsvVjUvVAiElxxirHp7/cthHENafGp4MnRKOvLJ
QdQtXw07bfao9aFULX+8fl23fLFWo2BWcXde//76geTDhu59uFbmhS0om9Pd9UMG6Eafcasb+XxX
kQ3CKCSJtsbyRz3MVWaBvDHXz85CjBvIkrDrwuar1KneiDK+mEEvfxoZgpJmQOEQiK1iLSwKXL+O
3kYo7+103KVzkC/8o8e4FeHb3EINGM0yehZMAtyAe+MhihlJYb6Qbzn8RCs9FNklS61mTbqMfZqC
0N5kgi2nqQm5LiPLp58otwc15yxmSMmN1OXxQe2G+HD9r+uHoYxgPFXpyl4++d9//3dfa+ANRfYQ
YQLVYOFQqpuHCBf1YzTkZwlb1A8rrNtHUN3B8reK0peXptPvrl8z9NxLE0cu9k/NfLR6OdmkCv2L
62djpY69uskH2rt8VgqXRnzUZzfXz0IA8ASQtrsMTewdWo9f3zQsdN9RwKLvw8l6rGKR7MSUIs1Y
/nkIfxNbatNtrn9UBHTDcBbTr5ecm9IlR5d3SWJTPCKrWf5Z1EPzRU6NH9ef1yeiO6DjIVRj+SQH
snqD6JOp3PKvmZoAa6nrxa9XXKB2dIwBiCHoiv6Xnvt/rcbaRPr8/5ZYr9/wmb/lP/+1a5b/a/71
f67/1fzr9JYiPnpr/ii+Xn7Uf2mvzX+bCm5CA3ephlxa/W/ttaH8WxMC3T4Sav0/smyWgKu+Wlf+
LRNaRbQpX2Gp12/7L+21rv6b7EwMkVQ7Bjs/cu7/H+31N+W1YaoKxkcwP7JFIstfHCFC931W0yTF
+4QcMKCFMEHSRFAYIptgbsrOo3pFaEPKe1SYr2wGrGqIP6F3hqHvFblyoIWGq9xc9a0o1vgFGzjO
euKZSiMD2cg+gNwwLoojG16I9Dwl2Y/cR6Vb6CZJBPx+v8kP1harwJ8sQqqisXJyxYkT5NzzzUqg
ViUGeQNJWGHRK4bRl3hznLvwqAAEzCyNCifGcHmJTVNtABEjeAQpI5XoFjqZ0yyZzb0TdfZtoHfo
IiqpJnc+2gKkOjJM7NdSD+MvR9bEmby2COW0AJtWX4AoTe+qhOaY9harqDnN5WpA4EuQLPEyABit
51FG21nzz6D5BQCjz5s/3Jn/kdf/SU7/F8cGvz++OlkXmJQXXf2fTT7a0JthpyTJdqxDDps+8IRy
mh/nAhl4BGFyTgA9SBOocWn8McjdXaIwvB3lDFmw5QME027ilroOXp60MhbqTBqivZsqjZ79RlXN
U5MpxzhqKme0+M7Y0ra/+RW+J4ZwVwq60syFbISMmv3NdNLYPdweXSRcc+Tr+mDt0VuptB5t5je9
aHecL5+7sbRhxuiDKxpaknO7zxTonEI+TuPa7hn94Vz2HdSU8EfCpN82koQCnAnuOUv0X56SP1lK
/njVr77Pb3cdk9JFd2nB2lO17y+Z7Og8LRAxBFa9I/1L3mMfeby+BfJQa5xI9W2Tx1+wEQ5hxywr
nygagjIA5dwShjBInxpKNDcvbcMJ/fI3r2+xjHx/KnRiWDSBT08Q3vXN+mWPcHM4scfbsbVIK7FD
VJ93eROvFGiV3PfIXq63+6TmDwwzMtevYBldnx787GBW0SdBFGV8SU+IBovlkU0+O9jnL/XE+KHi
ofQ+m9q+F4c2r0lMmYAiVSrMtunAZO2IqIYmgBF/zeyGzpBabIm2tsrI/vNQc82eDKk1CfNjmflM
pIv4q1HTB8gc1E4hDuOAY1cUaR6xEvbqn+83c3kkvr15lor9FVc+MX6ysaySf7BkB10tpTP4i60K
8MgtspQJPk38joXPMTJa3fUM8SS3WA+XJ7camT52El/adnFLQEzu+CKI14kiLnoXPVuGBAotnzZG
o/Loj/E+CMJNRQXvWT5S3ZQZI4qOmkNdlp6vi0Ri6rBrknE/VDDUh3StgbL1DCVYp1qVQjepL7OZ
zOsou5StGrvXxRmwKi1vDlNpxrWNO16fGedHJrhM/fQBVtJdgGzdkWZpdqbl29N6UFfaNGyysUUr
xMplD9jpaS8w4cgIN4goyYm8QFQvjJoSdGIoQ2fXbLbLW1fY9j0ZkYnDbOoNsBm4OUm/MzhlFVqX
eF0SPkDR/p2r7hpC/P3tMVDoaBZb3l8dkhgn45I+TQF9Xrz7I0j2huofhDbIUHESak87tfdRSafz
KngwtGzaqG3wMIbhVyaFL6iINLctzJNSNJYHjo4JJ/h9m3cytJD3R6F+FdQ6gb1cHZM1m4jYeS3L
MfkY8xFrfu8y0PkiNxbFhcH52MZUGpbyayyss3olN5IgUdbRDGXU3paGPTu5bGJZgCtH32gf0CV3
Mro9aFOUFRLzcGsR1Icmj0SRwlBXRQHLqacfm02o4tOXdIokEF7pa5aaNA6eYoZQyDZpXy7vUpJG
X9koHc2E9B9fir6UlpuxV+reHTgZukrnXZ+ioIhe1YYy77oHJ2HUrGuDyUVTbG3G6Cv4mrpbJeEu
IKyVyfZNMSFGlmsNVI6lPcL5+ucHTRF/86AR/GxSCi0p5Na3VUgXJi3ziQet6uJ9bwy1F4hskRRO
e009Wrq+a1tMR8pgoZeKv6gOEq/1J++GMani/vOLubJKvt9WkApVQ6UTJzR12Uj/8NTnamHPSBKR
SPSIpmaObkidAOEgxdmWftox3qyQWVC4GJL6biMMHkxrSXcj9E/EkIgZ3yWBjjGYIaHlDxyr25au
U04ZZFJM/PPLVf5mBSfWHOcze/vyIHzb1yvyMgmxUout8DXuUKg+XgAMeKRDDYS01ZFjTEeeVFxX
/RkFGQxOBa4TDwasu/uhU3hKcn0fWPF8+5uX9jdvq61bps72gteXffDPV3KQGBf4gZRu2WZxZyho
hWwIo24U45Wzn7EZVHgM5sdOqO+8ESuCJV6SNp6djqmqY/CZf35BV8Pgt7eWy8Tcm6Jb/msut9nl
RdK2A7vx8kgXFkNC+LttFa5kn1tqUifjjARRh5XD0xMYULQS8Y4VyDGsinlGWb6E7U1cyMs3h19U
yQ08SOtTWla3KWLlyJeCFvqO5URLhbnsVxSS2SS9p3mKPBeeRjWHX1Tc61KihfzPv6DyNxUSge0g
IXiaMBLp38oNo+4SUVF4bwe9LzFhmCn0d6pqM6boRH2iQTH1xib5aiKR7lI/cceRPfs3r2J5X/98
mVW8+CAUZPxDQsjLffGHJyixoJRq+cjpIZFx+5H+4BeI59oWS6bN794om6bhVVUcrB1JeyVnITwj
DUk0snsaWdN2QkjBuWpndWXb0WPOFPA3V+qvxAA8rGzr1HqC6EBT/kYs6s2kjppc5jUqJpmyHZUM
d2AUGUe7nh9zUP9MQ3kb2xwRaeOjTi7wk3hBYo6XUV8GF6ncOXY5/Ww62SaiRffmWT+MGLtjZtsM
DyaEWp2/m1ucQ7+5wMuL+36BhSXj8ibBkrjfbw+W0kp5MWZtsl22nzCklL/a964P13LntjElI07L
yqE3r13M8uE3L+CvlRHVHdU49xjO4b+wHaJBL8AkSWjwi+kpliJPjOmXWcBEmBbxEoeDIOIMVM4F
cFlAX8tRQdie1Cnl74q0v7kUJnAjmTOrRZH27V4z/dxuBPDQrSUZNwHbrVb0dOtU7pg6eKkIbvif
XHwTVS2khOX8Lr5tVqWiyr0h6eDQNUGbTgbDTKWuIQuFtNeeZQPRGuIxr1D9jKOQ+Zvo0r9Z8Ln2
AEpMoUFs4H9/frrQYxIt3av8xpAGHDClN4KWYys4eEkDH6jSGZo20icDsRuhhV8d2sclcVhjqDTD
kud2uS6w0XJW++cbgxCSv74fdA5kFlgsrQoUqD+/uq40gjEyMsRuabSBGnoIAEUzAuvDjSWB1lzu
2GsRW5WjRdUeNm6tC2S6rJaliXRBSrV5XyytAB1lbQdHENUXSoERQ3Fgjb/qYitmuY5kYbrqvOGm
2mNbfbr+2OXn/6rBGTSCqBPoz+sC3R2bHSeHee0LnROrPN5QAMzbOka421nTKqYU2F1/rEK3oxBK
7ImQ3qC8lFAD8+qIX9u7dgOuf1VX6JXSd1tj5b/uJtd6HRreShoN4rtY+CdNSGs9Ibtl2Qr0Ze+/
/shW1/gjHTaE2tG2sLV8zQyp8Aa9uVuMRk4q8dJDU5rWupLkK1XN10HeXboekHMwsvkQ+YHKQBrP
LQcrhCSBKyoY3WBifVXU22IyGD2OESDh8Fe3Auze0eyYPeimxRMp45CpNNwWdGwmJovh11AiKR6R
eUnGj6iPn/2xVckuGPGzKPrzr4ZG2uVHrV6ImWjK4iwGzI9QypXJt0JZn74oKiX0oA1MztPunCLH
25oieDFQOzpG+ZELaZm/UKRkSKuwICEp1OKNsDCr1SGLb24DMhoag3OLf3+9A8hl8dHxRF90ytyU
+c5IEI8zNchxkqTcyUa4lmdy+GQ0n5tl4bu+7GuVfn3JUhrsm1mK6GemL7Q8dsVyiGTYRPndEDCB
Pcr+Kubwbizam0Y6MxsB/LKcziRZgseu48EwjLNZwYcUEoOwlnd96evEocqPwfUeF/hRI3o6alCe
JmRhHielxAMwtBtUxrtLRHRfF2gcEDpca8QqiR+U3AJ9zkspczFvkbzDd993PArXr+Ak9UUfnRpj
OTkYUY17TcjhndTsJ5TDUh2t0pkDSsXIiIAYJjCFwohtYiZmFITumf6JHOpzQsQLggF1hWTwGV1U
aCEma2z2tFLv1ZWczD+BU0lOvRyaTJoojsXahS9/qWAoEcqZY02C7cQr0+aNz6FGTJ10Y8bKoQml
u3J4Yw7qZANybKifW1XPmQ1XN12o/KjLCZmlZNyiqQt/1UOyzg1vTTwEv84gqbHqA7u+zZXuEI/T
VuuNei+r48AIk9FYHriIpmt3lALb0Rdy8bWqylncUIL8Dib3NxWLAp7FUG0dVS6y1z+vWjmqxQ65
46+eVmAUrKJV+oUyiCHU0u273k16F3/983Kp/d1qKcBwKJpMCrX4Tt5hEg2S3GQtJ9LwM1S6pXak
irR1BeQxmHkCLrwwSVuPYiBhbsthghy+U0qZR7XKylRYuJrmOGYC502imNfX22p5FK7v4/UpKmd4
sZp9Weo+Jad0ud4V5E75e305FNdmdwym6d6CoLtaWjWcGk6oSLGxyf68DX287CRW4gu0l57uP1+C
pdf9vZZRKRYNcF98+EtQfa9FEmbAKd3GLA9Qq9iczITSml0Kjz+VDWTtxYKUeHLJQqB3/5ez89qt
W0u69RMRYA63Ky9ZOTncELZsMefMpz9fTTUav2UfC+ibRu8Ne4siZ6gaNcK3GMlum3HLMs+GH75o
Mx4ZlB6eVACTuFqY6Sugw2tn8fchER6jLr7492P/BdgDgAfT0/ESckHL31XaizvVEaKb5KQtwKm4
OjwUI2Qv1dOYieBgUg0NXnj0V6SbcU8+tOxzAfuGiqoEIVNHLFK154ojfZF8wg/uYuMvb9ZxA+oi
m8IIP+p3nSG0pX4wxjU6LZH/CL9HPdYi9f4atOcRLz1yWYEbimS4DPJl19auQdvPO/3gXUkN9q5c
DXCE4SXxKLSo8qD/px9IGjM1I8ysT1aDjcCCYkVhy7B3Xkp93uOOxKg+BnrOjTs4vgQkxQ4MNrcM
rpM5uhSR0kdP9JcCltRpx6QXBJCknPr9kVajX9O1spMTNyxCStQEOIa8qpokNtzberRuPJcrEFtC
qICpLWe1HNiLHEeDCxVgciHvtM1yFHBSlR6RFeJU7GMgYQPGDCnS60mYhlMFu4tcq9vW5GqAkwCF
IvqFlueSD/ODSd3nNwwxMfEPt/Wbqjus7vi1Qky5rRauyjKQE1oABmy6uO2ceAXEvsHmgxg+MmN2
bhEvW6MhNyhxcJCTVA5Mq92UW9Fdh+ZlLsJiXy6MGpCvHTDyfllTd1u3zg91QHh+c8/kpNnRpru7
5uhFYIKD66FtW+qfjSBiUOnRj9RXcMX9nc7XZF8aj9FUgYJICRRoQcM3rI7kEX9eq16/dnr3Mcun
9YDs44LynQszmYFzxRNmtUbvfnGu+hY55xLjCNlFPSSeYIF0SGT7vk9uK6tzEA0hs7KsZMYkpCVj
pQtP6lW7y5zRc027LueC81pGpfFMAY6XEOWTQjOlWnHtFIqcxzsjsIj7FIjSjKwXaE3TRlVuZW8T
ehf3n1KNrD2faLVwqjdNmx/1bFpPhYxnquBIinB0pc+QK7xvZV9xySd8kdl9iHRkbaQsL0cF9EyJ
/lp74y/1rRQk50mhyrCXyguzo2PBRhQYFq6xds4q/YUuazw6Yxl+sMKVGe77Pcfed226XNcw3o+7
LMP1F+yfUU9ymsYD/NzSDR6g/a4bZBXc/pMJ9ZAKKFzH5yJJXqd+ucIbZl80gAaDjH0aYpO2BjP7
KQM0rifOM0fAhMLIfkSxeffBnvzLHUz1CcwOduB6mFL9viUHOw9br+O4UksEyB3+odvdJxMHlprL
qboZZ78d/veQ9QIH+wknuwuzuy5wbsEN8AHqGOJh8dNuNcSEFa6opw+e8s/WmycDrTUtX1z5xP/q
t7NMn5aYRIPsRL7GtUHZs8iwSy7cRPpwM2hwEToNFtfQKOfav3/8X+Y1Mo/AmJgxHp/3ffPZhxi8
efBMTkneP3UDLqcNcOW2dIgvyNiVauWpkiUfwyMO7cwg0DretwNNiaot4hidI+LMC3LtZVBzY8vf
K2MdORGlWBCBc6stXw9IMP3b6jx31UtNhMVGMK85XwPM69uLtKedeIM3l2x5isaUDCJv2lJgdJ/9
TLKXfIOKNnz1tZjzhb+C/U6wD3m1W8JGtl7bzyCmfN1/v6O/oMm8I9/1AaB829Sdd2d7ZEDtqTuu
5jjmnkVKx+2iaddFDfWmWwiFlBqhSBz/Mos4OHK7enWMqN60c5kc/Tn4imbmxwfP9CcwR4WHESbg
AH5r2Jn9vmwaDwba6hd8N8Z/AlVAUXw1jOi1j9lWfg9VsIBMXofzxqXAxiXoI2PAv+AGPILNlA+g
2PVd4105EGQ40WZGEp/UjNa9YmNhAlLKnJusxzRz8P1hglSB1AAMbEton0k7Oqds4dImscjccL4u
QB3/y6shsNv0fBxt6b5/fzVz0U1NbfnRSUEYYpzPKPqQ5dlrkZEEauTLs1TeQU0yl5t99eTQ+uAR
/uQGsKMxig8sgH/qgXcgUhl3XpNbRnQaczogVmgBYr7eN2FAVowceWk87d21ekm78Izx13HWmYRH
CUEzUHcu62UmbDIiIrdv3AtX2uB/P6Ar1eTvp7k8oEt/QvVEufnuAcGT/3M2orlB+4Qj4mYSEDJE
xbIFdwRwqIG1kf4iydfm45hMjABMpwDLLl/NgsZAJwLkhHHZqScu6sKOLlZk7Bt6j+WgpoaeZnND
euOt5mPwb8kwIaI7rEmsQ6KYmaiy8pNCLbQRl44sML/B6nzURtbKYrdHhX9gNbBXx7SVDxQNszlu
bbuhjFLYOHjPUFTMIME/GDxwzgjCC9QKBS6CYWBD8NNw/cGM+nLFnQS0ladoAvs7+WPpVvFDerc7
TjCDz2IOeCSK6cmc8UEgRO2rzyh7n5j12cYEDprm939/BDWu+OMjeJBs2HyQ08x3H2GGpB+aVh6d
tMbejw2GetrsyHs5COjEaJFj9L+Vmnqnci1URvrNyO2TKhkgNuaX2ra411dQpsZJjmOO26o6S1vE
MUfHLp/C2Nr1dfW5Nlh5Y9o8zKsdnP/9y/ylf2FFQUpgYMToH2LM77sujXUPDLn5z23rht6j+nHM
3cdfhGowKca8Z6OPxMd21rpHAoFacHJeF1efT4sXPZhufTRIHIwXYHEtYh1+8IR/1gOclNjf6sDs
suTf9eQADxSMZLCeWoHtyIwHS8P+U8OaZRvH4AhBASogg6yo86vvb51tbaCnGptNuoCeqeWF+dFj
1GZHLP1/1mS2/S9PiXcu6J+crfq7g93ruyFsx4Imi+4aMZdF9nde3MljqTKZdWSdY9N0tlA9cLLx
qDyj5j6tbLqNFDKwlJjMWZ+ccfllCyj4wQOqq+XdsuVkY9DB6EvYXO8rlq4PhgIt05GL/klBiyay
bSg8+YXpS00HGOTyc9UYnDEX03uslW7LJvmhTe517c+neSItNiqSjrHXQeEwqpXpDAyIph5nnhkA
NWjDnep8cEOis0xbRh81LBxYE37Thxehjmw+y5ZzqDMimIr2HMFZ2Ocl4NoKTDhyTlgmOtoZ0okq
SrISjwYk6lWomwejjTVw61+VvaJCrq4Gv4FFDnN1Wg5dyhw98b8V2o0eWjjv6OUjKofw7ahJZJrP
fP6hxHMY348fVFHVLjVcfec7DUGCiwfpiXeT2I+NVtt4NyCJkIG6eopCCnYfdK+wy32pCFu5BlZc
owkhPmajON1kUc+3eRNvu0a8NYQn0Cbu166db+UQmLXlMTaSQ63TN6we9NbY/q6mhshk59uR2ehG
L/ov2AfAI5H/vGLMdSMArKYnN7OxfE9GPIXAPvSTonzYuhdvEXjswoID3/o6rmTnpcGXRKaTjUL4
BHELFtFR5bqzVY1TO4KyeEn22PVYSwpfh+R5rLUCbJa6nqxqHPs/ZTVbuhdKi1dH0MxzEjzrctja
PmYgWmlEmFNxCWdNZZF6szwQ5pSffKxY5oydGk3NfeuH0LN75g5rcaOTLXfEWum5wNP67cz/YI3/
5Xq0fTp50zKFQKAOu/8DMJREX2KBpcGeoLIqrATpwKAdgyLdzRkRxxapwnY2Jdd92/V4yZ0rXtRx
ng1wNdJmsWpJuOJ8xLPuR6xD2f7vNh+Aos6zGUZAcfFu8xlj40TZ7MWwzDghlyIiT4pTazVjj39a
t+pD9WH8FfWyvy3bfDmSa3Oc1+aHqudtHY2p3XukgxvHkkV5wD4r3qUt0aqYg3QHr40+90v2ObCX
iyCNVuzWZIkN6I6qEFMouYLDjkq7TR7VFqvBqCauVmE6Ti1o8P/wLQJbYgNwofbp5X6/WOIpMPpu
KuOTFsef/KL+NQ3WpRcnhNkBqRqL/81yEVNdO8BRKFWW56DHjGuxc06YxzwMzu1kPX7wTH/5CuSE
IJJwwRcZmr07pNMhgj5PgIdaH3p17WeYJYyCLnKyHQmfxYjFW49B37to4+jnDAdjDz2sTvXCJFWO
druBvfDBY0ll+25x8FieEZgOrsnm+8o3N7s6b5sBDmnnfyZI8MpP8tdSBnVqekqC/dWMA6Ae4D8r
JbA/9piPvJBNdfofnoSpooOhBFjYH+TYzA9zZ5375FTXfKhRutcoWjZVggJJEEuzgqYYZkdILGgd
0PowGSPTL9sYAnX++2Gsv30tIbKoRsWkRvl9BbVTGa3YDCVkCo8FXlsMH/L80ZvtJ3Bkxn4CCKR2
fRVhnwvsnXeiTdchNihEXI2ZgvGn5wbYEgoegHzhq90u3xLfXg5Qq9l+wvWtteCczvgAqv637jbt
Wv+S2cuqffPN1cXtmOoTJdijj4Yyvq7T9YOK8i8VDggktQ3p9Jj8v8eQtRZPyI7r4WQjjziirEfo
7kIrKaJX8Y9tbM7PoJyf//1+/4ILw2jUdYgD8B7oks3f3++y9pG/hnMCSqEnh6TZKtC6oi/YOAF0
TultBGu3Ywiq9S/LTl8JvP+Aj/z/eQoM8aXncvT35CDY2FOpZw5LbgVxWIhP2eqBdy23ZYrmqjCb
jcz3ZAMgSL4SNpBC+T94GbKYft+DIGTCoaDAhBPkvcPxzRYEsJwNzP3aJjgmBJ6w3zhuFzE2Yrbn
lESIBtUzTDx8swsYk27U7j94iD9BJVsPaIAdIGlwpfdgXVGgb9Z8v1SU6raIOCtZ0+QYeHgFYkLE
8PpGLqfcX3BSdpaPfj5Ulj9fA5UoTGWQkwBU/N2em4ygMZhX48ZnQA6SBs2UWrSewtduqn+pnaVu
LjfWLocwQwUuM1c9CbAXbXdeCZXAyYwSPm+962GfXwJCHJvOuBu8R9u1EXxN+etcMMGuDRT28aOi
q5VjjB1Gf1lJXTSP4Y1fQ5s02oW0WaM+Tat5PSDn3+q6huwLV0rN70+qIAuH6MWYYE2aM7iJqtYm
G101/+qbZsF7pQMtxX2z40Rv7ssl1LeQvxl5c5hnpIhPWD51I8aucT/t80SHc8iUaNHWR8KEURKC
/+J6h3GWVyOFs9BL8f9YqaUePNHtfBLgtgjXkN1DcWVq9W0lHIYyITijctzLdPYZWZE86Gftc1VT
Q4LlQ/i2cwqtAgFBn5G37TJ275JPK2R0BfWPEGqOit846fZ5KonMA29m5FAazOlMzGQEn2MyiqGm
5lrnpsxfFTva4jYd0TFhuGiYKF9/DhH2keowJH38VHRagf6aKbv0ql1MOCCeDhg894t5SHFpVp+j
z0EJw9CzoehdyYvKGwpQCn85/F8TvWmOSd8eayC2S3Od0XAJaFCYKPkrzKE2cw9obqJPw9B63rmw
OZoEH0PLHRaOFm3Cb8Yls3OBo6iQC2NN9T3UU8a9TpgeoYdkemqfF3/YZ3FkHlVzZ8SY0prepU3J
FC3JAU46wEcI+riIurpJip2iyCbZIqOJi2iF/wJDToT04d50LqasxEchvxT4EutnvOk5X1QNbcWI
Joe0IiM7eHyDnevgNsUyRGATVZspfnpd/ozwTMY8hFtG/uzgf51LK8bfp/iqNdfJkLyq0l71AnY8
EuiYwabI+2k5URZjKXZjmJeaSdzjGjBeEtuDbKb3AFjq7gqwePU+MiFsy39/tOObLLtT8yhfzXzw
qQ4qMtZBsW7Uk6rZhgKBDO5QVk+1qczCPpuDdp01GXYdCBj32AR/jfKQ7EdcCpK2DHZ4/O5KonHo
K3zrPM3pkcdzAIKBLxQHzjJKEW0jA0+Xp97ssntZMhEE8Casl0+aC1MgxBRNj7LnEReSNE+JERqW
J7zFrsKxwIwtrXCA1qa7Jg/My8klD3Xt7PuQ82cbV5N/sLQ43P6XQW/YoGs5ECQ9s2Xs+EnRo7Vg
UwFH06DWXYk1sLrc2MUGni2FbqU3S46CDXKL307DQxI40RtzQrPsQ+vbr+XqYEtEEqmfhJ9wQHlV
8/shdF/qDl1uP9IGDPHaQaHAraey+u/1Wj7WVhPeEGN70zfJ07Lk9hnuBRaiMaaU7vyQtTHhwnwc
7KDx6bONa1Vv6925GNYCX3mOsLyASr5k5cFabXwoTGgummVsiyG6UB2z4rm0/tFog0ORs3qtnjNz
zDXiJrGujaLpQu2OtqpwCWvecLM4E58TeEs7OkN90zGl7VJzvlUNHUFcOOqhXm4STh/csZNd1MJW
njyef7KrZzKAPxsut1mR8D7XctwE+GWconlm0WT15SSCha7shTqAI2RLznXuY+dPVoS5D63Q2WBS
buFBg1u+1uKIkRUX+D+WJxMXdZyNsvmsBflXewx3lBvlpfo9B/Nr3+7GyGV7txzbbtzkO2z9nCOs
REKtwHGw7nTPrpPAUIrOVaLfWlpVb1I7jreMK5Epp/l5mMWCqqimfZd77PzZPEowhVEj3ywDi3Yh
f9UywNCouw91WjlF2dSLFjaQEJhUL9QhUSsYIq6EPuRRjnmbkPvXCGYNjgm2V92GMVQIgAYmXuFy
CHhFeUsUAinOwvOmXEzYEV5b3SRZB5eIbLlNTJ+xtbx63Zp1vB+kVxbK19TXr2GPX5oRXCrM0wiw
p2GScjVLq4Ud/aM9p6/61NCvXyl4UzFhkxoLMzP84SfLozWCKMt9aGvdLztcLtWMlmk9Axq7/NU1
yNeEhGRhsKfVn+bWeFDjMVUCE9e7JyzgKk+KVwWxGmP0mtf+hdRQmFM+rl8nZroTVe3s79Mq+E6I
Pes2pjFtkusGq17uS44C+XtdhDkvNUhkgkoo9pn8PUL4XjXbwZ6h+RwVV8IqsVC+1Qv64mYY/Q3q
cv68+vVxt2ZxsWfmIm9f2gZGUWiAMvQGMdP1F3VjrjJNLtOXxhye1V1XEs+k5lg90nKION7PpGjh
2lr2z0wG8ZbgGn0w3+RpfZZiuYm4XUNBG/zoXqd1sRB4JbD90ClexGOebROTjEIZC9t59X3UhpsF
m4qT1JpKI6PKB9Orf6V2c5ilStBQ821wR6sR8XPXDktCCDQ/wJ3b9YAfw8GzMZ3qu5262dVtJOqE
PLDbnZU8qodRH7Etiks0BpxYRn5IdZzIic17inLWl1mHr21orafenW8SL4EnX01QRnXnwJ8DGc4J
+MZAohyGZ8PEdbrJp+d1SH9iQXbp27gzehaJ0DCBrOLOnmu8SM3uzjM0PBpqEooawtMNQ9P381a+
5rqwa8x8eiHpA0YNWhFZsXNnzpjfjCgCuHvUi7BE7VTgRAYy9A1DBUhBwtauNaTm82RvpZIbWQiO
FsYo64DBM2lULtFLQR+bAh7fj6Kd6rS0rPhpNCFzhHD+0jbed3WbSWlhyCpTh8UbnYBvIYWMGUSb
3jJDSifWlTxJHdiklaMlU696MasDgknGh+DiArMtufXAwp63bxwt3UIK3857bWC/qykEDmDSGhbr
VVq0T0WLExBFMAeI5u+jZsJsv3f2pokzodQlEHuhe7n5evbxv2f9hhfaOi9HXLtwP66yYT0TDiC0
PPdkdzAQOJNxJi27S4yRqbO+pNg04W+7bSbL3+xHqRePQWsMF+pe37C7n/PBeSnR7iPTuVXrzxQF
UmY8jyj63wYmav7CkUOMRaUhA+QX9YyEmIjmW69R0xZO32/1QXvKclxnqrjf4oSI1gdqyEEVBcBJ
ZJJHP9WwZXQXDp81e5UVHxrszhGLy4Pneftg1OCyN2hxId6ARBcQwrp0F7hOc0BWUr+BR0VkLbvK
jV4r8SNnyGMOxkvrmFeyvGUpqcInxe2Mj6dvUtxMItzZ0pWRq4+n/kbdjphaZPbGnlbW4dLluyR1
92lkXlmT1QKJsR6GIPruePWpRSlYd3p11clseZ0YdWWViUX3vPHC+nOeTRdqNahptSZKWgvTNSBh
KCvyh9XvqO7q1f9FzcpvrOYDsV68Silrii37QtHOpcSPHWWW1soFmnr1xisgcr1NrIbwJgzXbyI6
kkp7MMyrssLyUA3IY6jDsf6S14wa0EamG6uEL7iIAgcg/kuhkxX+do6ZzeM64ElYFIgn3RTnsKRz
LzHjv0WA/VqaZnQM0uK2A628Lh0EOU5UX9eWeVEbT1XYhhdWNhy9uTXvqNto7t1NntOpJ/BhLrTl
vhotnF3roNimnXevuzjC1cgMTURuFg45595hoqx7sORYprVnPeMs2J+0Lq+xmqk69nC+6wDFd5M5
f1YLpranO5cda/OLK93gmLL6Azb6hsAi46IHTE0C45EkZqgv2nlMmvSotk4vK5AwrwghDVVtkuWH
PCx+wqM6D9VFKdpr2OMxkuMn9cLVRDEeOyAlQjIUFoNhz69mGctLISb3WM9Emr6b9fySwG42qDAG
WiOhYS/vHOZW6k4YXbPflrRdsKbual+HPtZCFJXz1G2dmzy0ORH2WhbdK1KtuhoVUi4LuBetRmfl
d+OAoXPlz3dg/d1OVWKGQ13qrRelsTxUlc07QoO3pe+980fIRat8bdhteGFEd7HW3Ko+ahz770RG
LjjXxQe1ld/GPDIqw/sFWO3FGjFpGyBd9Dk87NomQKFxJ0i1+SvTwGITJr12kLvVnuZxqya4XvCJ
AMP6okyHowMcgakX1MjWGzGa8xZzbxp05GrBdSl2X3XQ/9S/xMJFC2KmOoqKFMfphmkZ8Tgy9Vjm
+fWNI9V34XEuV+jeq0HxxLLccPbme5iZN5GJJH9d+NLkSmGiBeqLeUZc4l1cVhB0UzYxxRbkpx+e
DrFDEevdOKkPo+ZfqytdQWnJIs14iv8bl9cmDYp5QwbZRVfzqZURQABIuy+Tb8yrliMDpHSjaTMw
nPb8to3YuKr3x/fzS49zi9rlagMrbp4UJkzSILRiJY78Nv/EGLzY2WQBbhYuZ8V9joz8SddzJK24
pDmQH9RxlFg9cg7ElqbreRdpdYk8CuVlF/0ccT0S4l9fdUeviF7U4aqeFm9gLH5M44xTTTjJZIPl
KgesfLVXyteYGz57kAUWedoDrBTj2BSBsfGRNgZ1eLLJ3aJhJR+4iLDIe7tkCVc4Q4ykPOY6XrNW
P9Q1U7RRx85cberCeMI6gMCj6n6SsnM18Pwfmgh7K+trhur+bM/tfUKo5XbxCAqy1tV7Y/x2rm+c
NYIJepFY/feVqnIqCu3tSqbJscAjbbTniEjhl57x662tTZ+mhJt5MHZ+BoLqR8lFEjmPnEsARFKo
5m321KzhQOoGCxx7IAylTTJKDOchrBiHuWdixhnQyezKzP27upjnTdJ33THBUq9Yn8mt/uSIDkCu
FnUGGNJpq0K07/JnJ2v3imokrzcQzoNa0Upitw7GHtFBv6F3TuDZLjus2rVth1mwvC/quATP3vrC
IeJgT871XejUX9UMs8dCyIvJF0ZmgObXnJjutVyaS9xycjzDNL8UNCwTfFkd8o2Q53VWkiJZi7ZP
tWDqHNFr7ZtTmxkxKJSPcs9UWUpBtVWFv4czsddiMBzXRrsVqskW4kS6CUvnDvPhL4E23qmlOwTa
p6opzg1n8laewA9iNk01XqpaGf+tl8gcYvGZf1T61NYk5bvWNj42gbhZboccMKbWsEl2RcegDqna
K64C05w2i92bmw5mRqX7BraJVLamEDXwvCWIooeLLLxGx2i+a/XbSVK33lGfMG5V/yF17aWWd+cF
zrWawTusMQZRxkU2IyGRus4yo4cJn/e9Ai+W0sE1yL4RbFufVkbjnP3q7WuMOoG0nMtM6vI6EFGk
9hh4kX4CfLg2zfFCATBjAjTfFdwPI4w+eeQVc4wqKc74Nj7zMQ8x8wzIW6BkCjhrfPjCvbslkeNh
1btn8M4M3YO2Lavg3Gn2NW4Bq4/gwE2PAKt8UVxde5AMiKBXSn9DvtBj7s9P7P/1QMI1diEJT7D2
61ccGRk2iEDeWKCWTg0ybFEcyU6svdi6KBx7ow6pgqk1gBjTb8E1VGGNcWS1G53gogijAF7FoS1e
fVSybKDFJEmVLuZtCk7xuslL7q6snoyd3QXN26hu9GH6CK6hTqHBgCUtnFtZkgqbjKzkta3DlyjA
FF7sF6qmCi+6tMMszMMAU/Mw+6ptLKy0R9XPKVLK5DafuG8x3LPtX+tEMaAEjgFK/yIiZUE9uz44
j7xR2JVdhZUAte0Kc5lckfA/ZNgReUjTf+6jB/j48GdK7BE57ycFaPLCkggg34dRqgokVcRqwDBB
OIr3/eztl+h7ilJ9cZLy0Md9dRoqIiWM9sEpiJaTqs4PBeETAnFaEkbp3ERRclNlIclpTfxaS/Mu
Z+980cPQfDOq4Y2FF3NeXU7ZuIi99ydHL7EH6PF89tvxRFsF/SZBaSF1P/tjbxXTdWNHD2otMUJ5
JDgK10ri7vCjvR0z0seuZcWscchJLe2basZnNg/y7p2b2zduZ39TFYYv6WIreZxuT5GAE1RsFrBY
iJfQsMgNBMNU15eqabKRo1++jIcZzp7K6i7ICsK2PKvYdSvYCEkxDbAx9Wq4DNU2LYPjWnvZbVVg
CY7K7kswUH/K08xjfB8PxBkIqV2TH+PXFQ0I54PqkkIjXq8qO3gOgqkFwKeiWkr3Eddv8G1hSnNx
fMLRWtuMHIDl4i3Uw8NZHfaCnCT69BXDTGCb+mIN62tVgoXBeI9DCRQIUd7Jh+hp/JVvgtKNqGtU
qb380Jp5ogd1emoLxVo/beWejGW0V6Sct2ZuP9R1YR4VMiEzO36muY/S4b7D4peK7ASrHmfpiEfW
MpzClZxqMXDQ77/luX3v8+lk5/VRQS9qZJ8VwgoR9EeWkOEg2JxrEdWE7d5nVf/3K9auxRrvuoYz
OozhiEw4MgNwWZ+WxWCVNtlzUZI6OsQmrnHDpaq6ptU7xqlRHWyDhrEIw/bcWguMDYwQ1R1beuZV
Dix6AW2O0A3mJ5jW/AcfUdCO9E992sDCzj/N+Iyf1LRFvWyBrG0DJ8+E71+PlKoxR0OTlmcztZi+
mldj9zMegA6l2em4ZVybfJ5IVjVh61c6/BRX6x5WHArmELtPhfbomk4YADSqQDontb3nWv9BqsP1
rPascZeybd/UitLtK3zDbS6rsstB5xjiGMgE5zXF3g70CKEyQm1ZZqrOq9Y2Pc/Yk6xvmG4pc5ER
O6t97d+H8WjSi5jKgSCvmJEEWfg4OcXljAscKZZZcgAairHw8ZqtiCRUQ9KhRmKGOtPZ6XAl+Oh2
UxxH1753sWglc5EOJwr76DDUzU7pm6Ysk6AF501pmS57jKm+S33xhiGF+WURB4+qOvXm6QkEbtiK
mYmUGMIZw36D+YmwgNo6v0onclDJ4EkJIIruTT8sLsL55q2MkO7hrYPuXL60fz85/mM7zu1mOiuG
hSpd1EPNOifcaFRv7aXr4Os/GlQscGMB9ybG2GVJbAbjN3V8N/ZCvE5ODSwfSlEKU137vmK4NScW
8Zf9o4I41AuZGZRAqIirrSIpmcnlWHP79FTN6mopmukMtyDltp/4Ho713Be460/dUu+D9EIVk+p/
ci0ijHgEU/f7a8xD7n2MIzcmBkZtH9i7Cm0k1s5Uw/q2McwtkhA8bpf0EGJCf1iC71ExWGDIKIu0
PHtxJOCxQ6JZmtSi9E6Q1Tg4qJn74jAm+DbGDmSW2uVoBsur/H0cibPk8BBwRWFf415Jl6cAhNpe
5lvUxdABw/prVIW3suzJsOW8weQ4Dvrv6s91DrJWJV4bHWAyHv85FsiFzn20963IcNSqp+4hyjQq
T56L/UCuZc2mMMCNPANfWWK5t+oseloxwqSqjHdJj47CbDCKaXKipjx3p2sFS6cCQjG1s+5N80aZ
eKnbOJQxpKPV99nUHRXfRqmc3cE9uGmy7P10wK+1z5lvw89VB1hWrU9DCG8pBClukubWjUx8Yyht
1M7S6GHXwXsqjNoEnSseVT3EqAkZHHHIarHJgWmH0+dEYlX07tqe0vuy6j9r6XyPjzPEzo52lXSv
n2YFXtetYbGrkjjC6dr/hdeJUpW+mQo1hrvV9Sk9SDkroly1PLwxuXb96V4uAi8RPwlBp2YwKMxZ
s8tVjoeUymaBNbyLlrnb2gXa2fBVHXYKTZjQLXgVSQ3qX1kGXpKjPl1MHclsM1FQZkQ7G5Jnx/s4
OOKm1g61t6uj6oD64VJdl+p9WYO1i1JQobcWnsVQee6XWWYSpvkjrTV0u2EdwlY2PvWFhgKI+lEd
r0pHXQbruSkQveEYAhLU0gH01WcrnZAMq5NtsaNXuVDthjAJvdRxE+ZyKros3RrmeNcJ8KwKcz8H
lxywdz4gmecal4ZbTpOmK9s9hjFfjbzEsB+BW93U53BKksM6df3GjynvJxs6TVHYj14nGYAr6mTB
4nzhtyqLHrkhLJkklEwSygi8SR7K4Ygl6eKHYrOQc4WRv88d6TrZpSyCvKrLq8Ego4cCdmFuTnzX
vKM9ebCW8aA+87jU7Y682h8f8Bn+ZPDYhoM6xfeFBPYHU3qCvmTgYVWeHCvHDRbJG4PmmuE1HIY5
Gy9TwjiGUD83SwbbEamwknPmxHru02Xe9jhrhEm+fsC3Mv+kWTh6YEP8gUhvuYb7jsBdzyNZaG1Q
nJT6KdIBV6oRJmjb3jaNjcvYdDX65tWa9idQPlBEroJkdqFmMngti/6KWoGIstC/j6wS97L0VUgZ
yu3u3y/wT2KQI1pJx7eQItuu+14K5aMXLnor/Q8fxHg22uapj8PPrSHBlfMjLrs3//6RfyqRcbSA
2M5PVCTKdzyYBooz+X3YAzpT9FBk8f0bE0x0YIONTctkmodwJdM7w8rj3z/a/ZMHx4+F9+Ih9HWQ
OLz7LnPt6LSXbgbTm9AGtH1bR09JDkEbr7QNrSaxN3hnTaAOfBOlb9JGhpTAKcjrTLj0Iz742uKX
27o/JhZjvlRm6YrQ0NQj8fRNsiNcBEsIGSENFZe7Itsizt8MrfFilIl/lReEDOsl4ZIcOaqvK8rj
2DF/GDMoG8GE2KAkj14b98PsHmaP5oozJ1rLS6Aapk0RBT0OP2P80xfBdkOr1o3GS4BhACubfWtU
0zFPUPlEJPAoFb+UJJHgJsqJbTYuy7pysGOOvsHV+4Dn9xcJA44cQjVETeIEaKOgAf0fouxEkEKO
c396ijQWvjWgO4Jsd5cm9bYDQpl7krB9HWg8SM4h3H8rz+gPaHADj4WgEeiGgBIahwaYkDu0zkIT
k/NZyYaVrlnPoGFTG8chjvZIo4XAhh0ypuBV95FEQLm7/M7ectBiuLpvQ6Ez/5Dxwllw5rlA5cjo
6JDV3RViVPQxMiHBXgkrTwqgUc+fYhpjlwN0W0HEj+2Q2RUPjRoKb4FwONJ2XBhm3+JPALYUyi2p
kBBVcXUuusLK/yXdjC/Tkr5rEWiN69c3CE1+WFPHmCBbBslT/FNvr59QDeEEZCIplRWrwC06TEI7
sNNW5iCiiCHh4IgVMXCFlHxjQBD75P3Ci+qwlAZ3unB0lTOVKvCYqgB8hfqhtfuf3lp6W48gXXli
5bk3GPSishw1TIc3ZcgAO8LMKmxazJkz7eQmxl03JHtVm8TlfLM6DK5sdglWj4RGgpKaGvEmtniX
yczG0xhCgon2K0NhDDLhxhrFc7sCqGWFBaLALCIr9YMdUcLoFgcTI7vOIOotzW2mpWwUff7VucRJ
Uc2EevwyFsV1g2UIsUJYYig1tKD5CdVCLXYkVg9wm5npp38fMH+RvmEhh2LTQt2lm07wzvs1IhzQ
7osxPVXICzqjSXgCluaYHqomeVDWOJW7Hnu3u/UmdOiuuA8keDUvpX8tZ7zr2KcO85x/Pxfc9D95
d45ji6jLCXwGN++fzOVz5kOapKepS+IL2//s9TolLqWV3PBIQYFYux0BXPeKyT0yB2pSulxFbyBl
rcfU9VSil7Ng9W2YpD51tW6dd+poob2lgCDyi1i8Cxmuvmlk2M5IjAgHdF9x9fhUg0zv9EU4QFrC
Objit7Na59wN6z1exB5r4I1wplhnspNUFVUO62vl+Z+UYkStT8W2kBq+DeunuXGhBbWcJVOYHM0U
T0anCjFpmRHEi0eM0UGfGnCZFNCwsG1z26T/j7HzWJIju9L0q7TV3jmuxVizF6FTawFs3IBEwrXW
/vTz3RMkm4WiVY3RuChkZoSLK879zy/63ZhUuwC++rmolHO5r3T4tWduO5J+k8Db+f37qOGSSjA9
4VyQp3adHjSHCS2r7/R7gWrVmhVHCy6BNSwgyyHb2C5hbCiWE3QVYiBtDA9+xgpUaHLy5yGGseqa
rAqYjlv7YMlUK1sxcppNOxUQMVgU7Gl4LcvuxRqDx8WClBoVTIoixOhNqfPJQYEbGXxK71A973Yl
eQub8XsBTsmBOGW5U5wyaCORcVOb30MNKxpvIDt1HMlME/8h9TwECJGvlLN1HmAN7rftnRBYpL+C
gZ6xK432qFr7AozJdyRYVu2MlAxWp6PLGOWXZ6xaMRd1vd+s7aTvIR5ft/XQ0pQnhEHRYeQYTG8f
Ii5GZkTahfcQcE4Vy+SeKhrdT3xIlGFIny/vdBHLo3S1pN6s+/g+yj1OmmoRg1q/aSH6y9cGioQj
xXxfe3dVAuFNPRZcYJ5JaARI7WaSGadwK7cq1fQAkoewi7BZoz3IQBMlTG1Z3znFHOUEoppkajX+
31uDnfvNHMY79eykKyA/Er6nZo9cPYyownOfpUmedzgbhKv+JGdFuZGryKFDLq3BJn9q4jwgCgnU
QtiWrq9/zBwjZYFtQkstzOyDxN7vTDfEEUgNjTx6DDvYcMRG460zEnzZI6jaump5HhmaZ8KjPBAB
ouLlsqqmGn9J/2tUmBixhvMMc4AIzDJ+SdiiZBSNTnGBFysH+3F2N94CWBwqayBnMXFXJVBTHkhW
W89pgHtMp4yq0wYMvYBE00VjeGlrztFs9QdHtd09a6GWSeqzXYG0JkZ/LGkvHcOVppzg4ZM9/Yiw
lSBqpHuW30n1nsNteRKarvQRcYwGrNbS6RjBLVWHqgYRhXE+gsq6wzGlYit1j/00nRKzmM/0/DGJ
Hn2vJcBbtXHMtmY08Pik+SFjQ3VVnZZjZTRGxzawUEvTR+/zjgqpjQ+Tvz6oWtS2w3NXUNpB0jM6
81YG4Izc976kZdNvcYC+UZ/aFNjUNeW2Gfu7zHGfAL/mMzrXgYq4ZZjvI0USiCmByVMJYFujR5Hm
bl1p2Ozp2UVqZHeLRbI6+QdkHyNas99kL5VJKb2KBtGN7897xRdQ277UD7MH70aKJJcGpTxCZdSq
K//zIfE2KVwXx/0ykytZFnO5c3u7x1QDcI0Q+V3u405dNlhSBso7SbpLVlu5Tzm6WLA41HGYrctY
kXKByLGj0zaXosQTKyvFS5J1T00OGTxSPwsmpJAVdVZUFysiVMuyiOgZ6kPhZSqI9VZayQJ0op2C
NBNPj2h/mp1wrDMdY7TcepX7HA3/niR0HpaUi7Dvlv4xXOBRDaoHINjNvIblNusqKgd1wq2GYk/6
Inu+pz2LK1iVRm/lYnxEZewykI18E1XZtXgZWaqBRx3tZQj3ZFGQ+q0yMhCetXyLVLFFvscmD0nb
EMtmO8Yml0P9SMmv7l6aRHKfldN8M+rsNGYfwUr2CCnRy8FrvA97yV5JvTsvParVInQw+bp82hf0
rSssNEiHAJFWC6KyFxobaGfFfInrILuSZS7buqz24ouScXFpCL1FGhOqf6IqNGmdSal4LsaUmrXV
AcvV9iQsbU1DZZM23aUG3nH261IdUdJ9SGAmagPnSVX3adUl2u5kQ2KIfuoU0clKvjWrThsHTZvc
t4yYwab07NnKVORSfCCMqZMLkVF7hsII4CrGj4kAN29cMAVyD7l/6U7V/YxYaqs1c7FdZ2hKWtnj
NeNZCOnUJTRgiYoEngGjyHqjOpNFWr8G7vRDLWOZIiBIj0+9gVqZioUeIZ8xaLM0M4Bb8HAnaEp9
HCmGsBtR3bv3Rls8BaF50zWQeVV3QHpvmFE8NFp5t7hpvYsm/V1rLlS5NGK1czSQFmz7PtjH00qN
F6HYmNaHYfjWQVVSoK4TcCqToSfQbbksL4hgrhJ5AcoHre3T62AqiBivv9POeVZvRcAw2YeN4dTF
5ryDEcFur6SygdPunaK8SR1ywgq9flZKaqO2ZxjP3oUXdCDWAcNV+dKkBtiRorUtI97ckctpJO5I
oyNAxXSugEzybW40F6DRtP9pLksNV6jedNf4824gxFX4NmmqffohWSta/aogYAQ9DtJL7VQaDGLZ
M4WRJ1sRHYxZQa/YgXDJEA0L4q/P26gyhCmhQFXBfJICTsyNYne6Tx1d2NjSZpQPFM9zo0qfw9R7
cdVMlGemGiwT3y6aFWn1SBEolUA+rG/ZSNtJdWZxCtyj4f8p35O06U3rVVe1agwUMJUpvOyTnJhT
jLW2fVk868ptR9bkzIrYWUDyZKsTPXUbNNlhLFCKoCw4ykrWwNn4XI3ZP8YrtiOaCjOnlekfkrRf
btu5uY45petas7zMTrlsqEEf1IB08u9+HfZPQUcyBJZrOKmqDQiblUNXtxdJALQQQVChKbdpiji6
qnNCEyAvbB2PaE4Poui5wascK9XjyOviPiQofguzbj7KkzCr/kDk9MTMxadI8SzVniS8i4bxVa8z
G1xoqt7CcLM21sOSEee6wHhSzRcp/LWFPX2okupl1RUJ3ulue1sx4rvp0M54JLHjiMe6MyzGNiZB
UrFRLMLoE5JpIlKEt6CsW1H8BovDwcGY30rqBprxhO12eRJBAs6Hi2Jtj9L6EHxVBA/u/JnFNYua
arEJhC1tEanZUtU7lB+INeaacfw1rQaBDxiHOC/Jzu4on7mFtohQulTDRNHpQCJJwD3/edwFR7Nr
gVSpWXANBFcNIwiXhfk4L8DkqhEjhYYsE5VipaqNhoV/1xThu3SF89RBdtBhOsPske+dSsyanDZ0
97IVovZaCJhEQW0QB63mdkqVsjFnSAkcKtrphz7wGui3n2pw3Iupp7nY5Jt4rJsrq3+ZYF6sfgaV
DdAmLFb7aNZfpaUmhRfHFYj32kIqQco6o3hsg/IQbiwGo4ewWvT91Bq4tdWgafjy5DqcECz+xrvM
jm/I20x2k6oWAUFeMo+gQ1LubxtssrZDxpuBdi1tjc7Wt15UFmwDVnZ0F9Z+HludrPUuKd1HAYPV
GDPLEZKJNuzUs5e6UBY/2RPU41PjS3jjbZJ9FAV7DpSyn6O9DcvhUc4ZFfG/W7fGK260NG/3LqwO
UXaPYZFd1D08qaRMwn0HU6GvOcTMpklYp4I3tDzsj6bZLVttaudN7MGUElKdXIQGuX+vBTexh1yC
uM8Gh3zVe46yZqQLb7w5ZBQRjJ2F4satbkdmk6qiZLC1s/+jBspeBo6TigOhttZz1wd2cpeG71qF
fEm+bExvB62KTrLhGWABO4I6T3mwXDtLbJ4Qmi7XJqGAiNDoUwrDNzfuaRv0O6kCZQ8wuuo5ZwNg
+GiH1vO0S5O98Zzkoqos3jOU88q0r7XAvq5t1z/5EfUk9IKl6J5cLc5pgZU30iCPB+sKr63qtqkd
D1SVYxHHNSJV1ce69pnyR8b8ceqL6cKPytt0rR/FMkErsh8BmsFze1TNpqgwPnVKgkMz5N9cs7Sv
bTd6cdwku45c99r1txSV9PCUpu+8zyofgBL3kiTxrUva3oTyAIfAAOBUSafHTFPCLGkSbkVmVgbB
s1QTYWwcxp589soYHPJb3fAqIkS9zG5kOZPFbWp4dzZNTpULoSpLAdRk5ZdZuAqXo3Vuhp4MbDtZ
IQ3TkLYnb2soqbP054Sw7ahWBpBo7rTPeqbBWreMF6MjCU0dueoEc9whtX6Sr7eVWlD+WSpssiC/
+N7onRetbCQQ2MuMg1p1hHaKD4W+abIrLM4O5Xoza+UX4TtEUXUl2IFqmhT+ZJ1Kr3CPSdn9MNuB
Mm7pLc7XRb1zYs3YjrXdq9dp7WIrrLFYCL2DNHpV6suhKux3GbKrmX3vVpuw4CC1wH/RQ2VPZz2C
M9ibatSbnR6gxCVFaRP4hHpLT20caaVhSQuxqaNVh7NPTLDg11IRJMBab2yEu+ddMY2dCLYhT7JR
pjGKMjrbEY12dciwS+ImHKzOLfKMSIf9gaZ92coaQe7wT0HF8S1DzZmvPwZe7Ea2SbM1v3rZWD7m
6dncxwk7knSKCO81w76NuHV66lSuHeIp1EC4273o5GPu5jrnnvQl3auqrcPDlJK8IsKEA7NMxpwY
R1oBZysIdtpPNiJg7+glWZ1n9GnXZec/LHxHv7bWdY3Gm6lrXxhF8JJ4dXs+LArndI3HW29aSZsy
yoWwNsifYW4Sp9RM0cYILbRY7ROe1DpNv+khjbL6iIkMPYYA7g8ErYOwX9XkGzr9UJkdKbSucxhs
FETd6l37E89dlhTPr7/H6INOOfmfBiULcAsW0ilEz2K58uryazvAP1LD3WrgZekeNB11pGa4HjBP
TDA/h37TEfMUMc3BK6+DhDg7R9lCS9EkEJKhtC3+Gr1XdvQoJ4QRK/29X6YXuVVfTTAgJrSbRQPT
J6YBQtSxDQqPKMyLdkUcQxxK7mtFIq1tHI49i8xCvmDG+XtbYaasys94Derj0qLlrAHDlRmaGFSH
xvKJX+j1WBBnL7NVw8a7CXXIyNwVVdwTVN0DrpHvrn8n9ya/JQcafXzyrApwbOUsn/lAO1H+Oafr
SxNX16Hj79VJU349brqf3bHNwie/+KczlA55ey4C0CHlfxIV8xXrptpKOQ5JdTeGxkNLJ/qs8rFc
HKNio8f+D9KWYBay34i/92Mf0q1PikanpfEmRdi/NjdFp1H3AmPwvYzrhzNRT1XGM/ujfJoqUMT2
UayZxU9yHqqPiKzG2tOQEsTanQA+soqpDxPKoCBhOK8cBTjhb096rqFEUZCYNYbjxp6XGnCgv4lo
+ONpsG8XDYGKOgWrWZKrZpfLVoe+JT3YCv9o/Ezn6Ew3XFE0Z0U0bxaITgHIywzf/WKFgiSAhazo
atVSy9t5u1OiPuEfdAQq+w5oRxGYJ4ORebnW17OJmaYTeQ+Q7n0OA9QoS+S09Er6eA+yBPVDAYZd
TOhUq2NJF2KeXvkXUdtCizWqXRxQf/lKj9oTP6mgPHDH4Og2D5kbX6DHTA/BzJSVU9aqkbxlVsOL
/IHi18lQV7dN+ctQLDnPanVbXqV596HNUKR7OLhYxjQ78fwSDCIbzNt47msUpFVwaOJS39kO4VLY
JO7ATt6GENecGqaqOmkL0C1dEeEQW8RIFloTqgCW53QIcU9r43bL3IHxXZQntQxqmZlt3TAgSJUD
QGxEt92AT+q00g1ZiMHksOc7xQP3fKcetS/OyTp5IZF+L9sa7DuEHSxrQaIq/A41oBq/qgpUU0Qu
abYt1lK/pOsUYeZjd/VBT8yKjcPopOEocggLk70FZ/CrqORSxPRCfaUabBLJ1HnaQebS0kVsUtB8
5QifB+iSOn0mX8ipd9wqUrkcHUAUITpR73NJe1JO9fhSzm6ZH3FkdVFdeNlzkVXZvrEdMmx9570j
BFsdVynTlUu/lHvNDQHxCOEVRCFNp8HWOBOY3/+xbrHlSCUZhti4W+WiX3pLTlI9F60uXNYyuTtZ
7FDd4LQetcWZQY6xD4f3Rt9l2kLWfe1rO30OXuouuFwi0HJbUXy0lhJmGcarpW23zVKAExifMudH
JpVKnrjv3fApowN1VUy6sXUdDgf9dBAlscDjqrptu/aZju7aNj/kICt8VDcdbxgA7ga888XX5kd/
6F/lqdIYyF4CzM4aPBHRdV71MKa2SVTvMRe57Mic3ftEfvYOvdEod85bgODG6q1LvamoMzq1dZ0a
zbXMLEmZkp/3LtKcpTrJ65oc/ARaw74aJ3wy2eXz3KBM01Qb1RimXUTDkAZ2i/RCSe4cqgV8LofD
kuHpmTVvckBSXThZEbzh2hmCbptZqYl6MvosBr+QM6qAY9IgHbXLCHn+1o+N+2ZCBOxaQQGIP5+j
EMU/ZdScj3XQb8SgoOvB8roWZZO+7susCyllOPPJlFBdc3m7jOnnBvSd5u9FyIH05DtIL1G8YpBP
YLhJ6WroeMgyQh36RRy6niMEFBVCpa0y/BJnrCjn484LqDJ3EYh3UPh2Xep3oad9Fbgi99cnjVOH
oj4LNpAGOXHbU1ITpQevKEgo0MpS4hgl+bHqQrbOxX9bCDaBNg4RQJppNIR5SuP4nhvuz65ABRHR
SCMD8ya1fbzGleYYXgZlp91u6XA99Pi+bZFFsVKzZzTmssGknHaQPV8TAr+LfC06Jc6969cL7Bf/
Lezia301vtdR4++HhvmRlZx2CGpVCPnEaT9vyaHMlvK5MqrnEH37ZtB+yPSiI8JxKq3MTV+gc1Kn
X/l3zovI+Cz7LYuBeCACkWCDkZdCamWuyd8p9lDk3pPYke8FWTcCbF/CfjloEcgDDsWfo3mSn1S9
f4fGCENzVYcI9kRK6GHqsPuq9JS34JbDLmhi8yzVMqcpIAqO4sA46519v78chkXfCrS3ONNR8+fv
QjP3kNblSn2ZYb0N6TgdDiK8COfs+4x7dBU6VzQF7Qv1KjUru9FrDZOxnuZYOdTbxKaoMVeyMtx1
2AbUP1E7WpdVO+E/6dXfIyjfwm9bugJfL7P/mWu3sjBLw0LwpMzPL6OUAlbKBccy7sqenhS7IA1/
GVqKWSqUShFCCv6EJOF1IE3FqMddGBhgi7xytXmp44169VIAqDWO5E1tk6KDcBzkLZu2WiIicIZp
b2Kt0CrEwtY9rHUK4QRI0SWHBQUbyT6FY1eMk0OISFIts0JBm4vL1mi/RuGlORBvox6OOusSiQTo
WprfWIm2uZ5cNSYx8K3CMNWOo67Nm4+hk38zVH/SNWYERsWd4Ci1CioUkzd5w3ISQJeCzHDMHseV
q55ia9zlg/aT8MnxplmTm0nvhiOkhHxbkdG9ghAATJ8FuEbeHAhMOi4zodEpRnqDDX/TvaI+fVCX
KyJwZ9CyTdBdrwuRTwBuAojL+4fVMJ1wLrmg2szHbL2Rra1ZcpQhSOXjUuMMyr22822G9MiJp1tf
CcgWjekjCx1AJtNSvTq1pE7EbCo+anhZBfrtXFBXNQ7e8/TTUVEdiBL08U/wKJ854knNJ50HM2ve
Zwxk1ItUL0QEL7IDjE7BAbD8UGtclxl3oWOSvjIR8aVj1W4rMFTlXWaOc6PZiYgDRKrlFcu0G7VG
30QK+VXXlnvuc+Q++r4JN18JNCYz+uFE082ZRDM6ZBoU1i3GTa9oQJXR9VmbKpPdBhHc5MalW7LX
OrE/bzKXiCHoapvEyatLIr9RblTp/Rp6yaZXkhSjnpE3aTGmBtD3lZF7obJVFLVZUd3hskVooljU
7BnjDV+DOGhuPAXY6+RBO72NRdvcngmqVpZ8DlofX5mj/5oYY40NNL4+8vAlemJJUn1TR8hb3OQS
Fft8wFEdeGn4OUzDoc5T+LQK8bUmlPk1qHGBw2iL0vJc1fdJ12+nJdF2pg/7RI0c9X+59TE0r01v
pVvKWBacWWG3duPdDIpBTIJQwpT3X6TtW00aySdd8yqMKjJMN5O/TNslc7s3dQyRytwml0TVxkY/
hhfqnYuUWAk7RFWovllI17Czm7XH9YwhIZwgw0tvNbxpFYmSynXhBY33tv2lX/0bqTGkDYcTybYP
kq/fZQXGIPizW/oX8XeRM7Oc6jvFQhM2tj7AbzctByAEm/0Ky6clsL+OTbEb5w+td4ZN7ALCwuDo
3hKfUkK8bADC2hJuXL9cSqu7ZtIX2hICC09XVuszDXzIzP0TKe3vsRZSyFvOxdii/lMZC2iX/B7W
V4nQUk4zS1jtQnNaREOiRrszAzwmjCr6dFVbgDvncbArB2cv1awa0UDiB/Ww5KmhY4TL6d8ucN+F
3iObUNXFHOqmfTRFj62XHv3BN3F54aQnOiOpDNXs5Cx0sUamLa0HValZevegFV2OJBcn4hDEKi+P
0r4TRr0q9EMsGFrTPSpA9swIVhZxMkNkCRUqoDLDUO9Pfcm5/6pZGHf0+qWtkJIlwSJhgX0vfyG9
Rjhj56ajwErC5gWjuS1997us9j52EDqeN2fOgxze5npduIz87N3xL1KERpBQwTJy+Fcbti+OYTMs
O/W7qjKcJ/PCsXBhU40BZ0DL5xn5lYxkeairEjwJN0KemclaZmDhsM2C7EgvWh0GQSsUKipLYFIv
4BsmrhAKgp2UmYXqfMwzk62LNP6OYXS2HtV4qkGmP8kuqXqdlunPx6W/jNf8Mfan8Ep6N26x3GWQ
xfdrSD5ACjlo4/glRmhZuhvdgf6m/hQkQ7+xh/kzauseDnwabzA8Mzb4uzzHi/niFDQfS1uZOwBV
U+GzonvMRVsF/f1L2unZKRoS/DF6Xa0MnA8dzGll1tQL1Vht5197VKmbSdkX+HF5woLlQg5sUiiq
WxPCgiynulpG9ERXlB7wYDwYNwE+OLh5JcjkTVVUSv9bnf8D7UeA/elOKmgp0eWQvyTu25LmeGWz
SgnuxrJGJbYQxbTS2T4DNxW2942l79XXC2wgDXY12hZOztuEJr+8DNlSZNtve4DufdBCapA5IJ8j
LV35fHTmtPoZDQQybaVxLgSdQOFJxRJ8n3WOxpKMJCVCt1o6Ry6MIkSrqhWYkbs5An/vWbxkx0m7
HPzxzJdoXGqQNsKoXxFcRMxz3l3UriK9Ps/l5C7j79weVqD8ULZ3o41aQhotq9GYWIlsnWAXA5Xt
3CZgurDHyZJ5MaVucDlWHHPHwrtV7Uoh1KrFVU1DqbnlnffFejvlEWee0er3LdiooBcoNodNl7Z7
QfZl9lGT0b3z6AxpVOkoO5scL6HCudBS80arDF7thE+cFeA8rFDAnqj3bZY8z95ySnTISUHUHoqp
eBYWpwplVcMrJT4iGnG9Vzqjwk+UFv129OrrvuE0V+rRTpo7UYpkUO0R0YQ5eWDd9HXI1NeKnUOG
8+RmYgDu5NqKZ8A+bQhbDdYJS3Qb7CRpMRaq82i/ePGbVMVS9Rhldx+0E7FcOGzOy1eu665CpoFb
LFkJ7MiCeyHm/OYq6wKJWMGxRV259EEVtTgY8hs/pt1kKv8O9s+31KCXzrnqWcIqMY0PT7UVXUo1
LxCGuotF1yhWpjspcdUi6uT661C0T9KesiRc95/rmOAGq34k5CI7igfAsKZ3oQl/QCRPahuW+Wmq
1sKgtM9ST0CNvurbjF6uPtDrt9E+ytjC4PYzsJZrqT6XZr0nLEOU2X25JcAMbXSN2YMymlGsGSKp
cx5Ecy8lqtSR/7suFrBf63a4CBOg63ElfXH1jL2QIKiCj34C16ExSdiOExplhgp4XY3oUu+UX2CD
kivyMKMX5a5apKMhPvj2gBqDnQcVAulTNa4qC1ZZeosKixslWpKDJnlNrK2qMrMHPtcCBInr5LS4
V9J+0MqNAacTgxjrQVxBpOySaaOG3OIH4aazzjNijefHcE1uZdRnmqHv3TObLL0t5wknr8adN7nL
rnfm6aojiqyYXu0+jU16I3/YJ9NH3iTnwSWboCB/Moq8KrhLIg3XJQaOeNm5mvVB2XcUmpw0d2SP
0yZMssrpVBF5fras6G06YWXl36OsUpjCn3Nf/0NKBwsuCA30bTfAllcxY/+Nip5oWFloBv6fg0rA
EPPTzIx2foLTTlmGW6fA8Aqw8XFw0MpaFr90XtWhDfT61vdpK/z5JVl/jIHAhjcIyA3BCYF8z19M
MGd0uzo+pNk5Y0g2dK9/94NuOg9eoWfKIz+XW2phhPY8kpe9tccLtbbBU4NN561386QddaTjuEoS
beHq90ZF71iFSUpYodQ7Fm6LjXreXtPM27Ecr4TCJhVOOeK874f3cmATI/vceE1XI9467PR/ceMu
z/oXGj0tZ3yE8R6FR/9r0H01ugYW9dj/iuUrndMckAVtAJYvYY8yXYVQtdjx7Dyw+S10iGGTDGZ5
DFbEMWXux5B38LTgPc2t/iHwg9r0GguI2+vCeZ8lcKjpZ+8lmdYD23fz6cJc9Oc4TImHmBGaISXI
zTmAnJSDDCaHAakjvpuEj0wxXopr4739+W3/UfLimqiATJcDAyHywS8jMIydzsf3LjtRiPiKfvQk
N+0p8reb0OKR/DiSyStA5r965uYfRS8E3unokAiUMHTvV2dw23LybMwT7ShxLJ4/XWa+ea3jPQsB
KMBbLn+aW4A/5QQcpiDCmJp9TyfM780cG1HmKVL5GPpufFsQGBH12OHHWbZFtwPT93s65sc4mr/8
+SMz/miX6+GTawOs+5yTUVz8ftbO8BpKdjy4GjkuwSgEYEdXwFKVimiuvdSiCOzTTeXmT+s6/NRI
iQA7h1L/F9fxRymX5+igJTZCKeQs/i8KKVjobRHqXEcQPRqe22H0ni97eU5RZ3IVZfG6NviZTG3n
XP21ZklszH8/ZTxeG+Is/mcFWAf//kHUmlPAF3Bw8tfv5tS7FwUb/VimQGqf6GxvkrntlQQGkQVp
S6RtwGBXwJysXNaXNZ+xf19yqJb2jbkQr7Hovb6JuzLe4rDz+BcPTA3mX6+XIe67ruv9h4ibAKfV
uK8nWtlaUF5hL3yQzh/EbVi4g/aFva06q3hsh2tqdDigQxRz2vSnv7Ab/uO88/CdJhCeuGad1Mtf
lllPGwnXATU+Yq/nPxSmdytxgK6Jx9Xiu1tY7c7VUKsIzPjjzx/Df3ptcMlciUXTbd9SK+G/7Tpe
DyMZW0rvKPukor+Y6brvw+F6sg3YRITl6WsbH435Wl4WjRC4WbZ26yppQOyQyjIsl/LHBEDq14l3
pgcaQ37XLQS9/vn1yi74y2sj6hm5n68ThuKavwyzWRuzeWkn78i+RahZ3xyQNeENQsC2NoWUpz05
qXrzUJvuF3xEMucw9fFf+UNb/2HWI+bEo9t1uBayo37/1FhHZnopC4OdlyWTDJnIqc4zgn3vl5iM
5eiWgyRcZDSRasFSnvGd4d0RSHWj1v5ZXRReZHDZHUIOkRAWIavYjMt+4TWfc+3eQoGoMu/HVM7H
CDpUWBvFTrI1Wd0ejdYK/+rR/vGmmA5ogbgG5GO6qYbpvw0Fp5oGK7Ps6CQ8SxVgbhZHH6vLDfaw
F0PbqLUMroCNKg7zP15/SibVX7zf/3ARlmEZBumnTGpD/+X9OkEzTWYxE84y41BhjAjZ8DiRxUSV
6iqYz2hnNl5ESKXH6qGlXNefX4Qslr8fZAHKqMBx/MCzQJl+mRSOqVNne2l8CjmEpH1cwK7nWB5o
QGg5PuytqjtFxZvi43TuDeMq9S2M2lQK4zHD9C9ZTfqQ5qOwm3q9/zqapBFHfaWfmib43k0tzzJE
6p9VPyVCu1Fc37PEruseaG+Hs2cclnQgviOEEuX793iKfpmVJYU4PAt2w4K0KAvKvTfV8073TuJb
KNDHlIzHUO84TioYXHM4B8bkoOeDTWwJQ00OyyVh4jBssXtUBuaZg+J08M9edDLjR8X9CBd6Qznd
qBb8ryrQEZkGSmrLPOn+cK33WP8RJgB5FZBs7KaTaXX4rhJlsB2mpwmHCy8LD0SqVViB9xr03o/z
QVKp7f785ckK8OvL83yLzdiGT6n/ukIsYZBwXEyhJqC4AzQxXs14MLf4+FqS924566tkSgQhJUMI
xSCqjWjjOUO102v7OvLjh9SoLYxf6FirTAwXsZtWpMsWl94/v1ipoH+9WJ9xzkAz6Nf8IUILU6R8
qZrwKHw64Ydq5g+3ca2N1w6npQabt4v1XTBBQXJqs4X7OJ1pUAKTCISQRV/WqniQ33MHmsNV324p
WwqSdSATzXl4BZP1YmjKk9CgxUCPAB39wh5Her/uNZA8tnBDcBgL5xJBGjRN/BehEmjfF4SP9dBR
XBX4K1YfZhIhU1NwWrKWr31kPMnLx9qAqYpXioHup1AokgApGN8jAS6zK2ksqwaR/LbgoQqIOuds
Kbn+Pwmxo3Ldwtv/ys6HYifnavy5TviHfRVzAU6jGXZet+oMSmAucY8uigIFeQrtUzyDlP7MVRFK
oYWtIwyWW5m18v7+z8f8f6PP6v78prr/+W/++6PCFo/76n/5z/+5ST5Q6lY/+/9Wf/avX/v9H/3P
af+4/9NfuHk6PP/6C7/7QL73H9e1+9Z/+91/4MJATOLD8Nkuj5/dkPfy5dyB+s3/3x/+16d8yvNS
f/79t49qKGmIPH5GSVX+9o8fXfz4+29EU/zbEFef/48f3n4r+Lv7b+23aPi2/OFPPr91/d9/0xz7
byg7LZvZqdLWUGz/9l/Tp/zINf/mMsA9SkiE70r//tt/lVXbx/yZEfwNgTYutCiaMQHQVWZXVw3y
M9P7G3pnjwnvmMSAmp712z9v/3cv8H9f6H+VQ3FfJWXf/f032/N+KceYFK6lPst2XN2wrF9TSNop
CcY46aI95T5JUDXrVTPjiIt3wyaudAM5UJFuRuwr2gnigz5eBV17P+kge22ib5zYvqq05QTj4r7U
/VvmPY3s4SbW9Ss/DkpOevnb4tRvc2Uxy93+62BEF/C+L/RqAs0FUplm6BUUHpeTVr2OMW4qQ491
f2mOxpa2+hRPqB8xcpzMx8i3vxN18GRbFub5TolysP6MGvM19cO7SbM/l/UyarovWjy9uXZ+M1vW
e14v+26t77GF/poQZmEGGYBsbz8NY3LAxOgwlx00nhllTYjmd82Bi0KVPzJXTr7D9htO5Fd3hBfZ
dvEhK7EWDDWIeKPt7gPN/+qrY1cZO9tegRdFE8w8KRRSTQ6JpgBjmgEE0QaCYoBcIoamy5fW+bY3
u3abOcDZ2DYeohDZgAmrmxaKZY39ps9A0un8YHxHB4sMm0DzbtIlex+8hqzMIj0s1kQaDvaOaxzd
A11Um5bFrcR4FX4BxmGwxU2n/mFpn1PokENm7Yla/zIQr7DVyxleUwQB2yIsz63fs6j9NvXhRRs3
+ynWcfaOrswafpSBcAG2qfZDo2nbYTsP4ZHHF0TvCeEfc5VCcot/zrX5zRr0L2m7bLMxuaKOf4m8
4MbN4kvL0YgIg4rT4N5buK+ZFt7YbfClTLovjXZl4Xq7dab+0K3xpUZ4wraPxyezHekXV+7Lmntf
fAKld2GFNLhafuA3lLAjYO9qruNb4xXA3vN8rft9RPMdjCFpICGurX8Xj5jb2mn5zjlu56frFzdA
MKt16OH92uFQ38ElxW27pueK65K2NUeNlkXDK0PGqtgJFxM9/K05h9es1dlpJYuNvDztAcwDweZ4
wikf9TosOScu4m1TJzadhOFhtptbU5+MTRzv8go5T203X+hG3+uXQ2Z8DYPlbY3iq7aaPgyIYpum
jfZVyBs22DqGZjrkM1MuDUgJh5xZdN/o3qQbL2o/ltTDXhnKdoyB0jjSwe0hvq629cgkOhlz/NL3
9qu3TqdmGm+nLntwEPSFpO6tWfhql/ULwIyOz1m3rfyA0mfB9cqgNeQWzo9sYlJ5XXmRDhj6aN1F
OzNKVjd5Dz3nZqGB4+s/ZgOmTjKoTsk1iP26I63zsfcfArtmgtRwe0vEK6NhoW0Y79Ji/kGQZLFN
3ENjeT/j1nldKvuETe8LgUoNcY6EAWLjcJX5i1Ic/ExX7cZU1jglDDE/t55XC2jTeZ1D0PUOy9W2
nJ/WLn518uGr4X7Ww/rQtx5m6K33HVty7L9m9zFwpm0+Q8KYjP5xHiKSjFc4X6b5rmGP3E7Qg7M4
+5Ea2qkyxk+r5B8W232ZVvcare9bBdfeMZsvyWy+oIvD/Uq7MqwBDx3jPdHaw9o/a4X7YdneZxcQ
nEQTGISMaiHL4x3aop86cYOh9wPlIxJZx0ghssTPCe4f9kB3t429Hm5jhi+J72OQ5GbLpssh8pq8
ibQJ4Qcaw7bNwfj9/srES6OakDAvq5/QNZoPlh2+4eHb5yhFo/T7aOJ+3eUW2Q65o+9G8knRKrEM
LUinqhLZuWPfD7N63z8zr39EMfZSQnHcBPaPfHWfXOV2U63O58pUDsnbcu2HrkpuM9bDTRPFxEbi
oxaGVyt4lQfzcgw0exfQj/l/LJ3XkqNI23WviIjEw6kkZEumvDkhykzjIYFM3NV/S+//n1TMTE+b
akHmY/Zee5lDxDYNEpwgvE0ERKr7Nty3X2Y3PEsaF+6e1TxYr543/3ZxfOhxidq1cS0GMhkcgdIl
b6/DSFSM+igZd9V6OsOyf1Le8AohtkZqVb3mGIrsxoncRkbtGKBD4ZmR8X9ZPH+bTfc93dNePLM7
98k66/x+TSYnfzNL8io/pa8voaokshinhzTpEHozhfU6t+693eiRdim/zZlHhWBDDmVTPQMf3HuP
U6X+FYv6zSUovNJEQtvElxpE7Mq3/KtXL++Jch/9hDcRXa1cm6O+jHG/Tu32lPoc9DStyMBCdIq2
/9HQx0O+Ttk9Bvy/A5u81vMR4TIBcayOezdM1qL9KXLn1++7h/sn1mrwAhq0SBbehWEpQTcOFmN0
b5zdOtj2jn7PS/lVdVzVRuZy91a3bJpek8l7sKbszyoPZpG/JxAEV+08fuW6u6VZ1PX2Yyk9vaFQ
f8+b+j2w7pjSCfLNIBhGVZGtrW8wcCehjFfYxO9D0rOdIhe+LL7jAO6EXTi07zoq4VQTfqS7TSay
Dw7K1VJWz77v/huC5lg24ZOZBufeUNsuByWz4IDpK/kqO6Az4Kl8kZKOAJOOkvs4zSGGkrsLhAhH
gsMLBhqaBHpv/F2I8l6lYyeJnywjs4/ZG5EinnXpaiCecs2Y+JY1eG10KTcyIL8pTJxXZb5zCN9o
hRbgmRkhBI6791Pr18ACqX0ihVWFSTxNxNVF/EgyQzjjHWuOroI9WCTVvI61evXGZaX8H9OhisBG
m+cUKI0ng62XzE+o/DhKFiwRQ8+Jk9/jEQgeNTXVTyNfp1ruS9mA0TcQmhk9Wp25Hz8qn3U4i89g
xUfpdNlvMGAdSuOKtbn/Zxj+1cly5HLOyE6zO4Nb1QRhzE9tlpO5QnIBOybE1y0GMW/5Asn+TyQT
9MSmylAl9ejGh+bXMGXkifyzFeoGLpLjBdA8jIkM1WL9hUJyYliMemZiPemgtCNGE+HA3W3a3Ohd
97bpc9H5N2Xxzhh36fe9vOl+7eYT19yjvmuERyC3sjT99YRrCMG4dcx656ds9NFq84M98Y4BXcUV
7dZPVgwMO/2sZH/wseUtlcPgrdqxOSTLcvovS7OT6o0JBaUCh7As90WvxzbzL27tv96ENW5bCtkf
KKzW2GoVX0glwIea/Rqu/8Sa7M2y6r8lmc6THx+Svl9lwy+2tC8jqT6HPnttxm8qUhjnA2+0QrkY
TMaX01g8VS6q3zR5qxGpTcYIeKXdL978EeT2azi3N0HahJX9I7HpuwgfzLR78nX/4fdudy+ezu6U
HkF95NsyG7AHNYc2GR8Si+VlTGbQmGl3xdyAKJs8ifyw5k6vgwdWRftBsYYN1042/Acv/LMrplOb
DpjZQMgRARL7M1zrDANQ5h51ZWJzqm2kt5m7MxXa33z+XMIyWZe5fbPkxXPmvSq6CxPebSCtcyMo
B9tJrsMMD1VbvcNEvXuCSmvlTdUzVG+eNk57UX2pe7vbtcYz3z2JTnO6msxhJLDA3IZl+pOM/bma
AT6m+bej7BcIp3gxBiKZ2+FxLDKKYeE/pnX5MHb+g65IznCDi7OoK+TTG2PFM+Fuj7mtLsxf922B
5N5tzHWcYw1ebIWxufhlzlWtx7r9spioRFNQEjPNTlKJ9k37mjWC9+zE3ls8BLeqt166jlLDBaBv
jssr2/SOi45tap58edPEiUAGcWDnr6gEf2g8fq0m3toDSP3npeoe4lSeQ97pIEAnnCrnaczdYwqr
LjH7x5RIzhUYrVsylK/mWF6xsVNaZlm5qkb7PRnciCiov3j0XxBvbB3x1Yr44vXyoZqRp4VF915J
cUjBdwO2Gz5zNTzF3kAerbHBj/KcDOpGxMlfmTVPMFGOAVOdDYqgd3foXsY0IBPZh8VVqnjlZKm7
qWZ9UNpT6znpZlRiWytwMIrEIwPyLJSIz6AzlW8hmSvYSTdSKAiINA6NkkjjTPdCjXzFLc0rPtlR
xSeyttzk4BikYdeMlaCcuvhDYqrwkDKzW8LtHGu98vC8c+elZwaE5qojpXYd5Afhs6CHKcivNqY3
C1nmPoYmRkPlPloDo+A6xKrMCgl9vwrQrWMT7ISqI78FAylsizPaLDfmlOdRf4kdh7+P0NkKU/4X
ZqBcHWf2oXlW98e8+dflCcvhBHh14CxQUBaXfA6ki9sqBsg6kb2W1N2u7ny+lD7XKNlvmVfexmX6
nOnUSCRq4KGXDYK9mBStxBEbtq3oF52P2nEpiHqBljk1XmGr/EDIJ5MgQ+wsqVTSpdsnSr6NnK8H
CO6vxWyU4O2bOhpVt6xlK8vtNJRHnTrGqcu12HXad0lj0eWafKglEpbcVArSI1J82ynWLIPaXeky
Y6utrtlMHlft6Fjuzvbagyu616yzcnI7sGHMFkvYpJm5FUQ8kvLQnqDkU4jyafX+OpjpfZdND1R+
7dUKVTKjKiTGxsoNAWw1CXoya9rdV7NhSHmfm3F6rEr0mtY0IvDCownHuISxTEpd2z0yw3gy6+nP
ME0Qep61A/X1kSW+sTIXau7CJCnL6QiaUN4t78yLki7vfO/AFxuuPbL5lXazzzxs1phk4YOlZlS4
Mo+gU+X1/Q0iwix3mNGB4X7yQ6DBVoo1Ki4HFKalYNwGc8L1kI+Y4a7u+29tNn9kOpMa1qVTRMbr
2q15ZXpJfjr5YOj6s2zjqoa3PEuGjcOukF+ofjQIsCA1zuOIE+5jSbzReomHH2TYlM+YHBlp4ELu
NWL0Im6TCEHpp9WJDUOJG8KhifZ/JrrtGUG9Cz1q3KqZbKEMsik3znApc54iHxQk21sHNJf5XCB7
XaU+vsL200XxWeTyPXe5Ogzv0GmHqUmLtgW/1DYf0QzbHuWKg+8FqjiRTDWa1rLdTVa2czwCtKwq
YfutrT+i8haj/DNNkKw5vMFy7Kx146Oatf3uKa+yeqOq6qdmjQwjpn4y+4Pr80DMJGImxhEtw3OA
w2ELafeQV+c2aUiIsAKKtob7p46xbA3DxJDCxM6aPJdTsfNj6xti6rp1ylvC3SAqoBwBPnf1Mljy
L+9aGNSO9YIHlrPWfBNtnGzTwnlZygCu/PSkkgXr1oQ7kE3HvyUFwp/ESbxvidDbtJmJGGqieVjA
NQrRDqfWI/Ukwdh1yDmi1wFboM5Zml1Z2t6DbIYoxUVImWyea4dOZ8wIYD8MWlAgSzKyCU1Ya/vi
d0u/ZnSFxdfJHuUw1+u00hMvVhUtPPJbqj5S2llrHcw0fdXBcoDkv5zcJgP/QmdWyzjZLAo8kCXu
CRWkHGKVQryYPIw2KcilNT5UjXtw6qVdO3ehbscbBT4NCBSJzavhYvQ9YJj76RyE4nNMxt/Z8T+6
sIYjbrpqk5mEgSRkJK0lC6l7pNm7SMRTPtXPYSNPi1cxYiHjfgoWzA4myNgSiGxipGLNWI9A+mr5
y/vw1+sI7s5z3BWSs9ufyifMX2vCo5Kt4ZHjVRVyDVTjz3L9W1qeQ0aKKzOw5k1VhwoxDa4yStG8
Ft/20ODOIX9z3cftZzzhQZu7BWb/sOxK5IcUvJoLRzesQUKa0vv3NSfpfwahBIMckfcaQx4Z4+9Q
N86D74z4Tq3lGKDl4hkOiQyhb9XuRGdM6eJWLqWogZu0ZXPiGZQshdNTwAz+1h1Imkoc1tDjrD/w
PE7boWh/qioc8MJM6DWH/EkpxjBE+D7VclnWCoTlWhbGiH7Z/Cw4JIQrcF+NxGuiPNZdgKDXZjjS
J3MkyvBi5OLSCMhvgvqYv5yAzpj5HkyJV8LWcawJPNj5uz26z1xq1Ey6ItkMknaZYNEdpre4bC5E
V1CnOlq/+9rwsCEmp5p56hoz3J8yCpet3b1K98i96tMRS7yPzDb4rDKtoyEcztnYlCv8L4itLy0x
dCovNWq0+dsdf0VYv7qx9VWI4BHZwNG2rTnadUH74TckcbitGzl2htS3pc7xUqREoV38+gNM7qKw
XgvVbUOvyNZWWD43+SYnm2YVautHjZM6+cGvUZgI1KUDV2E6QySkSb337NbgwbXe2oYbrAugk6Sh
RLbw/si69Qb9xy4NBJrNvNOYaIxyDjNGyFyBRnfhxBLsw+maW4lhC7EW2a39abbLy2I0/qqwi++g
aFEUJV/aOg3CeIElCqPatR7r2tywsTpZlv2bqFeT5IC7Dn+NgwObRnui/wQKvzJD2BKmk5tRx6pG
+qrZ0qcgiMuKgw46sjOL4mWc/S0VS7wu++y2DP+kE2fcaP15Ke1PMyckxKRhN5kTz6Rd8dqAi+C3
mnG/RdPCpZNoo95Nc4vkVdCcjsnLiNjuLAiFINGjwDCH3eqh1BGQDp7dGHucvUzEdOouSh3fpLWJ
mpLCoOv7DcuK8qDhPfMSjC5PJFkYCWe8rYuDmMxTbxc3JcLPBRw+zwunQgE6Z2s01btj4K5M+bSN
gHPW7wJv41TcUhzVbzJ3jkGg++MSWM8qN25at+GaGsJf5y9+7Farir/fNse7ZDE4nE1N9gADtRWw
4ycbqzeMQcTqzMfNlZO8+HbPOITc0xXqgpPdjsxFeo62u1WClu3bmElA6jpjq0TSRcrjrkjnX+LK
1s1UFVe3L/Hhex5V5xRupuk3K5tTF7uwI+0TpEKSElUDTkpgm+27+ED6DyHeplKRxUz7MHqmf+zn
MwzldpsHKkAZi0625CqXefvLQNpbcZKTo2ga1+ZCPOJglxAKnWVlphQFZX8VEmFrjUMW5O9v2tyJ
4WPrcLf+syaEuyGHBJ6Q2T/03fxmx0O54Ux+VliEadec7SjYsfegDShC/PmEvRUjtlo2sFF9u9vh
Ufmbp6RYWYL3Q/u5vgjePTiZeu914a7oy/cYUNomN0wsSUuwSj/lFPcnyEGEaGmyO5oZPTbztVwb
tEh8EEvqPy+T5211Ix7GgBLMHC+THffEz1oncrSYBCB61hOK5QlDc7dcHWweDG2bPViCk1Glb5bx
L0kloPYhp4jOK4gPJkV7ks6C2XB4BKuYg5wqohguH2NqarYuntqrM7pPWD/lnwrvRHU0lrJw3qsh
jAIj/bN0biEmmbmXRYG60KxSqKj3bXk8YLNtwvdeq03sKiaX95OcqNl+EV8sndcpRdjWSo2Sb+8i
Y0tjfCwxEJCxS/91DAM+n6nqD0Ta1Xi/hiRCEfo6w7Gy6QiORvwZoItdx0Rd7xbP+Ei7UhzztGp2
bbEj6c5ldnRjDBeuhz60jlO9j53pBDz+UcnuOQ7LfjNKd0FRNSA9fyM+zLmMsJbitHJgYCTUeeS/
7BoH+Myk44h3IApH27vm4ntOvZdUgtGpyNnceAUtqK3PFfaoaDAUaAHr6nlpfNH6ECrris10QjEf
NPh19iInQDNjM32sJ/hDhV1fKtJUuEEHIMn0qts+kcWusToCufpo1IValT4ujjibGYUUKWDofMZG
KX9rybqQ6ikEY8qZUaYn+P5fTtYCZC7Na6iNfJtbA1I7VjGO3T/NRW/u0jtdwuv6B1fVR5Esit0Y
Z3afgZlgphdv3HovaZc4reUmtBVIiTh+8TVJsXcFAq7gE7GoLnlNFGZDKN9Ui+iMTABAfCkT4ZHI
hqJ+Eql58Nvwq++Ixcq9mZraMM9pwfVpJXuRJsc5aLpHfmfA0AMD6Mbdkh0WVUsRVaEDba2VO9xK
/4LggHppwivSw6XjXdbXTjWfjgQlrI19OoVM2LT/ZIYs1FX4jlYbcai3RtLXsVPbmkGAUTxv/3Pj
ghJaASRZhnTHZvOwZPLVzBRHp9uxlABAsQ57ijrZ+TYxjcl+kvbW6+LPpYcODWRgHd4tNrIjqXNI
tkVVzptckb9qI7O8Q/MG5yIQstYzB4lvNclD7W/8mTFBNRFaTd7R9zCoTxleFpkznJtzplhJCbsh
BdMBejkSY80Vz+/Gxf8/WcNBSIOAwDI461I0OLapq3Ur9V7nkzxOkiSG3jgFVU1gYSg/5uo7lNnH
jOxwAxyHPJACf2ThvoXtjW1wAK/tR5GIth2MW+8S+y278Tj0QENLGUJmBlyGr/0se/UqRr0T1vhS
9k+MYoEsuL0Xta14NRrxn9MZZBi2n0sVZiRUd4elX74C6RSrrOL8FOxkvcEDMeU20eyxyzQDr43U
LLM1OZ5y3w7iLUh9tpdhEJU6xdjrsMmZ8AGRD49O3v62fIdYubT/uluPpTWqdafoSBmXoWhqg68Z
Vdfk0F/FCRIdn7/egrGBN4q3qeXoDeaQWmOAx5juPHzyxIk8MwA4o9B7dByQeE7bXMPBAaPbPuqS
Unxp+2WdT+C37b1aknHvmcFXOJP2qvzHNlEY9mV+tCyJbdJ3f0O0ln7v7+2JkemYunlEGtXRcPOH
PMScqZkwQZC/I8zvBFJzF4TGw7FsLZYo6YGFLokGS/2YeeSKTOxZJavcVsnnMBleysF/Cxe6u9b7
TmYOhyHs2SAtn33FQ8+OeR12jBfoWrDW7FIMjmyO7Z3hhdDBwtPo3106EyGpjs1IRWqu56ZmOd1Q
ExlW80PQM91YkSOYW9ue+5fbEE59zbkvgjdsJhefMVRe0IGzV5jd9o/YjrU1M7aDJvndzOItHwRz
4ia9Gv3yW4Ovt4wa9q/bGryD30aoXoo8VNvCNM6wpp7NIvuiKdreM7echKdFDr9x63wYhr2nrCBQ
C/AU16Qy2xcxsdQM7mvFDLeD4fVH7045JyN1E+uR2NTBYDMWfo90bo1fXmdzHLY9EkaTmFBELBwf
JpVQ55JllPe5txpQVkHMyKIg8D8Cr+Niy5Ho1ctGFUO7cXV+zW2c77ZT7pdKJIBcGYfb9hfBgNys
kW0L/OlcCJJPHTc7Fz9O4mL5neLnQchHjvUk/Lak/+2ZybUHKxPJnrVHmd3saTx3pkMQVyP++Slp
3hw2d5O3GKr9ZOC5FV5pRo1pPPsGqaB6mU74lD/R9FTr2LnYc3sUhHlGc1gSnqQ1BBgfEXe4C0Y4
l328GYblqxrGn3yqdrNhPQzjckCck276gBl42rjVphzHb4Ol1JT/lj1I8rU0hlOVJRl/TID3Czh1
ct5hm6ejTTF+jw5k1E/ja+1jtnCHJqHi078+nsG12aJksOsMzB1bDq2tB8wZ73NS8OwkuElF92BZ
8edQOe8znNANyOertdgMgFBoYVoudzpT17a36VnJrqTWxU5+GiQrzDw3d7ndcjd59r3WBWsgrQM6
LoJaY0RZ/qaPnZkljz5Dk70kPCvrWTFqSLLgxMDlp9PVMdXFa9GiwSgMxTime5pC+eJBCApU/xI2
9XMZqmnv6eAMk+lod1yMKqiPZM9zwCX+JuyKH2uwT4G9kKON+cgkILIMO4ZhJnPJCSYHg2yrT150
z0zen6sXQzMfzAXnk6tvdksePW9xXZXtpksqrj92f52NlGWk6l3XNSlbNqVH9mH0BiyJuv4v1vXv
YMitnTIsw+WR4mPxuJPy+DOmRPMalrtTEcfYeBe9BcG5FTbyACOr4Ppl/c4DRE4AMRfH3Hn/ubjy
VoMu4g3kcOTipH8N025wmVsrPkBnmoYVel1C8XxCyk3Ok8QftqPHd1NSlpp2CEWAqXRCHFGZoIes
xfBpuvEpLlO2OcWDYK/o2vI5ye5HGNMRFECcpl3qbQMj/JIhswFhhOBHlioKSPDJ8+Q6eMlvU/+n
F0C51n9VtzAGJ86CVbX3aBE2dsP4pVbbKRzvbMTiP9QzrzRBeicn/AFleKjDmTlMOl2MAdiSLZ6V
XLq1HQdAaahnTN9fDSGvq9YsRhscoNIq1Qbh7oFvtNy6/XScFUFFgwUyubcwctfpS2vN+4BGkCkI
oEJEmsoUPwhA1ovntRvZcfvX5FbHdR+1rtFsheNRfrXOt5toVHumltHoOsDL54EZ+AIAQHbIF5Lx
jV7zNGB8Yvri1FDc57UYIQUHwn/uM/EY+163tfuxPBY9hnkuz1eXkoNJ88cyA1Fv4/wV5RKzU4wl
pu1fA9V9pKJ+LwcIZ1kOKrKdIM9VlrPVLtbBOrBP89BifQv4yHB5RLEFZp3dm20B3GOBxPVZyX1g
NlHTiXbvJuW1buvzFLOEs/rqQHwSF7RAkVNxbzuFNu7ikRfu6D4q+FlzCdkrGfMxklnDcq5/bwqP
Wd0YicWF9UZixdYbcrENMaDozHYiqWafGocEidbxQc+49VXgvWUvEbxnzB7ZKiPCrRiY4W2Di65I
zquK3mKkxX7IU6TlDOE1np1qH7JJzIbOhPG3H0fmZfQyzdqoOL1tORwl8/BmwSuITqfZV9KGYDSn
wDEZc5v4pCrPSDaFKCJSulZjUFaHQDm3ZOlfE8WblldmdlkWZJRt0TDTymRUM7Ay+ZHYR+PBxCQ2
gueezO+PXmZJxMo29CEuj4G/97eNwUySlZWzizFotDxGhX3fabj6ZMh+O+bhB03BzgJ6UPCz4rG5
eqVvbebKjiFCZ4RU50WUMwc4OGPGHsF6jw3V7YG6/4nRuhS1vMYN10QRuq/9EL+KLvu0ZLnSFbo7
Z7nrpMuLCIZn2RJeZWr1EVr5vueO+dYYC+elOKTd2QjxqpYut8fyL+F4EPRba6f8dToGcEYGRqad
RkIr6r8QaNBmqLtqa/HbL4nxwC3PeDibP6xAnXW6gCxqHUalbEIL488M45/W0WD7ndtY6zefdwV3
ayk2ysyfSsCiK4A+EchUPup+mE6Eua6NBHMLZ0q3DhN/3LU95CjkC53i9q9q+ufQfVpabmNAd/Cw
w5AF9XjDFsKGq7W89aKGF7epbmpyDhh6ciTklD9ZNv+kBeAqmtfHEdFJf5ffTnXzaUzByS+Z6/kI
smQR3mqfRbAN4Q5TN2R8M2t+m17vg7uQLrMNSK4k9FR2cK3kfSow/0M7fFfMtCtVp6feR1WRznYY
hdPCxjINGWj6OaOplL0Vc23VuWRCFN6jjRmX7VvRrqfMpzmnT07DbhNmgAyMwr5BrTZI9WUONgqB
YoUqq6L7A4Ap9rUjB3z+TgQW9xmVJvwMggqBbQzpVmlrq4yaeEfhfdXaYJvvmOKEgviePZmYu5hW
wfAtE1KC+0ulFe+Tr8QbsBa7pHByf+6qhnllqMxDUdJ1ZYS4T4S3RIvn/lgGK1bmOY8J58dTEWL5
kYbeLk367ftnYM7+uvSYy4ISRXDp+semQDU8L0DdWvxLGvjDypUdJKr5OfYo7bLEMWhvoPFOKCgB
cKP+NJEllYbl4j3hDC6hVZh5upYN92Bin6ibpn0+3+em7euId2TOqcPAv3fktWwAdD4H8fDRIz9d
WxnE0TzjseMogxnPOhVq85tBlmdkLPPVM5t/LTRCQsjLN3VfZDBJB+J6DLW5Ln0f/GOpqJCK72EB
O9WZlXOfgWAdgFcHK8Awt27dQ7xliBfmjyEMktSE+tWRYuTzL2aPxT/NWGst0g5RaDmvSe/9M9FA
bgqXvi309Bvy3XW/uPOxY2bFFYOCqkEDm6WURlbB0ZG5HKbF/Vc1vrvyhWmwWMUCCEAS0P1O5nIy
0xb3Y1xwn7EP1jUik4bsK84pHtcuYa3IgbYGhBCR/0dzF8J4K+YWGTuZr7U199Hg2ceyFPuZ0nAF
xeDIqYttsoTRq5yU4Ja+YntMvZciDfUmd61loCMtinv4Zvhgl2m2c71jXTfz1jLmi2pl8k6xHo2L
tp/joS6fay/A8N6pdeIMLCKWj1wH+aWkLuhDwCldmFgXkU7dOxaJau7DN01yHZpeG3qkOOdJnL71
McAMO9E7z75RL7q0WE+JdvjiL19DFsPAI+wT7plZfrgyfqzKinFTmxDp0pI3JLQznyqbtYBI8+5A
OcyG1yKDUTvj/KCcqy3kOVCIJooiho6kHdJ9SRupl7A7w6mAB+cu7rafMW+EnA5EIc/Z0cI57LGQ
OzLHZMiq0/LVJeb2knnp8+iI4pXY7eSpzduonfJ7jHE9b9tSl6/V2qm/pd/lL4xMlteh3ZEGG76A
5MpuPCaXInwT2m5fLHsRr1PCcnGa5ieeM75t6zqW3UGoQkTdXBQb1wS4XqagY0TFCJ8JlIaFPtnN
aWkzpl5VuUSNM0P7XBJ5sisHGF7C05MKhz/0IgviCsLe2JAOKk++58vT//5JozXaVbN/swyjP6FN
81ex72tOcalO//tCZoMpV//7xyR3GkCb9N8dFJyTdcgKZGvMLdXpf//hf18gGFvrfG7IJe0bFu+Z
Z+kT4aH//0tZJ0RH1oAMsZboU3H/0dzyvUOsUPcsuXk1Gte8NvwqGz/g9pHZPXmpb4nQvf8o0mvz
mhFYdqUcePLJCTjiqUPgU/LXS8SiuJqxEle05W6XGpfk/n/+778ktncTbbLsWCQfDQ+eWDSUPj5e
QZ583TrL1TQeFit3L9LKlmvdeyrC4RyvCwh31zEgnrfH3/tQwq11+Ja5QkW+ZeONi41OH3qMPttz
zFFgEEwRidhBMJLfmgXGxbE1+ANFFgb8TIbqHLeSXEC5APb07is4xMDohM3msQyeG2X259CImW7j
Q+rP//vSsV5jWZz/IFp8gLcyHBbdsa64f6nuP2FEzbCX3sTTM9eXAaADKbDs6RYWO1hU0nPcgGUG
WSAiK2dDmIfmuDGSHBqxyFkP23a/tTjo8WKz15QNEuVBxcB/ROUOiPv4whiIhtFM88gySP8hUEbh
LbTQtCd1OZztahjOHmJpwE8cIdbcgKm0KPW72tdnef9CGqrN3WLc0/fKn9wYp52uvjPEBSurFJ9e
3qE/cYsrm7JbAPkP1tOoXxItmCwu8cPACHAVjBiWEblazBXNaZu3mbOtWjd58oVKnrK82lbouS//
+zfGuvYZF3ohqr3MB++mO8+7tX7u3aTAB/nQq7y/gl8Od2pmN2JTNERF0rKXF23+xI5jx87UxfFU
WtuuG5xnWj7x4Jvxd2khYRnCLtkIhxCLImSrguGYBMFyTH4XarTcFz9EJSuSYfzmwU3OKcs4jlcU
NfAEMqQxPlwWd/xhkuvs6WfyyDSGPRbWM1ev+TbbGYhre9K3qvLqUxL2W5Xr+0el3jJK6afMvGU3
JswBlzFbi6IZr0wZ6ITuQtVgQF6HU715TCROOHNQ9Q+F9CsKU9ftjOdqQsLT9wzo4jSF/eyyl1pE
/WGBVi3Gar8EYnoPE4TeSILRy1DXH1NQtp6PvUKyrPqZ7M9sGJlmJ2H4/76U7bwfnDnZYzzrtwN5
TXNRvXkW/+L7yYd2fLHhYwVImfdbZnUfjmTV69WDtZnqFnVDlpu/YrZ1NKXvS8/Wh9DMGBXJWqDr
pz4vw9VkU9671WVIpuTYpJN9lKgOjoN9TuYKZwF30GpI2TebuXcm8Zw1i0UrnXeU/nvJTYFduXQR
TdbZpiESalOFxKsanvdUeUyeAHxNkd1eCoQE/PSAvHDkJ77j8wSqmAe4jwLsDIcx+GWAp+4qXP1Y
uKQikpawNzzClOOYvquylNwrUX3E0HV3hogf3JbuNwXvALxtrVP3nxza6ZhpmVyWcN6RNT4+Lip5
nVLXIGdVfTju5OxS13k25XxlKf7N7DE5hQaSwmrYs2gbVrLq/MNY0xEU9z9H2c/FLrarZV1QQGGW
TqNFCSAJvCdewqE+Abvt8va+QldqC8Eq34whscwlyUouC4Mtnnvr0SSR9nGcoW2O7ncbMlPpq6bb
xHXio0NMYPgAiptFI86ddNAR+bcKoiPLfqVhMhBuRZ45VUfnNoB5fgZpqU3FPqnJizMG+HUsfHtb
+BYPYhcO+0pRECZ+e7CbWJ9dMXSPU0m310mmH4PzyQZo2oEhw0anSGyfqwTHRdBFuhuaQxW0Z2xH
SDbtfJ+Tzboq2YSQyWUzk09EWpImwPc2inhX2On4sDT1VvtlEYX10GLcQE2WBN1DxQR5dSEIobzN
1E+EJjnBduhSecvVtv4/6s5kOXbkvMJPBBlIAJnAllWFGsniTF5uEOQlL2YgMQ+P5q1fzB865LAk
LxxeWosOdasvRbKAzH845ztxKHmuVjHX9AN3Qm6UV/M0IukYZ4QJymKB70TDL6irxd4mLt1eqiyo
JYdpn1FSTL2913oO5i76A2z7seQ3hNzCAtAfubcQCIydjNvmyCYplc1DogpxiNPo0anqe1fbe8hK
7336a04jH7pi+z1XyEMNPRpbi2aMYDoEc0k+IlUzsEtXw7hPHfswm+E1rofDUExk7BhRuSn0DkZ4
sY0r8NBjD/pzrFidh0OEAOgmPYaEJAnQfOinWAolyx4JGS7/k9J01X7qIyFOX5hzYQ6Q5NyIR8ut
vvqJU8otxHmWzmGsia02+0812udSQfFTwD/jmg7I9Jo9G5SggTRHvTZDnpQKN+KYnhMv+sNHe2G7
B2uHzWWKbAAIhn+IwroIcBkwbWeug35CHSJyz6aJqRv81JktQkNLIcxw5/4l/MA2RFWOTGCgF0eB
cChMpPWs0rfFujUv4+Q9q/UHyC6xLfiO8EUdFlueG6jz6ZhbhH7M7xkMJoJku2Im4SrsXwx3FSKj
EncTFnvCfvEGZ1905TWr6y8cWe/VqnFvO1KnrMgDm51R6GfyB8kJSpS9Gy7DPlcReyk9xEd687tQ
FXuoTUCKCuMyKJns4O9/dQg2GMV60cYmySLkkKr08J2GYN0chifE3Yb7aTdFmF3KqNuqfLyDwwxJ
sJkek8g8hV1Y3Th189utpvs2L5/DOiHcSAQDfoe+eitc0mk/bY7jnaP6r6FRO/Rdq7Lc6t6yqdwb
IST7qsnRBnpeetMzutT0PTCQnF3u9u9a58amskrWFVOM6Gy6eNGAoaO3+ZYT4xmKdcQCaI8xCnme
SQKlb8dBa/nlzmSdMBgeO7sCaURTbhMFnKXNsKbX+J5dXd3bLtYtQhpkgaSqtO3wIWyeavS4rGui
+3HGH1kn91X3XNjpzuzdZ3NGLD94ZI0N040np9fZw5XmcAlz26HIdBVDYxXyLFV9xak9bLw1aRdD
G+yKaM4pfD4EXNrULH/bsjnHyWKTzqUztM64PVKSNkKvx4VFoGfun5sCrGjVytuosuctWsFjVrcw
09zsPXXieOcs5YdnIFQYTBAAOerryGpKGMb04s3Q7+RCRQyJhcrdNr84qQlbQxk/pQjc7BzWa6cu
I+j7NNVimww5QCi/dre+GF9m5yPTIDYJwH5x8/ncR+Jd207FrKN8rQmWk635O3pSRTjs6xlRftEM
TBjqPFC9R1YPbwEjXpEjnzaMHSqIoH8SVi4vbHNXtQVNKas9DpECdUCj4heOyW2x1N15Fi9+A4Fz
IXISWN1IPiHPHmErTB8Hk+1vE8fsrhFv0MomsUSrVEz1s6eY2fq5+cGDtO7o7y1hP3dZdU8WEAWS
T8u8NHnAADJK6yDMsc7VUeNv1dgexp7xrud76a1BqkYWL6+Max4cCerEwaq0IEfcZjSfCOyGD6KZ
X4kwRNrG7uAmjR9ixRaX3hKl5Mq1i851Fo63WNejDYVoY8wrmGFFVbKAqHr0Tti+ZliOLpdpcqbZ
DDvrc5otzVO8WrlTWviwkM5WjuJjVlMahMO0MGMeHkYD3xuT4ORsOPrdSoZ7U8yK0ATv2BDxecTO
PqJFExaNiP1EdNC4r/jmqu4tzsMPZc9Pi2tPDMHqHZ9S4LTE7gKut45gYC9hD04L7CF1+DN6mTdR
MdIUeqLuiU5NVPnbupje4RgSOJopubEX68Uq3DIAPM7cJKYXjoiVt41GbhfyiVcRk97WUtya9GRb
2TUrxG/aLGo5+ub8YZrLMyM+UABRsnXwU7Jdgd2osx36kEd4LO/rHpHXnVBWphLubzkMD12BX6pu
5qMRSZiKIflkEzJejTRqiQve4qTMrrGejmXnnRpjZ3SadV6aX+zRsTG9sfTIh3czh6o2NEiK59Y8
+GH1PKQsd0IPb7pu6O5KBDiRB627L27hzTw5igWf1/TkF2XxhwdvT2B5uHnqvAywHuOo7SHLIt61
iWHmouU5tMMal9zEz9AwV3LwCuX+oUxD8TVBlExcfz5MFbqTzsqG7Txd+rJK7xqdHx3csdWcjMjQ
BeT/hoiSemdJDzXMyuszjOkt8qBCGNV8IgcQfZ/jNYfa/+UnJH/pnKMdXTf0zBY1sukgGLSNdxTZ
VIApEeK1Y9/yPOFn9Jp23yUicDtozQ2OFRyV6NVFxqY3a4N5gCUYi/pgwFCvPPu2pta7GQz/Wc6z
DugwyCFyo80iEFh5M6swWMvkEeFUdSIizSq3CiYmAK6eYB8lTzKLrnJOfsM2vHL2QH8elnY7m958
sIcHs0WbAjLgrSsekcpcdULr2CISbeNmp2YH6XuRGAc3EbciB7pSLi/4VPzdwkQMTwZuwRCH52CV
1g1A/QAFv7GrU4elYLf0zDjaKbBo6tnMA+0iRvOapw2+zgHVKO3HTkM/Pk0GxVGYHXRY4iwXNmna
Jrhvj0kNbZJ3wJQ03C4elWhTUbRky3xUHWzirGjdozbInK02GUo8dmdTuHUkcEA2Trj5Layn3rhf
uvYAisENjLF86KTXMoWjeJ9GiT6vi86GzV/++m+mm6HZjNpNwtV+GuqlwHo+89NO7p/Zl2XAlEKc
C7pQ1T5YQHYueiJ0d3SRtdhufEj7vW9EJuKN7hW2IvJQkWWBZ/nqrZU8twnfxm1rJuptBEDdum++
iq/kkVbHsEK3aHCtvvWM0gNvdNJ9vZTyrUPHyba0tu8qWTc7KyTjNh5+CVjabzMRyxfknWsHzt+O
wyB59GJzX9YGvzHHGW+UNv/41PRXyG7qRXjPiI3HOItfzdhdYw2ndwjROFHi/s01Yn0epFkDmkOI
jF0wBks/uruwxqXc54U42rFnvKqh/R7bEP3NKurOE0U3yfDfcg5u/ZckNz+Finn8IgZWOI1J6QEm
PKYosit82YxDtz6vDkoKqF+JbUdbO0/mYKG0YMP0ZTrs7nTI9iVbGGE1LlMSxFeRSMn7LIcEmSWr
ow5kCwzqrT9N2RPTRm69FsWn61Zk3IopRVLuw2bsTg6SLOIYO2NLnUFe4DrVWyob4xIHhdUX5rZc
e5xqLs61mXuEmFnFxhxMsWME+1XN5Xvva+8cGe9j6P2yzKE6Yw14mGk8QXs4A8o4fZw7OQV5y+J7
QInld1feS+tGxzNFIyvFpZ4RImcnuoyLZIyLrpa9rMy5urJi2PVdfXH1ah5aUmS2o/VD1Nl07RZz
1zFL5CxqX7rszP0gt5WbXu1EbZi2O3up+2wz1hHhxPGyzXUERZm+eXD4JYxWIrdpVp3jHI/UkPvM
FuP0NTXF3TQtHlanud861nLqlP/TWyg4l5lFQaIjHpqFKMKuN8xrhClwJEnjJkEdvWPG91SRzmIa
6d61hvt0FLQsitlKdfCT/KxdHrsyT2g1hf5Vpi53TLmYh2wqzm1LoyJB8x94TI9EMM3ntKZkdJHN
dbP3Xc1sY6d+y5xukzuL92qQ35HE6cJ9wdkeWW8u+0DEK/24dxX5DjLZLpDzY3ZUOOwZBUAqe14q
pwvS1kM3aqn3MsswL0ApujGKNQ1QLqt+E7bBxPRgTgiNjN3+kKdWvc1U0h3M6aJV/GvWGKbwI6aM
CPZLqmGeewnKwsTeCp39ynInO3pj++R0BWGzOYEGfqK3i2y/tQ4Ik/wyrNrZ9+al77MLnep9PLGB
mBWFduvA6AqZKkLMYLwgO2CsmPZKGl8aA6yQBwQ4FNN+vd4KrX0Rubh3VXzQCU++V2FRJ4nsjfab
sBYLj+6SwRpz4WmIehen43Vcimg/F+VTb4lhh0cEa33FfL4QK88dp1QT32vQoTdsC/xNHTrkXjS3
2PS/ZnN5jKVzKi3ZHZKlvhQJ1Y+XA0Wu8CkEYbucoZEcmSMSmZfBunHblD14s34tviA00e9Fh4FT
GAvsf9Q9hFyVZKNAPUDzT2I2Smh//mHyBJQgHYibrXKx9fNHdL7rmsR+akRS7kckxLTypRvYU/o2
daxQqt74ZDKQplhknJQ8QGoo1BHbbhoIFkigYJQJLpiCUCGErRdZIUSspxnSM1vPcPD/JIZ9tsvh
OOO5OkBQnSEQjnWudn20fBv+qSp486WszmUhp5t55JEE+DCAFN5OJplq5kL0xNjVj25uTaxQkQDP
rUJi6/C2K8UtUcqzneuEkcxLsi4029I1TjhH2w3vBvx+8xwSDdl7yIKMhBXGULeHUHp/bJJeDT0z
Q2Dozxg2I+WeyMESEZc9RcYuQdO+xCILgDKE3Bl48RISMADAW6dqAHjgYpOHX8VyI/wVt3MSjNUR
HyHFmsNtgGwKMWf7SjQHaTdlT+LfirNq2KTF5mrD4o1OPfcPXz2mArQCY5IwReAD3uDSglIlo/1E
giP4jYQVFYfnuHYnkyvg/kQHWY7DgRqJcsqVd27vsBEHN7WpmT84Uf5F+uFG5mwbewnebQY9cHat
YN1sbDq2WLvS4iVPR34EyyMxPUmM/shv9rVB6YZU3vvsa5t9mhC0MnhyHz0iMvqx/PRz55uS7yXO
9XNfFDH2KHu5sRuUq2OpcMUZx8Qcs13X0krEHRgkb8EgwEEIg7m7xJUFOhqv14Z8BBilaEtG0p5T
D+uYGqAlWy6S0vVvy3D+Nc8YyUMyY1AOZJsEKti2uVkQr1y414OqZxeYJ1a4lVP5KK8OUWukj8ua
ownTyoHChPyQiECsrrnL4+XbogNkA7x8xhENbzBrJTlD2VCgQtmaI070EowTfS3b2sZg0uD61RZT
mwOsMkhtpiOkI9NNQTyYaxluC+WWJ5ma9cWvqVtbgxEo7mtwqQylJHcFQiEM6BJ1X4iOYBObOBP9
0DzEHpkI2ueVq6yYsVVyKJj1btJFxTvW9YiCOFk1omSGk0SlRcZTXyARqgSe6wrs4M6Nu4PC2SsH
0pgc6YqtG3W4rrAfOZD6GA/9jK7xu3QIfh/REe7XwdIkuf7CNQNskCPFdDqwm0XOY9UCQRjPTo8A
GU9Otvfu6nXvWCrQY4zhGKF01D+Oje4/tT7aOG6vogT3P+pPf1ROgNLymC7EbWoIFrukJY6JmHc2
53PxE5fm06wo1/HAvEZp3G1sdwIeWyRUuw2e1hb20W2WLS7iIrxijnEsLqW9YCCqWYHVeL0W1ZUB
lq5PX2DjUi3yYiJ7r7mrT53DQdt4XN5zOtmYrcmWXiqUgIbJqzHL6aOaktfWwfiDwroFuEb2L9O5
fhUY5ZG78337SfT1wurtVfdoiMjnwMwgHVCHqUfTP6lHohdET8NTWtyQabt8WT7KGltNR9hyzgZ+
Z4YQPX9MbTfwANRvVYa7tw7xM5PEtBEiRo1FfulItOxWCafflFn1kytnPBjDF6ekuEPCzJu/AdBQ
bwqTX0j8CU5Y9VwebTS2QItcBCoGO5AhHQhdSbxdObKKRyDwyGX41ghsJRWZW9nkd0eJDmOkfqRh
b4K+iW5Vxp6feuySMjTeZSkvRp01t5NFMA9tGKMa2b9MabkuoqAuJpH4Ga35Bq3WHvNQNTE81lXr
n2uWdf56/HcEfoZp/c1CbzdQ+WwtBl1JO+X7iVmIE7IYT5ErAFSi+41gjQDH4BvkdDBCA35D43+Y
FwGmkmCX2LBZWHQIaP2WFkd9SacZN9VxnFxKo+yP7ZkwjXlSkbuZ+whpaeB0IORXAReBi/QzlCHC
dk8DJkfibEOLJkJO2LbrcrtEdjDZPMJu2Y3rzJhve030dCM8J2ynhoSogW5imrRE6ZOKBGICgwM3
ZdlDNbYW0gkSKu26816MMb6SLhA9jtGOd8P3mFpGwJduKsv/YfI0Mrym5j7MnSo2U+vfR2N4zz7T
wZ0+ACp0EIAbK84u89tjNN1bJpW+7xmId7AUh4hVuQLzb5WUF7Ickt0AuwxrAQFdzjrbi3Bpcp+Z
UqXnUaJBcoiZLPRQHlJHnzLb9QNp08h64cmtuWhaPyUQfVynBZ14dbUPIquGV7eybLYxES+88s7G
maxqk2Lx3w89ftmk88cTR8ShsGxUe+vLOg2l5MBIDqofit2wFHDLzQNGsBdrYo5mxO1dE8nlQojC
thLmo2dxAmijvYeJ/0u9xc3Q7hCqneAx/OZVXEUKFdMIzUvOyBr9+/jO4Vu0GUbq8L1jJH9OCuwA
iO3+COWfpqm9q7tkCqAY3AFLY0mlkKXZmiXBbO6UBb6S/uNFQ+o4QRyMN2PC5npCw7G01qPb/vby
MCeigmsotxiZJsIIgyi9+so0kHJrwuUnLF6KnfRDkVEzeUBmq3JV2AKRQbosHqUDwDWrgZ6EeqSn
8/2NMge9FVup1Xuf4z2OQyQslAnRcKoij6uRztyOqdE9qzyMTfY50bHjRGkoeBjZkeGEAh9TGNGG
83dam7+sjBjb2hN/PKaJN0Wv4k05ls+9gKKPPp3Bsxawp+Iy2SdjWFM2GJzvor1v06o7iqRjyG6J
Q+5Ev8jYQTMQtvfK7WveDLJhUtxIm3HJ2ZIt0U8oiywYheudSIUqB5wrQ6r/oDCx34WjsAgQ0KYE
iqgSN6rdmnvSldmd1tNzkiE8ZIyCj62INkBhiIVymDOmJe+BDO90JHjExr6/lCWRi4ycKaun+7px
zHPtLvjdz51I+gfbGtOrwsRp4lC8nbue68XgkRucpj/pKd36urypZ9leYo+pJR7ld3t5X4bJ/qzD
LeARewMBPcRNxHkPRqhhBf/o5yK6Fp4kVY57CKqLOnUlc7oxntMDZQI/za4c7PqXSgRvtEtGGzwx
Wi2XH5MU247ROP7GZRrmW+VONE4+IRqZxF1lK1aUkT6gpeGzqVn+hDlSVbwOtvHdlEhqOicdAt+2
YbU4Zrohmd0mSaXP7mEuf0RZbh9SVmZ3Wj+4Zpnf2vn0kw/zEjBkY30wHMaJj4SJ4Cnx7+NIjAdR
TxfLnPRRJfeGnL4ZWgxPHMD5rg+tdOfMPATzum0qvcm/6+y3sbXVeXT0Nx1/tHVEezSqMd3hA1X3
k7RQp7QxdWUp+lvi1zMEoTPg92op7jjqxhuzRqqhXXnGa9LijdEBD/ozm1Pzs+n1E281H0fyFFd4
/EDJ1ZgU8SXYE8OqxjTEybAijLAxD5vPSdd1BY2dSk5SsFPSCpoo8LNYescuF97JVmhx3G4Zbz1d
OxBcR3HuqksWx/alJumoVFV5snWxaWcvgLTC3jipqZ69FVzTp8chmZGONIEzd7/DEYVyOsWfAgEb
4aSBrewH0HQM3hvveaieyeS6DQFD3XQtvtA5WnZJ1F+NYfiF6v23kAt/fBXvOPbqj11778l+y4hp
ZtoWhM747iempvnyflttEfB/x7ysZOIwN5pQBOfaAawtJLMAf4xYBvRcvtyR59K9y9qux0/KyRry
T7ZFH7+gPz047fjTR/ap5VbHx12FdJX4aufRwDjJrM2L+3Yzsjaux/vawhFMIMNjUvcXyoW3P6id
XhOE3xpRYe/UKJmd8LYU3a4dKkp+555k6pdC13jhnOV5EOahttQhlRIGFkPs0o+/p07BjoLvk4Rs
Z/goAAJhOgnjj66s9/93OOkbDjf98518/r9AiwID/bf/Ynf+T7ToT/Mf//7PXFH+/b9zRaX3N6ih
aKmkZRHKZAkopX/ninrW32zLc1zTh85v8yjxP/0XV9T8m2kJMKT8x7Lgklqm7fw3WdTy/gapFNy4
aytfwkNQ/zeyKPzsf2D92g5UbdtVgpgPC6PJv4KJvViExoAmDmKbaa1W8QIXrn4zOsnss6zfcJFi
UDWSfE9zQLCspLHMkJs2GlNFze5Ppg4RcpzwmlZtTQaOQKqUTf9oGvYJ7e59r36LpviaTBSSUf/E
gfMHkmmQ9Pi4aNajSrwvLK5v8Dp2G6uX5KhDDFkV4VBZqP5K/3Vg1H+TKslt8cqauNkN+EQRRAeW
/+62utmAHE5v/pf0AsEH90+/GgnT1eaTALntmBbhE/+MHi99K5oMI5kQHuc0C1NgFOrM5uo82O0x
9SIi0PCmnl08N8uE4FrLXZV0P1HJXiIKl9XFGrLiGG+HrCfffaRXzfvf3H3qNNanqMX00AmvRxZj
hacU5pgQDaPr0vhffhDrX1IFbOnxnHicz2st4jryX/Hlwk+qmCE0Jne4AJaW96UWxbZJ5geuR6rJ
AkmcnaXRqWXLy7I8w3S5MzHi/MOr8Xes7T9ibH3xV1rHPz5uyrUtR/ImCMnzZnn/wqhPkCguBL0N
SOyLU/EoTXd8i0Z7hzHzGcqxOsQOaYZ+BU5Dh6Zg8odZl/VGtpukfyddjysyNeAKRTa5liVKENOO
+y0zymjDRvNN5R2JU9Zz7+T2I26bcVDbZgUud3DhjMm9VWXz5U9xcWhr29nGpd+8puS11n5zIQ35
CuwSkW7j6c2ceRkmVdydmECPIZ8y9z4fdVLoo1vFZpBH5QOF2JjAUKBZ2E128Tos5ql0mvB9PYGT
z1UTboauwQg/0s8ToUzbkjI/B1X74ufN71o33s7w2vRYtavnIsu3dRwijc9i/xIpXopmAEHZHZea
5iXkKd3QQTQrV0EEmUT1Qq70Cz5OVgNILYlxdsO7AQRnLunyPehse7Vgrgq79HMCGHPbuk84b8bn
8hrDGT8Xef85aZVc0DXg8YtKZ1Mvvxr8ygfblTv4UQzafdpzzY6CCOPNPpJW8tCG4DtwnQZeM13D
CaCBNyt/B798vZuGYTua2bOLVnXrUebuS7+tzjycmCWQ+pho6wqn/yRSEu66Oapgtt1vyVyPax9o
pOaTmGXRXowux+U9gk3o9HSrfQksCTTjriR8sWblE0wqO1ZOzew+Lzw0A2Dm6tk7e3N0rI3I+iSQ
wWPEMIaQT7Jh5/UO5iCRgFJgBkvO+LLPdD0Fpc7OXc+oOI0InawHTFnpfmxZ2LaDfjUSq9stJQq/
yJV0Ck33beDi3qn+iQNuTRGS7iZd5XKdTsVqhDFS9MBIh3jh501fYEbPtXON2QcE8SqWUCYjIsyL
8f0SMYWHAa57dBjcB3tV48MxlvZpHuWzV4QMX9qWcI/2kVaRfUsY6T2kLIvCfw32FBbMQdM/jr+7
OfyKS9T8YgY15Y1wZ9pBPraFSoNKA7ey/e4PK9cbmArhJWcSy27HFMzqsqIMRDk5tPvWH96ejzjl
Bx4uYQNyxCAXLWm3OQaNbY1qdK9mOMx/qUYRR4EnnsFm8cI0APQCJgwES4dXuyggEyHR3pgw5CEZ
tTm7T3rDHkLr0qBdYC3y3qkxOsAe2C8Zgkp7CfUprjo0asK5TYbUuujE/vRgN97p76rzza1NNC2f
pvE9xMheFgAKte9cqV/fEfie4xH3SatR4LFMdW/KlXNYtva7Z+XPjJVseqNU38za/8Kcc55aIond
GAdEjK3KlVYIchQA8NKnxE+m73ZKZcee/KFBRw1+lR+oMB24bYn344eUwRUc4QyqwH1bu+dhIHwB
JdMz0jK0ALW9aYiCexAmz9tspfs2JbRymMTV6ubLjESTIpzh1SCR5fnqTzoikpr7S5Eybx4BHAdF
2QfRnEABadWLPQHeRKvEnIavepPgGUWz62HxLc9d6OL6SwyYRNPS4IRYX1XEGMdCPCOGfHAW+xb+
k7jxNOpdsVo3pvkdBcZyQ61LDLVdbtehrchSA/Fz8dm2aoeUpt31S/8mbO93vjTRSx+X2Qkx4FuN
SUcBUNSN9RlmAJ7RnZIq1fzkwvXX0+fLNNnDLwBhjazHpCAseBdQC6Y8p2/twfAYzpoTj7wTahR0
UZ5vHsUChONYnGzirqFJWpdEj/5upBcIdDGYKKtnMod7wMmdvpTm+KZS1W61NEKUd9+9wIku4U7f
l5P3KImrwcTZIjZbCf/hbKtTj4l6k9KZpAL3bW54gJMmYgE9yNxxdx7G0jjlpmQIlXXnJVXr058S
8sN8/xMz+bEx0P8xNjiEsOB2puZaT9unIvWydyPFwuY9zMXg/0YnkW16g0l1vBjOzZgSbxd5JJ4u
G4/iAKN8dY1iD91PjcJP+Ndy+u1q88vLVgG46T/kidzh7LyLZvu8uA/Ika6x8MZgNPxlH+bN65L7
/Ejt/IFKNmREyIuAWBu14RBiLRzjUz9Ee0tW6m6Q4iQr+Zq7WR7oycB844toL7T9hBeX4d6YMlBt
p7fFJsEHSZbc+3f49aJgqIpP0pA1h1WOPstg6ip6xe3geb8xLq8/F6Jy0Ypfs5PdDV45nu3Zye8z
qzOPGWpDrSp2D+k+9jMRMvZwFV8TdaszzNtWMjHxYkwuGXKLCz30o+UY2aO9/qXP72KbPUEsw3Jb
NtXf//HYzXjRXdQhf/1BczCarar4BrFkoZ7y9P1f/+5SDtHFa5GltSamC/Xa4cu/82c/eWlks0sz
c3yn0MbiUQItqDpubAxq9qEkjx53cFYHy+yClpyRzoTJxPovJpcU6SOlyQOblxci0gg5a9vxWE/q
NZTWtY5mNoDx0O2BZL9PZvJClKMMplhmO4iW2N47IBmcB9mU/qp71uMhOC4xNh9CZc+VqqytjYXu
pizGRxRM2zhDxms4zaPoKxihzrcOmzeEL+HGt0vqi+gpbbE2NVZH8FtD3Cl+OF/iZYsXwU2Jprb3
qvw8lSYqBhcjqFffdyWGlmJRCsxv97TYwzXufQMOYPoD84tpbVvCif/pVWZu/BTKdynNL+5ScPje
n0E1FUvqV56mdFetoEZEN5hqcpZrnKF/TEqCocn0znWIcbTNNAee0m8gzR4imXCaNbl9ipoPrDMJ
fcD05Q9tcR+r5k80rb77ov2GkbTHnUbwM5rsJGWH3WBwtZuxfxCj94CwqNnOjWFeHDbhTZkk4PkT
vS8XfkhB6vB9lutLJrL+cfDyl6iBaaGb9o/bYr1TX42OagZUaYHXDQ1+zRxuUr+HQXEB5oZzyzLp
C1cR8Ig5/2F5DDQDA/iNNkk7ZU6PEtvN4PykyCKV2dzjECiYgOGGBTKIUPZxjPUXyafjNp3yanUD
f7PMLO/EqN9U1qW3E1vqfJRJIPPqOzVzfWevNskh4o+opKA08OpjFDFzFjY1boYIWOfqKhvt7/MJ
EExniR0coodOTJDaGgySPKDLziDSBz2XdwJkO1eMuRd9LeIC97xpkzCC6nMzrMh6EaK3bIj/66wE
JWDiq9vRntt9I/OvNu2DJHfvB6LTANiFa0/Hgq4bY5hRkaJgcody6/XmZ1zZ7BcQT9rQ4EKXqdSI
rbwVFrTgzvwxwjzgwEUeLXV5V0XjqYFdfetJFLmGLt8Wwcql6tWtMa2YPz98ahcyW0k5c50yDEIt
GP6ICplzVJFYj4tqY68C91QWwMAyoNUuYo+0ZIOmC6c+RLkbbqRfZ1sUnZcUH9jekRXsxVkelRtf
+D3njw10owzRJSLU4tTLurhmE8tf2Ape0HogcGQUvudRL044ogRc4OzSQIghNDi+LKORbD12eCkg
Sfbz2SMJw/t4hjfrF/W9qlOSOtF6jZSFiLDs8uRjpLB8Jwq6arhSdl491SWPTR03d8KP7rAUBWzI
jWNlZ0NgGuUPRKvublph4bBqaHAG7ws+zplv/VVDud+JxWJnk5fs76obyxmZ63fjSzV5ClY7oLTa
Ystc+hC48/6I60TcL2X4yrgBoodi7GRmxllbrk0skgHPtirQ6KNr3Lh1aaEzB71rpB2joAhbv+fU
C9cDXHHHO+O4RO3RqWVv29jLX6CYw4HUon1QFPYEdTB2S/qLz+3GKYwEd/bheVfykKFCtBVGnLjV
++ovLfAaM9BOwIxLL3nXsc/+TM6HucwfRrxGUeI38Pb5rcbt+DulJKBAp9nDMkGfunUlLN0QCqbT
x6do6TKSRux7o+0+SOnVaOxtoebA6W1OvvTOU+xnKrSSNijJpODrMLHecp1sOcPIzlBXs53WbVgK
eMb+aQfjo02Ls1jyO5aIyA0KijVRQXEAlv0ntB94KLFYFACyDF6woJ5M6tkCAGWbHFO+1k2VRK/T
OpagjkFO5n6GYX7NNBfK0M8wHqsfq33KCQ53USEJkewsL10Nv0ezZlvXKevTp+PmoK6xRC/zjWuM
YCYM0slt/ZqUxsYFyoE75iYxwSHaGAoBd3Sv6Mejq8frVVZHzxVvjJjgda2fmeDEd9hXicgC0miB
sUkow4BM9KjvF5Is1hUJfMThVyL65QZdmxnUdQqoRj3EMBX9Vn6WbXSF7vJkZ9mtFPmzC0ogdP07
rBjbNK6PfS4eXaNlO2v9yjMmhaMPDdTLYJCIYzvZT53L9qM3NXpLyHxJSqJFGdGcAoFTRvnMTCvd
Gn6xNwrn2bBgks3WCkNHJ/ufRJ1Xc9vKukR/EaqQwytzEhUoUhJfUIrIAwzSAPj1d8H7VN2XU7a3
j2WLwIT+uldzabcSzEVJ2hFGzF8ZHD6blr4JCUrDkeWmX+JYzd1zFFa4R5PP0JEXSh7o0WzkY1Tz
GwaXgBD/jJXFqRR/CYV2GQIzoH/f3TZO/m0myB9Nv6ZIWM8cSJMp0c8wseEIkG0eKmsVTrjZKTYo
pifbIICeE+puuifND9J9ygSuSNqTHo/71NUIi1UtfSkcJZko7yasMSjZKWPv1us+O9vZA6rfVEDj
tnjD2ZIx2WPa6HY4YyGx4zQJvZOUpQm7UHuA5eBHwH9lZrEOwvmxokSsZd6TDNUFQ33oFoA87qFb
gYgFEOUrmkRaWB6Gr8MM8vFvTBMx2/IxBYOVKbXOGij9E87tNk+fHR46PSCbFH5nLaSUMPA4tdoT
DljGu2ASsBFmDk0+AxYnhsHLKqFPObWghuhwJaDFwdIUe6vlRcw1DbQo/LQWR2sXntSAZt4kFUjz
YquDvd5UnbvJM8m1ngSbUFvV1Rwc7WrpVulWL3p/1Tsw+C2DhhQGkHZQNUsnnqcrUbM2CT4yfyC0
k0WwmodvNcn3kJOb10q5DlAuQLTbEv/GHrDGpyrxlqs4TNaWDWGwHznYBj9ar/ZYTUPmA/W0UpUw
l51P0xx6KN8PH2ElwHlSuu9xXMGt8MwreYddoNN618u3PhtxXxfeTfeMvykd3kqI+xF3sk3ca9/+
bHwfjFOXEyygCmgFhrBbpi4agSz7bTH5b2XhPEsjsle6p98FxCJZiYDjLx5s6QJkF8Ayxnp8MR2w
CHANttGYnT1juPduTus0Wk5pm9ehJ2bi60+tNxd/2N8Y9yHNTzh3SNCTPRLuprbLiyt/FJcL8MUz
qYXhrLJoO9cz6I1yuthFHVJgAOLG8B/TYDfD6V+kghqc9CusTZDPIWM5WjeuRJQfIqxFUYmXHVYI
WJ62Eat8n47Ox+g11lb0y9Ay01XfiJqrPUYtJ8xTvDUFJnyNGBHcjzILjUWpZTTe8EARMFuNvvGX
1EBQJDhokjbpRUaZdw2Zv8jYxf3Ec3Y1mje3A5JXj1q7dfyyudp8bXbN8aXI/Pqq294h82rjaYqZ
BFVlFR9yK/go6jJ4oPA2BhJbgkiYWof2d35qjKJadQ6uwX8/bUAIbRK93CeDBwSw8Ker9ADDWw3J
rJiZkWda6rPEAGuOBa1PZreG2EXRXe0ETFuqkwWbjXhWYhMc9ooPg4XOL4PsjQ7M6piO4C3xPRYf
AwYTzXNY2UazQthgqhlS63ztkuRYxyaaQpC8e/gizm2Kwt3l5UemG+FWjlqx6ZUlPqrMJYIauy9D
6W2ZxrdHJWYi4fxVvXkaaiWldsgSbXoLjK9oqsSHgC+1wO5vLv0O4LxyfPVBhcTFbF39ZdIycca5
REzGNrpXu2gOaRFQXNP37SnpHf9VAWIryMOf4jYhfWnqzW4ykxdjcC6a33HsGO33MIkOhtX7F+Xq
0RH8B8kRtnanHs4J7LCLJNaEQ22M1wYWCdDpXQShymZtkYg3oszm+6LYtRDqsdib2YfSm2s/GsEz
izuHYNP/SjJ2o3+/NWxSaJyEjQKi4YeYflfMt2IvrbK5p00GZqzC0SnEup66EUoMxlrlqXQvpbYo
IJfcmJG7R4KuE1thmHwwxMSsX2jc9Lw02eU113bpMaHkHO5w64UFBpG1NnLjOE0J3KbGkau4+lZM
9pbw78rlFJS3Lhk73g3v03aJUPBlXt0uj+cn5GFKk36dDhnhvSY9NRrm3sRdoioj0uAcXJJ+V4vR
AnhNX9Uh6aOL33fwKzL5Z4TjusTytppSc+LvV1xMXx+2QvSMUaI/MUGsMgjwOpFXPVKPog/i2abi
c9lRVIGZNWJEXwjrlHKUQCKElxr6o7UlDl6Bqo7hcmTdK+ovJh+97y5GFGw5R5bHvGnOo1BfGtOm
dUOqzgMA0E4ueq2786vuAODqMYNXRjDS32k29BAj6O99ihPJS/vkAUoafVye2BhjjpcwpxDObex9
EGu/UbcMEoPsQYEJUQgLUgINNBkNX3hqdIg4zFZH27PWY4eJNoLatYM0+DbEdEHbabrKcl3nBR73
PdwvSrjjVT1B3zBmp1vhGd0+zpFMLcMjCIzJrandG52BZ81iTOryFq4Ls3rsInK4CJ/hNh+TO+fg
Dxxb6rUv+kez0O9xrfx9lzicjGswbAELKDU85FiK+NDSZspHfsnnU1NUgQKIjGSDcqQATehqXxIi
4wwaPkaC+5YYGCVEEbFgykS0VQquH2xNTwraDHZ+Tm/Pwivd9jChxDm1V+ydOpsOzpzDtgPU84qj
ZqLYYUhKM5HWYExC5cmjfVPNoV2iDm7kvJNhp+G01tioo+zBEmG6BTM4g+ihdB70NEg3dtC9at5f
Zx9F4gbkoPgyZdZOhxx9OuqEg+9hZqEXmlEeWseJ89m2Gm+V0T6ayuJbTwKkpKHqgIk4ALeVDMC3
khxdJ6PMRIYHfWrGNQow8yJYoQhjcs9JyDwwfyNhNP9PK1hmaSZiEsBIy5r/bo2dlYdy/pr//VRj
fkARjI3P3PV3WNxXGmjTravGR6/tT60qikVUp8Oyj0XJWITXZedzWh/GeFPrZXXmmNgxInouRPpT
qE/ixB5ZWICEXd2cS/B2xDtwkusUOaU/meCK4edCnsOw5t8OpZ4zNIHMfHIw+zq3sFAXckvwHg3m
84nliYXuoCMEOozbsWs+xKXPy5pMvQdfSKmV6Tn0gVPm6iNuH9K28paFSPyFY417ZjvtomvGNzyD
4AYi2FbF0D0mzY9puFcHWTKqEGxY2uDd1mvOwVfK2n8Ln3AbAJ1PoibtGjP8c+dTU2eK5oDCw+Vh
hs0RK0LIxou5qAFj4AuwoY91GCHdgWOr0tQpmAhOEl0GnU8oPH2juQcqvGn89Wbx0CMPg1XKf+2s
3UmfxrksKsFfa9yLaanbOb1OhoqUPF6ZNiDe7L/mc2OLGP0H8P/9eqjNPZMZ3JpxlO6C2MMVPhh4
ieUIJQXVd63ihldvLLZNlL5OtHidpnF2MfgDUmhrYG1kBiCt4ZeMRnRkNyK1GWylkxTPZIcAXqav
pi6O9mSaR4fvH6FQohb1BuTBtG11nCRDi90iDglYONAxyqgiBJcVWNHbfpa/gH/rvb02Os1Z+xLY
WYc/d3Eukyl8HpgzTgZurb4FQlnPp2O7cTk2Zxq1BtgWUTvtZRIqnvCgpMrGImKQ+rvMh50+FQaU
rna0XkBMLJkEcFfv7E3t24TICvdX9C+J0optUtb1psHwHVgSA3J9xSFjbsDoBJ51MMdNUdj9EdBB
tsCieFAcsSotl69TEj/rMx2CEBDQb8Tu1rPZU7t4Jal8W0yS7i+PTLWVz2N6cM4MbC+ZTptFSo9e
RpZxsPJnm1G9c8cA0seA2OoS/WOE0BtmuXjj2Q+K4t2gBgdcKRFq/EXj2fLPtKKJuVoOI1m6yFO7
2zq1+sujObwTq3U0dfHsOncOElkJeJ22LnoMV4qmMB+Q+GzwLnZxp93DmsW8FWhDTiXCZDnI/LUm
xphqANE/UhocVmbGQMVm5ow/dwPbaOdl4lQnvbFm/WpWbkkMxJJEtYskvYbcfDHxM2sJSXmAMyZ4
zD3mD3foyU0qFr0s3Jqi1rejGFjL/v1a20flDPsb9rX5WE0BB9J/v1TPv/7vR0mTo3xhx8x8pJt/
v66VvTj8/0/Z1JioosEsQqMQhDuoOfvvh/9+ozRIs+jKViuXyeD//st/PwTMcnT9JNlmZc5nDFqy
OJTKgJc5/4jl+tNu0kenjPRtaU4PsaaJ3TiRnu5FWzy0OcnHoWX9QejZuHM7T8XhoSrogdFUo5Ap
M2hdhMHdUEVbUWtfriLNYtmELQi4P0MCBsXkOi8diae8Cp8K3x83ZEwZkkbTb1V0W9m1Ga8S/VVR
6zuYYS3+KrEHs8EbLz6AE8dw15rVsSVBTuEJI+drIisRSSHCZDndoyvzhM5m4z3H3HAyQ/234gAI
G4/0pRYYv2Y4WeuiJiDm0U5ZcabkAXyylNecFC7AziYYMcieBgmc7sEksXmnHoEjS0eXHuXWzwbo
e/3CBSC4kBRaIeSZCfNXQhOh9UuCIlya5AVWkLiDVaJVydXMdOzE8jPw7B1XvXA1ITAFfq6O7OhP
ZhdL9qVp5U26Rw1ADf/eYhQtwxO3aJ+jh+kseWzRTpyOYnlAeBtObUz1ODsuhDPXBWJhA68e/wS6
Xm+q8VRybDqO7fBt+Hgz7Vp8BYLHFkfMS1J7EFELovp19Ub66YBBmD+1x29NrDbY4rF5DRqB2SWZ
yFaH3KTqIch3MVibRMXLkpqOzh/WIWDK/57dyhz+9+zy/3X3Dbbn+fH/71GfH+L/f8KnIFIbV0ey
mB9ps2l4/v892P/+hyx+SHuXaXFUmwJMEMb4XPj6jsrtat1U+Q6dA+zuKMO1aYAaiJtkhf+2XTWA
N4mVcE0yNSVpBbD2cTdNJNrFWW/DzwbS0cED9bGAkYywYuvTpgrTneGxeLml4q1A2Dn7GdD2EYFi
bccTvHNt/CFF3cMMshkO9fKvkT+0oAAigjOIX0IglXOrH92NZbGognvkXpvgyfMr6wY5jHCuMP1N
Loxv2Qh9DWrwe4gJDdMRM+f+w50aeRZVMj50DJogczYvbWfDzgMXxvyg6jdarW6FOUG6yfl2j4qY
f2boaKZVg1Kg0cSSy+lJ82a8jz4VqyZpX5z+qUu/EPty0GwwzUgg2sqwGWT03QOe1X3OYrwKrYpA
3D0OhFym0FpXepfTupappdEQQfLOhCHidRTnw2Gwdx5U+wVv1EX5g3YIGYht+q6nqCyPb541RdCM
cebYQJFwxjCuJa5wpWYRZgSUJ3h/Pm9HlJZkw/1lq5FSjAyjIEMGdw7DB4Oveu3IrNtIsCwVBsNb
Ee2p9XNrl2jZ4C00xQGbOWDSLOxeN7BZoEfqfEdA4mzQBLmiBeKXHFFITjO9sTb7h6Zk2usN7ImU
N3g6aX2B3LuxZOGQXyWpXFLrNZbYJKZp0GDElV+pCe1JTInJ0KbjHGYyHSt9dmy2yyIGS0aUwmcM
548D31YS85iG9xrpq0XapwNRCgdJu7IIzxj9mmojnk+7gMWSmcRgAHIMozixqv60KmSyG6X0wNJV
M7l37n01H8PKVw4hSjO8IW3ITdygBTVOmS5LHoSNVcXXlDJgRAIyt3mbpRsrhipR2RnVVqrb0Ldl
ZtGrTZpsG5aK7pjKPYA75lwW2nyYpSg3KT1qi9JKdoTI43XWYnAHWQP0YKQWozN+STdanQEeAcf7
PhXx38TdIDFSlqYwu1W+J44jd8/QkO02Cemq64nFr0B5xNsaYuFisqcPZhn5k6Bruaj84qDHgFgd
AHJVG6t9jo5B0f2v44OX7Y0XrOKvQzwyvUKpaV2ijsqYGAzy+ZJaIPgYTK+ehxab06fTcDoowvzF
BAW3xf0GsGlkg2jklpXP4y7JdDWH0b0tOpeGbYGPPpwD4ZhLTYIB4XM+P6s6HHizmi5silyU0oEG
rxlLmOa0f5snYkr+3ijyGXWeMCMKgpuPI8JScxbfm56bejpWIDFgrMUr6sUI6ZAqjLw2W5mRP0Pe
zbWHaYYuAwqxxtJY+8UltY180yQhT8yI4C9Lvm+m9cvB4EjdL+wgGZ81ZrgE3CYsBdjgmeSfJjY1
OjDLVR/mxqYJMrjluK2dEcdeZA76AsKCs9P4WoPeDi8TUbC+GXBx2Dbd6Vh/jcmdG8bIGHJe/iv1
9zTVomfOwGvicHM3KCczI+B9gLrggm/rmnUMhTSbkhXPXoqFileklnWHo3wGpWS9MUfwgBq5+rjQ
nH48OsEU0Z82fAR27vEIaNjxB0LHQ0s2tJ4al1GBAolU1cc0Z4yFoZT4FXWZEmtSa8ovG9ui1D91
iIVjVl0DAhqLySdCV6KkxIVE1o6Jh03xeBmpHKxqxEkncesdC6G1Sam7WTd4n9oMVNNAr9EqZy2Z
oeOJF0B1G2kgYfhMe4RFbcBIQageTsZuSCNvOULl32jhP4QRvMuwffcVqSrG9zSjTfCzEfB3rk+r
tbFmfvbge+F3WgMxznWson7w25QkF3UTa1ZYH52Grl6krrnAWB4zB6E5xoI31gFhzp4k+gDxza64
DNFvJokJcpHNETdjXxFYcjAjwVDxwMDspgzOJkSv0TJclBXkiqn+sHHkmF3wFVHwGib03TEmMrC8
0Ywaz3cJeMU0ZunU4PaXwYWdxycoGaSY75EHtMXgnEzHUbVt6EHnPcmX0naAqeumtkxc8MeKnUEq
DyVduZ+0iJpHk/eEWicUClZHi30dSQ06Vt7s+yDeNnIyUIUKYrGVHNH0aR2orY6uT76h9URQemSL
bxnmGVyX5848dkgUIo0zYwgAcNky724w4jH0SPt969t/oBCMA11IBYXri944+3MBksE4eWvPv5/n
8DCGOk0rMcVqqr8bdvLUm9oKaNK15W2DFE2BUlbSp2G7uMxSHfeEwWiW7CDFU/DrBuYIOmRs27hU
JnoZD+DGyidYa7i7aku0u74WPvy1/LUY+iNMq5yZtq0oTT3GdfJnVSGjX8Ebhx8qXpqE5+h5J06k
sLEy+EvXbCiv4Ou1LeVexCm51zAiYkA9xC8jgJSMwiNgEYIFt9R3RLbFRvoFJjwYf7FpvA0173ys
p/6JGMSphVq+iKLivdOpX8WQ9tgZUbjhDyJDmIfXWtHaB1wWWFl0QnrP11qXYJtgT+1cJtWqyYG6
VFwJkYMIfRb8qC52Tpe8DVWJddDXHhCzjpMSEPnTDEjoGC97brwrfRQrneDjPFTE79yS4GIAvybM
pp5bagsousZLpU/7jnJIbD8nOWYA8B02EC1fp1ZxHSq5gsz65dioQho1G2YRvXUmraC2R4MZkS7W
Jjf/4TCTvvRZay5N2uxWtR/6CxOKRGP03lLA51xTdZysrPENkuaxzpolPPx3s0pe6YNWAFAKSvnS
V9VxpBUsEtfe9nMYYMDWYIPILYmXBzpCFy5baCNstlVeuGygat7jqBQH9rUwohUHsBBubrHJO6c9
GxKEGodMLg60BVhe+166r0C3v4qso8HA0laka1cKTahFrjrEzcqUyC9UVjIcmez8NtR6f7TMcD96
FHmFyuS+OQ6EoHEQ5RMj2zLDrus0O9OiGVQ0CX436NFMlsZNVzKaQ3P50e0OLJscHktFYJh+Hx+B
Etq2W7Y/mdOYrJPAXXMgdLXbnquJAxnEp/eRydEyleYTjRC0//l4iTrRPkDvCWxSqlHmcx2ptmbt
pBtMprxqdGNQwSIGnF75KRmAgZYux5hQ8y7cYDeMD56rwo/Oknp2bnAw6IvfUAzhAefgvBPijGgy
H0+DFpCwMYDyean0AFy3h1qGfHYJF1Hx6pplCjSwgokQaI8asjN6eOTwva93Rjw9h7D6Y0t77jsP
l6NCgrOpqssGYkPVluAfJseEClS0YNy2Bc5oShK8mW9JPiVT0PAN1RmrfIo3foA92SjNdcYaPrcp
2LQYmHtq5S7DkFxzfa5lEc992l2izrvxJ9oktZAeBhQY6QIeR3Mv9gB4Tdid0yukuktCS+jB2JRh
LrZ1Oxd+zWKMQsnG/Lhua4DhTQV9T8KIHGX+rCnYCpr9bgMQH9LgL4iyexsLgtaYKkj8UrP16FRs
VIjAr20X/WSZi4SCaUaP1LuMg2JddjoCSH6SWnGqiGvVIyup3zKBxBKzqbP0zOGw3OB5QPD39kE+
PJip3A3jkeo6udZdbjYcT3dVTyI3tf/0ev6QcqffAaLkccfDsollxWGRilM73DPuoma8wFVOBwTx
9786UGwdSn4Z8fDlSorL9BEGoB5/wO15400Hhkh2dlGjk9LvLWNoG9XO9fJXQWveGXPckRljvzVi
VtUkZKDTrKuWcw7d681CpPP6Xa+0UF1gHq4nHIp2+NkOGCG5qAFYaeLXPum0Y0BQcdHTmxfbHSww
s/lEiF4yc/pzx9DYNz46zytTvQ2b+zdpzpkI9cpNbmCXBHltDQeT2yb0xvaO15V/YAJUKq1g27Pm
r0M9/mGmdVaZ2Wz0HiW02kVWCCcvjemOjEkPNpLtiz6nLc1VlVu/cd+HrFaxa08cQ5e2e8hHH9+6
ZGKR7mqC5JYZbPhSJdlnfA9A4w/SMaqlQydSUkpS/8mdp0Xfi4pEZ6Bh6ghHvE2ZSfdPdteS8SkG
rbG0YnQ1Ew1vMOiQ6q80C2J2Y74/TeHNhWQ7V4LonXeWSuKMzfJXvWK2UUvOLwF1hOgjeJbRVBsU
WCvmF2iL2mS+yZCyYMQh/01H0nvMCBhuIVllS22HhENY6/H3wXD2G04nqx0+Sp3JmVVx1fJ1MgEL
Cjce1Hzw4EzJdvxXGAh6rc/YB4feCY/7Tve5GkxWfsDwtm/tieYDNAVZVy9j0O5oDtvP/zHp/U2t
XZOhRBANi4see3/WqD1nMpYrRGwBu1NOq8yeh8gdBMBm3NYDG6NNCNpmcwxgf8qAiWcIM1JoEnGs
/9WDBOtSLGF4ltyz7SdipV9dl5Ofw3xFrHHcRCZogdY2HlrBdNOT0UtmvzsRkimR+CIPv4WEGJvE
KNBqJHyKOyoYsndREYIDD7UtBlKyZp0tx6n/narpvWiHeC2byN9yysPpiHQZSebOIN/XPlBMRrBb
sy/u/tAcvNiyF01Y7QtSUBicJCedCYdD5d18q5/gbri/yRCeUzql5yWLyvEDbsJtAREQpNt0sQjE
wE3hqIWaNHbab9oO+Kj1Z3KknA40antyl8ODCOYgz1l5ro+WnV1dpTjElz9+Q/TTVghJBHi5mfbf
lcjXZkePWaedzf6FWwAfbm3YyOr2d+RXT7UBlKmJinNn1LCfOXkVMbwZFevf1nwQ9k3OKDUL4/id
DrZFW0p3aQMSKUlNfDxlQ/YoVHArOGpxgDxBoRPr55sBnHZnduQfARrXWcCFdj5aav2TCIdzzMUd
HAOTgpjdwKMFgKU8fVFzp1vYbPG/tKH9WFNmvSryAa9AhFFOhPfYLO/oOPglq9l6UamN6RKAGOvu
FhosFB292bQDHjz7R2gg1soZ3l/1uf2I/LLy0vo70Mf3LM54RtzwMj8ndsfknNvNSgH5x+ZBHWxM
hrMyrEdixFhQGt6aLuk3dFVgvVKA4aAnr/mHZ9xRhLb1QEsiP8E5sbjcpXLZ2MbzmBS8lMi+iy7h
eQp/pj7kbtYRElB8OSbBCxtw6lCcuRucYLtsLelsMRE4S+ARF4KjBch68pV4xBJ/02XZKQYje4RG
xrQVfk/WDqAxamqmYtZkFFpQIZ7YJZ51Sanx0woMyFr8KnAaNhQ9YUpA4ebv7cfBNta1B0aatHAZ
JUxBdBzKtrZRhG2OLt/53UcXLMqf2Gz3Ra6WFXt64noXusUeQBM8sqqskSgXDiUCwHEB1ml5uzdm
uF3PdJpc85Nlxdhga67/OUZmh+uz1WcvcLtxlTSH2KEDMxzqvSXEniaFkzcVR7yH52REgG4MWlkS
Y1oHGeepVDQA7bK7YRZv/76JtV5b0Bym00RvbRqqYwUEfC3od/QAhvljuPMj8M5yuglyuGGqLkpg
LsqGDbWW/MGFwTU05su42V0E5Z1v/q41XQamir9U6eASjsJvM88Ovl2DVswP9D12G8+B2s1KR10J
tGIP/oEDLne846Of52lPhdeeMPYtVYkJqSTh659Jl31r3kORW2csnSGR9WqX5/WhmlhkklFHlAYT
VXDemz8R0y4wlbVsq/PQhVZgmvH40IKu3UQlVZSNugWj+OG123vUCRLyugXF+JuGPLGGpH8qdx7E
5H7A7+WR63OAJynOaBmeJ1QFmOwfo2vNphL9sfSDxxTk1CbLrFNnFS9VPtxoDKfj27H3mcdAbmpC
DbhQ8ESHFokxYRxsx94FHZUO5d+YMjflOoguwp7CxYX3ZMDSxiycSqmTOW9WblKSVUItDMzqwkj4
S+TpOvH4l1BO8+hI8Hq5cSW1Ryy5Vy9wkLKliw8fO0a2U2gES2WxSE+T92lRRYqh8Q6iwIAmqN49
n6o2xlr3BKtKIN0TV8E3YITvqfy1Nc1dBxpOYJpQad+VZ7usdsSiCbKAFTNAIz+OLUXxLaDWePSo
5xmIbRDvLtc6RADOtRQSGdhDPG9PyST/CBMbavtWTuOvPsjt7LnmHUXt5bXIbHyGZeg8dyRoCiDM
21aZF5cTXaJokG3KfR7RcR5YryIYVrp5cADt6abO6ZZZzVT94SG5unbvLE2b7pJ8GBjhttpvb2vP
UrQ/OGsz1n06f6vyk3qfQzKyoxnxvaYBag0tsSnuI8QLLFAPVDA+CuJD+1H3eLQq/0F3N1RMUv/W
gF1zIG3IEmARUfAVkMVbLfi2DgnqgpfsEh8qcPI+RAZbcx7vM/KlsFef4jb6KbxoP2LDDSz6lPUs
fRwVuk45QJvrADaFgmu2C+0pi7/sFDbjQP5w0jMcZL44dgrNKRy1VetHBy2QdybEhyaEKNPr73Rd
Dwt7zG6oHRhnM5YFsycj1gZ+s1bu2TT7s0gR1gi936B7LJR+4ODQwKPiQx17Wlw8ea1lX+97Vg6m
EPtOibttYOZWGbMBxzNvGlRgwDZMcLvMIMDRudeeYVUQgXZxR9yKht6dao4I+Uy3RQp6m7P0Obi7
DZWdj4mnXf0A+bGU9Km2f17Kq2yQ5h9056Gv7KfCncWIiL+VoMsTdh7l0/GTcGOOgCEu15nf1H3E
0ckmFXvOp/5RsOXmRHurIPrqM/e1tYzblBWHARgEfFBj69b8yMdexSHVOqdksoIEQAG9e0tvYLIG
Q2RJcrDcuPg2S4nemxswTAdPX+Ykp7LsqEtvbXXnmEIvv0aYlGgc9Yjc6Quo3BX3K4BG7Zqb4kvk
8f1B07zrbUvOzeneue2ASkjiZdJxEZkkkTns4NywB1fsW4YTmXEvmOSsnaC9GE67HuFCTT134d4z
iQa6N9wZe7OtodNN6l6OJZzfdllWzXvEfZhNaR315ouVimePRCgWOoityXi1RPHRlfbF6vR2GSc3
zgNQHNvuVvCwLOL4UuXJY+vmB2iSJ4iwuI3qtW5bJ2E379Qf0x80MJ+VP7lrvs8nmDpp8cwNfbOx
nf5tznKE8/fYxrmEg9D+MIRzc1V8r+hUzfoKlOGkraOh2Hdpe6p69ZaMBR+2b/AnV84uc6JP33lg
sMSiQsTHM8RXWSXvtAiNG4kSlFTIVNz/tprtPaL2cQ0PJJNf4xLBozQ0rp9OXR6V8YW7mvTeQ4FZ
s4jHR4KLuPt7rdn2rb7FFMMLG68CHD5Lq8ovFs0PRk8nJcXzS89RqKIR5SbKo61NHVVd3Iti3Zra
Q8180EsZuub3uouwrUKgyeDF1wVD4ynfsQW466Rrf/Ryurmd++S77VOR13e/b5+8kqu36/lrTFoY
emnQCzNy+bQQp9gwInkVeUScheJPPl7Ob5QL6OiEWwbFxKaRG3JfzEWfZOkx4TCCkF9ojwfL0W/I
rwVgGz4N0XREPshiLe+BGukEz8aP0tPcTVhS1mkw0STW8IaWQQcZ+yTGGH1deYW9gDEfC4QSmV8y
zi0JoOk+B5w38KW0FEXGGTiREsp64szKdmm8UyA9rlyPQoIQ7mAjxUY4mNMInS0M5wGmzdWZMMC5
dXLVWm4Wsh6xqKJtFjwejjZtNDMHXdYQPSqRynwte2Is8NMg7+C0IqQQBxcqUpwtVj4uKTl94M/D
WEEG0mpCtfj7ZBZdEz98cRvNPOoIkwutpwNSNOcY8bGSLQYqjcgYZzGoDsGhZ6euslvn0PVMZAW8
Kp7xTBSnPnYsPBMSpYPfi6CXL8Kcc0Lijvt6Ml6HRDzncXiIE4KzkexyKAYkPEvY2wMjunnHScHz
xq64WdZk7myd42ji055TBtXCvgUtCexQWa+wTjDXFvVdcoNNx1ZCF4Nur8w3T28fXcs52z7XtLgh
MZj2lrPA6REi62cn28yYq5erdKp2RtcCNKeY0HHnosQZq0glNBOHdvgE2LaIsqBa2gBQXaP4Y+vd
hsp4qBmjP1CW+4QKe84Aai2IGd7rCf+01Wj7gNKAfkJX092RO1uxMumCr8fhndkxublpvCljC0IY
C5hssKDL/mnyJ44H3BVRBbBrLcxuFfqEpvTDWNGcZWkfvNEsyzjjq9o8JUipsGaDZTgSRy+Hg6sl
m6Z2LtNoXAvquZOM2mXb9/E/NCQ605Sn0k2STeEGVxw2D7qoX1SGudVezpdoAHlvfcug0pn3I+zt
KJQwHVM3YtRsW0eViQ0xgEfOqexdb2D2h12iFXuBBMWLsII4+tjE1o21nYtYly3wMB29Ltk3Woxe
25wsLWGQm0XM1r2bNCmz0sfxNEz4aXh6R61bBx2zFvxnclFZ6rGlblmIRO5h+6z8nKC8sA+2B7nM
qojo1ZX6GUX/Q4cd7iHAVH7jaocSfirBK+aYvenRsEDgMk67gyJ/X2JZriskd0HTHBWeI8/UaH7w
lv5OqaQ7yM4PXuEQMZyS36Agvx9ZtYb6ByOvFN91w6c4EbetOmprtZbpoWZahF6VvLpS3ToJsS8I
SGEMHWOWhogBB/T6agQ4yRKDyUoSAkcuzM9cRk8WkICVm2oPflZ0/0fSeSw3jmxB9IsQART8lp4U
rSiqKW0QMt3wtoCC+fp3MG/ZMxM9EglUXZN5klyIaGXrmF7BmkXVl3TqIwjuC6quCwnDDt8bCjIy
i1k66Gx3mDi+ByRmOUb2EAM3dMAYoezjLdkiqPCNdWSkD6KoTk1M1QABMCaKGO1Jju2QW3qcsnat
o3BiJ3QpObtQqtMPJ/2jIhWLZKirQBiM2fe7rYqdBo5onWUwfpLmyFxtUbvTY2KmR0PHIsdFgufU
Xk8YsXcOHPVUU7ezdfs8VsmvbxMu4yKIXvp2sFO9lu3gVe+r9uZ65Q6NwVZ3K0SmpN9GQ/AHHjp2
Mm3L/h3sYUaMpmz/ZLPhkWxUA60DMViUewtAEPvUY+ivRfE/1bSfEvijCnB7+dbQL2pdo7YGQiWD
mtjpzLl3gkwRPzqFMX2QPvWb3HXPkZtejExtnAA/sCd4b7PqQBoBnhsNQ5DU0LvidJldxBq1JaEc
6HnZSwe6eZqKmZhZIjPr6X2Vp5hyxTtaoKPT8mbVCgN7qFY8cqQ4cZZtHBpDL8z2Zoehe8BYjdHH
Dtxrl/ofCaXcgpRq4g2i25hNu1JDUjPo3XIgkkBZsloVo3MlBvhDTAr4KupmwIuEpbjwqJZYIuZp
hvGdFTAuS3eeE9Kubjw9eiUTrNgaQ5kRaT9HHGKUQ520qabukP3yor3mOk9Ig3Z2KYh6Zf6i70Xy
66FtYvRp8x3nY8avASB+UuE+quA4px1lbZo9EZv4QC+JVY37xNgZoNWNrCQkoO1IPuwKFNvqH6nK
00qgdEM59xFFmnss7H2iBhBeMTRCjNOWqSMCriE/c48lANeWuCuYYbvMDuwpqzZEmL1oMU9YbAJm
1dT0ko0lVs4+wG9x0bFMNAAeN6Lnzs1KI14HqDmWxiielipIM6S/HcR8u7XRhrA28js1QpVHh8OV
2t5I0PZXEPH64hBCzS+rbl3i5sl0ORKgBEurT7i3K7cJ0FIxPNI8DOckKNdWGGMMKzjBfqJWGFeU
hG+IvKJVOlt1CYF1MaDt/J7kbZ6YQjM/NFO/Jk4LBwikB1Qtgl4bfwBgK9mZZt+OhbQpq113hVXc
Ll+IP+2Y2qT+FlXxRyaw2/T1Sul0izi4mKoE7kn0BgZFOkShIiye5FiWsBeVB1MXenJEmEVfb4bl
QNo1JVf8C9B1S2vJSxI6w7IyvY0JOJjwFOT0upd+Dh6yB7yIq7DM62OWFPusat4iRCnKf/Nzw133
ViH5HKF7W/HSQMyu2xkbp7mmpshHW1N/su86ZgYzPc/mXm4mlgM1/s6lMobXwGQBkbfm9xA60WHw
34qpiTeBEYBnGCs0Xz3RPayZEIljw298emqqr3lmraDmAFgiakmkDz2KyVCu+RPGe7gNRRJdIYxd
607X77rfdwAyGn1ZESj5aZnTHKISjSdczuvKNMvLLDMFuK1rH0QAlLyiWXFqXELMvDp6o0jgtM2t
6NLAVF5ZlgAZKZV4pPolNUn8jGIcFnGqjrkooSz7bG547qMk+i56cqRq3wDRabv6oX+3bb/7aHqt
2qd52CyjjhmqWeafZtGdXH+s37B6WC9hjxzV753sU6MtdUOU4U0xyP2Y9c056riB8mbwPuiLwmXT
WeKkWMdtkVzgUnLsJ/jn/rP3YbvifCmOkxvXLw5pUgvbK94yS5WfqEkUeHdDO0x2WT0CX9+3EwDy
TpTvLfYEbBf8iCMQ8dv8KeZIiTwkOp+u6yVbdihY+OdPMtU/LQHrxgC3ss91Uj/j3jvUThV85Jl4
AYTdv6E21l5ynRmPO/TVe2jXaztuiRLqq+kMFI8V7wA52TSHc+2zWkUfgbhS+2h0Z07zDW5jxYzP
z+mfx2HvjTd4CjPUsACFn+gM6DXWXR3SNiGMm6XHq7y/OBn7eDvtsLV2qEes+NlJqJ/DFPZMXha1
TfTJNDgn0qkp593oVY5DfWDAx0CRyKq4lIBiWY00CN2WEL2epMzshY8qokk+VZiPrJ+HT2qpfYOk
IJkRkdgrMdPS6E3R1orMx+gTk8QC4pakEJwpqg7kUJwZzWuj3TAs8D+A8mxqPKLUNuwDrV2Dd4jf
k31AxBO/GLyJlwY1qR7dso4b0AsNxgp9eSVEGTxMhb8HCh9rti+VOHeKM4eTjH+AK56Yv8qevWZq
DwpsTiBHR4OmAhFM0azN4WeIDViqNnzlcpquk6QEHdm4oBTAJR/sGFU+pa3qg+cFVwIHUNPpxsWz
emLzkJ6OBgHRRVZfixqhGdnVJHeBdpyXpG0M6Un/kxCyO1VcaRGTf4FDxPJ1qghWnAwjMwPLXOrc
fMfJgT6+JjjkeSd9WtXtkMAP1/hWRIO+zjZ58OL0n81ISCILWtZ1/xvjjy8J91ggssxXocngdk7f
cTUu94pEGMwoDtcw0JZB9HNccU48DmlojQwRhhN5RpSGX6/IF2FeMlKgMMVaqGlUCxTeDgZ4lin1
AOzXwzhoVwwpYypQo0h2ovgmRlMdkGYOi4C5DbtR+hyrOtXacGbvx7bc/Ns5AfbW4t3Q6BqhbI8b
pzN3ZiGfgaTayAciLisdgZ6no8gfLPTSNwRjFqhkW2xrmk1klZjjkLpkBfocEGoIgrGPu+1GF7Ac
esLmervetGH8y8w15qxHMGWXzT5NsHw4GcrIQSbvDEvI9xuveC1YdPMGtwgbbYZ15nDX2lkrUexy
z3onlDBehUOxdox3VytJBgOUbLaEKnN7BAK3hrBPohnwm6YvCA2J7WxLa+H6G71svxs8R7vKcG/o
xM29cSyk8aZSDnXUQO/I77KwvhXwHq6pqvdcWOglmPDX4b8uED9ezCcplMRk218zbLohdfQaEgIN
M5SulEGaQD0UQZNg5DEbL/TwlZ+qRtY52NOb2SICcyHZ0zYF+1zKXeHTPjoxEjsZ48OgAy1T7Epc
5zve/r8Fg26T8SzboDNJcm8Zu192VZBtS9NCOJ+0r4gX+QZaYqg4cu+a9OHnoAJo/6MipVgOEjCa
bROdg4gArKnThgVVYy6TR6o8nDow0vZNtReDXZ6ZrVlpkC85bG5kWHVLL5IfmWbsrEb+FlZyh0fO
ixOCA4HA8A1556imXWD+9q4eLoqOlLmZjRSEgGWZmHG1Zx8KizaEfs4/UCRRBTNtVlo6c+yomSoX
E/y/PmMc1zb6JupwaAUouC3y0zkZaItU4/90mD9CYgxXsef+mr69LGXQkhhNO9uhtEtuHvfDwuSd
9jJXzjpLWrBMYx2WhNtEBJ/TQxn2lyRdt0IEQVACqiKtWscQTM9asY9UGAD368kUaHsfnhqq2bq2
l0hqiF0S1bvlWO95JzDvh38Zd707+nBnkooDbjKOhsKZg8aYo73uFtLEiM6cM2OYvpCNzjLy3ygA
UhELDkkUQwhEO9ZkxW/LfMW2kxXZJMNaxoWx6do7eAfqRpMRSiKGi4M1zjZP6EkTtGfztrb0WEIg
IbE1pLdIiSBsf8S512y9JHgLfP9AYPiT6LZbL4w3e+oPsLoHXlUewET+MRobty84b3aytI8SXm61
7ke40ewj4l0j6Je0kD1c9aNKHi81rqeGdIABF6bXzncVoUE4zf4i8+NEsKZ7MqLsTYX+YkKMQQ+k
YWIDh1PmGOya/BkN4OoNe/qxVOegfwdS6Lhf7id5TQerK+0TOvsfLyJ6j/0k30+/4Hmonyqs4eaP
HE56vcs1H4ukz5hBDZTSqkTRx+LVneS579NTIYGhGgDdGaJUS/IqmbaGtFsUvHp/GsiQXpkebKoh
xYBgzurJtOe/bnqkGw0pc1Kd8O//06zhI9Q2wDYO/KtD5NdbYTeQtGyd/OV+uMUx2ukx/PQdesdk
DaSP/wcMKfAY6d0yKndnjNGTO+xEsbNLkqLHgouCtKHjEeZXHwI20hPcXV6FcsQnw2WZQNKqyIOG
honskrEziedjs4fHdmS3eMTBvQbtscKXSHZajEigjjP4tJqx4gd2uTj3HqoqjZ9LD8zXkjHlEqHS
jmHtX4bznm3ObN003qXmXQPMyLg7wcuatycr1dge4eKXEwL6kfyzovyTQpbPtaLfWJF7M1sWfzA0
GD802W5gj7ft7fZe/GdUSvEgSHuV29Q+Yxq7q2xg+Wj7/gNayh9ZNc0B/ys3J9LwUNGcE5eDTZsw
qD4pH2k0vCZT/sZ2ZWn2c+YfycdW85wzGUCnc5mS64R+3PwLUQ0vXAkbwoCSNmkR0ACtR5CAG73Z
xx74B5VvPZ2dsCQrSA8cXBwQAuDe6Htk2nuKEZQs13SiRfGS8lLzPqZQlNgYnjtnUMvha3T1dxVL
3AoQ/c4kY7zYyp0uGMbeCZH50t3mOxUc8IFRaXuufm3Vk13sX4KcBHTuROxcw5lPd+e03T02ohe0
x1jv6JlNS7zLDLdG9uM3GxtPmewgeUwGn0pCpLVrVBdy6JxVlhfArSfs7UPj0s5KPhgpGdvL/RBk
ny5i5YAovzBl0eTIPQlXGaIXcgVj50ZJM3tIYQo9/aQKIG0Ocm0AXBoCw1x1RnxIFDDVSe4bxi+W
h291qmhwUXq0iDK2OXiz2O7pF+ShNkhic0I0mDWrzc57b20CZ73+WkWY7mbLy1qP+1XFNDYpM/UJ
SomBckeR4kwbNyvmxKJxV/TxulEot3MPtywWUsK8sWE2JJQpv8Ffjs4kYaXHTZsuDav4NUrvXvjM
F0fMGSM11BJVVUvJsMQFTO6S8V611jtSv4c7z2MKKX4MZLIii38lJUDrtVfTSy4Isrelk1MkI/Bk
tXzEP3QvsSB2XrS3zfDmmEisdMFVH5fjCRLfecpQNKWJ2Aaju3UMSlB/BBuIdXTtei/alBx1JZ5e
zn+lrCvSPndRZv1eCUzF6ExX2NZeR9F/11Z7LxlQ9JJ5hp/x5psA48IheINaRr3C0yEROo3UclIL
1po2UatPNossIQ9x4PxA8LmkGTp1b0TAAfOhshR3fbWephqdSXnzXexRvaDWmssUZTKeDUJqEZes
Kri/R5BiWEUMjxfefuh+c83bifQw/xEWGmE1UfWSNs035fEirdpnk+RUldjSBvT0kdoUYuJuMn1v
ydbsqvrRY2SH/y3KY/z9gbaberzMAjirxUcaGCekUmJpT84xTLRbHxP72RNrEIXu2QwzzoScFDK3
2/RIPkzBXsF1tOeU3dwxe69jNEZ1SVIj8gqcSZSCvXW19YMgRQ1bHztUXjDcey4Vsd671OTZa63J
jZRooRySCKG+vrL+BngS0U8WKsqwo63i8qJcSEdoCqAChG21EBMkoJFKLJDeCbpbSfY2pYMBlk2V
v76RkXdp/DUWHZIbLo/kQr7go8c6tvAYYS9NzQX4HZc7Ayl2oaXfIdNENA1gaXFAoNTptbTdt8S6
BqgVIA3AItw6yvrnki0OWrZ51n70ZzDaY5l1d2nx6DalSVrEP2dibtlkq5ZtFq5SbQUYcVz+F2SU
xL9kk55dZFqTX79GDXqDMil2Tkb1z6b5RSXusWLozJqGeYqGMoC/MlJujoCj+cxNkk6cAFJolIWM
ftHEKQ+rgO3LA2LH31ixfddC1FGaqZ09PNjC1T4s0Z4E9J4SE2pgjJ8IDt9y6jS8ANamxNG+7P2L
OeoEH0XaLU6yT/ykj9zlOYc1A49AvIvI7fk7zb9mgnlygh8P8+oHj9G0sDqqDBkRUhU2IbJQLTsm
rR1vSp8le/mMzPiVQMtz5dWM+waY9Vq3NEpc1GBkX0rJD9ym0x8NlfW2Gymr9ezDob4JZ5JO/fC0
Il2zsKEzG8RtEoa77b3u6TmPSGv/6AKsmUJVsWqjcCf4MrZ2xoE0fInIfpRkLs2/cyO0L+JyLm55
8ELOQg1F4LIzqseQjCeVOSg6E3MtIv3axLRYrDLxApKr5/Z0OtZaCLaH1hB+W82EhA4yEHu6O/6Y
oxPpT2dqj50LGKvGt5Ci0wrA4OIZU1sSvZG/9PqmqdQPZpX5tY1zblOSWbBNmfJHeQtirRcVb/rS
5xQK6/GlTuxnojVbq+aqyKZkXBNH7/U/dsAtmDKnZ1KhHRRMlpVvmzcLRYI91iyDyosRzjt8ICTs
rjt9jb2RobQ7NivbKi+94rXr0c47YEkXjudY6zATFOE5Ah793jhE2vdAWglJMtTKd/511AUUmbvO
ZcGAhWnpeTUfdsxEcFTOoRHVS0b060IxCEum9qQF6U9kDDVuM/mGexa2IB3xemOXxjFpuJKiuCAq
pR8Xqb0K3e7pMx1hXMd0HzV93LMlDQjnRC/WLumDWe10ctVY6JJKM/tnj/4nEmDs3qyV6UQobCPy
oZQi8IRD2W1vfocOTOWlT6QCuU5D8VGG2hvmFc4s5he9oV3RYBxqMetesIMvg8l5n0sq2eBIRG5O
rvhoYfxJ2bxo4rUE4T+7pzhozEWhJbDaQj4eYea/iWUfskj94EW6/0efkKR0sbNkO9J7fI1uyaEU
I03G8YNQ7KRFOHCdvL37A2OFnHkji2BUSz0zaVsirQ/AWEjYuRtRnzK/erMyjr+6wP0vR7mZfw9H
b/bzLrxtxd4vGNHQKf80Uf4YFe2kHcoX9N0nKyoPtm3/DXgyaqxiC8fpXwAIoa4is4ul+rybK2d5
DPuvPLsEvf0HY9M2q9xpaZjVJWkmJMj1LXaCvQrtHy+Z9uTbboc8fvp1jMhfY8FMVGTCfinlyRiD
UGJ7AgDiteYBi3jkzC1eog5egwTM0oh+MqkKl55L3PoorZM/D9uD8DPF+nns8YC40jk1VcDCguo3
jkXANc++SEfcqozvzh2/LM8Xq3asZ5SMWjfN/wnCzGld7U/gWmKhG+9dNTsn4d6vKot9MXWhUGRZ
df1x7PPNZOBm6HTWvWVj3WgCHqOr8qVgc494KX50LbPsEYos65d4PYY8Bx0e+EWaiX++v+WWZcYh
ITF7NhFA1XnIsc9HAgoCq/MrQJqr2RRbv4QSqmniGuTV1bXaZ1ihyNRpyA39RHLTa4b8QhviCz8O
g/vhRa+cP62W7OdxADzJAvQEolcH2XGsN8+xyLHHedEmbKWkZqNddxA5kakK/2qciKevtxwoSwaL
Cjw6v4oiB5xBGF+C/QON86XPobd58C71aW1oTrae6uLpopwemtZYQgwqoywBbKL/DBbdUwG0e16F
f+oBziTIvEA0fMLFWG1Df61DemdttgsYhvZKSsxPsgp3shnABKbzriXmsfexBzS99wnEi3owHe9Y
Vo7YWsYhRoTJjbQg+uMjK8jY9IrhvY8g++gWD2hJleOk8W/PFmaVueYqs/PvFp7nKiRWhtnZskwT
Rveg+xNvETGNXxgxChAFoXvyjFuIZhHYAL2EHPaBpcOod0nR5EAiRlbCpclYc7b+MnPYCpYlM1y7
QWXGPmQ04oSgufYqqvbuaN5Xyprd76l+zQnu2azet4nlYQeioZUdq48x0D5cJI1jwws6yiBa5oyQ
F6PNByY74yMv5MOzipvTt3fQsrNOhtUB/vpn763LgbPLLJ1rjv5mNcXGjy8YDBP39LRjZhghyzac
pey6apyw7nusoeqKgJVaJoVPTJdsZfgnvCnZmbWbMMEJOULFunsAn/qGbTvvy5KLV7urQBpEutU2
4OPwI9Lns9q2C6AY7w4TfPat9TqX3CqmB33f7K7+AEEkBgy6KFpC23NcCznDG6uici/uTiv7tewz
QZ1LyExR7zhK0WBoGkwNGJ7BrKWYLPxzNzerPzIUlJVmViQJdeOmkPmqbUmvkuy3auIBmuqXwQXA
TrJL84kJVo0WdNFkuCmkH7wIyViPjTeGxXk/RYmiYyemj2amaQqkYO7Wc9IHc55vAn/J6S0uZSjf
/ST6HFO0YnrFpaA5ZC+l0QuutnQFMmNXEzjpJPl/qV4LdvMQDE8BawA0TMlWi9EjYIhL932N98HB
WjQkfUPlqx2acpYn0j21fvMbWv5NlOZCRcZPFxS/rCxqyJyHNA/+hg5qMZKiVNReLTM6UtX8zclf
X7hBlWMpL/Bqtepajf7N6u8Z/2aVdOEh9S1iU4FDWWinWxZYcTj+UsttHBthloMJGn12MW7dAbtq
4Gn7sfwSg0y/lXXqQkTQPiHNdH9djnoAyp0T8kBjWmZg1ywDw7nWLaOxAVDtYLECqA6edP/oDATO
0Ei3JMG9jn1YM3OUWGtmKmZsbdpclohIuf9cNfPBkntkgO8PuWUdzWQajI0jUCg/ErJ/M9We6JqJ
xnFIjas41QkxMxcBIGMsPqz8OpVAhZBH21V8ferdRc1ekZHMkKt6JhFFmeoRB0C2DMYWZ7N/lLNu
qhfWjx9E3EWcrG0zfiUFN23a/CEpw19Xif8VedFDMblouuhbZKwaPGczZvQ9jXbJ9YJCz6z+JIyr
GmwTCxjrPHfZXqY8SApxmKX++Zr1ZRA+Yad5upyg2GF6Nui9qha+usOIMo2wmZD0SN1gju9jOtfH
FEETIQ46QAyb0Wgg+ftGy4S+aBV/JZpE6hPWMO141UJEeXatXzrN9RYWzVCRo+Rl58bH5ksCfhgl
YIJuJOQ/34UZEjHwFZJrPU6bTTkb8pPuO6rra0uwZogPXsv9FaXaA/TNB5KP95zd4z63yEuf99ve
VG3R9HEWTd1vpKGs0+SnRou1jMNy65jmF+/S0Q7HmwKFOG+S71ZAIU+3dCe14IcErW1QERbLE3lr
cmvdufV9xNYLAtKXC9zfS9urfnAOkENcjyRah8R1g8N1xKKCZboCYWj11WzV4Ov0ITvOBksHxWPc
RqtMRFxfnu0QTuq/obFZu5INik6lFJTcll6ZbLvWBEotG0Kb6pw9THgtH938TXSzuMdVn+3Y/bi+
+qthX0+gpWtQgZpyazbIfhMJzYTa1+NF4W2KarCZIAewTEYZ1DDmzg6vk5GzXqr3OPo3fospgqgC
G8OP/ZKnyASFlt01GIYUrvlZg5yaCMLj65BtM5Dsrma14QPb9gwPibr1AvKPNtNU5yxpw42Xc8J7
8BYEP4eKiC0MjRX3UVmB05MFS9QQv2dYhA9mX/taIiS0k4dtmSfZQUux/OEgde3uzcFfOUA4wJgX
EkMfUcwQnJIv3pWp+TO6xqkA1TREwXFQ5alqG6I1U0hbvGTJadCqBM0qoZZ+dsJNsU1t/RJTl7yN
TX1nUagM0F+iWbakl6JJtJjyM/EtOISgBKeb1lg7JVjI1MOhfeVgyEmw6y9V1NEP4TPK4aeCmWbk
k7K51Rnq2YA0MlIiMdkgJ+t1hzgh8hLloL21LAQRhRDogl6Qyawfw3RjHBba5j1I1T21YLcS4lmu
ZcpSknxKmHI4cXONmJsCU3pL2ciOFG8t/OKBvAGQqEq7T0jBlnGcebAAxMZKmx+DvTvPHUMBAQEd
YERwREW99cXwHut8g1XGclZgTbFxF2hZVyHSx9pboqqaH9hkMpf/PWNYRb8yZ4TydgZv/uVp8kKH
Gq8tS36rOn4bJ03fVLWZvJAmvsLtrd/zcPjAoYUq3h/z9QC55eCmN+F67ETDURAbQJXjNE228UKL
cNVoeLcYHp/tmHOWNp2Z3cgNExI2R9ut49CJ5OzI5h7sCpSHKDOrKva2PKcmu709nv+WJUJLhgCk
l57armKBpxMXRq4cI9mOhEdp+ZyyhP2NWFiLYiXF3CsN+acxxsyY/XMTxa868zB8t5rBrVluqLUx
yMXUJxA7lgxoHbeEyucjqgiU2I6glBpmwjjcl1kw47+bjxZj8AAmVnAb1co4mExcFqADrknN1tCw
/H3ejc/C5FCu82LrMRUI+WGUqn6qClQpYBGU7S1/F7MZdzNf6hEjtZFDNCyCD7Jz2T3N5bpmT96u
NOg7WQWNKvjIKMchBn4XNh9ImNj6Qrbp2dDciBBEPC9RvjXL9GDZVBNOWj6mtlOsEvUf4olPRWVi
oioCpCg8LkpFewpYOlyhTolEZmPOdqqizJhBoEafD1RKKJDqUXDWq2A7BHyuzlegqDmjirpmJJZ+
kTb998zXsCYCKWVf37vE+afy6bWjMOzaYps5b1hnjulYtFuLba4RpNM6ktTm5rxibqHxHtIkeDhy
ZPHSBW9OWVD3Wforhvps2fkFGS8I5q1iL3WIdsKDbSK9ZDzriHgD7DmLiUxtFoB1fCAx7E9vxjrK
VPWbGQCjYHLM5Vz3mqJtxYKwDVho7avgUHWDRwZIe8Ifc3YSXmg1WqdchkwhHOIq9NF5AnZe1iMt
ziTftSLOj5b+4xb2uiJXb42f5N6F6YXgbTWrnczV0KldSxNZ6Xqz8krjQzEkYiLzSW5KxG/adoch
Aw01lW9xyajMSn+Bfbp5oK891hx65d8M5iiB3hDBHpEcj8tuQALezbIfhUUA293HwDxirgMmBnBg
uPSrxXZwI4CzAj0b1gMkUDPdqgGpPGP+NbTli1YPQBBQypi4WQcHPLCds4cQy9aEAzHh/VmPTkh+
IXyB1PuX8AGFLmsJh+ELN3u/nLtLEDNH6sOrZWXAfwwiRbPewyX4QF4TMW6ffOKMWOnoANgWdun/
kQJU8tyyuPm0rnX3bzuUHPadNscv/W0a6Ayl4Z5cYNpR2u96a6mFrGorR0N3gpzeTkNuORYSTVwf
i4k63BjBBHH1NUXwLH3xrXvzaVVRPETyfaqiz6HRXpIB6JOVIhyOIvbOVrqxtRyjJCv0yJllb/FK
DTcOKKgBHpZEQAmM/ejwA2+m7/cw/HXK8zKkesriWVk0K/UwsAvT/WFWQi8mUmIcWCC08lr5FBKq
r/ODHbIJal+GipdyGPwTQnE0H37y2SnnjxEXh0FH7D4k/+xUrGTN+9PqXDKyqbZazXPS6v4JsCi3
nzjpNikZnVdcOtsHyTODeG4ZSUAruzTdfSBxRZdVsNMS7TnaBI/qGnZ2g21T0by7huUe3FiH7wgD
iqUty3SXqEcQwnBPoBwRSb6juH4iM7KYOVm0CNJ8jTBFJX53n+z+2LXVPWVpWVQOur1sR3V8r1A9
BmN+azoPa3/FCJRwVbc/g22/cPVCyPObZzCLvvwRRQZHKQU2lW+Yvid6+Gln4GHIDF5haV2PljGy
MOynTWR8D3Z/muKq+NEHktDcF+W0N8vVuGOJy5phHcnRw4y2zqqBTKF8+hSDQCFneDn4thFXOjoP
Mv7EcB7zbDXYYLt43c81V+GLMJFqpQOLaqsJEb+knnttk27C+sFF2sjc3winAKb0m1culWneyyvi
FIa6Y5DvnXYdRVl89XtrvNoD6vQs8ciR7thSCwznIqasqSMvudZsuaEQYqX3Dcc99km2N9xuukKL
nq4GZekBANoTUf+njRqtjQ7//Z9YApIKA5aD98vdYQwmpuCRRTORIWnuGCSsxdhk6zbL3sI4YZfq
j4eJPPQ1n/cCSzCBhqrfh7p16m2DRxOUuyoh0CiQSBPcQlahBsL6/G+cJPa73di3yR1fPC15Vknp
X71U5NjohuZIsydPRdpheW9+9KwPP1teWfNfkrAh89C/vGQqpHgPb8U4kg1uZs4GIGYB9gv/cSrp
DakfRpBCVfLTRieQ1eLVISQKc7hHKmmKuJxsWm+dQgEXvWPsezKqtrFtV28pFhjGRZ76RVi4Zocc
wNM61L1nrqp0z3SgXwU5fRhjbg3Vkl6dIslOXkwi/yREd13Njz2hBM169Px+ac8/aIKDYMl6D31p
5x300i22qLpPnRDwPoa8u9JaZ1APENsZ8XBFvkXngSTJsuKBbIRoZuoDr8k1gWMzHvLd/IKukrH8
xUSBYC22nb1wXGjgIessYDrclln97aesl2qMqHmXOudj15WIgYz+V9dse41iGBeYbwHVC5ubleX6
L7KWq5DR+Menm+RzifBfpS0ZcGUXv1g64SMNGJGW9Kir1pRc4fWLUcfNr+90XyYI2seQzbl6rv+W
6128QYqkLkkVbiY9gnfboT1NW8e/2YwhcQJbtZ8Q2VOWZ79ISDYjTOg1JZV5R7kx7SaspafSrs9G
hYOu5L/vlTd9B80+dCASIROcVo0Kmg2PZ4ZQrPewz+v6egrtL3dguKcZ6kSrPo+EYK9oO1fvjJsv
kT3ZHGiFZFkvwcEEzoQkrKKGbjBSL+okMW6mIqWz4H3d/vdHoILM1H2DnA5z9uQ4EEQRZEKRLfJ6
j6hghhOGOms6qFzEFp3++1NU2ix/fdDXSfCHMXS5Fk4yrhguSiu/ecbE3o2QvNpMGXPQeDMC8/oR
e7vnjzc7rOmjTRs6lE+kS95UF86DJbuz6ZojGLkU0KJ7bOcibpOz38KOwav27nVk1nq9FlxavpEC
D10q7WmV+z1YWeKZMMNrJjpW8EJIXZpGqBuw0P6GT0Ge+QU32CqZFw3GyEYzwZnbSEI8gImf/CE8
iAtaL8ZtWC8mdJo3sDISxby2/+9PBhc0xMH4aI8ugGdpnydgyB1Bgyua6mCNfyy+Fb5ln10CIyok
3ke7J9J+5tS5tbq1dtYie4S1AVgtRNy4EoXSd6Ff8gUGPu1VJY52PCY3UGdKmxghFAzRfbZ8cZ6/
DtAuCAvopiVS5TeiyeRZ90PS1nBCIZcg5q3Ors0QMVExWJeUOXPaSr6YPUeXJaX6HbPN/H2Y1aif
054BGQqZR0cqFA1Ukh5hphJKqqljx5fcY6wVlgg+VImbfaxPolLNaYxwXAEAWrqcnpU1D5gnbTyR
CAoUZqDcZ2aWTUhtLMPRV0SZQ53A/Of8Tl7KyTKV+FHEcMU+uQ4gosTM/lb/Y+y8dhzXtiz7Kwf5
3Ly16clGnQu0vJciFAr3QoTLTe/91/egzqm6XY1qoPNBCJmIlKG4115rzjENkN0zx7W+tPEaRCDH
+rWLCmefWEycqgC7qQDylOg8TXDu8GxspMVu5gLcpNdRpIgn1cB8VHOgSZ5lr1WJoiwYAueA2RVd
ncbaaDNucSEPowcqewDNziaUwWNUNu+el757TXIqISfNEg7+RWIzbFbGCOAd9iwUYGMIgLufTAma
uU41XNEE06lHxUbHBFkRNItwhkVYNduuBa9vk0I+Z+k+9WSk81+j+0hE4M0ltrS0Qe86NN468kyg
TvgMcfJjinfZhSvgz9GnlRuDhrfj7xXUWLPOai5IHcG9cooVxhXvD4NcE0uFMki0PEqM3KbBt9Ep
H7IMPk10cTPOtIBJ+Q0s090ylMNHpMdHelToATOpb7QkwGVV94uG51wR3DGHjTEvHPAFXRnLVZUd
DMhYi0HjLxeptvRDTmx5ysaYtjBwFsKgSot5vdtwko+6rUgYpoS0CDMoicSmjPOqSLhfmtXxflEQ
9Wf7/iQhL5fAU/FpszceUrRRZlUDpi3HC155hm4OoxnIr0esFDtV6yY0ta7OGx8eijOaB8IzUFZT
lNLsJAck7z6RowZzQ3bDoh0+CpJ1jySh4smz622f6c9SgwwFMJrhL/ocDE1G3QYThvwzM2MVB+Vv
G1h4hSTHchR51AhkUIpkm01OJs4i5OUgi5r1CWtq5S8rkTAvrCDgDyNALkqjBwm8cdXX2CWC2jIh
9zGTsIgpRAZIgajA2limSMxxkUQOYh/3GiRIkHOpuhuD3h67BAK30/XgN++gzkmoGTN2/V2u37zo
5rtsC3XdHDdNQFNpyrEqbH6FHdiWGSob/praDiT/PAmFvQ0peYPe2TLU4SNSHbYSnXYM8JVNS9bc
Iun1oFvXli36pvQj8P3Nd0ZG7Jyh1YsXuu8576uZ013LQdfZtBdmgzCIUWbHSjLrigAoXlFNQRVa
ONini7zjMyo7BfY5Q51503RQg6fDILdX6H4nqzAZQ4y/zgVrPN8e/AsOVL6aXFCRjuyLfWuNGQuT
fagsRFZS5GIzXgtC32dEbKhsJBnWxZmBwkF+K8JaWG0GwdgRjISQVc9BkoPBjyla4oqYMNuBi9OV
6QfuRnCSowMxb0APmWkUIXTWbFCM8QWoPsMCg8/XzxMCUybFEAiGhoYhxnilW0RCr9a58F5tm5Un
8glpTNubxxZCuiPaHGA68zo3fyCEpEsbIoWVtunDhG4EnbhyM2aw2XiRPl8/edOrINvZVbY26vIz
EHRXkgaybo9XaXDZ66nQn63gw63yiwOyEe1Vpa183e9OihaSFI9lbmg78o9wYpqlOKiIVlgWknOm
csIZhk6b1bqHUAWSQmGNmN6xiThZK1eNzuylUzgXZBS9C7cS/dyaHB2yx6UR9qoFY0mHxMR5COka
hfW6bNGHeSYlPRz9uZuzDDtth0ZNG7+VeNyxd8sWGS+bvhxS4z5BX9czJFKjHV7WnBOKj8YDRwG4
7qWJUSeJxoPW9YSVJXRqGwbC2RNNkAuMCTLzLLgrlU2T1Qw5klWPYSJiiClnYauVFgdtbuH1Ie5z
Hg1kfWt1/oqJcaorUS7ovMKxu41tbaySQDwL4mEggSMBtUm0A3ztb2LdXloWUYGj+1RlIQgjtbmo
4NAc33a30eiic+7EVyJMMFUJ4/g6QWPc4vADM4D1HJnSGr8XuzqSjzsEx8JVLiLUWAdN/+yqH8T/
xStQu8865VOoIUJIHdySsJ0q2xyXtMupj5jl4kkuiJHyMK53zpngy2CBU3Md++aMU+ZqgvtzUv1S
m2bqMGVU7WF10svgwS2N4qhMF1WjHQngRQQbZydoMeNCYfY0x3Df7DR6PYGrmmTiEUTQyBd4StqO
KZk2l5lE5aUSXchq5ywT69KCfpj3ugmVLSYPwbXJjzJE+T4oBWpd70hCzTIu9Qf4YfgWApqET2E3
RoQN12dWdfo2o/Ja5sZb3YIcortbbKMYXErnLGBBIz1Iky1cAaZpaWhMGbQb6LOq3n7WGQ63zEXK
F6ILaUM5MSe0rUmWkqmXC+Kvp6ToCrMUwh3Ci6CLWOIb4zQ889FvJwXlzVQYmntueOMtq9hnwJ57
z6roPVHMhfA1MkRyii8ih/HQg5HQMcc17Gpl3S3os/4m9Oaz0+prFZLUy/6e+QILELktWwNIQ+Ox
dlox8AVDhf0TKxcQQLxXiCd8iQlBGfpsAcWUs5R1CNVWZcYqmQLqEdsW7VsT3Td2jkHtUJGpdNp9
m1GZSbhFnq91Djts433BLNWPNrrCtD3q0UibtYV3xCrW3ZjQoaR6i8bsh/EzcGgVa0ZJGPvc9ZRx
NijlWwa/Jw+68WUk+SIw1Zmdj9M0xekYPC6gkhlLt8b3RhWFOxS2PsGKDM49dnDMztz2Yik9pkEN
F0QXtHPg4NjSZbjLPOWFxGalR89HOah2hLtiBsZm0fyY0l90oIUOpDRiMgG9xEYYmXXN82YqWOGx
Y+xG1F/5U9cfub61vmtRhDO3wuzhmkRRi6YA+kod5gf+jUL8s267q5UIjdqY0z1V9GwMwk1rVluC
r8sPhU8X5dxe4FCbBoYPQHcxuMds+CEVb+tafxJovTCBhhSVOQSiAVyZWRRUcHg4OVyG1ySTjw1j
z/FBlHQl/H6hxyH6oAcV5kjqac9MukMQmrghghv1y7unpvuMwdk9dsDcTqMe3/A2rMIXTfS7xuAc
OtqhtynHGLhvwnGTPemJt8W4tQwxuuPLtp+C2NZmgYLsPiSNL2JRijhhzEYN4gkZXcup2gF09exk
+F1VMmQtpSUnAFV8Qh+PT5wRCMkK2Ir3YzBCowi2shHPedZ2y9HCETKpEyqFjpkTJN96zCfbjvit
zTFB7z3+FiIUq6Gur0pPXYm6DYkJzfKsQRtwkEn6FdEQXuRgnPI62nUJ3zky6BZ6af8UZrJx7ORZ
ZPLY+NFDjb4GN+aqLIg+1qsLGjxIOZQ3h5FYOWKHYqSVu66iFh07/2bYIf4/5YvmB4ri+KoqlCZd
LcRMwwgCem2TJCHeXBlUe6sB1qSqFcpC/KuWfJD9+Jkxi7UHVqHYTn/XwjFmjIZ021ceXbba0BOU
Per450qFA89Qe+mK7GzUVjNPgKWOm5iVChUndESLqc7gtOtoBF5tt+u06EnkbPp13RO/Q+D1PMdN
1oP/Z9c+y1ocs+0cJ+yrRL9Ervdn4Vig53rMSPrMtfPnQef9jjKm/L4XPn8N7IzPFWW2g48CJlGs
kV5Bl1xFHcBHJJiIi7cBw2htJsFBZdykF+uIoZ4XykcCJGkUFMOh9KZvcQ+IPQ4pe7HWTND53giA
WutyGYVA4FkxWMzRkCpZ/2KFWNa7FIuFxBWFqJ+RGKdogfkFjB1QoCW9pHAb8L8iaXMPTqy+tjpr
QA29zmIQT6hnPhNTD5puFiOwkcRJxfkZKTggihx8v0X7b/LSUgYTuYDCxzSrB2IfUAfAhwkWSnwm
Mx6gmF39hgq/ds+lrX5aELznWumrcwM1Pauhg/9n7RlYrJIQQmhiq9kBQs+3OfjnAs+Z0tgvskw6
uuUSp1vmIaiq2YH39ULpyx2ImwmCSHugDduHLtH0pXzMFWRiScfmXnNKUuZ1PKI9ZFJmeNasrfy9
o7XXNMGUix4LHmSRJbTM64M1+JAZE30zhuNv5F0MsFvg643qnpWBjQwM9sA/DvSkqiz/bFLQNynx
Hm7bfQQFRmppUso4Qe4zvNDoLKScC2QanLSB4azrgkIT0S5uCmwJk7oara10+YF5Nk80KedmpbL1
Q6cyCjJmytGgwCb9KGGoXwhnYVbuk+eZKKL9x9qmN9dP3LW2oITwOAzgWsoTpM7XUgkfdQ2kU6S9
g4dLmIRbKd9fqr/SexY+Yn2trB9CD72mJ1saRznfaDlNbMYDAmN9ayRfbPfRmbM0+Mm4trIMFllo
PENOYHgdZmA46symSRKelPwMAw2qrTnaizxlfx5SRjhFJ+ZmfLadpl4Qb/9OD+hhqgg50QMUBRbh
2wD++kKtNkptIC7UBJ2pvkWs02+6sGdgJ5aZgOlJntHSK9Lvqq5IqwZ6h1jC4NhpiPSzvE+2Wjev
0JVZMCqXhEnfMJkiVNq0fZ4AF2KFlQKjEVsZGJakpPBHgjRYEOKHwCgWz/RL5LEuON8MmmGvMbcm
S5NT+RH56zZl9P8QJ4PcEfnE4N8vqUBFM+wksqRdh8KzV6RGozvyH4O0ExdIkPcrvpUcRobeVxpd
kd68w2ds1gA6OT443Ui6hntZls9E9lhHr9pl2pAv4Q/hkNEz/+qD5mNimrtLVAYvKRaPk1bYCoHF
zDdlWjoPpsYok93PotWN7tiqtrmP9ZyjX+3CQ8KTxuVkULGBCyC1CiOcp7yTzentVGShj4ULAMdB
S5/gAFlxcGm33HllcIHdkz33SwwHFuwxFPP71bbKEWxpisM4P9+WEc3rFjDQXBtokQ4RbPy6QHFJ
NTJvda070fNa49gMHy29b7CLqeFKNGvpZ/Rj+aELFAxJoikf3AD/uEJ7sHE8Y+8B8UjIhF1a0MoO
xB0MMKfpRFVR0OwbiSY1Vctir6QDLrlBUt2X8YmSQEUakKF4VugTtH6DnJf+ttLlw2IsvfxYjnB9
OsCHc0szoaIqMPGrsqnmdrQwTIUNU24gUa6YHSRR0jKB8XX6/M2XR1ACFvHUvFqRt3MxsNCWLtuc
hmHoIQ8e/PfMFfVhCKOz5bXKUYkyXKpV9SBRiTN27vO3GqYCSqwebimKJouCeO4X3RpIar8RNRpv
J7BLhJL5Z1Zl/pm0wfBYODXw6FEVt9D3ForCLEoOI2Nw1Qi3oP1IkHar4jgY1ZUtOmJ9kgA/WkG+
c5QGGSOaYaL1UAY3Y1VtK12IrVsZnN9KXa7bqvMQqHn2wmEAtWiFxzHEOn6ugB3NRI0jPAQltGKn
Ay0+rLc+Ozn6kUDrIBrindDsb4dg+J/SfnVQVa7VxmGkFNWVSjTuqLYbx081Rq/VUiFmah/mwiGt
xmXjDPCAg7F0Lgoe3WVqYZtNHQLQHA3wVcOB8wHmfdVTyv5EUrsQw0NzQKBgGNkFHcmEQrWHLuYZ
JrLDOXqgdVS2S0nT/MyeotqjamBvkAfDO464i0L77akgH2FejxEWP1Jk5yNEp9dRHZBdpnW1NdqR
/LJ8imJHz3QANafuKYzuV0qtUJdV5djI8fGlzJq8OdbSqS/3b4vFNut+TUtQhUvfK+cpm8qtkkM/
72pVeU5ELVBxZ+/E2P0u027fVor5JMzBfOoxhStj+kSnTtlJTCSz3jXwXBk+SQRdtRWldpWdEX7Z
nXH1OwYcUtrtcbrZUfuj6poCYLUybNsG6bYBCILKNrBXXTiwjR+a7jkOqnHXEOpysnJtUyam93C/
0JS3oEFN2iWN8TTldiNstPIHVNkkYuIkHVCQvXV168yp+RE3aGayj0eN4c1UqOmki03PnxnVRaBK
pbeO+j4qaMzr7RuYMvkTxRUH/mgkKyHhA2KHIH8ijwCYjT2YSQZoNSRPSGXB8GoliKfboTTOTASN
LY09XOr+t14zf5ruJy7CXTfSJykntJZ2m3FKD00TUXjwGlVOcb3fpCrZb61EUl2S6rIsGeE9eb1d
rZDrwdlIVfk0FpFxzO2DX+jXyFat1xqB9MooWn1d+uT2MnPZiT6yrkpu9idPC/hb0+3MVglfqNoF
DkZS+oIsujlmrxHKMGEEKxsITAG/qixw39/vLTXQOBXDDRgDJRIuz3JeRcN+Oq5T51Cy+7tp2bi4
306IyAtNIcBsLODr0kg1yGfxg1r76qefoONowqR9sJA0zUqzHxcDTUQYuGH+HofEr+ad+hlaqTXv
R986amNBCQEcBalR7WGZt5KtR1oholk+eUZn+bI1Oqj1hQFzwPH1dVz0/lWtxHsMJWpZqmiP9cAs
3nCuYrLrW2yGaXEeCt78TrjF9TeUx3DeMq5+SyQioRIyzEHNgJIEldzcb8dsRak/xjTTuuG9q9Sr
WpfN1RPkpyoJ3eMQKWtpQ1JCJK0doPqpLIEp3q7hHndBhRxhavaU1LgFaIlE3rWv+DCLTbyDN1Sd
3bZq96Zt7/jqDiZ91hK5RTpGq2DQy4MdkS6T4oLx+G7OWtR/a5fz8akBBTLHPqxuCu4hDigGfWIZ
9t5NoNk3ftOvwOVaa4UW/qBPyAfempvKeCRoy/bFaEP9QNjV3KmRBsYMPp4LqehrpiXV0i1V9cjC
ErGW5tXakGF/lL1y7jy3fEK09yQVh5gxdhGFOu2FiUCeJUqZHMdaxfINv3hFjQgHj4UfizxXSe0m
xqaKLo2ZGbfcp5QiV638yLAtOXZhvLFJPli6j75Qb1/sCYvgxg58NL/uX0Zhr0ynND9ScuXmTezf
WJHzTWlq6sk0ULHdjy7L8xY48YM3n2ELKoPoqHatvdfrgjZbrvqflZUfUe8rNyPJYau3RFlWNEW7
DOBdZNAk8OpRfGqhuRjysfpNrx09KUkPsmz1HS6Zei37AeNROXYvidqsQlD8Wu9456IgRDpU3Eea
x9oxm645Nul9np+Y6C5yJEexZW19Nvv3VddDPDgoYtyPgBMXuGeLGx4Bmw2szN/0KP1K5Dh8NaM6
kXfYZ7JdR/bTPtJNzz6iCpV9XjnRizXy8Wmyqa5dT5pV/dDLtDuM08X9J1G77SG32mAiPMbLKq38
5xqLep7Rs+4E9BIw3GjJQZi/VjgCDNPmLQa/R+6MUh5qw9fY9htzv/be78c+p1jmrY3nnlQmxOc6
B49YO6X3ZMhi7yQol0rAyoehKdkYesI5i4YYIr0wLmo77AIzHQBxthoerJ5iFZf8SmGgywQxMDE1
eNp7HVeX2A3YF4B1Bh/dvjDWZ5xZqg+4bIK1GhQQjthfhC2fekpfCDwjaiWjILRAbS0NXV7p0C7x
Ffb2fgRxx9UJZMhguNk5dmHbfrovc0adp8y6yZSB3OssW7ol9LccB/WAujNBVT/0SBBR5JjmOjOw
q/R+guGwJRys0IMtO6NhZY84ncEGszsY++G17oWzGiOpLMWQbapE026Ggb8dOLHYRxjyjLhNylli
2vnOF05/cQ2IFcBTlDXJcdQ1nFyGrjzr/CFo1UW+rNNAowVJGhTjrWdYEsUa1upj4APGpfQfXmGk
QihTbWNHE2d4Hbtj4UL97GNDBaJHiN1Bzb161QRZF5IFLwnHyeBa9OZQMgpISKKPNX1PKlMzlUun
+3zE5OtyaFs2dmFYc2KLh1JdShJvNl41deHQ1D6S2PRZJTojnypxsE/fYPZCYeSHjl7A/QcFwMWb
r1c39LKPrWv1pzpp2yejpSGiiUCQ9NY8JGPL2MLOPn3MzLPAdYfX1iUEJomumlMRRnx/Bq7nbIOA
yY2u6q8dAiQcM/Ei19v0whg02Euh/gyNsUV8aVwdp3mUfRmtlC7It0GoxPv7T0qLGTJgLI2MQB4H
E9oZ5Gd/46e1OAaJ+1sZpb9pCuaPMQdhTfK1nPnNmS+H2DVWLtaqo71UOnZQc8yacwwZGsxIycoS
SDB+CvmcfI8g1DRhuBlHVhGXnoaCawyB3Qxb00QKw3jE4KzYNRXhMHCm8/X9DNmmn2rceyBsqy8m
9hyGQ2RV+9LSXlL8Q5lufbcYH/q0BpkFNAD5ana8XySKA2/BBUmnIjR6yHNlPbptevK6zia7QAsv
DuZHtUZuT5TQqiGLq0SY5Hmbv45GwA/dxhE5svbS6pdmzby5IaG6IL/7qrrp1Cvqg5UJ2Rr74mhf
rOExC59iBp5XBIbttR0ZjhkyqjZB39z80W4ehRs/EOM9PBnZ6G3jlHU4yt3w1LNBmbW1WHlOmj7B
87DOThVhXdfls8hLLIVmC8qZAxkGBxkeQgbbuvGqhTGx4libLPw0erm7H0gAA1t6CjWfswW/wqnV
deoNcqFklMRKpgiItq1N3kundxtkfTsiNc1rGanIvPsIz7R+G018L2w10XnWWry6X7UBUGcW6EXS
7O+fXecaNGSkVDZppJDiA4AvjapTZ9SwjLsSKUVTGqyjvnG4/4TKv1j0sgtexjIMz6ZiArjpI5D/
RPA1Wu1ubIQRdDBmtQp5zbLpoU27sbIpfzIFGzZEPZgYKIJOJdM5iKeQqpgQt33drVUtBxnETO+U
KTSNeryheC4r8xpn81yowybzxmLh9cRMpVX0QB9ZzvmAVmmQf+DKJZEVM6Qlc/9Rs0lIqIdUfpmN
dVJbfB5jYJ8jxKkXIAxvDa7fV6Sz41IwedaRqXJWbR25B6zKc/TMNdN/+xobzBK9svswx1K95IZ6
o+TBf+6i/r8f2UasWyuqbWs5jSlfrCGHcqXD5nDCmI6baQU7X8Mzn0V9s/EjVX0SuPtXRPwyLKW3
CowIaoA9uu6qIxEK2prW7BBn4jUyjf29DiKjOjvRf8YCrjBgUsCbmkWANCLO3e8+IbJrOvHcL8jr
3XeY5ta520OdHWJwplVTPHp0c+YZ3owLRLQrmxNm870rL5WRZnu/jpol9h5g6eHJI/vnFOihOzda
7FY4cbz96FyE40T7Pi5QIOrsPTVE6+xR3eja2M2bTDlfw14Hm1W4c61l2iLhewMIW5XSz3fFNEHI
EhNNmRTZ2qkc3hnW/X3jjU8trsiV33X6VmkyOs1CNXfSOtY43R9TXtx9ncmT4YUsEG2tTCpgpc/F
u/T9pZpa5bePEZNhQJk/uv6318PtqrMmv6XWBJwsJbH1MTl/6iQE9wnkvjYB1Robb33HNzfa170V
zgMW0S63M1xedYHUnm/qslGZfveAwvYD3de9hmd3f78KRBrt21A9jf6oHzJx7fCzHcMGL0WRC3Aq
9+vFd1p0iB1h0sybAGvBLCkssQ1E+kJ2RbaRKSqBe6ulEYjQzAbNtU4BdbPIHJ/3imFshlDzd2Lq
YvRB99bZmrNVhlEc/Bo9ceUBryg02tr+sLGNRNDkyMNVZSNB1pN2G0yi4JIz0iGyIN/2diJQ4qrW
wid1uNfmtD2Arbeqi9PY/MYM0jJnc14dRCY0qtG0VM9VIOHSB4i2Es48j45bHEw0ly/o+LdpVoEl
46u8GHH5VFSWRkAEx7SgZkairuqszqZmWbRS23RY9H3XrDOdk7ftBc+pn1LyVOJQVJF1yDQKtU7a
4q1HAAY846kO2ug6JryKXkE7JGm8Mi409+VUbQcq9ggrlc6q1QxGxVX/4Gk19QBC9CfJcb8K2C29
OeZ7WGvlB42sbtkwgF4pin9WlH44KBncvNTw+r9+wjoxHDp812kBH+v+iEEfwg27pb8fG/ACnbwz
9z6KQ4h4bGnuFygFqrOIHbTOHghR6F67mo7miw6nZQkJ3Zy7Gbw0nbSBt9LfVEOdLT1pin3X8aRU
L3ZWk4HyNqXmFXW0dPvKXstcF89KgtmgE+Sg3686ZFGloXdqxqw6qa7Ub0XVv9+v4WFDDaqK/kBW
ex63w3tWN9qqYbizAcsRvzkOw3iLjB/WkT1GRbIy4gQkJv/XW+GbizjHREKf+KqZngN7OIAIU1Yx
AokIoWrUtmszaqODLAyXso5mUJo2zzYSkBlnAXpZ09VRtU4hW7vL/ZoDNzZgVcYIpL8LSa5l5Qtw
XZ6+dAupP3ZacShBqryKLvW3mHxtcFDeLceUezPMY6B4zqeTQ2NqzHBEilJ4lzqgMA0c96WL/DMz
wuJMGoDc6iazzNB2tvf1O6XCOfmaxKiQROu/isTC1m1aLtBNU89OduTaJLtUxFs71bNF0ZfmNfVA
qHiRf7PzrF6U0zs4+mLbY/BxhZ4fha5Uj3rgZ4wvU7FITVrSVT92D7nTb+rKMpC/4YC7fyoNgpjN
UNhbjVMGlNKhfFDy+sMXXnAqQclbKKY/sbjBANVG+4SBmIGhJNMXXeswvx+vsWacSe2xMXiYxrYp
9Ect7XkqZZW+ur2FTYR/hKkU8tkmnViZbjexj6AtHe11DYM+HvpzM9rycr8g515fdY6RzOtIv/L2
icP9zeJ9oRIaY7mj3vevHlz9CY7+Blyd/GlcCGrQvtK/Nt4bBmRFRgcw6TMLck+rbIJaC5fM1ijJ
DXnqHE/FKtnbO1mqNBCbsHlQ3e7NpkPK+NV39iqRYHtg+282QggMMHR0x9o5j0CoFl2IJm8YMvVJ
DUj1rkJKLSVkoayqkIyC+OdehGqCEDKZlWfJnh0rFIpcHzKKF6kQivCjnOK2y47oRpmeTgSGBzUx
V0O6NevYf1NGYW1tO9PB1uryLezYVsXK+G6oBpuJys6eA/etD3P9pTEb9hRpBGwx6H4G4n+eYdJp
mToRRlxxRkap3DTSfkYydY4C+0sIytOhkau0G+waGfVYliQby4L+TAgLHVG8fKaSwpZUgnDH9/TT
g4d06YqISE7TtdalZDpSgcDdS06lL0Xmb5N4VB4jWakngiQ4s2n1aFYrNvvyKIWfXpIXJHg73amg
fDgqvZA9LWS5yQkBeLTGmP0Ib7NRFz+WlQc7mCTajdrxSpFcnjWz1m+icPfmGC48kNPbGLPM6X6B
vdJeQZyCDGw3AOWs9iT9pr0mzE5XXhXnDAk8WjpN9aW027wwy+9Uxc8fVD7Na7z22yTqX8sIJayf
qLPE0/zbEGC6sdNeP+OWGxnSRLeiBWCMKdM/hvog+dDYsGT98NCLYACbSxzXv55SBsYb10h++Nft
ZpG667ID0aS1KqFcQd3ih/6P3zK64iWwGfuaxErfX7qdsZoUvfHXVzROK3Rf2fAdt4G1UljjNr1R
1W+9ebrvUKuCM7wb2EtjHAiQnDZAbtajgIwONv6VExrfgsPgK3NLCQg4R5AdQq6oAwnWcCjUS1kD
s7C6qvisgJCElUM2kmoOIG5p0xCqop6SqU3n04cio2fXF3aN5p9DAtGxdmzvW9mUmRGjSushsSLr
q6mDd6vC+ywQPqzp5AFr8vRL5VTxPgZXvUiJgn4VDo1PUwkgTKGpbBnY94r65kKOdwNJsOF0cGjE
sGPH6g+RaV5yEWkH6LjeQ+V30WboHXhMpjNCQH2/H2ZGnGT71pyUm1pyidUqvdxvt1IkYcjqyNkx
CwDedtU+dWxytqZgr4QOq9/AH3bXAYwWx4ytL8VHU1JqlfUgQXpv8TEXq2r4vq/5tcQxJ01q8WDY
kggB6hBXSRflsJ4T+T6yyz/FukMVQEG9HmjL0VniQkwX6JYvBgD8aXq99Qr/rWsiDfpfED2iW+1x
J5nwVXVdbu7HMXzk8lCV4jOI2VBy8lEOqK7GbRhnwGeJ9qX8wQSDuixB0nBOdVoi4ch2JWpdGqN1
2s0WBnCv06iEYNemKBN3gmC7ceN+1tDXwpxREFEM71FD8pVaqMPax759Gjp9OOHkooBD/d45+JZN
s/+MjezR1FhwBF9K8ktxofcG47scGvx9NORS26maZz3rZidRf72Bxrcex3jYCctxHrCtQ3+s0YVC
lVzctzSwS4Z5bLoE6brBDvqkPBCXXSyDunYv959SFDQHYVqvXQIv10jqDubyZBdtpX0Y0qh8imtj
pyZK++bHINRkTxyb4hmMj9PIfYK/Rq6XsPvl/WrXg/tNsqnNyjxqVhUiII+S5ShSVHF0WzW6hC5v
aFvG6YeXscjEEuPqmGjB2m992EiDFr2LQjnQgj/9+uPf/vnv//bV/0/5k12yeJBZWv3z37n+lSHs
DqRf/19X/7lZPi7vv/Gfj/jrD/znVX7h7z+4+Kg//suVZVoH9fDQ/JTD4w/Yvfr+X/FfT4/8/73z
D0ao/JWnIf/589cXw6kg5ZZff9+8/f7zF10d17q/sr9e2PTX/7779JHwWwDoav+P/5X8lMHXx3/z
mz8fVf3nL0U3/mHruqs5liMM1XU17dcf3c/9Lkf9hy64x0H05QpNN4xff6REF/h//lK1f5iWxsNN
VzMpaHR+q5r+Q/6iaf5D1VTL4FhSVaGbqvXrP96C//Lu/+vT+CNtkksW0Mf/8xcf2K8/4N1Nn9L0
Oi3DsCwG0q5hC1O3DNht3P/1wXhd8nD1fwg8FH4YRkhSQ9w0seFy3vdGeewytTqIcHe/5V8X2Fv9
47+uYjSvDlq4u99Md7QKxuDRwBJ+7iLshIlhDK+VpXlLGzDMWpclgyjLOcCE8a/3hylA92f3270E
DmmhwFW71oPirjvdN6+6dCSAHDzE5tRKySDVHFBWvvsSato81sK93rnp+b97LGWBt69rpEteMdNB
unz1JQ1aehsvnm6pqz7i5NbUWfYoNfv/eATHXPACNQbL2/3JJCmYwzBEKHSsSbJnGrchaVZZ8dLq
16yf+G1F8JkZHYORRI2OVq3X59KNcXE1NpImSz0HSOVviujGTZ2E/+/fhCoql4YD4z8LB/hRmvWt
6+aXUK3yloRNuYoVhd0A8+9TGOrxYojd5j3hoZ2XWN+idr5IGPn7oZqCjNcXGX2qJKh/hl7W+1Gt
N06RGyzlnn6CIc9knmMFWVurwfycbrSmu++PGf83Z+e147iuresnEqAcbp2zy67cN0JXB+Wc9fTn
E127XbPXXHsDBw0IIjlIu9o2RXL8odbIAfvtRtQr5qifGtIYbJkdSQPX5tTS49AOOeey2P8qSV9x
hGqRsEpBuUqgXB8ENqL10WRNbDB/N6hEkdXXuErVeVfqX3swqeQPDW7QtgVwHdV6M6zO4mKYOZ4y
WYl1U9981pXTnTU1KE382ZCmFWvye6WeGdU59HNlX2XjJWXLvkT7MtjZnODjtKp+RBXcjTYLCwCT
I3mMxKj3KPzYixwQ/4euHTSncr9liv/ZsY2l5DErrA/RDrTps6MvYezt6Yq/qmABkxvhSz5y/ovP
RjvuSo593mLpMZab7BXVo+ogopB3G976P1Fjj6AJU3G3ckYDuA7GpMuCTcVCFMVFtbvqaITGSixM
vtQn1Tc2fcUuRkH14d7dCOE63WNDfl+ie5Wz3WzSKXundtU5mC5VpNkb1TF/aW5cndvaYjM93f2p
F1Ei/p/1IjTMC3f1ZTL9nKe+zkuKY/9zXjJ1zdF0pmGSh5as8u+f8xK4c5S4CiXE977t3BUqHsle
8/FP9qcVOcw7ks5R4K0Tj9RdoqOyYBVmdhStgQ+MTSPz2XSWdNa99F1UR0wrG6evVfbRHdBRW6/Y
ygOeUnAInU13Gf4sn3e6aV1A+ekzEk4q5suBCRGedZm4cHaRgNwKw13wpy4EEFmHnn6uDcwEIreL
9grSlaaRv3VTpne0nXpp9CnArC4v3svyMbEG7w1sRr/TjNieN92Oj4WkJy6DzdwAfLYwLUw5Y1WB
zmLp3jFSQMyJuwo83e1O1MUuDjz8R4VLVl4WQJ0a3kiosQ0k8TQPeiP5YSnLIGvbj0LFAKgc/eAo
AsymWGu6+mRoIObRGcwWJbzavbi4GGPvlWFCrAd+HexaR1sm0yE8XrGwriVv2PrTVoScIdC8ERht
JJtYVhlKtfVGqzhLHq15H+MWl7ocs0xn943EarZ0TT6DKfavoUp9VJcqZ517w9RJ0Zd2elWcwp5X
sZ+8wIaCowcm+VtiNKy8s/xX7tuLEKFWYKI1Mr0GZ12dq+6UKAh/VDIL70BK+zfHQJ5ENUZsjNiq
iYuKCuQOTPaLKKHkqyzqrBi2hqtikzpJHpp6DdnIjp8DWG6wbs3uhNSEtLH579x2Q5TisoCvgepq
O2xXhn1r40cnLkOnF/MMS7P5raHXsmImbtEgWNM/2oslqLgkRvt97Ht1o6pejIWlz3q4x6JGNGp9
/maoDQ44f5asKMwhHelU1TyDlmmsp/6NCjAlBTMzk9VKItUp+Tp6B/UTpoIDLPZGe7dNdFITT/89
sANSpVz7gbIkbB5U1Z6Y1x9ssLY7NHJYPhfY3aAsaR0rfGzJ7nERd/lYSlspCg5+4FjHe4S4E3Wi
P4xQZSU6uBwtz//3iUE1rL8nBlZGqq0bmsZu3cKa8p8TQ8HuqoTnG+/soiIdkfr9UVw0E7UiaRId
4Ejis040iCL23wqyHYrZXoPaehYrDnM0F3mjlM+ZmprH1oUrJdsRSLQBrwglwwjPCeNdLTn1JfDJ
1WrekPxI624LQlYiSQwkiW86h3rFq56wVGFGRzhS3iUTItLxPbhqPoYwPINVNILAxVSd6V+dEEKR
b6TtB2xo9E5NrFJITkznKxZ8fcl+zXJlja8N66WgMDAny8tjqDqvNRLHT/KEwUH1YdWiovQgStBm
1HlS2SXIkSmiGCEza1iziw59EKQPRgKdr33CssyxIVPFKTaeyDbMQBWeE4G9Ib9z9Q3ykxMwR1SV
8ZtcS/qjqBlkF1SPXJOQAKmTGfZPl8z+UbSNOQA7LTeUXao24XOJ9etCarV8I1r1ojNw+EHitAtR
P5PJTWMNz25t9D5vWaG2t5bG67OTkp6KsTbBN4VGtk0h/oF1MVrW/hwnJNO5iLiMuoarVdK83+s7
FqNrTncg9diJchDn8jUgPoA0kbJyU0c+qFrqbBW5MdKDNphXYGnT6QHzNekXYyvLcjETE7yY1gtl
HFBBiCAP/Znlo6hH/cyUzE2RZN9NY2zUc2ekqO4tUiu2fo4kO5HpIEOdIKayifq220Tmt9JhVl31
HOitOB13sPsIx5ORyP2eg5sRN4rW5Qhfxjs+CX/mfvrD5ZnxFJQ85WSl1BeYcqf2dlTjj9axSfQH
/lNhtdqrivnOJk/RBJQ40H5Fu3SEPZbnq7a0XnMNF4Q6bKu9Znn5KwmUnZ/H5VUKU/3RK+2lqI4C
BRyr9Jup3AKYMFhvuildOTsxfitgGCGmKT8DGeOIxLPy5zByEOwHqaQAh5yrZoR+Jbi0Exb1WOGI
j1a05I5bsnCH124wU67zaUtxv0TTNkMUQwSRGqQpsPkreMBN9anP8RqbeX5/iDJ1pt18H6LiI63K
9vtUI2VN88+b/4xJCxDvEj6UyPqanfQQA1wtrUXWm9qusbFfQPmCjQyHWwlmI3zFBoxLEGBVwnED
ln0PkgrE+8hTOijXpLvllQzjaDB7ciGtp7wHlVXMS68k3+N6wVPkNgcHu6J3acg8nrxuvRHFVj5K
/PmXmIX4XpwqlUb5zgQTVAA2knWlGixZIjIM//ssqUz7yq/bOvaHmmyydtJVzbBhbP41S0KVawt9
sHG6Gvpol3QuT05fj6uFrUg20yQ454XBpuzAdzCcu41nvzVmyc5AGn816Ai6ReC+wxCUwHuO3VnW
VahaLuA6JO/1S8rzFUPkzv4ABMXBJJ3gN34oRRq/2BGSaL2XK4fON509OUZ/1rf4wU6HoOLEawMc
Mrzd1oor7+QJzSVaImR0L5AxfDDwP3MWd1it/5TVAYM9qYwvxsSfD1LTgvkJC8orlGdlygSQM6iv
mo1MkkoeaSnqsrywH3x4ZaxEVm3Ue1eRyeMwbcUeW7pwshQ+RHZwAZ/Mel2xOSC0fAees+m8ApJX
C3tjafEm0ooRjCkSMmUvlTuz6+NzTpZoTvZdAaruYfjNqW+76Y10E6V29rvlhkOR7Lcc5ZvOzfwn
I/dRTNEc+ampzUuvO+P3jp0jk3bSndhxySdDHSA5Tsjj1HKudGyetIH0hkGWZGNxqri2YwBKSFr3
R4GyBqO4CvMsOmR8e9d2A+hBUQFcyiShFrhgSUjxeE+GHut8ToZ9Zh+9ktB989D19FeAVRWmKizv
UMA2p41mz1HkrKvU6qlpJWuV4x2+g4r+/H98LzVF+evAYfpm6hxsWLJjGvp/fjPNCC082+kdloiO
ug8z38gRb49evDHWTuwF+i0aSPVCTG8pz0OYGFjkiekt0/JdXRi4pfWxexl15SSi7p1E1EB26NYp
b/HkzrBmg+7qQC45NCREYCJgrqfprMTCzrKO/nSR/Irj0HgM6m2ixqCdp6JoyUgPjZDA6cOJRry+
lUVTYJb1AX2eBSvvR9fOotc2zvGXdtTooCdpctQA1mLRxhmIXxgHr2msnwaKliIUKAyqq239NRTj
gcXt0MHAM2n1ZaK63VrtI15MsARBIMHEnSZLMY2peRGsLUUneVxG3+sCF+xWjuuraQzDKXTGjSiJ
CzBrMCSwqRdJ09dXUac5yfcOTuNeVNn/6DSyGNw6eA/MQs4oN7KVT8xIvbzISggyH/vrDWcdGPmF
CSmqe1k0D39iRL84RYvtFvNlnK7kOAEMwQFtoRfA4uS9kHU96NHozkXmrx/cZ2OqV3K08XsplM+I
55mLTB453p8ee4bdP+Ig71/CsQB4TF5ZfC+wfbB3aFaxLJyiauaGf+ukgJiDljTBh/uIJ6mOWsjz
AI6WzU5D8lnz1OekN7ulA19nJVpRzmdlUGhkdKbgRBll5IsgeIhgO3DUpY1tx60VBIsBGAnzaxEs
Oa65jF0F58ipr1859pJVA3KVhuNiJqVhi4aA6tLVcavuCke+pEYvX4YhhM9k+N5aFEVDh2MFBJo2
gllDiLhg6vkil/64H/50hRm2yoJQWyCKioZW78nH+yUfC/nYWxpye0hl4pFHqwpt96Aq8SwP0/hR
jtlDtKnDp4916WMS99HJCZyjCnwBYzGWM7MRItFWBPcpxPMirN5ErLjgRCg054ZdOQ2njFPOL6jd
nRlpwLhG1fiBLo/puD90/BTmgSWP6Gin5q7TdH+l4Fzz6sb9WUTEpvXNxQTwuUoHgG4cvWxdTYL6
0oDmFBE5Uqp17jTfkzjIyWFb2lEPJKzry0ZaFEM3vjeOuuLxIf2oSyCjSec5Vx43NegD1d+0Sgub
TYEHIkaTYnVDtsh581twAibmDIduDOGBT6IlI0IxH53/S0SSMEFhc4RYIvtolyVhinJcHWjPKNS9
igit1a78X3YvmJYg6akF9Q4FmeihyJJ0bhYjAK0sNrdjaJo7vaxQXmlguyIYBDM/Vtp+YyEQdWU2
MR4yLAk6/qOu4lJg0r3i2Sgv7nUaHA8FYbRjZg3KNSRvtcurNrr1EgPBOUZkutYgiE0jQbQ2Hljy
oPHBq5QKjLfGgErvTrBvN2tV8Lwdss15m53a6SIaxJ2BvNIyYyqZO9FkiChakgkhpXrhZ4sIvHdu
a1yzxpycMz9nA5e4Fju/mBWagNaQUx/OBcezotFHjPexGsYPODzjQVRhZSmvujG2Fh3KWajvf8aL
3qLqf40v9HY4x/24FfFixD5Rb+OLKigorNGrYd4rPa+t5tk8TnmWtFMxbZgSB9ysQSJRFHVxucDh
O38UNXUDNA6ghbf1XOdrPBRc0AG5ZW/EFJooLrI2URksUzEzmrhC3MoSi/aLiPmvdSbQZNQKpln3
HnOfmWtH/xxLzMRj33ASrsbvuHvgcYKD2aYP5faxr3lWFOjyzBC8bh9Rhu0e+ZU+pL3lncYpQuF7
sXKQoVyIRnJr/lXRfoo20UeMaCf5sBHFAenTvZ84CFqJF5gu04ieHvsnEWF3KDuSJ9jk02Gw7rh4
YzjhhyiJi2kUWBhHeoEQKxHi0qHy3QeZegoiub6mmvKvnVzFyOEiVoiDcvhbTafE4qIUyXuapiQz
/1QZU4Rnh3/XZ7g1nfva/1IvBvsTX7luv7UUfzBmf+ruY4sq0eGfY5SS5e4lxXjPs/JnJ3nVzwjk
GbhF7x2RZxCvnqweagwSj0aAr2s+dv27VbtrX+nLn9WI57Tq5/VT2+O7hf7IsLVG0s0lNJ25CEm+
l47k/1SAA7P2KYsHx5PtraxjqeTkJWKxvKwIRNXg75c1qy44atPLolLSv+shyZfpHXI4y/O2Uz5f
dvCaYVsii7wMkbdeInnwbOT58Cbrg7NyXOgSxbSU7uzsJZPV4oKYAAcng/osqku7dFDlh9bu8Gh/
M4bk36JAiXxGiaHrpHzpk7K4qMlQX8pcfs7s2NoFI3I43QAj2yaBvwwTM3vV2IkwG5gWn3Gav8JS
4FhHKx9Mp3Wfh/xFA3D8CqsqPiWhi/rJFGTFEK9ZrcGqmlrFEHKffw6BVPtzMQ0hGyWeBIoVH7QK
v/ExNh7VMtVQmOnATLvGoyABdLBLRNufks9J3z3y/+z3Z0zRr1eQD0duCkeAPOMwb0yzSyg34TqM
jHJvQsnZ+yPZABAoxqU3ExyBVC96b+rmKcBm0psN8axDB4VNQyy9qm7TvP01EEmpz4H0qjAmZVXj
grZsz1mr5V81GZ5if5BLV31E6dd6NGUEYqMmVLe3Yqepm1BD0Mb2C/tR75P8ih7grOHoGA+mqTci
He4O80r7ccp9rRMfvQ7RVzYj+YHv+dJyeA9zUv2/gb9lBxGbdd64qoPGucUmbeif26Q93GJRXX0y
tEg9ioGQTZpM5xU0SvnhLUjCyevOC85t2Y+/EwBTQ1bjexlNwIsSFNVMjfIDSyzjI8iBFXiq0r9p
6MfP1ZzNmdqjS8NvN7zophsBk7acoyKV7ObCONyzd0ABOapHeMNRcwzMqF3Bz8Nyoy961m2IzmOB
i4Ra1x6kNjHXzlSyqxFgk7gVFzbl+T4dYkjfouyrCcxQcSt63yN7DXUOmYTY4jZGwJSwKJ1Cv3X8
KxpYVLEXg99H+I/XlvR6k1XsYXDmaxVd5tnFZbRdc+bomb6F36M8ph5KH1mIUCxsO/lR1GHQMxuN
CcQ0dXB1tGV93xnW9VQcBtU71Ir9W8SLCCPp9hoKcnBxGAKJrmEZdBgWimLijsZJ7SCtTb1FVaTb
P62hTRmGKmyN63WqcYwoIobBsC4hmLJSQzp5Pmgg2MTbNWDGlIbtPOfo3LVw/Z+zEighOu/hUrG8
4RuCuNuq9LVnHK+TndNLwbKasIQuRgHNVC/ia69EM6kvw8eRQwtTq5DghqmLdkt2FBe2EdkRROPX
YgRAGPUDuVtFUQZ/oYDedYsWXfTWlzZFZJxFPS4TzSbRs3ffKeSd4+dv5mDJDxKg3Aer6uQHJHAX
HFmmJ1ElGmEN443RIJoPSxIdWMC9/kaLJun8qYeIKVHXPMvpI089fpuiqkdpDSsjp9uKooj1U8Na
IlGN4Mf0suKiovSI+am1v40u6jTTP1ShBBFhemMt671ZM0xZMT1WL+SYpbXeomBZdTYHxXoEP14Z
IoVfHc1h0RMz5oiHW5myutfFFsTCDsHLraiDKonbV5c+6UYg7ZUqZqixYeeFVMU5sm1Gkpv6wfe+
h9XYbS1NRtegSvTzJK04C7uq/kAnBnubrH9p5ACPi2bwN4ahWM88ms6J6lTQVTQo54ZaPLih6+wL
w2PrM/WssSrMRuM7/1vxskz6eO+WQ3Yp4O7PRE810qAtGjCLfU3ZyAW4aw3zlFcnyDciQLM2dddI
OyhPyDFLgc01CDlfQPwJrZ1QQiF9rkFiXLpdAQNnqiSb5G7wdl9F7uju81Yt2pXB+ei+Hwp3LyrF
RU9GUKxlOSxuMffmBGcm9GJHea1qtblvXSTzc4MUmOOGYMmzFK5fNbZTViM+DbHyzRyS9lkHgn02
YuuiTyWQ6PpDlNs70VHutejqsGwX/VTOtx5HTAhEW+S3wbMKG0Fr7X6eF5ckHLNdVWCaV0yANfhP
ezUp5aMogYUeT7DS1qIEAGCCeeF4ITVaPJerAoJqObJ17fIsX1tJEyKXwCAk6w9Vbtif5x0a5Ist
4msFxG5U4WREKV5GYFNr2Br1UhS7WpIXkWcMG1HsB/SXETAdsXokGN+0g9/KzaUGt/AC7UEib/8S
5Cr45zB/EDGw+kBZ2YCIyzzVX0zVAo4tS9jNihE0gLpdnkprUawx4JuNyAPsRdGMjIuCHNFtJL1c
2V0ZvkgKW3l88NTK5kueOf1L68MWrlvMJEQx83Uom2FTrETRjHDKVGEKbqHgDC+RXyI7picFdln0
haD6OFp+zJxA41hDyG2T4SnivPKxKrzbiOCW23PQ1K/ZYEfrVElxDahV65jklXVUYToddLKeoiQn
KqdYtTMh/dBQQWx+jBA+maJvlaKj6GMNv79U2TK/SqfXy71WofiXoBPxgIAkwHLLHud9OBTfA2At
aSOZYM9YL7mBpyxFvao+lbnpvBc2CzkpcLJN38TVa+jESMfQz3URTsKqvt0PiTdcNan44QFH/w7F
G3wvQh5nJeqKkz8WEC6mDhjUvejpKD+iM6/sYhJbtxcq8Z7NvXh8gw1kLf2i25ZmB6rVGapHiBvF
dVAuxlQQNWkUm/in2hOFiLp2kKNj0KrTg+EzotVCb1ayodsHgVQ9Iudkb5B7wbYjDDB5ghuzADii
Pdx61F7PAjgmpz4Fx33fIn+NnKWIRSyCI/V05FOehofJO+6TaY91G8rq0yevicqjaO1wbl8jIOrM
kVosz0in2GfV8VfuBCI3+du2CSaQC0NzkzevQ/3UGAZzL4phtsHurn41Msk9hFoCl3jq1ICGWg6S
ZG1ElFqX+yJPg0cnbVGBrcZ3ryKK0zAUwBKlWomowK5D5rM+ObdyF6+xklCLj0aVavwm3PKp13V2
/WhB+DxRFm2TQ1sg/yrqTb0s95GGRZytQfS2qkF9aFUn2aKzADe+Ne1rW2pkXPrW/Km6j32XVj8M
iT1yggbILTQuA33t4MBzjdu4wNXLCb1WevTx92uqBB2ZQLaeQDlAJOnyYKk1KWD8PE53Y4X5t2jV
fCs5Zcr4IhrVuHauPqwU0eZN3X10WV1dki9VCLWIVQui9ENnHoCrsyxSq0tbeG2xEHVabpoHcRda
iXmI4xwkgSI5Kznix7y4N/9zhHt9lts5zuZ/hhFxYphCa7aS4/M9M1C1ibMoPaTTRRQ52IVpWubG
QhRFgwgRxf9al6FJA80BT9ppTHFptPpzzH+rUzHHADdePln6gAaGDLs7sYLoFYhwsjEq/ovbXglf
Q7UtFw75ua1olZruF7qN9kk0mtFDjEbtC0Y3OtzV5Cpqm0hRd7BQkH+ZBjSlMlwVTSqtRGteReDi
RiSx9MTh5yxbxrmvcgwxNAyt4mJArFhUJpbRz6Q609codqINKSojuJUGtiqnW2AqF/a2Ub13G80q
5P6nzk5dAACwW3UBGYDkOSTfWYeXzd5uygh5d/nzAuFvIL3iVlxv97GHCuxMhI1p1WwKfVx/jRJ9
ARtB+ZNxh3LLHnNakMOObeIaJHP0d6vz8adBdKbMV45ZKKApYojHJBUcNFemLkD8HUjD+7+7VFD2
FoHqGPPBkCYuoC6tHXmSA5Gi0N5ZUhO4y8av7B2aypQ9uHSp7gfoJvCLmnkmxrRdqVgzESP63KP/
rc4DdT+bDsXXiLYp+FvB3quxDIznrhY99WhGH1pgtFeTk8VjlWRHURKXrlGV6UcIHBw67FXU/ZdO
gQe1Z37vcHuFpPKeypIMsW+uShkFBstDCGKmxUW2ThoH7QRRlsIhOWJtvokbT38QF/Aa+oM2YJKs
+M5BjbC0BowhqUq+qOzBPImLXzsT+SnMj2g5AwgaW/vWCqIQ9z/NB09aZuZJxIkeoYr5mm72F1Hi
6WUi9wTThyPd6Furux6bI+pEL3FXxiMnMR0walF0kZg4Dpo101qjv8qF/BH2rbwPyni4BlI0HD09
P4k21mjDtdNGVDvHxOGEH2YUNhfxSsaV4CxCbAuJQI48sMmZgkWdiVz6PKugtIiiwl7oYmq3eFGT
OOglYcFDEl8MOar9R6Pr8l60SlLz5T3oJQhx2yv8WVHI2r76c0kGvkCxZMnQQxRws6IFMo1ZrsSt
Pzqf4YZfavsc74GdRir8PsKtX2bV1kzBxmzRBAFuK7UuH9qeDKaJwffKClrAYqKl18rPZlGspuh+
CsSQwkBE4H86i7h78d5XjNqUln4Lvo8i7u5FuF0N/Bq0K8m0SmqKpBHGgFc9DYOty294FjCxcNru
ogsPPNnYqoi+X2vJ785DbyzbzqRVsWNzWUuJhxU4nW8jNPbeDUz/JEqNFXscZ8YBeVYixCBtoE8i
75G3EXVpGQfXjgzz9AKiZkQUBlICS5R7J6+KvmuGitrLNA4/UAS9FLR0WL8+D/xyl3XOz6bocu3Z
L3BgMRGyuxVF670oWkVwNQXz8P0afO+LQPXnULdgWCs7HR4ewEg7PHBeEuJkOISHCYS8suP4uyjd
6+9F0UEU73Vm0TpbIF2Lv+pjtbf3nJCoYCaq2b+NVroI8Sitjkdsh2rkPeTvLuJlLUPFeawY16GI
vr/arTyYnKzPRC0AS6R/bMtf3t/lPVwMlmQjvNdY3kVdbi7D3EAZVc3NkxWq5txp4Q1i1yg5XfIz
8SYlFdUuLq4VFFsfnvLaxTv0KU+137bsYy3cWls56/W3Iqzx/0AN5TBiO3KMJFaWuhK531Jy8WrT
DCctMfXiI+pRahjc8NVLnPw9qnBiwiTc2oii5b6j6WG8dlWo7jrIi9hMwIrCKhAx7sYpz+QojMuf
3krlfu1tdrfewPMbRAA7rfio9WrhghFctJiznXtURjeNGYzbBFXkEz8NnnrwRF9UqQNSYwbtr6I5
CTihUZkviVJHb43TIYSLdsCtd0hOBjyN9tk7dR3pufYaKOpTnOHDWAx1cMZRkSz01LYvt0uoZTtP
5RzxXgfuJVuNCTaW9zol18p5gW3Y2pUKCLBGbj6BO0TSIImHjarBhEXDGosrp3bbg+tl3YEMPhpG
hroVJSNMabXE9RaJAgpeuvhG3PqIjr6MGdR9CHF3i7Z5bHJmOGAZPr3MbSB7ep3brRx2SPgbZvv5
Pm61GgvadCHeQOn3G8Xsmu19+FvrbUB/qEgalxxMiOhbJZJ+LMhFhXip20D4B2FNVWyVFEjK6vaH
iZbOzu1lbcjV7P533IJuw1Ut8kAQgzF6/PO2vvyJUd1IS8PEFl6MJlq+vkVR4enDDpGvkKcJf7sI
vL1LHUBVutBIMK0wnMPVu0ys1RBiZxBNiz5rWrJ1BScUIX7iXWLeakS1PCrqZkquzkTxHs+qNeA5
XlS4lSKycGuOm/TK80vdiWBxQRVIOWaGPPcNL42XrpLhmYBM1u2lzQmoh0uZjpRMK0Gcmt7K/ZUi
00R1xkkP96o2i/yD3ZtbthHG+fbaRdGywgOkPf+rf+VXKO+O6bi+DyDuKrx41Dqwj7cBBpwWdoON
/8af/w/xl4JBy5as9WLWmbza/a/XSRnzvGZf+uWv1y9oUshf3n6clCFbRk68/+rOQc3kSasGfC2n
/xVJ1p9RfEIjf/r7xcv4KDAsYY7wqI6yJSja5iGDX7NsTT8jH0vOta6b8IR8S7WOTMU7KnGQbALU
cfZNKPvbPDHdXde0WPblo7cz7MHe8bgJt0Nk2HvUNtNNm/XuoausGn/L3j+Fsaas1FiLz76O2v+I
FPkDoJgcYK06XopOURD8TJwr5spMGjgRPyWkiObm4MvPZOpJYBs66XXXIuvs+f0b/gvTsVzlf/PU
AtXxJsDHvfsN0e2oS4r6KymMnarKFrm1XJpHiMGda6mrtoOkSiQonP5iNdPHZBvNB7BWCHSqAp2r
BgoXGC9jh8R/GHVX1zGRHZOSEmkSfNyrRs6eRhdVFRHPeRDP9l8DcI+ZwsH4I/mHEb5QE+yB/U4u
YKO3JK8Rv/p1+iq6pMjI4q/jfRgB+v8ewI5Ljr7WpvFiePHOaJ3JmprsV53sWxehtTj9MUbpnNSw
M99KJS0XtZfoJ7iWLMhKGVl6tWiu6STfPTj5+EPxUPaW+WaOmLE/+pn2qwtU4zmLMnmJHg8yaGnr
H9A4cZbM4clzZ2KpIV6lLy9aouQ/Yx41syJvpKumkIbSlRb8AnjHUxYUmA5lXfymNs5F/DmJyueb
uc43PUZT0XOb6qFQYmMzyGa/aUsOCLxeaeeGpiA9BlyQI7EBN7YaEmypT3J90624SJ7WH9IqCw4F
/oBTtagRd75PGxDt/+kgRtGdNuH4q8lv0aLOBi/WzCoNDcoQCip0fTqKIYYEpRrYnNntJf9+9cZL
5FXgmq9aq+c71Wq/Xv4/6+7dWivOF3poRnPE+Su0TiEpwGUITyHZ8dOQO8HtriniYe/4OH/9qRJ3
3VQUd4rpLnq1UPaWUnYAkVHSLSIZlZc/l1q3P4tyVgGHu5dFDL9yKsWtoejFJjODfWY76kOo4DAY
gxv6huImuT43dQ9tUinXKNBeIomvI9nrbCFHLlKykqU9VZq9n3BG3ypm9aVeW9a2HFLnpQNsf6sP
pXaWqTUySf6kb9p06XvWHERbpzOzWA3a9KJoDI8tHKy3LMyUTang+XKr9kDOVYP8kiZYzEVWz4FQ
rWQPqZfVM7+WpWuFKcuMrPb4w9CTvd311mtQGtJSj1kuuegpPUgmSpIiwsXil5RS/N2Mh3EBwdw6
JEqsH6VJHGfkzX440p5js+EHeCf01MkDIWAtt/u+LJplluJs6eTRerCbR34J+inMjOzJ0dcRO8on
p8i957RrgOfEEwO/k57SSPmeK7lyFG2y0krIKaXVTsQPPnIW5dgMa9Ea272+siL0c26tPWfweE+2
82AafFCK/jA42PjlUBQ0uIXw3bz4oag4XZgCdLP6+61Y3SofUEET7XI//Pe3AjD9862IF4tbCQhs
o2df3opVx5OqFK+EGuXnW/ksAqIEsHZ7G3gdX8YURQ3DiLuVViHF6YHDn8tdFbzmHqiklInqR8fO
sFKwBZ7pXYuIhmX86ovqjUk6fDe0IZ275I0e2Rfi0mF3Mdqig7qRxsDdJsWg4OE1dqsGzzikZxic
Q/PgVUfsBskDo3vLMVzJKst4agOFfSCKzDNRRE7SZbFs7yu4B+08By6r6eWTaAv6+CExg/iMGKb5
pFv1i0pKFl7diHK+aS8FT9/mBPii4Ks2a7oQYfCwruZa2pmbsAcTF2pQvztsa8m/uOGBpTbigUXr
P7MOgHvXm2fR6Eda+Ii3+a1NBMjIy8DZk66iNEKaGnsru4U7GYTVnHz/QTT6rroF9MiZu2Qew2Hw
LrqF68QNPMluc47tm3VE/8y7aBOEEm8CjNSjg5NjUdOQjlyVmhwdkryMDqLh34p9Y6K4E2WsQe5d
/iOwfBoCLRq7mSfxXhrLXlVGEHwUDir9o6WNR3wTnFPtwk6BqxV8OK1zSFo9eME7Nd3gRIZJKKQT
Ib5Zdv1nz8isP3vyXzwxTGV1V1qTQG2rbRSd02wn0ENEZfN8x6FGduEsjcRKVyQ/XLDiTSQlXyJs
vdqOBYB82Sozdu1uuxzw0JmbSR7La3gP7ZIMcjH3AWCf6pizzMW9EuhedkpyF/JKXyfkfR07WDQk
mRf+xLKLn/kuOR/xiJm9GhTlEY0r9fi1PUGkm5SOrEWIWE/OPeCrQAub3/oJTCYAY6Y97ArUDdlI
UaVFMYkFGQnxdir2Wmr+S3yb+cW6jO1ff30kZlGjF3n/aJFeunK8gqL/9GmL4L8+8nudYfT+PgYr
cFOH6cf/x9l5NbetLFv4F6EKObwy5yCJluQXlO1tI+eMX38/DL1Nbx3vU6euH1Cc6Z4Z0CKJme7V
a7nIlVTUrUzEfB7f4w2P1GZ+t0aJtxdWMsZztQitp7Q2wjlCTsNO8PAMuRISpPbHO/lJ0ENi/cEq
mupEhvLB+dEECaXd8n/OLBZSUSPbxbEXoAYyRDs5iKBEA0G6RqCjfYmo59okHTXaDgSfL4pkGZAY
l6/CKLo8iEl5JrwU4di+pKpC4XYRHYXpMZcwirkUgDEf5hLG0vE/TTCMjQo4dS9NFZRQurr7hLP1
rLPGYCX6xMXzHYgRH23h+BgnDGKcHKbBqoZaEFmp+LtsZ+7rKJmXXtIiDz61a0TgEtJMX+ah03Tf
8gg5g45Mx2tG8cI8BVT9hFI758k2l45yRmq7Aze1U2KI4e3WdgnnsNW3LNQqc8ksbpC7yDMd2tnP
lWT/XEaXLm1UDr8tQ7zy5zLkSse5bfvtk5175nLkV5hD/LAx0PqVJFSWpniG2ZKbLgD7hUFVPOvZ
cKtI7n5WvF6bp52lHVBVsq91Vn0vu5Kvw0gtNfSj0jGX7ObCTwkxbt6MWyhPehN1R0eVwrkOfJqo
RwcTdpEADrSl/Mpp9C8lJgcpuT7CzFma7mu1lm8MWgt/E1WJlQWZ4kY0EZ2glq56Hyvb3PgWGqZi
NMmFnQbl3UvtUhaSUlB1X80q4PU33aS9yKbWnuHNqWdingwew3k3ajqhBnV4NlvnPE63MfhFhv5T
Dapm9OM3+LVmYgGANlRuDDmY8uldFGWJnqFtfIo8dtZEBFWESRgOPdOnPNbKp8J39aNl1KgvTP1k
rVDn7LT6NGrKePVV6wv8zh06Spm6g7hxfLZcVM6GLLtGgLKfW6sdF509mgjnYeRSHtuxvOkJf485
9WafSrNPjsIXVAR8iIHSLYQvBHTNFWAkSZvJN85z6M2sSNu200xaPVpbY0TrR4z9w9IdgOqFnCbm
ClDib0sL/8TWDMQDfGk93UPiUjch+qVSpey7LT7egzCKSxMRZLZapKzuE1nsNR/3QZFaQRTZhoC0
RgTZqmrzm0Updt1/Q6RFmQMlcE5yZfR7WGXbJed5+a0n0yUcM4VAhewkyXOU+nBftVDFxUauPTcu
D0DhYo7ksC3Te0sC1INjU4r2radXZ05Z7X01eyArI9ffdCdA1Im4winPKnlvEtVZOkqrvUHkvxFz
6Qafbk5yAcnRhNRTmEnrJtTNZ3eS+RUuSCfvvSEsFnVhtscuR1TWD5Df9eUh+qRoqEnZlvkqh312
MEyHnOjUdGW3WZZOEm6UKrfgscres1jKLiq4uBfbhMN88oKm0tunU+mgaOY88xY1dHNb0RxG4zyi
hHz1XEV/8tNoL7rb2Le2ZOCyhZhanYpuKs5zu75szNeqVDa9XNbPplIn0FClz2JQpCjapsnAu3rT
wp1qlKgp+t19SgUpJ5/46S0wW/XsOsM3Maih2gLSYPgbRJN4AHA1FNwOYiVNPUijan6yCxu8OTuA
mbgfyUx1fnhyeD6m+4Hmp5gh2hqd3NzxXlEtUvW2OaSqbi1L338OAc5+9hGHp5jcDXgukrSGmvNV
9EuTclHVuOoh9ZDhqCQe8JO/UVBKHVhGefSMpryGMIkjyYwhVzpyDIHjnSrUQC92HEJ7ORmiKEKm
DvqLU2tJ9hmtlPZuCCPYcHstqM6U8iRnGN4JNIgRyiRGCVE3tb5+d5LIxgNnTLXPnRwlMz1uzEuo
9uYRoGc6FyPKmIeCY2bDVaWM4YhIcTeHHVz9HLfVl8RXiifE9vqDVdrGfQBIrk+jPoTPWVY5e8rU
YNyfliZpf40o635OCWnv5UppgN+wchFqRzcD6AH/nLbjwGTc/eFZ2lFcNtxIssY7eWL/FutqDdVr
IBNA40inPO0TnlIQeuWd5r7GRYmKDVRNW9G0IaxKaqN+dpTEvlQUaotupx3jTVcjTyGaOfI6M33k
7yGaXboEIli+2oYyHOueFI/ojmAdXNmICwIeAAHr6frXHtqYMzqm3Qtn2ftccYBUad60P++Hmht0
FgPJgfyZQXII3stCLR4UpEURafDpPrVhR8QI+dUQzapBqJRyCu1+P2Bs3EKuWNEf4KMwf96PXiJZ
7TdGt25HWX5yLO3c8ROiaU0EKBwybk2R3GPJO4eyJshWsmZlPInN73z0g+8m8pixbfVfgFqp80bq
9bOH9BWh26ReN1oTPyecjWGowrdEzQ3xpL88FH1mctkBhEEEa5NkqbrRJS2+2nUVQSc4NN+M+o1I
UvC9oMAYle9YfS6p4V7zwQx3qMXk59SybKLrhHJSmLyFrxX4X10k126ImElLrUjHPUm97qiioL7o
qybjTA8XRhu7NmdNtqVwdk5cbtVKg0LzhuJ8iDQlGxPRL3dU++qKm5yIB9pPrltdRb+eudaEF203
oqmip8xfRH5t01ymlAVJ2Pu0jhzP+J+yzyFA4aucZ99Ev1/rzgIRan1rVhVgfqhICfi/+wSGtmlC
dPM+qyq/ISChXOFfyMAz1SV/x7jb1XXqLfKgSc+lZizqztYONgpTUEdzEf1B4n0yG03fJnBsUVhE
eSZVbEkKk+7fLuKVDuH8IuLZuXQ8BWU1RdOTs1EAyJSChnjKP71TPYk2vWISwRLTZkZqwTZrHsWa
wllcktL4C559jZiNmXbGjGIbj9w93/TfKhd/q24Mm1nI1/8gyhYf/UCaAY5NY4HodXNh+DhBoqFu
X0BIcicTyv9i9w+s8NfFDJR0rUP7PhN9lI4pyGHyO7cqYwDYojOcYo0znnigZY2QbM00+t5poE6L
cHUCrmnqVClg3Dlx8VefQuukFMXXAO2d17gztK2f6t5CNFPbHJZtEfVr0fQMD4pzG/WAuPKC1zpO
t65i9WAMg2gD/QicuLobv6rypkNO6BOl3jmS3eVN9JpVHe/Clh+AZHKqkNxc8vUe1sIqKz56MmZo
H2wIH1cwjkiL0QnDq+mAvtMLt4DBkOYw6MG1BKOx9WI7gRdWhYnQiJD+Ncv+LKziwqOZcIJExdyv
UaI/CkHtQnzxm2thOIdxzIcDobr2UAflSRTCVDlhAqdU+62ohAkKJ71KELX+qpRRVTYPQB/K+aPv
T4Oi4WZy7D32rQvvheTActDnyhsI5XY2qknOybgYXro+W4v+ngqVjeTI9dLSLXRBQgftLjAn5zyP
+2fNR21nGh6UBNID2yZpkGvKG5yG3z1LDy61QdicCMZZjI4QYFxb8JesxKBkMN5cSLKuiR/311xv
b6I7y2x9BY8Y8N7MX+ul3O0jD2Ez8Ypg489XvmdDlJ6U3V68+u9+H6z/Ot/DL2qaVx0cJyVLibEH
XmFNis78v/O3nWQLRFNcejTS5vzmKhsATt68MNCSdd0mvIRwCPHrKumfo5jficSqmjMMLN5ZhWXx
bjA6KYOquxwubV+4xzbh9IP6ovG5c6MfhSVrVw9u70ORICkgZuLw8do3ufuUUau2H7IqWoh+4liX
vlOSl7h1pF1VFcq9f0iMne6nLU/UDr62Gp534Q/j18pTcvMTAfps61m9BaCIddMQHSciKG+EB4DH
QUO6Ev6qA4wlgunAgqUEiot0HedD+9n4Zsid/pnwtbsyW0C0ZWX676OGFB5vW3YzKhQ5sGyi8YyU
dHbyTEprR9ePjmUS9huCVlC5aXW+k8Mk28qmCyqu4XxEgQlwrxjNM+qHSBt4JlrUYCGf1ajS5oOv
OTdjDMxZHATmm2uxOQdUY30JvIbKsij6brkSD93p3FqWV0LSKGnyM0IuoJWglRyaDWJhw19J7N3K
vohA+4TVi9yaa3Bx3ZvDI5mDAcwtTcWn0/MQhRQkML88EDaXlp1uQlUOly07ONAsd3QLsQT5J8bF
Qg0VkIy9ufcJMIwApgh3OUijlSo5MeIkVNxO7BKo3EvrVuqrFTpDyjsZ+m3Wg0on9pMdHDceoU3C
jb8Y8MhWk8gCNd0VIr8vJJSV9wglaChLnHjneYnx+r9N66HDBEUqw8W0oMEAoytwCFOWmR3SeuFO
NOfORKLiUqpwEE2bXCcZ6snyt5vwgF4CgE/ljykibba7tlzisD51abcChOwyYZd/UEvgFLnUo5qq
y9lzQ8IceQJ//DbAbRyXcfzDNovXsR26Vx385iJTIfkMR5XqLM3S191QVFeSfOWcDXj8xW/ttTco
0Q8TZYQwWpbWZhIyuohirKgxEWSnJUqsgn+0LFn/zdam9r31z3G+4WTbZozimVE4/nOT9A7JMR9u
3Un5iSx2cayot8+mluj64BHKsHJDLPgkjNZXHXWzi9qBxJEjpV+0pWle+JgR0oldbes0FbQpalRI
iCjG4zlTPoeBVDfLOpMuPjVXVHJOxhLtvFRSFk3W6buhhLxF8vcUdPp7xcuC/aMpXv1rnxghXMSl
mWZ5NMWwP7lE/gqFtBE04i//zBtRVqg+O0WrvfNw8FHdDuo9jMcm4ntQkiWj+q4UOZg/ZejXolkQ
Cg6TOHmV477d6YSvF6K/C4q3uFXTg2nCKzxXZHmPFo1/jPqkujYg134GmvvBAJDsZcNnHq2oepbd
KzmnYKsN1NVnhXrvbySnfUUkPthaYcGzafIv/f/wrzkEL/SOaqEYzlmyCDbV0zOYwKq/zAZ64Fb+
jlJVNNPMSHpp4JhZqYZn7j0z1w9WgWRD0Crpp6BpvwpfKCbnrQVLStLb0KSMlXm10ixe8DQBZKt6
5zHiYKjxR591dtZfqoJdOPTPGoV1U2cDP9E6GH24v2sLoTlCXN4FhbwaPAeMtYwQF0SUFQgIe3/z
6Gt04GZ1Q178PlRYPGth+XVwuXfVLaEkSTLK9X01zaxVghwjQcZp6vLXIkMVz1zIEs93v2iE+Yfv
9kRh/ref73jNtpSbALE3wyqXI4LdcEtH8JDjolAnt/X5q1CZFJTmzMtUb1fCvYbQRhouLVCL686K
tVlKDQ8cdqPpLe3QzhZ57gznOiLkQRBEh2wAWYLVfVAg8TPeF6Dc74PUsYJyV3co1xj+HlNsTCVp
zwmldOZsYKN2AHe0EZNaBkDbKmdPV2Yyyq1ag5grVBnzIAVu0HVAEHKZ80+F+B9VN3JwqGBZ4jCh
ZlsIvVBxjkN7FSkhWxvguLxZU38OWhjtKF+0X42h41NixOrZVEJj79beWlGs8myBE3sCw0extMIH
3+TplkJInr6lalodhJUaJKLuGjircUzqdO5LOSj20tO3YfHKCQ0BoLoiIsN2LE26cttmen0q89Zd
dDKHsiTV+ewqNgxdSIEnReb+0CD/Dtu65HGMRnIqU0kqu1TstJlpsPWl8Fhr0KlKlKOcaihjTZXg
LlvyHXCpHjBkQnIkk6KNWjfyWVR1m5oEqZdMaY4oCh+onr1Q7LoURqfR0VGQ8ktC2mQmW2ApxZRl
0RY7r1XRHA9lSs+nS1gkG32aVniIaSFZa5Dl4R7EtEDplvdbaHPOT2HbGFAkMFTcoZhO3IMY8W/T
iQHinqab+226x92J6URput82/BmnqUifkpKLTOcQgW5a8KyfBJ4rxYEpJkHnOU83iWh2VCwS5mHn
X4e5tEHAsr4gIFxfolglS9I1PWTLgV4stWZcwHlkHx8utpIpi0jRwVKLuaIyTI6O66/FpA+/iupY
VFBKjemBic9g+oFlKkbkT/i0tbML5dq78OcXIFGtDJob+yGB6xwGpb4ZwIcmCOjfFoEHFZb/5xgx
G+mf+sYEj6ntH4/XH2cWFtfqDjJKWAuR7srhQ1rXHrj4YKJLqGAYvBIDv7dEV1glSP05GnoFCQQv
foJwiWKX6UIkyAKqvi8U1CxhD0nLeY+YzCymsmovxjr+mK81CMTv80laMVxgFlyKpYWH2QB1yVLP
QkpmSsHZ3cJV3C8wEynI8sSAgKsrr+Vn0WOj5jKvbDapUVsrz7FGpMRVG76WDxe+L5yWEYWephjh
lIWSEOqgeGp2hTsCdui/PPyTSjo1vlmdRFcr8V2UyS8tRRMYQnPO4aoQk4kuxxzCGSFcJEVpP4Pc
sdcGBAPzxy0bykXcnugxWhSCS91Nf7tl0otEGKfh4mJzyw6lMjO0edWr5I8/skTSYUyGuq1q0GrM
8lOQ5DWKC0Z0lsyk+RIFPao8del/GhoOH23oZteylqqV62jh0SjdbAs53rDVibwdglqRV0rWWhdZ
rovF4DfDLc0pmVAQiPusBfxAsT380dRfTQg4ffboKFhVQ/BJKcz3UQ9RGY8Jis3kdEFJvrIjqElM
1TVMby8uwqVFv3zfShFCnh8sj+bD+099TlaxSG90W19yPOq+f63y27S/9X6YTdzAh76P3sIMmPV7
7UFV9uEm7s5lhFJXNQKo08wup6q7HeZD48ZvbuskiFsE0c4wgVtRG7AcKeJ8UVAoOEfxEHAin2BY
fTysxtLy1mKUMXbfsqGSzvzFrGdEFDfCy+gS0Kt+9J3HHFrHtdW8IIoVzWPZCN9yWY1mpQ2xNcf+
s69YxY8WSZ0CEAA/Iu4JBeUEnAaM+5HlQFFt5F9UHh7vklIgG+ZF7g2hBShto6B9QpKiWgZaVZxV
PSf4a6rtoWt9IGC1vbUt6pB1V4drPDHRzLbzteiSgb/VM/HS85MmWaQ18aspzC4ZRbD5zWxHZqCu
hDlq8j1JOHsjWh/n+W2Mo/fAPtlqC8d8mlp4i6aTOJAXSLGSr2FY+1EkHehVPa+ApCrWGUUx+6wj
I3oeD3pR/OwQpgCKiI2PHBD6zn97ileuTHyL7XCz+mCQLR4JRNeOj/5QVasdp+iXR5d4BaBbXtQ+
lWEPg1jfaeNnNwnk3aMfyj3nECMWJ7rERZnuKFa7bAU2tJmjsov0qHgvuQQ5d9H0P9+fcBx77Sr3
5BGr02MK4f3bewx70m+iE+HI398fhTMuJ7hUWoK8SI8aRarHXkqUbV6aO9FV9w4lzMIg2klZpkd2
1+ZMU9Jx+cEgmuLSZYO871Nkx6c5xcX49WooetKfQVMZc6m3KNL7ZRHT/7YwCi/IBikTdhDe6IdV
jIjr2l0ogZvNfzM/5hLTwMO8imsFvZdfazzu497XWwOFBYk+g9NFPdiRodwv+dT80Be1LvlICLcW
Dz/hIpxF32NElcr2rC7lePno+9OkOg/+g65SGhaNZbF6zPKnSUUfWYG3AjDnWvh+mLM3VAs2cgR1
VbYZ50Z2YVfPlL94Pnlbqczrs892+ixeobb9pSmV8mO/3xmvPmzT28cUwl9u1BczD5HF+TW16K9l
86rA/LB7TC3WHYkNy1EDnem0JNhJ6vGQaT5oCEbsRZ/rIw0dgp9aO3kZQI+muDNF1aUncTEl1nMN
l/+eSnqC5JIdqubwMJo8xuniJDygWxIVostSgmGnBsaURwm2bVfmO300BnkpgyTYUSSOeKp4ee/9
6KAF6TDOhQNJ95xtmuWTN4sCQoqqRp4IfTSUnOtVNDWLUu9nZt/D1h5EOswt8yZxk1fQGcmJeAd8
A/91kKcVT5wDSMYaZXesDK29X3LDBzPRGCFUPeiewg8qwVpyN/9yBEO8TjViZI/BwTg++Rz+FmbP
NkkQ6UHFSc6pg+lUNOWihXtNr/WDYN0z3Vc768pPnaJbp8egrK9q1JUDb8UOyHh2nOJkQVkcxJ33
raBEDX7BVr7IdSjtypYHm154xnvhJQvhEfYNEtK2hlZSCU45h+544UJn8kW23uJI8r75tOaxrkUn
CZrAo5512UIYhmXX6fbXVgMinSGberQk6sv5cKpzYR/1H2MZJF9s1CGg2e3sPYQ6/dnpCcCKpeGw
XJhd2CPJnijL2gbbkhqBCYK01UhJcfu+FG1jcvmvQUySiw+jua0kPXpKsq64e0hydrb8sf6kWXK8
bqEL2Cht0j/3UvpD3EWtBa+mrjsvAMu8jRygygd6THrxfO2TcCg89YdjKO2znudsjzga7dg+gR5T
g4MJjNxiBzuVEzfSprbJ2Je5RoEELPlotNlVPpd19+9O4k7aTLPJGwpPn+DvWbyqJ+UJlPyOoqVO
I/RuMHZO1V61BG7XZeoasCLCLrQQLveFzbBMyGcMw31lMc4JwmRlBMl7D/qI2IQ2fO5rECJl1Von
WfbcszCQjfsPQ2UBm3f8ZPw4QhiCf06F4L17rlue1481KtT3TpaqOPc1hAEY+M/FxYhmWuMx4nFX
j8U/jBBr/Otd/bZG2KRbylm8paXV1V611GpvtW7vUCZCu22lgWK3qbdPTWVutOO4kqsa8u0EpFgD
PsgeQneDdpC0kPw2fkMKFgaWBp6Lhrzl21H4OH01HOCflaiMs9kIBuC/RwiLN8JqpsZ+zHvnKVUa
66K1wauYCTamca1YDQTF08QeOWE0OuPipJBhvOU28aVpfW0w3F2ZhnBOcQyamYU5bFI4657a5DNZ
wvRFc7LsxbbCr2CzUTXubOgMEo0vD3IJK2GEBb3Z5fA9zYQ16bT0CUg1MMRQgjQ61l8rPxjuQ2Gd
VhZa4odr4dvFvrQNHdeZiZnCKh+uXgDF6rSMWD6qoSwq9Qh6Om4mqSoywYPSrkWzcIiV1zolHGLA
UEvOxeA8hQiHRtU+OaKa6m2AKmH1pDWAPzovso/sMPWNXCr+zraL4gABggO/R9FfdFWpF6FvNTcb
+pWZjEbOFy/PL52VQQjQ5ScZ9Lk/sw2JbBasBjqaELM2SPvXxzJROoAxiZv/WGaUSZAbhNjvy+hp
09yk3vwflvF1iK3FMjJ8Sfd3I5Z5vBtSCAhfVn5xEMsQjBh+W+bxbsa0/PluIuXYORaJkund6Ile
/vHdPP7TJJt3ngfgtlRKR2ZsQY2XJuyVq6Kj3Ti1xCVGM7JG4+xpNBrjxQzcb1HVpkdhIzU0zF0r
CrbCGHdBtKpH2LyElZ/KnkSuVsyFteegcfST5F0Y0cRyn2QKYkVLXNCIWVem4V2FO+oX6aylEvcg
jIaUU0CU+OlGWIfWt1a2LYX3pXSPD6xKHA/aIO4Spiv3ZKTlVQxtYd57gVX5sVJhd4cIWPlZeGtO
O8yo2E72wsMfOmUBjKteC6sJ6nndFkiO3++D0OIdfn63gvm6RMHPoaJLaXZOk7rTnt54AYUFIZcr
n4SJogdSAsmQ7u73kgX5sutDmDSnuy57rd6E0DHOSsJDk4bxrg9TZMM4haUz8VJ0FpNFvPrQ/OgN
1w6Cfg/3j/aPEwt7bOj6zmkpQtLi+/piFdHdhz4TCrfOgbLCJ7zCERg2VZAI86q8JaMfvpSWUtxI
iK9SviAk1aeWap7SuLXOoqUNypdIsZ2jaMGfViJ1boNmnlxhovXn8Hp3IMRpcsyhbErtpI1oNjCK
AVhzh/UwBqynqOay0P1yJawGsLJ1URnJUlgNsvibIEWLQ1gzSzG3GV+MubCWpEn3XjHIs7u1sqLj
qHQkJqaZ+YXwzp5kPQsjxc/ShU3RVrSG1AifEVqbi5ZVtuXtBShQfrv7Dsmcsx5WJKQpSO34rOU6
NaaDl3YH0RavLBJGCys3YUT7pwGoqv/TW1jEJUtOilLo+0ePePUfvjEVlpbhqfdJhc9jycfg+7jV
CAjl8CenETaSmaNE8jZVhpkapP57KWfBFlxIupyODO9tk4Fd1uvkYgMBvupV/Sr64ZF3lxW6RRsx
qqis5RDwf961pn2Iw7JEnh3G4caSsufWLfNnZWi3jt5FZ9E12opJnklrFqIpLjb7NFN1noR77Db6
AtXAZiVsYebpYHj9NWrE2bNRoRaRkqAe5Xk5yOC1+kFFarB7hrC2Od5bkzjoqQptc4cM/FY3wAnO
RJ+4pGUQrUMlrmd1pRj6woWoCMWKDC5i4IIL4XOfx5T9+pSPbTErxiFfQ6Br6nd7M6qbLoyCvfC2
FStbKYOirHsPqsA+9l8tglw7uDrNxeBJ7nsJZD3sYv0pMrPqmHgQbpR2576jXAZHVpC7p97opYvT
aD9Ev27DdR1AobxH/ie4hWa7vffDwgR27bPtBlDVt6kyM/zC2km1CuliTelP0zXDSliNVgtgfB5A
HE1WNUBN19C9Tz+HuvmLgQzHZHKnySxvfIrDejyJrsLPF1rJn0VxIsSVNdV7Jqudnisp2YhWOcnf
6qNvzPtEk+8evp72ZytB3Wby16caBNnpnHnlwRYo+swINfmkdpbCKLp6w/UXUMuldw/NUuKLaTsL
sYDwUDwlWVSy4909LKdsL6B/F8JolDbl9RM/s1LWy2DszfeYAspl4SoQIWh2Q1CU3xdFi/NvEBQm
viR/c5IageRolE5g7uX9EDklp4Y0eq+p50enVfmmyR2kJLWRPMm+H/Ps04CNIfNyI+34JjzUobp5
AKNvsoXEFcwTzbZ2cuMadD0yNNMcyeAsoQKDzVov4iU/Q9I+svTxNEayPq8AhcGpLRz9voZ8rZbM
k6Ra+p6KgHxpazoCVFTeCg8DMowZcq7+EwDsbOtnSrRWVb+99TBXN5SWf+vt5hOiLcPNp+JwzU4I
hoOhcq/GiIi88Ii8uQ8YloqY7GtQRYSiR6U9ygP1cL2CRm0gSdnX1AOYRdj+VafSYq2gfLOhFEq7
8aVGXrnJv0IEas5ME80uciIlwjlDvRBTVt53NUT2qTfViUrdALFVRfrToHaTwBNTDxF0nqMmq0/R
iKS0H7j6Us3b4XOLsOjkkPdBs7ApbTyYCB9fCs02ZmJqwEznwmuUW1wYFASkbgnl35i9Jny+hUMT
WhyfZE87jaPTHYOiN+/vk1zcom4o99IB+myNZNSfkb2Y5VRn3/TGtV4aQJxBGA1zkLYxuqA3Phkd
O0m4WZvSfRaOMvLKA3HxJ9FSoevtya1dRSsPnJ3ed8ZFjPNaGwnpyuQTzixB595aNbNOVHX1Nwr9
vzpB7B7FOEezwxnZXf/Y+HUPlsqpZkM16c1OvpDzaTM41su9GAqgGxGrLB1291VqdEIN2Je2wkpQ
35o3Xct3fRpbmGW+iGPUoEVT8VuepoiirEUzkodsWVAQsRZTach1L4sEmlTRBNlfrTJptBEG5g10
JV9lXyvKpRhrKCVcDgbiZfeFyh4YqS+X96Yx5FQXIMe+ivQIsrHpEvx6JRFGvfepkVfn6DRgFp2l
BfnZown71yFxqc18jP3XqcTQf59ZjMsob1mZifksWn+aaowUeOU9b0fVR3+MU61DnJ1XsozwyBB4
20e/MIqL6MuU5FoMprR5dDVtgYqLaJOvvoZj8NP6Yaho8ki85lD2/jb+g5tnDtdAKX563I1CJ0a8
pNjkGsPGvIlF333tsrmRhtRfqLhCoMCrgqPvRdpeySpvNZh+eSNSBqwqjOvv/KpRv+jbX+V+qkBs
k+JK7K7YtLoOh0ltTagAymmh0bW/eEDL2TVX3+Oo/DJCJfbJhud3iZxTeTDitkbkBJa3PsiNdSdD
rFX0xo/ClKy9uFiwWu7hfLH5pZ9eyknYlbMBRsi7XbG7U+6m3ubh/RisWArOop3zVrP80Bf951Yf
s+d6uhRpTblO2A57WUmz57gI5W3Z8WkUTeHnA8hpNVU+iS3EgMIcmI0U8tppvHBT2xfVN0POK0yh
Z3qylDTJIclH0xob/aJQMyda4oJYO1HWwgo24hY47DVwb1lP3sh/wbxJ4XjJXxGSlndiCVceup0a
R/VM3ICYoorZOYfGcBStKB840mWZcl9EjOqMYa5DREaWx+hX5dinR1NN02NpOsnx0SSWf+77RNoI
o5KpxO3FS3HRGsfh0WW/PYZ+dPH0huhQSh2z3AYMjvtyTULRWOpO4j43g/6EZKf02SqA8xH6sA+G
HFdXXwfvLQwmyovA9YIAzHENYlKFJ/I+QiK5LVVFg2BQbh4ynYhFlunSZ56UlDg4yKR14BsaSbGA
1ifel7aEtygPqaaqAJH2eRCD58UfrtsBqvB316vLNftQeQ1IO36PibOJhQwUwJYnxwkRIZcM8zzV
AtwvsU5Kfah9Z/MweEqWQDq/SQ2OK9ZolhAwoBG4duoKtb1p6MM3dRzY2hOvWwmDPSg6uEl5XLh5
0hxIMrXzIYUIPg90BSJDkJAl/57AaL6oWTW8o/FULA22N1spKdp3xNen3rCX421IAc8yzKBzh1b4
JUYv8imwEYiprE6PjmEN4Z+fqNohHEtpndmSdvCnV+HUlwWjtPaIEt5f/dEvq5sFKHR9rVlhcBYX
aSQFredZihZEE4Bk9jN9BmYLrJ5MILQ2VNrCk1NSjswXfG+/Bt9fxX646wZKlG2rjb74WXPRArl7
kQh67oweBQ6tcKMvMM7O23DI35pecddN4UVrLdftd928iHFq7IFm6cJiK5m9dMsgsrIjFBitOtQu
ru8Xi4nwa5+y/37ynfzbfbHEJpo2VpTmKGl8NgDH3O9C3E9FMeS1aeqMnwcnWIgRMD4fIkDrN79T
lW3TN4i+TLddkod1gjZ/z3OpXktaDm1vbdtvPRkG4eAVcDnZeu4wKNF2mTzFkjrKGgyP6ry4ilRU
MtWa0FvZfA9e+iFIvgcpdS2S0mRoZcBKbEtgaSDnGk623pcLVwVsC4LiKIZQlHKAlCh677ShWJh2
Kp86hKl2TWGH6zqlqM0H4I7qbRx+B7ElxoBf5/cjMNnDFEDeqdrNz2zxW6BLkOAVQajdGrts91LU
aGycVPUmrKIpcUTewcGvTGUEypzMcL5+sAEbY3GIoWC40wVLtaeepDBaC6Zg4eXoQbjxozYmKwkz
sDB8mEgY1Lz6baJEUpSTXMbr2hr9/2PtzJbjxpVu/USMAGfytuZZoy1ZNwzbanOeZz79/xGl7nKr
e+/YJ+LcMAggE6RlFglkrlxr2ZAuONYuKZJwhPGvKClsmQKF7KoyY638rH31wMMCUOyfckOo/P9O
/tWsKY10U5I83EqvivwJpen2Q0PE+8G1/K/S2xjteAtn+IgmBXNnvvIDRZ78HsjJHLtFWHruThw3
2aHepa6zudmHAa9qW9EvaDWNzxTZXr2RJSv2RZfZKHVVzWttzjKzYVieFX+ov1pdBw8A7m6TdQdH
q6KrmckHFi6VyjsCvc5fu6N0TttaP7aq2KHMdxdGTQ+/hd1dD7XTdbAvD6Qyqxi10/lwG/1kLEc/
2X1qSt+b220+adeRbNiyLv/ZJH66BJ5t3ikZGN/SVBCE85rimxlGmz5q659hTcUG1ar+Q0fF3qGa
qnQTBKPxgurhoQiUChCwimiQXRaPMRVP+7Jw3Y3hqsVXtNeQbMMiTFjyk1iZnkRmdJRp+frWCxX7
2RYUVM0Wpda+UnOiPDdlqm5dUFi7tuIBqKDKW0iLSlHv80ZNz4pjPPA/oMIKA1PhYLTi5HfDuFWD
4PXWJc/q2cKRDIbSLtONcUuh5csnOzmdtKB8JDgIPdnILhu2ipu9dKI8CLCjtJUmWZjuBwgtM9so
n8hVpE/GRgNA8SQPpRjgapsrdGVz6l31AoXTUbakC5IX8D6jxXOQfY5vmzxH6FXL5vWQKjMHjzGL
CJdPkDSNUK6gQV0J/+MyafLFNMz4UZrDEguVo3CQr5zvA1C/dac21Pj8ZW6oLbrfFB/upcU02cXW
b4N17tj5ISCZvArsLnzNq9Fcit40D3kehq8O0r6o9+QwmevuJW5AnTiNG76mvjdskHFmizB7KU78
a0yi8Q4h+/457cHwzd63uaWTOyELcpvbYm7i6R9zR60ZL6QXT1ywNod03lx1ebXQHJc/3nyAgHOh
BkN/CGuQVasqzazrABwkXr2RNrJTncqroewapySiKkjpTpFVPYrJ93+Ax4eNOey1uw7G21NQ9NB3
+/A7OV28Nmq9fg3RauWzNfU72xBQGpjlRXrmlHEti5rikNrMp3MOFyWQUjwTp2WD1C3CqBe8+tvs
aLnqRGxK0VZDpWdH2ScPQ55k0NP8rU8O+DDx/mZ3Nf7LTrrd+owQWrcUSfr/wRW+7vdoolZuAjF9
zKNkZrzmAJmGvqwqeOQDDUT2SQ7DNA9V1iCP147ZKciSx7YBjXzrklP85iLbpeEg2+WNQVMu5Fg5
TvXBzCnekDPKi8uBES7Pres0wzIkmjxEk/8IN0/7BfqnI1v54V62gBo+6WGe3MlW5ZdwU9fWeRjV
FhZ8iASblCIsOZggdLXooEM/InHcfhkC6n3AuGUHOYoahLFUh4KIzjwKbU2zMtF03slRjUA9rNxh
tpWj1JI66w5Vno0cNUJN27BMGtZyNE7FtI0pj17J2yjNdNwVbRevpLFvuebazOAIVmbm32q07MNv
p6x1594KkmDyHa62g+4NDVwjb9eZWgceNJLqIvF97diItrsHtd3d201dLSa1hmZpbo6GyUAYului
Lhp4UvrKPvoYSNs3dvr5neyWhyApxFKEIXH0v0w7ZPwOSua9SEfZ36PNu9Rhhr8XUbq1pjEh2xQg
BhXCsqYBH2vMwHoV2VAtlWy0HhMSqevB0FF74We096Ky3VvtUJ5jtwWAk3X1Y5qa/XI0kvIVbk0+
ySxphqReTpQVIOSewuDk8ZEoYm1ODanrFN2fZauBtQz9tL5kngd1BNVo1rLMFXdVmFVjwPPe15fW
SJtFpnaozEl38hn3FF/re69T1zAKv1VTZr2oDioleoj6pmzCUX9QKT94HBpLf7Aq/96Hd+PFqPtk
D8W/upLNBKrJpVda7kE2ResS0xLZs0Ie+h4MyIvsbv2+2DW6DRB9vlKkefAvOHz95ahVG7M6n/ji
hkN+54zKL3kDWh122zKsFZZiOA26h16Ib/ln6TQ5G8i/ohdF9dGLNBAarCb3nKeFe26pK4XVCA4K
2bwNyKaZhNYR/dPlp/7cK0iLTs3ULQgIis2/+VpVzndX91/bLFTPE1B+4Pj8VXnFnm8HB0m5azOG
xp+t+vQgB2U/uJ6N7UT5qS2c9JDXhrEWYTO9Jcb3VET5DzdouhUaZflpbLX4PoYtdmHC7P1jytr7
bGqRgkqdete6XrbVknZ4gZBgJz0h8iN+x5N00YPYPEfqqC2lp6JPZPCt5jWEeGAj+t7dVckgnjvH
eb5OLYh9On7t3Ps8Daj+hPNqjpvJUQD1INbyEgK/RtKYB10QK418hYLJ+aZcP/nhGl33FJqeuhdO
lWyqmIIZB6kVaQCDWLzSBTVSoCBaJDxqf3mdGip6Kp7KFchMgLAwN52qpipO8qyZz25NqyFWYIQC
JdX/ZKdaGkED6ef7pcua3X+8TdDlrMSvzp+mjg13DTOeBe3of7sDOZV0lffii6IhWDhfcnRFcfrt
6rd5onZwt5XtPdTWBJ+GEy4Ls3Ve08ptVxNkiAfZNJBgb4X/ilRifmxNArKyGwFmUn9JBENd4qhf
yALxg8Yb8IS2G7u+pbJk3ofNmadcE+E9YiXKA+WCT9LMAjsAeFm0W9mMo/GI3u70lMbmdIkqB5qX
2b0ntE1UsrH20swevkKj2724bLOOXWqL673oupki6qgMJyV1gmcrL95iSM7W9ox3lQd9Br3Ks3TG
n7JZ7NIVRLrzixAy6zoam8VteJJ4WGkpO5OxuY+KblW3Fgq+SYoWyQRfuGt63Q8nHfaDaQPQzeon
3oPqLy/WnienNL6ZHYVIJvvgpwntyXUQIkBs23238zodQqAu705uV4lN13fFQwi1GYQ7nfK1SWHe
B0rY/zQcbQP1Ki9Xm6Ijz++nP3h7f1M6dMOb3iyXcYGeptMrOtVqfEbhp/T3URRN+6IporNRoYBO
3Xp/dOz6sR7YT8EVoO11Crcf27KH33mm0Yr15GQqROEVsg7/aqEG8cmvguJFOKSkhi79xxx/Wbjz
HPDA/88WsNVAjD+zh81zWDWfSy1JpockhN7ZT7JfxDig9zDykB0zYaqsRzokipRzHecpSDMzWQx8
GF7KBCU0xwSvAvSH8hzdghGoi1HkQyLppPVzGiWrTJSa0HHmgS+3WZ9VsAMQ6Bjj3oO0iVRSKkLl
6+DzfWaP2nz/2010EJmTsJyihcEegpvobULLSXa9iRxlwZeqnyp0eNSZp4ebyKfeuwsndlPy0q2h
5SslVpe5DlLAm6s7kW+mdlOeKnNh5/VsLvmMFTb3jqdf7ZS562YhzSiZ+3CYbct5TmkhbT9Neb1O
x/JWzllCIkVC3MsgoyP5l1EptskKeKetOdNXGVbw5EP0O2reg+yJyyHcaG6mrOSY7DPHR9UtvQc5
Q01K8rcZ/jS4zfC/XULeg7xEPlblmbXA8x8aRD/PwhzN58IsLpnldHeyZTSlWKCyHR5l07RrKnti
0pNdrZjPeaB027ofplWtVNZzlVpoUTgheJ95prGfpjs3EWffVoj7/XYNz8suHnHA/7drDHH9OgDy
s8Q69fTqAY1iECiOe+pHVJgp9ppWupJ4J7cqyQ/qjUMNUhicdV0rdnmgQ/pi+OdKs6KeSsuMo+xQ
52Hq4J8IKPqoCOU6SuyxRWL7KthSkBbcZs3gkfJOvQu0IPXJs6P1lGWDu5J9BoIKeqJHvBAwqzWP
cl83Lob12CG4em3fnDsnXsvWdYYhCt9cpb+0lCb0lBFA1HYOiTcQk/Ki6Wg5YqskoUFaPbfsVez2
qFVrdrmRnRbQUQyHgbz3n4ZwCqMWXdc2kCfrK9mF8uwXivEUjAh2jTZCXjBFAFdtgamQVj3Lljz8
3b6NUQxstDpfg2kKTloXdAufvegapejwACA2ezJi/YcIRfBDj9jAwJ/XPFhx2iIaljurbmZDVJMz
1PLum3TM0vLDMTDNH3JcOhZ50DyMSvVAneGwgmDOf9CiED4XV1jQne4NLbXfU95hi8jPxsfMQ0WU
RIOy+2SaB4ci1633wjKI94Fju5rWGViZm+kA89PPv5neZi1n07Kd/IfKT7+bBtjGfkGyCzZQSOPj
0RruA0uHiHXW3FPNyF/eBlJV/PtAPg/AXfDhoY2tf0B0wkAexjftJz8gE5Rb/fR1CsTH2fDX2W30
dvb/2y6HqOJ6B9dr8EtYTjPfVe8Y2Say+fVbllddgiKH2shxUuAU2Rb5POvdU+sfSS7GL59M27r5
MFW0dGvXmvWeheXVlMKuj1ndTlSXv5vmdmK/a232Ax326fOsf7+Bv8/6X28gVR3lqxNMT3kwvkNN
xqpXTDmsHgTixjivHlofclJAk9E730UwvX70Q80t1grj2Fz8zNKoiCbmJ0otea0741gUavRO+ed7
UBXqc9cl+dYNnN8nkxaDoObor8lUEb6O5AzmKJh/7m/vINl2kTxaVwXbG9nUIsirVpMTqXvofECe
+EjSllZ2byqN+ZQ3Y7/qHYuaSj0wn9BYC07tQPhQjtqziQNvxSeHXKkDpDIt82kUORHI4CcbJVAJ
8yEwpo9D55CghNuAdpnrwcZBKJxquf9k09qELcivlCvhAW+Rqx29ZvtQxz8GIPqrmJXlyUz5Af3T
wAuzfqV00YeBqqbm0oJF+qenHvmFRD9uBn2P8sI4X6JP05TS1WZaXV+Uox1GrDMdcyVfivIg1Nq4
AK0OiEEdrmayS5v7kSAKrw7XF6gZBBsjL9vdJKZi1njLnmBHRu6FrMKPIjI2rt4bv5yi3XemyL5H
OryfdpJ3j7pb6Bvk6wDhQgp/8lldX90VnWKk0iwT6Q6E0/jVGd0+HOdVJHqcWxiEx/sxASPIn+fi
TeZwLw+RB0FFLap+o5iEGha9m3R7qhFJDBrxeLWRhokyINgxNBenK7CDBPDDDxKleGPGWX0MygNL
bu2V8LHYm6EerXkAxDdVS752UAo9IoZWXaxQaAs/LNRvJnvlJWQCsE2g7/McOP5p8G3xrSb9s4Hk
rNpJd6BKtp1XrzlL6H3JLm5RUCJ8spQ6vK/IYN4X3v0QVvGd6huls0g0trq1h6qARZ7HWUi70SQY
6BY1tA6zDWpW+b7W0Mgp5gnkLPKg6KAEO/KPOzBX0T0Lv0eKGuy9IrQGEUIeetGI5hjCrbZpVPA+
4wibY01J+9tkwd9V+MqvlhxDIFzvZ5CbpAg1LfzSCiBDQcliPu1iiziGCi+9xjIShet0ReJRewnG
7I1vSboSTmeuRxSdLvJQ2RZ63K4/rmrdU7SF7IxsT7/EME6SwIlNwU9Y9kRFIFZI3fFPhxClrWvl
5xgRUPKIlC6q4d1D0foXyZTH0fbbN6tlj5/ag/vM6p7COHBnEE6n6barevdIzU9zKCer2YV1XVzA
QUxrJYntx8YHc4C4b/TqZcWv/3ARaoEek7j794tUoZJQbQsBFZIe3qFNleEeOJ26HAESbGQTYnDA
1l2g7SfF/aV41OAv5EBgpCCDy+RCQRa6wfPhk6s0k64DrvCdhavMiDWU9WrlJA/g99Fuu7aFsfDt
uDlmg/YxKvtlM3dqt1sMRXnOVIqWZN9EfuQ6y81OnmnagGakOvrb36efr+lq7Qn2aPRU4dl8bNsk
OoOXfZQtde7KPZVqkDEUa9dKzvBcmAf2mAQ9KuvVmqJ4M3phYCzlQBuYBikJNBhuTXkW61WcIVzG
8G2Gm410uY3+m8m/9V1nVXwLLs/ayKh3acqTnKuypt5ZX0d+t5J3LqeCmJq7lte8Gsjeqwf/n8Gi
JZO5qWfebHlQZ0LtaT7c+kKrvCdarWw/9fsiS34zkw56BKvGwnbrXZNECRQ3THyzozqd0U/TyKbR
lcDrm+bw2yxX6+uM8r7k2KzUG5hEvv9+k5+at39HoaXJUXFe/vXaNzM5tzyouWlDrB2vP00p/xmF
HXQHiHeTc5P3xV2ooysYBt4pH5Pirini1FwEhXHUvCk7pj7wn/WQAMKzhbq/msxe8qzownSR1CNI
ftdGSMNE1RNuOcfdXNux6w3Lqvf0teFZHz7Ske9pu7IB9K7kLXR/zRjnBaEhOD0GLRo3pUouzfZM
82jOB9mUh4mKC6BC87A8yGFfz8Idgh7nzya8CckmSRvVi7ttE4s/ZuWRTeqYYpU0iMgjs+bdJaoy
11saT7LLqYY/TLPPTyA0MBjsf9g7pbe9epMdqkyKGAurUtdt2w6rNGNrBwMZbcWYhpVZGiTlqrnt
zu0MepyHCb7+c126F/ACF7tz2/f5hOe9fY/M4Hry11BCj29ryr2eNHHvLqq0bda3RKdWGWs2JQD9
54yp7JeHzzlSvTXX2hAmBzlqjLW6yETub4eMvcfgdvHu9r0OOvCEsBxZEPfz1Zefb2qis3v2ibIh
TQOT7/vN3ZWffyMuta3mWtbVUK3jYEtpUEDyqa/vDM38FdmZtYPnr76TXWQ36rvB0a79uZKM5kKO
fupL/aFjzYNQRTVC3wN+6dL5IjjBylOs4eJTX4fB29uZFr03nUlauujT54IvwjZqQL0n+mg8ZGNA
LH420S009lQxfJ9qPSGUWH/M5lDdCS9FpL72AYhBhfX1bTYQmtE2R5vOtwc4bucKMn0+OIR1KFmc
y8rkqaOW/ZqFSAqnn/IxLAektfSTTTtrcPkv88zzysny0AbB5QTeoY43vtuqx9z8YRD4PyiFrbGT
nbsUNWSbLU/12FCP8ux2wKMLlelwtb253SzCeMZcl/o5V0x/C4McoogzA5E8aCx175SE1Qk93fzJ
lWdTgbCU1dr27mZKMe+H+81OuufaH83sSYzNXGQ9kO9qGRUWIlEg9u7z7tkre2SI5oaHNuw9OXmw
qQmJ+U4ojoOG1tVMC+z4Dt3cjAUWKpN1mRyL7GxTUfoQWn79EMF0eP9nTxNYyV4JBvTMgjiEpYnl
zlpDPW9ZoBl0qeaDPIPQK7/IUbVXXkK9u9jFys8U72IkRX2XN/X8aMbXrsCdYADytMFcmP9q5TV1
c4gt4inUh0RrbSbN91y32mpD/3sTdHG01gOhfeHHCc/R30c/+RaF9ruxHDV7+03JlPICnco/ZpcW
ugmdP8Xj1fbf/G+j/3ZtOdrV7TdNLxqYsgttV9gNQhXsrlJrbD/2Xdct2G3PJQ2z2fBmo3lat8vq
Avy2ivTufJgoNbmeZWbFmz1VQrFMGsdY8jXi3f3J6OYI5aZ1dbyZDLU3XZ2dRPmVtTnUsZCNogwy
nDUl1U5j7c80Zn82o77gvZSM4jqaqy56FKlzJJoCR8J8CLrizzNDB8f4Vx/0/8A2k7zxFnWGoJ7r
Ft6yNkLv2zACbCGLYdy7Ohi2QW9RJ50HRjOAwqnK4rMJldUTNb6PjRDuN2pLlZUaJMo+obTjpSDf
IvuTgUVuQQZpG41lvueujUXVJ9Fzv7EMF+j6fK47bDcE0a4j4ujhc5K56kb1kYGWzShV9XPVQA1k
xmDkYzjStYJyVDnNkETdEtUcaydnirN+2ikpBITUtUYPQyEoSHCqDRLuIEjCAnmgFMlWAzYDc1F4
zkLr2Nr3fjeu/Qbin0BqzLoKOmFupJ+SWZPWSrr2bPOjug4qXj6uId/8hzE7JMSQfLEk1XAnWRnl
QQqR3pqNhAXN7I5eXQw7sIV3n8kcM7S3UR8KpvUof5kgktlGpubx2vR7quy9Jn9rdNZ3rhBsQz1P
QHA6h7Zs2W6ryLr4sQBywIvqatNbFuxrwo73VxtfwUdBQ+HDpw78amHAIbly6jZc8pfRvjRVpB5k
Ezkd/YsV1x9Nc2q0a7Pqxn8Y33z9UQuXN2M5lWwWnviYShoXqq5s4qjvlhHQoDSqgoMEMN1WCJ+a
1++/n2+aaQo+rxqszKVKKqzdrY76nd/Vxc+wzcdFHLnJc5OjLOGCCjh5AhqRGmqWLYJNI1kZ+EyC
aYzeYME8Q3+m/1L/dJ+U6sPdC9C/yBXbOhUU7x8624RHlMqf23LutqaTZ3Dq8E6Q6zfPU+NFPTrO
+mZ9XQz+tiSUK8Zru4XueKHO0LcKiYzTWNruKrI75W0s2mt+K0/qZunygQd04gSnxPO9/8HCaALl
rUQbSeambnMg/1aue55+yS7Z53a8TAHj7Ezyqk9WKpyzYiPfzv48XxaNEi+HDBaxIRriByd5T+Nm
QqoPMhN5djvIvsYOwG/Lzu52ejNXlSA5QHJLYgn0HExeg7Pw2tzYQoWgLmynzaDaVuMXfRyqw3XY
Tip9bxjhz+uo48Nwn2UlZH3Su0t4jMmFGivTnnZhg0ZSFOUoTui89jYahYVL2Rk6Lp1W2bYkcyE7
vBqphWPdBRO8n7pzoTqx3DTU3G913TlZYzH9KrQC7Fg7/aDUBNKQJiue+CnUm3R++ebzQTbh+suf
UAXCZDaevaT7PE8VGQBSAmQ1nbyqLmEQ/gwiP/waKGCn+6GrUDZuwq+2F2VHNu/s/edmNjnm3nVy
sZRNksrdznDdZiWbpTYXhzkAVuVUSVWnGzdhRRWEVvi1QxRjPeUAwKRxYUxHN89OPArZ0zgXEXjv
jo5UlOwwDaSlE8vIN/ZoZ08FAYd71fHX7tySXWAu+2Xn2ulOOlDVzu8mUh/lVLIrMe1mAaSqPchm
yUqxRm/8aXSVcJuIJFxn4CW+uHac7SvVod6N1/AXEUO6Zk+EJ+Roywry4ujuV9lKoHt+iIS3kS2f
tMJzCX3pPM21p0OSMqv8xymy4y9aXjwFInQvH74USVphH53kdYLRqZeEk6C/mC/b5fDO663eQl3C
bGUErTT3OV3vET3MfhcMIyIvs3Gh2WBFx++KDbFqWPqEQiHhWAcOTdnHane8K+yoW2h1Z24dtYeA
de6TowIJLpsqrcPNwew9bWuMxmZyEn1DYSmkoI3VU2VQDKu45ssmm45v2CBlPO2oDtnwddSj19ij
8E0OoiO/KkEJPbml7j4b2i/Za4DEvvfi7F62xl6YpwjttoVswnXd76GZ9JaymY+9uRk7+Iplk7/G
uDLCcbhePA91YosdHKpyVOlNwpxVfidvpWpJP9VKzQ/B8b909Q9p00XFPpoiaNejjKcFuaO3tBdf
qRelMqY2YHVVkQsaA4v+ojq0GiDGGAmGfVR301rM/bGIl60okHAjeL/rM+gOxlzX3twHu82VN69E
nSPIh2qXlY37YgqflTaXIU9cr10gBAAsQG9qdnyS00GCUVBUExlHxxqsRz1rvrWhiF8tL1wI9m4n
P6tFvIIlJTk1ep6e5BmRTVS6ILlaRxOVjddhpAB0oAbSXrji6CWhupPmcqLr8K09zrPLZmLZwzGH
oaJL9X3BrjbWdZQVzOaczXpazZghklbOwRsjGfgmy1M51AV9tbP9+hyb5TsZkFla0SgffPVC/QL7
gTH0TLYxw6wgX8fJMgQMsSRhZG2v47DKLBWhOnd+PxaPOkz0R8JlP6+DAEjqlWb5C61IxhXCCyDO
54PRZHMutOkuiGurTkee1Jq75CDsNMWq16wPh8EdPgbcMG4vmErvm71stj4Zmc5E8TN0YrKpLLjO
Y8370C+quzC2qcFKh2Qtm/Iw6hNCZnpSrbLRtVa3PnlWGpBfWirpGWnX2n5jLkCzQ34C7P5qLQ3F
PE1F2mFd+brLOprLXQ+tV92BgyQE4uviOlD4mrPICnVY+6kG7U0jUC5zq3vYKqy7aj7I/gh1ljUp
gwCph78NmCPyeRaiA7vbgNXowLNIap4KtGg3XYGaa0ea9QIFor9iw1V/ty1z6cdV/26HGi/MqG6e
2sYWW7tBojlyivihcGDVlibhc2iq+XviRfEyg+roXteRpRuVqdnmUBo/GWqT8iRY/buY9BXLZffN
7MpkNQkL9qKpq44ObH3rTkm0r6GePQdCQS7ZLZWn3A/uDNvVX8asaNaj4K1poAp2hjt3XIlyML6p
hbqVNxE4sPMTmLoz4CdZWrn2kydMbFMW9lSRhzrITK9uzrIdDk6zzJLBXgWu1pzlQQ7cmjAg6Gtr
GK2rmxyA2Yxp5ClLc2Pn5DU1N0xw843CFk7YYTBGFH3ub9PdLGSfvBUj1Hctu7OD7Ipa7SAUq7o0
cNscUlOtF6yeASdMtvFkpOky8sT4MNkZKnpq6S6he3C2snlzqPMiqZazsWXpCImiZLAW3QV2sfDR
mBdQapv6my5qgnUy03vLQ5VcBJxQj7IhDYJC7Hul2AaszRYkr7QvPqJshPFolsJhTR4Pw8mCypiN
FBysTo8GTzvjyIMouqNix9rp2q4cKv9il4F/oXI+hEbEzPyFlU/GVo7wrvQvakYiZOEQLl5DA5XD
K6T6F2do/EOR+C9FCcUi3M/Rti7z6ZsGv8XUh86XYTQGQM+FuxwKa/yWtAU3UjX93RhbwUPq2z9l
v6IJsRpTePgnv9dfBBrcsh98crQrPDvbXM384ojqQv4cpIRN/doulw4RqHUeQUsXW1F9V/Ih2w8U
dzdDW99lWU2sQvZN9EmLZoJfsBpRf/GiGkmLuHK+T3HwVpFWf8rbNjz0XaSvdURMwVIu5XjV9iXp
JUqlcuCDj/4w/HH16/jnhIabE2Xr+k2TToi2FnDGW6bzvQBhHFPm/60qwh6yeRuhapcvXe2GD9JA
s5KZCLsixIQO8bn1Q0CgXe5+7/t2R+F/9KKhSMfyTJu2WR51L60FXcM8tXBbJKtUFegqUmh38y+S
1df1niIlfDJhOXlOQMXu/SEqN6WRhW8V/6XypvNgMld+knZHy1aBu2bOBvBA9HO0wSkrk0Zpe4YY
UUoVxSKEdBYl3oRyQz3hxSy52PoHtySeuBiBdZGFprxBj1rEVOM1EUqVfufhatnPPirLNjmPa1Ea
vgjQR7Qi0pRwXhJ5s+LhPJlkAYVXnRQjJI9u0hWpCZVickAeVNGcIClXIS3AVh5urtLDzMurhewv
xUDJ8uCFzXnSjQa4SqBvTd/0ngf4KmC9M9EZVxPluQjGYW+wWFjCiu/xOhudU+/nEM/Oo2aemfd5
S+jWoh5kaQKy7bVnaWkYNqWBTgFpA4bGAEf/QN0TGuNMk08NITCqKfdyNB8pvMurpNvIW5go8th5
Wl2s5Gjq9QGr8eSVGl//aGWeT0lMGj/yoKZLu3Lj70mQsYTvp18pjLueUMbvXUf1fFArKB8qgbWB
N6RABU5t2aQmPvpjg/JUxNG0qLsaHbhIQ3UObl2QO3dI+NXfIl3Xl64a6vd5lbvb0BV3qLFAZJzd
gfymFr4EMB/06rHNzK9wWr55WqUcTXB8VRvPuya7R+7six6U/krkPboQ2rbrMm3Xjemb15g5AoHq
zlARluPvsWpjUzmhQVgvurLrv3qhucyGzoEKBOlco/KKxSCcbWQLOHA7/4vZhCtD79+b0TonZngH
xdHWs5olf9RVMUA/jlR1mqo707Y2rem/8Sp5VLR6W5X1DwXIH3AfvdhmWf6HY50dV/nuQh+HAlWH
sq3j5SzI9PcIDMPC9TzYl0SwtVmjwSofrmotfISK3jnH0x+53T2LrLcPYCcXcUIez3DCx7hSSY36
IAjKGsygvzcHo1mLSreWU5EsFBK0hZbNv3zgElHLChezydGXlnD8Za9Ua9uCnLodNHsB4hUUuxdZ
iyLOQvSqBtBLLWS2GuJ7jhPuiI4paD4qEzQ0KVUK87U1JH8VG5Laai5Vc/2pW1I4n6/VKgAD6IZH
e1APVeyOq1xJ4yW8hZvCd561NnX3QhPjUsuJX1lt9d1MVfis/RBtzcHj+be8cz3Vr33yLaK+NyW5
jmI5QNMuJGpQwS62cDwKiALF3GSaP5C4NZbUULd7wcO50Nklx53Kzc2rkIBk/kIL+3ApdONrSIJk
QT56FoVPyk0VLf0oypZ5KUCBNhu7ZNvn9O4sMGb9oDYpXbDOgfSwtpeFaJKN1/ZE/p1d7vwwe+qU
2rDOj1NcPCQV1yrVYVwHYw4961cw4mKjecWTOn3vxYCASZde3Pm3FqZ6sKt764FHXtnlagh5pO+z
dI1Lfxer1kPRdW9x4EIoB0nUoh3zNzuLEXo0uzejiTbKXFVWxgGyeE63S4TwVn5DcR2BRejXrfA9
c7p8ZVfWqqqNnnU0lprW7gLbHbYDugKZu0CxhsQB/5qVCGqIinSzXzTZU4cyH6/zQ1r45jry+SdF
jvuTl8irPj34FZRGqVYE2wLp0lp31yqLvrXZVK8kl1EJRcuQ+t32MPJ14Me7Vou+3okyJSPnl48Q
R9Xb1oPIWECMbBd/ULdXLLWauhYrA6rtZePF1gdjqej9fSTycek7JhV0zcYxUxQuoKw78tSchdVt
+oaoShW69cb0RHNAIeOSEJKePARkYl3VDuMXUBD2I/W7PNxWXe3DyN+PwrZZgRI155W0Cz0nvKss
Z9rxgZn+j7Lr2pJUV5ZfxFp481q+ukx7Ny+sscKDcEJ8/Q0lNUVP79nnnPvCQlKm6K6iQMqMjFgU
yOwvQXDJQWIDaE/v32tDGqGkyjvFeF0sJaSb8jz81Ql3xIeLWH8LBWPUyGcn6NB9qQHHXYUCPIw8
R7EJ+KeAbI2WuTTqzaOXlj/zqAvufLdWlajJ0XPOcWBhtxxxlMrqTgBSHm8napVgGjp/kRTd1wSv
tq2XOV8LI5RQGvXOkYb/wgs7PI2t/jEAwnXRaNm413DCwFex6DuPQ+CjOhsu+B1lFSYrffDftJE5
N7rb6fdDqG3TGDemGPEz7wyIYtcWhBtNyCtZ2r3QcZ/kdXEqZBHfowLIOxVQxw1H9xW10nIHLfB9
56bBfZp7By/KnhuUYt7YAjVepm5468Sq3LfE9L9ZXTnetdiD3xtu+EzdPha9G23oBGROLTBdAy+U
t1r7aLmVf66B0Vh4PPPeII4ZrIQMIGahJms8fIFOPLyMsYM3L0vLJfUXg2dAvt4Rh8H1nNehOtKs
nTSDpZT4SSHFhliqP8g3CXKOZWu5ztEHt95LnlQL6m971NK4GtJMvTLTSgAryUxr83KTOcgxIAzb
oLYIRBPYEt4hyYhf3rWJpPaTNUmlxJ4FiJcLvFIbp/l3bIg2tof686jKzPUg8IYGVAZFZleLskeQ
JBr4q4Mffu0y/82KfoZ+KL+Ar21AprWqdtTNJcoKBbCgkA360A3rubvVo2pXVeCDQ+WpgxSHm4f3
4CE3VxZqIw+WzON70eHWFGEL8G2dfxl8b4R+RO/sZWFqUI8c+y8GtGHV+FBE1kqU5l8dsVsVays0
+Aq0YeUi7lF/Yiv4YOXF+rYbCtRQqSakhNP7RuQrGuwV6NBuwn84gLE9WfWajXKXoM6RXodoPb5g
1PaeUqA3TyLDuwR6NemWmvPA3Cx83dilId6HymHun5t0FkRYRGbXmeZRmtMTro21SwN+gtgD66E6
uGVxHycSkil6X99Tv+pCVcznLiDOkqNEoB/00Ja4ST3jWyFE9sS6ptqBfcrZdpGFIuy6e01Ykn+v
e/sbw1r2aYj1apeMtrGWkHU7Qlm3OqeU1Iw7771oQeTXR5FxMm1zfEhM98lS/VjyBis3tNhNY5jy
NYf2loTY/DurwbYgoQC9cZTZkIGpaOztF/BqDtCy9CXq9FR/PrwXWF3ez5cjdwnRpelyIPjSH8AS
N10OyfoAwYie3XS/L0fzqOtOmPcQpJYIsnjj2sXq7MbNkuauGiVeu0xCET4d15GWV+8hQsaAYcQX
C1+ApJE+D5nr/8VCwCJRc9QOIp8OklhhVUePwkmAdtRBq0vNnlvRI3b5TyjPwaf5pwXjcKC+qwXZ
J9IDTrPFO5sG6TAE3oc54kbcJrHZb0rWoTxa+M0DV2KDKCAaQU9SDtsuR6XYMq50JU0j78gkyFF9
Th5kTH2zBzURTzrnWs8Q5fadvv4qIvmImtf0+x8neK1n34dc/8sQGfe/h/6LTavm+WPm67USDvVz
QA9euErHiwwc+3ligsOsjjN9O7eNMgX7vM635YiiATCWlKvajJFUSYpqBRYgaL6ogEFgFJfRjlIu
yOyvdDfq7kBL+3GUjCmCcPWn1jx7WSGOKPsXYwQmFTFmY2maY3HUG03TF8z39YPWW7q7ra1RB4Ob
g+QtagywztEgsWMWDxIaXKrutbjJep6fK59ZAP064rXXyhfAbMOfYEv87BSK5uKEZya4jJkW1S1W
h9hXc08A+hlb5toF9chbzYsU5egN4ns2E494V99Qv2lEOdK5gblupTe8QaUgxRIPXKul1QxQ1rL8
KHhD6QOoMjmv7gqtce/yhv0AvRF/R1UwQwZVH/ZQwMAdn+EKhfamoQJjn2rIClE3eY+NcfGOzOD7
7F0XwbB3thEq1BAqc6xzG7s1WKybM0tSe+oKwa0+nZUm1nU28ONbsqUBsutapKyU19xf1SZuVogz
I2WL5ce9yG393DrDuLRlnX8H5aIBTsSvNnPMVabV3THQY+NcFijjakc3/96LdxRlISyM22ZjsepE
oSGnkN2da/PTFDdKUbSqWjQW/9Fiv1tk+S9+cgzACRyz4awh84vwUW8/p0UvwW7uQ7UiKpwtcO/2
DbezCIrWtrNJDMbvkUvwlsCAj69dBiauqA5/FCGoCEDQzLBDAoEG8BLfguuUkV9dphRt93HKPB+c
jR03/F7D0nLZyAP9tQD6RZsI/Mob+sc6JBumJsXDqOk3A9+QMdbxF+OGgmfX5idfFECMT4m5d8F/
dXTSPj2ChsJcNW7OlqG0Ub13HaDRuU+LDIkPRw37zDdQmcqVYitmmG2gEXF/uWddzUcFcNnsAYjF
L56B73yJ3HS4pSdmgbvzrEZDwMXBthLG8ZJjJTEKUDL5qLoOTTxJuGN8BS9Tt0tsJwIWaLStZZE6
CNKWg78PPfu9K4fgVqhDwPPgtssCfCWsMtefBvD7BY0/Cl2z3L/YXucgz7n/0xyZ7g8LE/XcW0Mh
jnIXVa4idNfUslQXMNsoeOxZexlAVlbt85pjOrLmNmgRDxJu32GXXze31NeqM+yqJRgvoEyE6Ev5
0kY3tJ5D5Viw8RDb24KefHwPoX6g1nNSMz92w3ruxk4HWo6hq7//s5sm+WNuqyyTBdMCC+glEE2S
hEIfYX80VFoFuVHTeh3D+j3jUX43BI79pIF8lLqTuFZ5VCBjSGjhL074h1vgumvE14Ss78FJY9+W
KV9QqwXi6V7GwLaAoqNBZrLBViaPg4PlhO3JyXxrVbh1+AYCikOUhu4PlA08Rzx2Xj6ZMgNynciP
S1D1oWSx053wjoP60VTIKY93U8tQGC5qATKPiii0xAI1dv2JF744ic4O14gSgHTP9GrnprDDcM0h
XA+N+JIhZi6qzzE71AMbGylc0GioYN6HUJ9mu0iGN8Li30ag1es+8ZdGX1WntI4gNAQk/hJPhehb
6gLBLwvjOeZ6v+MgNNwi7pO9gfN7TQauEYI+UmrlCSoKENgOnItna1hny3T15yFw9YXgHh7zTtHe
VykYrkG2Vf9A3jwZevcHMoYWwECQU6hSJ9/JpDd3ZForU0AoyNQQffOlGxEzbLszvSG6XvCNREJ/
S01mo+zSDuOXrBy9w+ig6JEJwd89A+s4PMERQsd76lG5G+o11AKLuAkdy/ube9WFq2wwXARcm+hb
GWSbynPYG4his63NS7BjRr37bAElSgZcAtFQpE2KBBbDrWEwd+lDSeSbricbvS2iydNhiBeUaew+
s0A7uclw8AcbsXPfFY943kxpBGoVFaBf6rl4bdFjkVoVxqjFAYh4SJxNHHb3VugYt4TYUS3ppObU
SjQxjRG4R7XmsT/9ot+WNIuydDmWvX2gL5LWR2RILTc1p7XvR/9tekb2rPBXNEgrTdA/2Pf4xD+s
M68G1Ccbx773QdSlpiKXeYa808zdZbeZosbuJIMBETSWxt+Aj9o5uGNePc8XW43HbMdyr3+pEZoi
A1t2kPOL0/E84Gl5qhrEhEdLTp6AYl48hVuxnTvwYj2UtbahTRAiVIhOsrzamQCVRcsyRoyQ2kEU
oq13AJFQO1OypH7aHawhSG9RwW+DgU64a8Rh8qcBj/qDnoEAwkyGHEmTMX2qlpUxes0SisYZphDe
gUwnz9B312QqQWz30RNI+WNoeg/Ipe1NteSILajF1G0l7rXegBKdjWrBHpC/179YGKCJXYwFckJb
VG5k3co142zXNVqxsLkQQNELRHNRYVUAl5G7CzG6Bf4qZKsy1UQRXzm9yvkAFg8apbuQ0lhlKoaz
7oHmM4cCLE9rLOUqRPczMC3ttSyo3hm/QWVP8xYwg984DmT2qNsc2wz5+8S9JW8v7z94IwZ38bbk
TRJDYnnMrfzOTXR9D0YN3ALqIQlyeRQEAwaIDnpOQo4iQqgPlD9T26lx+n1uz/4Vj8q9y/p6hXyq
WIOKKdrLztHf6UDNwUpQnKz6Oj+694SVPOZQ/4GsDjTeI1EY7wnSdEvqw145eTT8BN8G+v91SrCR
izW5XqeMdT3dxsw/ck3WD0Mol15sOE90QAXN2pbcuadWMlS/GCgsITQNgy6V+rJHpGMHrXr3KRUy
2UAJAXh71XTbttlHKDWeZquCpj/JUPtKg3QlMAEu7aJGyfk/rwL6QO1I0366SgdusUU7Ojp4B/pm
nQdV8WQMTXcsi+AXSo9xXzf8pql6gErUDwDUFKAzRHhyuskDC7F48Cg108/j6ul2Dfa38LR6PTnb
Db9rctN8Dm25N3xEmasYNISq1QIXOLcEskhzq1Ot/8mP5rxakh+oiTcxyjkOiWewNeLi8dOQsWg5
oB7svQsDaAhHw0+gFpaFNaIurUGuAoGk6Ccy9F9cbIPedejkAIUpDdR7j/k6RlHVLZASwTZEWOzQ
Qin1AKZEY5sChHdrQj5ouorM08tVgsF7BUfNdJU+lEpfBLAWuoqQzZfCS9wXOfyCihMIxLA4XNHH
nwHlcCoZ0FbTx++WSt4WXAjq80eeD1C5IUxuqEmubteZK2peXS+fP1y1osk2TgBq8SBrxAOyz7cI
0cg38AnJLWNjsWFIDL4B+6XUj8o7iDxerFQ3KnxH8O3hS75aJcrK/MMqLkIQ4WkSt4IKQIIi4TtZ
YYWq3YFQD3AGlE6onDvtlEtPpV88fJLUB0YLdtvVUF66ZuWxNtWXVuv6eAljH16VIbu9zkFmmrL4
NEeDOWhnjjr4Zd7a9i3yWcHaF/EIBjgnvAf3CULDSLphnQAWIeqbBqQ4aNUgT+aAD9rAtv/WAJp4
dhoHUd5gW4WyZjURHWjyBixvK/KiPoT8Q2Ca03aanAaSXB6KMhhOZe/GR+hbPtd2CDIg7OMM3U8e
8rpMH1zRGFB5jv0F9dEBIVAGglLmbJBgSR+oLwTciGspWHJVFwQCutsYSrSzU2GCqBqMJ/+YCMyA
Kdb7oKoswEpwiqu43dKZlnjNdMZUX8y4AHPC79F/tZtnAeXQf5jvX+3oGigBKlZlmul7M4iXblLV
d10bQ4BdgIk0iMpqQU0Cgge6BQa9Pkf2RZnQ4U+vPkAk3CzrCtzaQI5bLO4Xl7VGI0EOuoqHpPtZ
SiYWVSFbIEJAyl8FvMWlhDg7adWsMsCI3lMrPpFtWiIAB9b0d4gi1ysk+vBq9EVz03KBoqfQaR5B
CIFUHRgLf+7oOM8umoptI+k0N2bninNTd0jcQvHnz9lLO1IEHtLGkzFJjmK0QSjy+2b1PSD3eQ+t
PtfibgJ0NEQKdJS1bsiG7q+yNt9CzQBnBne8BIRpC54wY7pHS95C+c5VHCWYksy9EABVqJggnR7F
sKcpK4nN3eXnsWctH245dFlWYPY1V7EJ4GJtgi9rUdy7EDO90+0s8BeOSjjbfWqtgNTx/AVvUEc9
6Mkvy9UQY3X6YJvb/XAXu9Jb9kj8vdlxCg4mlJTb2Fxaem3+iMuhXACNyJ87qFyuXeZZJ3I3Cusf
7kaIqKhyN+He9e7X2CnrOyXldQxsSCrTS4WanmrS+4CaoO67jNqtL4/TaNhbz2DzlUcanY1ptFbv
p7RDjl3UKNxLOsTN1MqHe0OxEMje3RYmckK9br9RP+p7kUDsWbQv1XopcO9SZFXf0roGobcO+sDZ
m3E+3vbAUs3eg8bOpWEigBdkOYrG8ZfVGR7bU1O9OD806e+2ssso/c+mapoKaUx/9wfjq6+tRqHU
ckAq078jB5p99s9cEDrRxzD7jwY4n9qkw3sQHLpgWayKTdUiWjxgCXwnUz2/o4HeB9YICtkn6qdD
hd8Fwoz5xbbjtnZ7CaS0EA4oZPMCEvnXsgRxSYOSu3DM63eoO8sV44V1ylCFc4i10ptNLRN0KFAG
3beAW76LojuOLHAW/xKdy/Em+hC+E0lrnDOjnMN3ZNDL0VyBfLo7kgHF92g1jvjepwAgL0Ezagft
YayRztDVhkVExtkMPOO5gmr7zgWf9LblVoZNoLsGs2/0zTd8b1nkTnXqEV+/rSssQGjD8hfPoUJZ
oM8QgM4HE4pKlY9azUHo20DP6psk12vUZI/9GkWz3lOAlSBiBqgrdBKUIObM/gV8wB3WoA0Crcgo
xprQQIYOxmoDSJPP7hD+gJAEZD6K0uKviHUkCuiQf4mz7HI297G/9JEdazztAC2JYAEMLvQhTCZ2
dJsnEYBGg8xfU1QHHUxRxdPtP6R6t2gt3TtbqMp60HzvkexbHSyYQwjqX/rxZHBPi+yj+2j7zanO
WbM0jOhHz2vzzCpLf2lzpUfs88cu0a0nCeEW6g6Z44N8K3mm1giWgkNct/40KCKog/QmUAXTFLLo
15bMui01DSywkADprBtqdlr4fb4cK9t1P4r/4XIAhvtIKnHArJ0vVSPYDkocAsJlWvggPMEeHMWF
BbhWBYzo1EgcFDp3AHOtxyFA6BF4cD8J5ANXhFleJy0gqatqPdDgPz2zHDgcsnX7kCvWjGKlJa23
FWUWHGMr87Ya64NjwUN3OgNy39tKNfpXuxykA1A2BRaoC5RGa3CbBKIEthq5I6jglPma91gj8c5k
2xQBeqUgDKMWZHzloJ3JLSqS4DYf7IsbNef5yB8Q2WRhpGD+ow8cxDNsFdSF2NOnV3GPLzo/zE9Z
lxovkT8cQjvX7zVhyBcxfaFMH8W90EBDom6JuPCTE5RB6mlQek2777wynr7tuIuaDdhKus2nq1FT
Rvb/frXkFKF65XmA5OmdP8Yn2q5Sq0nyE0BQKMVUY2OdTmNuF4tPlsqP9r1Xyz/95jFlaY1uuTDD
iJ+Asy5OUQm5NLc3nBe3KdgeuM5mVVWlikoCdyg5iH5o1DPNYtl2VnTwlXFTRa/C49YtDSbZN2No
q2e7c/hDmgDCQhOq+aG8Uy/IRWt6oLIgurWi0aEyECBt3RKFoLhcE7oFlmVddDDsAErhJRStksoD
KQMeT1rT4WYcNajxirjc1RWoUKWRhA9ASdUg94FJYCFragJ6MvDSXJl6FJ/sbNSOsu+slWfI6Muf
szG9Zo+IqxQ7P7CqHQgIggcs++uFkIroz4NowXjgnu1DuKA0niKnshZaaFo31PTTMF+b6YiAqRq1
exvY8CQ1l1piGE9pEvUnI02+0mBoodDGHL/REPVkKBporlPHorUWAjz609ShmjpB9HgTpZgrQCHH
bmhaKLCpK6EWYusmmoG02dj0ybfUBDm2Z3Tv0AeLltAfj56axmPrTPr8FsWrxtYRcXVI04AdcrAg
bRHHZ7ccrP9rH3xMj22cAEsb59F7xPgXnXfxT9PDk3ZQ+8yy5MvIHcTPqmJvhld070aKt9ZgFPF0
FYAz+C1QpuZ0lSEDUJKugrAvu4Uwdb/iwbvuMfnF56885Ml7UhbZzgbyZAPcpfzSiBdu5Smy4Vo6
dVeqewxeLNdOPnST9RB8tr52X+fO9WCZgSBsHble+WJF4q5R1I1xGmWQN8U9Azod8J+4kCVC9U71
/7Gw4jBdQKEtfHA0Ld7HXhdvBRRbby5wjS6tB9TbmN4JZTk51q0NEGiS+cBFNd6JBuiM+oJO3BV5
Vu+p31ZeDWAZ4wKBu4vvmJtoz86d6/0cdI3vbiA8DUVKdfAQFLcWaVwPgAH7+RZgRyjt+KYOyr0S
8s1m6gy4u/DAX2nMCM43qOaBwTzBILsBxKC4ZlShvJwGAHlIl0kedNj2+uw0gDd3WQ2lvqImHUI1
QGdB24EOMAZwDlHs5KMNDXtAvJ0SS16syW5A5d/KjuIUlLlqHrKhMzoA0rH1Ud24HxLfONieNKDi
bSRs9fmU2rrUkxVyAeVyNgfyxuKLD+ZMj1/sxoeqmy3AUUCWmsQLEIlNaK6oS9Dhr1N8Gp6mAHE9
XrxD/PGyZMgdSBznSeRsNB3qhjLE/hs1YQC8x6pOP7h2an2Ezl4ppwsI5kyWkI5rbpkyJOt54MMU
cycZ2oDJHjqB4rQylYfAHFJtSafzwQNzzQ1gxdQDNQvkEmZbEJaBo52bkESZxlFtdzklP1TKsF53
VpWFlCjlhiYYNyG6CeTdaYoAP9aU8ihSRzRAZzRKzU8m8wDZ0SEo8J2FKgvVux3UsWSNciQzOEyZ
SdBgnmunT8AHmgSLXDXnJCU1aRTSTf40SuiN2c5vqmRDo/MAj/weFHM239aqLAHPzNMYBtGBChKo
i8oV2rQ6CWD1tk5egSMDX8yxYpYBgVE7W6uy09cIZUWG0YE9sY3uUn90gEMy8jWZYtF4MR07y3uV
tgUh6rBftp6A9E5fZRycnDqF4fXIql+qJHA3kZ2AJ4jjkSucEz3kqBuKuOEGZEvt1vWgSavjIYl0
FYLiKzMBTKUbIxEAXFLkN2BVuiObHvUOAbTP2xsdxQWoLYCf4fV4BkSjlgGj1Tkr6vTaPjzTWdoK
Yzlg/7CK02zLmgQ8Pm5mHC0h9aPM/MshH80RwqKq3UNJpnJqb//X0dlP2em57u3nrg+zkLP+ez6w
MMDOS9NlWozlSsTWoRmBo18id+mt+zL1V1MtP4L5Lw6wYyCcQUCHdaF/Ckz7MId8Zgfqa1HOtar1
wAVqQ5Qo8mlE6EEnDoj3XyjwMrdJkD5PCZ5MB1xBNXmoK34G1WyM+D80lTFB5Bpbjw7QqfpeKMpA
bIE1qI6C95jQf5DkTvataeTYO2EUmsDtI9SGaYwwgoiI/N0eQn23EaphgA6sXDda6Obw1dRACUup
l2uLq3Sgatlq7NoiS0JUqLECK6/ztUVjs2VcmqgyIsxCGGMDXscm9AutVkDfyP5GN7sDPh3P9csv
ST0UK8hDtOd2zNmBTCGOKZ5RyQJsH5LdqBTe2KOTrUwhYty8I2AW6kBnkLICPD1iyebTADWh96KQ
GcoamHXUU2rJkC2i+Le5bTNvCQRZsfLzxlwDK5xdoFpJLc21pdhVpicFaFw2+RBW+yID9s0tX6Xr
1Ecby4MlFKUQvu7yeMVRWjjhlmCVGUX1CuAvamCA80DAopbbrmhibMjdJgHzUgy41eBa7XICvQnP
6xeuX5t7grSFTRbdF+13y5G4b8nYYH2r/trmgQ4F1/qFNgCykkdDtbRAg7D708vuPBfVAL+9CD7X
qcuQ179dRrRju6xQc7oERqk8oQodMb0EFU5h2wS7VsvYLqjj/iGvBIrHYoZvCIT40CT4XjbFxdQC
J87O74GR9svC3xom9sgtCOtQPNG6WXmsNQ6CjyGc3uFtI1uEQe1E3AzcWYOaqcPbtrLL44QcAMK5
WKCGD1s5OhhavGR16264Zf7uUwNu8rX1pHk2nPrSrQMjtZP1WKKS9g/T/D/MMQR6jZ1sjzQ/ZcZB
XYhKKEMcgsSubr0hN/m3CJsMsAZD9xsq9GoBRkstxvxiaUd2vY77GIXYtFqTju4eQOz+wW5anZEf
uViprNfTEo46+wGrJtS5QSPHzX/p+ApuYqFYXtoo/TVCN/rSVKOen9c3A1HCXI1TMr42XcUoZPFx
cVn+pyh0XIuuB3LIMfRxGYVBvKZXW5TKylpRpwuWk9bMQV1gPYSuFR5aaFYcoB/r1Qtq+1bpAsUJ
pdrDdDoyW25RSvIQ9cBnL8iehsmcDqJAOa3r5Nrq87M7HZpX1nf6lp7k02hVJXhLIOyJsI0ax9bj
gB24dcgtZzxobVBtGsh7PbnQA1iATjP+aUCVQUThT5CCxogHd+IZaW/UkLt4jwIRox9QkfLRyUgK
cqra9v2yEs8c/7vw80PZZ/I8ZX9QKbSr2xCitITRvI5SIiiq9WIH6Em5AC3sTWPjw/aQ4D5hRe0/
VYiiIhXAowmCR00QVHxs5i372OQoXprQe2ScGkDAeVr4RnXWcwV1N8olzysw1Kji7LmfFblc256G
GtxrdTbQsZdybM8Bn50vL141lG+W4HIYQSSHX08oA8AaUlCNgOffW4CKrDtAO+lkqV/T/JPiEVYL
kIA1VjQwGVeWd+7K9u++Ulo/ixZ1gDKywHDpo7bW6Cod5N8xqFhVXwd9sm2q42dNTRoIM1fcjmCl
UAazKbljj66DFBUiMIvBy4stOMCTJa9r8HRjhXNImvK9yEr7lyfXWLZpP52+YVAXlu0LtidgeIDU
1xkgLVR4VO6AZxfqln2ugR94dI1X5U3cL6jcIW9bh6oeedtpCe8ql0sXMJJDEA0rhpTzPcNG9Kke
OYKrTmrtqVk4cYP6Z2AjqGmMTnKuEuBvlC0dYpCZjjnAHo6ZFJM773xzcsfasNkmYpTYHuU7CNH4
W1c6r/NuiDY+0waKdj4O8/wtRABf583Q1G8mL76jamC1oWqcVSqj/hxnPl+irHDCnjAnce+cEVrU
aqXyl5bvrOtBot48aOSGoH3zwjrK3XyXNvmPT/20fE6dCPIoGJwX03Q2PWyUpwM+Z5rMRAoJCpS+
sTFHI73tvk/s8pcGQxkUaLawWoUkK8pAVfifIv+UA6i79q6rtfIw9/u10Laz7TygbBPMsSwQ9p1e
p6i96LGhdhfTmzgLbARjUXWGoAjQ6fSe9DTsa7gWQ9lCvYA/eeidGUIBm3gN08IdVjpeFUvNtyE3
p14hQ6FZy9wSH5vAoTb7aQWljGmUEDICi4LJNy2tcmlqeA0AeIdnYMQi45hx4K9K2e+mFg1Aeh7D
k9F1XJd2gXy/4Ie6NPQ7VPu+tCG3XitD1/FuBlyAdbb1GkB6eVmCgfZAo749rqFGUj51HTNmp9hr
9F2dmQBU12ArvOQ07RDPCG202IkOpdtiQ66zfpVxfMDzgN9G0WQy94GkAlgqI87X3iAAE52QrC3v
QJQDuDZ4V9Ly3EHL54yX2eWsxPJgGs1GpzyTiQ8AibGgEQv62hujgJKjVtsansfceKq4KmsE9hnv
C8t4Ah1isOoD0HHTqCkyQOw0KGfTqFu04dGMzJ80iColkN7nHsTnlaeaLTfCHZ5//R11zXNP9kUd
rJiWRVsaReq/3vnuiDpM5Rr1ANlabJ+bdxGelnTz4vWGvKWXcuif4PPYUifdqsj9iIOOJ/Ko7nTq
osNsCwYSJERZ34iDmo9Gp77Zhjpp0iZ1+0PbqbA4cmYJg4IXCJWjFW1Xu3gI162Q3RKEhlB0SBx+
aXfaM7hzfABD7RpVllF9v/a4YgKl8y2xgDbXsUXQ9fFpiK0UaGXeDuYKSVyUz+A/mP5T0G+lC5kE
2i6nv94BWe9NoMt3MErhnyFLFlmozQ0rbNaGDjwZc83QaKAuT8p6Nz2nWg9Ucl4QNTuyIZTdpz6q
Ner/tKM+swarpV+9Q2WzPdrVkL3W9YvJavnmG3K4sdwuQUmwLd9CBMWW/7QCiF1fNQ6E1+gOpRuR
DqLNvA1UtxGdovtyvneZbbnTyKebevZj3O0XdGeDAaHZTDVBXmzWC72vgjMEP1CFrQAuQQ8Foh68
DztCxYD0YxfkFnsis9rEWoT6JzM8nNYZOEu2iMlZRT5MKF/nekZ9DUg6TjAgBDCNzabU13hIALDq
wwxSIA60INvf3sxxih306p8zxasIoOzl0BGzfXHtbKJWWyW28JFaQQhpQZbkM9u4YBhfgBteR7w6
EXG/tzIARPUUcmkd1nCOxsYdGxn40AH7RQhKfoH2hg5AemM9gD8+W2qlVj64aeptuiiuDzmiVMeq
RH5bWmYHsWzQw2C71H4Duc6GEphVVN3osdC+kDuP6uoh4giojMiiT+6xGwKfWvD61HfZqUr75g5F
kDqWe370DdXoz1pi1082FHv3dp81m8bO9PcxVYBHGLgV1DaNNIPKVpT+1bMvrGofBGG9MaFXAN4X
z9hBYipcg9gkO+bgATuiFD9cN3HhPNk+BDGQIwl+7gajDH+WvMbzvnVc4OfycI0sbHoEtR1Qnn+6
5CmwE2ZedwvR68FtJvivKrJwqxdltCkKFNlRrU1SgxRYGN5D0WqTFVXkZCNYqTSN4/sDButYh17/
3D5TFr/9cE79JSSjqv44pAwv2qI52WXW3RHqFxrwpyRz2ztiFby2aCzqNKRv+qTztp2U/nL0QLqC
NBq4NqRTLImRJQXtxWNjLy1LpDUs4nBhO46+Z4qzhWxdbhSTq50n2kOpb+pybdoQWKfKDKrWoPKM
uTmXbMx9hY6Sisw8kClIYhFDmL3qtnsQdcD2tIBxOELmtVccpmIvlkBQuMVyWrBYLizb4jfTU1Qz
37Q6SQ/03Lx2pUBHHaZna9E6k0VlpvH9Ze8MQgnUCuQ/m7A9OFFc0In1++Q6dD35X2yEI9iz7zuj
9t2NwDAaoqCX8Gt5Nz7IoK9OtP8Bl3G+N+oqQNnnb9qarB4epJ3wE3WpujS/MqqTbwButGASq3k7
KSCqo14nf2nWQAYf6d1jFxUYR4fiPtF8XL2T2YG+cCiJmdtA4hVF32kECa973vvT109dswPdEo5y
cEUHDTMUfKx00QWrOUBMQWOAfcD9D72euZ/OKGZMZ8pi0EFcRK05Sj038Yf8gJj2xYKmDbo2OOgI
aAZLR6vsZQRh6k2Eikroo6l2otqd4aLdVdmlXdQ6ghhRa66Jg5ZUP4h3dm42oo9WhiPAK6yepPPA
QA/NuW2y0j2Ax2W5AdkFkhm+3oh1BiqsNdE4zgeicTT0/DKaeNky1Qf33UqKPRSn4rc204DrMcb8
hjtajdJnEI5YChx+tWgsO9uIskFaObKOBVY2h7by9kR1nSgObGLDvvYHWZpsoqB69VmbYLtl+SBU
Bwy80NJkD16UYElLYDAUfRydjWn5/KGppXKb9bEBdYHyhwv9OiymLPmg58GZHk9BheqoPi/zDT3E
lNXo5/lsRY86sgLu7WLVZfUPX82ly2Skucg5Hht9S1YU4lNzgRaw3La6BWSCVUaPDRY8K+AekHBF
yPYxdIfgLk2TZSEclNcDTNyvnDw2NkIzhtP0Oo9CyQ4sRUr8mJiSbyHl5x918DAuPd/9P8bOa7tx
JFvTr1Krrgd94M2s031B70S5VCorb7Ays1Tw3uPp54ugSlSqqrvnBgsRsQOkKBKI2Ps39o0/jDAN
/bLARg1CiC9kEM2q+Zz3YbQbFJ9CQld0z4XlbGWAnKmag32jKc77mTmmrJlNPrLwZnWZBxOaAmNS
ntJeV44lxZmNOSTzpynIygX7A/2F3ek4+C8q7CaeDrCsaxQbLnMqR1GOwcDjoZm8+ZNnReUCbHC9
RYUh2meIScZaNz37udFsqzJNYLdF5Wcti0/yPbq4JgDFTs1z65cmzHJ2VgpqoN/fZiqN32w1w4t3
bqYVnwOX7G7r1I+ZxqPKm3U2XBowbk0zkX3/E3npu5myRifOfM3lz8X0bBfADSX0kq/zxwkeKgki
FXTw46BXHtnNDcqjElvZva1WbIYQi2TlCl+GdNwC47LpS0rRd2W1Xr63RJJXhBkG0o9BDa0mLRGU
daDgLBscdA++g5yiAF3042A/vrVG0ZqLbiHhGXLsrWUXybvIynbfRcqxt8if5yFw5m9cpD4QyDpk
WEQ9sNYxH0lLwyBTC0uIf1mPXmt5e5go9kI25UHE87B8MCyD5yTCP0sFtsauM7XujrvBZiTdhFom
pCQyIcOlmaWGiVZx8g1hbutRRgCVO3iT3tzKViKUmpveHTaJsBpwAAzLeLVHYdK0jHTpC9/EQu/K
ZxUbRFlUb4VDo0Mi52FIDX1fC//Gt4iCesr9GGBIIX//bFhfpjg0L0k0Eg6XlrxzFK1xacnbys+R
by059hb5b+aNyugjUprtvAgfc4r+36WKQ5Ah3qs2cFDjNhqOJZ/3KhfLuVi9LUPP+pr7/E7YJQVI
WzBRGXx0RhjHRfb9RNVQ0JEZSaajA2seC7QUYXIN2P2K+2GNmAqMQ9O/JAzkaCSaMgV9bcrP4zpX
Vc8JWup30/S5dlCQWhZzZe4NwNzvYNxjoOqrmfeEYNWfMO66qr7iKjAeNYEAT7FyFNeQDXmQ1wmG
tllc58jrFCqOsngBNspjyl3+u6AQGVNpP8VFVG8nvbR26Cs0j8CFBa8DprJmA4/RXOspSxx8Kefx
fYQkO3e+8qCYvfXxGggFhQtdPH6ycmV0bvEUJyhL1s38LD80IyH3OZjas/xUGjUz8VrWnusgrfHx
BAwZzoW/Myn/rENBJnC8slug9FSfm3TQP6nZtJH9Gdqn78KiMUNcuStSsonOuNQlRn7K3MNgYxsk
PkLZNcDRWuuphwq+iJADrUDoe/EE4lr0yQMEe4yNrHvZyP68znXOh+tEWamscM0Wct6LmEz+c1KU
1Gvd+A+UjstnDMitnSnS9LLp936zsu2p2M+tVjyTTP4m5MRuLSNzPyOjInvfriCvN2e2uRvD3ljJ
Qa1Aua2Y/Y2WBi9DVQ6oFqI2tjNoSseANs3SP7NbF85XQn7+y+iUS9txm6+aHqbrtmz042RFwy11
CnQMhDxHEZPhSer2EqEYRkTBORrW6Hi5j6mX3CPLNn0d9BlnJ/xGjujSvusPHfN9PyJD97nY5qWQ
8FAADYejmeXGUs/JB36ADdiz7iCdG8DxEqCC6+G60gt0xJssP7s1HOQc3+UfosJdDI1TXzIqMnlS
IYiwlnEyQ3GFHYtYm0r7bhj13+NmUigFl0mRr3nWh5QDhWJdX5X1npXR+R0r9rqwlKON053tzvsa
hQn6B2gmSQQ2EKAKlTuacndljLg1y1GJsZajaj+9jtoi+MNcOSoB1XKubEZmgruHHkOzmIz6JA8h
Ao2YN5tWtGw85AZkZxmHzanuOpT4r5EZHBhUg1oMNYA0FFaApUWiVRqe9uK0CFONe72Zrt4nJP2m
0PdT6RpAhYYV6w3r3MrFsGjm+vy+KUdJQLNUFqORRyEi06xw3VrTfRBY404ZK605QBWmaGIO9xj6
TbvOHYARzek07MDt3V3zDjKbIPMKVp1ai2xukvV19Jqk8MD+vmYh5PA1WqkCb4EwSP9gjuFB3ouQ
jhopbuHia1rYWbYF3nNBUNrPXhhfIiI1BjilJMG6Ata5GK2pPqmVSyU4oQgS+fG+V2JeUA4ghZW7
e6pXeyPQ433mDcKMIsw+WakanQKnr7YDhdNt2+Xd134tfwK1Ubz2Yh+bQtKdzZt+EAoNqICd5J56
FM2ygE4uCbmgFd83r6Nyyy3nymDZvI7KuZOe/m62u2KIxwINkLjb9nqI77VsT3oxooku1JICQ//9
mt91cuq5pIfKGQudgCckttTD2beLldYUy8nUlc/owE1rBQWnU9U1xQ1VCHs1lpn+xa2wLRKUbb+L
P6VD+T60FkVpGYrjer2oU3tEQFTI13DzWUB54ynoUa1dpT2In0s7cLRnf6ydY0ep5SFlQ37nDXBl
ZXCPzDRmUxTTP052E0Qc+L6bK7dtPw9h3JyGKsw/+Zrdrim9ILzhqXByFRNyq+00FIkYLYy+eyzi
vdKTNF/2Nu56zsS/5Tp1UvLXqUUYUTMTU7MOl8OwLdSFFbKwaoQQwnAwyOzcXjsMMTRdegsrBQLG
D6+9DfcyTs7JQzvfAtHtVyO4iXnIq6+Y0ucr7HO7cychFlNZbmaBxiB3BLQUiIUoX8hQUIj5ChRg
ewnFFR3F/sn7HontDZofLvlofT+KvY9mBtFjTFlsOUPm2coI9Fe8c5/P+6rp9dvSCLJwNdjDZmgm
bQESwNhL2HkTORoS2+FzJaDlsksLdW0xe76+l31vEXKwEjbOMuJ6DcdI9JPn+J8vEeJC11cJJgQG
zPhrUvUOda902tcZ0mHyrH07u45ez/5tXFN1xg6jXrP6ricNcvPSAGsOlYUKRn978csCgqGw0M+U
rSWz5OaUvo7L8BIu7qrunXIhKU3IypIZhLWwvfCX0NX1jr2BgbvR53elJDxN/WAvJjaS21fOk+ov
bY9qRt6W0zpRZnPxDgx5OZU1wo/jc9Iit+mFFnWjRlmGBVSvymziR0fTnroyIn3qDspSta3o1Ftm
/Dgn45PU3fgQj8fDE+vF6WsXhn80o7bP58z5lrj3lrAP9VTgxlmRo/qdaCo6cQ1y9IXmfBsHVMwA
08qAIKl3YzIop9BGbXmakqPmIeRX2yM8/zIfCr4shr5t2hGrZHEIusw+R5Pn7qoh+ia7sGizztTZ
2K9jIqDPgEkQW2dHn/tQ3VSEN+UZOkzjuWet42uoquedZVmrMfPMfWI299ewayzfJ3Vl6IPQd+/Q
ogttjDa1CORPG3hkWs35rGR43VSofzyFrgePpU/LH1bTrdUSVeWFbqJtmtnj987KJjQQY/1TDApt
3adFcv5wpWiyXq9U5SE6g39eib129nkKQ7mnPnYF7iJCmuNdyl2246RrjnHKrxuWM0nGCEESIy8m
JAop4GdT8R3VJIjsreXcDn5j7/NezbYeXm+PCORgLivITxaKmB9iKW/Yex1p2KKtHiKfNK1mlDco
/agPWmxWx7KJ/0CKSXsoxMHykb1OOyveyYjUibr7qHpGe35GuLUZ1Y3jqOjciVgZIa5ovF1RZ593
DJXij8uE69XkBM1W9naiGadinpfqpJHe0geIBjoALPA/3BisXtfvemt6HU0NYd8LYGwj7wxyVMy9
tATr5TqfzXz4mABzuvsQ4bV/ucb1Fa7zzUav10gpN2iU4CbvojuL+dh0Rk3cv5+m3Du7EYI4AEPi
pUu2eD9ZXreQo3KCxu1k3doTMsv2DBXS8FnLNpGZAnIUc3BR2hq6Of7tBZ0k7fZ5jju4vCBVh99J
Fpp7QJJUanhdyXa5Ul6MOcZDPLKs5YeB2vN4Rljm/tofNtXlGhfeTTCoDjv50lqXtWotZWfKrvfX
X/7nX//7Y/y/wUtxV6RTUOS/5F12V0R52/zzV001fv2Fiovo3//+z19t27TRvcElwdAt03I902X8
x7eHKA9E+P9pNZ8SkQvDrjNMACXlsHEppX5ie1mdya92i0pkZXozSdZopiP5KpoiLECX65AoOHI8
JOSkdlWqF9wvwgK8al2c7QFVXrAF80Y2k4CcBxuAFzyHmoe6GU84ipg3slUiCntyTf/TlPvZveJ8
spoSda5wLHaWnduLS16X20CxC7TaXuhuQzlUjrt8InUMaWHQIkSdS8rQhacd9dKIN75qsVWxrW7l
ujHZYfE8VfMMfdH0bkjYMq0VU6so+0/JBt+Z8VNoRMraoI6NIO78u6Nb41cc67plrU9UnvKx3mSF
98ecqG204aq1NzxJsoTejyp6NK55SpF2ffCt9FsSCOEA20FUScUWOlYMdz+mw/RlRFuq73IU5etV
SM39vrEGaEtCjyeq/G+OSMFNPu4ZYWKSCtQae6e1Sb/JWSXsY3xn1ol0V8dVVke44jnqrXyfBL5J
8QkmxhAbOILp0zItRu7L0ra3oLR8QpdtyT8IzwdLcb/8ty+R6fzlW4RgOl8i09YMQ/3Ltwg93YQb
hqbsMfH29pcVEp4xh7xxH7y5ijPcXf7ATQ/UgNhPmlMhaA7ddGvnYX77YUCp4teBDmePSwHyw4wP
A3LGDGD046Vi9CZufWS6lk2H+vA8mPVpsDRt50TTyQ6j5uSKQyVyQQvZfncqAxtrhhDMNHkI04rF
4wVnO8TI/4vvO2WbdIte7WuzTfXKWMlOAEKvnar4TYADAzchR5Bqqxay8xKux9FdBhR8CfS256aE
dKs8RCK/j1OWu74OaC2WAonHcy8la31Mgrk4gtcsjrKJZVwIF16MvBtuomOQsUi69sdvEbJPXkBe
SlOH4PUCTm0cfMvpdlOfuMcwBRBEBdE95mUYbBQnThayT44OIkSefQi+NuWZvIDttLd9jVy57Pq3
UzWn5Jc16/0yRxbvMDWZdgA+ApDgXVt0yua7A0ii15hBDE/XObJ9jbxc8udLlEivTDZUkTBrvmc6
9IuuCXK0lcVp8aHNj/q1U561KLIc5VmgmPqusKOdnHGdKwfxe2rWU4PAV4jnui6UhUAzeca0qLtK
P7fi0CmKdjm43vSE80Gzl10B5klbJ8he+tEZjq04qGUS4bFUT69teaYbTrS2dPANMkb2XQLZOvPd
lR3yYIDj5NsoL5IZyXiUvcWoIqbTtruPL3ENuUx5N359SyXPvk2auC/yWpUH2BjtyXjaJ2etmdMX
IQHbUk/4I20Rc1YL8H69Cvcvz1DNzVRl4U56hxN88VttGWMMOwi+BPCHBcBi3FjceJHX9zXOTdEi
qOAe663GPCgSxVRNYAf1etNo5fhHGkX71qv6F79qT1rcdb+TmbvLg0G7LVyl27QqmN1Fauv64XI6
FAWOqQ3+9nyDRPelAzHEn051F9TDUgbIIXkF15jZUqVRtZJ9clQOIL6IDsdY7Uu0l/QIO9bn1myA
Z6Ots+yjht1i5brdyemy/uRXWNOsmoiv9aCH+ybGgv0BfUJ/i3LpQ0zNh5T1W7Q8g8u8TuPf7GGs
PgdGPR+wFKyWspkZfbXTfPxIZLODy7tRp7zayCbvBFRpX5Y72UR6vsK3iOWsbM4Gqau6GyG+oAz3
VOba0pkepBeZKp3LcsE4LtA+kk2gXNaZBP1Bz0OE+WaFVFLbswaToyzN7aNqey+yJQ+Rk/2Y0FE7
SfMyGwbc3p5w6jHlfE1r9kWLX6uMbT3N25gVhNRL05yLR6AvudGOD7InGYMQiHWSbOTV3KlCtDUw
V2Ur/DMDWDRLTKQLlJbwXCMnWtygN/F4GZ3bsULHC1anHIXs2h2Q/GoX17+1Sd37rgzuqqqc9jaM
n0+5jVeb33nGJtXr+BN4HzZWYQ+eSDSTStSHWvRSy65Zjr1BErCe2yOqTNGnFMDEpkjCbC2vVEZ2
cdOE0W9y5uVqXbqacFy4ly0FjaalboTl3qr6dVX6zWdPT3f1UAWflSgLDnqW5OtGLAFc4J+dyttL
Yhe+0GBR+ANzGCSQ+HyQ9IiupOazmiT3leN0iKp3zaM/N2IjYTw3sT0d/uOkwZz722hqkcNWhydT
QJpsuROCxjTeyHaQGP1udpGxFxuoS4gY1PX6fmhRxhmt+ZN8r0kBxiJMC+WIrUHxiD3Vpb+AHtyg
jdkY9jbwEKgeWosceRmyxnNpWoWFtHnVA8BUqgF5e6O+ybT49QBUszgMWbQzIeuCRBQDlH7qGz7+
15C0cniq2sH+2g9sON/4ntFu0bFKV0pf9LdDhrpH1aXzLi7L6K5yc29pI8SG3kJwixJa/ofJigwo
dPTdGdyQFLxaPHj5mG7j2FAPbR71NwWiGIiZJcoTxsSYx4hZ0Qi5tbZfNNNKF0iylE95qY9rH+m3
U5YFydGwWxSAEs3iN5xSyXV5Ci+AIJxtpKCPbArZbE5G4BzUDM89dUCrCnAycuTCFKuaO22hutNw
8I3SuVHdPEbmT+k+17muHhyghstYtfrPKfL620znVzMNTf85S5t5rc0+b16MtqEHbsLNql0KgMIM
gGEPpTod9WTI7+fAh8ktCsqzVn6DyN09xkXr7cPGwERHs7Wv6vgoK9Hh2L5ODJEn+LuJiiPkHFW9
39tib5iqA7nucgb7Kraac6NjqtRHZzlYi6STjChZPuzQB21XYWfh0owE8TIcrPzcpt50N48As4BE
kjLJUcaXA7E/QCeI2FbxMwlXppHBHRPVU55+2RFJfhY9onnxc0+9JQiC4l52ZWMbrnQxQTYNzUqP
bQV4RsYqjUMBStS3UU3BDmwdlFrzUPjlF6FoBKMqvZ4EYT0iptr2G4lFag121KoZnS+5LS1u7t+6
HJnPshL3XUSuabcs3L6aSCHzL1YcMNTWhB5f4K1tc9C+WF21lUkfaOx/iXBDZDlGRTEXhhEE92T8
L68hWyOE9BzIqXwnaIoE95DWZI98p3U528sakYdrullCjHM8PA5kxNeyX3b1wUha+Nq+hugNlgwe
9cCmeVZivGPkWeSVr2eyb8D6+t3ohzgljvVd60nB/bFth4NdtRDOcDFMIDv6yakW/n1tW4X7LiO3
/3O/HPzQJ5tywFCwijUvrgjh0LmnK76+nsN21Qc4gFz5qBet3br3b2pw1fJzu/xTXdVAaMnUL/9j
OYB0nLGsRd8lTXltXz9iQEKvMZfUpozREusIUTtfSh9CeUjF33Rt/l3f1HiLpB7Gw9XC8EOYipvV
bvB9Dwcc87Eo+vimFxL0llHUe8v07Hey9CURZWyhsSHEPWVEZHQ7gVtHf/ukiQcK/DqbTSuJMYlp
V2buod0QenuJeKd1QhO1ezCp5zyISb543MxD5vztJLc3P1mDOy6HTBuKLXl8YN5WDFpatqtGjRbD
OKW3WgvkCgsIBXcWgPamsO/Qdf3Wm7XqKbXTpewOYbedsrnE80ZEJR1OUnKSfOjVkX2ZhNuQvkvK
icwVWhIYtrvN1hdSzr0QdZZnWrJs7Io95Vs3zw1nCwZvhAxN6HWgmAwTh3fqfh8GfrqGrs4Bt5Yi
3cRV6xogW9BBtrsBNDM511sn7fRtF4JjkGWibNDeN+WoMiXOSlaNQHT/ZbTq+mb5yh2o6rhZy8om
YqB1tAR5li+5aY9W9kPeG/ok0G4caiM8teps5Y968OM/jDtTHvxIb+T95jpftdL2ps+ybPV+HL2N
CG+6Srv5MN4d/+38LkiF8tbwRK3FvPVHlc841I2tbKptYN3Ks5p/WBMq6s2130S0Efve6Xaq4c8v
ZGw129j6+Jq2rOMeBaXrRcMWAepBRv58wUvg28XQvTm5ZXEIwCg/qV2TgybkzNGG1zPv7ezDaBp7
7iXOhEa+tdNKXaRoFJ0pXJEIqvVhBYWcPU6mhPNZv3NY+jkrGaG9RUAlJAKAa7hwFG9iL/X6f00d
GEwiUYDHsrtzCuTYRAIhpwpjLZxScf5zn8wxNGibgbTpDpciFzRWvE21gyxwXQ9/7ZaVMq0ZrtFm
4HbHzGuOMrfpNhleS52uLy8CQso8fg/jat7jc8H2QNP74sZ1k/Wl+WGKbMrUpzwLCvUyNwosYzdm
jr2o3Ti8SUceVT0b6y+4HaG71qFFJ7NteLMh8qnXoDIIi0WY7JdhTWMGG1vR3X3Xzs1eU9Lzda0q
l67X9etbxHWVe42QfY24hsv649p/OSuG8Uae4ctSbmBtjUtb7YL+t5aFjUSIWdWI57GfU5YQILLC
G6rbCUfvKSkRpnKc+Ws8N/ZJDtp6hYPUDJZf4s8qEQuA/GDM2M0sPWKbSn+NDWMSh/K6hsCeGVlW
3UaWfpAzZdffxMeNCf7IY5FEXvgdn+BjvV4W7bUm0Rd9jUSVbMrDFQAgm4re3//ndKNu2R+yjY5u
aqQbNZXnkObZrsn4u5y12ytWQNIq342z029Gx9L2sWV2aLGSWyy0aROH2vhZ4Dr3uOy+6w9Ym3+W
8RVynNd42V/EcDPzTjGXXQuzXLcr87mo24rKFC9QOb3xbGgm+OwgeRhrDCwTNToqlQf9z8rjA04a
eOiI5odJQY8BX6KmW6t1oOfkBevWvnEoq4XBXQB8aQm10vktC/VjJeCgVlEc4AsUX7FFpbAXRchj
UlzZNa3qgAhgUiQmKUnkXibppb8eq9bck6NFNLKJFeytPP+pxPBJFXLow5BZ20RP2w2Kl9Vvk3hD
mto/mrPh3rh1by1kmJxumM3r9KQLLtNbGA6X6VnHYt5FQGY7hmxBVsFgW2e9xGGElGT5pfXrh6wY
/RfgWGsS2N433VUyXOrq+T5pTHMbNbq5t5TeOofj0KIsBa2zUZVw7QBlX+HS5a9Y+Ata0uRDJy9g
NxWwtaYkz+/IFGrUyQt/haB9dgeBKrtr8BI8ZaGGylWZ+xQKkuluSMFPp4VzvvQNuVEvfT9F38Vk
VIaUKFPurRnHOc9SmAf7fbxzLFATyEycL32Tpa+bwlJ+d4A1DBmpToSqYnnikdD/s6cBVBHixXrM
gcXc6FGsN4cide1NPlakqGQn7iTNSrEtVqmzF51KTXeXmZUXp35qSY/3zmdZa+h6x11GtpqfJMKE
2GdPvDHPCLEvH8yjbKV+P935po/vY+U5bPBFhHz/uWMfI0M9B+JTuPb7c/xuuuz3qfm8m56056S6
l1sZCzEsLG6LgFIGW6Ep0MNtBYJtNQiUaqsXxV2g2JvLFklEXCfIvlpxXyfwX81AIIfIlV8UBTqz
DnaYkNUneShlyv3adkQePsdRbDUEpra8Dkwi+X5t1qi07NS5Ohekl07wzXfy6yAPrfhiRH2QLts+
8TZQ7PjyvMXJb8ylj9/UExmtXVC5a3lblbdEwDQxHpooB8qb4+x5+bZW5vpyW67SdLozMmctB+WE
lhznovFy879MkPfmwByoaiOMd5Rz5dXnmnSWfANghsc7javLFhSedvOf75qaqv/lrkmFD70iQyX7
bXLf/Pmu6Zhg1TzMGHfThS1YR1q/aISSjiHSKbVRlRt4C2Qb3vrkWWVWtx75xUx8mTXX27RDnR/s
bmaTd+mTX3AxguUjOnBaFN7Igb6cvoVqYWM12KdVE22dxiiwuEy8T1BmjdNcttGliYWYc6eF9U4O
qnhHfhIgrMzJPsme1mOTpczqrWzxztsFlBHtKJsI1Uervk1fZ5NMqzZ6k6gQ53il3KMUGqjjuJTN
1IdDMeXD6wsP4oWTtrm8sIxo0Rea8/zywnbs3bRvL8zGpUV+YYa8xqMUtwLgqkHzzkdlDMFlXgek
t4oMuQ5c+2oBOJrfZphqiSdFBCa/XlahDURFWjH7ereU7NCLDfOHTil7JPvkAeWy1+hrXyX+z//l
y+RYf/kyOY5h8Rh2NMvT//JlAgdLtcwx3G2Vejp0zjp40Lgx6HVuPL21rFxF3l/RL2MUjoeTVbkv
aLB5t8XM752M+87WCu/WInchlul5vR5hca5kpzygAMNwWD9pmdocrv0a7K3r/Gs/D8LXa+RNoOLZ
iNZfx7My0BddaWTteozI3BpBcshcux+WdlU8ScitMkHJasZof8Hj+q57aXpsZRY67qg7uRyXh6E3
/GVDzYa1wRwYl6V8HEbWTaU/drLq6lalebbFoTBbH29GsB1ybqS5M9gLjHdFlbusyACaaLmyUhEQ
TJ3c41/a81SY+1KY2PQQZLbIfs0LeUf8cG/U2x6IYztYHYTLKLrEyMB3d1tV3E/lRDtRP2eO7mxr
jbLkGGrGui4NZGF4cgc3JRDCGzmiZ46xbiXgs1LQzPMSz98Epo+nbaCmrwwBM0w+Nlsx2sRq/Anp
0MVol89FMNsPc25Cxxw1Z1l05fRV9MdRbj/0RV2dBqf4YjceciPDDc48PvJFGAGN2ZBvg9hynzWc
JCEBR99xR4XBP3vDjaOhXmig77YEjhh9n/3u3Uy1MF5n+pAlZEDnmRRjquRQZqgK9sIICApffY+Z
Xo94FSqBpvjPXPtqEScNg2TwNa46Gk0RnjDQSk4Q9pJTEQyvh2uf1Vb50bc/ybFr9zU0e5sk+2bV
/yx/rf/zE8qjkaiPH0U51REctg/Nf21fivM3qIr/K2a9Rf085183j5tPHwN+iueqr6+6+tZ++6mx
Rk6kne67l3p6eGlQ7v4ThSIi/38Hf3mRVwFd8vLPX38UXd6KqwVRkf/6OiRAKzpPrjeQi7j865j4
A//566JIUfr59nHCCxC1f/6qWM4/TMtVPQ/LVN0wDXFjG17kkO39wzZVxzJtz3NURzW0X3/JWauH
TGPIsenTgTdojgtA79dfmqKTY7r+D56nJqgH1bVsjG/tX//8218ROJd/xt8jcmzP/fCgNtlOWAYU
DfE2PcfVP0ByeA/hqHauunaNDgcHPUAnxpo3vjO5C78dI3PhmkF4W0VgGPTOXMkQeZD98iz1qrsh
z6qDbDniIpewsVCWhTZElwvLCWY4lGcP9wCvS46tESHMjrjMQ5QOS1h05ZM8eIuwVcsVXL/ijlLS
tzqtp7t4jNMHx6vua9dfWNRi9rWJ/7TpWQVJjfq7EWgp0rv1g5UBWLHyZFx0qdIg+kLh+4uSRxOF
Ftd5MRGTWeSeezY7Axnbto5Ipg2nLsY40SjgPRtAW7BmXepREuybLlD2XTyn6Pqpt4j/tif2zGuc
09neR3G1UeZ83/Lc5HObeHnLXw25kCFq1gpKbndpoC7dyTPgihj7KcHBNPaqYqu4ebOKwwpMoGZv
E7cN1j2FclbydfI44xW8QgcgWueKjmP5gPFWUp+9JFRuAkX3SZjlpM58toGs4lN3slZ90Zq7cnyM
ImVG2UAAdin2FOxHA4vCoRl6LeuShERtqrJz6DGLHSL1a6qeBywgW0Q01noInWNAxnrrojW4sNsy
WJqOoW9w37pT+pJMkoGYRT1CmEcaamHzE71t0c7qcbTCTWk/KOxOrN5wRLpzXHapc/YoShwzB+Je
p1t7yyurddyk6y4BkhP5YYNaUYRtvW4+qT2rtS7nzSXD12SKyuWkiE3zHK5qxdmagaVhqVA/NeMc
LNB3QcdmVk/UEFgiWj/Kzt1hgLLIMxgafjs9k7q9V0IV43uYl6Q6j7bu5KvZLW9AXOMmOXvrQaM6
M0XBQukSoCEs0nBI091iG+KEpgOazOugXlQWmxTEe10sEnIgyWgkzwukj/cOTjlhFj63qQKDwlv7
ff9St7DVMWpBaSE8Bvn8Q6vIcIxO+4ehYUgQhhuj8L5akx8uSRy4ClBTrV1HEfCc+Etm5D9MK8SU
Pk++VPqNV2YvSQL8vx6sU1vjORE1Bg8T/h6W0nYDtMw4RHAXtm7pbdl6K2uMAf2lk3/h65cu8p6n
suZEOUoMCb3JvMGfE2ODdtr0zlyuPdJgS7vmf93F1jcdGsBpqjz1vmqrFwU5xUObfHfHxt3YBkKo
QUYarNTIwaS2uweudOeVKN1qWk/GL9DMVZVVnxG3dQ9J2gQbCtHbSTlmjYaNdZY/4GLGakE3fsvn
1sOM5pPlYi8Yo9e3qoNubyhJciMPYaB72zwqnt2KR6eT2md4jJDqEtNY2wlOB3X5DSLOePCsfoM6
Cg6kdXbO2zha22rN9jbSf8uolrwoICU9bjPIXkZGFp0M36Xyg7M5UvC8KhmqA3ABwB5GdyAHtG1Q
7ks1RDNHP/W3DSLH3NR/h6MtvunaskD/YYeUMopcxrfAyI64nz4OXZcsbMf7vbZzyKJlA8XdqXCV
nIo1Rmooymn1AsM+/vS+PnZZ+OTq0Y3SkxvU3TGjHDtiFU4dNra50ToZJqlN/kjK5czj+ewb6TMI
qx+zEX7j9r32/GJeuyguL9H9xiQpoMieuzkciRm0gHWvqohGVhMoBDWywXOq6EAo0MujPP3s+PDU
jiEqMCf0Q5aOb8NMBJ0Xq2TeBJVgSKFuFBUMGiN180PbLZwo6VaZ7sN76GwwIjyxFqDGD6hoNltV
V/mf1No6m+dzaJvdgWpkf5BnfonQlzpm66zpH0OnhW2q4WhWD/6jGj6jwKKuU3N+CCERrLDr3qKY
1h8Cf+oPvschmewTD09diH0dkmYGy8nXOjP89pCIQzkl+zk1hi32stUBi0Y7tZZlh5NBbI/zqk+t
cAuIpzcex8TxbqrWeJiBblqZVy1rr4pXg4ALd0O8tmws30uPepdvPmHtSQUr1oCzRdj1JtoxaZE9
H70RI+Ui+t54QbPRgeBzL34eMSfZGLNPUtdxNxmgoc3s8m/O48BY9r+pZjshWu8Hi1HbmFnbr+pw
4u/0vtTqmCBr8WDYQbOokyRBECZ70hLlFv4j8rII2LZerC+1oKhRw+kf0jKLlxHcLZ4P2rp3vRch
0/QJ53lk43azpUfbcfS/OqEa802sEWFMxIfVaCu+Ceckqe5qykIUmTxv4xfVnUPdclWWCPenfJrr
/8fUeS1HCmxZ9IuIwJtXoLyqSt69EFJ3C5dAYhL39bNK907MvBByrZZKkHnynL3XbkT3AURqiCXx
jcG67J3O/hskw7fS812St9YJP1ZI9uMYriPBHJ3TPuWJezWXvNzYgaRoyO+tSa9Dj9i+3ZQALZm9
voJXiX+wM949c32TM1YdW9dPZa/jcBLvM0TxZKEnpvTpPmvrXUFjdmtowSllf2r1+t2ESM3x6dgG
DVAc27y4drAbCSkwZIvr0WM9vX2jwC5onhbFXpswmHQDhlK/Sa+yVzJkUvg+3jI/O394qfP0szI3
WV+NsZ6mkOceO7g6SCfZkQsNfMiEkis4zsxENmYAkNLokHyQLnyGM/uqdasedu2wX0gKpiLdG2J4
cNPdZChnY99sREMASQRqnlD6w6Lqz9EGRaoV7DFmjpJRq9uXRK7b2tzeDqmhCoiFNc2E0OgzeXig
GIMhsgJPxYO5bNYmfTYmzYkMxa8/0awMDSEveI2uanzKPUIip/6lNP2fyvkkl3ZaZMHvCwB+FX5Y
CBGqyklDqVcloP750nr461jb/67Z+OWWNhydqvunCmJ+eKI3Mz5D4Ifqmf5sEWm6ZcV+kG6Xygih
h3+OfvUiO/cNwfAWmyRzzeKamMsBhVIbmvR6QlOSCH8bzOvkKEbT7HfRMIgfUAgrbtEQpXASCgNL
Vkq+SshOcukAjjtGnNrQfeze/9FXiPUDArtxbe6srHgn2WeNGuHku5JmKTOFF0IgTkaNlN0tQ+Vk
3h5I7rbpW6J3qFA7GxVmMY0YNJLiY0SQgKPchFUimWDVkJ/Xerlkoj4XDkkdqm43Ta/fYSMGsmVz
q2GELLAOh6whsX3rTE6D92IPrYw0iGG8lMmeXtOdpbGXWfl21fw7fzQ20tCcGOigDcdv/FLAukOE
aU5UaCanzfVUomLISOY4JasbZ6NIwpOtkq+hqPqt6ldu66ZEHHj67X4FtvbQgGuO7J4TrofsL6q6
gNDwZls8m7C3qVu1rybtFwQYy96sgHvCe/C3hUyepwX2rk/HvbcuNntT4OhnV8wPdS79qCXQbaoI
7BhnNlC1T0T2wmlkCQODj2TtFfs6Kzh7x9A7AX9h8zx3TRvffvxqbsdoGtT3MNe7Wi/OTDA/dZrL
nFCwoEln15GVNq/9P8+nLiyXD8Oyo3EeH5QXS0/zwi7I3/QWcPwsnNic5MPKZP5YdDIPt6MxX7qU
Sq2t3b2zjNquIfzP8mFKC3UaXe0LcM5s3BsYhjAjvpKuxq1uiU3SqUePTndoChvnvbNxq4JdXLyh
EMNk154QdsVAXHGr6jEs2zM0qWJvkQXXmcXP3CXsosYuNSyd4N6liTqUjuzHO0SxBwGR1U4w+/oP
9rJIoiENL25yimSNQynSHLUa7N7mcETLAKO52Jq5QrF/yvV23nt2qUJrdLcKZ09YTsDG5horJKkQ
JCILA++em4aTp4IDKVOMTsx3yb+hH798qGFGNu+pnWq4uXKfTDlxUvJUW5SWfjkZW6vWnwsVHDER
77TFekocChfpcGaqCMRduifldH0o9GIDxbDY0xH6M7rGXSlawgDsMdm2sxeZBnUDLQ8tNK0HvR5l
nIi3JJhJ3VoArq7isZ6rcaOWlVJAa+tjZVnN3u3sOKdqiByB3VZQ2MeidmU4ZnSqvaXcJzZGkQwc
f08eWa5jGA7zuX0WBCVuO1lXl8azrJPNv9ywL0AlXzzxauti2ZqtPOT2/Eo8iwj9hDSFwOmxbIL2
ZHST/9GmdtoY1Z0118YBxZU8avAwjsJzH3qz6GD+DQeNA9XRfbH1khMh/jme8kJumDP/uIgHQs/Q
BVXABKOu0Qz45j7TG/bO1zY3/c2QWI+uNamoqarHmTbPTrO0O6NHISxLKTZzPzTH8XYpc1uLZ1jI
4TzWNar0xI3dNCMTXHVtBCrBcXx5nANSldFyxGQpPqMlJhmqN6/UeRQ/onrFyLzQC5v3+TJxZPEI
ZxRDV0e68FJ0eDz9a9Icfy96XcvjWC5fzF2TeFk/LBxFeyftN4TMqiPhSurYEipRygn5tb7+W0f1
vdI8i0pCOVi+xt2sBJ4tXmFcrfCTqmfOVLe23YvpulEl9Sv87frQt/0ckh8oo7xNx9BLqmMl3Yhx
kIrGUv/02EbukK/fTaVOPZi1f3lEEfgG8oJnHNV4u8mdZRuU2hN3ULDxgPFcGHqNnKdYs3NBRkWv
YVNJVy+q9GWKxh4azDyhnLlR0KYclZte3IxgydSG3FGX0aORP6G5pqy51/S0OFum9aSw1myGoTvM
Obk+RkaEuz4OvGboLyg8tt3Qy3tHsTC2etUSYpKI+89qam7oquEuqWSxyZaVjYzsHNpJzbZsu+nO
BmfdNSPYJm7viO0kh2AP29CqiCbTUrCFS6oVe/cGEtWhnXFiPZQJ0vpcaFFrwlQUTCtJqDPn3Vp9
1t0owqEMAoAjXvfQIXs6N5Lg9xTwnVGICfUPDfRkyG36BsQTlUN5TvRrwXkxtuX3mLU7Va1NJKDJ
3s8EicHWXW9ICn0K8Z7dg7bhv130s+o5XLIqxdXIg1X22H3atKtCEiu+mn6NZBoYD0Ghmw+B5Y/b
lZMhSeRpTMI48Ri5PmxrezA4KjmHVkL37L1lqwnHjUbZwqDxlj1aLHLWMIHvemSmD/waIjTW1SMs
5TaYcYdxL/tn8nyy0+jMX06lX4fEfWL7tneunN6FpmnbGjr+JKbpweLMuiBFog+0zkfT8/CZusTi
uo22G9x/Xc9ws1OCua98pxku96aDRKygDgsLYyCq3ZQxxebIHd2pB7v7qxvJjKZi2FhVeqn9vN01
7swkVgNSDkqVwPILas15UyVFHa6J/2gSyfYwtSwCht8Ddg+4Ndq2TeP14BVdRdZRFWmL4vxUuOcp
mypecPfGjWA3XrNLm+bZkb3COk7pnB4TejN4TqMhEcGtbCyjisNXFPgsor08VM2bsdBdKwrjj9eV
67HzluXo1Zx+HDkTk9CO75kqAELaY6ygncZkcr63shy2qVe8Tov2HFhBDy9kSfdVu+ybNAiOv5di
nLqjIT6FLOdvpNFoWz18N3bjHEHVtRdHMdAZ23x5K72aTb/bIRNu3lOPJF698mPdpxGTMDmORGlr
T2plTxxeCH6qvxtd68NegmUrpcvj6kD9EC11VCkWslIX7zCWib/JH9v0wTWV/+hl06sDw5joawVE
kQRo6fnqfplv+dBeZb5iyaComPcVEc4b3xbOngzdbzD3fji4aRFWbdDSInDzUNfPYvWauznnUVCa
NL5pDtWlhgAMw1tcmkgS+r4zotWd0thRK9yIJvtWcAHuxtWzOWb2iB9RbsfrOu8EG/5jiXNk52VN
usmGEV7hjdGP2qe/theho4YpRvfe5Jx4P3Qu6Ypavcd2PHWWda5bJ33EL+VdlrreDhWdwoiNxd4u
PCc0fWkXaWX26CP8euxcuItjm54b8Ck7Nfrqueyo0irNv5+M6grATiESNz8yc57CofoiR2/embL5
Xsk3RNlQWRGYdFojvugnqLGj3ArdIpI3KczNOrQJYT7VOJ7XyhkZm7hDBN3Gj9OhLjb4K3HPAkWG
xduNU2yAK4gFpI9YMcEIizbpt4QLOlGSFiT4ISCLFatJ1NnC2KDOtKKl8rKzvwxFnJptEXX4qiVS
qssQrI8Nf5J90mnIagfjvxcFdvZg9P6dsMW3NY32LmjlcP69ZCyZVDrNc222D+OYi30mg+Fc3C6Z
65pz2OIjP1ej/3R27RrNye1dq57VmWdVnX/f/b1UKeg2w73rRpxgbe399wv+81ZBvqc/pZdpcTlj
GibZBkmzL+eyumvMfL2Wrb1e0W/QGGtTjCvEH1ytSjmXWZ47QomupEC04Wrx8/2+uySDfq1u/8ga
rWO51usOoed9Vs6rS2ug0y6euyfkYKHD0pisNDgQKPb88dhMyWM+tVqxmcvZ3BqlyoGUOsQZVSlm
IzLArrVSxpX2CJmnnnsoeG5OfqKpU12nBeOgtILjUKqTZ7iODH/f7I1BnfKlmWhAuWbU9t5wyqVm
yjArrfaEVuj2EU0wI9RywqbZvYdTQPbs6fet/7sEGDBirUfab2haf8IUck89L3cS1tBJxxkpwzbo
QROBPQ1T/caRWVMX5llFtWPZraC1VYmV42RO/QQi4iRucZ/DmsrT77u/lzIblhA9wLxvl7KMV1KU
McZ3h6nXzSth58VMHOHN8mdYq/5C6k37XAScrt1LAmDqPm8ZoqMq7zJ3fWk8nC1W/SVIq1Dixfbq
ZStnEtYxlLH7i/RxpNR7yVDp202tgdjJxMtU8YM7nNSPxgAXr13yo794RC0v1RLjBXEQqRXiJo7p
zp4DnlELFNaDkg7KQC6vqctzb18Hmz4Zra8snoEi79as6A7CYmS3Kns5Eb7D0QByzK2S6yJbJg+M
rsW7Dfd1r/KkDjV3/UTuq0OV6fXHbADXRKS12nWJ3l7yNMleVaWf8yy37obePgok1K822RrZ3L1h
XzMvHYGzYRl4Ua784kKctsbdeAi0jufd9bfBSALJyMv3pKdYcdi13wxtuVSwAba2ezRFlu+CjDTG
QS8fB+mrjTM7pEusHucPGSJ6r8KsSw+IfXGhO+hXetM9Lk3poGta9mtjHld085uia8FNVnKv1Wu6
HSwetgnWS5MO6PO7lJb4UCAjoDQaCCaIIIBRoPIcOhX19kRksOZxCwV6olEXz4CyxHPra19rOZ69
3KGgvyX1ZJ2Cu5AwZm7TsF08FqQVn0E7ZJHvqtfCgXc8Q6GIuU1+2sx+UWoMQm1hkXQs0CqrR7eb
plBqFOPZ520nKB5qwkvsuv/h8Te2EQSXOCiR7kMNs2lkGfUhT/Ovyen2pectka+MKJDN1nM4uXkO
EfdoBErikmIzW/+arpWGulXvBzMx9zwfD6VjdrHtZ2d9TJqdb2q08UTQb+yknsNxTp7WLrdZV7s3
K5kvAILLrNA2noKtQzbf/VJ4ergs2mcZFBRYuP1CZyg2sg62bsDTAiw8dBsgkf1akAYFcnETWIkV
NikMVCGFGY9ja28QRIL5Lq0/pRKv+QiQLckS1vmBuG1MJ0Ev3XhptPoubdc3s3NOnW8uT3LSCFRe
UKK1HlvXQOgekyUeCULcukTzXwmLY1XoyMsU2r2qhufJWTiVW1qKB0zXaRvnLqIR/aD3a/eBrGzX
dQozweAt7AP2dKL2D916pblY1eVVUcZx9EmOo6ibz7U/edxpTCX/mFaNQVmz7oWjz3eltNQ218yt
387Ops7Ky9hzPFV+LqDlJGfPH6k96r49EbWUvS7o/8JsTtgjcbJufieJ/uSzupE/epR+0hAnUJhh
3oDmL1NRHJbbeDFtS/6mAaJCyEXyxerGfDvil40JGomaCQTdPFG+K+DgLHpj82LaVXMwU8q538/a
ZvYosS7saoG9XbRm/RI0U3dmUvrz+55l16jHV+9SySCL6yBf8EN6tEPTTNtlc7YdVb68yAxvA1aV
6Pe9OulaIkaAndk0q5hnQmapRPpCgfb7jkJHHvss8ZD7/5GqcyepE6IB7ErkFfZ75uBidD+7ssuO
ONv2GaLGixNXLT5QrTboZRv5a0ZnIq4WQ0Ze57w0w1wh5yMyhtDvGOUSx6Zl1iIXW/u+r9tHN/Nc
LCieho9kfKkTE9ezcShdN4hnRpRMvqhjVoaNYerR46goS2Y3P8NskWETRJ6sH7hNMlzhc8/cL2Xe
GCz5g4OeEyBum8S/7zJhlduhpeHk9mW5U5hNIhxV+cPvZ2fHXg9FznH9992gHzlhjwGUUX2965Pp
Ls8QDwK9EcV90t5zpi+3c+KmseFmM2guq8fXKsf7QUwfo5F38P0Wdd8lAZBqo9yYIEepBac++v24
0UgRNkVgHX1SUMfefBqDFcwvE1a7yAGj23eZId1rjvZrW4/z3s4Y26niFn6W1M9FU9I+BgETqax7
V+uwcxxhxeM8sCfj2LgLkk+zkltpm+tRBSydunQ0mvpzlDdkYZYXbJenxhNHnG53uaDt25u1FpbW
U1ExQ9axb86SsAFDM5+VmBjhOM5J+5KJepx5WHusmC+llbYxTXkOka0qORPTe+2Cxrjj+B8Fq6Rq
/vy1l/xeuiSPfJmCr6XwivygHg8DCJ6Q+XRxbQwV25ywEwl4psmD6tqJ9mEpbHpHPr2McdDPOP6G
na075HBjd6C/EgEXBPbVM2FIJn89NHAddUJsn9IJEeRQXo3efOiHeq8t9CMpoSl2u/LV0TuT/6O+
85MW/nZlHiszr0PF4h457tRy2Fvv9L43w4Q4trPBAhAKRnJ9NbmnfoEIa/jzdpiTfVcDNF7S4ojW
EtlCEee2fZWJT6yxzH4wRj5TvChc9Yy8hdw0VC/3AI3Pq7VniL31jeSVh/4rLfnANDD57PyKFq/Z
RRotyKawkAfPB9qFL0gSqshFQ+yJ8q+hKMq0p6lQj46rX3wwV0U+bxU3FscluiOT3A0dbN81Lly4
d51Wbcau8qPRwqtekJeF+nDrFP0zx+tL3tLZ8YxXd4L9Mbjzq2ssX4RcOju+aRlW/YTPNKi/Ow3a
RzLJq+kt3p+q9x/YJCeKMT+N05Th/szjOQhG3RpSNA2f+2GU1sbW/AtNZsEcr/2DwsR+LxqMlM6g
5XtVmECsFaPRqUcf3NuPvjl+BBqTv5Hvhh1J31DNvltZj59v7Og3lQRoeLRP5aK8MNEwQWARCAOi
fjcKhEA8rvofwHx/usrpN0ofaJQXOi0J196UetFGVa3Ho1NOm8xM74J1/Abz2YWLuy6IUGwYBZPY
2hgsjc569Kv1XVNFEQMuO1q62iKE+BCNW0Wt6zPsNtyrPTTappnF38Vk1jQF/AAzGNyhM98DYWXR
CLwlzPPbUDMw/1Bcl2FafRk1rpp6Kq5jbjNl9rIwQ1qSLTbU5v7D71izkg9XGkm0FO5+yhYiLFjT
gqkPbZsGKME7NGNNat++Smhn09HqnEOW2FtpSV6fkZVQAfpqtBC3wD0tojaqcxhCmTNAFUZhsF4d
baiQm6823/bvavAwkqLO1mWXIWUjgKHBe6MTtS+zw9jR1xuRmZ6Lyt5YZXmF+fJcN/12XnHBiTL7
kam9rYvijxHYxzyphlBjj0XRjj0VBz2BcmtocnAx3mCEWixcw58hrR7ypH2qLccFK5ofylvzV1Zl
ui2Eb/B4a01Um04TLrb/ECx2xV+Sw7olRRP3ZgCiX7PeAbgmYaf/0enxxuiinrqF+VDGoGnwoQtV
b03VvpV68j5wSyV8swZOetnDG3T9mRBhRgI+TbBxtH12KtRDzVs2ag9ZEk7dH8sOxCYY6VUlYk1P
s8q4LTQSXZKr1+jkPTTde1KwwzON0hf0M7cfYJX+KyfQykXImEpCx8e2f9JFc7GQKsz0XRlOcZym
A0w8TDQ4+aOiiqbd5uyyoHoMGkAptIbunSoE5TJo27llTuuXL+5IckeOyCIYrZ8Opl6biQcew3i0
idx1SsO81ZQxKH1mQmV+SKV2KWhAHINxN1jegyvXkooYy15Z0TSg7BBWReAtfPH8JnHKPoK+zGK/
za/1PJQbaOpf8/BkwoSKsyDzY4vNeuzBFyOCje2R8VdWkzpqMIaw+pe2YlUXaQeg3yOJMLdVbCrn
r0648ETLD32D+eqjb+MEWe8XO0hY6wX3dm9y8kl5mVPs9Ny0fQ97a6ZoW71uX2XpF3N8MyLuyzAo
Safi301Dg85R23a1VoSA+aOAGA1ZextpcbJt3/Mq2bu9/9F0r9j/0HSuQRqpcmooY51YVAFD23m6
WzpjeCnoUQzTaRHSCOsEMrelmf8EKQG02zjh9kCHtQVudLpuU10ZDDwje6mfqsIrwtK58WibMnY1
+4+dDlbEhI5l7AH1wS33ts1PCIlPA7P/cBlcbeOjicgMuqGGUIidoLvFarRwt8+UGrYLzKBONz37
HVOMPKp8cgM90lPDRS7FZqI+DHM69djikxPRF0ixsvLTcegAod9yAVjc/C5fusPSRGrtM1zB+D/K
VrubrLh2xzY2dKobbKXRWDmnybDNzayxaQjfLE8Za8JubgjsSLriDBZ4YjXwWXFKL91bho82CdOc
1gwhWEL/wLBn3IIj+Bpw1FMfYThYxRFCMxVWth40I+3u7AFmZ0Crj/7O7B27xfWOBa9NqxvM48RP
opXqrplCeTvfu0l90tsgOdZqOTBwz3aiEdFUiOGYOlmckA+31ZvgkYjB5IiRiIkSiscyMmboKLUq
rvUktGPJLgBbhLd+L/3iJ0dl5jqzNWOOAYRrNeBYpo/ydqGs1I6TQ+c8Hfp244BqgUbHJ3S6uhFz
dT/KtLvCYmUS420OaDJbB8h4sv1/lmf2J20W2WZNrCpc3YcaejONfGeImaOD29C04pigzLLahMjj
/734K6OlLmAJmj3F0J5laVN3g9jnfr4ywDKs/rhqqj/6ftftezuIzZtCxr5daMv/9y2tt6pD4PdR
YJVb3G9tLDtgcMttYjTdLr9vFQQHHBObED+lm99FK9wj8w6HYVb5bZLbBVNtiVLf3qjczE797fL7
1tSv1T5hXDRnWnYiECI/Ba6t7TS5HBKtT3HFk9gwAU6eGfSM0tzSI37PptQn6zpdudZTpm2B+r2N
5lpHg6DbWPx+ehp9QlMsYZ1W26/3pnLvihvz9/8uwOu0U47xZGCxW1mUtoEc5tN/Lob2v2/dPpZ3
dy5/pCPnYLpqv1/hs7Kd5GyWuxIs9O+Hysbxj9mIk4pPoYH5/9/h92N6S7czGAaD8hFpWeKu81V1
VECAdZMji7XcZEmNPaIdmHsFnbpvKvDJmIGRauAhCQu9t76tfuU1Az6iGP3SWWNX16z0x+j7dyEy
7X2eoFN02B0fpd8gC5Pucp5aBZyoI6nAA4I26XiUU21yNmwY2uNIMR1JrK4fjHxe7dXlhzSlfaeY
IWry3Z0tF26Fh9rrNjL9vfxOUBnJEyDwNZQ+dT8WxmFfJSUJdQgUz6gQ1jnkCDGcfS3oz+qWI2v2
w/H3s0Xnch4R7mGZe1zfv1+RYPALU63PmG5N5sH320+NQKvInTkfZfV59Opsg6Ebj4OE765W/Ygt
9d03kQ14QYVcghn6OTObPqQVRZnv+mgSqiZWpfzO7IYID5ZINLu5yS9b3M9J0sQpOMa+t+at7Rsv
HgS7kHwWgMe62JdAjkLpUqxoOWMKc2ox4k/ytW1PE4KdBvlMnrmnwnZQKCEoDxlra0ztyFKzdmId
DmtjrHTr542X987G6I0FVck9/SCL0iFNGitGs8FRQKaXxMj30rV+UjVSSCpDi4o2/fJpjzqJ9mAV
JeS5hQqP+dGhFMHZ5GBatMW8q5Z6JS9mfjdt+oO1n5zoIu4U3Ui02enez4ZoQtvC9tVNGxjIKG8k
/Q5bEB1PH5gMgDAIWuYk5CiSBfNncLHF2r1J2K4aztRUC9gSmuxdtlah4672dpSszJXZ01aWn7Nh
mQThMSuY7Z81GQ+IbF4KBUAUtxG3q1c8DuV61Svj5I5QBlETNlbAOCYJ7thjHrWERyt5oWPzXSKL
lEP9WTeKjhBpanFhNLeV2vyxSSpZijlGHpVHXQ1LU/QPWTod8AHB4FJomrv5SsgdkVsadpTajHSw
B0aaRUw1/tZVFRk3TXUywAWYZ/3qe2rjg5rdWCOFuy3HAXZ88dfOMPT3XTs+ee1zAglvXqyjbSRT
3FQ9/SHmsQbbIb3Lj9svwE/gRBCwR4pm81oBz/anZY+HOmAYp45TQKvZL3era125PfjN7fK5CvRr
r0+PuJk5jXuCWZSlHQQytrAz27dmXi18+FDpjDKPZseiWa1CwrFC2d1yzzlTo0CiMmdMf8pme+OJ
9bpU+QeqNctL79YsX+jOrP9IIIPxVQlkmgZJFl1jrjQUh31O76w1HevYsObpvbFCXfHiZPTvMWwc
WJOJvjDbq01MttuTS1pnC54vRsZN75/54Xbm5F5mdbGJi93L1PzW/O6ZPe2MoDm4ua9rdSP61xtL
N89ZW/yTan3pqFHiXN5Y8kB79DWIWnlrXduHloRfUF9ZKLL2UnmtirPK37eS6aQLhNppD7arjdvW
SJ9T+0+/yjYChYnULfknO/27MYY5DOzlkXZmHS4+RYtottnoWkdO14IjhlJX22ivfT3ciXKlcaT7
567hSDdNUe3VnHWBEcQMnbywwZQWc+9erAz5B+Vny+HHTRcEOxmmotF4gV9ykI0/RJ6BOJSmnD2g
J61aFJf9EPbTaET6VDzSUbznWBfDTZwgbHROpD5yh+oP/tc9XKFNhl8V7frEwdLdaDK/jKuYNlpL
64G2FKfn6ZimufY3W/+URvUhaNQiaPI+mtX66zNWnHNkKpPZHHT6ZWnBXzot3W5L5ELpbEcbeaYa
GQGkRf4j9TNWDsYdoJJCdKMFXaQS5b+5voNd3FiLeCmN7GqV6KEtAyG9Kctn9HqwaKDl7XOaYCpN
n6Uz3NSVdc6uyyNS6PPWr70A5Ve6LxeAOnlfNDGUtCN7tHhWikEsNTijl+Yrb3p7A0hqztMYP/Tz
UM80gfoko/uN3LFPGAMauv0lZ+d7sppnKtEuXpb+e3DMD8PJr017ZgkTe2vicJUWpzEdr3bn3pWz
Qb/yxlms1zFsFuMzr7oYLhC29eKDWWmIlYt271JtC7ZzJOb0fPrpcZLFdUgllPe/LDj9titok2O8
eOt6ZLI4v3l1zHBi6/TqABZLWzB5snlSVPOacTgJb3/DlgVqzXP7wDDus1t8Ewx7dex6xhJvk0lz
r3J1P6I2/rskLoETbrNzIRtwqO9YAlGoVHTQlvmJpk2sdBwSmfxGVA6DxXbf4GPd6clwmP2aA7XP
1l3ZJ+gSD+lsFwjxYJGu5Udi/CtJdmLos3iszQHWcIsi4qZV8w50KTmf1u7CcdOn1mT439KEVmRY
2vPRh88YAta9B20IWctIzySpok0CkhNiBnn0PecHO0UXzdM8h1qeywu+AsZbBMlZnnpEiPqvn01j
q0TDlHt5HG9/1GycvsaeKIZ5NoqIAy1l1cDqWbABG7Rw6YrbQGCfgmROQ8d51y2l73vhPXhaf982
eNXbikK7Md2otJtP7ZahCLSC5oJVOaiC8hcipjAAu00TXRB/wDC7IZUlS7Fxk67FaTE717GiB8pE
dUlMRO+QbJ08W5GsrmmUKHu4da7cjXC9G3g7wR5P4E04SgVMBObdJh2zfesmqHOSuBbjW7MIBp9z
+7Z4FOAGxRmnzlqnfG8aAPsJR0NpWUYIUoTGAYvcVvTLIa1pSYAfeWfJ4WuSaPbzP1lioTphatJO
9bPiTghzf6BgXn7QsVHRN75JBTsW/JwzmuuAPMQw9bOvIKPg1uriWtI9NP3kqUwGCl9op8hOvHBO
TS12a3YdvZ/PZX0tHOQ/SR72+vCjF8Mb1sf9QkgbOApKSAOqiJzvllntXbWYVPL1G1iv0KyLz9ZF
6KHJV9PW91WH4kg045tb1S9M5Jm20+6glEZl4h5Tn1+cDMFIp3syFdKJSo9ABUYTO7hcNpGVGszg
epq3TtIRt57oF8Dwu8L3smdZh1ZKJhUpdJe0uk9MdgWRyeZsm+9wgbLjXK1XTx//OpbPPKlncGx6
E1seKnit8w4zpt/ItZYhXhUn8NygXw0QeWIwt6dcgg3iQaDTLlZS1mHhp1Pslt//Q9J5bcdqbFH0
ixgDilDwCnRu5awXhqQjEYqc4evvxPfR9rEtdUPVDmvN5XXMbGjlUrbhh3Rct+NZv9NTXtLYge5i
GeNet/M7fBoH9Geaz3LWrzW03M4QE2zJyapyzg/NpkNVY+WemN6zUV5H5M71Z+kWJ11aaeDFtjpF
lKp+hSyUZw4rKxvEQ6y3OlkK/FwtQ5vFnlB1Z4ygNGfXw729DOp3cJzhUlvJy0qCEIbbXEdpp/05
8m5ZGqQqa4t3THX7GuEeGkCKxIlcNx46Vnpds++V/VagG2+SCmcZmYiFbHduXDPz6B0mSqPKELxz
vfT6eEk9SVqzXX9rbER24CtwmSDHjBy6/GSeOU6rLd15dghHqj9ZAl7snC2pZorAzND8LznllJxO
GlpJtnpRrT9qjr43YnWHkx1R6WjeeZXZhjFkDKPMftbtsxA2ZJAlGY/eW9dEBXV9DyFuhMXPylFM
b8IxWA2I4QqCL6WOAxU4aO39QuxvEvO5Z3b9z6Q1DRgfP0LNOXcei9KFzY2PqUTtU1ZMY5e8cUxq
N03iPo2CSbWd/5WRBJ5z1jTP9udBfdBlvSnQWG7lfqMov9OzjD2sQzKF3RbPzWr9LfWahZ4233WC
VFy9IFUmXQoa6KZG7S1DY03IKUS4Ptr1yUBGfOJyXQLlQQvMh5kptRdMUWswv/dKP067f6JlgD31
sC2jaX1qsXY5q3Lp5Cjn0/gZWd/INT1eh+GmN3vE0pkNR0JY1xVcJix6iXtwpVTZhlHuyhNQ9Psi
Gv5kovGkJhwL0qKmBEoSirm6q0pIKb3Ds4HAwpcbsV02ha9ZpDY3WCH50LBCLgnQwdBl8IFFp3oe
4wWxrSxvCS5/Gkpmb31Zf9Vu/Qi9C+l5PT0wd0bW79nvtpx2ipxhtv9x7+cgrZn6RetlYs6Z5hFU
cFjNnIsRbET082wVPbTJrXPsPCOmHeIbqaeJuWVfM1os5h2Ush51GSRZrys5bcRysArsDwj7w6zF
7GNU01fWQu2TS6ajrMgjWjrjyaBQw1DzuURwbUXPJIjyHuDALZMxKN5Th0a2Lj8pYWgKBDcA3m8n
HIr6Wnvy6sXNbTtWCOOi/LOskVt2s3Gt5GkV8V63pjTQyxnennBfRhI6L6mkusszdZTFDV5pbDNw
jncqNeUpwsXlcJtozUCuT0IkBbuKt2SiYmydRpxqTOWJPl1Q9+a36A+DdBm3ceCElsCbV/x2ax2o
wZUHQRvIgO1fpaV+Jtr1ONookIcGGST2xID4QPAeFfKbYiDUQ2p6cnYk3yniTAY79kuJYaSGOOLE
v707QLFF+LuvWh7+xrurLZCMll7tcJ4+621Kbg92OZ90NBwPuKGCTu8OwkBSJob+ZOnZBIUsvRsT
+2ISirqfBv2AnTu5KXnX8CHxv4wyfd8Z9CWrDTc3NuNvyX5g8OYmsCt3t7rORFyqee/2s0JnMn6v
FUOQXDKZrrQBk9WQdwHaNqbpKIzsqAsywT3oRS6DiVX/Zsvb7POUzdKiT4j69YPSkn8ZRyh21vVJ
eKlHy73po5G8cn0uAiOcl/M/Dz2jSpEgFPfj7IlzUplzuCTpXSrn7MCjdwMz6q/vnPWwKYzI0mOo
HcPlQ2TOJ8lzkk3NdXWH72ZeeRXXZuYy00g409h7aImJ3dEIZ6mxbux4tEynUWxX07AlZJPGLXm2
5zryM3OrftaVMUr3TaNX7J0qUTQfzPCQpPkoVjFjEki4a6L42Cvns2eDdYVrkQdU/kjqJGbB1Sq0
M4GUf6Vu3ct2/a6tFAfNUqWE2UA/Y+wUxITXkIelP2MLzHZxkw9PSzq9jrJJA5NrkpMi93hQEO/j
leNfJG4jcBgHT6hd7JWmvSRnJVu8SznxKzpKPM8oIv0qEilCo/4fsaRxOIIXoUAZHnEV4I+W8WsU
OaWfz9ZHXiZWAAaJkCzd3bfRzHGzbAa/Voet3MLoW/sH6ThEYjFP0dS4cxaG9okhPk1HfbgMxdAL
7KPe/Mk1WNU05wdAQiX6bj+ZhNpXc/ml9GRXsvMgqcZA6rRE9Pau/8s/d/aWR7+hKykOZL5kPo4e
TC8RQ+Q6bo8pnhmMUqRB2Jl3GXLH3HsLCLm5f1FJFP+gBzqNS/MnLYPaYWFO2jjs/WLyW9FLW7jC
uu867/ieJo8GAkvMhWQEDFVlDQfb0yh/Nm5kq2BFDwV7NCi0Ai7dktxRIWKEzXRfzc+tzMxLXqd4
Ne386A5Re3CGaLPFcKF7c2Vdot55TicEWRCUH5okppXdYjVnjeDhacfPe8KzAXABYu46TfK2zxDu
K2st9mkp2dUkdFVj3aKi6iu1m/HdM0/RyPtFjE8ydkXUz7dg4K5M5SBtBYVUTNy9hrw4rVaROo2U
suzdv8Z2uoPXrx+r/KCFw3kco91UCshdyZpTa9p0n2PiCEuSxvYYHN4ZxuIh9Fj7U2rtB6YkO5eg
v+Mk3XnnSksLvJyftYM/hgTxJi2sNCxa6DGR8WCiJvMrOQ5hnH6nnmte2pQZo8lCDca/rzc83Cae
IlQCS+rXa3POQQD4bD+DzEu6M+JMST3Hf3FCXCQ8M8UEROtX4boKIy6gkGfFX/W0o0/Wk6AvzZCo
dfGaKiqzZWVNT9dDkwsYmmnTcTbjGTOqgI9sYWmNUVPaFv1Tn+dIZ81kPzBXRRzyk0ugeWk8L36y
oiMpBC4lc2TqnrWiPIgMD+bKmHuY1nfR248ClFnilfltZDWggk36zzHOQgyp3SnxsovtcfA3FU45
c5hr37H1o6VZFJ4Om/LE0eZzly0XPP7J1Y2b4zq44hiViR3yqTJ11VovnMCEon4AQ14O+fdiJ+pi
oXVGsUhF4MY33YZ8d8e52jNkdc9tfViM4ZpZW76zarAsaUwNI9s5WUtDIGhrY6qqOR3Lfn2OIRzv
xEgLrWCNANS8kV1W3lUo1Fs8xEfL7dHgKnlP31wG0/jstrZ8sOGFaDbr+nRGYjiX773GsHxSdNTs
HXNE6bVOci+ogqxzDvqsnddRqj14gEDvSSJMnfRaeki6hoEdp56ae2sd6E55DAJJrjOFYKQCvuQf
wi9eAdOgtYj5Dkvbd6yGDUu8POS6MewILhl2jhYlJ4egK9uNpt0qXc3P1fiBL35fGCeTTJpDMz62
YKRwCLBkhHxMadynJcvbwsZXbH7zI36YDRWPhQ9JHx9QNny6Y/xR2qseFs6RLtfUmNQSvP0XEZrL
rjdHaJRaY+CoXQ4F7ClqVf+s2xvU2qmcg6O5F7esb9JKWOHQ6p/tGjFDJkY5mIAmHGY7+mhrne/D
iD9J7GIWZEMakPUKfCbliiQN2OfFpCh2oxO58WgjxldnHijmXMR+lXkw7I7SesNzG6PFEDYpTn3P
kJs+mGa8wYtY8ySO4yaya4H/Ilnz27TaI2xnvNYwSy1jA0+qh3gh9o3CJYGwxOeRbDHswpzMvVlE
bwm3PV+FVu1gCz8aDTuHYvOUI8Xnhnr2PCSZ+Jrgdefk96b23mJiyzRPvsIhPzazWngsSbGHc3ek
9JwD3WIa0cNHaGJ0RQCDVFD39ttglni8lQSUWmZHUEsbYbhLd26UU7XH5qtWzNl1DD0vMo5eBBhu
BttvoWqdrLW+drJDGdzwmlqc2kCkuXu899ERcVArLLWTnilqun4NUKOhhGuKU5dXh0Gfq5u5Pi81
FfLYmTHhVMW6mxr4di6XOyNjQBB5+o2IT+FXWdfT1DjPdju+uUX+3hadxo3B9HH2XCuUmOmNvAh4
Y+tztg34SDuyQ8woAxDvqbyR5XCZ0W8fXZa2F6NyP+PJovVmAb2zOJjLKtQi2E8ue9BtUk8FVKOB
1CHcZ4N7Kr0jj0p7y5Qbxkd3rApxwV0XI29rnhwKliP7lpaJaCUurHmQwGaYuWu0nbDW+uS0uNlX
F1GoYlFEVWtTzXqMK9YuGOLlOJXTe1yIv6JKK9SikbHrbLfxF515SK/L0SfzRp2sIRtZQgxvQ25o
R0iDOzNR+tUb60NO9N9uVNKGJEHRWGQ6rIjKG7HSLdnTrC33RRuBG2u0ZzmJLz0R1HUW2kNbePZB
jjjXNt8O7vhRX//MLmYWgWGOyU/9ACYwOYkgW0GNSJzSifejJYgthMGxa5fLvbdQ4g52+5kh57+i
i7FGeTdPOhjA+QT+PQTHwYCrUKSZrOqRnbx+EDK5V0kKVqKAZT3qS454mROaYgB87pLsaO+jfU2J
HumCtytDkIPrKBpE5dvzkN0k9vTtmIA75FDpp1G3EY6hME4EBZdVNTjtSdgKF+1RUScxK+epmq1u
Pbim+Q/oxb/WQ3baLNzXJA+4ZzMafOAwV69zrQOJkIVvdhG1qlXfzIUy/DFtMwQFWUgXS9k0zlf3
vpjX4tpoNEzFNOoH6dpfaZNTGYkI3Udj7zEGrUx84yHQklScOEojeVp6pwOdwCxk7p0B1X50oLd0
5bqZDNqcrQXkgrYVr07OhCpiwer3zfAFwwrWVG3vk/47bvCgz0l3cqz2WSv7PBBJ+hWX2kkOY8RE
I31eZ/FcWL+645ytcf7JBzPek6vCgzUxUG819CeKQNdcBW3uovXxCB2geLsUq3NOCgt7cPWdRfKl
I8CV3KnnqnEf5vEP6kPLPAMBaVGBmDa4RoxbYzA41QlvCxdaex65CnufF1gVxp05n9+HrIKGj3RA
j1u2A7UgJCpr5a5woMxjVZw6pu2Ihj8ZFNvb5j/TUrKHoFooWoljPVB2EzZ1Ab78FKd8uM4gL8kU
JXsYify6hcVX8aHPVn4cVta0HpQDhmhsFVqN9GeSu5ya2c9EaHrU8ZluyDZ6ZOMv7ovIx1wf+VIM
j0X0aBRcTQilOyTdHWWK17Eh1GI/XdUJZQs7s4XhUBFn6taaGWkyEe4tu2VEzTU+WBzMJVAV3/yO
OqROqWJ2FqXqG+KcGVY5BxNfLWTDh6gROBJ1m3SZIte4FseJRVZ/XasWWXPimAHvwM9qaM+xWZbn
7YdWafYQLdqEZBUqS01inLDTEsOUc56kuaKssO/IEeP4SPrrNI4v/LHRN2KSHntCaltSCD2ebNvd
GyuZH1lp/4AlD901W7nEaloWDN55XxehaXvTvlrzmTg6NkKdG9+i/f3r2vhKuUnfUqz/FPWtn8XY
kLyMQBGjbx4zfjgwd+Ks1MSd1jOhtPWOuZgCSpTnFMimR7aDq5/1uIYkzBwN1k2V6awX9OXLqnJE
FuXC5CLqUjI25Yfp1RgU3emBXIQ0wKub7PM2U4cMTktLVYnAaMpPzDHiQGn0D8go0Qy28b9qHmPc
GWvGnO7RQ/kw5JwvbjEUISfbGAw6mmkir3lTWOE+dJl8U7SEvlZkeKuCGQ3PsWqMZE9Z4MbJj+zE
ZXZJVBRD68+1xavJx1R0AyCA9Vcg4UNb1O60nG6ZVEhUetkTWyGgCG0d4E6yWfoTawCR9jVJ5O/E
lHfmkyVEd6Eenn9TwHywnvjAKGD3y+Sg9OnJ5+lL9iNxw5Dd2mswTxmDF8shXWM3qDp+3ipb79Fk
nQ17DsAWYaSoBVvkNEFLbKJid5h/qED1Dg+MJdj4JYxroCCscvVdu/gq2vfWLj7nMXmoTKbgo4y7
0Kuz7yG3S3RXrFSWSNWHSYs7/BT9njXoexS3rPzL1Dr0+ZMaLRTdMLKOpeEdQUX4QBxkAK+lRHBr
fri1izCD+z823V8VDdVn6sivDKDjziNk7zJGK2lkwF1Ukx672nzPEwCbecd7XoKyIcfXN4X2jIDv
dexe3ZjPCK8PMFUIBBege2HkvWSzYUNgbtODo4abtRn+dbH6JIUN+EpisKLUPx22mkCtOqKAOEuo
562gZB9emOkb+Ad2CGxgokJ5/FloMLV9QaxORrPU36vx3Z5xu0AwurQNoURdfCgnwzgrHLYxJwXi
2ZJVo+F5flzJr6EST806fyWiuGYtr6OtMXwzx3hfTMo6Z+oNGM25X5r3WsMH04+oCK0JNVLymAEF
KnoWp1Kq+6omtBnuzb3qJhOtYmT5Y5HS4pODJRo1o9evdxa3ITIMG6H7QIXplX9RE5EG38jXjhKN
s+uwmIk8S8a5Wap++nFbI1DR7XRZfIyzjsP3Kmqix9e6u2Wz/7HW/e1cmlGoYnu/buItmWzRJj3u
68ZB0cnkEpuXtTcWwjsUtZVZf5R5tj16jJ9dxhaMlt/QaT/xY53crr1P2VflY4FADX0z7J8uHCvn
hjfpW4dPgcJVUrjQS1q9cc6T9SMaeStNJ7PgFCQtHoMa/+GY4kGZf7v2fWVvFfNt+KabJvuuXt5t
J3/etLqrZ9/MbrcETpp/T/huAqt4rpE+GGYWHW234JIx3avDody5TnIsZYaJF70Zy7I/R3Cy5SWr
z43vMcTlw7Qia4BeVZ2ceS/IvLkkBVN6tLoHnYkt8gvrtUtAPXS695oSBHyXzy+1LHiW6aXIQdoW
f1ofdu7BsnhkOfP3A/ZWJlvdratF/Kfacp80gxZY1BMhqRevQzQg7uxJnV4a1Hzzml55CfmQl4yj
BkV8PMxIJhlv2MmN7dnNrYKjgTRUBomBQ7ayDGaqaef6NfK9ICem6jBKXPFO1LcIKdanNYm+8Kio
fevlN2nNP9Fyyki9P2PuqhjUzX+6UbOnBhe2U4l5Sqdi7/UTnX0dZSwHKANmHbuH5SDbAV7mEVwO
L/tqLvEWP5G8kdxF5YoFbzsXOm7WGdVH/o64QDKdBkZdJzVHl8uc3Wk6K/A2qkPBhNlfJCiYXsir
4sUMiQEi7hhlhunsutIeQzebYHPHSFlpjrbPjOEraOohdoIlsujthoqdfBJsQXbnphPk3LYvIh9C
Ngs1A7JWv/A2wD+SX1Y/xH5LXumuu+uHloI5zpncmR8L3LIAEn+lvOkR/udtqZkEu/1neu7TP1Gs
f85arOeq5QKPhDjaYnyqOLeidN4EohQnUM2dfS63yYJEq2e7sHTGCrkvcRvbrzrrvcsVk30DRLX2
s7eEmuZMUL2XbhdX6/3KDCacvENM5Qdthk5mqPKzO7XpDi6OqwFkqaPbyUVUXTG3jtGIMSN1vWA2
tRerIha7cWq2qyJ0AFH4dYRamqeR68QQxPugllFu3TMbdk4l24EYrZiJW2BnSYsVyNLc2Yb2KRfW
V+RlMoxWox4YwCj5yhBPZQ0ObjQ+5iXRN8ybx1WNUtcfGcj6DW0oBBrrNKMh6NylRGGWFLRUCaI0
MeORXRq6QIdf0BTknsZDCfqLQHkIyRCWKlS00NGpWkrqhjGr1zCFsXGXAiByYStpG20SNggg9Bhd
eQse4VZ0noue2EKnUKHwmIaeFOltGtsiYqos8bPUwPgK92ov6LWaiELnv8qFxJaB9miADwWxBHGS
zQa0G/p1V6JFPaaINHEsaOwTVXcrmuR5qBPtROgypLaRVUuOLdHYI4ZITnNWA14xYaqYM4rKtn7n
WuDc1sJUz26JI2UtYHmvdTW8esPYhhV8IQzcV9jwaRBl6ctcl0yoF+toVDur6e7AkI5+gqw9qcWr
5bpX5hcFRxA5cZT68agfh4RdkzYonmYvoevEeMZCaC9Gbac24XKq2Ry1nb6fBfoBh1akiMx3Qgyc
sC7NxzmzQeMIcdXq4WOwx58oRmEHq+SqouSlyskSQ1H8WmWMVJTNm4nS4SvJhoe1Q7xtDXUw8vir
oVCh0tiN8qi+VhQqOwwZr1qirjEez0Dl1Xu2GSsNceasehAaG6lFGDed05V7pyieutgNcStkY3Eo
2vKgwU3043m8umyyGYMkP6W23BnR0h1XrDPjKB8rGtedsSV/OsUdqW3fHTb0oY8YNQgJELhzgrRm
/MsDkiEy6K/uysmBHPhO+4LhwStjIvLRLeNGFV+b1U9N44NR609m1TM+MmuWl9l6cHryMpki3Ca2
noTVEJYRE2jHKW7EPBG6F/JnUnu+ekLdDl17NsXRsqs/4oEWplXcWq4jHnIkKlurYoCBAUyplvHg
MpXz27W/jcoWHlD6ZunNKZv6Wx38W6P9VnIGsGKtLl/lcQLjJVA4UvVV9M/G/OIs2o3ZYsyEomPW
/EaoWRL2dFHHdG5pmiB141/8WxZU5Oah0sT9ttByCurxHF0yFR1MmglVwwrrZFdo+qUcYWda1viw
ZtXq18ZD7Tm9b2NkHlrv2aOBAaHoPC8uBW8yQu5EZPdgVP3HUmgsRGsmKOMSpR8FyuFAB4CJ4toR
r3WjUUxO2SkjLnVHDtyyi8tyh/vsPu0UXjCz6j47BQ9dS+aNe0jIyOjeegxk0VBU7JZVxprVcL/d
1G1Ow2J4D6PeYRMT6qNre3ImCHE7/vdH7UYPDYEbqBCEK+nMVojOYoBQdwYUTs3pnqyWGPiBYQ7C
vuMIKO2iY8p/8tL4XM6L9R65w4s+20+LSB8doXfHuE8xG85xDTHCPCaj7T43yKCuaeENiCb681TX
AxorqEmLpspbo3f0R5mlT/zJ6UMOMNuiviYzo7NJp1vq8sM1vjMckW8Cz+nZwakeTsZWgpU046nR
9heUUoe8SJxHRpz3w2SWH/WiobkCX3JgsVd90KSEjhV1t42XvhNnkDyguEbo7ckXwfSKG0VQKEko
3hObIKAtxUe6CG+7d+qLrDz1pjPiWLb/qzGk1lFUtP9JU1/N1vYeiad22R3iGTYWhpPEPzmMIb9i
FuaiGwTlgM1dVbjrSzJLLwCmf2olmjAcmMkLt096JMqzDv//l2tvn11w+/5/f5m3lXejTO+jZ7lx
nqUiGF62xv1qyTO5rC2GU215NDkbLLfCmgLA8wC2ow/17i3NTBhYCU4dj9eojpV88XI7e6pTdhJt
U94s6frXLU04ahj6tU03rRiyTQb1vhlF0HUVxvhtv2fClKB3bDdbQBYCqpvJADgwmPqwD31D7KkW
I82oqCbAxhk+qRFnSxsWiJFb5RvlHwWFBACUoBvb8rE0jiJp3bu4/cAgGW3j86dVLTdxnuRg81CI
TwwQK31AniZ/Goucz9LBCdksO0TNKBwK9L+TZ/zMCK0FOYEQ/87MkF5Ejz52cPJfx5g/tVndRsnI
tBmlJ5gHOgVjZAs+7Xtop34jCCND2/ClNwuqPWlSLZgPonDekqYaDwpvEiQpbEsy3n4P/bt31qub
affxqP1o2pzuSwKNTXN405P1r5LW66TQAxlj8xbp1Z9K6+Ow6C/GosCRO+a7iUiU/FCiVDXLYpM2
A0hDBu4NDHXqsY184CCnWnj/Bq1ZAox8U2OlGw+g8VtLfWkGM0Iq4yR1NN+cVbMTTXNCsPbeDfNP
CcqdQto37M7xXddpdwZiZSYAXUA8ZBmWpnEebItV6+iCxslgayBDHlqU3hrmyV47rH35z9MlrE0r
Ij8T7X+FBEPw80bCvbZ9+lOzc9O0lr4ax9QWTM9UEH6bzu7ddB5ylrKBWlFHm3PKzBxgTsrIAn2q
AWKqsNY9kOwH10PxskY/q+fQXuCGyZOHkVJWra0MsmmC2AunKm7uzOTTcJls6y7LoJkC25eTc6wo
bIRDbayp4pNQWLyLJLBAsx5DWeAnrUwwg8OG8ncn7WRZ8Fm1m3obiW8qCwMqz9TJAPfDcZ1W04+3
/C7Pjl0s+LhcLTjK/fzFRmvYjYZ31o4CtTL8L0abVRnywfPZLtOp6NprCbgww7kDfmO473IjMCmA
huiexQhJ6bo/1WaoEwsS9FVk4iVPHlYFSG7VfvVu5O7Iw26ofmLXAauHmL9XJ7H0lGObXHxxGCKR
sepRUWLlumsSrHt0K0+e0D7xMh9n0L0To5QJ1Y3n8jsYpr73iHqsluy5Kbq7/7LDu/o5TYybFI+1
HxGLRYtuPW/frGWiwTXt/HnUkZTqJbgqHSF7hrYBNnjQ2Zx0DIieZlecmJ+9jaTp2CQZcbd85Aih
CDPSH9OkOTnFjI3eu7XsEvxO9mxBGhaNfCLE887tnC/E6U+RJByB24hhrr4HGbWipOw+XHe5BVOF
aVQT4UpA9ArJmLvQuEBeDDgTiCxdyx1IJVKAbH0HCugNWoC78vuIW4ywKGzFWsMNI3Hdj9G6GI5+
ykps32b9OmD4s7SpCPQVJBrfIAGfWYyoyPjSZcog1bFPws12tDu7CTehr6JnvXvKVfVbjMOCxshk
UZPf6YnJeyeWGy93/Nj2XsysBkLR4TikrnEp1wLXdry9uww1iEee56F7oNb/KzoBsM1YiUXS2NEL
O7vtJnXh6Qdeqv/aY7LtLuZTKu8GiX8gZkigYa9PisXcoIscLRmJYcj6V5Hcxp3YWQIiEgKnYAbI
iC2lEuZ9AgOG5j49Z4QmGD18HvLNkbSYpyIZTW7O6mCI/kdBCEJZxQwq4+VrSgahw3ysEk8+Fm76
3s5c7Q6v0BZztNAQ1WwXEB1kWnnoK+coFw/bX1V+uhNK1zgdrpMJidYZWYHVonug+G39/kWYCOV6
uR5mxXc2rRfbwPjLocBaL4KxG2Usj9ZoxjXWlIimI8RpLi0LYHGszFjxzHBVRFbJGFaD7oFdcxnD
JJ4BueYEGZwJprGke9tkp0FphgNWDS91TnpYBsREz8tHYyVntyIndpfq+Svm+EuGqeBbgEWdiGgO
Y8kbtmrlb9y249610aDHHZs7M73FCdncStmnj4Q33XVEBhMTgGk9M37oqsvziAh75wE6oBkAdInT
5z5m+T+nzqGOsJDUkRco9FsjpIZQetoFcSYkK1KtNgLJuS5ycV4W+a6nrBm1itGarrMsHvK4uOuS
/KxPcx6USxqUnq0eTRVfsdCw9rbZUeHIOiRWerW9RoWasiMwilZzTEt6cBgK9YNE+ZA6BUjgEuFZ
weyNCQ/KSUMqyo90Rb/hxhF1rH3QTS1AGbhBVMw9dl55UxYJ7x7VTTXin4I3cwMj6zzPWnGrm8zW
VwfLnTH/6uS0IW+1dtAz8DNaiGLZSvfWiijWnb+kPdKcxHJkQYKsu6lXECLAN2hpYF8luX0Pzm/P
gPh7NpfuoNB+3gwGkg8F3htqIXsRaFo+HiYWkubq8mtEzUGLbhvdRlexhGuFn1JyF0yUyiQsw5ek
T4XHNPUU1KNg12E82W3tHapc3ikb0Aj3/86qJo75mJODsU8gBYI0WXixXzayum3G/B8bwHQPufqk
1Vl2U+TlW2Fy8fUxnh06ocDBTBtGffEtMal1Iyd00YSCjxu/dn3fw1YPdDQSociwKeQ2xV00I1Va
HDbc7pL/NqmHQWeGoIbb7kbyfl/67qcwMFqTgMURG9FWA/sNnG8L4QQCue5Pa/DEDG7+kgk1PGZ5
fa2KJL+XRQtc2EvrQ1Oi+TM1/W5uNf2KM6tlSOM+iHYaHmYNCdgimuo4Lwe9i6egh/rkFd0/bYId
Hcv2zx274r6X8zcQ1fReaz7HFt69xhZ/E9/AVBwCoWd5aFlbcAAeq93K35o68y/NdUrbRjaoIjl8
c9ayaDBeOcOqPdqavzmnWXf07xlmx6YX47jiviuln40r3s4k+Y0HT2Mw297NWftUrlKeh3IDWXnV
/Vpx4ucr8W1SQ6Fnxsz9J2NnwxsKNG0ELMFuesQGajY1lP81ekSTv5vXmTciat+S+p8wWAa3on70
JISfBh8mvorHVUGmKGVlhLwRzwXbkyIas13LrFBPcYILtp1d/4asCW1cgiqCAHhnu05fmmx9B+uM
+MsYtkJz8znZlHlqOpmmLYK8jl/M0Y4fuo7kVqg5DXOs0NIcaKYsWnvhIZqNDEErJsxjtUwVBjdE
De48taeyL6Z3pLC72pvSF674/Hbp7VeoVqHsoLWWY3wt2ko9NtKt7yMUYLXt1Ixs2R/KRFePwq7z
09gvPBRQ8h7/+7MxzmKWBXR4fX7739/Wt39mxvVj1hXr9b9/sXXqCQTbEuLGX7gwbbnX2g4Ix2Ia
93VBcSiZKmgUoUavU5dY+f2Ajv5C03gLZuRjzJIt4Hiy/NJ1fyJH64CdoP4A7mkGUaPXe+C8XzIv
OEFvU710GKMbsMVENxMVzOatxXxoMDxVnogP1awZgbJVvreZgwyOOOsOsX/9GB8MDpNzq410CBDH
lhzudjmy7Ik8/RNgHVCmsX+dqlyHjZfN+7mSd2X+SEriRWrerUqdXVXpHgdkHFq1/l3MP6K6b4ah
DisZe/QizZ3rDk7IEQVDWdvFXY+KItv2TQtDdIk8ElSv91O4DyhLdnnmqve0A3swsaGesagSZ5Af
S+6vqE/OcV0ZX/zrOni5/1F3JruRY2mWfpVErpvRlzMJdPZCZrTZJJNp1oYwd5c4Xg6XM1+oH6Rf
rD86qiqiapGNXBYCcMDDB8nNaOR//3POd9jC+GZ3zIRjYLgqtEMENc4zh3UDHYilpMYEw8K5AKPU
DbXAv9+5h95ClGsjUJKJC0psbp0raPni0o2peDXLXzV+oa00BrLuZffWx1l1GtN2h28Z10kl1pai
NKWOaj+oSnFSBqsIdAw26jJ772XaHFupT4+m6Va8w9zuK3y2ns6s5E81bBIDBcFxK9D+5WoWcDh4
SPyYooHnuvfL8BlN/Yysfqn0m5OnSGQ8KbPwrY2LDJifil500/tpFM1bBSM/UI3L6ylvZkaQwTQX
HBJNxHbDEbnoCaCmw7szocP7lXEHWApM12yeGyEflf+U95ncWwZxydyW6sWs6NvGmtisovAwxER+
aiOBPyUxE5fkz+6s0WSsSO2XAXsNpC7onqA9N13EHc0zy+7UJ+9eYn9rxmwS5MMNhdoewBQ5udDl
4Bj2BCqTLbYPPg5Naj/OA6/MIvXR8TeC0aMhXjfJVJfFpS+SmEeU+1z5k/sl9SXEIfOLxFnGFKJd
DD5nG4Is72YZP/dMaLgnB+5QSGlBa6I16Y5+wMN1THTnx4jf7I5OGM4rffoMi+Q9rRBJMnLrd6hH
UZALHlZ61RyHgmCKZrC7puMl5oNAjuGX0aHScCGxwblhTxvv9V7cEnwgdHkb59ZhVJ9Bc3HTBNpj
z6Sf3SFi85q809pRU5KDISZBzPXneCGBoeZboJpWSqKgqfmhYjxba7OrBWbqbUA08LoCHl3pRgGE
u0s2dV8PzCZ6SLrFV2uOXj3TsHvQM3w+hV5/imb6JgeIkTyWdOZyWu/AP9TGUdDUctLJjLFT+LZY
bRJ8QS71lHXNgAxxVCl4t9kK39m++6P/OWPt31u9Cdivr4KWkh5Ce1G1pd4tvYu95lrVTfPmQogZ
B+c5nJsnp+59EjxiW8KCX8/W/RT1/V7ZRXxxBAbtiEwiePrS39jKeMAkVTJW8v6Dj0Czg/NRkDp2
OMQu0NnOdWxeSrNgHngKkaVISra/NMsJN4XmkEQFPUtw7ujmTNhCZZ+4i9TWqPIT+ERGWavhDqQ7
xEL9X1brk3XO627HcjwPJpNJgYoqb2OZrc1lDvQnwWq/qWxJLYuPOp8q79FKlQqcpsXYyGWZepQd
uIpgQtdLBxRTDkUa763XiJ3hnmudsHZJNwq+saeh0axgFtk96MFXmbD8RY/3js44JNtoiF8z4pYs
vAyOmCmJmnysgAlJEqmEZTD9cTNP9R9APKlzqSpnm2DcRaQkSp1xUkDn+jLCml5Z30HnoNYW0CmP
IN8yb5Jg1eiwDWpN8QyO4drE1nNExBL/jLfLK/fNzkasyDlb43EEyqjAo/GbMQSFTnMWn69kbvON
ESYbOhiOOquLnWFZpFVAZdRx+xLGxX5WclM7/c3vwEVSKQF2vIsuUZSdYo/bMjOE7s3XoU+3kj1c
HRm7unaOSldnwnUwi4ncpRyTVMMRU757+hqXro/DrDm0kGlWaaK+Y4GLs1/OHlH8aPv5um9GCIQF
NgunBm4CG3FvhebDFKMsDmptL0nqJo1zXAbNGPQKywgaOdjoINbxT9duQVtH+OzazU9b1+v1JIp3
K2/qWzmF+9kTVILVQGvBO7YNbroiHZ4daANNtfRlXJSUNmaZ6KSq8jbRiuv4JEnC5sjS/t3zxD0i
5D7UqWzofPtD7xkwld0faTy7eqF77UBLK50rxxfqU3Xxs+tkt9DyNzyLg6EbbjJNzRMz3hVKdhDe
TN9+jaYlHjKMH4CSQLRM0U8K85a59yksAaiNJkQsiHh+V73IqvgKtZaUCzlck8shHTGX6hBGfMIt
nG3NGx5DlmCyDCpha9CIufJKLAlt7O9VZVkBW3xOxHWz8Tyu7aq3zaUiAope1xyow7wALq/RvsJX
gqjJCXk2GFiKHcVkezs3a8nW0BUUotSuRJTsafZ5NJc4e8NFtK5t7UGyFCv88afejNDh3kRjY3qv
a7YNuR0A7bV4++9NfMcrVcG+LGQBtnPsb0ZKeSr0NDDo5Vet5peakTKNyrOOI/cuAmzRkPUdq+Gs
T+DJ473LOYaHI6GLVj4xwCW7scxJFXGgTUXsBwVy9Qohd6C5MsZ0yj2nIkUUqY6ZkBB+5shsZZge
FmeJK7hT2Id1jA9MCZGJMIjRQN0pPHzJzBKkq6i2zKEc/l6QTXgFubejXzcWbsswunQqnRFVRxxr
VDO5Hbqej1CIlMjjLzJxouMsNPYzDQtB7PGwZovybTnzQXqq/pUvlVAoV7W0m7cyqYp91jekvHoE
byXxKUecDCw7uknfbj/sMEZDN3ztGRMEs3FcVdsE7+Zdv4QLGHPCtbL6U7iYCZiOqPvh0mGQZLkY
ZjEIApesTt1WTza592DCKfoA8+Hy+8qpeNLC9/j2y/E1z4m7wFsh3sEE0QsEcPyM6UUwpNxHPa4b
mJu64TzSFMD+S6vck2mUUDehPidh9pzZcbPJa4ksyaDDZqplbTOh1oduAmzO4yCUznxsVRvdV7kP
2klvdkNZ0W1nrnI+KCuk3WjNyht6b0MdtiH0g0iubGw6OE5F+QhE0NhOWpcAqSlBKeP2XjtuW+z9
mbVs7YqPCdLul/CAkLe1TmcN2Ew0Q3ObRtbWIpm+lKWx/Wzza5P3j5H1qheu/jZMb3yyj73dQ4VU
1JAOkf1dpB7gjHndWAU+N0qTEZd+4S0HmuhvMPCshf9Q+/3VSAtrbRi9pDDnKSrZ4oYzblsJC7Of
TPA62viaIiQjEpFbKcAI2SnDpL7yQEGVNUndeOFJtkltLR0c900zUUbUZPggdazxatTuBmuTVGQZ
GsMiAuhzL6twPrOwQKqPWEWJGriEZo7Rhm7BGzyXVVN6L3FLtL+bONfoBFvbrCC943km2oR6rB22
ToiiT1aXvJeCFihOv/au6+cjOXPsdOH8OGT1K2C66+ThhE7HcxuCjbAHqP00Gk8QyIAXmab/Ljd2
B9OhndKbKjF1ac0L0jIaeIJZnatsV+CsmOP3Sa/zM1ZcUhEGcAPNfW2ry9zV5sGWE/c6kJsdodGN
m5JaJv2cN1F78ItUHLKeT06oWhJcrrA2KRIrVCd932QtF1WE08tNZ5qr/THCmsSLafYJ4l8MciTj
GdHZ8DbcgnKcUPs0ZO2sGT6Mle0S4edGPkVkM9zoyrl8OJROdSHkSb9txxY6JlY0iWeJNTwJuRuQ
N78vq/6nPTovHU65O7ds5WrOqBVETB19wja9+DkRDRSl/lqonyB6XvOqZuthWkHlhLdoGinIS/iK
XaceFK6lMc/e4nw7cFw1I3mMXJxNNMlhbVlMdql9j0eKDL3VvWao/Bh2iHibLMwRRdW+AS9Z16az
Eo08gyT+lHZ5jLoS08/cUsmX2ERcB5I2OjYtFbd0zPdowPWpCu1rTROhJQTe/yaBmxchlEIjhHWL
8wx1gpVY28UXbza2saI2JE4igmAnQieHPvXAbBvxsPfVrB9SPmKYw1V0MOuiDDyUpFPeWBxCq7F+
0mHA4b3NKHmw/a0bhUT8Tewu5HuJceDUCGW6JsNMCG8UHF7lMVbTIWkp30Dz0bfGMPFleD90eqcT
PWViyjjnFDOhQU8K1sRqWKM70IpToWTFnIeTEqxorqZ1qT2bwwg3r8zvnJlJ1QTFunZnLZjcclpD
c60JG8mVjIBAh2masybDWmG4zBjdzOsR8wK33iVssxMpUOe+V/qOJ2C87ZrkbcDSNI7VMZkVMVoE
LEf1H2WM3aE3PSR6n3+OVJe652E5zN4JOwAf1mymbXTIn2aPaqS4//jNaMcaPKwS/jXY/06MnCRu
e/+uG6nf9OZy58j8B4lVBbcx4s7jUvZHjObss+b26k7RhhPqmyaJtJVpEOto44h/KpQlPuPaPgwb
tXJV99OLUjyCwsdEhzzOIjek+tmsgJGwWaSPsj7YfFaemhICHEum9OzxqmDuxNTDS1y55TeGXnZt
eviWOPnbKImz4RwkJzxzcph1QrKKe040Q8/oC2wZUcTJkgamgRd6PagMtkUHZMF1XvqkUzuSstle
wc/dWFFnv/lVj7kiEz8md1n4eeH4UHtedcoak/WKMYsf4s2JqVBtzMFetzgZ92USw233x1e9OmFB
Gd8ggkHCauOWzxA/JcpEH6htZZvfP7VHlg2AuuXJCB1rP8Cq58rE5dWrm9MO2vnPH2Lh/NtP0aO5
P5jOuP3z//35+5xR4s0VrOVsOIDz3e9fIS6lnZuWt7ydPn7/H5uehL0aEir3kOudDOuYE7GU0vLa
wxBQLBcVaH6DgsK//JBSOPiXny6/+vv3RZmx8FgAy+GVgNttgGatze3ctwvH0cLeC81mVatserZG
TgTA8wes9DpO12ZkD2sV7pH7dLjXM2LymYVtZ1x46cO7ogNpQVWbd46RPKsov85Ei8Dg6Oz8h+VE
UEXvjdm1iCDm9zxXAJzSejrMMyk6DFLTYZJLEaA7LF43T56tJiOFMbB2rFCDWN2AUiEYwIwXc1SS
FakjFcMeoObANe+xlH5Vdvwzh77H6bgINKVtp8VoNxV4NTxvgJ/CmnkV9t18juMk6MrF7Jw88dBw
NwZ9DG0JBLujKkM03XksK3aid656Saq0W+dahDpW+7ew2in26shziUHbQPslkvGJT8tTLKvnodaf
5OA/iRkyUUVKKxySdxIneDwokosNxmcT9EUy/ZAVqzm7+pIlQN4KqlZVPiYOp8yJvyLsXOTY8F5k
DAgSAkwD6EDhjmWm9vatro+MEdDKWu3NscYzzGKOAcN4a1N9o6Xma+r5J0jYza7z7Gfd7O70OCHT
ZtNEB/85cGK6WXPMIZaDCWPAAWOiArWV89VnQOipQMCxuAlF4h+X78Rr8h9sKHEldJw+VRq1ARlz
nDJqAioc51cRL/kgvd5J5iuAfgfiDzwZ+k8z5vqYUgNcQ+XAkSAcVSEL6hcdQo/J1rYPw1uTEBbP
qTEIgLBAFX7v8/kJlaq+k54BwMapeB0Mf5111UdN5npiKFzXPn9zby5dODHxDk3ZD0IbHwlRmFyZ
BB60ZKxOv39g3jXzdRE7O9PT5L6cHfrSlx88EHWHf70bfBdcg/9a+/2fWsLfEkwHX7+S2z/9Xf9N
2sPdf9oevu2mW/H1t291K/7v/7klzddfe8SXP/rvPeL6Hw5JGOF6puPrFuvY/+gRt60/bDq8havT
CWIKz/b/o0fc/sO1PcMljYjVzRam/2eNuPGHDp/Aw8vgGo5lCcv8V1rEdevvf6vKfFrcEzSk2w7H
B8ckU2WbjsFF9187xEO3NDOqqSI4bO1w8kvrY8zLiVTHeInIc5SYYjPV3OIB/zqlahcpQSZqnUHr
F22q0pj17V9K2P+t5/xvOHcvQMHb5h9/122PavX//D25Jq+UxVPZgn5jWMuv/7xdSRQsv/9/pMJ2
gUewxqk1ReEcZBOdoEWB9X5rtNEGQ7gTF8XWTLHacVOnW1RUcSD6m+q6+zk1cX1EVrOiMQrHdb42
gI5tfM+FLOjn75l+kP2MmRFDIdFn+ZolPI6iKd457CBwe/SccEq6YZvyVxG1ilFybjc+bnP8JOY9
44K2wqse36Xd8ODgBPfj2+DjcbYdY2Dm9jnGlCPWldaETHCw0gY32PQymSGNeFFPq4cebpRJ7IKN
7YZa2oaZ7NBMAveawwNpNjYTDc608GmEWyZaNZlFtJJVm4i9ZzdbLPl0DGNrAgLoEOMiEY5/4jGv
LbRZnKgB/WuHQoZflAppxPkGa9enmHKwPLKTM+0zC0GfCWTYJLo8NoOms5nFZoFt/E6alGT1Vn+x
KEVCDZl2SS+1baTq6+9m4chFJpcmrfBR7iVBMsOhwkgXCBHh6MgpM5/d4ahGmAspRof1bAI5mgoi
yUPyVpJgDTpvuPCEOLl5Wqw0cBb0WfirkgUq0zzNFExZvqLUezGvOZFnAJmf/MMwvlaYCdmWeSO3
y468SjUfmZiBfgzxJrW7S5yD/QnHIsP0m+PUjmAztdSqcGyk03z6mRThDdMZXxEog3iwYs7enI6H
rZU9VvgnCYKwYY6m7AcFC7DuiD97ZueyWs2uU2m9wv6aLwN0UbwwNM3TSMLDoGxWrp5Ri5C0Qe94
zbqcMVwb7CXB3H5SvuXzbKhRnyYKF0CLsWxnGqpogCa5+QQ1L13FHjOtsKLAy0yTyLRzILpaHFim
i7X/EftltXVi5xcM5ZXP1mJtNxDwBR6zOjdSEuZ6D2y/vqp6WpMDzYLBMaMA/SiB2gh4Bhz1l9H4
ezZBNI9zziP4DvXBdmCqlS3eS7oD7lwSVXzXjDOdu+md4jIM7qtnlz9HJup1ZU/wDteD9+525lc0
TTgBQb3BagqEmd0SDgWUnbU/ZCbAobTqSfbxJyHcEy6YAuziDDcRg6w91o989aK61iwFrRbrot23
73o07ip0NYslSdC3PeaYodvp1rDi1b85hqz2vclBg5aIoWNHMDnRZ+uI59lTX0TjkahrdWRkoEiK
FKjekasV00kf1WFCOQUIPO8ygU4xzSK+qzsLEyR3L2kIDDGIQaGPp9lB6oI4h8szdF2wtbuwJxkh
YL7eRcAwVvS9+Szl8q/JtH607M7Ze8CRSX1nA7z9lwYYitqrryaffEIS1MgCZ7xq4kZOFu6y+c2c
fp4E0hB5qZg6CN5wh89CDTSFgGS/akLRb1V2ooMPu5Se18+YGkjb+SOCFZHuFh9aZ9mnWhzpyjz0
IcyhxNjFbfNW4wcIS0k32BStRc2Yp1sJuTIU7DsKwT3Q79YzJ85Xf8p+NVXxS0/gyQymBnm6Xnjq
HT6XiAyDk10yXP5b5v/1XABZWCYczZRfLJ0n9qPIqqFPuDCLv7AknT3liMfZVSdIJ+YmcQ0ad/Sz
hakCTVl+Tg7fkxG9u3AlyDrQLGJy98RnT+0vK0huZYHV4+goCbNjqpt/+TKZ4Jv4Cfa7MsM8g2k/
RrTdUu90sNsaq/DktW9dP3zXc7lNzTgBTxV9oS4xuU32i2nmT30/nguPaxkIWsW8z81zdNNdZ+H8
nLNLkjcnz9DvOUbu6NvaQ0cZyBQ6NCyB7IrdpeIh1DY9rhu+3S5GS6VjDuTqjMveqwNNmzfUJO1q
nDWAdY0ViNwaUbnaJRrUqd7wEmiG6We7RMIa2nGI/baBLiPUP1o09l4f6LpF2IMDeFR+KoXbEg7k
U0SolMLVPTg5bHE1fR4Mxw2q+N0iMVWd/4wKskr6+CI78W0Nz5oCauBV14IXh8u5IDtLoRernGwK
6gJzGAGeelI8k0b7RFCI3kpy62pmLcbFD1UrBagikuIV+5JLRSrO9BoP4EMyQRMu0r2KrkWWfHCM
s1dLultlRNzbqrobvGkNLd/Hz2tkJ1cnHgJjj1WEHtcrvl8/zMpAs4jQU7S6TQv3kpTVo58m0Fa7
RK2NuXuG5NcFgvBZ1qOcAxe9x6mL+gD7vTKi6KTXsf8WLjnTTH50WV09Ds2mGHuxjgeIIpXNo72h
JNUDPT9MsuAob68a067WMrE84DX41SE96Yb8soZuX0bUcDqgvJo4LV9yr8fiTkDIETn8+LF9J9Tg
7Oa5fS/pgS69sH+buAFY4wTzeghHPBF0vhOJOUFRGSFjbo0eS46CzHFIfOLgQnjH2cANx9k8WlfC
ydlLwyC2M0Wdqqad7Hx6sv2dHbMTsOeZvSE4DzWy4q3KwKY8ww2H5wx7bkjPIxW9lLnmJcbkTrFP
omdJBcaCqOAE8uRJ08ZokvnbiarXdeaupeafh1H79NO2CxIz6japMTz3S85BLvtZWzb0aDrHKsm0
Dd1l99QPkevS2AXqekHeYaoD9A/vzkw6Kugtte8T+j85Gxmo0EL15jOv5lLRlT1SN4+ELcNfbsWK
0TahC0XUNHCE7Gu/3nQFuWdsUx4sC25efov4P6nplWGOCnv4WmEOHNGWL16leObo+JbXcQiEYh7L
/lim42kuBM8CaPaUIKmDyrUPFtL5iT+vr5OUToo4LB/o2DTulCRLZNh1co9X31j1sQWqlUIbhDpr
AeADGUk4/k5svFJ2Fqw1nTAwJhBnnTdW+M2mGv4cCkebjke9YysD1znaNN66jUpmDvsqx5I8TvHY
kI3auvbZ8obyrNn5zVMJN0CTxRxx5f1A545y6r0ec3DNPe2oL+YoUZVPDVXLjUP+woaIGww9JMC5
96LAqRJ1buqJavCOKhme79FjMtCRw+W5N8b2hpY2HfuaDwBL/wysmDudKgf4ADNqYKF4HXyyxwk+
mRUy24itU7A9gCp/7w55vAhYzYPd6/O6DnHg/P4pdqdNb7gUqdW5ZkK6nxO67oknOON8CrsBq6xn
vRsGta08RWnnnrB75k5I1k2c9mhb5bHAscfYDfQL9kd8LiIj2c2RAFvqEVyZZbafuRruuw4oW19k
W5uLGSJzFV9xX+4BC0BSBAIsB+tYEyvaJbHhBNgfjxJn+lMBfQfTz4sdttpZC701p/N5P47984Lo
CUpO5VZDSl5zslWPe2tTTtFllJW3HqfoO3Iw8Ig+XbQHY6d7WCQT9ORgwgiw4uRyKIVoAr8WgY7V
d18nY0GJ9hSvYpWCJstYupbAQLF0QIjK0HxZeGyJw0ELkAzf5VQAXmtbHty7ggQaqqucN4QYRyhO
NmFIgxHN83aLXY60PIu/+Fub++MUm7RTgCujSole8DrHBIWPOC06cyVzUVESUWwgED8PbPCvmCx+
lFj7NlGMyzQB6cmecp75wLTDh8Ad3ikyxqTyrD1c0uW5Nb/0lahfMs1fl5Y3r8e8yB+ioWSRw2s1
u4+iw7ltKLc567gM72Ipjb2MtGMoBkLMk2EeORZyKEq/EwN0lFdlYlNbOB8G2dOr2Gm8vBqmfGxr
savo0syaeMtDtOKwABLQtIzHOn0F3GNhz5DwlyMpydT1/i7zKV6PignEHeb8VHjF056Xg8S0C191
pg91qy3m+jlvj4qN6Wby3Se9tZL3VPwszXxfYVq6aGOhHTEKoFD786EdUuN5MJt6FSUEe2TWFMfG
6jd5Dg3VJr29y8HdbcYEM8fc6PeY6InZp0MFsRWT9gQQV6W5u01lQQmYruyjhPCAWLR45ohaI0Eb
NHRxhSMYfQxC+ttCJzPS0EXHcAjNZWmFxlwyUKzWifkIIH2Ie97uxYslknNd2uO9a9aEDQRCB/GR
I9u6hQk5YQgYtF+si0Ak5dY2020fgnjWrOhGpDKd/pF12vbiB0ibixpp/oHbvknHJbYvUa5Mj2yu
OerWA/0Ay3J2uNIitBZ2/MS1gxqQ80StwuiAXYbdFYzmVu9vTlHP+7wm2iZCYSNA9tUuF6R3e5tW
5VYdWsb4wMR5sukrsG1h2ux7NX7GtRM/i2E1+9UP8BPOfp6SM8dW7zLnxcrnhQm4N9SIljDNDVOR
Qe+sbO0LPmCjADYIhWDbMgxtSwkJQptj5qra/yDNYb/OWvgzTTYRSsa9n3fVOYu9nznVq+wxU4rJ
K0QzPGCOMIwjdyxjW/U90djOx+1iT0/QLymcjPU7bTDBWuQGWf3Rech89l99wjlkcfXqMAzuO836
ztyrKZKBASt5BZLfPcgQ3EA3JtxjnLOceVUIPq2zOkJWL8xgIpAXN+XONIqflI4agYqo4bJtqMhw
CyGPyPFXXXMClyW7CJfhNrCdYjdUC7Ft0glrC4XV3yV3lTZYibhDkLYP0kEa77EmyUyHTNJTdJ+n
uoOPdMQhONK9g8gThxtPDvMKrnoH3A0jk6wSTCfRWxlCo5Y1/mF6Id2uqjeZ3j5NZIjtkgk+cWXC
iYqBoUz6C8AqO4CAIXcsE1bAoT9hyoz7yDE/Wz2Fi10/Tx2Sr4GfNUID1yqzfuR5wE0tQYKxmIYD
0wQTrCk+NJnJ6M+DnBHEUfFubBL+1d8FAm3guMCJRo4P26wwngBNX7IhPmlGBF9HJQUePBvOnOc4
297PUcZ/a3rZnvV+epeMcuegMTO60lUBvoyppSgwzmXqA4zGzwzP3VnAcsb5ugdJCcEMPktnSAQ5
kU+IVmMegCw8DTIZg0HKjzIhQ6NRa4Z75tALXGexXvfrUDZfbcegBz34GDfzoS87bU9jIgjQCbBr
SJgL41K/moZ8XOWJzI9VhEV6HKdjDRUDhyRFhD3L23ESzABCUkoAeWvj9gb3YuFdCiN849977fvm
xU4XhwZ3xnn0z3ZovCRZ8TKPrBCk55OR7FivxWdkb551o3HFHf/eKG3Hx8Y78GXZK6CuZwQqIAxi
UDEFmnFH4V4/nWfurEy2FH/lgFs3tUl9JBNsQNCKU32rfmhY4zdG19C50bObimO3OdCzFAcjEbo1
9Ppkh5M8Jv3svzaC0xQ2f7xErY/1uhcGdbX+R+GqfOVoHRsYbKXgq9mcMI/XLdNCms0x6KroXaKA
aiUYckwmGx4R4QGJ89Ex868kIuiuc4a8g+xFzLccOc0MXTC3pXxQ+GteHDHig+AGN8SBMyPquIzw
6VzLbdcuIOpw+OYZ1GCgH5HmKG6BHnivWzTLJuyuRkuj2jolU43XYtkLGZ/cQjnGZrbgXSHMzsjN
RD1/uqJagmAv2Cde9JJOrAqPfqV62kPTrtg3rAUczX/OOuMpmedhRYDjUeITkdOls3g4iIzWgM7z
1jqEJjdDKwkNtLO5qWlzAhKgOmgKFdgHVo9Jn9mHRhC2tZPIOciC6UEjQIXQGZS1TZmioO5DAqDL
l8R+yyCS0Pfmz53adD3uSjo4V4j8SbV4YzVr4xZoSdRgJFW5lF1feydXMIRr0B6agZ6u7EA0xhek
CXuXwmMMR8I3eUQ7cJ5zq2iiKqgbfT9q2iPRBKwRsuGGaerows2OGjKO8b27pyP1Ad9eA98HbB0P
LfEApfSbe9POlX1+LhMgn9B7MLwaHCUjSlYntq0qASGkkzova+keURsBXdfmLo+jZyIxas0Hno6r
hqiNLYbXDgIB2H5BHXj6y4N30TWCUkBLYxyOmJdb3d5EXbPJ3DlQwPV3XPtviT8HPA4WGPRyilXu
42Q5wQxHCSbfclqysONnXQoWOXaveku1VR0zD4F/gsgdgu0R9ii3fdV/SV8Fyok0xFVrO6kZAuLc
AK9kinH8pD5WOplq2wA5EPojGWW2N8Iom51J65iaeENr/jJS4FsGwxWhjU2hZHXA+RafuwQgw5Jy
NSswWFOS7MuU3JdDNK6y1Lv0rVfahS8hJqiHdFi2iL6+shKgfUQWa9Lj45Y9RXuHSkT+EtKNwEwY
4WcDxjD8BCe8cZICdwmJTkNoj46j31PKNK46k1okpcFZbY7ZjGNaILXi8Ia8waxuY4jmo+eU6kca
96wKvQ8cj49NrAAx9jub0XCANyCtjtxx/zLYLAFpqnjh295YZPeoZb6mcFpXreN/t5G4kPchBzL5
71o5tXeirMJdGT56cQpby6zVOlXWGkIRE6L/IITvBYaJSj9Q19r2J2fmyeVoS6c4YNYi5amdFdg+
e47eAUrjaYYbCxlaFlSd8KCB97IujGJa5w51xU7if6junLIcnwwb7vdINX269Qfr4nYgl+bGhf5O
rq4jGgJVh7KFGBSLJpZP99OcZK+KQpNZeygla4/ce6vo+MA1dGJDe6TTqT1pxUCjfb+XGXQvXuVf
DZ8S3S5PGIX4x1Z5QAMJa1uylhEHDJ6jN6F2LkEkTpHYwkLvcdLCJ2OyX7kpc+Ce7A6m2LUTvC+F
Pp/AA47rglhdMRtXN7+DHhZi4yOjYvgvNBx9UhVFvNN7EGq4otFcAcCMkKp2FoAiUXpnisKr2M0J
GyRANxrc2titHMPYsl2DxFI7iuokxSe65Shq2yWSgnHfmPkUJJKdnpcnrGqN8l3Hgnsn0tG8X2B3
a6LkE5GGSUUPSKG82xTUVa995b6oSRdrzWelFkalOpqTQ0jW32l6+WOwJASloj8NrUnCVrceEX/s
Y9TyrHaM9OrANHU8+yO0LXUkKazdMROAtTmWdUlhB8vEWYYM3gPnrtCoz2ZHV57Eq74Hh7XLaRm5
s92PkbD5unOcCDytzLDpWG+9ZTiHrpq+eDS6QduXjy6o5FNbPmplyJOYXvHE/+pa4oLFYkiHIBGU
XrcVOX3gDYmxFbjbjdLKo5FjkpJmDNQrBBLLNv3I1hkdV5LGI6LtET8UTvGZ+sXO64yflegXHHQF
jFay7OHhPiXfWlt/+mhaVP/195yBqJHUNZBlaCmZeht2hpbvc8gxmKuQCQxbbTOcpmXYhpQkedmD
eSlkm20rWfqUfMQ/Ws7GGLmxPVvmzvPTV+z9ZOkM4zkiDXenAeU4VFQO8E0kp1l7JbJ1DkfT35nZ
ss5wbWxNPJ0A78ervO3d3eCxNMgbXBFt8WpZEcnh0blk884Sun3p9Jg5JnS3EOwfzaqD9hEP26Iv
rvgzkkCJgUemt21DatjhadP3pQ/LsndVZkgfmqWsTe0XHqtRcU85NoXNCSQ9q5HoAxA6/nXR+Zz8
VGVTfrf/VFP+/0rT/01EZ12g9P7P//2/kNWjr3J9a29/+ypacPf3N/n1j7//Vp1vf5Waf/+Bf9ea
nT8o5rARh3UdYIKn/6k1O/ofpusj5vCf4+mOxZcpStXG//i79wdaq6+zp0Rz/n9knVdz40gYXX8R
XEAjv5IEGERSEpX1ghol5By6gV/vgy3b5bJftnZmd2Y4JNj9hXvPBezs86t6/AD8J+N/GC77aR9u
gWv5tst2+H+/tP+1ye3/nx//35tdbF3/32YX3beOYNqks3Rw1q/b6P9rs9vZksAG9spbPUWtT8dV
Z6U4pL31VUuIicBjxgOIfsD8HbswGsmDbxq7ske2WtFIzd5UgUq8SlZYew+eyEZz+W3G/NAs2psH
s9Y6NXr613ZcEF4GL8CJ+rPmiGOsWyhirfJ7XsR9ZUrU+mYTgs3/sy0kHlHJBrwd4MSJ5lgkrOV8
RQIxO0Y3QcNdVqm/ScZ9V5NMJD1YNkYVIoxjhnee/PanquPbLO1y2/UM/BZtfJqZOrUVApTEIWGs
8+Q/YRItUTBprZLxzhQWHYJebUc7ZgJVk/EL9ooYQCY3yHqHl3EYrF3T9aHbzVeNUx3VJdyaS+uI
80zr4rFZ81rCRqcBuXic4xQwp7vSQpbEOBL7z1LvGg8XctWe8oH7dk1TCFeZcyZIjp+FHELWp5hv
bKKaMhO3iyz+XKIEYBAyn+4BdOg9RpF+eLE4l1scFZhU1pyd5aFLLbAMjfnpFe5n7BcPXi/uC580
scqEIjpWw7dTjPTMBWt7Q4CrFvtSIs73dLAEZlZ/kqwuwcfRScWDk0GTm57NpvuwkO5ltDVGyk60
rVuFn7u8pg1W54EoWTedn6B+ss77wMQkce0ahCHIkgRAqsNYMkQhq4uL0n2r3ea6dDgMWyVIXkjs
QNbM3nzwnweNTC9AUy88KaSi6XSDXuF/1GBgttQ+NIsW3ltvznYZ+jSC5AgoXe8ANf95NtkVzGF+
Sm0446Eg6G1A/jV+5SlxMC1i6k0KbWtbrvo3lP3ZkMJBGDvGLfpeF+RclcWAvBo1q4iG55Lxe0ij
vGUymu2TvjhrEl7DUnD+igxJNlQYkM/oL8meuJuaZ1QmqzSUbT3ZbZvFK61N32dAbuzyvDRsnU5R
T2xXTbA9/A0g4k1qqeccjfP0nE49kYSilqxJjgD90B81rBbnWIH2yT7sirI0sdaeTcM3ry3FDp8L
ZC4UijuZFu02l8Cr/RhckFEMdMxmOAhWMTFe8V0NkvZQ+QVP2PiPnFKX4hGn0XJxlxmi6vgDS96/
k57GtSkTuOtZilLAT8NkWYfSAwJjUmt2jcyod9HL8EjaT0mC2okLKd/Z1rgnELlWjRaCQEHsa4nn
ukAranaE4PY8jooOddcP0W4k+OIw+QR+2D1dMhLsXr9L4xB+TBfoWt6FpoP0uTbZ9DYNLm+GGANS
+9Y4VnPBVhL+ZKaRUeo1xtG1hm3F3AEpsRAMAuhSM8CPO7PgKY0TQlznEloKI0IwGfLH6KvhMJUk
55j29OqJqd4JFn+gTgem+VGVBUkKvDsSJ4SpYijvi4UeXkZsW1fdAG6J+9xkH13UOeLOnqU06th3
29B4RBlA7AVfGJ398zb1wWHXjCojfKaBWBUUdlE9ZUj4ovKSTQNPIxl4jEtQqA0DJv8xzvbYMXm9
ixNWri13k1cs27TA/scoFRYXesKYWWxg1PWZj401AJatE9qgf3xsxd2sits4c0aN0poPeJpOU5oC
jVyADMOS8Fv7VizzdC4X67lr9CPCb/84CIa3A3/SVo7IT/1E3eLCBzBr5cfMulqDCeOhMgZ0D8Sx
ACrZKmTIw8AWxybB2EihOQyDe5o9HaeLn9+lWDBIU38Z/R4Af4onth28vTcOX36UstgTM70EED+L
3TBlJoOnSDjnUi/Xlztga+IgL7vmGzeHf9Dz9CGW3Zqg7dIWdj6a56y8VsbkY+zC6UtbGdkFFkXB
oLPn24LT8BjxZd9r3leeTwywNHHnZ0qFoylpeMozmU4SgCm0c+V618UMtIpROBiliDDVCwml3U4J
k2rJZVtYWaD5q5HK1cnWltXiwKVN3w6KLZKFuZWen/gHtzOfLI0tTz15/iYDU8tkomR6owId/G1o
Pxn+cluybrxqA7g9jdFAlNDtdP0IGgdyXVBrjMw9gqES1XN6kAiSS0wWAwqpYSakjuPenrk0DZga
uwkZOS+/+CM+PePpWPtAwwRcPEH1sJslTKr2Rb1ZDtAxehouIBndjzPiMC0JJqYgeutfFt7vvWM6
H1nRgaEtif4df0xV+WHspOYGbcabZwB8lbXYG7V1gaFF/lWRbNwJt4PS7hGYflWjXu3y3g6LsmkO
YqEbBYkDIIPmISgaLC12z0JHzP+4HMet7jzYHM/votD2hY25SDjXyKm/69H/l3pckjn9DzdShKWl
d16Z+O/KReF+6qzHPn7S0u4OzXtGJTCdDFzMWG70I2M4YNVJSNdBwh4Dwa239lz65Bzacri5sUIi
imYFwzZxIvM4xcco6R+Ao6RQ4qEgteSY5+ynw7x0iRe2Uia04wCDk7liw4YfHipPpcaYm3R4LLQJ
eapMLgPE1Yy120Pdj9Wuuxu4ZXfeilfqpmuP0mMTKV4vZgCcaKcUE19gIIHRLVK6fMSuNtKZ0E7D
iQiASt3HzsIwHM0EORxm0eC9L5db5gIDYLvwKWT3zkZxX6Xxs+O2Bx2aWs+qHAtswtPLZGHosX+L
iz51d5Djrm3qhpXlPwoUBrFWPqpKgb1jS1WsEQbjxIpAfxJl9qwkR6w/7eWEi6KhvCKcfjNaBebc
7rm2Rxg6dX/M2vHRgDEIseRBFxDeNG0+ZkN38Bcj34iGJzeqx+No98+tPFlm8+5L8eg2TYDZ7LwU
CetlYiBty3sRmQlMqHtxO+dDpvWv5nAU1JH/HsF2LFhQPMUN2y2C41j319/YXiCM/LZSWZAf+0PW
4hFpOnlAMbzLMPftmQCijBtLi/IABoELkp5QDJThlXuIapx6M5L/xWAf4RsDhqQGTaCTJLsBJeV+
nOybY/iBUm1zyq2Y/zOSJ5KXO9aNm2LsJ4Dj/Z25nGHl3+vMeiGAEZPY8Hs2zBpR3wnlnTQieS1F
flfcophvz2ZCo54wTERn3vGVsYOxn0kcLaAe8yVsogi7kDTZqviwS/V2JGA0+0kVRlNvZIdk86yT
xxX0owlBIe9QW6UYOPCeOpW4jJZ/XxShMxABbw4v+MEyUiBfASuazcUi5bwqGcPq83KRmf5b9/lL
LPu7NiLBwSHTPK++DRVhMKt69hPeFMbtSDnqEExMzb6rluhovahJuwgxH6p44T1BpHKSNrhprjry
RI9DRW3jW4k4j2YNyLqctk2RfwN6Q5XOA5RX5XKc5/7GjvUq+8/ZwOEk+m/sNxe4iUejU++FfYGN
gUhE5A9+Er0ivLy1AhkcG8VdkzIg6cF0wJyCqeKZTcNI7NXOreecIKIdK/nLpLlfHmNg1RsIG0tc
av3o/lnJY+klt4lFJrPKdz92hpvqnLuF55mzGVkZf79VD+D22e+cc3qkzyX5pkGMnpLvUok+YkAX
3utI6IDpUREtOz3rdiBKkHXVlX3MSnKBG9/ifimp0yZ8VM0YMbhuGNxUOYFEZB1C1CZEwzTUXqv0
dww7jFO87BFo2b/1Ecvn5StfKA4UsgwWULzJaGFjjGFUcvNJE+mDiKvvmhjQBhVqBS+Pm4kxWm3i
bYsiy8EiIR60qTj1sXjhWSyiziL5R35Vjr0i486d5q4iVkx303B11UCQc9b9dt4I1u3YGwx0J1ai
QRrX/i69VZN+0wf909O4lk2CwYUDIa0yx2tOWsXWTup3LQ2jAoh2Trh7EC3zCaCta7s/SEUsYht8
BEbpfHFBlhZIJIt6eRlgxzgJ2SZ1i3ijs4fXCi8kLH/3K8l0tKLKf11snv4ZxC+rV6QqGf0Ik+Ul
quK9Y+VPZPn8M9lul4zaaPvSz4Z4MmQDMEEEu9NojeBqO+MWVeMJQ96O9M09EVfggUqNx1sQ7jW/
yzU0nJBkxqm808QifADDfclmeeBTutPYMuzIzSYGc9MZxsPkNN9Nwby8zzHE6xTDKk0/LR6NDLV4
YPvQLKYRIg4wH8u2h9CDbwDxvTP9bxa7iFgxcaBNBcOIjMXQOSnEO4GZuEZ158u+pu2n55Y/WOIg
JXUwbpvxaqOgOkb45hBJ7sF34OLoR7K26JwDiq+z48+/Mh+ce3d8wPMJ+rMxbqU9/GJZrPce8S9j
Gxt7Mm3+EkZNlKs6u6297CV1tJYfq7gEglevGtpCr4JFy5HfUjkbfoc6q2WEH4/kAbXLDVAO1yBk
0besjx4dOLKBPTjVsczg5LTST/gGJS95J5A8eDS2pUY4Q5dixAJQtziY9ypy0EBGy+zOtbHzAIk6
kf/qhwaa4m7CMAbydD+UFJka7vB9Xfk/MqlfKzq+x3Tdv1WaQNAJOGeLbCwFfB5OFprKDtXutkrn
LIzaLiRDDi+px5UqS2ufZquCh3f87M/2UzzhO7Mjl4oU9h8OP8m8MZ1DwGUh2lLjDS53459mF1F2
svKOK8a/yZQfqqa8zglDbvTOzr2K4tckp0gzzHQO7BiPeGm7BAtBhCCmeL9I3GhuU5In0FG56BIr
+9hWB81PYNWj2xkpN6/uUIe9rosDiGfby+VD0Tt1yFRp2eFT+8ized+kiIdaDfU01fiAVDHJ9i07
jhhD6C1KsvtWV+l7r5UmzhqPI5PvzkDG6WfOCmnOHflGwhSWUt0E3zxW/4qEBYZLIgQZK+dWESmv
3ofM1Jm6OOberMdTjCFqn1TkeSH1rXcVEROBMSKKjyI+T0nxzqtYutN/N3LnsL+e2urNbGrzTmax
2nfKeMPSZSAgZqbexGRJpt0hFqLfOZPd8tZKAOeKhTt8AQmzYf16MG9ojGr8ZzTaISrGLzZ77bmN
ia7678OeyQwM0nFkecpdOuUiC03BWess8hot43Yys+KDnSUTfxHWrZWFNWsrNqGaDKRbV3wUiYNI
mEhqArIzwrNzn0mFKL29Nq0CGcdyd25qnNfJzdA52bGHhsBsNmOcwZG2VAs+TDkqcJBeFRqivnc8
0zi3LNbZyBIUS3l9S2zG3zPxnRAylQhYyM43e4aSQarbSLDHjsiSfpvG/Z+TpxOSbf/NKRO1RXQD
BsiHA0VQpCWxD0wVTzjIYuYZLIoDXELkV2NWA333YnZt+U7xiHTC2Me2CdfDoLsTupOFDjRaRNw3
njc0ZvNjqREqkPEIOwM75NZovLt6qE5ejidpcLtmA8YPWmmPfpVeMrqmJDFsXaZSex2Cu5790pGI
QGTJcbW2ZamIP+2I0KjZsKtDEdf/2szHd+x0/snDBUA+wLTVyJXcmdW0LcyhIxG0GQBITsuuG9VJ
i3roiNqaAmdlXlClQHmqdMRgq5GxMj7MaUIPoL/x5X3QarbyEYpFgABesonLJdmR8M2v97NdAioQ
5Qy55ZHkjkeUCTWsOc7R4B0VrQnGrUG+DdHLiIhntwg0qkNlspGCQ56ir+fPN5eTS/fkjNEcRuW6
XascqBlFdLF7oLPS/mzQmaCO+7Gb3gpHG3dgM7u7eaWYplm3N03H2On4EnAbN1tYZKQP55hWbUZQ
7DKzftuRvoGIivK1Vrq31XrWaYmw6wPKXZpTrZShXzy2g0sJA5MdDEb7iK78pKJkCYdkZNpRYF6c
DcHRasT9Fu6ODQNI/srCoKGcnCToWCh1smmOYLkwZrTtywBOLNAAie16ikz+yiZviS7Pg4l20H0o
UrXOo2YEpwlOnd79ybhjMU7Wy76baONAqJPkzPkXTSTr6AvWg6yewlHCWeBxBoM9B9psuxeVoMfO
jYMuiuW+sl9Iu4JUpkacEmVBNumHhrQwLOs8CXz02OBGv8CqTC++04eLcla+K+HjlKbB4rb9+zJq
GvHRqFmcefgYR3t+9mYij3AjzaHu8j4LwIBH9IdMJdJoCHUfPoUnMRe2AB3Yqt41Ng0gIHoCIIKY
ZB74fYAySGyAOOVn/0pu3G6ilI/Mlj9KtwKENm2oDcLdGrHphqWSfzHH3rMeNKoCI6CPF+mh7Xft
oTjaixgfp+XJJutmrxOdzJ8pMsqZ9gpShpwPPhVjYxqauS/YUW7ipvgsBy8/I2B1bzJryjsbueeG
xF73ZmVURbVu5Qe4MnDNrcb7IOrggaeXPA1ZUqyxMwQHxtv2lpn59DOU5WXsRPEOOagOcktZx6L3
Aj2a/atDq4kmqG+/8mo8CsQTD/ABWD0P7j06zWOOhefZWhHwVuK8Jh2iuLwZ0FRxUW9p3j8UHdDF
WwM2mvZuJkzobEqsTZWT2WBDE3M/oTuki5lGZJjIM/77YTRCK4U9RopirHuvnY0mbmQ/RoZY6b2q
qgHkEo1hx54LRTXaQc+jzfCiRd37A8tMAZTlMy1QykTtW1IWM8NOtJJtqdU3VLPe3ixt9BdNmZ59
Vd7Sid4qWZrpzXXw/yBnsgPibX4zLFVP0XFGwfhD3gUJswh6WTZDOEREQLi4vsh7swJBp1JGMrvU
GMnVqx9IGa7fTRJOtqLJhmdRVNydXgJ0Bv3vg128y9ltPmYfupCmF9wk6w/HKNnJYf7HWFwdEj2p
Hkqmhw8xacFc88w8O+poxC3OaAOWSdJT3XD9suF5c81MR0fl8tZ71UuXFMNFSxP93I7q2Zpsdeuk
K0KzI0Um4TSgCnbDgo3F3mJgct9X/tEcGr7Ls3FE7dXeaFOJwYid8srg/o2aUQRsjvLQnhbjc54u
tqFHry7ClY3pe8RxaVYSFJ2pn7l43jnuvf1/kmaGl90F8tqAMjXvA9GK+K5qtPiuWf8xYa0fzVQ/
4cYGNrKY4ymH0nbyhluDnrL1JRpzmU0PmjEqBiWpCAxb+xc5MnmJJgQbc+4tx66o48dkBn+5yK78
hkBRE76Ahg5oiHeOVST/+xf1//3M//l/ahYaHwYgSRn/eqrPv6a0SXdW4eVX7MnZuTDdIijzosPg
VtYhbiXICF1WPZiponhTjnVEAJhcl0hLg+UNqLoif65Z7o00ZxhvttO/pp6+8qy2b8ibEAqiA2pS
YTx6HcezgWTyXzJHhwV0yR+F8pEoKweQOF9djNTqEW2Q3But1RymmOOuEeZZlJVCDZI3jwlIVx4a
T722KCeJ4yCTezEcEsOaZD46OXHEaLnSdywcjK0nZOT2kMwwqaR7cJlcTqOyHtk2tq9181LZafJi
df0ZCp7HxI4AEirD5d/iOO95045PsRzGEzPQNugnhsBZgV16bD8FHRsWGfE5TOyPTBQiHympGqp3
P+alnjiGyH3774djoh/rSNsVkRoINnHEs49+fAMcTeERqsxnC6D+rvHVQ9lqeohlK34CTQBKuKKL
Gc3srdC5+IArgpvSpfNklXBS4IC9aqVVXRdAeWshv+ziJFNBnzDeNUcwuixyEppvn+0cRtiNl4ZL
mSLTZ6gMOmG4iwAXEU5JfJquvRMVdMHNz93NKh0FGVnUWY1EQYcQWnFxbRc3045coucZv9KBOHZ/
NwJ7YEUCv9cZyCxlVbfnDsOMt6S/kqR1+K94FzWBNJWl0NgFE2svpaXUWRj9MVg0UB7i05zaC56A
7GhJWBiZAXt5WkPEnEmlJBfPZOgVkozCRF2WoS+CKPEuiuZ0Uy82Uika+TGfaKXt8l7gddq7cxSO
yvbDoe1RmP8gVR+2xhR7+wbVk08/zgwTwRoKPlmnR42CN3ezsKAWvwhZPURee4eVkCuMrxGsctIH
LUz6q5+AxIyckr4wmRjRhl/qfjm2nnEtYuBDeQ1Tt6yJfEI8g0WygbXVo1fDIGGu9QBbr9I/D7E4
+eX4hiiRFeEIz8hKibCbDCJTfLuySWci2GmajMOQU7F0RN6EGlPVAphTYLQwK0mDYZWD8ajeGVzb
YkYki0PnabmJ3vthBE4E0Qgkkcr3USz+Bu36myn4ovATRqDIOm9kwn4L6842cx1yOWGRD+UagGJn
p3HNlmZbBe1P2HQq+i9ywqfRs5yt1Pp7w41PDk3UpuphbyCFqSK2JpXevsOJAeTfz69Gj6c2kmT6
+G6dhlYINjCoVQJoPaEzYsK0Tkqoirhb2UsQCOmjTKKs4fdBlTGOFLtd3/3Rof352VheQU/7pVUe
XWU/YOhGEupmImiIgG2y5twSMCZqGhFz8b9h4IKKit+zYjmt+wVI57xrRgwzTSWfLJEjMojLDzk4
LKJm7xcjKfmnzQ4k77B1x6/YEVWIlm9getieEYSW/rGJj27MbMv1vjXJjKwSA7xDgA46LXorMI0l
mf1QmI+mL/2Arep4GK5mzPGu4lodoLy8FRBok5SrQsVfErZMbHQrxHLOt27CCM32v2WGSCcCZmUT
tkUhpm1njzzkYi3Y+Ld1f04vzK4dPeyCfpJNOVOBo91rvw0+7s2aUYrysWJrnsLccgB0yXn8TKLk
ohycv178Y44GEw3sIL38djDcb5yCJ8clLHoz4UfjwwyUMW4bB1p86RELkUlr14LDx36NgHNU+dME
/h70HyGrqgZjFhG7HUXfealzOyLabVxADy0HI7ZqkpR1lAJ9D0+2w9LBHAlvwnfnJt+lTOXO51HH
2DMhL0Qqi76XtThnc8fxj7HEOsNzR2zp0K+YrXT2DE0gcvT0eky8oN7meNnIAeOc2EUGzZTt8qrB
Ot2IJ+T05ysE/SrDBaRth8TVwXo11lr/wLRkxrTtQFbbHeOlwSGfuouZl+Rew999jaauGWCWiXeQ
kEjIPZK7diKWltHbQoIyrDrYRJWP5LEQDKkZkgDepcgW1BdTTN5RnFCLLaRZgT7CUJgODvJ2vv0R
JisywUD5ZO19M5PhCO4aqN+ECpdkwKyUtwSLEfxWNJKZ03M69urXcKKnMV6CrNBlIHLzw7RJN2bE
gIBwfNar9N2xm68Md0BoGf4WVcy9s3L9RtO6Tl7S7CrKFspL8IwMdXKcd4yVINLFRFUmviBztz64
mflTRaii5wZ+CUGV+xlFojIxqpjcKZSj3qeYrnHGJ9u1GrMFFOy29eN1UFd9Yx0PTRC3FmgyBAmH
NGbNHTrJOWejkEOiQYXwRQ48+o/kJ1+zmkEHse86l1Onb4cu+p5798GqkKY1nAGOwu16LfqCMVNz
7wkVOKkeRowcjckLGYbzQbBR2WfLp1T1veFn/AkOvRMcnc+u1ntCKyCerFi1imGhFpftmv1OHsLg
SrZN1l2aEiaqzxocD9M+j7F69kh7MctkP0gIKssI1ahuNVBMJBoQ5rL1RMOOSnZhZ9WMrGPy8Joe
AXhufDoCtGJcPVV88ULaGmw9M/Z+sUvFqO4xlUGtq+2zRjQboxQc+VVm343KmwO9JH5E2USHe9eh
dPg819DQlKAvw8xhCfosAc12eI0t1v8piHRj9VU7puSOEHq8K+2ELC87/RnWjTpYNRsDMHLDjOUG
EYweeFXJixVI42kveUG2m+8mFvVsMElXK+q64jHl9Gakt22nKKNuU09RvLwb650XiZuwtLfENjDx
j68Lw0UGvUyrJnkZJsE+LhPoSnRwWJW1PKsYKTPftDMraXc3CQiNPnRiK/cJUbdHBxi1Z202fv2d
jp4OB1KLt3TdcP/mME4jYLcWkkdjyNXWFPKkSC+K8/hzyVcmmg6YK+1bttGSL2muERFa60Ei2FES
jTgptPIF4J8up7jPDoh0S+D//MNt6ysS16/c8P/cHIDgQLEU6vYta4ygIcqU/SsHqEL4CLCGKDey
dMsSA7JKdjYBi1saVuhZbJDbxWcerR6sfBDB0oHQ752Ec9Ce7QA3fWgQzXIQ6JPYAJ183f9ijXSX
lmSxt+oH1jyGoYgAaVdAB1uqPDAhUQYV4EH1Lrx7IE/kOcR4OrQVt1ahvNqR/7GzW7M6DH1EEHZ6
NBTmZewsX0QfbQbDIUe0gIqatwcVzcY2rl2dSLkm1NN2n+qk9JWx87EYI2NUL39hboVc5Jf4SJMn
tP71XePVqyOXaSFB8fOSvprGYUz5DaEgvLqTurcgHKDnzH8Jm+Be8dBRkLS84+7huZHsGpwCm1Vk
nYvIm45+PN1pMUG/ZfkweyEJmcuON1c7SIYEmbUOuYhAaz3rKtvu0CfeWVTqCSGAvo1hO/elvI86
dWo11qO1Ff8wjEJ1TvjSxuj+jd7yihWw33UQIjZzC/BiyDDWgHXmvE0N7zhbbOa9mjW+aHDkykeA
AfqxKeNHPxJya9eIGn5sar1N41Zf9PcP9DlMwIoVvIhNGvoGO1Z/VyYrGs/IXiBj30cL17yYqaX8
AeXSFDXbAm8ygRuM8zy2HV5134L490oGBSYusIZ4auY8cb5NGMVN8XhzBrZ0mGbH4zT8Qw7M1LZG
Tp1W6T41O0U69ronqUc7gH/JbUM0s/BX/YNphWS97QycJJtRzQ/p1J3qKgfAJb3fqJGv5Ea99za1
WscbbxQvjtG/1Ca8WZATJjlKKEpIW66oUSzf+a47oJDO7Hzl0HLLDpNzXvPWmvmLnhZfk/ZENGW/
xUt4dGZ2VANfsYyKlLkdYwq0rztt6HPYKdWfGZc7xZW/L2OYuWXefGp8h8+znR2m3oM60mqvi2JG
q8cDhV7Gzryxo1vpOAO+9554DDcQSb2ALFE55U5x82k9EVkBqUCEidEc+0alnm0sujtNSnk1XMYc
BTLGw6C0HgQjJ3ID1f/DqduHpk3ln+148F+c8hueuEEw86A/WYZWhdQByRnZnA17sRnCEaTEE228
tbEwKX65bGr+++WWsK5ZaynS4tapBtFbD1m1aHtjyh1cwmN1LSdmjcxrp9dEt36Rk0x/qKf9pf3L
PFLr4jYpXw3PiOHWgqyiG9SOPScC4sw8gtehLVuaEPejI/a7W19wCZmM5I3py/Ral1W5lzzhbVSh
NNLlDnNzdRYJlYWsyH/zBpSKPYfid4zQ/b9frir9sVr5msLixqaMKx4kn+phoehWrpscrSR+EeZq
Dsc8r9Lx0nTeL1/hBIdpvcGnQYp8h1xs0Z07ofePdARgA3XQnU7P1TBpyC5a8DgOy1lpAdSOqukr
Fd5zYwAwJ2L5sZgkXNGCB5pi+ohlHc2oJTjqJ8m+rgPvOE/HNcLEFoTUZ3H2NzA04/bQ2do0TDls
LGXUyBAyQNBaNWlZeJlzH9lebJ6a1XUcl2QS57YxsiFxcDtpYW+k/vuSih8eXTWmyEmiS8Kkcodv
jtPmwJQ4CeqxR10ZRQHDr31hEbQZuea3DfpwmXh/8F5Y+0a7zCL/l8sOn05b/OXrZTiWLGJFXVxs
jSVpO2hbKoYpFF1yo76oD0k1/CE7Y3cgphe0kj6r/+lJ65AxDhl3K0lGGS9VbpVFHewTvcR0F7Nk
nD00NNWZfDQkBQ7Qfv76dXtyZuMesi3Eb7xyFqK7hCCYzbBMH/gfZp4F2r7ENL+n2n3xWPAUnkuA
r+4HLo/7UKJcQDhWPCcST1o3Yn3VqxM5dzLocyb8lACvjj4gqyntPHCnDwqrN5mZ9mXyVgRPJR6h
J6wB9GSMY9bt10q3VPjOosp6dpAY+VhuLXage8aWSC5UhnCUee/eK5BGpnpnbLDgMG5K0Yr2pQZ1
MRwXp7sjIhEJftFfG8e7M2JD7ca43WfrJJutXGBHrcn3BCpisTwm6EnOMOO6ABdVu3W998ZT4j6F
ElmK1sHUh7UxWUwzcDUPpPdUFCcj9t8qJYf10eoJyot3YrBfYQtiQ3P/lhUxUHv+m+LIJmWd4qmY
nkqVDse8jk5i9MSOBIkG+Zw4eqaVHvNlDQJFYybP/RjtLZzzB1+jeBlK9bheOKCpxq/S5Xmw7AoJ
rsoCktw169gMRuACoI9NukBihZAepQvOd0kxB/I+UB19dH/0CqJ02r7AimAUO+AlFZsiwK9Jb24Y
GG0YS7pM2Tl3a/wrCJCNyQiqHgYhS2GT48FF7Och8l1olZRIv2pRR0gJCVFkM/BoEEO6M2aS7Gq8
PkPW3MdkDBLwu4bP4jEtasLXkD0jLyA5JX333fG6qnscXz4IZ6K/U3RfNlJRrWedSodiRWQNe7l6
kmznt5mpmHtQTDRRe4++qsC3OUn0lPZ1MaYXJpzIPivIw4PunS1r/HXY0m7bPP/JkWaWhB6wgqB/
NxP6odRGV40Q8d5zrKd+tiUTefNsOMyK7e9Kjj22VtSmxUKWjvXQ9fmttjesmVsEqpLKCF/Ggntk
FmcLLCOI2bNdTZcBpBMfPi4UFeVbBK8XPWaOMYrq0+iti+iLZ7PGZ0bLSgS4n21ir7e3jm1tDG30
qfjbu5ghvWxSorTc/9J5XBW9RbTErJnlypMZRUAS7nOia79JH/363owZKz20fqHRmKfPiY85yik9
3JXs8qmXdF6HPEcmR0xaM0HSHdhmlRYj4IxeRC0O6HVJ6r168/SWIvEhP9WyD05670CA4I0oYL4h
ZpHKf8OJu26BDPgkIN02uVts+cIpCF7dxYnF3makTaFCLmE7hXqd/0Cu+GQO9gronNa5PuTYyKeo
e+gkDW5Rjl+9R4ECgR520cppUi1QT6/EHJ9sdPMspe0+d0s2BPb45RsKcnKBb9GdHXVI5+HJUZx5
Rdf9of3+0lzGrBMSJ4c7dYa2jYvW+IZ0Xx8mkjW3zRC/0Bx8CYECe9ZR/JGaWYeanf0zWRdu/SUS
u6KHPOnh3A1GPqOtTsyLB4hjBwzsQlAFD7qFAdoCCeGxmdwzZrsttB9TxDSkdlejpY8SQfLkMCpn
FsScnKU+0Abbbf4ne2eyHDmTZtd30R6/AAfcASzUi5gHBhmcmdzAyCQT8zzj6fs4q6tKZW1SW29l
2tCy7K9kBkEA/g33nntSo/OA4HjCR0X3o3AcIKyu9/3kVtexQ4Sav83JAJVfGB/wLhye/hWepRl5
he14v8vOvVoSR/ekyFkjKgNwxl0TWiBWzJAhhnthQIvNTDCQr6JrwWIgUeFn1fdnJ22eWjQWhGG+
j5iJ1lOX/VGVoJGk+cDO9si4lbN2Bt2QNSeWmctFFtUdctoiYSM2Qcnk7uL1kNYZ1lz4D/NofVQO
r6B6dAiptt6drn0q+Llqy3+iBmG9qCiScvMG+zi/ODKn4EbMSIyERniRa7KaE0jbhP1FrtqMrGEY
AjGw9JuvaEKOUNcYUzMKkkj0B5gHyWrObpbJfqqr6dOfqHArOCdUWTcSrceuCBmcKDwKPRYVJE5o
WrKKyA5IUDPMoVXvI4qiv4M+fWfb1TOAZa5HkO0TtOSr2v7TYIZcpR4j3BQnOsa0kPAVj/34ML9E
bfNIbgFJTqq/sZqBWhlHDKFhjwFaaDJ/3Tc/C4/gdDk7qvFqS7TK+rJ+wB20N8qPuNSV4IAIb8NR
Ykb1yUvDqr8qA3WPMYKioGgvjf+YO9hT56wWSBiBjxDtTgcI4ai25YZki6+w5Pct6DrrVHz4MPJW
HtpE/jN8siD9k0wVSn4G5mm0XKvQ0/NkyFw9eY1Du44g1wEoeM4EP0G7jMPWYBOC4Q+ez8ikLIFX
azRY7POW0dEiLrFNpe9SYS2x/VLPpn2K6u95oJcap+LVL3xW3N1I89cNd1VoJkRUqlvV49euqn7i
0aThGmfJ00A5NqRE/XUtTm2cSBMsYngkOl5gU/O2EBC2QbyZZ5AT69qbOTsTK9+mQt6YQ3E3zAvR
ByJ934Q8dv5AWpu7NNtFdNhCjegSTVDPhpypJklfBh1+QUYLHkvyGoNbyWBtVQ0MYdy2Pwcyf5rV
Jcg5UpbMr7coLPWJYrrIhxr5WKdg0Mva3pBnBsuI1nc9OPndWE7fvlkdZZU9Z+7wSHLYiynFN0N/
lpJIZjt7XzjS2FZd9YzQBU119iiZefpe1H7h9wGUWb0HqUcyRswLXwzmqaq1FEmVBk33tBm6/Fg3
KAM6STtpahpakQ+UzEG3rpBBVE4wkypT4o512D5Ldc0X4z4uUhYJVqrvbLnxh4lEHX7AYXkwV9nB
tgk1KYv5pvdKmOZBf3UL8yaU1UgwZHSMY60dc80tCKa3fgS0nCHXQo50O8/NTavQJQ+Q66oW+a9L
uQaFhtd0MCNknLoRLnDAuRmKYPe3j9znH1FTlLtlYeQ2IYAVQGR4IMd05eTtax+4h6Gg1siglcSM
KCOBQGec2pA8ik9ZMT+0hugmHqDlty1LYZ7dPnQuRZzy9unjZ6J5nsOnheTvzmh5jLEOswqPtjjc
mm1fxShUepKtppSBk4rMXeLyHpnqyAKOQjeQAiYsdjZm93VXuSQHwW+QTO2ooRiGGqzrA1kSncOI
kMEWqTQmASNDHWx85ERr5mg1h3x0i0rBPkay3wD6h/5ZjRNxlg+qT6hxyeViHpG8dp256cDOM/94
j0xfQ3Z4ihrClNyoMuCqdCXTgfK+tThMx4j5c2oPX6yLQeNA1cJ8SvSZDF9FW9541S9Tb748A8Cj
s4dZ+IUoLt+1bkLWzkS9hS7hNgPTww7mQLA845kUL3xQ/Wr96Sa02rdpspLTkFc3QZkcYi9nU9Nx
I5JosYoj5nuy8Yh9j2ccKA3D1dGh3cQ3K+tyG1jxexDgJQ39nl2c5NEH0I2exARSMkC0KaN9KtpH
b+l3mfJ+cwTQSHmGu27ItTbr+IVOh1AGP7osqbcRRS93S1t9tla7h3Dx3oRHeonw7Lj9sxO7F2XD
uoRRgwHiMeDhZWB0VK15F2PkspfwIddKy9YiFhUiHwgDnaCbyk009Uy0LULe+R51R7FWm8l+4C0t
Ux++TPoOZ6rbG7b/nfr3Y2ZcUsb+Z2fohm3n0605+2gsnyZ3uQuwfKQTYz5O+ckKbzFL/0nmpl4n
C5AXHPFU8s2LMKNbk/2Iq4QJfc2LGHhVCIZHZiSKdUBhmqtaOE9T36SgTUb229lnm9FyEpvHZBRL
xcwidN0NAOhik2C4dsp2ec/yPCc3k4ZU5uvYpZWCyyhk+KUfT3/qdqWRI15U4h7pFEdq093PJIVS
RRPRFCJtMobhQ7pUe8UMT8HyyrMfGg8TIcfIkoKJ/iB8lhosbnl8mKbHtiiBZZxZLK31bz2XkJlC
96ascUO1hgmp3JsutTCfZzxTa8fnw/XDdAoMvNrkqmGWalAP+Kck45FeGix7DTu0mHUL7zYe4dFX
pyRETd/kXyKPim1ciJs0wIiosghIphNBI1AXY4ANXpKDl06e3LCe+yrs7IH/G90nuWS1pc1Jk/GU
l+M59H9BJFmJ/dRnv1UbADnIn6DNIaClAqgRH2Z1wBSfmDjWoSyDFoRyhqFwGpYcPRjIv8yBlNuF
BBqAmsB85LyZPGcNXAai7DxBaIhgwiG5sAIupcdacBNEqCKnhUjVFu3KWg5ANke+myV7sqGL+FHa
89Zth4ODGoRVYRpvZCY21AOkIhFJnmPZ3hpGQiEP+lXptHGsC+BJ1uYY/x5ZPyLojEISJMu1yPIA
mIfgsR/CW+X1/r5d5KMxdN8SCDteVETx9pJDPUQBOy7sH23e6UXLtHL2Cj3P6NNTpMwDoDn0AE1e
7tP8IqXxJ55nZmJ4IayOrXAQZOOZqQyzZTSYgcP0kKgmEI2jKo+mpBD2wYo4S0juIYA1LBO3ND34
LlKGzaPp7XRlqhz5O6hsuvl53kncWf0ymidEK2G/bLMOOA+4nZ3VsvIvayK4Bng0fWpvmmBmI86/
XXa+9cAu6JSF3hXZM8h3AuboaZfvMrC2ja2efESVZ61xgAntrMGtVccSfImYvgoehq3PPnDDPmJr
OuoN2JS3Hr0n9jIN07NsU9kNPTGBdPt5urGVx05mCf9UEcdDYNLMIivk3rdc0Eb9rza9TI0ob3mI
x7r+thcrOyz9JfWT6kotvxEt+wL+PUKtYP/m5gS3qfO/DZfTQpKhTo4fo9bZWXukYNUWkIkqMZ5E
y3VXLZqyAtDduwVk/Bimyy9Lsxr9fMu1uGkZ/K0yN3pOIniOS8qwGHHSLpnC6jCW7iX07EuvxJ0I
0HepksvUA4dYa08JgieMPV5zjhK/WiUutGwvYcqAmS0Zq2d9CHQGg1JR5tfY5xO6I/PHGtPIFsdo
s2XtYHTWs9DAMKPYGFZnsWmimfZ6eGGyTg/ApgnA9IPPaGl7JIzF+491/n/+zTv/Lwb132U1N3EY
dX/zq//jf/7bf8kN+H8KaU8X9HOJ/g90gce+iQs4A//CF9B/5e98AfsvqPOOxxzecmwpHfefLHvv
L5PluuObwpcOUAII+P/BF1B/mUhX4AuAuheOY2n0QPt3vgDqZsvxfVABQpBOZP13+AJCWP+JZu9a
qJV8IV1PKZPv+q98gZg1iSRyzFvVYdmsB8tkuS5HBwU3TgRp8CRkyYyQxrrGBICGM4eJCJbbokF1
PigmE5oB5LINYsjPblzhth4Tl/0f6mgPKVhLJbqxu3TtNKDcGye+TrZT7DM/2HomVg7fQkHRJg3t
MNtBgZbGQ55QpL65U02+x6vBUtBm0MTg5C7xIWjbCZYEY5IEghXIuhgL0dD/sfu23Hlpe3URsmzz
uUH444TH0N+CLjDwo5IKC7uMydBaocF97C3Coe34yTB5Jyo/eMI3hl/S7tx1gBxx1045Ol3s6V4b
c/hbPlE+flaxTp/e/Kk89DXFDIKmlzCtg6cGbUPVf3e+iEi8J6K5K+1hPxfGiMNy/rbhtYmlfg+t
O2Aq7i5mvbM2rdq4LFLeZqpbN0zMH+1kiffBQMCftoFEioB7h3RSOC2kV0fY07w4XTVB6FBF0vVz
GP0wIMivopS3lNrZE+ahBYJVnT2OFex9BfRq7QIlC+Z+S7w7JSIIgL05PdcdLAhhEH6Tk1Yc9vw0
ZuZp1jk8RC8O9uWUGNvytp/wRpXp2hs6ZlxM5ewiQaiPo3tBPTZxGm7NGr6sHF9Z8BBiBwT7YBkK
CXh3jBXzdZ/MsA0qhAPm9IIOJriL2va3jW5ktcC/PBp9TvkuiS0puw8vS2EUwYTf4kT1dqT4GNbI
1RYAvt3BvxAPuXaG0rw62uVbNWBc2uVgzjak0taAQdame09wXguJ5kO5eDFyVu5VjUMQPQgfYnbI
OwHGRbgK/eiLnOf67IP9YIDqkraUgTsHq6ZzhiCg1Y667RMWQSiwLG9ifIxhldS5/iTIO2clxzdr
ITIfSrNj1Frd2JMrD1D90EecJ1IxyRTWWDCcYWFCrF1nh6AwmDvkHvTQNjmPIi/PPcY1aDHqzDXZ
wKp8SpyoOnosOsaIOEEZpg+N/x7XhsP6iFj7qJ/fIps5dEzNtob0lm1jCf7SlI21DtIKRlNnnUKQ
MzwQbAptzuEoZusgKu60ckAQ4GLoWMh/wu/m7z2tApVJl28XOMdbabMr5Jt+dAo32ehSZqPKyuRy
11gguQp5D0AEspnM+MR4hoAvgSS3TY1qdItgF5f+fcQvadu0by4gya1Lbz/USmycNLhH2vIrk6+Z
vAXW8xIg3N45fZKC3SvoDce168Q50zL8fiYfFPD/nZWxMcliyFAgHNnP0tDmbTzQ7jOBMrZMbFNe
KqBBopGZjJ0TgDvWCLqSkjjxVo23IiL5oXGdZxWqleMbapcnIQ9ga4Oobgf0sPmBafy1MOP+Dk32
z6KTXLR3EjU+RJF/DaFFLKVduLu59I6lWztv0q23Y53/cjt/2ZQhbksg9zG+7rnfxBCwt8PImHm2
sOyX6X6OtCt7YYjYIHtBzW1eQ2TsFw/6Jhm38jdMv/4QuckzKe149pZ5m5QPeU0WFpSZaVdJ8Rl5
i0Unn+7Dged4HJgPZSp6qWAsrGPBtMOvlPavaC1pGIM/4FdctKvEO9SOTRE4qYaJRXsenOa1j8hs
taWGOzf+2v1SzAT07Fqsu9Fmgo96ax8G/iMmY5YDy3UCgQTCl5IT8oLeMU8ecNja1Tiw8S1zk+PY
Qn0h5/7qi+laane8Zyq8J0byjBa/8OJTkNl/6tQ/Vap/zMoHq6NEtaUWhyX+N0Lpc8MUESwuCUol
e12ROWy5ZXDRcqCpCGGClUuLt2ciM2TANzt6xKFNOLKsRJBnwc0yNQAGOiPD9ANVEy8m5gSwrvdL
Bc7NkvNtkkBDLkeAhWl2L5Pym8TJq+dbEC7sR1oTGGa99V5j/TYrvM52Op1jGwvuWM0HwZZsbfOy
6MtxR/NFBsGMKjHMuNuUSx0M4bsXmARr1/j2YGyFVbCDi4ciDksuDK7MAsbFQfrdmKTRL556dRiA
sd7Sv00N8XLcXxHvH5wh9QGxtEBLGOBQHdqLO4mICVfa7oYRE3bIoHqeh7MG1dGNUGFG7XkGXaem
kDdB9jBqkIgwPHk2Led+6sCP6XQJxyIFd6ka5jjGIUn99zydmvPig+ghMtncLLP/bDTNS38xNOSM
FLY71QN4izCBZ72+f+3bqGV8EqbNG20M7PVYT7OdZt6Onn3rR/U+n6DfQ6dN1pK2bB0XqG+xk+1l
FX1LVq52lw8rHub83EyPaRxcytzETHooOmdCBmQ/mP38gDrgLnf7oymM99IwGDqk30bOKYgbaxHO
Q8LgSAWVHuosN4OGxykSNPXWr9NYud53KQyipyU07gUN5xCAuuSYmAvzIzTQG9gCdWnMZhhiXafR
dUzTcelYexumXZGyPaLiOC7hfEk5Ym6GMT2X0Io1Di/3XpGKsEKZoits46LNX+KXpl8ks2wnYVqN
H5j7hVVw+AwOqOIA4C3EzPWq+fhgYy+LkI+pDrDpLy7EPmgo4aHUEL8Sz3g6Ijx2w5byPgnIiof5
N5rAiDKNASw1EBBzAYmiGhLoQgt0kukmjrpTsOQgfRN/qzkQLXxBAA0YpgAOprJMcLffWxpFGFaI
7RzohKXGFPa8hqLQ/WPHqAVmOTzI3HlyIRv2EA5HgWNaes/Ub/7aGLFpqfKDYIZDx8PUcetZHpbd
YNgQMvFJBqBaG4kr6T4sa+N1TCQzDVuMIqa5bDo4Nw8+RgXeVPatENFDNPozaTwk9Q7+Ds8fMGVa
JAi+7FZSgK2i+zQDwC7CmQnYgEEzStxf4IEQmYBPF7kNJtKvr0HhvpROw1ZGW5ZRDHLrHdElAg8p
ixjx+7QFpARE1uirE9mfO4c9txe58T4rEJ1IriNcPLMd20NFpc7vd2Y739YaLQP1KWzrMzTXfZGN
M4MTgJg+ZEy7Z4ctgnbrRkD2XCffI3hk5zJ6UGQm6kXWl9HeSP2HtmL9isUA9mZYYw7DJE796W7j
zr9HXMnDHkLXTyB4CtG9thrpmcH2jDTjswP2OWnsZwv/c2jppH02a6y4vuxxMi+DaV1x47xIRBYb
wwMjmmigaA5ZdIlqXKkMBSoNHcUBGrKnZBZcDmLFgp6BLkuenvXsM0YLlCfgSy04pmE2/PFswKaV
RpxOP7BTqKcG9FMDFxczEEo7GzN0DyEVQiw+V5ipDezUDoZqrmGqucaqQtGHgUlOiuOhVrVgr84w
WEdDtDQHDDRGDWh1cqR1AFs7BzUWBFfXBeWKt8Q6pWyb8LZq1CsW02aXQH9l7YBKDQFsqcGwBoTY
SqNiZw2NjSncCyiyKgak0mmwbKIRs5Bf9pRhCe+x/saAQjss4GgN0bGuZjMlINUOmlir0bWDhthO
0GyBRNmwbRMNuW0X57EuwmcPo0cPZvPYcaRteMzh7lqCbymfvfplKC33Pos/LAPzY6ehumbKBJYo
nA5AjnifNXo30hDe2QHHmygo3T+AXki9XgOy14Pd62uIL87jP4g7eV+Z4FhHh0M8zsbTAGhg2z+4
5tSfP1uowKbGA7dwgmEncDxPPHpTpagGF5SrLlzhHr5wqkHDA8RhYp+sTYGDAaHPW6qhxI3GE0fh
jROCKw5SwMWuRhiXGmaMVOWXyf3KOhHQcaaRxymsgnUxBS9JhAIu02BktnXmptGw5Fhjk9nhIyJh
OIh2mhopjfpPy+Y1P7MdmjkcybJwLJ3TDA1GErk+2hfO2gK8YvtsaHAzR6OGq6ELr3nFYrjCXkPz
FrBtZYD/kGoDelBGF7YON45GQw+Fh5CkgrMhn03qKJTa3NhNcoCZ8mxBl14q7zUAbuMNTLY6DaAe
3QrXrQjkBbD8EZEWEkENrK5+0NUwrHMNs1401tqIWXC1AWsZFM7jNvNdDmgw2JZvnuKSYNm4YiNu
9N++z+yGCQGhUW2en5C+8NfzVWmVv3AKTqB0C8BQoLdJReAkx+OLTIplI1iAIxDyo1XBz604q5O2
+U1o2i8bWs4uWNx+h6aoZ+ITIsb1uFIdawCraNMjqr/EIIZWVLG7l7NH6FKmbdZ2xpQ3S26UG963
rfPYoXrazzH9AbieYGuj0amraB8QtXCIGgXYq9QnjS/4wmZhN+ad2joBk9NqYFns2jEmDBN8bt2/
1sTErIR4iizg22Wj3r3an44Ytd4F9FXLM3Laqk4SOjFdZxYc63hCGeiLjkV/3Ow9OTzaxgD8Ggb8
xg2HmsBV2tv4lbDxjzFFRoaAEGuNZF9hdyBKDbpux9gZA6rn0Ediozxm/ERD+A1i+tIUb7NZbmPG
4vCr7AstOlYMat1FRc6jU7Nf0q06w98SbRromolw7dPPFyVUfsDdjpGjjjjaC58ftptEt1WGeg+D
N8fonMcAQMu6IYB0mUkXtY0lXmmPOvk/0S8LUjWtrZHANorgedz4Ir5KJIg4t3S9uaTJ2olayAcB
a+/ebY9jUR7tSmQXkbc58qoxwYFulI+lg2WerSOBaAOGTXTB9wD8Arx1E0aC9BOvoaclZbgkmzG5
E2RYr1HzhDhmLA5FyD0IXrvbngyiC86h8toGwCOUDs5EWRQBjtySFcp2PFiCswlSB62ve+1LR94M
U88XI1I3HoHikHKVbjJUjm3LvEC40xvGrI6YH1j8kWuCtM9fOVgwj03e8urgzrz5+dPPl1TWxa4r
ku+wmhh36y/1HOIiayPWSqkwb0WcBVgFyoCFcG4TwLbE/unnSzfiYf/5k9VEt03n+3h1reJhcKFF
tYXJ5cOBM5lldi5Dw9rmbmavmiK3tyKfmO0iElh1zO83bNLvZqqVqzGkt3ie3DUDf0CxnK3t0gri
hMyOCsAnHtV8c3D4PWTOTEhTkZr7kboNmHRCpWu21RYMOgJw5Jp3jhGGZ690zsEUH5VXyAc1Tc65
YKO7bqOifwPAEBrpYR5RE4A6qK4/XzKXvB5l5/Me/3W9K9MaHUkWXr15IevZGWdYVjFNXsmrnlGb
l9zaOFhvJZE8NxMAOgxVEbxkNZQ3IXuBm8ovfke2O5LW0FtnOpxwQyQcyyenC8+ZYSH3LlhkrMdk
SRR0XgbyY1xVlJO04RAUcURFpL6KZAwxMETuKhHeeUKI9UKR/5p7nXXD6hiEmcNUowb1cA7z0ASK
T7lYl359aoTV4l7hOKjZnACgQoe9+MUDT++wa9ta3HEP/5q4y6/K2qWKj1W2YX3O1aHHDvTgU2Ou
+wXnyIQgZz1yPuAqFpCxm8h4CsHVbIEnZ3kHxMwb77yMMXngYsHClXtbDF8NEbuU2E38FnUAphIS
yREc2pJH1Y8OcUSgVQPo/REhNZV9Ifx9HbD07Xq728SFhUMVJf5mwvd4j5Qrv4UfDdyhpaaRC8Dl
wd/2VuAhK3EAtOA2dOIEI/ItCpr4bDQDIIp0Rq06Jv0DmSbblH4I0dlYbRJM6/eBc21FUyIhJYgc
835+J/sh2xrkNoFmaEqeN/tSld10IIOjB64POFNAJtgsEsdruNgRxXNAmlNyVInITz8ORlK2ynWd
uOQBjPZ8a1XuA2WreYwT2Lc/X6YAagD65OKqaeeqiebXJoV/YSV+f2bYwM7DHhFOJNalDQ2QNyy5
osLV8VCfrj13O/J55cvEq5ulGm88ms700hSPVtr0iIaz7EhuBcittu4vXZXvTQY4kfvENf0zZaO7
oyTR09Kp3nUTj6NKYE163CKZZa4ML/mYdKXraRCAQQIdoCLgAB8WqIqTadTnARkLJbV4WTRNYNBc
gW4U7Iu7juA3hSBhgctNpCR1FZPH+YkD/pff9gbdiD4cMr95A0e7pZMOWDYN0b2kkYfuOjyTwfhZ
zTWEvSDcLpVvbO2XrkcbNP0wEjQtIad4wxN/13aHrMaH1/SDe3FzOtmsxdkaFPiX+53pZgqHm1ee
+paxndKEhpqLvnTDsrctnFUqCb70ZQTIhYh3cnu2yfKKh7gLm/GG1vv4E2wdTJoKofkQAaCIWBMj
6rGqjjb+8CEjFGzSXIkMwEStSROhgDlhpfA8HA9ptnQnctY1m8IHUsE+sL73MKpXml/hZfeseUf9
jvE2oWZcBJp2UWjuBb78BnCrtgQv5Ml3iHJApLo0I+4AM4MdIipbvBo1PZsiHkVRKG39WW1yO2N7
pekbZvJVL6ysTbAcSuM5NKejANhhaHKHAm2GcZ5vEWJNB7M7Qk+at5XO6B5EghVQweWcpmd3NoZX
gilKAqUq7ziizDuO1dbXDJFF00RCzRVxAYyYmjQSlmQJyooBpVHh6wsJET1UnnWFIvqqyI3XurXK
vHN5/dy4ZFuyKvO51Qb0OElUwuzwBnxBXCITP+aR4phjBzoUCRAUINyAa19DU3zOoDkUJauL8mPR
ZBWlGSuppq3UOAVt8CvhAIcFZuQ3QWRG5BOdYGcWFLIowNHu4hEhGWzH6YSKW7NdKiAvjQXtxdXc
l0UTYBDYbqU53beCv9cZ9/NM4VOYEJMmdt9OgMw9XRxr3/Z71/ayN3dA/AWJohEeKhFNoVGaR7PM
oGXCmgyZUr+jRnFIjco4KeEh23L9V1eTbRIQNzzELYkVGdSblNEDt/PCJOMBMaTYxk6j9h066JUj
igfe2926ZqGwZpIFgkfldyGTCIacxUSjRD0PtngregMreE9f12o+TwmoR1EM2QphEIDAZW8B80k0
1WfWfJ8Ef+0QfCvOQXSkWbEVmgVUaCpQUcMHGsSuHnlJ41bPfgWsPmLZ3yaNFhzaQ7KTrLgjzRua
NHkIXaJA78KHC0KLnMy5+Zyg6/uJ7D4Km5F2nmLbw0KKaGlqVlbeqjNTyfpUaqeXl8FlxHoJSid5
GAWJD0W2gLhxxj2njjgnRvpazHXJP1hWj0vUNKdBU5Z8zVsyNXkp1wymEAYwKxV4qmE+9vvFbmHu
zDY5S0A/sxfgGHjggDq5mu6UgnnqvPQD+Y8HNRRHQmy342vrWJvKk5SYkBY2fc7ULDHEYY7S+C3I
ojtwc8lDbWvXJ24t8AHdqtLsqVJTqBJwVClYqjaGT5VqUpXDc3u1QMqxQwSQVexYCg1gWIEyac5V
hxIZfwtmf83AUpqGNWsuVqcJWfpNn4HMcjQ7y9QUrVDztEbAWqT2qrtJs7YIHL6FTJgeGnZZQO7W
kwuXBpegf+KKmtarANu1aH6X0CSvCKSXo9leUBeRO4L7mjX3K/ohgGkWWAEUDI4ttgAwYQSXJrta
k8N6lvCILKGJsXb5+WXnmjPG9gDHwtLH94OGkAEjCzSVrNV8MpKS9/VAVWqyCpo1w6zFb6g01WxI
kCZuc806k11YbJ36sfihoGkeWsdWa8UzsAlApcUzihYIxsgmNEdNaqJaDFqNYzJ6VZq2loJdmzV/
rbEhsZkg2SSz2zX5oRun7kmx4lHaNLw9NtYEj0DVpODmtbuPQrzVEZln4k+n6W8uGLjRgMiYAYYz
EKE5mhSn+uugyXEShFxitqjJNcRX0s53E3HarrcXDW4u37XNo5fADs003yejUwdSF9Xvzi1yX/VZ
ArArAdkRw2HSHloX2lQXTp/Jof8xdOGXmaOONddOS8xlWMjzgmHe0aw8OgGLAig/jGD0FnB6jebq
cbc3vLKr3xwIV8YyNjkyEFRGLArBOQbNF4DoS6PoXQJl0lF0qOPJQos/ZquGX2rF7GI15y+rIqjK
UODlcKoaZCOaCBhoNmCIubvDN46RAM1alLv0Nss+rKqP2M9xlkEYrCpQgz3MxgL4YKEphNxLd6ln
vFhcoY0j/U/4ZcNmSMYXx5twA2maYculAKT0nGL6VgAKqnokAwrSj6lJiEMsv+Qf1iog4KCK+RqZ
GAAcgKCY4HVAuNey5yPzSFDYuhq3uMBdTNr5AURyF/ubBg7ZttGARqfDndCheWu+Fcc7hgNQHRrp
OFiKwSDyZ5hymYGTVMMf2Zw2oXheDGhFzVX0ehPomHg8Rg2O5LcJoUqzJGFKWrAlA3pJIHUnsmN6
ZsvppjTI5uW0ICRtMTZo1D5nSJU2xMoMciV6M9p3S7ypwAN9OwwA1KmHV6pi3IUEes0G7JhoGCaZ
PGq1SMLXBwLaCR9zjkmLiRT8pAZ3bjKN1Uw1YLPQqM2EOyOss3mdaQznHD9h9nm20/zbhNJJO3m0
w7bbIEB9GuF4ehroGUH27CF8Ms++H8U1NZ0/A0Ka1axRoDicNqPhfvKGuyQaFupADfWGFxcNGc5D
UAmp0YLQyHFUoO/fzAXxufxugZW6L/TxxKKAJU3lxYRSSujbEazkRfifCsoFhoL3EKbpBNvUHPvl
6PlTiK6v/C7hn7YahNoPIKWYQd2Q/ITQSdTHJeZfQqVmYMU4sTwiNxZV2jgYF/uZSPhjxioKJxcl
dAWIlcTxXazRrKaGtPrQWkd8hhX01hECyJjGz2EzfXtyuuQa82rDe5XQtS4HF4bqDwq2b55r1z9J
MlWVeyfRM0dkAVGq4KdFkuBRWtxCC/Cx5qGmADc7t0ynQzP88rr2LkWfy+QT5XoX0jA0cDs1traH
5r8yYGQyCeHwszqKHNY4zFg5LuujzVHqLmRIsW6aoOJyL3JUVExbAXouw3wR8HPFAseyPlOKDCc0
FCTY0adziyVOCAZEI3glLN5ukA9oH6FaakxvA6/XswD3zhRzq0rDfH2ovqOSB6+S7tZQAH87yL8Z
li1A5Zz2hpFVe8AMYCnHQ6wtRQXk4Djkhmy+Aw0Uhsvxu/BsnBm9/bcDGTvtptAUYo0jHuAS859/
WRZTv8S+deAW+2qG7grIGLjPjYJs7I3iHuPAWzWeOrjHPvxjRmxyxeYUMDxsZKy/83ER7aEDmpxT
4sV1f9+q+hiSqYZHr3nq4Cx7GHFZ5h/HFDo0zi5+46SCYgxKlfnYQmruNLLZht08IrgbjfJelO5N
wo1P8MKuh/W8wHy2G0TrZE5YOHZ9DYVuBvPKip46AUd8HD5VCZP0pHoT0KRjF6x0DF9aaNC0qZHT
wtyUSO4S766pGixMO0eAp07dPid+sTtGnm50/WGL8fPk1ObeZ5fXaMh1PdySSKa3/63Y1OcCQhno
P7DYkp8ESnancdm5BmcHELSlRmlbQ+2z3PWOXU4HO82eQ16GDWjXBsJdQeNuNJY70IBudo3XSSO7
PQ3vhvyBQfgH6A3Ze4HwbbqFjlcC+q00/rtwhog50POkueA2gPAKUNw4DczWhuoMvyiBJJ5ppPgE
Wxwl0gvLEl5AFYULn5MSBhJ5kOW/bcjkKYRyC1K5Y0/W26KuQQTCvIJlPki+fQrdXPRgzpUGnlsa
fZ5qCHoCDV076TY+fHSlF2QKwLIGp3cQ1E1I6gQAir0LW13AWCfPlHNAY9fn/stseT/YVYdwVP2a
NaB9gdQO++uEpWHbQXAXCFrmH6S7hruPryGk90Ij35mbT0SzYDYHOHAtNBh+hBCPi0rPWayCpSrl
ucejMIXeGyGhNTXhtEohzYcaOe9y4xYaQs+mzMETSI3ma0S9Ey6fuYJ8lBGg5PjdbpAeymm17CBX
bAJSIVYMqxED5Wa1ksP8YYrGPPiV8xYv1s7sHePEG+A8ag0k0sRlY43uV+F05hbQICMTS12d6S6K
YLJBvroppBnsXTOzsSQO2kYif3fxC8VltwEYTx2fNeKU1xg5K6fiIDo7VugRHZw8dKb/ZGSodgfN
/Yic8A4lE1CGiV1FCT0DItP47JZ6MssnHfgBOTzi5OBHuMRg4SQ3jWV/mCbGgArS3KqyortG9O+Z
Py93SD2ojicSOlrHOaCZqx5IJL5NgQtsC2E9CUNV2/+vfpwrMpJ+l3Dqmvnhm0z74n+XMgrH/7+p
H1++i++l/84+/tPf+bv80f/L46F2fWUKE0e+VkaO3233v/6H4drEKzm2iYxREhij5D/lj5b8yyWU
id2DLwQlrrL/IX80/1JM6IVp/jtl57HcuLJ063f554iAN4N/IkNKoizVMtQEQQoSvPd4+vsldPaO
Pn3uPTvuoKkWScEUqjKzMleupSKxpDkeDT//X/hHTlKVUJiVxXXwv/9jWQAw6YmhhkSux7RsQz7/
TV1JjdMebY4aQrS+piHV2ZV6k9/nXXmfZ3760PdL9pAn1b5QT8Tbxp0vNc4ohe3HSKzx0ar9pzBN
3NsGDJ2KTsF7PNsbO/WzX7oPjNHXBgMnFwWel9ELM0A16PR3I/WJ34b9X7Dc33WiBKT5+21ASW9Z
AEzlh254DnpUv98GlSq/jtwQoCWsENtB8WdiYSJNdBAyEiKkUah9zj9SY/+GBf79pPof0FHLU03T
Ug3P81TXtrz1898GTyIAW7VVWF5Hk/DLt6urWbpCfJsIuKly/SGdIWy14/zWj71eICLvDa2OT20y
34DUppKZRF91E8NLwCC+RDqtyO6oWBfuNDyV5ow4IqCihcs4T9qx2E/Qj/z3gdNkLv3b0HETtqYB
zFXpd1QtQeH+PnQ1UIvGjOiwtm0y2sCcXD25X1/qmnK3LdqFc2zqN2YJxYBnN/29nha3kBTmdwqi
EXcoECa3YfVpg+S7D3MPiMagNV+hD2xizof8RitjtlkzyYqloExija6/W1+SGv1d3Ft9MzjDdO8l
IYm5ci5P0fQFAVsSKAWkK/pgkPYjzL4siOpv15cup/FWBR9FZxC8amOsvCrsY87CWa/v5i4NFldf
4G4p5u0AOv1QuPolhDFuHb+otTmirGicacu+h33wc0gLCPyY7g+F00c75s5D2PTGUZuqY6baJsBd
XYEe1PymSWt5UCe9ghCaMGPsRv++Ttk3tFEGfZ/dHAbQGO9uB+OVBkclW6MUmY0U7q+FbMg9TKXu
vV+glh76JOMgPSivSK/RR6fj7CFzM6i0sAtQjWXeIfY4PfeDu0fWYNf1VnprgcbcdJctohe3xVyk
byMqiKqqXUQLXQeDbJQco2t360uGYgDyknBrhnnVUs3gBZ6JdqckKV+MUnm1auMeqcH8zJkyeElJ
Xxi97587tAPt1pd4UP/1v/VXRTH2lhsTNylJfltMdnZbtSVcGiHCk3k8EkXa10Nua0zeTH/SOnhT
jG4qSQ8Uy3NtVrssHr66/jZW2/RXhkNXcp3rosktaRMwq509CnApB9Gvdtemn7UP7eyXtxHSO1Bs
+s9pVov0ZPhm1c05uIxRWseSe92xw3uaWoRSEiznuVlOzRu4huwmhINiql+yulT2mQHYJbGs4qs4
d9A8/Jp3/301GZjzPxeTZ2u2g5CeZTmW6v77YppLLJ+iNv1FVyl0oik9momFcWiFc9HMED4us0Pq
xeGNlTnwiJOaTCfhXoKdKqPue4U6sX+lRyGyv3QKnk+6022BFnm3ma4Z5z5iI+faCDeS3gh2J2pH
yowxeKt+XJ6UiKRh5AIr8V2IGMqkeSijVAPeHE//YDX+0/KBzfdIcBqG4eqaJ77rd6PRqI6Z1kpV
0ypH5chcZvtmfakJYTxfpEHSLnzMU9IPA6Ty+7zoYQVkS+4eVFqYnrDjJeCvDrK+CeJJo5jil6yr
FToMaUp1W2DAkW5cNU62bGfZEMSNafyDz9D+dBoAsRzEQuk8cA1uwfrDabRKGNWRiV7aNDTR9bJA
6uBZS341UYY6G8bsC0I3RKub7B0KVvYJBuwa6HvcjrCWw1Xvw/U6AE5SYFeGkcJsb7V2qn9Crv+n
j/kPF8M16h7Qddelmvcf/tluJif1keW6QAFJOQfCgVoSe+V/GAqZlr+7TxkJA+Njuo5m4gr+eJxt
0k0mSwjMd2K91zQzXKoRmFqMEhsNeAvz7eKVBEF/q1A+/hz9d+8pnR+/n5SIiHWi6jgd1wLdbsta
+s17gvOhCqjP1cVAw8NNEUbhQwKnY+eo9/4EZTdzqu9I49BfT5O9ZZxAwkFY6Szja8hOIVyyV68d
+j0krWhN5OMrYvXNjRex4IF4+7u2KaLt1HjuGb3eW3WKjL05mfFDV3loFnnp1VgP6rZwzPAOD/We
hOw0ZmNpt/RCq1exGqKv0879zZJm36yjm9Es2ntLjZ7z3uuv199sByE3clAPiuZDIQhbZUfTPETd
5a//Plh0tfw5WA5tMLqruyw819XVfx8sZnCoLNDvX3QGTExFFJt340Jjpp3QRp5YDXQnBp2gUTJu
IF8ZrhtLw356/T+EPP+36yDOYrWQ+jRxfqLW+dtDo6EdnHg5sM9z1RpySSgeveYhNN3kVWH9DJNq
PYEifOsW8wFUfPVQjqQn/mEwZDr+Nl1BCKk2IZfumJYG37ZNjP77RQxdMhWQC+YUt9C31ietuhlR
Az7XvWK5jyApuG1deH+NivxjOzb7EW9HBcoi2IAZ+QqpkAq2ofSXBeHDVgPQd/UPF2j+EVT9XKFD
v5O7xv32H4/Lcxp6PEkX0jSKXIU4p1lLE/IVwomYamT+jOghBTi1wTXAd1O44936YhT5hAKirSPb
4FYkouLubnwdZ9PcjuCvAcVBNDJkMB7kIt2gZMNyNeYGokuh9ohe3rKBSZv0aQZyKad5+xyWHoQT
LCrkVmk+29y+a8Nro4PM6Hu13jjQ1myaqaNCAWzoshuRUa96b4aysGOLrVZkmVr6vx3HjR5Ch715
41IAc52y3iuok5/nsdPf0BVVn+WtBve5Vd7T09ttqfeS4vCg9teLAuY9SB+GEVbpfEg9hDeL7C5q
I+UMMh07nO/Zv/ISaXSkQG1UlWToiSzqG1PTalhYPf0KsBBcbgsIoCGiu9U2HkMTyhbaPSi4zM2o
3YB+vxkRbd6HpY8ys5t8FT4p/WSBRq8br3of6R2joIYoszXMoasKfWKWEdjyWaQe4sxxduuLSSdR
niXeDWD0+H4soLSh+bg/h3jqVyidXmB40WhO9UcXTGpBHspmeT7Cn0QnajZinKB+2iwOchrzBG/E
ahQWgFpb3fLhUVS2qtMwTPKSp659HVaw4JZQjwHvQtRgHp/BPPZUmRvrxoYZb44BRbIf6D9nhUA9
zbfTbN1xvel97ITai4tKFH37AfTF7aMDmBDZMCin0ix+rGvTQlMl8R4sNQXfhULUYvRvU55V/7As
dVn7fyxLz9JtCvKWq+mmK77sN9vQtV1vFl6HYhRr6pjN1q9hFuk+5mPRG9OFuhRw2c4k2VxvDLee
D8WoDVXig5WQn0Gl5DvRXiJqyA7Fhhc4iazNTM8riB8yxcNQv1K4IwCui1M4dS0Ux0WQs+z/ycT9
521omu2xcHXZGal/+iWIsNM+HiJMnAWIfPJ/0dwOIqqiA6GZC++q0hZ6BnLNDMJZKa6TOdUvUthb
dmwsLtyx3UDXa+14YP/dqLhszf8cYJdoRTNs7J5O9xfSyv82wKTwIrU2dCpYbXmiq/1EB8vGnj3g
bvkX1ODHbAThWffP1eT9SsZn+cqolSevLm91WD7AOgdqn5xiRz1rW+8pdMqTEuU//7z5m0aATZ5/
M2PO82YJaB4/GnV+spfqqxmWb4VmPmgB76HgCtyluqCj807+3G7HbxpfPgZ7n9vWe+6XJ/lnKhTG
PPju4po8m49gcnpaoijoXD0AK3RpQKBY1bC218uR/o5gBpKtw0qMXPB3Z+anKjSOrr6NjSXQej2Q
QzrV8p1F/q9VkACyrkK5lgtMuVi5T6RLj3a/BApd2EBzw4rmeMAE8hUv0wP5WcbqMe2qRyXN6GdC
FSS7HdL0XeOjWAFzIJ+3+XNbLm89G9Co4P0iPNNqJAChAYaCDPC5BQskUqNk5TcuyO2zdkpPJQ2Q
xCT7xKeEHVMHT+b5SFY68ObouYG8r42m78ZKQ9ounENi+2derjyYXhzIhhc2vBOG47pCdl6JpqPc
DX0xJxNe8XkxbuXS6bnA3RwqIXDPKefR5XezVArwaRiDYQGVx7TAXb2pnO57UduvRYnfUGxIG+O1
b77iDrT4fawq97ayBK6RBKM9nYdq9SgDLg8GRM0vaJDB6akBHijQzfHbKT5G3XmRr/hNdYpm+GLg
PTX5SFvgFuS50f/7YDiwCPNw4FR9DpVnkxkhs2SdYL55DuTnQUZWJp+KDaClGG73AAzOMXGyk42U
YTzTTFOoARWhwLTmwPEZqprxM5ooqB3rZnLg4kiLU6P130NZnHo9PTkooTnFQUZ0fXo5nDuNoQPY
gcBFXZ5kFGR2qsvV4jVvyuzewucLWVH8Ms4PhacFXum9uImg3YJ+LE+yQrQsPxVaGAyauacvfqBs
yuia1fiB2Mc3bDinoWASAAccmv6qYjLY43KUJUmxCGoq9wF6wD3M/18NS1Fx72xtfpNzOTQK+4a9
l5GR+Tgq9q3Jdlt+H5hoKhDoyjj4i/Ilz1vmJHSF+1lpzwtzIjFjnaNMepKvy3XSkvuZzO4+Lb4T
WppIVx8jyz7JGNWhc1Ev5n1spyeIvgP5GevTN/HcKRqfaIe7i5Z3q2aaTl1xkn+UOb9zwHJ+YdNG
OAV9Pn2DqTiZA3UXzb42lgmiKvskM9aYqJfFCnCgH9uRtfpR/p/nF73V3rhZdyHLUC5S3paFtA7q
5BN4cxMOrO5I512ss9r+16rTe/0lL1ku9YFewevMW7b2xMpgJaguUg92dF0b5anIpqMMJu3LLGpQ
n4XzBN130DrDlRrlWzlhmSQBuJxrv0YPwHa/ZCSVmlEzgS80h6hjaqGQGHRLfjLEP4fWnfwfOP7d
kI0XVssU8qwHFzHrEfMjf0vDZ+AsYQC5wh7WgjN5L/KQTK2tWwAg3/IA5dzyKKbcujboAjafCB3e
ZXT0yjxlTRi0ZUSUBqs0/498HhYrQOvHQGfY8u42KwdolJMTRYCgGLsPuJxgztbq+5YMyWrJZdpw
5zppTaQhn+WMcErSPT08yftWwpyRkXEzTF2zreHC0z6HDJGuJr5CiG9bdfCwiFmT6R4jsKAY3eVq
l1JWXzX23yjTnS25+4R/DPxc+TRHaH+1+Vq6pI0Xfcq+5nH4LDP7NHvWvUbSFa7gYAynAHBEoCvW
YcJqO2NQsogAwQQIk29ztb9KbO+zG9ANt3f9wmSdl2CCLUzF9HhU+rWku29m5+D5xWlptR2dGlDc
qxsjWo52AS+NogY0oZyWvL5UB2+XURYZqvJRZu96A+LuFBjRuhAGTgamGMPgDtKqQCxkOI7fBhbL
grMEkdJ7WdP/MpCaOKipKO6sZdp4PON1vjDSchDP4hGwZz4jMwOsH0QUfijmThR5FE0Cb2N56iHt
lUcC5TcotU8vddaTyyKQoXYz8zNhRk/PaL3IVckjWnr/II5LWvMABj39tVo0JXoFS2MCSDK8a6ON
t2G3vAFHWU8sPkouHajWq9PdiC2QVSTmRBvojq2sp7ipvkpvOebLfGXV8VZWiubXT+AnzuSO5LPB
brAx03Faume9PclC673pRe+Psr7l0ugkJemq3sg0kb+icS+QsxV1iNYrTeWsnxrUUjG+p8jEym2O
RnrsEHTkWsTomv34kZbdFYyoFN/wDRlAq3i8yWQlscLkNnrDPWj+FtLkb3lIdoE39dXmA6lIcTnj
yO9R0uzKOdxkqN7ro/ZI690Br0EYHe9713nLsoepyU4eU6SGN1j17NdYvTE0FnnT8GT9Wj0W6nid
0fyee/qLH77Tsba6TDECRvUwz9qH2tMa2XC6WVOPY37VEpVYfXZC0OXEXoKsXXHKOi2QyzLcfTxl
b2qMMeYtP4aAsQcYyeQVv2rKXeiwC5hV9hTKE3Om/n6ghunOiMxV9xKndBYyRJNykaS4ybA6iQ3p
C/fAlgpCgGkrT8dn2lWz8gRB+DcUXh8zK1qpBPsxblyNdhvpZGXSE44HZge9YNdfpSbw41LHBROB
+c5hsjSeU39NQ+JG7Kb4SvFZRqE8DCYBHWGJhIzrCurUb7R4HnWUwNegZpiNRwtcQIvGM7ll78sZ
cZmuJ6SnO3E24vnkiJb/MRb6y1R0H3LwZCjZ4iZn4rs7ceSj5n/WKf04anstQVHtlV8Ux4+24m5V
EyQhd5HmSyBBguL4jxmEDu48X01kuGXmySKThaOxuaIZzXINGnOXQO/iCwfteYhorNw5hViU9QjM
QBkzmbewQUK2UTYvsTgaWQvyjYHow3DBZ/behVyHfHPMwd0p4YPMeEhsbxJngVeYOIz1IiMs99km
lAPK+qGNcGl+dgBiLJ5NjH9r91/Op5upxzUUScBXx/mbBGWycOVxNvP8EWUbeWIySKP6c15wIBcg
WtG8nchUJYGMhfyUa1IQf6xt81HObRha4E7+Z+nv9Nb5QDDvZ2wbX6edHClLZ/luC/iXhxzupCVY
Z4OesodZ1tgGHsnT3Pss1/MaoufYGO7k1nUzDuS5IQ0CyGu+k8cDDiro2/7YbQqVB1OV68XCKLif
6SaTe5GLW+1mabV3pK3YVC7ftYI2Rth9wMCG6jklalm+VRYFWq79MmmRAzT+LY5WTIBYjQwdPDW6
6+KjawkR35142z6CY6+Ejs1wrYNSxTcDBoRO3aO4XDNefjn05ZYhziCHrzt1aKBUPrPYPxhA0NT6
0XVr2oZRpRqzU84ShZTmvMuiW/m/7DUmBYJ86FsTNUhoOFwNxVzvykx5l8Ut0a/qI4dioA/BmcR0
TS3ht7grUz+6mnaVlsP1uBA9+SErbCFqVVGi0cNbRKa+4qT9HIn+bHpEtaG9Rkjns1AZiT5SnlQ3
oxsvOdV281nEyWmgO7ubwieaNY6IU3771kinEg1bUbxPGpqHYuLhGUShbba/KAKxDBN4Bkv3IaNH
sKWpINWmgAPZZfIGZiyi/ffcGdSgY08yEMPZQ/gMf/IZxBQHOYHF43Ws/qyf2j0WMWjlmEs7XKO6
dPXXlzxzfkHrB4HMnytdv2Q7r4VZvcIZG3RiDyLu2+NLcLL8kjdNIsQuo07cbzpvDurGOvQxAUHU
PgyjAizeOsQ6dpqtTu5HpAQsCqLjUUvNk9x9CHy5cM0nuYY6y79i4llrvlL9/E3+pEyJntT60+it
r6ILX2kSOHTAzOceBCirKeviXVgnlz4kD+NSvPg1PdKlt2+4X9OcgqabvkcIcrz0XS5chidvQdeY
Be0lmr6TMfMh6pIxi/OC+QwFJWzXEJaiQDx9y+dFP19THt/IAcqJP9YUtNvG+st3XzNJenJQ+Z47
9N91sU/IiUH/cFuGzJTF9j8HbG1Vn9CAeOpiaFJjNnpsJZT4iSPeVio1SYqBTg/rrzbsaVe9a9Tw
IsEuGvN0PZfKBXWUb4+NDwEILGX1c9dpx/aFxohPYOun0oxPcaNsfehebZyRlhNZ1enHRGOj+CTT
XgLx29PU0DJ+gIMFAFX1lI0EEMzyiJhtyvIgpnnN8N8h4T/B7xNAk/YSg0gSf+1AqzFBC8L6lT25
BFWjkz8sZXLeZ1aQ5HQXuXTl8dnsOa8LMlAQSPtJve/Ft4q3LDX/A2nYPvyAjzzNArEPfZdddZp+
HYHXtFYXK360pgusCWZCRHtOgiR1yUicyZKV1T2kWgAb/2sW3nYEhggyQz5Xb9dVaeo72/Zf5H3x
sIP+LgGCBAdoOX00BsJeXD8GS+nY0MwWfJfJnQygns6BYeS7KaU5YXQ/Dd9+X3Y6hTraHwkuiYbl
p3w1eVAgh/NEmnmITymbrL8+sYvpVVP3mdN+ZA4revrVD9qe1hfCxYmWAxa8334gh3asiKHrxH02
04SSBR7BKk5tx96Xc8Bxvw2bgaonuMbiow3jQFPSU9gzl+T805XalvSgYPqGxzmc31y+kfENuQd0
MhH+qvdZXp+SbggQLKAJ42TzlSWyTwI6qp9GyD/is1BhK+3EJ9f23uubpCRaYJzkXbkS6EipTr0u
kXLh+sOtnBglnvUCvXrZ0uV5seTjsV2MIC879IV0GrbmoEkU4GrYV228mqoUqTvlsyW7qkd06Izq
t1ynDEg7aLBA9JdyG+pcnFy3Z3Xeyv0vHcwhWPJefIj4DdjA2HSjwbuc0xt3K8kJieclA5G53Tmq
vo8y7TR2ExNmHIvuF9lxjQDF8psKmuUjqoDj8CEm3p+gjr+VyTf3cWBPVlCnpBnj5F4mhcSYFKI+
rSu9dw7i16phPPY5Ad5A2zl9hkV1Q3UwkKgT+dBT1Q57VOLOkmk8ytdlmtpFeO2RD5Rcijgj3Wkg
oN5I/ssaIA8XD2RYL5G/vA4cYmGOqpVzSJX53CQqJdnDzoEnxt1AiLt1SDbK6pU7lnSNqeQ3saJs
xWfK+2sOCycFEvWWTspBuZCIaSAWkvBENuGSJhRUmU2kiU+8naGIMfTjuh/+O3AN1fwMJaJnfVGP
cuqqsA92jsAQQUxFBFEux3aAynFQL5w0Ah+o7Xx2bLHNjJkk8/0B3OlAT2HSodwoT3aAX7YccIZm
ey1z2LNwQQVeDLIyVZmC0YpI5M74czps6XMuSUWUJSzfqv0QWvNxMlnfMu8hrznRcTK02nGCrksr
cqAoc5Dx9iQrDWds5PTrzO2tzFL0yM47tXiQ2SmrWVYDKGUc5y8xDTIJUcYRqfJ1xiEx8ZJWR/mm
ldbrOtI9lzjlbGaHmZLOQ2MDh2EYSG9MZ7bvbXxHv04l2VeR/RPrX9oJ2G8DJc3pG85rKN77b3m/
glcxtKNn8QLKDPVPhUCA/xn7/i8HLwE+5yS/Rz1bcH6qaQhrmHlvS4ZGw7OkMOx2xnqnpeJdWON0
K+sHsE0Q18ap0X0IUrpdrc1HyhEBUC7Xr95lCULr+FlOmLbhzumLd3at71VJI+987qjdvZiVeClO
RjkERZVtZiuiuT9605OT0qnBqEYkU5VPMRparXx6rrOP5m8fkrtmsp9kdqqOsZoDBaYF+smuxURU
kRbIopB1nJvOplp86OLoCcA9zj/PKSEbJc/VV/TPfFuGN9WYHuR0YzQHGtctY26YD0zLN5kj8l0V
gaTSe5dHnibTIU7B9rQfCU9exkJPL02tfZUDW5y3CMPn/suKD9qgfE7dzkw/i5KmE8s7yJ2AY/vS
SSyE8XcReb/EPwzxvB5Ii/qrsQWKXs10GMHoxxhNRvuxzplauZ0pwMqd+bMRiO3XuvyxamnjGopD
Z28dLIKEmasZ0TpGHYp+y/2Muvq0nmauX+earDMJQY4iRyWYfWzgiknNCMvAoCBkgWLNs0sqb6Ff
RHUbSJj7b4k7JI7xa+etT7byK1CRgLJAAGLoOh7qbZXld3poX4gFznnsUYvlZXRCw91Oub4VUyhX
xqwjB9Y+Kn1zML3xW7a52lJsy7a9Xk3u7LCpN4s3x1k9sKQ14OMNEJP/gDVLdpeyfyHC+vTt7K4H
RbvuGtfNHSEXaLe4UoLEj8ANRkFJkEShkzO2zzqTveYuIFsJXBV2BI2eC7iIRm6n5rIzYmjJpmfp
fKPyueR31lSlZDGXCTyI+jY32hFsV+1b+CPulDm/YDqdctMpFDFMO9pSpqpu0gvLaD9TXHHDU5Tc
VWsvu2Gyzju8WwmBSpm6tw7zmL32AUI5ILRklrkw5knPIyLFeFdHxvnguOuZJAlVYRFo3mmN6uAb
x7+zqHByfcdlfGGay+06FskAj/Os7Ho4mlsi4iHRj7L5Q/t4Y1QWal9I5KraWk9I4KeoDHwIkbBB
75tDCqippk1TqK9WfS0btNn+2aglUXPj40e82l938glBdWv0l05n7OzKW5/Lugmn1Fx5+pPs+v06
OclPamrXreFc9m79IZkBDi1noNvoeqnNy6lyvyQBPxGXq+olPS8neaCSB7YHZeuU0yaXnQwomE+P
vX0CI+0ssGk0F9mGoCVF2rL/RoySSNdoNYJ9rhECwKT0t5JpWLMMiTo/Q7d1Jplq17e/iI+/aBLZ
+wWFXBIFkVjUojYC8F3PRp7TijYR9U7rtpTmzsc+ZVWqL11svueW/zliG9hbfdJO08/uq0G0D3PB
+he0xVBrrvdjUX+lTJ/BontYpQfFITSE4ctsp3t5+qAOg8HzoPd9JtiTchVREVNgxC5MFqgP5y1k
JWXTcO9rpCqxHKXuHYjXIrN9cZhLqvvzbebXpT2Nu2giTMIZTnR/g5XFE5YI4wIYh83YO2QFZLop
7dG9f0+y5ZxNz0kyqjK9hmQ5wkYOegz2LeIxuYZMli0y4Gb7buR8TKBv9zX5sndaRl9Fj7ZP6QYo
s68p9L9UVpjCeLGt28KqSjNV/1Iy99ikSanKsEtQlNl2fbS99yxz01SG80LTKCeTHpKtlqP/ajQi
L/im02y5kyJVU+tHSSZIwjHXoYyz7RvZIBSmsZsW87KdTSZf9ylpwmX2D0sDzQm5N6KQpfW3qD9u
obHDXC1Hmr44oGRVJNsipQsFbc1ymmFVopDItyQdSiPmnTGwCOgRtyA9l8wI6uknsBvxGfVRwEDa
nZgKem2vKwN1IjzMgrfwexPql/S6xduI1ZDviAmiJE9nNFxm1eVspGwxVebY+KK3KOMNy1HmOe2n
uwr1PcVwL9M+vJEEiKstx7HzThZb1EbzHyUTI9cMk+lpohaCCCa6bdkp1H9ya7nF6gz1a8tXPmVA
5RhxtLE8ctJskiXRDi8KrezWdd/0L6uxkHqL3uyq1HyX+fy30Zsq/z4Ow3Onc7eKo1yBdPgxOTbO
A6mSgGYwNkHXkq3PBUnafmg4SLGI8tM2hzeImaUIVHvpKe12caKT52ADYfbfGotsVNIv996bnQ3C
mleynmxc0E/Gz5x2drpsKuuUleQ8uW65FV0FTWW80awTSE5JzJjb+RfwV20gcqDXiGoAMalsJWXH
OXXWddohZ8NGLq2sn/ToHBc3UCtgqcmALzF958mNhKB276KJOu3k/xIfrzkmWwfB0PyU+BAbOBQT
Ofl8yvYTLIti/uTKOklk2F4J3nWCSKIn84E/wc/A2ktn0EFqiWt5A6PSCDCIlZATpllYIRQA+Fvj
qkuAMOnZw+p+Ij9dv4QgxQOz82IdErNO12raavUjz9rC/gmB9aXMOseWVhPSDRiXqo1PkVLejmGy
cUf7YYHjShxciYOTz7OxPM5X4mF0JTymD/I0V0OEKVkLHlO4G2C4Cgmj5DNwDkFLxx5S5g+9X13T
471d3+fBynOW+SLzpnAvYX/5pZhvSTJ8YFW//p5Jsjg8KjFzf9BzG8J9/0LKO/JXbqEd5Q6GcqNF
BrF8eqKFQIYzvnQ962a9W/++8xAHMeuveKQkJGf39e7ejUANsTFSOuymre6HTPkln8EccowmyJnq
U70wvJaMjob+OpLYMPKmj3JSv9Au0Jq6kyGx8NBVZ6x/6PiAVuAAdI0XuUYvJF3MvYCRXO8ybu0N
DRTrpHerSyexPiCcPWYE/VIhkpCA/qzJc3YafLPrOuCKZE3IVYmxLxyyC+34ZNTazo3NS9TuLtjL
7WyTS9VH71DE1Y1C2/lf0cqEnKeFhIVDVB/DG34mYY2M7aJEZ0Am95lkk0bIQtOfh8HDhslfrz7l
sVv1z3xUtfh86tu9zM3VzQ1tBYfHm+THxXqIfQSysPfJ4YoVlAz+Otsl3zqP/Vui3kupBWorUr0f
YlrF2soGT376vbGZAEVkSXyjkvqV3O6af/cK5ER0Go6Wd3GPf6Wep43h2J/zIAxMKeiukv5UAoWc
FEtoBWk4XzcDPIFyZFw9ULX7v8vs1LcfpT4qddGmJ4GEIwCPxeBZzcac3BuvGF+I1mWByzYS2fHN
0LK7kOKrvLHCPvIX309f1zxxS8Iq6VFocIqNxMlGUh8y3F9vGldL4m06i5DvwsT7rZE1krCokd0k
hY0VxDMT4qnmfOf49G/jlmumAUS6xBG46UyjQIPuQW40d6ArhZ0r+MlNJwPcxNl1Ypw5OjiS3iBK
QUCbFEXLOiiz/NmzPiR+psF5TQHIdmezaN5uJoZMdRZrT4RQEUzDvYiEw/zSeulL4fxYOdmWdwZd
p7nz6HXUCRQMlySS1318ex371rvXtF+DGd0OOvQfbO0JAzYNJa/ZLA6ySfDo3CQZ8ksdh/sGEZHC
uRu/ynZ6jadp70PPd2ZQZwXH4kbau8oEsHLlqsB7FtSYQ9UMlJ40eo6CEXpZUsHP6vrQaPZJb/aL
k7+JN5Iwrenc2y6Dny/aT6H1KhG+VGSMjBovYg+VT/oF5+VLDtmgiZpEt/gD3oomQsCJiTlOK1oj
gikq6xME7t01UlxNicA1Uswt4Pw2tqE1YH/eYQcx1CYk/3qW3shslqqADJDEEm4OSV/+KYXB2ezf
fPOwTiQUO0v9NR61XZWzcBXzQPv7CYiijFZoLW8ya0YdVqfxp6AoB+h6926yGoRE2fNF44c1DQdY
K8WHCWpA0APiweXf7NdnHQ2PrYP+YlTeiAdXM/Iq1Ixao9u75auE4vJVWZXyfMPce9Ria00UGWoM
o5B21oTl3syhT6ajmLNItC67paUPyQK8SLHGjZif4vfBaOLGmqeZ7MCKHRLzYHkw1+XpY1knO31m
j0wME2JK4gSCMk/TEMBh06Oq6weL679qcI7wd7K+1ZREs4i4JhrStKLMNgUS/a0mB7q/Yw4bF/GQ
HFMOozj8TQFFKudE0uq5r99kF6ZXHIZ4Xo02dla8r5YEUqQfbNOiQVWTTKgjSpHh57yOT2cPsnNQ
xchb673ITWm6gnpivwby65sybeY4vy+96sLBNsooyPbI9q0zL1YeZMxlBsogL8mHZpgvUpgWTISU
xsK0emnRencuotg5+bl7+KnukeOSolHlIrmnZRCqfNq1tXPcbJ1Ta8UeAI2UWsuw2Y5NfbVGDTL9
JQi2HoRQT9NfpcIlACUJQrOqex/eZfPEDuCDbdn60JuMlHN6PhnNo26xBmUkKxmaos/BRA/3Mn6y
m13Hy0zSTwTTC2uTxN7V6j5kmzWb6hEJbbl5WUsD1ZISbhW47y+h7TyN4PCHrr8XJyDOoC0R9On2
ZgEqRnZktvnkq+WKJ5Olo4v1lYAbGBr9qNrWIuhuCJ8lXJWBFCCKnSGuB2aV6qjkC+sxJHH8pBQY
ZaLsgyT0VxM/u/MvJ95rm7/cy1+uRn5KhX+C91hp4EhFzpiYv+7Mk5wH2opjcltT8pLf5DG2bfpC
Ak7i+lCLSVmRu2do4wKSCze6MAyo8RJSPT+2Y5ojhBW7q1DnZiSKi+vqDblwgYllUnIRlytTromz
nZ9BTMJeZ/RMMq+SoEu7V1S2/lqtK8xF5gRxuimaBFH2LJtNWQoSqClZcmTnK5GgxLVSDZUCMawg
F4MH6IaZJmVl6JqwP8fFqQ9y507bwkMR0ThFuJoORzBiUuX92wHmMEbFUONCtHi7Vj0kHS2VDo8W
sXi1EVKoseLi15D9H6bOa7ttZFu0X4QxkMMrCeaoHF4wbLeMnFOhvv7MYu99931oNiXZskQCVatW
mPOmNi+T051auCxHHE1Jb3qr6iysWqoqIzXjLGW2GUByzmNyn3tjp83Ro9HJsYp/1IkscNqnFk+9
6uPohX9qEyjcgnp3qzoAij60vfqkXn11iak3BdY8FA6uJe4x9atXIv8mUaduWrUi/9sMAHcqa5zL
47Sl1isR9TdQe2uj/zeYKQqLgN7edZoRqutLrauq9Qo4loAuixgsMU+PpBEvqtv1FyOeQ7txv+t3
lQb5/09RWeEfqhigGkl+hJchPlZFIqUOzEkrI+Epk6MU1bHm7KHSiCqzqRKfKttnDPpHba+c3wjp
ZN2+9faLyhjSQvu1uDOvvPdoCJtVSFVqT0Hjr/WyvzyuT0KuIAYzo1V3JkWVSXSldiYV21V6cIwH
JIH8ZuolGzKuvpJ7J7PmR/ymYjb1ggU6mKeEBIn+j/rvsQrkg4k1yXzqiCLywn7NKu2xRDgamUwy
RMxrIDSkIcfnhPp4tdVfrbL4j/+t4kD1wz2ahKR1QxA9onmo3U87TV4HqqP98Pbo9FOtco7cFwV4
ZnXE5KdMeZNV0hij7htyJ7rH2PHbsvmay4P6J0q1WKn9aCDw+1SHb/X7JZyhGNt7CZJvREKPc2yq
zrKMb6WJifC9Pz4SU9xH9EFz1HJhts030xcH3cZjT4ODasdQQeOjWyPq100ugULQMWuDD4+Cd9VX
pf6c2twtgPhi/HjkEfhUwdWcF81JlW96sAk4sq5lH9EAMNJ8ELQ3K9bDQLJEmc6/5Q/bsyEDBy9i
kH9Vf7AMzF9Rlr2kAOwNotcxwGcfY5/jB1INYNlY/QLWrFY39Y/8v1u1rZtTJmiMsetbV+hr9cO5
ARUMDu7qbcAyxon1ccJVd4q6Y/yxXKlEiNoQEt35soJbZFsfVlOyrrd7tdSoUovaJNTLnE7aUchm
o9oWVcOf3/jMKSRb9ebqVnwsLWCv/FnTsmnoDf6o/+eLdYgA49e5/EetSSTpJFXwhszDDDlU3Ttq
c1LfQvURmkF9bROsLv/pNpsB1oCapsPz327oifqyjd+myvqfYBC/ysD+Z5a3qa0+1O+rVjgXPFak
f6pdQXWPWYMPOnRkIoW2LBpaesd8g6u3UlGrY8yvuQBIz3X03/fzsWNE/MF8oVFhzjdNpW/UG646
NtQGol7wKQdeUEDsVA1Rjw2HStPGdNKTWkjVtVANG82ef6t3SPUSq++O7e8fG2B2QhUZweJZNYqp
IFmV1yhApYH9qUqVahG1u/kpT/+S0B/a7lXV5VRqPTONXwylvmftUdUzVYXVJtdmL+nvsXY2GAkO
hUjJvg/rsp6+WTj/qgpGNfTbuaGVlQyeqg+q4M6ah3Xk5xdVxLaUt5DvN2hp6AEAioX3UUfvqvCB
suBXwanEgJc0p8spII0Yt9NfWxSfWUtJIeAIyPlG/dyxyRJGTcUYYIZJfVvMyYFmj0dh2OW8TAPe
72ZCWUjsXHFXJ74JMt66qyYDVSdS/69Rei2Ju48r69HokJWcseOOnlBvvFmu9Wq4NFLqPTZspb0v
6764Wzaz50iFgs+l0p/6Np3/JhDwB8ukeXFokXTBVHmxEihljjVXZ8HQ1ymoPLGl5SJ5sf0Wll0Q
Tb/xOW0ef72XywVVMTvLqMk1XrnoPqSWu7OrQTtUphVfGZmNNwxclu852VnAy7L9K/fDuEx/U93+
ycx4eq8mwI2RP1ZXc8rdQ15JbbcElnmXZWExQ2SLL5b1a6t+YJ8yjNPWDukozg+TUbQv3kTM2/q5
czKyJDk7hlZtS04ZL/qMaoOkQfnH5VJ//HUq4Pe2Gsqv3gCUOwqtv5dZWe4Zg1wOsZjnq1sATavF
a4twhaua5AtNCw4qviwsxurZMZhnNZIaHWXrb5gb3JLIHcOCFDJ8L2eTF3O1qmYTZ0Nnae+dDLZt
Xuy9dljOJi2OozZBtB4GfdfRRkxry98OTmzo9e4cgpiETpnDPDTzOfRgSRcMS7htQEjbvQIQ/S20
8i2N8aHXYB1XPXLdKvhdddjSbRn8Sco0DSnxdtkc1r1phZXFC+AY/RtGnrdJm089XcDZkHyV+vIe
NdqP7VQw0eLhOAncJn0NYbgcQxp8t6PDb66BVeAHQiIx6s4mqIGfLdQ4lVFw5yaNs+r0oA8z/1ec
O+MhbRbCyWx+NjgHRVKZgQOA84WFuC9QRdi+xJ9S3fLW+Bwms9wk2AI91FeNRedKyRD0SpP6RE9E
fuuN7K1KYMQ0XBp55e9nTMjYT5OV0dIN4PXjveWGZqZhXCFTx0YXRSbi2DJ+GnRDP7jz02g21jqo
25W0YdHEc+AfjIVcqRiBhy+2N6pBcuYy2mQIJ1++m90vKW1vhb4DpcFII4o+Gzg1MFZksAF09OTZ
rKuh5RdIQmfRdvvOt5XfHSZwhk0YKIw9adq+TKQMpb+tyvIeJ9U+iqcTddH5YKYXCnAIp+YWPttQ
Mh9HeiljFoq6n6jWoK9+5m7Erz6JGwXd9yhdYobp9gwpv1ukJnZBDRkh8ox3wy1oMCwt9rC/rQHP
CeXR20jHcIGE3pqIQ/222/HSb2MjNkL40Ma6aPdtyTdkmDXbNbyr5Sh/Jxbd9DTEHoQW/x4o6fNn
4GkmUUasUkJ+ELWKfcBrmKBhgZDZO9MmCzPIKt+4ZoJEicH0eZkrekoJhdr5xZXpiVTtnzie+6Nh
XrNYc/dgrbcc2sH+jyUXeQvvgGFxc2MH4t62eK+wRhH6j5dOYQSVUCw0mAcgx7Tv0chtgArczEn7
MauAUTqQntJ5xtdI92vqxrDotb92Mvz2W1gUDaP1jwenyPZ4sZBZIm0MvD7U14ajvJud+n7cYmWr
cws1TJ3rdUxHgGi45OPv2RqOpjkfcRkIVLESRU3l0PKZLdscv2LRapBDE6iIif0H0warwyyku577
BF6kM2yoJA78Cr0Xxp5OLphp8dKWr43uoXrLcLL3k9nux2m+1AHGCK1cjqk1vseOcTds7QP/6LPu
pOsglp+9L+keT/LVwsSIltb9KsfvgU1EMYT7Vqnasa7TLWiFOLsnyk2yWY3gD8OplhUfxgCXJ4dF
YMhAsBcUXqpsI6QTh6AQHYwXuD+qtqjXMcGmp0/vM2qilSN7e9+6yiHR5jssYnVYVLeh9Pe+NS4A
rVMJet89oY/oN8jt6m3NVAuToPC5ob3cuKwnWW2Cpg+2HX1GW5E3L8ucXDPT+i5yOGNOXm8rrWNw
jYkaz2wiyPLeusK7VLU4j5fRRrObR/oqG9Od7iM9r+QrU4/uudeSTxp2ZJgazinA4bUSritXXtu2
FPYg7039jK7dpCvU7te2X3wPjTHthV9CbRzb25T8qsyBO6Cu7FCYwRaYAZV9fevr80Z36MDBZ6Dd
pGvnO2PCPEa02PYBLij6VVJWgKk2ER8bpwLrSkGa2kmRnnokm/IiWym9NBT6eNChXiQo4yTLZDMZ
h6R051XPy4mQgn4lkNdK35xwa62s6QoK65vJRrFeLEvx/LHVIHNBdKB2bOjhfmZxPKn2aWAy35dQ
JvT6NSh+XgWbNZoO3lWtR+/S9uvQX9yr56GXcHX/BsUOrdXkbj2n+U0e/nMeXyc5sfBGprEvDf2L
uceZ8QYoB4b/4sE9InfR7NPSMdBv83Lm5fw8lKWz56RZeom+HiRShqVUkusJ1DbsrmGqW4ZRBned
z6jydBSnScIdM8eqsdEU3taoXG0dZEQWEEIuXhWkYQ/3r2AYeG26cPW66a5l6RyKSP2Lib+36u61
dZGC9UxEMwlVAcOyg00AFW+loZYQylAscaBsKryNO6xL+opYg627zo5yVgu9xfuiZc+oIZK1Ziiw
Md5UL0CQp7MRslmUx6Hv/ybw+dZ2O0MIdjn8DlrghU1vn3uSETjk7QNZzwLMKPiuwZAAPSvnBntm
Dnsvob8t+WOXGkBv/Xff9/oap97OzaZ17LI1BaqDEiwbSNxSv1jEbg6NpbnA/mUIEL+zpW/7IX3R
ZZSHHed5fslZbTREZbRZrY1xWvtNtMnc+VVz8nzVztz4ZF04CKXyTzFnm2y07qpRkm64jWFkl2kZ
vyE+gWsy6K7IC6D1aYG61SFIh//5t/SCA5w2GHdw76Mcqyum9Byys4p07BamYlpsieS19UDjbN+z
T9oMNeD6/cfToidRLGDNddDXintg5oyVpqxxJKGLsvsg5yvgzlFPw/gmi2mP9CBgivqZn+XeYsBY
Wwsxis8uX5vDjfgZWJDnM0I5PLdUM4tjT4OA1Z3bcRzWNfj/rRX8HiZ4zZUB178yw77TfmoRYBuR
9ddkwcpH8fctxhwUOcxgpCXlmjzBsRk/8xTIiNdwVgKhsFpku3GcvjkH7d7TGnOjVRX3iHDufmmX
h5oR+Wwsr/3k/2377m/EIYCCVXaZaViD0shDEKW/OCBRNO7nMBuJrRmRI6Wq9R051GET752KuTm6
eIm6k1xsham/+41DRjcZPmXN6t03bbDyjPOi6RSf0eCCyb9FDK+s83F6MUf9p+D0iZsRkXXKAznu
Y4NBZtU4NncBk4xWUxHWoPJZGT1GsmwwUEaOOPG6/iNqohVTJU/9RCzlQKENjd7/Z3meM/2lpOIA
/2fadi5KLTM2T3LrjH23c4Yg3kTgDOt6mhlTEIq2a+6bgVsoMRfn5rmiWDPpTA/DjKMpTln3nGX+
aBbrWJTBWake1sg/iTc5FKympvFXjd3e0YExtjGW5To2mOjtfONae/qh98vyEo9BsPHN4wCklMrY
rbTt0DEokyWxpHMYzOQ496dyau6NkQaXXsu3dLSuYzOD64rUxwdGBJWWGT5sJEHl77A+DeviHyap
AeYMMcdrR4PYijs9M+vbWFKmEbkFCj329vxcZN4NDf7hgkKy7sTFaMW2MBQJYLLTXeZ3JFgNi7t5
kllYBfmBsUuW2TE9ZsAc9zVTX0VDshVgbNgaerdxAEGXJkTAhM0ubq+lTH+WpGCvHYAseHg2DW6F
7ynIrHAeNf3sdiP8aBUbi8TpwwSgyJcnQBkMWvKTR/XrULTFR9Z3HY3unTiX6uHxYe/5OUFC/ZqU
DoXdDNO2r1Uc3aVOkmeZdrrWAN3KcBnaQes+BR3URKDCtI4J0316fE6v7B/QA5Ru3dympTJRLFPX
a04+6hSk5AikTowPRp1LJaRPTXszl96tMiAYD4IGzUhv3JulRyHyoQO6V/HSqIe6mPg2LXWyJT/X
DCxRb47/8wCbKT+5tDYblvZRMH4ZdeanYXMRONCnw8eHSZun8BTbetVndU9BbLTeKl6xsVlQ1EiR
brUU/HWkRe16zhn0pstyOgnPnE6PZ16Le2IVjTGI/Qm877JE/gHrFS30wXzgfGOejWUw6aLkWT5K
besTvkGClO+yjp2t5SzjgYTmsY8s+Y4RINlrkw78EkD+Ryysbem3aN7o1eWA44i7Cc192wG9tLGA
YrWIkvcxpwtbR8Lxk9JipnnLavGq+hZ1FB2tctdmwn0WQUvnvDEae2cqb+noZxteq+zQaM5wyRo7
385jjFW0c76CjmJ7Z+jBQUIh69t2CLVYGldpW7iLMXHuSdOtOzPNCci40tJ6sM5ehvI3AEfOvG6q
bxLh1R99KZ4IyxCT7v0WMPCaFcVfTyhPfF+ArJv0F6GJ61z70VOXVvcZQNtLgxFe03z91R6bX11l
d0+6kfVMplWrm1v3jrGCkvY3w0K6hiwWlZC7i2zHm7CEHJjHsCmAtJoTsDK7E8Vl6Vk97foZDIW9
zR1p7GG/BW+D355jz5r3NFHquz4trdCOA3uvuX39wdyLu9T6zWw4lQUiuPfBrRgK56Wr//H7xD/0
eqUzJh7Jfx+gT1+gtn6lNsyeDJAaqOf6EquPSlRtBz+R1Awx224N03E23BH6hZNeCc21M95Tn0FR
XFH3Ii6692h8Bji/fGTl9xyTOcjMtjnbVkzLlYN1vbWf9CKeLz2lYs5bRvWaythQzYTDb5MzFukE
VRrSMNAV/ZdrFcFJ8GLf6mwRN98pjnpvdEy7O8vR6dqU8YvB2IFk7Z8ySBeEVnq6Z5ZuCuXYS0Sk
0t9wc2LJmE15aafZPvUpx3J+qGcsN388ANO/Wp+cs5d01pV23Wwfda12WNqKQnM6I4HNpHbtuGxO
zqKbGy91/Q83a461jzbQLX+izD3XmTX8M5nujT42/U9ely+dSHxmQvz3zmWGiT3325vr7heLzg85
Yfnt1koeIC3/S8w/hTeQEiCjtuGQ16ZrW5jQWNLsV0RmzIy85q3pLMoYjfGFhYxRxIRR2EuMx/DJ
lJzvhd1b35AJ83UydMk1yZ35LlrsyOMQmd8ZfMfVDNuSgBG6gmaL5DxMA5CLch62OOHsjWkp+rou
9Se9SYZV55KQz4IMKJR07hoM6He8Tu6OnsmIUrJGrvbgjEayr+Ks81eYTvwzJ5bdMi3p3QFnbHQ4
p2lbmx0UrRnR5bNfEU0gRvyE1TFsKZF3O1mhyalTv98Lm/iS44B3xbYZHwuv6HeMtenP+IgZJ276
+EXYGGaznD2odYzjEsj6zQlqFIfzFOwfH/YzPizC0nZnQVPa9KYXh7BhwMVaOI5PjnowNa0/mXni
c1tAQS5t/eLWqXEpYgZ/OhLJvRy6i+NZI17GqZ33SL1eaY2DqO5MXzVJxDAR2CBAf6K/HX0SAx4I
at+c4wNmCf8W98nEIf1pMVP3PepEfPfb7I2kzPuSpO219ezoKS/Kjaii5C0OgCxGMK7H4OLaWfpH
Nd4aACHHtFPTa51HBmPsQ4vvsYsblymatHbsTZUwfS+F9HeoNHn3NdE/TUXiHkC1M/weeM6HI2dn
HVujfvRIsX1UHUf6nLIFyw9BZR4yPvxVCCH/5vDS2jr+mwK0JIs05O9Mx2zmxf8eBI0wc5Sfeb3y
q9F3OWoB/eS0eJQLCMD1UJXnoreq0IGMdCIziXJaM7STVTWMDabWa21ob0i4OdwF+MlNyXlF1/Xp
UolsK8ZqvqOhme6ziI9av8hz0ThEjykU6QHC9VHExnOdJu7NZk2/UZF2bk6etJsxHgCiJ9u6piGh
q6w3S94Nmt6fnV5OxEeeuzFFM26YbZfMn8FV1IPSOLVl4W14V/xNo43es8NcQurL5KkGhZRK04R1
ZchNlAr5WsQOkV3cXGM/kBeDveNcSAS1rj4XzznFjm5JypM1U3lb2jQ9RHUU4tmzV9FCb6hug9po
ZHX630PT+dXJzLooBObABd219SVoBbOZ1Zzv+lqvCasGbhBExzuPc7wNql0g4oHUXtXFWy40PdTa
5NaruM9hkBQiR7eZe9wDeVXdHWCJCgDfbJ042HrK4DhwJr7WsMiJ090bblL9aVqyIw1d9RFLs3MO
xAY3ukIL1g2FS57pRVRfTBqIDj0CtljpwphE0o4G7YL/Pnt8ro4XJ8xzjWBafUGqBx2uAU2RzZfp
4fqo9ZbmwLHKLqmmO+PR7F1jLWbWuLERnLbUVySC8tkP9GPteUhBK/hTtHHJdENdMjtHmmvQzd6R
E+1kdg1ILPlpB8aqvQZ93H3qXVbsc9/RkZLAruWNWfbBZJEBxCoXmstMOrpJl1tEXtJFJAnPzDaH
U25rL6MQTDi5xbAzG3q2NaMmq1EPZ9LP/TlH03CeRyLPKU70cHI9//R48CybzkUzL9am0/pPAGkJ
mdtI2yLz85509blBn15cEhEF2+qhtQP/1rkF1vGomA5W7Tl3Q8OIRurwFuhroOviHHTBzcpTdJcL
YVmc6/lTmbTp2U2qe4cK/Glo07DglH6bsnJXZf7R7WR1zpxk3ogEnYO2MAzJ4KzYtoPGEaAKiJGn
iZM7wpxNpdfdpTSjls2WpYjSrcZ5rzQbzJ3tr2Kx4q8WT/bai2P3lDrYEyh7rgqOvlySTKvK2vWO
EbTdo2n3P2Wt0aeURHgpUyuILgLfYuW0V0czOS8gvliNCKYZCeM9rEyA+KhN/3Ea8gJZUA93G0SV
ZkBN6d1kOmS5ARekYmYeuml6Sj35NDJFzFBz3HDKhYBhk3I+xb4ZX+Y0AU5EchVNeoeEyfHlrtBh
Zzk9QpjRoh7l6HMAw8i3YAQYEWgwZzMmDs1AxrTspSDDkFrDvieZrswZHf3VRX42HHcnsUxeIwvw
e44Xcu0b3kF2EAFGGwmSRc3A7aGT0Xv2rjnezY2Q93X2BGc2n58t3TiPQeES05DWnECV7tzB+jua
4gDZudgZ3Ncran/FDYPO58wVUO2ZcRVHj9hvZS2JtW8jzmsEQSfrgW8d7nGUQD7NfXnKE8sIpTlt
ExuwV4q48bMs2Grw2voHrokVTYDOm6t7+8g3l7CXTrvt9Gg0OcNGWhgrYpg5lNEpyOPq1rptdWMb
X7ZFTt9Q1j8Hfq+dO1rFyXBUw1uQ5T1Yu0YgCv/vA1EcTc2+Fm+6iqw+lrvxXNbddH48s2cGKxIX
jFbATwjIOJXdVWNuZe5Q4Frwdz0y+7faculRSqd9UnY9gEgqIZMFjg85fHed7WQd00/5QZzzEiU2
3cgaOx8mOXNrRLJgiaEohoKEvgyjTrTr44Fb/uTbdgQtmU9NJLyOIjWfx1SUd5abc5QnwUnvrTKM
UmPYpa74FXjpvIfrgmKbKt3Oi+vinCAH0rSg25E50EFP5/47XNOPKQM+qDfFvMEGkT07qE1WwZih
2jA95iJdRkLaklrhqC9QRsdkeZHjcHZE82Nas3Fzk9Cdl2Zjk4y5d14RmkXhnEuvjK4aR4Yki9kJ
GcJsZyPh+k711eM2HQybHCDYgG1dDqAsskzbayL7GXW9IU/i3+PYdwEz/Om0Bull0Uzk45JTRML1
ptcal1K6/HTx+N4n3vgmAn7TmPfvvaJat5rcgvSRkV+LQMuvM2dk4tlpurTeQTdiVBkKKgxffWVz
w7DtzH534VyGL85Pxh24//Q0RJax8hOGM3IXvFBJ9MFxnYe+piUhWTbu0JqrOU/cTxKNNZPEdrRz
6Ogem2reJx4ZVd9Ki3Vt0oXRmNFfz7eOtkUVgED5Qz2Jda3ejkW5cLKs84Vpc/CO5QKc0hA920dJ
mJnEVxxX1PALs/73maF6EmqrilYsBuC0s9iZNo4w5LpVFx4rJTmJoLs+Pno89Gnv7egCVjIcLJv/
+0JDZLMy0DbsW39IN3mEJGRxDPMl6UToCiu4Pz6y6mEI9WbId48PA+E152bR/4HfGj3p6CDsaoRr
BWIwj9Lms3BjkztBRNtUfdgkDC1pc3s3UHNdmIy4zmX2ngXG/Kebxy9ntKLXvka+oWVouUmkJC9s
67TjtE28w7VqHSkrNPaCHqnKx3uCuet78jjfuIG58S3XPE/NVF8To+YS0/LyHMjK3oJ9zBaPY2Lj
eNeSztp1nPbxNRO6dhA5S7cNBiysC1rMwZUwSloSbHUu+8oyEc9OBkMxLiVLcqHOCv+VOMVVsh0H
Wz9r5NzJdPbsjM5Sv+fuQEdYImLQUcY+2i+atuzozv8pEC6RIE/89eN8D+07f41pP6qD8Wigi3LW
7G0lJjImfdBN3NGBOCSfAETO0jgl8xJsYIQlLHuEXkLYxclW8dfj2eNzcmqOUUyPXWbl7jZpKS65
GXhrI65Z0+UppYhjriLe8mAiBtKWLr4l7A1cMviQqLplRYe1qpBWcI3y2npx6CaSZdLdKYOZLzN8
73COUVbLRRP3uE3NeJ0N8DqLspbnxUXqht0g3ZRqNjeZPGJG9QXbsoPtZJhfke5Nx6DL5yN+8ZnR
Kj58PCvqmYZ6Dn7rDukSJjXLO/NOrwmQET9L9wiChGZ6hYx/PIsXUm7NaFMG5lNpTIabcqq+dXDr
nMkdW4eSUx6+IsO/5jLubzR5oAVSz5YEgeA02lS0WgwtmXuqbISfZZDTeuvAfyWfV+QUgKPpuW7g
hGakulaQqqdnkZVXzFHurXUyiDcU0GqGYymbeJsiQ83eBstwmlsdirhILpRPJyw5J971coeXjX4k
msfefINUqhyz5zilxUx56DeW0aT3pLSylU+GHKbPIsIgb6tw6mYT6Qo1wAl6KDsAIYttirU/9tNl
wLt49W0GsXRGJ8yyfUGF2r4QO0Iao5+B81gOcFsPQqNlAl5YC7MLo3nLoIqdW1r1ICCwMLpDFzo+
mpAO3wCdfx2AslRQ/s+m5MIok7aD7mCGk936b7y3w85Qjj/opD7dAZ1H870mN4+v5gaA2Iqsbugu
7S42zO4zI5GD1UFLr95gLG/RBHRYq7tPUPTFcfZo3WPCMIeGffc6o3sKiI8JfUj6FMSC7phu7VFn
dtquvYtfI6VK67dF90U4d7I505uf33JDJZGrzv6q43pDRo+EUsFuWw3tc55Zyamxu78dYivSjN0z
CXOxroVobo1hWetaHxlNZrO/ZSV9NmQxMmBBQbBr5oX+6nFazfhKWWVjfLfM0ryzQYIfj/uMrqzW
ey+6F98oDtbSlX/MjMm9ZsxJHi35H4bUGf4SnfMSlFZ8GJeqXpe8k+vJQumMCEFTouDXRKcSJ3LI
rzIXnAMicezz+D8BSKGikL6tFwhPWDK05xgECAPey3CN9GlBB0d9ivaQfLLJkismcMHyHzqm563h
Li9XOePBbUznjr6NHWSQl9Rykt0k+QN6Mbq7mtGclds0y6fBKY+G17QLXdtDb2vO+nsWG9uuLIJn
R0Dvyy0UCRndGa8WRytzaMWuNJHNibhsJyZ1Y3yWRe2GD+My6aNo7xnZ77iyoRpLP/+SESPlkOdv
uKcrolW/e9Wq5KP0jIWwf2r38ewv+L0T6/rvM3siMIzMKz8fV3zvaB9dkYpQNvF8wCuhfQTIFTPX
j/AO0o1CN1J1HCTNk54NpdNtk+e2bdy7b3zms5k8Pz5T+d90zhrnrmFkLyqbO0qAmvl8r75PPqbr
ONWs7eMLyWDDSIqG4uDKLH6KjskUY/ytda6QvmxJ3nenItJgEA22eMqk02GGivoDStbliVkAbqxJ
RmTKgnE90O70ZzFPKKYDGnWT9DDoI4d+N0bV4EnmQHwYnXpn3+DZd09Tl36T1KhWnkbauxUcSPpO
2Ac9RpVUagcnHZdT46b7vmIGjeRzNLrXoQ/aU0eH2CbnTXoX8xtdV0+pX8kfLMybXNYQFXpabxHb
mhckiOYlsm0T9ZGbbjMXhkeElwUZ0m6yGip9XR2E0s2WdzuNXutZ9269aYr32gVrmxn1K3AHuuI1
+9CO6d/aSfJvo6zUZUUNfCqpdptk4kqmWPa4lxLWtC/K3Re3b50nGoAInGLzJy7yYT9GSIsTxMEr
nS4cCjQEWfQjeqveaHV7VZImt5bP5t1y1xn0cLaqxj/PRf4ZRE78ZNKG2Y9G/zJg1tq2ieYdTE++
CtewrmBnBqyXjLijH8A7WfQ2MGfMz7Jje0I4120jiw8fn3s8jJCKtpr0eqZup3VjyiAIK2cad8Lr
im0gCGxp3alOjxxxYfj0AWRZu1V1HIo68ol6SH4c5X7KnM9xoWI30uJAx06Q7YVA6KrXB72xo7c2
9a2nDBRG15ivkTTn59yO/3a+yZSkj5Kidjfqv9Y2vAs0oeSFmyTd+vaohY8PO2Fm4VjO8ZY4y7hV
dGVlNQWMMYJi+njwX4TVobPIEuQYuWO/UIIZNtjOkOxIhx6aRTJmJCn46+R/mpyaCYDElVOQuihs
QqKaTPrKQlCpT0yH+azhW0kLyXWOIf9YGe2RgiHTWbsESFuAnEkoJH5pnZZMexnkOrL76hZgU93l
HCgw6kYbuCZUVXMgTGYkog0d/bw+nla/pP3obfqAUHMCGvsCZ8gnaR3kL5Nj19dgHD5687euuzMa
jCE469SrDpyh6pVbot+UQeLssYEDMFeYe6BWJwCgPUeV/wYLHrHUhYa2ouLorRU/E6Z1snvJcJhy
i/4+Dmvfy2I/24OqB1oObbkdZp3RRorckBC91Xm/GWkBu7uwx4EUewhaFqrvWqKfdX2gB6Bqn031
4GfggRh0LnZsMmq2dbDP1ZhFewZV8XALDp9zkngMXkXWvvf3YyboIQzS+YlICxklDqfnZTHvQRsE
x4YUDoiBuozI8I8CVE4zrB9feXxunrtV6gBGf8iVHw+pTTGcBQMAE7mi0bn+72HOMhaJ/yPqzJbj
VLpu+0REAEl7S1N9qdTL0g1ha1v0kLQJPP0/yt+JODeObW+FVKqCZDVjzrlQonZ9RM5ue7TVirxv
M6M8qcc3dM7GlVOd3vn+70XHvqoupPG/L+uISHasLnu3zLa6SrMgMfbfl43pGBm2mRPvZi+HVPe6
CO6ACYpw1XGCpnmeZpIapg5B//1vSzKazyW+clEnTT8e/n3F/Y82wykuxYh3QwkVd7q+nFbv53/l
7//+rAu0eMC5KZOZz1JW1kO9Op8Q0fq1sVvjahfMcXWQBSSo2Z7zyXuvnZluXecXq5oWp0hMFMEA
7L3AZSMYrVuXON6vpsnJ55QDWYv3v85uSbVP7/ugZZ35om312bVQJhq6nPeejj60tpJDCoe7J3HY
Jrp8NcNMsoWtV3kDdFl/Ni+P9M6rvhdPvG12c9NGNZ1xWRJvywZTOMhmopucxVvtMQbRV5u/1iZe
k539//6vYRiU60v7N9Eb85L6bXORIv73l6VbzIumGmuCqIYFtCsz2wml3zdcFhaAORECeUskJwHN
McU9zxESrY7kWf3/uU3C1LTMfdo5U7ZxP3GSNdNk3LbNf5c8l06ptI2bi9vk7d9/bcNJb4bk4d+/
dARg+2KsLyaOVFdpe91u5awkQ3h2rovhVkdq/UdSd8ord3V57f79YXn+OTN+/v1zn2A31KrJvCpS
h/OGXCNHejFiWO+cDCZJnQaOZQgCUWfO5XarXGM6OOjf4sGxzhRIWajmbtpLTvcXrco7rgvzuSdc
UrqihEL0tDhNbnL2e7iGBpDYbR96lLVxQsMeiGpCFjXqkS5KVGfI8QHZEkJK+OOjt39hW021PQgt
LGbZEQG4Yn5kLodWR/C7vBAuJcJqxIeBinm9LemmzvNQk1NpGec2p3UyaEsFAYpVQoNlGfeWqt6g
VJl7ZEaZP23FMp161mWyGKabokRaS5Nzl/gSzTa0yJ80O65q5qta1ft75dLC+15m7Kbh3liNDjWj
NC/rbNQ3KBPjoo82Ds6dhtMHEI734tyTCOyrqMbhkWv2xaaxOLJTRo9R/RT45GmqejBJ6rnmaf+w
DixP0gxrg9X/o5O4sLsnhuwg1fPHbapCbWXFTBLnh0vbdSQZL2hm4JSZVeK7TyBjnOm8okLrd6rH
qs8iPibckraHveumUzu79jOLzyMJ0LGtXLZXbf3suq56I8J4aox7NZjDGBuPvfQqVMhJRjk8PesY
qeKcZeEmlapPYVDbqF5febYY1W6q8YvXa7/d4YKc4CTg2k+w7TTONLxllSLKXGqWOHbex95q5JFZ
3AdcFDuVqR7Zqn/U5vZYbvT8cmHoAZ4bNCshjY3QRYiHSxHmlpWHSpJrsTQUsStflRZ0wJY1dAEm
gmPUFTXuhRZOx/K126r+Ui9G1PmaOvkYHAUVvftOFv4dMsOjbwCG8KFxXAK4D1WhPXSTO+LlodOG
purVtrR9X49Pw1iePWVdML5QuxXjL32cB7DV9FfjcoGsxFbXpYTz2hpKnPneOhS3ZnmeGS4B3kgD
YsnZAEPSN6tSbyzm8yMGyV/0VanTVrt64APuU2bYJNfkaKUaFZY5CCEhYZhYbziM/C66Wn1aIKn+
nBusT/jU+hWmLyMjF0ihEVGv1TibQRpZEzm50rECVyD/TyzoOkOTz0MtOI+cPq7s8jcTH3Yc44vE
LSFUVJPRmqUy8mtHYtBmXJFie+GA5VHgJgqhdv+CH5NJwDmYETQ8J8GC4sGqxH4zU0j07D7a87ac
ZV0BcIOfN6HBpLRzrwPxeKGXj01U4gInmu7D9g2bISfULnb3Oxbk15FsD6oVUDRyJnbd6o/g6cWr
YXMXIT46GqUgx7zbmOL09lmq38z7+FlWvtxsgtwK4AhO/HpvQluEpBSa0GfmbwWLG7upx7yxs+5v
0qvJjoIgEObCSiyB4bHV3hK2WONkfBGXo0IWcEcBWUtqsuvuWA7GYzMecu13ks0XgOXiZFsnQqKn
U7db+E6B6yvyWaeMYBfx192SCojsnokM/D5RsI+uEBGZIW4493UBqCZp3GfKLgilh1kb39alceKB
VUOwyrENCytHjpmgsU6w2mMB/i7Najiavv3iVvINVvSJnCCawGyKJg/TI18erPuPcOh62xVkuCJo
g897KED6PgfTUeeCNQ5NO1/Uz+Y+TwK3BlFkWEjnGuau8TEobtoGKc4KMhi5gu7RSMw3Yp2Gvea5
HpXbJ+WOsZcPbt5Z+8Gh2iqyHZwE8IsmR6J2XcJUwVCbWvWhsfEQbCq4frL9WJtwNqd5GtZlfXfh
9nm7sRdWDAgjToo5+EmNydz5VV+RWiH3tsr/dEl3ZOt1WqV2mPoB7WPSPcgBqYOrc8whSwRyHi5Q
xzuxpOZ+WbtbgWAy0C07u1TFeBKtDySYjyzUAIihJe41QPpUmJa1h/kxnEHuLYNI8aEei6MruOzn
wtq3omdhhRYbrHqUyXruoLsCQyflnXXeLrEW5OSjuJa5AHf19Der/zXWHdZlpc0aZO4eAM7YKC4s
IostjXQ3vQk25iR0ilPDhTGLeUUmUfIkc2eXRRgIa480qwE12fV9qN9fbtP6PkcQZL1KcoIY5DUV
/m7ZciOcuvJXOQ9o7yw4uLybjylX4QTNTLRFhfv/Vj/3q/YlLeeql6tz9Qbov5blU6Bs9YreYdxn
8x86kOEw1FsbZFWTP1XsOvEEZwjKE6ezMGkckm7nG/OZPJ5jQ7EICMELF6alw0VwktKXsWJh0Wf9
1zdsj/0ZDfCKbGQzHd5es+wOs5QP9/TcEM49jYB/fxvWGhtb+Wy67VtKeuKp85xLP/RX9nxXi83W
0ViMT6cXRDNQS48Ny4G1bi4Dp32RpLjtsEedR3DcanQw7UsXezdDLEd+odKIfBeS9n73/nPaJV5E
P0DIUu1ou9XXXhNbwhz6B3K+Su7FdDhWOb7jtcKzlVI6cTdmG2L6mBVsp8sqWIqqOVsOzGul8rDj
EaVtJdv2sd27uGxV63Cjjt2PZgu2cZezrx0vARwrUC22KY7XM0HYaGtAMfVxQBwwDn87627G3p8a
fzmDVrHDwtdB0v25m/+are5LVzoD9iXlcUbOp9XbSzZ5Ntmn/XFKi0hy8m5OkPfbo7ugd9qetW0z
0Sf5181xfgozgVkyEcWMmt2HPZywu2c6AYNRrCy/s8rCh0knA1l16aEt/TYyGkZkILRn+++6MbmU
bsdYzLAPQneeyfP7q1y3PQFzPSKQquMpIaGQL861c+Gr7IUPvtwmTFPG6XOxBGAZpiup3wS2KN6M
fmEbzUkI0C/jRLBUKuzXdcHoz3fnCEsehgHcI4XH43mxsjwaSc301AXF0h66eoMJpDb0R/81ref/
FGuYwBv/0waxnjRiTlKzzA+tg1VTsRGMhHt+VX3m/nAyC2Zo5vRuQmIGy1q8DQOE9CSt9xJf7TD9
8cwsXvGdoa65ZMwP52a+luZ4ED7B9JOJbqQumXl0dAb4Wf7R+n43Knmbqu2eyXXYBj0qF+8XoPYS
LFTXLNLDAZ9UBk6Nda2oiNvMN7EZYZ6sIzg5SJ9zriH0/KG1D36f5Lf+lHba50xHGxqtOwX5Ru6I
nL5KLXNZgUntwc6q/qhk8tEtqRuOc1/FldnTMoqUdcmiUeb0GYzXdMiFEOfmf3G/4xYVxSgjK9Ma
VDG+CJJFu2x624bzNlQ7Qn3J0yx8dz/qyQiynV70+s4Irwu51vqNbAmr47H1tk7Gj0iYOLjls237
X7mN49tQ1Q8VAZkcU2QX6O6JbXl7rEe9P/sFxgiFNu6tXPn7FduvB652It0Eg2LY+VkxFiZRi03r
mpAhssGHtl5mvc886PxSPfl+hYiLDJCmPS2NQeJsaz71ffpr9hbCD3qZR6DYaHz1wonzCWPH1FAH
ufR/JuvuYGymXIZZFTjl8mfr4fK9kSThgv7NQNu3lv0L7SjJ5LlLuhoyFK0z1jhjKz0ylIzl5D/q
9wA1raQZ95inloMdTCtCZd6Bq++wDGxMruitZSxdLld43y7AHHneL5byd3x0KEW0QJlYKyF+k6Sc
N/teB9WuC9QkjYb3A//LApG99HwfABdWtsWv2XGeXRINO0HqpkwYOeQO0Mq4nTW341VI9QgE+TFb
J93jchbb9ssTHni8nZ8aHPB6r31WXnmyGwtHDsHkzramnb2QX5WU7KphVnk+e9aRC/XZxwicPAby
R7NqTwSSc9IJ4JstYtU9Oh9O1O6s6bTpo94Fi41AaDwB4DgRyVIF45zygfNh4iiztHCuc5BvnAI8
3T7Iqt/nrAVZuQV6vdUAKc63Db1KYoVx1Jv5HXv9nb8kvzoKx8bHD63lHPGMNyfhUhSLG0IcI3vP
9Hht219r5V3hpOPa9rCZSM3slFo0W6kXLq5+UG5xI/nzdbTrBU2h/SHkfFg74yET40dO68IzVT+s
xbirqn2tVe+GYY1wkZsRmMgYJZCrImo+NGRq0RJ6bVB4kg4B+orBZL8jxenv7NWnNWNoqy1rvOKC
Wfc/0k+PTj6XseiL2+KPn3qtV3DFf1iKI2Og4IvhZdDc6yj6MY0ovDvD3VS3ycSUughkpvWHItFi
RHyMs1Iyrio/edNF5h8xM0/D1lhisVpkhJojteXgh7on1J3Wv7dBxaevJ78Jxbktg+/tmyV7TZ0Y
6BBx37hVkWV+V33HAnDFVYS3o4kB9QIeRgv63KrS51glqToUp2ZZ9XMjmomPdAYZoljxUeMOnvZr
dZGrgQvux8TKY2Nx53BBCokbS/PRmNbbkCZ4nzMUyjzUO5bxurm4Jrs90SB9id9K/aIlKeVr3RzT
JL0Y+sZ8a2F3aMkd92zDrHrDuYsMX07mLEaL0Y3TBw3Qh6fMJUqldXRc42kxxONY2t5dRbT3NVQZ
bfMKeOOhoWrP+tyy6lj3adUxIV1p/tzGe143fw9pe8gzkoZ63rvUGx+9SrtobnbLcdh10uSDbgKl
+Hjn9LFudCQHVolyOjc7NkGVvEwia2Mwqz5sUWuq9a4z8AYIx/TB6IjcE7KXMX1w6C8G/ILD+GmU
u4pJ0mFM7johwTlEFHLgmUX2mqc4iGzTza1Qrw7JOB4NBpnxgF96BOnkn0y9xo2pqW9u9tewNRHn
hj4cTHtZjuRzOxEGGKeO2eBL4nvv8NEnc+3UFfMj6w5IKWA541zMOPOkMmFUIdbQW/RjzaHPbALF
z3+usryAjuK76caj2YoLMdZyq7Kg7vURFOXAaBS+uWTYaigEukSfh/nQlGeudQbTbyM/5bRs6VU3
sDPxqGbr9ZdgxIdTDQ8KE18tftj8xQ13l6f5t0arXni8/DLl+kz/EgsMyLB1eUy5uMZGPPkIXSg5
ahok9muGYQJvCP27SuwrPoIPun2tvENOZha5LzU2+BmPouHHGFYMVMoPHr2cQ2N5ySEAhknbZbOF
8zv2BsbYRXzHT5n+RmH/KnP5SkLkq2aaeBl5BbjTRNwQxTXPdNNgG6rT+C7+0c/xnwfZksmCyMpr
xqB5q7PM35uexzEiSMnW9KCkmYXlMDi2jFfPF6xFRgw0UYdRDPYB0gPQB7tY6IS+qvwum2kxo3U7
Rb5lQrm8ashWREFCSGqu/OBy3JmDkFQNaq/p84ASyRtgd+lqubgo6DP512MeGGqttzdhpzjvScao
3I5jbGDd2iCAM0zHetDb97QqPkfd+5bQhcC3a2xuIPawMo9NqTwUDWPKQao/1mvsd9Ey2lOUJF6B
JAbbM9vfjrjgb4xDEHuv67ec72zRuP2aKpRQuX1KWRqc8UmQczEDjZgqmJYvc4ZDk5OZx13PNpXA
8WgURRb5JlamVKwIzoPVN50L+6U67JiCBbWTimjUy7AQM2faSG7qosOD1f2CXqx6NvrePeANHsDD
ZnEnyg847Ve+cxPcJXbQJhsz8nrcoW1+6Sb/I+tQsNmTPtMTIC8sdSvdlepv7rL2ARqhf6IAHZUV
Fy3Svn/cBlLx1i3xHUBxNWPHGTGFXu+9RlllH3Lr7bAorDQsxRuVlxn4mftkZ3UW+jaD/gEAl9Ci
9QBnCrVkYq7kUiGpVeyQ1hvRUiXvXkXrhpyodtMnYMZfpGcy/3OZ27gcU5lpOUGZfKFBu6yo44PZ
zVfU8PqVxO831y5ilbmHewIpXLR1Sv1+jkw28L3b5GGpg3pt98nVBkHb94xLNOHQq88vTc56E2el
LjjslJBo2lS3Ezka+GwjpWplSV059lFDlLMrugRlTj72cdZ7M52U/NKVOce1qp+tRMRZay5P/mY+
WBSgQfKQlqwMEX9xK2mfiTu4u3ww302mb7ELsp5oVK901cQYC7dHEeVEA493a97WaMy0s68vbFpZ
MA/5Mu7TxqZKhGQFR1Nh1eJ0Its8dhLzZI0G5i8w7CifkG+Ldnsxh/mVYoezhlR25jqMgBYn1KyK
PrnvB5KD0WkXDlE/Y/HTbQAm/ioPMpFfhjm6UVWC7Zle96G3xbnkLQn1KT3K0T2z2ro1E/otj+FV
hX/Zv9NhWhzmrG4LGe4/10P1vny2449bVQ5wdPOOq0rPm0ywl+PUEjCJV5nwvqSAIqwnjSV0cLPw
FVNN/67rHdSMTOIR0wI8Mfzuq7LlHgriYpGLNBqlf9Iynu2qbmijCD3hgbbTqAJ3Q4N4L88/JjZf
0b1BcFrENiAwD612zy5JPtJWxDgS4ezrSUweNvGha9UabB04g/U8oVMPJvidkIX31eszZkv2zquV
wjS710G+hwA/kGOyrMy5DMGrymvGl+qaw1ldS4vWtjdQLXn3RHvTfuqsvoj19mBI8Sf1i5skivth
MLdzuiFwGvsN4sVHSDRyupTawjI4y5+4zMifwayJ02ItMeNQTCGesromww+C7MrZ2MDOYi820+3X
24MFp/eyecu3xzTwt5EQuezkDzgn4hwzZeZO+SldmPIPgIXXuZybSF/1+qlT6K79FDsJnuqnZBAq
6oeh2XX+th3NKcvPauHC0ifrtYFIjwSX4CXL6fM2NDEI6UN0GaxBtfYVkosKotbes46UQ81cpyjD
OuEibC3u6X8+sMTZl5qdxGMZm7Nn7jzP/i5ay75lX51AUDnk1EHubEXC5ZlcNAU3YAZ57PnObmuS
v5Ptaw+CoAhqbmN41jUCgnClu5hNbrxZSPgjmsQvQxZi19sFBV2fvveVGTaJMxDnruqHksFNxPKl
upQSp7QKnVKk6eizcKAO9HtLr1Kzv2y597g1lQpFW7tHRy8oF5kSJLA6kTAc8z3r1xMAUv5Hk0YX
ViWczej2D3bVxRvyfQESErRGYwcG8HjTqtc0l28IMeojm7VTq2/1URM1jmBrvIj5rfKkQdkMM9C0
n9g04Abv5rS8qvlp4burzHpO1vJpwb4rEVGiYatQ8C6N9EnUtJh/4Z278wfnx+6ZUSxlHYNQUh1r
7wta3QfYj/OW+odRVcuBjzdMC/slMdM2tPS7qYn1ZfYQ3twNGJQ0cwhklR40Eor2tiv3iepua1d/
LfloELnEUN7NJ8R3+W83l/khdfGxWJioxku+PSJBremSi/u5PuADovGZT3mThLbJMFiNeA7l2dlQ
WAzkCC6doTRBOz2dHG3uOD5VYKkmI4IT41o9If41rXLk7yke7dOL8vnFvVFexwKGannOW+eaKmPH
bU+npNyXIsMzcLwzQVVCLJReJDuhTYSBMCfcqtancjquuiz204ZblmiavZ4tj3M5RQYVlZKrw8YC
EXiPsFcurz7WXHeAg2TDwnkHB+OWZKoL5NbsXQ0RbbKueSSchdtf6mfj22G1Ebo9sWzQS/SiJNvE
eiJ2+oJ2JbV4r9lkPKIuiFwFCWgYfKVMfrQ+k0cCWx8HPHEmny65aDVAXTxCdZw2zWKJtE18Ocr/
BlnX2Ns5zzJpfsrOPqnKVqHVS27zFQ2w1a6vni3mnajRPDW40kD3sxRJTr2bJ2/NsOxnf0V0MZJL
YW03mxrkXCjGZzzO4fAWM6zm/GiuxhDi/WUEhtvxxBrVhaDl++qhP8FXPzR5Y+6GdvrMDbw0Z8/S
Y8Qt7DmtXg/kHUSUC94gKOojMuUOgNm9a90cbu1/usr7tIfQ9McVviRwJsxHJDETO0zPLsow1gsV
RY3L0rlTlPbaGBWa84Qx/X+DN3/xDM0xpk4z5hmcPMKgCisyhtJtqwF0UxIN7jgf0QBfW9z5UKKw
zuahGeopSjNcuLFK0VrGew2WPoXPMobKKvBa3kF/ASBymK3BCodZh0gZ4BJjdt2uGYJX060sP2oA
1OuUGKctIXIQgi2Nm0KHge7i2mu1L9Nez4vzTUC0gdUzWuwNy9i4nll2+z2Nn5Jb7KuEHeNw8O/8
qdNov/UE+xPX0MwQM3Q/zLyb2SnCnuSiglozfzKVfTO+mA62Xn8LtwMHqPA6gsm9Dzw6Lq3xsRtw
BBkJcwxdH0iRcSiPMYTkPfLHqMkF5btCUr6wuY1cgO2lIa3Ib7nP0BcdRCLKA3azWZTO9jfLlxFm
0N1ZvnFw/YkpjpnMOy+mukN8vvJG8xDdIquoPzRtmSOrbdfdClOEM1KpcTTZjh/mdc2J6CKjn+xn
w1LpAW30vK/lyRrSA7ZLWE+49Z4x4odvVig+XBdVAoZR1SofHGVwPNr2znayL5Y/uOFlV5AuJt0f
8Hv83g29VjGPH7JJv1pb+43sRWBFC1Nk63ip4GaFYVj/qHX41oxar2KchyaMpfK2S/edWZfhNJbg
jEYfda72xHl8KVAVw4191VuC7X424eU67cd+4s7QEnkSdzeCQjzW9eyHUlnFg7ufluLZZW/CHW9u
e8U74GCBOhgMBcZNXTSNy7fFi9VcdetqjcVr3TAHL7v+XTBOPXZN9aKc5gjox/L8g9G7cQIew/Bg
6s1oQcrEgZCjnrdWaDATJx3DQn8fLNv6mSdFemtQlRaGqGmPcnZUCOFHZ9yThsOGExOcAFMlhhj3
WfniPyVIR8O0s4cwHq1Wj6Un8UGdj3WNj0Xell9reXeC2ryjlvhZpCrCq2sGFIZsVtZ0Q+yQ5zQN
po5+U9KfLrzOuz4DeSmO7/ZhhCYZMSZ1jaNmdUiONETt/dxDCjCQsQZqceLdG3wN8Ayqi1vtlGWs
eZ6DAffrNmgngRIsEDgFhkgQhphUmL3FqO7gcvpQCfk7wbqzB1V47C3gullVrytz2aM3wyn1YymC
pmfrWEuSngj27ZRanhTTtmHozOOYFfRvucvRM2JkW2snX3dfpQHyw7NoO4E9fWxYfuW1U4UJeA5S
DKwenZEzL6c/p68VnFYoL73B53er/xqy+hh8ytASWi2igvrYLPu50FpzVxsNB2Ph5wejG57mYvEx
oFtX7IioU8fkL0e2OMLZUxD0fOuCno4wWQUJ6EZ6gg+AIS3G4sN0oUipblCzoORmF2FYgGyb4elq
cxH2Vrf3DQONQ37yVybSZdk8pyt+VXjsfYCzJtyVyfuU9BfBhU6xQfY7Ajoeb4AeljFFiKXNoJht
QO/pJMpBwypGmSGIULHvt/avP+UvrmDWm1Q+Q5c5vbRtFpWu1l8b9iWO1nwZK+K9rkhCVGvmBRMO
igdoslbO5IEXKY0Mrli7GSvFwFD2SWy6E87oN6NqHn0cJ4oXhqT2gWqupAvdWXmVRduSS87BmdrK
tAPB0crEmVGKo8YTg6Qvf2y7Y94jVC1Xz6PBOqEUxWnfQ4lvW1XoLNOjIxkTDl5+lTOFUp0z02oX
Qms8/7EolTiWHT2MRAZtTS6eJs7d6gJjHrPoPnXhPVjLOu1MeAWjWg+zTkKJmz3l6r3Ypl+tiyg3
Gbn+5QBoMBhId+5xtvO1ncAHW4PSn0v2bLODarPmOVlyPdqG6cgM20/oNseRPHpDTTcTRycC61dh
4SK1zg5WNw6e80Mhwk1fcUDukfBatLQDjWfkA0dStwSVxvfAgRCxlkewU2pc3HR+KRIvOTIZN6mK
hx53MPWUaWRKLbMXQu4FuUye0kruex9h4dIS1CMWHe8Dzve+x0/cxX9hXasywp6JsWPWP5DsHFdC
3E0SKDNL76t2bfI0STdbuTpzpyfyPM+gmFz2mk13nismGhloa1vZV7wH72MLwPCsu3JcwnFhlN45
BwjgJ69oktviEKQrp/G1pcXWzeUC42cfhjQlpJrogy2fI+gwDvUNemdwqMJdNhOWJX5k6jKp1azv
7ub7GqKIZNfpmCmNgntPYxVHsNG0J5wWRy5Zs27IsbjO5nM7jCJYjOUPEx9FNg6HiDtkl6U0t2OZ
cvggmKjuK8S3SUu+wLr2mYHO2XO0ZLeg0ycP5M13srMqrHdfLM7Bkc4pM7U+Gu6OTU2j086zKjPJ
HtgNflLtHMdFNQKmSg8Xd8l42ibTgRDgeYnBFNZgvo0VX7k8h1VDq0ITxKp+e/A9W7sioSEAvGF9
6N2rfHTZBA7l+j4vxSljIX3su+GR6LBHjXczKhz8VnpRRJp/Lw35NZZRhhxtr/2iiPjOv3Wmy7Tf
AxKaqfyeNcLufavjM7LkoRGpFlj+8MXiWYH30rpUJmwWky7lDXjjIZPRXMaayyaK26yIWrAaOx66
Wd+pMWbLDXC4jRO1uxvgrEtBZjevxcKDfZK5Hzlc0EXNQL8mzM1nW9NQI8fjXLw4bUInXVNdu+8b
bjcTcpBjly5/NzWOfPg8Zt9KFxWai5982vpETNOWBBsCJ4o6aB060OawMQNxD47d/Aii51g/1ngA
OQr4rI412/+mMHiaOw0roIzzDxblL2MvBlZpYz7Z5cZczHPEpeUZwAM8CcoaFL4maKMn4sRyQK1N
CoHAcfvnPiccip3bdnaS6j/S5c7IFMC9cUb9IHX+G4nQfBxNR+yFXAOvsd9rr3JCHA+OLnbBbq49
FI08ribjypL0+hX8TtWj84dl04+VikeyfFrsCOp3w2nrSG+96bGSatgbUNuBbfJUxwer5rZilzOy
AucyvbkguIz2HCI/HBUUGn1VioFb5PGCN9e5loqGxNVtuH+4rLw35L4gTXwFcMfa9CPXjJOTjZ/Z
CvHKpL2KvdbRKLISBpgcm2a605UYuLlLhGsQpffaejZNSMTmccUrB0Ihfy5tAjAJwQ0HhX0Iq9LG
KJhmJnQGclSvAonUsB4rUfwA5YWu0s6myb3sZd9rT7Ash6thLX+yfTJPzMI85y/AVX7QW+0/m/SS
WIzIUBHwDOn04ZTZF5HuNCjoNQLSjogsqtFAqPPWNM9+PfwH9swUDC0GSGZTM+40WaPrGxJ+i1gA
ln9c0kHjGngRds5R40MpUPpviQfA2HzZjf6lL+9zI4swa+iqzVm/O4Bth7TrzplDTzzdJ2dkcpSQ
R7VaWF7q8zEjR2fWPVQ4LFsxhOB8xHUxLRBXLzMVM21usBFG3v4IUV5KDP+QxpYFG+rYIZTW9Wdc
PhhXOPf0Y0NHk0GBR4YXSJAg8LQbcPVOWFjkOGHUeUe/iutlVvPDSuTgW41ZayO7F0dvqQu3BCMF
LYkRrd8oHOadUTzgv3PyB7J1OoeawqlXioGBDwuBBA5tkB9DXR5ThQ5WE3rcr8ZzBZfJe7VWu35g
IFWwjM8bhuu0okSIZQWKCIyKchsN5dzc5x1E4ABcnuuGRYmHioX61wqmxqV9Xrp9vuYOvnE4omZl
+oonHDvQ3hoj3yP5cxo0FtMlJn4YQqncJpO0A+GwDYqACRs625EVwAiYB2N7OJHN+pSme6oTVZC6
ZvJ0lUigEgc6C43JXYH6DE+LxoUBv9VY7/B8Hv4ij/D1kMlZSwRC6R/t+/HqODrPzMzG2rQdnyA3
faiqmrPfYpGHb5rKoIRED3ecF4ydmfE/JNu256DCJ7Kr7FDHRIPE4m1H9B+sBZw0lrPfVLdW5Glb
j4/NVz6Zfwv8PSJtMD8L6lok4TCxW4rRUdIG0ljnS6p2NG+oYzfe6NSc74kunhMXmXqccv8zb0+b
qE5iWAFp78aOTCeZuEJPNJzX3A2XXNU4+bTM6XNGF9U8YW3bOfbe0qKOy9QzBlrLajwZ4MZA+NXe
rTjkJxSXQY7iLvAQptlU7OwFXLiHbHqvhcNS7P7WTUWKklo0Nyzp0pu2iP+majxLONK9W4jqULtf
i/5/3F3NduJIsn4VTq1mFriV+tecmTrHYPxvl8u4qrpqw0lAjWSEJOsHEKt5jVnf1V3MU/Sb3Ce5
XwqrmhSUsa0445peTE9j6FAqMjIiMn6+QP5UXxjamRFH1xaQKc/wJDHn+2sxz+M+CridaeadPPga
kPaAiYqhtNkVcFjhEE6nfi/VlC/3uW2hCjcdeQnyCdAzqJkz0s/3S1weZjPDgdnFwRqEH1ZtB/Hm
ePZxguGGflB0F3A4zzFCHO1aemEhPYoK04WFfgf1YdhGZQwqHdB17AP5wfeHs0gD5KwzSI+KNhoJ
sckhsCeBC4VhNCiuzHqLENMZlZn16xSmGoWVC1TGFSeK3p7e3qM7qEBl9Akzgfozn0bdFDr6GKH+
r34W24hoWNdTYAkmxgKWGIguGq4AmWUszx6UewYQYVRJDHL8G0MZwsryYmw45g0PgOhqGrcroB+d
5R6OlTrzjleqhWC5Z1zPYJFOihQ2T8f1IpgG6JYLPmhx9HBxH0w+pgUAGlUPUw3jGbyfPBxbxcNJ
CsfKy1VkXwdL/QKl6B8GYWx1lwlywAgVoInISJ1O20L+NU7yxY2PRIQC/5ItYu8jpsbOMdsTsKRJ
2u49oF0Cuwkl85BfK8wHJv8SfWAXy3RmHzsKgCYBLoOqF9OLzkIvPgdIu9WL9CDu6jFrn0005i6V
9uLOUwGuhqlNGrAhzhGiiY/bC+i0osv8xU2gLTE1KpxgVgGqMAZJu9OeARQsWaCioy0W7S3QZzZV
ZieoOLo/Mm3zHq0dwIczEYBYWUDeh6acI7eKBJSIyy688zky3L1le9nBgJH5EQDonGvvXjkzGOpm
PSO8QfjGRQW+3i0iaGtk6fPjqYaSPjZo3wwmaMIaFKuLJNSm5+L+jYj6/I7BA7hUNA3YFm2UVk2L
adwzVTi87enwARM6ckz8mTh3CpIwR/eYbGrbYvSAkY8NH+XKYgrfas49IDl04Cv/CqwuZqK4bcmR
ogJgf/Qr8j4YszNbFUg5oUHQXg/o0BE7bwOkwresrxqmJIi5BCvsHth+YyrFlwyTWaDJbwFe0pnl
mLwrhrKIoSH3DqYfPjC8W/vIREWC+CzmlJXDycQPxP8Uc3njTBD7EsvSEiCARdn1RMVkUZSdzNLb
IFqeTzBTSUD7P2iiGG82NOIrdTr9bCkqF/NixMCL1dzDfi6QMFPHsd511CUXIPfioxctPrDBoMTS
xyV8KAa7oBSkow6yD+VszSUmgkb5/QfbBxQkpsJYC8xRmSy/AZxaTG4KWfHbMmBfUIGlT9KrGQaO
svnDV8hZuZjlsq8HE/RXtU9yB2DLEDHxlRhJMFXuh2IggqZ7uMgYxyhsOdIdZ7QyLDACYPKz1LVn
CjB0RIPxeqCYCbDhYBpeiZXnE4UvYv00XfinYg5KiEkwerz4BpUDJM6FCWAsPAmx35OpWpyK2QHA
D+u3l33xQ7GQAOMFxM8AKtdRrOzWU7UPAYon2/PBV8FIMTsk9WN3Pr+/1lHLqmIWgph/MFdRmYOo
PEDggFJtIhugfWxjnFI1IG0+yK6Yg4knmEFj+mAzaIk5DFmhnkR6WgYaJ2r55xwjFsRXYrMW88ER
DgzSRNkoTY/FKsX0nDmgqoD3B6Sm/EgIl5isYQfR0PY/egt0LWDsaQJ0oE6IqrBgfn8qRiCKYZZi
jkbCnHMrj3srhhnAYqAjOno7AVpx0I0t5iCJMaSDACm/yaIjpkGIUQ5CXsRwKHQEocBH64vfqRhv
IsQxyoy+NoHxFiM9Mgwl8WbRRYwKE/GDARCH4eROV8FnH2NQvAcN0GwFV1FYg5b4WzEILwduW1/8
CxCSSoIIAiKa+av4KGYPCvkXs0y93iBrH7fvgSuCgSsphp+L8aWRebZAaLLAHJaBzbju6xdBwXpR
jJFfYg4DmAL/vNP2F31AQR0pgO0fYNADumZH8QPCTugsNVNr5ImBD7ptfLUxESJx4i9IbT+oQMn2
vA+AQ+NonR+a2mKcYH7FAHK10jH3DwFDhv9/sNlQxXizYJqPAeQ01GIwdDVDJpIF11Y4GM3mQGIq
UEyPKSAYwvzRRI24mqnDuRgbH6wUTHPQLx8w51e8mDJAmQKmOqPnqBzuW5wO5ujsto2hjXERuPcO
xRjZudlGRNs5M40AV5boRgzLFL8RI55KHZYBQXK+bCM5i8W8a/3y/u+/jJZ/m7gRGo6Aexum7/+O
z6MoLjAn0MtqH9+f9m575X/x/Rfy799/8ac4BWOfP/mrq/7xXf0HYh3fqeK5j+s64hmXPvTCzM+K
j7mbFLcuBt9kT3+7fgO8oCB0EyEJfRdtkXjWj8o3/SGhlluu666I3X+8G0V5iM6kW3fiR+G7x6/O
xv94hxqIkulrnn9fUvk2T1EIOF46H4N0W1MPHNOxUBqgmEjpWI71rhWgyrz63jAPFMOEE2UqhsVU
22Gb2/z9kTu48PQLVsyuLV2i89QrrPkjmMDWK6oRehEPjANmo7BRt5iuGQZK1WUemMaB4mCamokf
GVDFmv2z8UBTm8oBUw4sy7QVoF6ZpqkaDt5RkgPtQMHXNnhkWo5pW8bPxgNmr5fUQBBU7UDV0TmI
uknFZoau1XhgH2gO8AcN5HjAJXDqZ+OB0fQsaAcOzrqOZIhjMM0Ayp3MAgtiYBmKaukmgFUUNC7+
bCwgUInGgaqp0IeKpTqOreg1lWixA5XZNqZuO5qjGz8hD8zGZoEdYIORuAU0EiZsOkA5qsmBOAqW
qjjQBjpYJFTmH9b/pzALNrYNS2qgDpwDBpOnqxbDsbdVVa0Lgn6A5LZtK8xGaAMl1S+wjRv+yF43
AjULwbj0Mnw33XBVvvsZP/pB9fbb3286ERqaB95JPxVux5r4H27Ie8kLKf2pjS8Fmzc+Sr9Nt378
+PLlsh6ftfkn6VWlhVXfVH889d2EJyPg05Xu0uNbXfMZXJsuD/mYb7pLGoT0j0Vu+VXfheUpqieJ
64YBD8cVKeGCODAUTQlfuUjKRBWd0rERx7gp2T6Hj9q6AZ8St4Vlt678B6C11fxIheBJn0I/c8et
fsYzN60WvvZSoTyavkcXBBIetA5nbuKPpG1VLcWGGfrhE7CYZ21tlyf+cOhyycVmiqLhbCt76e8S
4O93ie0DKPu/L//+8XVLOVEM/c94gA+DIQ99aasJxPQwHEdJIlGFj/ND4Xmm7BzmaZbIa2UEUt9x
0e+dz6r1laeJVZ92Xg6fJemdKAVjS3Vw6iYrdxLN/VBiiQpfuilPsHie5LIqINDAnTyY4KRKy9UI
lnvkhjOeTKv3Frw2CXh9loANsrkwCQSul2ZR7XBYTympZ8pxd+WOvNatG+fDwB9t8kJc+JpKxLG/
ZTot+FSNyfIkcltANQefJXETDllj4gkPR25FR0iFTXCwT/whrFnGk03CDsEGniCSFaZuIdF9yjo+
UzBO3GTGQ5ksBR/gTsncFTfOpnvWTSJEuCQNgQt9c7qnSDvzRGICUwhU2tloS0cwRiAMZxlg4KvX
Ll0FRsCFczepCRjgi6qnvN4onfOwdcULV3a/KAzRJc/mNWnQCbh76WdeXvdQGFyxxvLbB5oLn9aX
TMDjSx/qPXPDNHN9mc86gXq/zJcucld5MqlYUMqciJ80PdFXEaqr5vKJNgjU2lUU8tqtyyA4IldC
t1dvXTLBJNi9azfz3GTLyjGLwC2+jpIFl3UFhWlGHqjm/DCRQWgqDjdRkuUTHlSUShZT3MJvI1g5
+eAhElg95vXKTZxot05YBE+bcqJfak3kkaXQgUpx+ejHiB1UKxQcVhnBSe7POe51yVgirFKweOGO
ZeOhqgSi1l/42Wp96uQlExzoT9MELJacS+Qfqse8XtoeQzEXmE4yjuTbo04gc5/hXI0gd11kTqvF
lvJhEPAEGhkGyp0kskBTXG76bjKsnW2LgNvdAqVSaevTdevazcsg1beotqkUqhT3G7cV/QYfSTqU
zAB4QbULrxcZ6P/MA+2RO67fK5ljUriNt9FoygNJZVuao5kii9ZUC6KWP5pLAoOshW7ae33zt4va
6ZaJzHUVyN4MhT8RSn+bSHqHe0JPVdtUGlsCS7A+N5tUjb37tc7mPBmg5yuOIDRmAW1SZgqB3jtD
KEAiSiG6Z2nCXelUAGK2esrrzzPW+lBRKTeMwhaeR8m4xgIK3XORL7ifSavVCJTCpYv4sZzoQCKv
eszrWfsBLmJFpWStSRAI+Yh6okSiKipxmurFPs/Hfusw4XW7pxBc9/oo6uLVGkv7rxIcskffRay5
1Zv5yVY2SSXg9hc3zVodHkrRXoy+rd7m9cLx1Z3VnFCKIPKJuEa1Tt2yiK5apGC5rioUSvMuD4e7
AqhMgZGyKG5sh8O8dZWnkrw8UicQmh+t3wJ0Nvp2bYxMtVHJYaCGreLej7b47TwCDVU3yrM8AiS7
Q6iGLW9A9hyiEXKZe37zMyTqe3nC05omMZ86iukzY9aHv9VTxcDcqu//Iy+fSzKEmh6J609FZ20B
nC278kK6dQYwtSFFcDWKpaslK/PENZvysmWubwm7cvBlEUkj2mUKlQc1QUBuvyEj+hHmve6qG9Dg
DWy5GZv8eDtVoIrtb3o3kLXBz3DSD3+beAivpZnsQBFEDQ4RohlyTFSXPLOnlMhzD3wCey7L5F4T
sv+SAtdjEvCxm3qbaoQii3JVcJHGlshSLNjL65tG4IYB2T90/c21agRr7XIkIdAzsEmXIt/TT/zW
JXxGmfCWQck3a/WfVY6By79cfUGRjDlFEX/rQvyjf3i7yQqmEOzcGapoQrdmtJgoxW96ZQFleesY
I9AP5zyWVQOjuKtcYMgoMGdqJ4NpBNHstaW9iBJXEjemEbB4bRF30CYQjAuEX6beNksIzvUlj+D5
reWr9LpEH0ZTcUPEk0dbR0TU0TemjLMX1dwZ9BQQEObBGLDaMi+edJifaeuQteRF/UybBDt37ca1
XJ1FsHU3SJFvCRpFDc0N6q39OMYdS+KxqhBIRR85GR7jWFdyUAZOGIGncudxv55sLUvWmwryHb9H
G16d06pKsIV33EdbqcQKCg9AQB0Lt21rzRQa49Nq6O5gB0WVw2ffzUIuJ+woVNFZlid5/Bjg2eQ2
2tkUgvN9kYc8xYDdXU9ApxCB/e7HCAQGxa4YFUBYKfyOK388RoKtx9Nsk0PrNM2PjQE0xLN8vD4Q
zSI4CjtYJLpskAmrnvqjwNT+W0Wpv3nrIk/84P/++a90ygveuvXHE0nZ4EZtAmGs+ePu/FmUtC8R
SpXpo2NIUyj23IWvPc137TnieZZqETzjKJqOo9YvrTs+xWXMn0nOlmOZOga2NOfUBc/9xJeCzUxB
9NNyCNyBGw5Um/bI83kbEIHVYksHaf0Mgq1GlclkB2UC1XHJ48yrOQfrZe81L28YnoG31TQ6s7l6
ceTRb7X5px4CUVnV7iU9q/qm+uOTyVA3SgDOvLl19l6+7lc0t3lacxPRClo95PX6S5htuXIZYy/2
kd3FtCdYSdh3I4LJ1SZ0RYve4zY+EXf7L4jGHwYTdFhJIkOgpA7FXUgiSqBWO1GWwn2UyDIKunAd
ZaeU4Mx04IIhtFGJs9DPFN5o1+PjTZoU5WNV+4eoNkLFaasrbrLSQwgOe0m09Zej2+5fJdIEwoYA
oJtgVKJEl0AuuhEcHjkGYRCEer63NpbpqnBn9w1FarrLY7f12U3Gkru2PyO63x4c3fso+84k4TYJ
AqO9CUa5bu4iRTCi95DzLIKKC1piHIEcXxN97E3vy70EI2FkshRlhr3MA56vrJkpXOA7nPAThMxl
yjaB13jCh/IhFC35Tbl7ggySpPG384P5iyPw24KAvt/maz2bR0kB9Vm7UzIKI3XhhoXEhx0Z45cz
4tIf1q0/286Zv4Kum0aZJxkR1Gc25zDWW+OCTmCrrwAcMOHpSM6jMZ1AOaDDKcrkCzMjKZtG7HYh
KWBmEPAXIYUaUYIjfAUrOqp33ZDwFpEPxFhkTcYoLNFVtBIqEtAJlcyWF2yKTt5rHw63RJVCq5dU
a4ygaOFda8p2x09TLgcbtmspXq4mbuHOy5gdKkW28rEEZKscCPg1FeNff2vti24FOYKhUjRv9gVm
B29duvVmAop8aB99TrXclEpRzdzPx7V4PoWtu4vk+wfgmQj27ff/iVp30ez3/y2BEG6S3/8djoA2
WFEuEzMawU0HxYl+PVwi8JRcEeIpXi94dzxc1ZWdShFH/jTZOoUU9RO4AU9R6NA65qnkCKgU5Q7A
/PFrLqxKkWztA1N3O61mEjiH37Z8bowJaC4V3/zZkA8XshhTVKivlej2Ad/fffp2ITqG3MqfMUa3
swrV2I/i9HY7sQZpahou3Vz/Y7R18089kqA5cGv8lXx+CLR1F+NmRDZOrhymUFG9oNXnwZwD16hS
H8J2WQQ28gShEheegnTR3K51frmjh+q0sSj73lwwEmLVx9cbxWswOOGTXFoxexIf7JkZ3BvEHeT8
IHP2sniXdP5nshPfgcv+K87cYZIP5S1rLgqH0AYQhNK76/BkCNe0Ilr6dtWH1wsbshq5H8ing6KU
R6wWx1k+HQRxDRHqQzMnxFgiTVEKec3nHFfCHeUNFBWLXV6g6W5XJQBF2U23JnsUgZOjaIbBOLKy
p3DvKrq70wQUVYBAuKwDZ1I0gB2DLADwYVHGgJ/M5XsWRezgFD2kcqyKIid9jsNS20ZAwjZXHY/s
uOKYEhFuxZUo0koCSCEVIQQpg8IoMkk3ABnLIuHMyBc5iibrfta68LMsLdX2tTv3ZVVFUa6GR1zm
Izk4BkTn5pt6BxwWf8zH5drvoiEm1FVES4tDAWYliiTWzOlCMKN0l1JUt5vHXu6igUuffUDfAT4W
4YAyEbxWDVt1sRQh9w4it37q4ZEoWNmp6VWKQ/Gp/+QT9vpz+3OhHSBK+bXyXgpXvAt3GaXqkjxR
BIr7XHa8AO1ePeP1jtEadbgHUFRAxeTyCaaIQq/pw01CeULgzopqxeKUGSTB1wxYKAmAaDYpa4pD
kYDGwVqrfYk2s/Zff97uNiGu73/KSApEFECcsi3Yj8v1dhuxblpteqd7okTtjdDaD5MJLE2tD46i
rhsj1fwa+iMFZkknEXFh6QQTGA9RRihFnihy5BjAHNXLOyi6Cnoj+PJyzIkCsX7tGYvanFqhx/5A
837rfMwxKFG4MzvQgi2CZOBJjv5bKcyAQu9KShrYUyS2EX2SRAMji5oTvlkHyyQDWg7SEYexSXLq
xk3yannCKmNERvXx9Wz4lOQI6EiLLUdgNV3sZ6RwV5iKIG2cur/c45VmYNd/Jo/1EL8YBS5P3v8/
AAAA//8=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8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12">
  <cs:axisTitle>
    <cs:lnRef idx="0"/>
    <cs:fillRef idx="0"/>
    <cs:effectRef idx="0"/>
    <cs:fontRef idx="minor">
      <a:schemeClr val="tx1">
        <a:lumMod val="50000"/>
        <a:lumOff val="50000"/>
      </a:schemeClr>
    </cs:fontRef>
    <cs:spPr>
      <a:solidFill>
        <a:schemeClr val="bg1">
          <a:lumMod val="85000"/>
        </a:schemeClr>
      </a:solidFill>
      <a:ln>
        <a:solidFill>
          <a:schemeClr val="bg1">
            <a:lumMod val="75000"/>
          </a:schemeClr>
        </a:solidFill>
      </a:ln>
    </cs:spPr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5_1">
  <dgm:title val=""/>
  <dgm:desc val=""/>
  <dgm:catLst>
    <dgm:cat type="accent5" pri="11100"/>
  </dgm:catLst>
  <dgm:styleLbl name="node0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5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5">
        <a:tint val="40000"/>
      </a:schemeClr>
    </dgm:fillClrLst>
    <dgm:linClrLst meth="repeat">
      <a:schemeClr val="accent5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5">
        <a:tint val="40000"/>
      </a:schemeClr>
    </dgm:fillClrLst>
    <dgm:linClrLst meth="repeat">
      <a:schemeClr val="accent5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5">
        <a:tint val="40000"/>
      </a:schemeClr>
    </dgm:fillClrLst>
    <dgm:linClrLst meth="repeat">
      <a:schemeClr val="accent5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5"/>
    </dgm:fillClrLst>
    <dgm:linClrLst meth="repeat">
      <a:schemeClr val="accent5"/>
    </dgm:linClrLst>
    <dgm:effectClrLst/>
    <dgm:txLinClrLst/>
    <dgm:txFillClrLst/>
    <dgm:txEffectClrLst/>
  </dgm:styleLbl>
  <dgm:styleLbl name="parChTrans2D3">
    <dgm:fillClrLst meth="repeat">
      <a:schemeClr val="accent5"/>
    </dgm:fillClrLst>
    <dgm:linClrLst meth="repeat">
      <a:schemeClr val="accent5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5"/>
    </dgm:fillClrLst>
    <dgm:linClrLst meth="repeat">
      <a:schemeClr val="accent5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5"/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/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5">
        <a:alpha val="4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5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5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5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8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6_2">
  <dgm:title val=""/>
  <dgm:desc val=""/>
  <dgm:catLst>
    <dgm:cat type="accent6" pri="11200"/>
  </dgm:catLst>
  <dgm:styleLbl name="node0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lnNode1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6"/>
    </dgm:fillClrLst>
    <dgm:linClrLst meth="repeat">
      <a:schemeClr val="accent6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6">
        <a:alpha val="90000"/>
        <a:tint val="40000"/>
      </a:schemeClr>
    </dgm:fillClrLst>
    <dgm:linClrLst meth="repeat">
      <a:schemeClr val="accent6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6">
        <a:alpha val="90000"/>
        <a:tint val="40000"/>
      </a:schemeClr>
    </dgm:fillClrLst>
    <dgm:linClrLst meth="repeat">
      <a:schemeClr val="accent6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6">
        <a:alpha val="90000"/>
        <a:tint val="40000"/>
      </a:schemeClr>
    </dgm:fillClrLst>
    <dgm:linClrLst meth="repeat">
      <a:schemeClr val="accent6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6"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6">
        <a:shade val="8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6">
        <a:tint val="50000"/>
        <a:alpha val="4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6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CEBC55AE-AAEA-456B-B0CE-898495125C3E}" type="doc">
      <dgm:prSet loTypeId="urn:microsoft.com/office/officeart/2005/8/layout/bProcess3" loCatId="process" qsTypeId="urn:microsoft.com/office/officeart/2005/8/quickstyle/3d1" qsCatId="3D" csTypeId="urn:microsoft.com/office/officeart/2005/8/colors/colorful1" csCatId="colorful" phldr="1"/>
      <dgm:spPr/>
      <dgm:t>
        <a:bodyPr/>
        <a:lstStyle/>
        <a:p>
          <a:endParaRPr lang="pt-BR"/>
        </a:p>
      </dgm:t>
    </dgm:pt>
    <dgm:pt modelId="{669F78FA-CF29-43EC-AF12-1A238BE61BC9}">
      <dgm:prSet/>
      <dgm:spPr/>
      <dgm:t>
        <a:bodyPr/>
        <a:lstStyle/>
        <a:p>
          <a:pPr rtl="0"/>
          <a:r>
            <a:rPr lang="pt-BR" dirty="0"/>
            <a:t>Exponenciação</a:t>
          </a:r>
        </a:p>
      </dgm:t>
    </dgm:pt>
    <dgm:pt modelId="{E836C996-4A19-41E7-B639-BBBDCA8DEFA9}" type="parTrans" cxnId="{F35F7B21-3E2E-479A-9FC3-16E8CFA77BA1}">
      <dgm:prSet/>
      <dgm:spPr/>
      <dgm:t>
        <a:bodyPr/>
        <a:lstStyle/>
        <a:p>
          <a:endParaRPr lang="pt-BR"/>
        </a:p>
      </dgm:t>
    </dgm:pt>
    <dgm:pt modelId="{E1FF08AF-4BB1-494D-AD69-E7307AFADB72}" type="sibTrans" cxnId="{F35F7B21-3E2E-479A-9FC3-16E8CFA77BA1}">
      <dgm:prSet/>
      <dgm:spPr/>
      <dgm:t>
        <a:bodyPr/>
        <a:lstStyle/>
        <a:p>
          <a:endParaRPr lang="pt-BR"/>
        </a:p>
      </dgm:t>
    </dgm:pt>
    <dgm:pt modelId="{D58B518B-73BB-4FEA-BF8D-31B1CE20F439}">
      <dgm:prSet/>
      <dgm:spPr/>
      <dgm:t>
        <a:bodyPr/>
        <a:lstStyle/>
        <a:p>
          <a:pPr rtl="0"/>
          <a:r>
            <a:rPr lang="pt-BR"/>
            <a:t>Multiplicação e divisão</a:t>
          </a:r>
          <a:endParaRPr lang="pt-BR" dirty="0"/>
        </a:p>
      </dgm:t>
    </dgm:pt>
    <dgm:pt modelId="{76CDB1AB-C38D-474B-B5F4-790BC8F9F4D0}" type="parTrans" cxnId="{073E4A2F-D469-41F0-898E-331B9D7A44B2}">
      <dgm:prSet/>
      <dgm:spPr/>
      <dgm:t>
        <a:bodyPr/>
        <a:lstStyle/>
        <a:p>
          <a:endParaRPr lang="pt-BR"/>
        </a:p>
      </dgm:t>
    </dgm:pt>
    <dgm:pt modelId="{92FF89E6-CB86-4F95-B9B5-ABCFABB33733}" type="sibTrans" cxnId="{073E4A2F-D469-41F0-898E-331B9D7A44B2}">
      <dgm:prSet/>
      <dgm:spPr/>
      <dgm:t>
        <a:bodyPr/>
        <a:lstStyle/>
        <a:p>
          <a:endParaRPr lang="pt-BR"/>
        </a:p>
      </dgm:t>
    </dgm:pt>
    <dgm:pt modelId="{5CD13C4B-9616-49C9-BEF7-C5B58CD71D12}">
      <dgm:prSet/>
      <dgm:spPr/>
      <dgm:t>
        <a:bodyPr/>
        <a:lstStyle/>
        <a:p>
          <a:pPr rtl="0"/>
          <a:r>
            <a:rPr lang="pt-BR"/>
            <a:t>Adição e subtração</a:t>
          </a:r>
          <a:endParaRPr lang="pt-BR" dirty="0"/>
        </a:p>
      </dgm:t>
    </dgm:pt>
    <dgm:pt modelId="{F4206DDD-AF75-4948-9D85-67C2FEF31387}" type="parTrans" cxnId="{3AFFFD87-A288-4FCC-8E84-FB4D94DA31E2}">
      <dgm:prSet/>
      <dgm:spPr/>
      <dgm:t>
        <a:bodyPr/>
        <a:lstStyle/>
        <a:p>
          <a:endParaRPr lang="pt-BR"/>
        </a:p>
      </dgm:t>
    </dgm:pt>
    <dgm:pt modelId="{A0381CDC-1BE1-4ED7-84C8-EB190579DD0D}" type="sibTrans" cxnId="{3AFFFD87-A288-4FCC-8E84-FB4D94DA31E2}">
      <dgm:prSet/>
      <dgm:spPr/>
      <dgm:t>
        <a:bodyPr/>
        <a:lstStyle/>
        <a:p>
          <a:endParaRPr lang="pt-BR"/>
        </a:p>
      </dgm:t>
    </dgm:pt>
    <dgm:pt modelId="{06BC39C3-4450-4A9B-BBF3-CBAAD1842274}">
      <dgm:prSet/>
      <dgm:spPr/>
      <dgm:t>
        <a:bodyPr/>
        <a:lstStyle/>
        <a:p>
          <a:pPr rtl="0"/>
          <a:r>
            <a:rPr lang="pt-BR"/>
            <a:t>Parênteses</a:t>
          </a:r>
          <a:endParaRPr lang="pt-BR" dirty="0"/>
        </a:p>
      </dgm:t>
    </dgm:pt>
    <dgm:pt modelId="{1F63D015-3E5F-4F45-9E37-70DC904A9CB6}" type="parTrans" cxnId="{58AE2004-1C57-4999-88FF-4808393E7A11}">
      <dgm:prSet/>
      <dgm:spPr/>
      <dgm:t>
        <a:bodyPr/>
        <a:lstStyle/>
        <a:p>
          <a:endParaRPr lang="pt-BR"/>
        </a:p>
      </dgm:t>
    </dgm:pt>
    <dgm:pt modelId="{87EDCB3E-0BC4-49CD-971F-5452133B544C}" type="sibTrans" cxnId="{58AE2004-1C57-4999-88FF-4808393E7A11}">
      <dgm:prSet/>
      <dgm:spPr/>
      <dgm:t>
        <a:bodyPr/>
        <a:lstStyle/>
        <a:p>
          <a:endParaRPr lang="pt-BR"/>
        </a:p>
      </dgm:t>
    </dgm:pt>
    <dgm:pt modelId="{EBE2C9D7-2391-477D-B4C8-382F9B935357}" type="pres">
      <dgm:prSet presAssocID="{CEBC55AE-AAEA-456B-B0CE-898495125C3E}" presName="Name0" presStyleCnt="0">
        <dgm:presLayoutVars>
          <dgm:dir/>
          <dgm:resizeHandles val="exact"/>
        </dgm:presLayoutVars>
      </dgm:prSet>
      <dgm:spPr/>
    </dgm:pt>
    <dgm:pt modelId="{46C9D8E1-5882-490E-9C10-2991B8118E77}" type="pres">
      <dgm:prSet presAssocID="{06BC39C3-4450-4A9B-BBF3-CBAAD1842274}" presName="node" presStyleLbl="node1" presStyleIdx="0" presStyleCnt="4">
        <dgm:presLayoutVars>
          <dgm:bulletEnabled val="1"/>
        </dgm:presLayoutVars>
      </dgm:prSet>
      <dgm:spPr/>
    </dgm:pt>
    <dgm:pt modelId="{FE43D177-2D5B-4DF9-A653-02AAE2C0268B}" type="pres">
      <dgm:prSet presAssocID="{87EDCB3E-0BC4-49CD-971F-5452133B544C}" presName="sibTrans" presStyleLbl="sibTrans1D1" presStyleIdx="0" presStyleCnt="3"/>
      <dgm:spPr/>
    </dgm:pt>
    <dgm:pt modelId="{33FFC84A-0496-4DDF-9023-C4AFD2E1C73C}" type="pres">
      <dgm:prSet presAssocID="{87EDCB3E-0BC4-49CD-971F-5452133B544C}" presName="connectorText" presStyleLbl="sibTrans1D1" presStyleIdx="0" presStyleCnt="3"/>
      <dgm:spPr/>
    </dgm:pt>
    <dgm:pt modelId="{EC75E08C-CF0E-4EAA-8ED9-AD2E0A63356C}" type="pres">
      <dgm:prSet presAssocID="{669F78FA-CF29-43EC-AF12-1A238BE61BC9}" presName="node" presStyleLbl="node1" presStyleIdx="1" presStyleCnt="4">
        <dgm:presLayoutVars>
          <dgm:bulletEnabled val="1"/>
        </dgm:presLayoutVars>
      </dgm:prSet>
      <dgm:spPr/>
    </dgm:pt>
    <dgm:pt modelId="{A42C7BC0-D4FE-48EE-A185-A5D36C360367}" type="pres">
      <dgm:prSet presAssocID="{E1FF08AF-4BB1-494D-AD69-E7307AFADB72}" presName="sibTrans" presStyleLbl="sibTrans1D1" presStyleIdx="1" presStyleCnt="3"/>
      <dgm:spPr/>
    </dgm:pt>
    <dgm:pt modelId="{C975AA5A-5B1F-404E-8B5C-BD7AB3F07496}" type="pres">
      <dgm:prSet presAssocID="{E1FF08AF-4BB1-494D-AD69-E7307AFADB72}" presName="connectorText" presStyleLbl="sibTrans1D1" presStyleIdx="1" presStyleCnt="3"/>
      <dgm:spPr/>
    </dgm:pt>
    <dgm:pt modelId="{8115B8F0-2194-4066-9CB2-39EB1D365AD8}" type="pres">
      <dgm:prSet presAssocID="{D58B518B-73BB-4FEA-BF8D-31B1CE20F439}" presName="node" presStyleLbl="node1" presStyleIdx="2" presStyleCnt="4">
        <dgm:presLayoutVars>
          <dgm:bulletEnabled val="1"/>
        </dgm:presLayoutVars>
      </dgm:prSet>
      <dgm:spPr/>
    </dgm:pt>
    <dgm:pt modelId="{98F133B3-FF07-4C99-A82D-1C0636166109}" type="pres">
      <dgm:prSet presAssocID="{92FF89E6-CB86-4F95-B9B5-ABCFABB33733}" presName="sibTrans" presStyleLbl="sibTrans1D1" presStyleIdx="2" presStyleCnt="3"/>
      <dgm:spPr/>
    </dgm:pt>
    <dgm:pt modelId="{CC2377FE-DDDB-4297-8840-8353A1B9F4EF}" type="pres">
      <dgm:prSet presAssocID="{92FF89E6-CB86-4F95-B9B5-ABCFABB33733}" presName="connectorText" presStyleLbl="sibTrans1D1" presStyleIdx="2" presStyleCnt="3"/>
      <dgm:spPr/>
    </dgm:pt>
    <dgm:pt modelId="{71C607E2-DB24-4C14-9C3D-1AE25E2B62B3}" type="pres">
      <dgm:prSet presAssocID="{5CD13C4B-9616-49C9-BEF7-C5B58CD71D12}" presName="node" presStyleLbl="node1" presStyleIdx="3" presStyleCnt="4">
        <dgm:presLayoutVars>
          <dgm:bulletEnabled val="1"/>
        </dgm:presLayoutVars>
      </dgm:prSet>
      <dgm:spPr/>
    </dgm:pt>
  </dgm:ptLst>
  <dgm:cxnLst>
    <dgm:cxn modelId="{58AE2004-1C57-4999-88FF-4808393E7A11}" srcId="{CEBC55AE-AAEA-456B-B0CE-898495125C3E}" destId="{06BC39C3-4450-4A9B-BBF3-CBAAD1842274}" srcOrd="0" destOrd="0" parTransId="{1F63D015-3E5F-4F45-9E37-70DC904A9CB6}" sibTransId="{87EDCB3E-0BC4-49CD-971F-5452133B544C}"/>
    <dgm:cxn modelId="{0DE2AF0E-2522-4003-9F51-860CEEE89F55}" type="presOf" srcId="{D58B518B-73BB-4FEA-BF8D-31B1CE20F439}" destId="{8115B8F0-2194-4066-9CB2-39EB1D365AD8}" srcOrd="0" destOrd="0" presId="urn:microsoft.com/office/officeart/2005/8/layout/bProcess3"/>
    <dgm:cxn modelId="{F35F7B21-3E2E-479A-9FC3-16E8CFA77BA1}" srcId="{CEBC55AE-AAEA-456B-B0CE-898495125C3E}" destId="{669F78FA-CF29-43EC-AF12-1A238BE61BC9}" srcOrd="1" destOrd="0" parTransId="{E836C996-4A19-41E7-B639-BBBDCA8DEFA9}" sibTransId="{E1FF08AF-4BB1-494D-AD69-E7307AFADB72}"/>
    <dgm:cxn modelId="{03ED0E27-42CB-48EB-AC92-F326A1892E4C}" type="presOf" srcId="{87EDCB3E-0BC4-49CD-971F-5452133B544C}" destId="{33FFC84A-0496-4DDF-9023-C4AFD2E1C73C}" srcOrd="1" destOrd="0" presId="urn:microsoft.com/office/officeart/2005/8/layout/bProcess3"/>
    <dgm:cxn modelId="{073E4A2F-D469-41F0-898E-331B9D7A44B2}" srcId="{CEBC55AE-AAEA-456B-B0CE-898495125C3E}" destId="{D58B518B-73BB-4FEA-BF8D-31B1CE20F439}" srcOrd="2" destOrd="0" parTransId="{76CDB1AB-C38D-474B-B5F4-790BC8F9F4D0}" sibTransId="{92FF89E6-CB86-4F95-B9B5-ABCFABB33733}"/>
    <dgm:cxn modelId="{16C12941-B200-497E-88DC-C04AC847EB68}" type="presOf" srcId="{CEBC55AE-AAEA-456B-B0CE-898495125C3E}" destId="{EBE2C9D7-2391-477D-B4C8-382F9B935357}" srcOrd="0" destOrd="0" presId="urn:microsoft.com/office/officeart/2005/8/layout/bProcess3"/>
    <dgm:cxn modelId="{216FDA43-D220-42E5-9F37-7D0683D06480}" type="presOf" srcId="{669F78FA-CF29-43EC-AF12-1A238BE61BC9}" destId="{EC75E08C-CF0E-4EAA-8ED9-AD2E0A63356C}" srcOrd="0" destOrd="0" presId="urn:microsoft.com/office/officeart/2005/8/layout/bProcess3"/>
    <dgm:cxn modelId="{8E3C774B-C9F7-4471-A4DD-C54F82F581AD}" type="presOf" srcId="{5CD13C4B-9616-49C9-BEF7-C5B58CD71D12}" destId="{71C607E2-DB24-4C14-9C3D-1AE25E2B62B3}" srcOrd="0" destOrd="0" presId="urn:microsoft.com/office/officeart/2005/8/layout/bProcess3"/>
    <dgm:cxn modelId="{961BCD73-CD9C-407E-9959-CB56CAE5B80F}" type="presOf" srcId="{E1FF08AF-4BB1-494D-AD69-E7307AFADB72}" destId="{C975AA5A-5B1F-404E-8B5C-BD7AB3F07496}" srcOrd="1" destOrd="0" presId="urn:microsoft.com/office/officeart/2005/8/layout/bProcess3"/>
    <dgm:cxn modelId="{3AFFFD87-A288-4FCC-8E84-FB4D94DA31E2}" srcId="{CEBC55AE-AAEA-456B-B0CE-898495125C3E}" destId="{5CD13C4B-9616-49C9-BEF7-C5B58CD71D12}" srcOrd="3" destOrd="0" parTransId="{F4206DDD-AF75-4948-9D85-67C2FEF31387}" sibTransId="{A0381CDC-1BE1-4ED7-84C8-EB190579DD0D}"/>
    <dgm:cxn modelId="{D01A2095-775B-4FAD-957F-C8A74CCE204C}" type="presOf" srcId="{92FF89E6-CB86-4F95-B9B5-ABCFABB33733}" destId="{CC2377FE-DDDB-4297-8840-8353A1B9F4EF}" srcOrd="1" destOrd="0" presId="urn:microsoft.com/office/officeart/2005/8/layout/bProcess3"/>
    <dgm:cxn modelId="{17CFA6B2-F5A8-4370-9ED7-4A1C9E20FED9}" type="presOf" srcId="{92FF89E6-CB86-4F95-B9B5-ABCFABB33733}" destId="{98F133B3-FF07-4C99-A82D-1C0636166109}" srcOrd="0" destOrd="0" presId="urn:microsoft.com/office/officeart/2005/8/layout/bProcess3"/>
    <dgm:cxn modelId="{3CA22EF1-5C19-4E2F-B872-A9134AEBBC35}" type="presOf" srcId="{06BC39C3-4450-4A9B-BBF3-CBAAD1842274}" destId="{46C9D8E1-5882-490E-9C10-2991B8118E77}" srcOrd="0" destOrd="0" presId="urn:microsoft.com/office/officeart/2005/8/layout/bProcess3"/>
    <dgm:cxn modelId="{344939F9-3B8F-4306-8793-78C589516214}" type="presOf" srcId="{E1FF08AF-4BB1-494D-AD69-E7307AFADB72}" destId="{A42C7BC0-D4FE-48EE-A185-A5D36C360367}" srcOrd="0" destOrd="0" presId="urn:microsoft.com/office/officeart/2005/8/layout/bProcess3"/>
    <dgm:cxn modelId="{E51C24FB-CBC6-4C26-98D1-2CA3F56C3F94}" type="presOf" srcId="{87EDCB3E-0BC4-49CD-971F-5452133B544C}" destId="{FE43D177-2D5B-4DF9-A653-02AAE2C0268B}" srcOrd="0" destOrd="0" presId="urn:microsoft.com/office/officeart/2005/8/layout/bProcess3"/>
    <dgm:cxn modelId="{65F06556-9E89-43F3-88FA-FC9F433B501D}" type="presParOf" srcId="{EBE2C9D7-2391-477D-B4C8-382F9B935357}" destId="{46C9D8E1-5882-490E-9C10-2991B8118E77}" srcOrd="0" destOrd="0" presId="urn:microsoft.com/office/officeart/2005/8/layout/bProcess3"/>
    <dgm:cxn modelId="{25512B9C-A96D-4DFD-A878-21E9A54FA0B8}" type="presParOf" srcId="{EBE2C9D7-2391-477D-B4C8-382F9B935357}" destId="{FE43D177-2D5B-4DF9-A653-02AAE2C0268B}" srcOrd="1" destOrd="0" presId="urn:microsoft.com/office/officeart/2005/8/layout/bProcess3"/>
    <dgm:cxn modelId="{1329BAF1-ECA1-4616-BFE7-7B453314B8B3}" type="presParOf" srcId="{FE43D177-2D5B-4DF9-A653-02AAE2C0268B}" destId="{33FFC84A-0496-4DDF-9023-C4AFD2E1C73C}" srcOrd="0" destOrd="0" presId="urn:microsoft.com/office/officeart/2005/8/layout/bProcess3"/>
    <dgm:cxn modelId="{26DF7D83-4A9B-48FA-BE1F-A3FF3BEB99F3}" type="presParOf" srcId="{EBE2C9D7-2391-477D-B4C8-382F9B935357}" destId="{EC75E08C-CF0E-4EAA-8ED9-AD2E0A63356C}" srcOrd="2" destOrd="0" presId="urn:microsoft.com/office/officeart/2005/8/layout/bProcess3"/>
    <dgm:cxn modelId="{3B6DD16B-4685-45B6-B245-4357891619D0}" type="presParOf" srcId="{EBE2C9D7-2391-477D-B4C8-382F9B935357}" destId="{A42C7BC0-D4FE-48EE-A185-A5D36C360367}" srcOrd="3" destOrd="0" presId="urn:microsoft.com/office/officeart/2005/8/layout/bProcess3"/>
    <dgm:cxn modelId="{E47EB798-BEC0-46A5-9130-4848B0F7B4E2}" type="presParOf" srcId="{A42C7BC0-D4FE-48EE-A185-A5D36C360367}" destId="{C975AA5A-5B1F-404E-8B5C-BD7AB3F07496}" srcOrd="0" destOrd="0" presId="urn:microsoft.com/office/officeart/2005/8/layout/bProcess3"/>
    <dgm:cxn modelId="{D5653074-EDC6-449E-B9C1-AFB445C380F0}" type="presParOf" srcId="{EBE2C9D7-2391-477D-B4C8-382F9B935357}" destId="{8115B8F0-2194-4066-9CB2-39EB1D365AD8}" srcOrd="4" destOrd="0" presId="urn:microsoft.com/office/officeart/2005/8/layout/bProcess3"/>
    <dgm:cxn modelId="{8630EF45-8DE6-42BB-A3C5-F4392A301014}" type="presParOf" srcId="{EBE2C9D7-2391-477D-B4C8-382F9B935357}" destId="{98F133B3-FF07-4C99-A82D-1C0636166109}" srcOrd="5" destOrd="0" presId="urn:microsoft.com/office/officeart/2005/8/layout/bProcess3"/>
    <dgm:cxn modelId="{41AF3DFF-450F-42CF-9A88-5CF1C9EC92F7}" type="presParOf" srcId="{98F133B3-FF07-4C99-A82D-1C0636166109}" destId="{CC2377FE-DDDB-4297-8840-8353A1B9F4EF}" srcOrd="0" destOrd="0" presId="urn:microsoft.com/office/officeart/2005/8/layout/bProcess3"/>
    <dgm:cxn modelId="{892BD7F5-443A-4304-B91F-2490D5247EDC}" type="presParOf" srcId="{EBE2C9D7-2391-477D-B4C8-382F9B935357}" destId="{71C607E2-DB24-4C14-9C3D-1AE25E2B62B3}" srcOrd="6" destOrd="0" presId="urn:microsoft.com/office/officeart/2005/8/layout/bProcess3"/>
  </dgm:cxnLst>
  <dgm:bg/>
  <dgm:whole/>
  <dgm:extLst>
    <a:ext uri="http://schemas.microsoft.com/office/drawing/2008/diagram">
      <dsp:dataModelExt xmlns:dsp="http://schemas.microsoft.com/office/drawing/2008/diagram" relId="rId9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82F64CCD-6F85-47F2-A465-712AE1C1F6B7}" type="doc">
      <dgm:prSet loTypeId="urn:microsoft.com/office/officeart/2005/8/layout/lProcess2" loCatId="list" qsTypeId="urn:microsoft.com/office/officeart/2005/8/quickstyle/simple3" qsCatId="simple" csTypeId="urn:microsoft.com/office/officeart/2005/8/colors/accent5_1" csCatId="accent5" phldr="1"/>
      <dgm:spPr/>
      <dgm:t>
        <a:bodyPr/>
        <a:lstStyle/>
        <a:p>
          <a:endParaRPr lang="pt-BR"/>
        </a:p>
      </dgm:t>
    </dgm:pt>
    <dgm:pt modelId="{3D5BF2AF-BD7B-4F7E-89CA-35764DE6C6F4}">
      <dgm:prSet phldrT="[Texto]"/>
      <dgm:spPr/>
      <dgm:t>
        <a:bodyPr/>
        <a:lstStyle/>
        <a:p>
          <a:r>
            <a:rPr lang="pt-BR" dirty="0"/>
            <a:t>=</a:t>
          </a:r>
        </a:p>
      </dgm:t>
    </dgm:pt>
    <dgm:pt modelId="{60627432-CF71-4AA6-AC13-0582C633E6F0}" type="parTrans" cxnId="{91EF065B-5AA7-413A-A6EC-489603EE9A12}">
      <dgm:prSet/>
      <dgm:spPr/>
      <dgm:t>
        <a:bodyPr/>
        <a:lstStyle/>
        <a:p>
          <a:endParaRPr lang="pt-BR"/>
        </a:p>
      </dgm:t>
    </dgm:pt>
    <dgm:pt modelId="{76464F24-C81A-4CDF-BED3-B55876306883}" type="sibTrans" cxnId="{91EF065B-5AA7-413A-A6EC-489603EE9A12}">
      <dgm:prSet/>
      <dgm:spPr/>
      <dgm:t>
        <a:bodyPr/>
        <a:lstStyle/>
        <a:p>
          <a:endParaRPr lang="pt-BR"/>
        </a:p>
      </dgm:t>
    </dgm:pt>
    <dgm:pt modelId="{3B77AF64-8FD4-4227-8762-91C3DCA5A77D}">
      <dgm:prSet phldrT="[Texto]"/>
      <dgm:spPr/>
      <dgm:t>
        <a:bodyPr/>
        <a:lstStyle/>
        <a:p>
          <a:r>
            <a:rPr lang="pt-BR" dirty="0"/>
            <a:t>&gt;=</a:t>
          </a:r>
        </a:p>
      </dgm:t>
    </dgm:pt>
    <dgm:pt modelId="{F2F8B6C2-C257-4244-B3C4-418D9EA12261}" type="parTrans" cxnId="{A79F4149-A5F1-47B3-9A0F-0231EE58B108}">
      <dgm:prSet/>
      <dgm:spPr/>
      <dgm:t>
        <a:bodyPr/>
        <a:lstStyle/>
        <a:p>
          <a:endParaRPr lang="pt-BR"/>
        </a:p>
      </dgm:t>
    </dgm:pt>
    <dgm:pt modelId="{898F0D23-52AB-4174-8063-F4334C278FE1}" type="sibTrans" cxnId="{A79F4149-A5F1-47B3-9A0F-0231EE58B108}">
      <dgm:prSet/>
      <dgm:spPr/>
      <dgm:t>
        <a:bodyPr/>
        <a:lstStyle/>
        <a:p>
          <a:endParaRPr lang="pt-BR"/>
        </a:p>
      </dgm:t>
    </dgm:pt>
    <dgm:pt modelId="{7D750C49-EC7E-4022-AFF6-5761695A356A}">
      <dgm:prSet phldrT="[Texto]"/>
      <dgm:spPr/>
      <dgm:t>
        <a:bodyPr/>
        <a:lstStyle/>
        <a:p>
          <a:r>
            <a:rPr lang="pt-BR" dirty="0"/>
            <a:t>&gt;</a:t>
          </a:r>
        </a:p>
      </dgm:t>
    </dgm:pt>
    <dgm:pt modelId="{30117407-DA62-4E65-BD82-63E91D9A8EEF}" type="parTrans" cxnId="{A3972BFD-892C-4D23-8777-48C42548C384}">
      <dgm:prSet/>
      <dgm:spPr/>
      <dgm:t>
        <a:bodyPr/>
        <a:lstStyle/>
        <a:p>
          <a:endParaRPr lang="pt-BR"/>
        </a:p>
      </dgm:t>
    </dgm:pt>
    <dgm:pt modelId="{4E32A480-0B5C-4FE9-8352-596867AD5502}" type="sibTrans" cxnId="{A3972BFD-892C-4D23-8777-48C42548C384}">
      <dgm:prSet/>
      <dgm:spPr/>
      <dgm:t>
        <a:bodyPr/>
        <a:lstStyle/>
        <a:p>
          <a:endParaRPr lang="pt-BR"/>
        </a:p>
      </dgm:t>
    </dgm:pt>
    <dgm:pt modelId="{791C0B72-B547-4161-A7CE-835660CB3355}">
      <dgm:prSet phldrT="[Texto]"/>
      <dgm:spPr/>
      <dgm:t>
        <a:bodyPr/>
        <a:lstStyle/>
        <a:p>
          <a:r>
            <a:rPr lang="pt-BR" dirty="0"/>
            <a:t>Maior</a:t>
          </a:r>
        </a:p>
      </dgm:t>
    </dgm:pt>
    <dgm:pt modelId="{D7CF852F-0ADD-4F42-BCD2-E24B716CC073}" type="parTrans" cxnId="{6B8AD9F5-BB20-4028-AD07-6421B28BEB0A}">
      <dgm:prSet/>
      <dgm:spPr/>
      <dgm:t>
        <a:bodyPr/>
        <a:lstStyle/>
        <a:p>
          <a:endParaRPr lang="pt-BR"/>
        </a:p>
      </dgm:t>
    </dgm:pt>
    <dgm:pt modelId="{290CDEB0-B3C8-409D-BB43-7145F6F37EF1}" type="sibTrans" cxnId="{6B8AD9F5-BB20-4028-AD07-6421B28BEB0A}">
      <dgm:prSet/>
      <dgm:spPr/>
      <dgm:t>
        <a:bodyPr/>
        <a:lstStyle/>
        <a:p>
          <a:endParaRPr lang="pt-BR"/>
        </a:p>
      </dgm:t>
    </dgm:pt>
    <dgm:pt modelId="{F6761D0B-0D13-40DC-831D-3701CC14A674}">
      <dgm:prSet phldrT="[Texto]"/>
      <dgm:spPr/>
      <dgm:t>
        <a:bodyPr/>
        <a:lstStyle/>
        <a:p>
          <a:r>
            <a:rPr lang="pt-BR" dirty="0"/>
            <a:t>Superior</a:t>
          </a:r>
        </a:p>
      </dgm:t>
    </dgm:pt>
    <dgm:pt modelId="{75FCB45E-363D-43C7-A913-94B681F0F379}" type="parTrans" cxnId="{A79FD3CE-99D3-45BE-BDD9-FFE9CF954821}">
      <dgm:prSet/>
      <dgm:spPr/>
      <dgm:t>
        <a:bodyPr/>
        <a:lstStyle/>
        <a:p>
          <a:endParaRPr lang="pt-BR"/>
        </a:p>
      </dgm:t>
    </dgm:pt>
    <dgm:pt modelId="{B30513D7-CCAB-478B-A51A-185229E9B8B8}" type="sibTrans" cxnId="{A79FD3CE-99D3-45BE-BDD9-FFE9CF954821}">
      <dgm:prSet/>
      <dgm:spPr/>
      <dgm:t>
        <a:bodyPr/>
        <a:lstStyle/>
        <a:p>
          <a:endParaRPr lang="pt-BR"/>
        </a:p>
      </dgm:t>
    </dgm:pt>
    <dgm:pt modelId="{6337D3EA-C5D1-4CF7-90A0-B611A1BFA41E}">
      <dgm:prSet phldrT="[Texto]"/>
      <dgm:spPr/>
      <dgm:t>
        <a:bodyPr/>
        <a:lstStyle/>
        <a:p>
          <a:r>
            <a:rPr lang="pt-BR" dirty="0"/>
            <a:t>Maior ou Igual</a:t>
          </a:r>
        </a:p>
      </dgm:t>
    </dgm:pt>
    <dgm:pt modelId="{785A62E2-CF5B-4F4F-99D3-073DDE492CBD}" type="parTrans" cxnId="{48361044-967F-4AD8-B607-AD6ED3E05060}">
      <dgm:prSet/>
      <dgm:spPr/>
      <dgm:t>
        <a:bodyPr/>
        <a:lstStyle/>
        <a:p>
          <a:endParaRPr lang="pt-BR"/>
        </a:p>
      </dgm:t>
    </dgm:pt>
    <dgm:pt modelId="{69131ABE-8A93-405E-BB70-B4A3471812AA}" type="sibTrans" cxnId="{48361044-967F-4AD8-B607-AD6ED3E05060}">
      <dgm:prSet/>
      <dgm:spPr/>
      <dgm:t>
        <a:bodyPr/>
        <a:lstStyle/>
        <a:p>
          <a:endParaRPr lang="pt-BR"/>
        </a:p>
      </dgm:t>
    </dgm:pt>
    <dgm:pt modelId="{0DBF5461-7C3E-4C5F-9117-64B2AF0A2035}">
      <dgm:prSet phldrT="[Texto]"/>
      <dgm:spPr/>
      <dgm:t>
        <a:bodyPr/>
        <a:lstStyle/>
        <a:p>
          <a:r>
            <a:rPr lang="pt-BR" dirty="0"/>
            <a:t>Mínimo*</a:t>
          </a:r>
        </a:p>
      </dgm:t>
    </dgm:pt>
    <dgm:pt modelId="{85618A3D-3E06-460F-AE1C-228397D2D66C}" type="parTrans" cxnId="{2EF8D96B-E06E-4874-97C6-3CA1965441BA}">
      <dgm:prSet/>
      <dgm:spPr/>
      <dgm:t>
        <a:bodyPr/>
        <a:lstStyle/>
        <a:p>
          <a:endParaRPr lang="pt-BR"/>
        </a:p>
      </dgm:t>
    </dgm:pt>
    <dgm:pt modelId="{315BFD2A-C215-419E-AC53-4125CDB13DA2}" type="sibTrans" cxnId="{2EF8D96B-E06E-4874-97C6-3CA1965441BA}">
      <dgm:prSet/>
      <dgm:spPr/>
      <dgm:t>
        <a:bodyPr/>
        <a:lstStyle/>
        <a:p>
          <a:endParaRPr lang="pt-BR"/>
        </a:p>
      </dgm:t>
    </dgm:pt>
    <dgm:pt modelId="{80B83B51-480C-4CA6-A10A-9807B52534DE}">
      <dgm:prSet phldrT="[Texto]"/>
      <dgm:spPr/>
      <dgm:t>
        <a:bodyPr/>
        <a:lstStyle/>
        <a:p>
          <a:r>
            <a:rPr lang="pt-BR" dirty="0"/>
            <a:t>Piso*</a:t>
          </a:r>
        </a:p>
      </dgm:t>
    </dgm:pt>
    <dgm:pt modelId="{AB7C6B83-753B-43DB-AAD7-7B4A6557B523}" type="parTrans" cxnId="{D5E2C259-F26F-4F69-AA72-70BE8234F414}">
      <dgm:prSet/>
      <dgm:spPr/>
      <dgm:t>
        <a:bodyPr/>
        <a:lstStyle/>
        <a:p>
          <a:endParaRPr lang="pt-BR"/>
        </a:p>
      </dgm:t>
    </dgm:pt>
    <dgm:pt modelId="{701C4EA2-C26B-4BAA-8A64-6AFD4F947148}" type="sibTrans" cxnId="{D5E2C259-F26F-4F69-AA72-70BE8234F414}">
      <dgm:prSet/>
      <dgm:spPr/>
      <dgm:t>
        <a:bodyPr/>
        <a:lstStyle/>
        <a:p>
          <a:endParaRPr lang="pt-BR"/>
        </a:p>
      </dgm:t>
    </dgm:pt>
    <dgm:pt modelId="{31E8CE74-4CE6-4C40-AD66-0EA0A5C6B22B}">
      <dgm:prSet phldrT="[Texto]"/>
      <dgm:spPr/>
      <dgm:t>
        <a:bodyPr/>
        <a:lstStyle/>
        <a:p>
          <a:r>
            <a:rPr lang="pt-BR" dirty="0"/>
            <a:t>&lt;</a:t>
          </a:r>
        </a:p>
      </dgm:t>
    </dgm:pt>
    <dgm:pt modelId="{60867BA2-A120-4BBD-917B-EC8A9862F86F}" type="parTrans" cxnId="{24FA7833-504A-4249-9744-7E3C6C14D067}">
      <dgm:prSet/>
      <dgm:spPr/>
      <dgm:t>
        <a:bodyPr/>
        <a:lstStyle/>
        <a:p>
          <a:endParaRPr lang="pt-BR"/>
        </a:p>
      </dgm:t>
    </dgm:pt>
    <dgm:pt modelId="{23FA1EE2-D356-416E-95B4-C2F46D29080B}" type="sibTrans" cxnId="{24FA7833-504A-4249-9744-7E3C6C14D067}">
      <dgm:prSet/>
      <dgm:spPr/>
      <dgm:t>
        <a:bodyPr/>
        <a:lstStyle/>
        <a:p>
          <a:endParaRPr lang="pt-BR"/>
        </a:p>
      </dgm:t>
    </dgm:pt>
    <dgm:pt modelId="{02F0DB50-FE72-4E1F-846A-AD08807A5478}">
      <dgm:prSet phldrT="[Texto]"/>
      <dgm:spPr/>
      <dgm:t>
        <a:bodyPr/>
        <a:lstStyle/>
        <a:p>
          <a:r>
            <a:rPr lang="pt-BR" dirty="0"/>
            <a:t>Menor</a:t>
          </a:r>
        </a:p>
      </dgm:t>
    </dgm:pt>
    <dgm:pt modelId="{BA3E5E8A-2167-42EF-AB84-7E06BAB85E92}" type="parTrans" cxnId="{85671017-D2C5-4554-B7C2-B6BC1A55F0FC}">
      <dgm:prSet/>
      <dgm:spPr/>
      <dgm:t>
        <a:bodyPr/>
        <a:lstStyle/>
        <a:p>
          <a:endParaRPr lang="pt-BR"/>
        </a:p>
      </dgm:t>
    </dgm:pt>
    <dgm:pt modelId="{A854FC23-8BFE-4122-88F8-7D0C1420D521}" type="sibTrans" cxnId="{85671017-D2C5-4554-B7C2-B6BC1A55F0FC}">
      <dgm:prSet/>
      <dgm:spPr/>
      <dgm:t>
        <a:bodyPr/>
        <a:lstStyle/>
        <a:p>
          <a:endParaRPr lang="pt-BR"/>
        </a:p>
      </dgm:t>
    </dgm:pt>
    <dgm:pt modelId="{775BD714-A4D8-4A8A-9FBC-64273E9FBF7D}">
      <dgm:prSet phldrT="[Texto]"/>
      <dgm:spPr/>
      <dgm:t>
        <a:bodyPr/>
        <a:lstStyle/>
        <a:p>
          <a:r>
            <a:rPr lang="pt-BR" dirty="0"/>
            <a:t>Inferior</a:t>
          </a:r>
        </a:p>
      </dgm:t>
    </dgm:pt>
    <dgm:pt modelId="{E12C784F-FE45-4C58-A075-5872ED6C278A}" type="parTrans" cxnId="{E0E09300-42A0-4914-BE40-F52F1E95FD8C}">
      <dgm:prSet/>
      <dgm:spPr/>
      <dgm:t>
        <a:bodyPr/>
        <a:lstStyle/>
        <a:p>
          <a:endParaRPr lang="pt-BR"/>
        </a:p>
      </dgm:t>
    </dgm:pt>
    <dgm:pt modelId="{73C31146-2A24-4D9C-BA10-DE8FFCC80C0F}" type="sibTrans" cxnId="{E0E09300-42A0-4914-BE40-F52F1E95FD8C}">
      <dgm:prSet/>
      <dgm:spPr/>
      <dgm:t>
        <a:bodyPr/>
        <a:lstStyle/>
        <a:p>
          <a:endParaRPr lang="pt-BR"/>
        </a:p>
      </dgm:t>
    </dgm:pt>
    <dgm:pt modelId="{DAD8E54F-6C89-47C1-9E69-6DEEA08F3085}">
      <dgm:prSet phldrT="[Texto]"/>
      <dgm:spPr/>
      <dgm:t>
        <a:bodyPr/>
        <a:lstStyle/>
        <a:p>
          <a:r>
            <a:rPr lang="pt-BR" dirty="0"/>
            <a:t>&lt;=</a:t>
          </a:r>
        </a:p>
      </dgm:t>
    </dgm:pt>
    <dgm:pt modelId="{A8055A9A-8D49-4CB5-88DD-E5A2014AFBFE}" type="parTrans" cxnId="{0C95CE29-E0AA-4A2A-93DD-6E2061EC1830}">
      <dgm:prSet/>
      <dgm:spPr/>
      <dgm:t>
        <a:bodyPr/>
        <a:lstStyle/>
        <a:p>
          <a:endParaRPr lang="pt-BR"/>
        </a:p>
      </dgm:t>
    </dgm:pt>
    <dgm:pt modelId="{9518BD5A-8378-42E9-AC6B-7372A202DDEB}" type="sibTrans" cxnId="{0C95CE29-E0AA-4A2A-93DD-6E2061EC1830}">
      <dgm:prSet/>
      <dgm:spPr/>
      <dgm:t>
        <a:bodyPr/>
        <a:lstStyle/>
        <a:p>
          <a:endParaRPr lang="pt-BR"/>
        </a:p>
      </dgm:t>
    </dgm:pt>
    <dgm:pt modelId="{4C9BBAFE-188C-4D56-9F4D-954B4BEFDF55}">
      <dgm:prSet phldrT="[Texto]"/>
      <dgm:spPr/>
      <dgm:t>
        <a:bodyPr/>
        <a:lstStyle/>
        <a:p>
          <a:r>
            <a:rPr lang="pt-BR" dirty="0"/>
            <a:t>Menor ou Igual</a:t>
          </a:r>
        </a:p>
      </dgm:t>
    </dgm:pt>
    <dgm:pt modelId="{6EC404CD-ABC2-4D51-A3A7-0A4AEC7E88D6}" type="parTrans" cxnId="{DE6CE6D1-EEAF-4629-9271-3EE326DA9478}">
      <dgm:prSet/>
      <dgm:spPr/>
      <dgm:t>
        <a:bodyPr/>
        <a:lstStyle/>
        <a:p>
          <a:endParaRPr lang="pt-BR"/>
        </a:p>
      </dgm:t>
    </dgm:pt>
    <dgm:pt modelId="{4AE2D2B1-756D-4733-A257-88C90FC34342}" type="sibTrans" cxnId="{DE6CE6D1-EEAF-4629-9271-3EE326DA9478}">
      <dgm:prSet/>
      <dgm:spPr/>
      <dgm:t>
        <a:bodyPr/>
        <a:lstStyle/>
        <a:p>
          <a:endParaRPr lang="pt-BR"/>
        </a:p>
      </dgm:t>
    </dgm:pt>
    <dgm:pt modelId="{AFAD61E4-489C-4D22-9DCB-78D140B2AEEC}">
      <dgm:prSet phldrT="[Texto]"/>
      <dgm:spPr/>
      <dgm:t>
        <a:bodyPr/>
        <a:lstStyle/>
        <a:p>
          <a:r>
            <a:rPr lang="pt-BR" dirty="0"/>
            <a:t>Até*</a:t>
          </a:r>
        </a:p>
      </dgm:t>
    </dgm:pt>
    <dgm:pt modelId="{E9D8313A-ACB5-434E-AC4A-8895D36F79E4}" type="parTrans" cxnId="{A9747500-220B-450C-991E-2AC4A3001AF6}">
      <dgm:prSet/>
      <dgm:spPr/>
      <dgm:t>
        <a:bodyPr/>
        <a:lstStyle/>
        <a:p>
          <a:endParaRPr lang="pt-BR"/>
        </a:p>
      </dgm:t>
    </dgm:pt>
    <dgm:pt modelId="{33FBA0CD-55A4-441C-8096-68388F708734}" type="sibTrans" cxnId="{A9747500-220B-450C-991E-2AC4A3001AF6}">
      <dgm:prSet/>
      <dgm:spPr/>
      <dgm:t>
        <a:bodyPr/>
        <a:lstStyle/>
        <a:p>
          <a:endParaRPr lang="pt-BR"/>
        </a:p>
      </dgm:t>
    </dgm:pt>
    <dgm:pt modelId="{88D33A17-E45B-4416-A5E2-BFD84F3108E0}">
      <dgm:prSet phldrT="[Texto]"/>
      <dgm:spPr/>
      <dgm:t>
        <a:bodyPr/>
        <a:lstStyle/>
        <a:p>
          <a:r>
            <a:rPr lang="pt-BR" dirty="0"/>
            <a:t>Máximo*</a:t>
          </a:r>
        </a:p>
      </dgm:t>
    </dgm:pt>
    <dgm:pt modelId="{936D46DF-4481-4670-8AD8-E1992C36A2DA}" type="parTrans" cxnId="{26F734D2-A979-424E-A0FD-785619CA02D7}">
      <dgm:prSet/>
      <dgm:spPr/>
      <dgm:t>
        <a:bodyPr/>
        <a:lstStyle/>
        <a:p>
          <a:endParaRPr lang="pt-BR"/>
        </a:p>
      </dgm:t>
    </dgm:pt>
    <dgm:pt modelId="{34B610CC-838E-4952-8325-E76441C630F5}" type="sibTrans" cxnId="{26F734D2-A979-424E-A0FD-785619CA02D7}">
      <dgm:prSet/>
      <dgm:spPr/>
      <dgm:t>
        <a:bodyPr/>
        <a:lstStyle/>
        <a:p>
          <a:endParaRPr lang="pt-BR"/>
        </a:p>
      </dgm:t>
    </dgm:pt>
    <dgm:pt modelId="{6844F2A6-37FB-49D5-907A-9ACB5CD74FE5}">
      <dgm:prSet phldrT="[Texto]"/>
      <dgm:spPr/>
      <dgm:t>
        <a:bodyPr/>
        <a:lstStyle/>
        <a:p>
          <a:r>
            <a:rPr lang="pt-BR" dirty="0"/>
            <a:t>Teto*</a:t>
          </a:r>
        </a:p>
      </dgm:t>
    </dgm:pt>
    <dgm:pt modelId="{EB178292-8765-43CD-A50F-F9C9CCAA4A26}" type="parTrans" cxnId="{7E0F36A6-0865-4D7D-87D7-8FB834704B89}">
      <dgm:prSet/>
      <dgm:spPr/>
      <dgm:t>
        <a:bodyPr/>
        <a:lstStyle/>
        <a:p>
          <a:endParaRPr lang="pt-BR"/>
        </a:p>
      </dgm:t>
    </dgm:pt>
    <dgm:pt modelId="{6F54896C-9AF3-449C-9208-817FC7641BCC}" type="sibTrans" cxnId="{7E0F36A6-0865-4D7D-87D7-8FB834704B89}">
      <dgm:prSet/>
      <dgm:spPr/>
      <dgm:t>
        <a:bodyPr/>
        <a:lstStyle/>
        <a:p>
          <a:endParaRPr lang="pt-BR"/>
        </a:p>
      </dgm:t>
    </dgm:pt>
    <dgm:pt modelId="{56B197F0-71A1-4F45-ACF9-D18AE39C99A1}">
      <dgm:prSet phldrT="[Texto]"/>
      <dgm:spPr/>
      <dgm:t>
        <a:bodyPr/>
        <a:lstStyle/>
        <a:p>
          <a:r>
            <a:rPr lang="pt-BR" dirty="0"/>
            <a:t>A Partir de*</a:t>
          </a:r>
        </a:p>
      </dgm:t>
    </dgm:pt>
    <dgm:pt modelId="{8EDAE1A2-74AE-4A91-822B-9362751E95BC}" type="parTrans" cxnId="{36A48150-254E-4B30-891C-461CD313A104}">
      <dgm:prSet/>
      <dgm:spPr/>
      <dgm:t>
        <a:bodyPr/>
        <a:lstStyle/>
        <a:p>
          <a:endParaRPr lang="pt-BR"/>
        </a:p>
      </dgm:t>
    </dgm:pt>
    <dgm:pt modelId="{734E8F38-51BF-49D2-8C66-82FA3AE2F557}" type="sibTrans" cxnId="{36A48150-254E-4B30-891C-461CD313A104}">
      <dgm:prSet/>
      <dgm:spPr/>
      <dgm:t>
        <a:bodyPr/>
        <a:lstStyle/>
        <a:p>
          <a:endParaRPr lang="pt-BR"/>
        </a:p>
      </dgm:t>
    </dgm:pt>
    <dgm:pt modelId="{A8F02A84-F18C-40C1-AC29-AB28C4237F83}">
      <dgm:prSet phldrT="[Texto]"/>
      <dgm:spPr/>
      <dgm:t>
        <a:bodyPr/>
        <a:lstStyle/>
        <a:p>
          <a:r>
            <a:rPr lang="pt-BR" dirty="0"/>
            <a:t>Acima de*</a:t>
          </a:r>
        </a:p>
      </dgm:t>
    </dgm:pt>
    <dgm:pt modelId="{5B7B706D-3BC4-4055-B50E-1B99C67ABCA9}" type="parTrans" cxnId="{0056FAEE-57A8-4D17-ABAF-59D4AB67BE4C}">
      <dgm:prSet/>
      <dgm:spPr/>
      <dgm:t>
        <a:bodyPr/>
        <a:lstStyle/>
        <a:p>
          <a:endParaRPr lang="pt-BR"/>
        </a:p>
      </dgm:t>
    </dgm:pt>
    <dgm:pt modelId="{F2ABA0C9-7571-4DBF-ABA7-1B30A78433A3}" type="sibTrans" cxnId="{0056FAEE-57A8-4D17-ABAF-59D4AB67BE4C}">
      <dgm:prSet/>
      <dgm:spPr/>
      <dgm:t>
        <a:bodyPr/>
        <a:lstStyle/>
        <a:p>
          <a:endParaRPr lang="pt-BR"/>
        </a:p>
      </dgm:t>
    </dgm:pt>
    <dgm:pt modelId="{ADD3096C-C5AA-4914-9C09-2EFC9EF625FC}">
      <dgm:prSet phldrT="[Texto]"/>
      <dgm:spPr/>
      <dgm:t>
        <a:bodyPr/>
        <a:lstStyle/>
        <a:p>
          <a:r>
            <a:rPr lang="pt-BR" dirty="0"/>
            <a:t>Abaixo de*</a:t>
          </a:r>
        </a:p>
      </dgm:t>
    </dgm:pt>
    <dgm:pt modelId="{BE6CBF79-D31C-46AC-B697-E6A735943158}" type="parTrans" cxnId="{5A05F32F-1BD8-400A-87AB-278FA7B97084}">
      <dgm:prSet/>
      <dgm:spPr/>
      <dgm:t>
        <a:bodyPr/>
        <a:lstStyle/>
        <a:p>
          <a:endParaRPr lang="pt-BR"/>
        </a:p>
      </dgm:t>
    </dgm:pt>
    <dgm:pt modelId="{C174F104-5634-4F10-BF20-4D839A8BB54E}" type="sibTrans" cxnId="{5A05F32F-1BD8-400A-87AB-278FA7B97084}">
      <dgm:prSet/>
      <dgm:spPr/>
      <dgm:t>
        <a:bodyPr/>
        <a:lstStyle/>
        <a:p>
          <a:endParaRPr lang="pt-BR"/>
        </a:p>
      </dgm:t>
    </dgm:pt>
    <dgm:pt modelId="{41D0D520-8013-42F7-85BB-AE95145B1C77}">
      <dgm:prSet phldrT="[Texto]"/>
      <dgm:spPr/>
      <dgm:t>
        <a:bodyPr/>
        <a:lstStyle/>
        <a:p>
          <a:r>
            <a:rPr lang="pt-BR" dirty="0"/>
            <a:t>Igual</a:t>
          </a:r>
        </a:p>
      </dgm:t>
    </dgm:pt>
    <dgm:pt modelId="{57E47E44-2FC6-4840-BA29-A1339B569D5E}" type="sibTrans" cxnId="{4D84287C-9C72-42A6-882B-46EEC9F873FA}">
      <dgm:prSet/>
      <dgm:spPr/>
      <dgm:t>
        <a:bodyPr/>
        <a:lstStyle/>
        <a:p>
          <a:endParaRPr lang="pt-BR"/>
        </a:p>
      </dgm:t>
    </dgm:pt>
    <dgm:pt modelId="{BFDCE7B7-5A1B-4D46-9CEC-AC71867C3C21}" type="parTrans" cxnId="{4D84287C-9C72-42A6-882B-46EEC9F873FA}">
      <dgm:prSet/>
      <dgm:spPr/>
      <dgm:t>
        <a:bodyPr/>
        <a:lstStyle/>
        <a:p>
          <a:endParaRPr lang="pt-BR"/>
        </a:p>
      </dgm:t>
    </dgm:pt>
    <dgm:pt modelId="{757673F5-05B1-419A-9DE3-888C41F2E3C9}">
      <dgm:prSet phldrT="[Texto]"/>
      <dgm:spPr/>
      <dgm:t>
        <a:bodyPr/>
        <a:lstStyle/>
        <a:p>
          <a:r>
            <a:rPr lang="pt-BR" dirty="0"/>
            <a:t>&lt;&gt;</a:t>
          </a:r>
        </a:p>
      </dgm:t>
    </dgm:pt>
    <dgm:pt modelId="{C28064BD-B7DA-493D-8EED-A477C31EA520}" type="sibTrans" cxnId="{CA0502EC-89F2-428D-BFF3-139139895491}">
      <dgm:prSet/>
      <dgm:spPr/>
      <dgm:t>
        <a:bodyPr/>
        <a:lstStyle/>
        <a:p>
          <a:endParaRPr lang="pt-BR"/>
        </a:p>
      </dgm:t>
    </dgm:pt>
    <dgm:pt modelId="{421388A9-1AA1-417D-A78A-D4674A716921}" type="parTrans" cxnId="{CA0502EC-89F2-428D-BFF3-139139895491}">
      <dgm:prSet/>
      <dgm:spPr/>
      <dgm:t>
        <a:bodyPr/>
        <a:lstStyle/>
        <a:p>
          <a:endParaRPr lang="pt-BR"/>
        </a:p>
      </dgm:t>
    </dgm:pt>
    <dgm:pt modelId="{0748FA82-8E6B-4BD4-A784-FF05A8FE1377}">
      <dgm:prSet phldrT="[Texto]"/>
      <dgm:spPr/>
      <dgm:t>
        <a:bodyPr/>
        <a:lstStyle/>
        <a:p>
          <a:r>
            <a:rPr lang="pt-BR" dirty="0"/>
            <a:t>Diferente</a:t>
          </a:r>
        </a:p>
      </dgm:t>
    </dgm:pt>
    <dgm:pt modelId="{1C8C6EF2-8C23-4D38-894C-950F73BB0304}" type="sibTrans" cxnId="{D2F390B4-B03D-4147-850F-D365E35C300C}">
      <dgm:prSet/>
      <dgm:spPr/>
      <dgm:t>
        <a:bodyPr/>
        <a:lstStyle/>
        <a:p>
          <a:endParaRPr lang="pt-BR"/>
        </a:p>
      </dgm:t>
    </dgm:pt>
    <dgm:pt modelId="{65F28057-E54B-40ED-960B-FD66F7151048}" type="parTrans" cxnId="{D2F390B4-B03D-4147-850F-D365E35C300C}">
      <dgm:prSet/>
      <dgm:spPr/>
      <dgm:t>
        <a:bodyPr/>
        <a:lstStyle/>
        <a:p>
          <a:endParaRPr lang="pt-BR"/>
        </a:p>
      </dgm:t>
    </dgm:pt>
    <dgm:pt modelId="{1F0CD488-F566-4D01-8A8F-33DAB72A66DA}" type="pres">
      <dgm:prSet presAssocID="{82F64CCD-6F85-47F2-A465-712AE1C1F6B7}" presName="theList" presStyleCnt="0">
        <dgm:presLayoutVars>
          <dgm:dir/>
          <dgm:animLvl val="lvl"/>
          <dgm:resizeHandles val="exact"/>
        </dgm:presLayoutVars>
      </dgm:prSet>
      <dgm:spPr/>
    </dgm:pt>
    <dgm:pt modelId="{EBC719A2-9247-4308-A795-ED2D3D5F8861}" type="pres">
      <dgm:prSet presAssocID="{3D5BF2AF-BD7B-4F7E-89CA-35764DE6C6F4}" presName="compNode" presStyleCnt="0"/>
      <dgm:spPr/>
    </dgm:pt>
    <dgm:pt modelId="{70BE68D5-82B7-4794-AEB4-900BBDBBB87D}" type="pres">
      <dgm:prSet presAssocID="{3D5BF2AF-BD7B-4F7E-89CA-35764DE6C6F4}" presName="aNode" presStyleLbl="bgShp" presStyleIdx="0" presStyleCnt="6"/>
      <dgm:spPr/>
    </dgm:pt>
    <dgm:pt modelId="{BAB65D47-F7EE-4CDB-8204-E3E4F411DA80}" type="pres">
      <dgm:prSet presAssocID="{3D5BF2AF-BD7B-4F7E-89CA-35764DE6C6F4}" presName="textNode" presStyleLbl="bgShp" presStyleIdx="0" presStyleCnt="6"/>
      <dgm:spPr/>
    </dgm:pt>
    <dgm:pt modelId="{4AD9B5EE-D99C-4CFC-8165-BE8062CFA04E}" type="pres">
      <dgm:prSet presAssocID="{3D5BF2AF-BD7B-4F7E-89CA-35764DE6C6F4}" presName="compChildNode" presStyleCnt="0"/>
      <dgm:spPr/>
    </dgm:pt>
    <dgm:pt modelId="{5AA3A3E2-63A0-4D22-A8AA-BC9B9C8F8F71}" type="pres">
      <dgm:prSet presAssocID="{3D5BF2AF-BD7B-4F7E-89CA-35764DE6C6F4}" presName="theInnerList" presStyleCnt="0"/>
      <dgm:spPr/>
    </dgm:pt>
    <dgm:pt modelId="{CE58924C-891F-4AE2-9485-B9B87FE70A6F}" type="pres">
      <dgm:prSet presAssocID="{41D0D520-8013-42F7-85BB-AE95145B1C77}" presName="childNode" presStyleLbl="node1" presStyleIdx="0" presStyleCnt="16">
        <dgm:presLayoutVars>
          <dgm:bulletEnabled val="1"/>
        </dgm:presLayoutVars>
      </dgm:prSet>
      <dgm:spPr/>
    </dgm:pt>
    <dgm:pt modelId="{0037D06F-D25B-4C5D-A49A-B31DF1A63E9D}" type="pres">
      <dgm:prSet presAssocID="{3D5BF2AF-BD7B-4F7E-89CA-35764DE6C6F4}" presName="aSpace" presStyleCnt="0"/>
      <dgm:spPr/>
    </dgm:pt>
    <dgm:pt modelId="{4523EA22-4E7C-4F70-81BD-7D46B61C375A}" type="pres">
      <dgm:prSet presAssocID="{757673F5-05B1-419A-9DE3-888C41F2E3C9}" presName="compNode" presStyleCnt="0"/>
      <dgm:spPr/>
    </dgm:pt>
    <dgm:pt modelId="{A28A34C8-90BB-4C04-8E19-816A17654DAC}" type="pres">
      <dgm:prSet presAssocID="{757673F5-05B1-419A-9DE3-888C41F2E3C9}" presName="aNode" presStyleLbl="bgShp" presStyleIdx="1" presStyleCnt="6"/>
      <dgm:spPr/>
    </dgm:pt>
    <dgm:pt modelId="{287B37F4-9CAE-4EB2-B82D-452804F00A22}" type="pres">
      <dgm:prSet presAssocID="{757673F5-05B1-419A-9DE3-888C41F2E3C9}" presName="textNode" presStyleLbl="bgShp" presStyleIdx="1" presStyleCnt="6"/>
      <dgm:spPr/>
    </dgm:pt>
    <dgm:pt modelId="{5E5321E3-3DE8-46AF-8F57-5AA6667A4FBA}" type="pres">
      <dgm:prSet presAssocID="{757673F5-05B1-419A-9DE3-888C41F2E3C9}" presName="compChildNode" presStyleCnt="0"/>
      <dgm:spPr/>
    </dgm:pt>
    <dgm:pt modelId="{A888C597-E644-4461-ABF1-C9E6AF3580C1}" type="pres">
      <dgm:prSet presAssocID="{757673F5-05B1-419A-9DE3-888C41F2E3C9}" presName="theInnerList" presStyleCnt="0"/>
      <dgm:spPr/>
    </dgm:pt>
    <dgm:pt modelId="{05DDD73A-91FF-413F-80F2-D24897E414A8}" type="pres">
      <dgm:prSet presAssocID="{0748FA82-8E6B-4BD4-A784-FF05A8FE1377}" presName="childNode" presStyleLbl="node1" presStyleIdx="1" presStyleCnt="16">
        <dgm:presLayoutVars>
          <dgm:bulletEnabled val="1"/>
        </dgm:presLayoutVars>
      </dgm:prSet>
      <dgm:spPr/>
    </dgm:pt>
    <dgm:pt modelId="{652F78B5-9C59-4799-9655-94C6A2638F66}" type="pres">
      <dgm:prSet presAssocID="{757673F5-05B1-419A-9DE3-888C41F2E3C9}" presName="aSpace" presStyleCnt="0"/>
      <dgm:spPr/>
    </dgm:pt>
    <dgm:pt modelId="{D0A77251-B544-4B9D-8AE2-EACACFABA85E}" type="pres">
      <dgm:prSet presAssocID="{7D750C49-EC7E-4022-AFF6-5761695A356A}" presName="compNode" presStyleCnt="0"/>
      <dgm:spPr/>
    </dgm:pt>
    <dgm:pt modelId="{7B0ADBD8-0A67-42AE-8869-A438EDA145C7}" type="pres">
      <dgm:prSet presAssocID="{7D750C49-EC7E-4022-AFF6-5761695A356A}" presName="aNode" presStyleLbl="bgShp" presStyleIdx="2" presStyleCnt="6"/>
      <dgm:spPr/>
    </dgm:pt>
    <dgm:pt modelId="{EC1E62F8-7736-4D1B-951C-93DACBB90D6D}" type="pres">
      <dgm:prSet presAssocID="{7D750C49-EC7E-4022-AFF6-5761695A356A}" presName="textNode" presStyleLbl="bgShp" presStyleIdx="2" presStyleCnt="6"/>
      <dgm:spPr/>
    </dgm:pt>
    <dgm:pt modelId="{7FF5EE6B-C1B2-420E-A3DF-4CFEFE01B539}" type="pres">
      <dgm:prSet presAssocID="{7D750C49-EC7E-4022-AFF6-5761695A356A}" presName="compChildNode" presStyleCnt="0"/>
      <dgm:spPr/>
    </dgm:pt>
    <dgm:pt modelId="{58A21878-FB5B-4000-A22A-16BDE79DD6D4}" type="pres">
      <dgm:prSet presAssocID="{7D750C49-EC7E-4022-AFF6-5761695A356A}" presName="theInnerList" presStyleCnt="0"/>
      <dgm:spPr/>
    </dgm:pt>
    <dgm:pt modelId="{662C6C15-4C19-43CB-A9D6-C4D8EAB0CFA4}" type="pres">
      <dgm:prSet presAssocID="{791C0B72-B547-4161-A7CE-835660CB3355}" presName="childNode" presStyleLbl="node1" presStyleIdx="2" presStyleCnt="16">
        <dgm:presLayoutVars>
          <dgm:bulletEnabled val="1"/>
        </dgm:presLayoutVars>
      </dgm:prSet>
      <dgm:spPr/>
    </dgm:pt>
    <dgm:pt modelId="{D9D6C781-0302-4E94-830D-461C6D17059A}" type="pres">
      <dgm:prSet presAssocID="{791C0B72-B547-4161-A7CE-835660CB3355}" presName="aSpace2" presStyleCnt="0"/>
      <dgm:spPr/>
    </dgm:pt>
    <dgm:pt modelId="{DF3D28EF-AFCE-4DF0-B4D4-DC505478881D}" type="pres">
      <dgm:prSet presAssocID="{F6761D0B-0D13-40DC-831D-3701CC14A674}" presName="childNode" presStyleLbl="node1" presStyleIdx="3" presStyleCnt="16">
        <dgm:presLayoutVars>
          <dgm:bulletEnabled val="1"/>
        </dgm:presLayoutVars>
      </dgm:prSet>
      <dgm:spPr/>
    </dgm:pt>
    <dgm:pt modelId="{EE2138F7-D8E6-45EE-BC59-42DF7B6D47FC}" type="pres">
      <dgm:prSet presAssocID="{F6761D0B-0D13-40DC-831D-3701CC14A674}" presName="aSpace2" presStyleCnt="0"/>
      <dgm:spPr/>
    </dgm:pt>
    <dgm:pt modelId="{C829A076-9702-4C10-8669-E8FEB9FB1C7C}" type="pres">
      <dgm:prSet presAssocID="{A8F02A84-F18C-40C1-AC29-AB28C4237F83}" presName="childNode" presStyleLbl="node1" presStyleIdx="4" presStyleCnt="16">
        <dgm:presLayoutVars>
          <dgm:bulletEnabled val="1"/>
        </dgm:presLayoutVars>
      </dgm:prSet>
      <dgm:spPr/>
    </dgm:pt>
    <dgm:pt modelId="{A41E70CE-20C0-440D-9783-C27945528561}" type="pres">
      <dgm:prSet presAssocID="{7D750C49-EC7E-4022-AFF6-5761695A356A}" presName="aSpace" presStyleCnt="0"/>
      <dgm:spPr/>
    </dgm:pt>
    <dgm:pt modelId="{BC509728-21F5-4B9E-B3CE-C407E99D5EFB}" type="pres">
      <dgm:prSet presAssocID="{3B77AF64-8FD4-4227-8762-91C3DCA5A77D}" presName="compNode" presStyleCnt="0"/>
      <dgm:spPr/>
    </dgm:pt>
    <dgm:pt modelId="{786E15D1-B8F1-4CDF-8C70-58AF9BCCBFBB}" type="pres">
      <dgm:prSet presAssocID="{3B77AF64-8FD4-4227-8762-91C3DCA5A77D}" presName="aNode" presStyleLbl="bgShp" presStyleIdx="3" presStyleCnt="6"/>
      <dgm:spPr/>
    </dgm:pt>
    <dgm:pt modelId="{2D7303A6-36D4-4F2C-BFF7-A2D58B16B4A9}" type="pres">
      <dgm:prSet presAssocID="{3B77AF64-8FD4-4227-8762-91C3DCA5A77D}" presName="textNode" presStyleLbl="bgShp" presStyleIdx="3" presStyleCnt="6"/>
      <dgm:spPr/>
    </dgm:pt>
    <dgm:pt modelId="{873C32AC-EFED-421B-BC73-BF65B47431D9}" type="pres">
      <dgm:prSet presAssocID="{3B77AF64-8FD4-4227-8762-91C3DCA5A77D}" presName="compChildNode" presStyleCnt="0"/>
      <dgm:spPr/>
    </dgm:pt>
    <dgm:pt modelId="{E5D820E9-EA70-4EA5-85B0-E71A1F970E63}" type="pres">
      <dgm:prSet presAssocID="{3B77AF64-8FD4-4227-8762-91C3DCA5A77D}" presName="theInnerList" presStyleCnt="0"/>
      <dgm:spPr/>
    </dgm:pt>
    <dgm:pt modelId="{BAD5FE1C-AAEE-428B-881B-47C17E789A16}" type="pres">
      <dgm:prSet presAssocID="{6337D3EA-C5D1-4CF7-90A0-B611A1BFA41E}" presName="childNode" presStyleLbl="node1" presStyleIdx="5" presStyleCnt="16">
        <dgm:presLayoutVars>
          <dgm:bulletEnabled val="1"/>
        </dgm:presLayoutVars>
      </dgm:prSet>
      <dgm:spPr/>
    </dgm:pt>
    <dgm:pt modelId="{A0B54875-C5C4-47E3-905A-BC8914C63EB4}" type="pres">
      <dgm:prSet presAssocID="{6337D3EA-C5D1-4CF7-90A0-B611A1BFA41E}" presName="aSpace2" presStyleCnt="0"/>
      <dgm:spPr/>
    </dgm:pt>
    <dgm:pt modelId="{D3CC1492-8BE3-4DC2-AF3B-9CBE0AB4F6E2}" type="pres">
      <dgm:prSet presAssocID="{0DBF5461-7C3E-4C5F-9117-64B2AF0A2035}" presName="childNode" presStyleLbl="node1" presStyleIdx="6" presStyleCnt="16">
        <dgm:presLayoutVars>
          <dgm:bulletEnabled val="1"/>
        </dgm:presLayoutVars>
      </dgm:prSet>
      <dgm:spPr/>
    </dgm:pt>
    <dgm:pt modelId="{E00CFCA6-6809-4FF8-9145-4D7034000BB3}" type="pres">
      <dgm:prSet presAssocID="{0DBF5461-7C3E-4C5F-9117-64B2AF0A2035}" presName="aSpace2" presStyleCnt="0"/>
      <dgm:spPr/>
    </dgm:pt>
    <dgm:pt modelId="{D71EFBA6-3B08-42D3-9957-24F599C550EC}" type="pres">
      <dgm:prSet presAssocID="{80B83B51-480C-4CA6-A10A-9807B52534DE}" presName="childNode" presStyleLbl="node1" presStyleIdx="7" presStyleCnt="16">
        <dgm:presLayoutVars>
          <dgm:bulletEnabled val="1"/>
        </dgm:presLayoutVars>
      </dgm:prSet>
      <dgm:spPr/>
    </dgm:pt>
    <dgm:pt modelId="{13E46705-7A98-4AE8-A3E5-6C428F92DDF4}" type="pres">
      <dgm:prSet presAssocID="{80B83B51-480C-4CA6-A10A-9807B52534DE}" presName="aSpace2" presStyleCnt="0"/>
      <dgm:spPr/>
    </dgm:pt>
    <dgm:pt modelId="{568ED380-6139-41EA-B8B7-8E8D54436F74}" type="pres">
      <dgm:prSet presAssocID="{56B197F0-71A1-4F45-ACF9-D18AE39C99A1}" presName="childNode" presStyleLbl="node1" presStyleIdx="8" presStyleCnt="16">
        <dgm:presLayoutVars>
          <dgm:bulletEnabled val="1"/>
        </dgm:presLayoutVars>
      </dgm:prSet>
      <dgm:spPr/>
    </dgm:pt>
    <dgm:pt modelId="{AA92FDE6-9183-4661-B9F1-55F1B816847E}" type="pres">
      <dgm:prSet presAssocID="{3B77AF64-8FD4-4227-8762-91C3DCA5A77D}" presName="aSpace" presStyleCnt="0"/>
      <dgm:spPr/>
    </dgm:pt>
    <dgm:pt modelId="{F3BD6D6B-7D56-413F-ABE8-F5633DC91155}" type="pres">
      <dgm:prSet presAssocID="{31E8CE74-4CE6-4C40-AD66-0EA0A5C6B22B}" presName="compNode" presStyleCnt="0"/>
      <dgm:spPr/>
    </dgm:pt>
    <dgm:pt modelId="{0CB93010-9E34-40D5-B2BC-36F15C347680}" type="pres">
      <dgm:prSet presAssocID="{31E8CE74-4CE6-4C40-AD66-0EA0A5C6B22B}" presName="aNode" presStyleLbl="bgShp" presStyleIdx="4" presStyleCnt="6"/>
      <dgm:spPr/>
    </dgm:pt>
    <dgm:pt modelId="{E5AD89F8-1E94-44A5-95D4-BA8276251C6B}" type="pres">
      <dgm:prSet presAssocID="{31E8CE74-4CE6-4C40-AD66-0EA0A5C6B22B}" presName="textNode" presStyleLbl="bgShp" presStyleIdx="4" presStyleCnt="6"/>
      <dgm:spPr/>
    </dgm:pt>
    <dgm:pt modelId="{7C089D91-B2A2-4EE8-A508-35EF347D8850}" type="pres">
      <dgm:prSet presAssocID="{31E8CE74-4CE6-4C40-AD66-0EA0A5C6B22B}" presName="compChildNode" presStyleCnt="0"/>
      <dgm:spPr/>
    </dgm:pt>
    <dgm:pt modelId="{0DB40897-08B5-49D7-A40A-2631100A3A9A}" type="pres">
      <dgm:prSet presAssocID="{31E8CE74-4CE6-4C40-AD66-0EA0A5C6B22B}" presName="theInnerList" presStyleCnt="0"/>
      <dgm:spPr/>
    </dgm:pt>
    <dgm:pt modelId="{1AB572FF-16E8-4EB5-818E-01D66A56779C}" type="pres">
      <dgm:prSet presAssocID="{02F0DB50-FE72-4E1F-846A-AD08807A5478}" presName="childNode" presStyleLbl="node1" presStyleIdx="9" presStyleCnt="16">
        <dgm:presLayoutVars>
          <dgm:bulletEnabled val="1"/>
        </dgm:presLayoutVars>
      </dgm:prSet>
      <dgm:spPr/>
    </dgm:pt>
    <dgm:pt modelId="{F493A047-3249-4D51-8E4A-6C72EA3EF56A}" type="pres">
      <dgm:prSet presAssocID="{02F0DB50-FE72-4E1F-846A-AD08807A5478}" presName="aSpace2" presStyleCnt="0"/>
      <dgm:spPr/>
    </dgm:pt>
    <dgm:pt modelId="{2383CB99-A5E2-4EF7-AB68-C74998DC537C}" type="pres">
      <dgm:prSet presAssocID="{775BD714-A4D8-4A8A-9FBC-64273E9FBF7D}" presName="childNode" presStyleLbl="node1" presStyleIdx="10" presStyleCnt="16">
        <dgm:presLayoutVars>
          <dgm:bulletEnabled val="1"/>
        </dgm:presLayoutVars>
      </dgm:prSet>
      <dgm:spPr/>
    </dgm:pt>
    <dgm:pt modelId="{B1BE8370-580F-4645-A7DF-FF199E61A685}" type="pres">
      <dgm:prSet presAssocID="{775BD714-A4D8-4A8A-9FBC-64273E9FBF7D}" presName="aSpace2" presStyleCnt="0"/>
      <dgm:spPr/>
    </dgm:pt>
    <dgm:pt modelId="{8D7D9736-7E38-481B-B869-4F8D396EFE97}" type="pres">
      <dgm:prSet presAssocID="{ADD3096C-C5AA-4914-9C09-2EFC9EF625FC}" presName="childNode" presStyleLbl="node1" presStyleIdx="11" presStyleCnt="16">
        <dgm:presLayoutVars>
          <dgm:bulletEnabled val="1"/>
        </dgm:presLayoutVars>
      </dgm:prSet>
      <dgm:spPr/>
    </dgm:pt>
    <dgm:pt modelId="{2CD708ED-C5BC-474F-ACC7-1DA3F25E873C}" type="pres">
      <dgm:prSet presAssocID="{31E8CE74-4CE6-4C40-AD66-0EA0A5C6B22B}" presName="aSpace" presStyleCnt="0"/>
      <dgm:spPr/>
    </dgm:pt>
    <dgm:pt modelId="{58FACDFA-368C-46AC-9194-B720308995BC}" type="pres">
      <dgm:prSet presAssocID="{DAD8E54F-6C89-47C1-9E69-6DEEA08F3085}" presName="compNode" presStyleCnt="0"/>
      <dgm:spPr/>
    </dgm:pt>
    <dgm:pt modelId="{B16F4B00-96F9-499D-A064-257F4913BB44}" type="pres">
      <dgm:prSet presAssocID="{DAD8E54F-6C89-47C1-9E69-6DEEA08F3085}" presName="aNode" presStyleLbl="bgShp" presStyleIdx="5" presStyleCnt="6"/>
      <dgm:spPr/>
    </dgm:pt>
    <dgm:pt modelId="{6EC019F0-12EA-4B4B-8EA9-DA407FDEFF34}" type="pres">
      <dgm:prSet presAssocID="{DAD8E54F-6C89-47C1-9E69-6DEEA08F3085}" presName="textNode" presStyleLbl="bgShp" presStyleIdx="5" presStyleCnt="6"/>
      <dgm:spPr/>
    </dgm:pt>
    <dgm:pt modelId="{164B7834-6791-44F0-9B6B-0E1BF1ED67F0}" type="pres">
      <dgm:prSet presAssocID="{DAD8E54F-6C89-47C1-9E69-6DEEA08F3085}" presName="compChildNode" presStyleCnt="0"/>
      <dgm:spPr/>
    </dgm:pt>
    <dgm:pt modelId="{CFEE09DC-9850-4691-A6EE-12A2FD43C263}" type="pres">
      <dgm:prSet presAssocID="{DAD8E54F-6C89-47C1-9E69-6DEEA08F3085}" presName="theInnerList" presStyleCnt="0"/>
      <dgm:spPr/>
    </dgm:pt>
    <dgm:pt modelId="{DF140CFF-4729-4A4A-B93A-E052A6C7BEB0}" type="pres">
      <dgm:prSet presAssocID="{4C9BBAFE-188C-4D56-9F4D-954B4BEFDF55}" presName="childNode" presStyleLbl="node1" presStyleIdx="12" presStyleCnt="16">
        <dgm:presLayoutVars>
          <dgm:bulletEnabled val="1"/>
        </dgm:presLayoutVars>
      </dgm:prSet>
      <dgm:spPr/>
    </dgm:pt>
    <dgm:pt modelId="{EADDB060-17FC-409E-A356-727797F9EAF0}" type="pres">
      <dgm:prSet presAssocID="{4C9BBAFE-188C-4D56-9F4D-954B4BEFDF55}" presName="aSpace2" presStyleCnt="0"/>
      <dgm:spPr/>
    </dgm:pt>
    <dgm:pt modelId="{C114E39A-BD4B-401E-B784-E44EEADD312D}" type="pres">
      <dgm:prSet presAssocID="{AFAD61E4-489C-4D22-9DCB-78D140B2AEEC}" presName="childNode" presStyleLbl="node1" presStyleIdx="13" presStyleCnt="16">
        <dgm:presLayoutVars>
          <dgm:bulletEnabled val="1"/>
        </dgm:presLayoutVars>
      </dgm:prSet>
      <dgm:spPr/>
    </dgm:pt>
    <dgm:pt modelId="{9C2AAA9A-ADED-49FF-92F6-9A41597BE560}" type="pres">
      <dgm:prSet presAssocID="{AFAD61E4-489C-4D22-9DCB-78D140B2AEEC}" presName="aSpace2" presStyleCnt="0"/>
      <dgm:spPr/>
    </dgm:pt>
    <dgm:pt modelId="{E2E27673-71A9-43D1-BB25-33993C445A64}" type="pres">
      <dgm:prSet presAssocID="{88D33A17-E45B-4416-A5E2-BFD84F3108E0}" presName="childNode" presStyleLbl="node1" presStyleIdx="14" presStyleCnt="16">
        <dgm:presLayoutVars>
          <dgm:bulletEnabled val="1"/>
        </dgm:presLayoutVars>
      </dgm:prSet>
      <dgm:spPr/>
    </dgm:pt>
    <dgm:pt modelId="{7970E150-19E6-4BA8-894E-04D82923AC9E}" type="pres">
      <dgm:prSet presAssocID="{88D33A17-E45B-4416-A5E2-BFD84F3108E0}" presName="aSpace2" presStyleCnt="0"/>
      <dgm:spPr/>
    </dgm:pt>
    <dgm:pt modelId="{A044CA47-6394-4ADF-A08E-2032F8F1C698}" type="pres">
      <dgm:prSet presAssocID="{6844F2A6-37FB-49D5-907A-9ACB5CD74FE5}" presName="childNode" presStyleLbl="node1" presStyleIdx="15" presStyleCnt="16">
        <dgm:presLayoutVars>
          <dgm:bulletEnabled val="1"/>
        </dgm:presLayoutVars>
      </dgm:prSet>
      <dgm:spPr/>
    </dgm:pt>
  </dgm:ptLst>
  <dgm:cxnLst>
    <dgm:cxn modelId="{A9747500-220B-450C-991E-2AC4A3001AF6}" srcId="{DAD8E54F-6C89-47C1-9E69-6DEEA08F3085}" destId="{AFAD61E4-489C-4D22-9DCB-78D140B2AEEC}" srcOrd="1" destOrd="0" parTransId="{E9D8313A-ACB5-434E-AC4A-8895D36F79E4}" sibTransId="{33FBA0CD-55A4-441C-8096-68388F708734}"/>
    <dgm:cxn modelId="{E0E09300-42A0-4914-BE40-F52F1E95FD8C}" srcId="{31E8CE74-4CE6-4C40-AD66-0EA0A5C6B22B}" destId="{775BD714-A4D8-4A8A-9FBC-64273E9FBF7D}" srcOrd="1" destOrd="0" parTransId="{E12C784F-FE45-4C58-A075-5872ED6C278A}" sibTransId="{73C31146-2A24-4D9C-BA10-DE8FFCC80C0F}"/>
    <dgm:cxn modelId="{6B183906-9219-4196-8EF1-6E375327BA67}" type="presOf" srcId="{02F0DB50-FE72-4E1F-846A-AD08807A5478}" destId="{1AB572FF-16E8-4EB5-818E-01D66A56779C}" srcOrd="0" destOrd="0" presId="urn:microsoft.com/office/officeart/2005/8/layout/lProcess2"/>
    <dgm:cxn modelId="{1181D506-6636-46EF-8943-E17195E665B0}" type="presOf" srcId="{775BD714-A4D8-4A8A-9FBC-64273E9FBF7D}" destId="{2383CB99-A5E2-4EF7-AB68-C74998DC537C}" srcOrd="0" destOrd="0" presId="urn:microsoft.com/office/officeart/2005/8/layout/lProcess2"/>
    <dgm:cxn modelId="{CAC2F111-3194-4FE2-A928-72FEC13D894D}" type="presOf" srcId="{0748FA82-8E6B-4BD4-A784-FF05A8FE1377}" destId="{05DDD73A-91FF-413F-80F2-D24897E414A8}" srcOrd="0" destOrd="0" presId="urn:microsoft.com/office/officeart/2005/8/layout/lProcess2"/>
    <dgm:cxn modelId="{C3646813-0D41-4669-8B60-B2CF468CCC69}" type="presOf" srcId="{6337D3EA-C5D1-4CF7-90A0-B611A1BFA41E}" destId="{BAD5FE1C-AAEE-428B-881B-47C17E789A16}" srcOrd="0" destOrd="0" presId="urn:microsoft.com/office/officeart/2005/8/layout/lProcess2"/>
    <dgm:cxn modelId="{F7BAC616-2A93-4FE9-9379-B9A804F84668}" type="presOf" srcId="{41D0D520-8013-42F7-85BB-AE95145B1C77}" destId="{CE58924C-891F-4AE2-9485-B9B87FE70A6F}" srcOrd="0" destOrd="0" presId="urn:microsoft.com/office/officeart/2005/8/layout/lProcess2"/>
    <dgm:cxn modelId="{85671017-D2C5-4554-B7C2-B6BC1A55F0FC}" srcId="{31E8CE74-4CE6-4C40-AD66-0EA0A5C6B22B}" destId="{02F0DB50-FE72-4E1F-846A-AD08807A5478}" srcOrd="0" destOrd="0" parTransId="{BA3E5E8A-2167-42EF-AB84-7E06BAB85E92}" sibTransId="{A854FC23-8BFE-4122-88F8-7D0C1420D521}"/>
    <dgm:cxn modelId="{8D4C0B1B-6A59-4C23-8D33-1868D039C9C0}" type="presOf" srcId="{56B197F0-71A1-4F45-ACF9-D18AE39C99A1}" destId="{568ED380-6139-41EA-B8B7-8E8D54436F74}" srcOrd="0" destOrd="0" presId="urn:microsoft.com/office/officeart/2005/8/layout/lProcess2"/>
    <dgm:cxn modelId="{9B7CAD1C-82A4-44E5-8529-8A30E32EE12D}" type="presOf" srcId="{31E8CE74-4CE6-4C40-AD66-0EA0A5C6B22B}" destId="{E5AD89F8-1E94-44A5-95D4-BA8276251C6B}" srcOrd="1" destOrd="0" presId="urn:microsoft.com/office/officeart/2005/8/layout/lProcess2"/>
    <dgm:cxn modelId="{0C95CE29-E0AA-4A2A-93DD-6E2061EC1830}" srcId="{82F64CCD-6F85-47F2-A465-712AE1C1F6B7}" destId="{DAD8E54F-6C89-47C1-9E69-6DEEA08F3085}" srcOrd="5" destOrd="0" parTransId="{A8055A9A-8D49-4CB5-88DD-E5A2014AFBFE}" sibTransId="{9518BD5A-8378-42E9-AC6B-7372A202DDEB}"/>
    <dgm:cxn modelId="{5A05F32F-1BD8-400A-87AB-278FA7B97084}" srcId="{31E8CE74-4CE6-4C40-AD66-0EA0A5C6B22B}" destId="{ADD3096C-C5AA-4914-9C09-2EFC9EF625FC}" srcOrd="2" destOrd="0" parTransId="{BE6CBF79-D31C-46AC-B697-E6A735943158}" sibTransId="{C174F104-5634-4F10-BF20-4D839A8BB54E}"/>
    <dgm:cxn modelId="{24FA7833-504A-4249-9744-7E3C6C14D067}" srcId="{82F64CCD-6F85-47F2-A465-712AE1C1F6B7}" destId="{31E8CE74-4CE6-4C40-AD66-0EA0A5C6B22B}" srcOrd="4" destOrd="0" parTransId="{60867BA2-A120-4BBD-917B-EC8A9862F86F}" sibTransId="{23FA1EE2-D356-416E-95B4-C2F46D29080B}"/>
    <dgm:cxn modelId="{D01A583C-6F39-4FFC-AD5B-E0A6B360FB65}" type="presOf" srcId="{A8F02A84-F18C-40C1-AC29-AB28C4237F83}" destId="{C829A076-9702-4C10-8669-E8FEB9FB1C7C}" srcOrd="0" destOrd="0" presId="urn:microsoft.com/office/officeart/2005/8/layout/lProcess2"/>
    <dgm:cxn modelId="{91EF065B-5AA7-413A-A6EC-489603EE9A12}" srcId="{82F64CCD-6F85-47F2-A465-712AE1C1F6B7}" destId="{3D5BF2AF-BD7B-4F7E-89CA-35764DE6C6F4}" srcOrd="0" destOrd="0" parTransId="{60627432-CF71-4AA6-AC13-0582C633E6F0}" sibTransId="{76464F24-C81A-4CDF-BED3-B55876306883}"/>
    <dgm:cxn modelId="{1A4B8B41-94D7-4F70-8608-0818C08DA60D}" type="presOf" srcId="{DAD8E54F-6C89-47C1-9E69-6DEEA08F3085}" destId="{B16F4B00-96F9-499D-A064-257F4913BB44}" srcOrd="0" destOrd="0" presId="urn:microsoft.com/office/officeart/2005/8/layout/lProcess2"/>
    <dgm:cxn modelId="{44619862-692E-45C2-B708-CE38859EC71D}" type="presOf" srcId="{3D5BF2AF-BD7B-4F7E-89CA-35764DE6C6F4}" destId="{BAB65D47-F7EE-4CDB-8204-E3E4F411DA80}" srcOrd="1" destOrd="0" presId="urn:microsoft.com/office/officeart/2005/8/layout/lProcess2"/>
    <dgm:cxn modelId="{48361044-967F-4AD8-B607-AD6ED3E05060}" srcId="{3B77AF64-8FD4-4227-8762-91C3DCA5A77D}" destId="{6337D3EA-C5D1-4CF7-90A0-B611A1BFA41E}" srcOrd="0" destOrd="0" parTransId="{785A62E2-CF5B-4F4F-99D3-073DDE492CBD}" sibTransId="{69131ABE-8A93-405E-BB70-B4A3471812AA}"/>
    <dgm:cxn modelId="{7B3BE946-E1F6-4824-ABB1-FB6CDFC2284F}" type="presOf" srcId="{F6761D0B-0D13-40DC-831D-3701CC14A674}" destId="{DF3D28EF-AFCE-4DF0-B4D4-DC505478881D}" srcOrd="0" destOrd="0" presId="urn:microsoft.com/office/officeart/2005/8/layout/lProcess2"/>
    <dgm:cxn modelId="{A79F4149-A5F1-47B3-9A0F-0231EE58B108}" srcId="{82F64CCD-6F85-47F2-A465-712AE1C1F6B7}" destId="{3B77AF64-8FD4-4227-8762-91C3DCA5A77D}" srcOrd="3" destOrd="0" parTransId="{F2F8B6C2-C257-4244-B3C4-418D9EA12261}" sibTransId="{898F0D23-52AB-4174-8063-F4334C278FE1}"/>
    <dgm:cxn modelId="{75A9B34A-E108-47D1-9871-68E34A0D70F6}" type="presOf" srcId="{3D5BF2AF-BD7B-4F7E-89CA-35764DE6C6F4}" destId="{70BE68D5-82B7-4794-AEB4-900BBDBBB87D}" srcOrd="0" destOrd="0" presId="urn:microsoft.com/office/officeart/2005/8/layout/lProcess2"/>
    <dgm:cxn modelId="{2EF8D96B-E06E-4874-97C6-3CA1965441BA}" srcId="{3B77AF64-8FD4-4227-8762-91C3DCA5A77D}" destId="{0DBF5461-7C3E-4C5F-9117-64B2AF0A2035}" srcOrd="1" destOrd="0" parTransId="{85618A3D-3E06-460F-AE1C-228397D2D66C}" sibTransId="{315BFD2A-C215-419E-AC53-4125CDB13DA2}"/>
    <dgm:cxn modelId="{87BD086E-298D-4992-8052-5793695A4157}" type="presOf" srcId="{7D750C49-EC7E-4022-AFF6-5761695A356A}" destId="{EC1E62F8-7736-4D1B-951C-93DACBB90D6D}" srcOrd="1" destOrd="0" presId="urn:microsoft.com/office/officeart/2005/8/layout/lProcess2"/>
    <dgm:cxn modelId="{36A48150-254E-4B30-891C-461CD313A104}" srcId="{3B77AF64-8FD4-4227-8762-91C3DCA5A77D}" destId="{56B197F0-71A1-4F45-ACF9-D18AE39C99A1}" srcOrd="3" destOrd="0" parTransId="{8EDAE1A2-74AE-4A91-822B-9362751E95BC}" sibTransId="{734E8F38-51BF-49D2-8C66-82FA3AE2F557}"/>
    <dgm:cxn modelId="{CB50CD73-CEC8-4783-9D44-36D9DD66A813}" type="presOf" srcId="{7D750C49-EC7E-4022-AFF6-5761695A356A}" destId="{7B0ADBD8-0A67-42AE-8869-A438EDA145C7}" srcOrd="0" destOrd="0" presId="urn:microsoft.com/office/officeart/2005/8/layout/lProcess2"/>
    <dgm:cxn modelId="{C93F4376-EC73-4D70-B44C-0188FEEDAAE9}" type="presOf" srcId="{80B83B51-480C-4CA6-A10A-9807B52534DE}" destId="{D71EFBA6-3B08-42D3-9957-24F599C550EC}" srcOrd="0" destOrd="0" presId="urn:microsoft.com/office/officeart/2005/8/layout/lProcess2"/>
    <dgm:cxn modelId="{C109C976-B5CA-4FDE-8358-CAC6B83D58EF}" type="presOf" srcId="{AFAD61E4-489C-4D22-9DCB-78D140B2AEEC}" destId="{C114E39A-BD4B-401E-B784-E44EEADD312D}" srcOrd="0" destOrd="0" presId="urn:microsoft.com/office/officeart/2005/8/layout/lProcess2"/>
    <dgm:cxn modelId="{22C0E177-3436-467F-80C2-1DAB7AE4B7CD}" type="presOf" srcId="{6844F2A6-37FB-49D5-907A-9ACB5CD74FE5}" destId="{A044CA47-6394-4ADF-A08E-2032F8F1C698}" srcOrd="0" destOrd="0" presId="urn:microsoft.com/office/officeart/2005/8/layout/lProcess2"/>
    <dgm:cxn modelId="{D5E2C259-F26F-4F69-AA72-70BE8234F414}" srcId="{3B77AF64-8FD4-4227-8762-91C3DCA5A77D}" destId="{80B83B51-480C-4CA6-A10A-9807B52534DE}" srcOrd="2" destOrd="0" parTransId="{AB7C6B83-753B-43DB-AAD7-7B4A6557B523}" sibTransId="{701C4EA2-C26B-4BAA-8A64-6AFD4F947148}"/>
    <dgm:cxn modelId="{4D84287C-9C72-42A6-882B-46EEC9F873FA}" srcId="{3D5BF2AF-BD7B-4F7E-89CA-35764DE6C6F4}" destId="{41D0D520-8013-42F7-85BB-AE95145B1C77}" srcOrd="0" destOrd="0" parTransId="{BFDCE7B7-5A1B-4D46-9CEC-AC71867C3C21}" sibTransId="{57E47E44-2FC6-4840-BA29-A1339B569D5E}"/>
    <dgm:cxn modelId="{FDFCFF7E-A6DD-4C16-B7F7-C18E6DD12C65}" type="presOf" srcId="{ADD3096C-C5AA-4914-9C09-2EFC9EF625FC}" destId="{8D7D9736-7E38-481B-B869-4F8D396EFE97}" srcOrd="0" destOrd="0" presId="urn:microsoft.com/office/officeart/2005/8/layout/lProcess2"/>
    <dgm:cxn modelId="{3DD56480-52DA-4CB0-9BB9-A24FACBB85B1}" type="presOf" srcId="{31E8CE74-4CE6-4C40-AD66-0EA0A5C6B22B}" destId="{0CB93010-9E34-40D5-B2BC-36F15C347680}" srcOrd="0" destOrd="0" presId="urn:microsoft.com/office/officeart/2005/8/layout/lProcess2"/>
    <dgm:cxn modelId="{97036F83-7DBD-4C1D-A3D2-751C3A3BF380}" type="presOf" srcId="{757673F5-05B1-419A-9DE3-888C41F2E3C9}" destId="{287B37F4-9CAE-4EB2-B82D-452804F00A22}" srcOrd="1" destOrd="0" presId="urn:microsoft.com/office/officeart/2005/8/layout/lProcess2"/>
    <dgm:cxn modelId="{74394A90-C140-49CC-9ABA-23DF9838B556}" type="presOf" srcId="{3B77AF64-8FD4-4227-8762-91C3DCA5A77D}" destId="{2D7303A6-36D4-4F2C-BFF7-A2D58B16B4A9}" srcOrd="1" destOrd="0" presId="urn:microsoft.com/office/officeart/2005/8/layout/lProcess2"/>
    <dgm:cxn modelId="{5D78F394-2272-4285-B7D5-0A007C839FE3}" type="presOf" srcId="{757673F5-05B1-419A-9DE3-888C41F2E3C9}" destId="{A28A34C8-90BB-4C04-8E19-816A17654DAC}" srcOrd="0" destOrd="0" presId="urn:microsoft.com/office/officeart/2005/8/layout/lProcess2"/>
    <dgm:cxn modelId="{0CBF2F96-1658-488E-A2FB-0B87DBB31240}" type="presOf" srcId="{88D33A17-E45B-4416-A5E2-BFD84F3108E0}" destId="{E2E27673-71A9-43D1-BB25-33993C445A64}" srcOrd="0" destOrd="0" presId="urn:microsoft.com/office/officeart/2005/8/layout/lProcess2"/>
    <dgm:cxn modelId="{724504A2-FCD8-4E8D-A8E7-1E849AD42960}" type="presOf" srcId="{4C9BBAFE-188C-4D56-9F4D-954B4BEFDF55}" destId="{DF140CFF-4729-4A4A-B93A-E052A6C7BEB0}" srcOrd="0" destOrd="0" presId="urn:microsoft.com/office/officeart/2005/8/layout/lProcess2"/>
    <dgm:cxn modelId="{7E0F36A6-0865-4D7D-87D7-8FB834704B89}" srcId="{DAD8E54F-6C89-47C1-9E69-6DEEA08F3085}" destId="{6844F2A6-37FB-49D5-907A-9ACB5CD74FE5}" srcOrd="3" destOrd="0" parTransId="{EB178292-8765-43CD-A50F-F9C9CCAA4A26}" sibTransId="{6F54896C-9AF3-449C-9208-817FC7641BCC}"/>
    <dgm:cxn modelId="{D2F390B4-B03D-4147-850F-D365E35C300C}" srcId="{757673F5-05B1-419A-9DE3-888C41F2E3C9}" destId="{0748FA82-8E6B-4BD4-A784-FF05A8FE1377}" srcOrd="0" destOrd="0" parTransId="{65F28057-E54B-40ED-960B-FD66F7151048}" sibTransId="{1C8C6EF2-8C23-4D38-894C-950F73BB0304}"/>
    <dgm:cxn modelId="{48447EC1-4237-49CC-893B-A38CD264C8F0}" type="presOf" srcId="{82F64CCD-6F85-47F2-A465-712AE1C1F6B7}" destId="{1F0CD488-F566-4D01-8A8F-33DAB72A66DA}" srcOrd="0" destOrd="0" presId="urn:microsoft.com/office/officeart/2005/8/layout/lProcess2"/>
    <dgm:cxn modelId="{A79FD3CE-99D3-45BE-BDD9-FFE9CF954821}" srcId="{7D750C49-EC7E-4022-AFF6-5761695A356A}" destId="{F6761D0B-0D13-40DC-831D-3701CC14A674}" srcOrd="1" destOrd="0" parTransId="{75FCB45E-363D-43C7-A913-94B681F0F379}" sibTransId="{B30513D7-CCAB-478B-A51A-185229E9B8B8}"/>
    <dgm:cxn modelId="{DE6CE6D1-EEAF-4629-9271-3EE326DA9478}" srcId="{DAD8E54F-6C89-47C1-9E69-6DEEA08F3085}" destId="{4C9BBAFE-188C-4D56-9F4D-954B4BEFDF55}" srcOrd="0" destOrd="0" parTransId="{6EC404CD-ABC2-4D51-A3A7-0A4AEC7E88D6}" sibTransId="{4AE2D2B1-756D-4733-A257-88C90FC34342}"/>
    <dgm:cxn modelId="{26F734D2-A979-424E-A0FD-785619CA02D7}" srcId="{DAD8E54F-6C89-47C1-9E69-6DEEA08F3085}" destId="{88D33A17-E45B-4416-A5E2-BFD84F3108E0}" srcOrd="2" destOrd="0" parTransId="{936D46DF-4481-4670-8AD8-E1992C36A2DA}" sibTransId="{34B610CC-838E-4952-8325-E76441C630F5}"/>
    <dgm:cxn modelId="{683CACD3-17F6-461D-A349-936B2827602A}" type="presOf" srcId="{DAD8E54F-6C89-47C1-9E69-6DEEA08F3085}" destId="{6EC019F0-12EA-4B4B-8EA9-DA407FDEFF34}" srcOrd="1" destOrd="0" presId="urn:microsoft.com/office/officeart/2005/8/layout/lProcess2"/>
    <dgm:cxn modelId="{4BB501D8-5754-42C8-890D-327D69C3FEA1}" type="presOf" srcId="{791C0B72-B547-4161-A7CE-835660CB3355}" destId="{662C6C15-4C19-43CB-A9D6-C4D8EAB0CFA4}" srcOrd="0" destOrd="0" presId="urn:microsoft.com/office/officeart/2005/8/layout/lProcess2"/>
    <dgm:cxn modelId="{37EDC0E2-CA74-4678-9382-44BDCBA80DA0}" type="presOf" srcId="{3B77AF64-8FD4-4227-8762-91C3DCA5A77D}" destId="{786E15D1-B8F1-4CDF-8C70-58AF9BCCBFBB}" srcOrd="0" destOrd="0" presId="urn:microsoft.com/office/officeart/2005/8/layout/lProcess2"/>
    <dgm:cxn modelId="{CA0502EC-89F2-428D-BFF3-139139895491}" srcId="{82F64CCD-6F85-47F2-A465-712AE1C1F6B7}" destId="{757673F5-05B1-419A-9DE3-888C41F2E3C9}" srcOrd="1" destOrd="0" parTransId="{421388A9-1AA1-417D-A78A-D4674A716921}" sibTransId="{C28064BD-B7DA-493D-8EED-A477C31EA520}"/>
    <dgm:cxn modelId="{0056FAEE-57A8-4D17-ABAF-59D4AB67BE4C}" srcId="{7D750C49-EC7E-4022-AFF6-5761695A356A}" destId="{A8F02A84-F18C-40C1-AC29-AB28C4237F83}" srcOrd="2" destOrd="0" parTransId="{5B7B706D-3BC4-4055-B50E-1B99C67ABCA9}" sibTransId="{F2ABA0C9-7571-4DBF-ABA7-1B30A78433A3}"/>
    <dgm:cxn modelId="{6B8AD9F5-BB20-4028-AD07-6421B28BEB0A}" srcId="{7D750C49-EC7E-4022-AFF6-5761695A356A}" destId="{791C0B72-B547-4161-A7CE-835660CB3355}" srcOrd="0" destOrd="0" parTransId="{D7CF852F-0ADD-4F42-BCD2-E24B716CC073}" sibTransId="{290CDEB0-B3C8-409D-BB43-7145F6F37EF1}"/>
    <dgm:cxn modelId="{9A8D94FB-CBC1-4240-8928-21FD886C1D3F}" type="presOf" srcId="{0DBF5461-7C3E-4C5F-9117-64B2AF0A2035}" destId="{D3CC1492-8BE3-4DC2-AF3B-9CBE0AB4F6E2}" srcOrd="0" destOrd="0" presId="urn:microsoft.com/office/officeart/2005/8/layout/lProcess2"/>
    <dgm:cxn modelId="{A3972BFD-892C-4D23-8777-48C42548C384}" srcId="{82F64CCD-6F85-47F2-A465-712AE1C1F6B7}" destId="{7D750C49-EC7E-4022-AFF6-5761695A356A}" srcOrd="2" destOrd="0" parTransId="{30117407-DA62-4E65-BD82-63E91D9A8EEF}" sibTransId="{4E32A480-0B5C-4FE9-8352-596867AD5502}"/>
    <dgm:cxn modelId="{1E85D6E3-9A86-44A3-9F64-429D9B79E779}" type="presParOf" srcId="{1F0CD488-F566-4D01-8A8F-33DAB72A66DA}" destId="{EBC719A2-9247-4308-A795-ED2D3D5F8861}" srcOrd="0" destOrd="0" presId="urn:microsoft.com/office/officeart/2005/8/layout/lProcess2"/>
    <dgm:cxn modelId="{2F73DF6A-F8A9-40C9-BFCE-82A6766EDA35}" type="presParOf" srcId="{EBC719A2-9247-4308-A795-ED2D3D5F8861}" destId="{70BE68D5-82B7-4794-AEB4-900BBDBBB87D}" srcOrd="0" destOrd="0" presId="urn:microsoft.com/office/officeart/2005/8/layout/lProcess2"/>
    <dgm:cxn modelId="{DA3783B7-0146-4AF0-9105-E9FB79269529}" type="presParOf" srcId="{EBC719A2-9247-4308-A795-ED2D3D5F8861}" destId="{BAB65D47-F7EE-4CDB-8204-E3E4F411DA80}" srcOrd="1" destOrd="0" presId="urn:microsoft.com/office/officeart/2005/8/layout/lProcess2"/>
    <dgm:cxn modelId="{2F1C53C9-376B-4491-959D-FF1E3455AFF9}" type="presParOf" srcId="{EBC719A2-9247-4308-A795-ED2D3D5F8861}" destId="{4AD9B5EE-D99C-4CFC-8165-BE8062CFA04E}" srcOrd="2" destOrd="0" presId="urn:microsoft.com/office/officeart/2005/8/layout/lProcess2"/>
    <dgm:cxn modelId="{C1A49CBE-3E8F-45B3-849D-F1DB4C200FBB}" type="presParOf" srcId="{4AD9B5EE-D99C-4CFC-8165-BE8062CFA04E}" destId="{5AA3A3E2-63A0-4D22-A8AA-BC9B9C8F8F71}" srcOrd="0" destOrd="0" presId="urn:microsoft.com/office/officeart/2005/8/layout/lProcess2"/>
    <dgm:cxn modelId="{905C732E-3A98-4AA9-99C9-53FD1E180A7F}" type="presParOf" srcId="{5AA3A3E2-63A0-4D22-A8AA-BC9B9C8F8F71}" destId="{CE58924C-891F-4AE2-9485-B9B87FE70A6F}" srcOrd="0" destOrd="0" presId="urn:microsoft.com/office/officeart/2005/8/layout/lProcess2"/>
    <dgm:cxn modelId="{3EA25E79-FB26-4CC4-A795-5311B36E290F}" type="presParOf" srcId="{1F0CD488-F566-4D01-8A8F-33DAB72A66DA}" destId="{0037D06F-D25B-4C5D-A49A-B31DF1A63E9D}" srcOrd="1" destOrd="0" presId="urn:microsoft.com/office/officeart/2005/8/layout/lProcess2"/>
    <dgm:cxn modelId="{84C98149-21A9-4377-998B-307126AB874D}" type="presParOf" srcId="{1F0CD488-F566-4D01-8A8F-33DAB72A66DA}" destId="{4523EA22-4E7C-4F70-81BD-7D46B61C375A}" srcOrd="2" destOrd="0" presId="urn:microsoft.com/office/officeart/2005/8/layout/lProcess2"/>
    <dgm:cxn modelId="{6D70DF26-C672-4BC1-A1E1-11587A93AA0A}" type="presParOf" srcId="{4523EA22-4E7C-4F70-81BD-7D46B61C375A}" destId="{A28A34C8-90BB-4C04-8E19-816A17654DAC}" srcOrd="0" destOrd="0" presId="urn:microsoft.com/office/officeart/2005/8/layout/lProcess2"/>
    <dgm:cxn modelId="{9C00D619-3370-456D-8479-D2947E96D7D7}" type="presParOf" srcId="{4523EA22-4E7C-4F70-81BD-7D46B61C375A}" destId="{287B37F4-9CAE-4EB2-B82D-452804F00A22}" srcOrd="1" destOrd="0" presId="urn:microsoft.com/office/officeart/2005/8/layout/lProcess2"/>
    <dgm:cxn modelId="{C8C8E253-60E3-44B2-9457-3D8CE315A631}" type="presParOf" srcId="{4523EA22-4E7C-4F70-81BD-7D46B61C375A}" destId="{5E5321E3-3DE8-46AF-8F57-5AA6667A4FBA}" srcOrd="2" destOrd="0" presId="urn:microsoft.com/office/officeart/2005/8/layout/lProcess2"/>
    <dgm:cxn modelId="{D264807D-51DE-4769-A57F-949A88A22795}" type="presParOf" srcId="{5E5321E3-3DE8-46AF-8F57-5AA6667A4FBA}" destId="{A888C597-E644-4461-ABF1-C9E6AF3580C1}" srcOrd="0" destOrd="0" presId="urn:microsoft.com/office/officeart/2005/8/layout/lProcess2"/>
    <dgm:cxn modelId="{0380FF10-FB8C-40D3-A24D-1BBA2011797C}" type="presParOf" srcId="{A888C597-E644-4461-ABF1-C9E6AF3580C1}" destId="{05DDD73A-91FF-413F-80F2-D24897E414A8}" srcOrd="0" destOrd="0" presId="urn:microsoft.com/office/officeart/2005/8/layout/lProcess2"/>
    <dgm:cxn modelId="{9A1B319C-085E-48B1-8E88-CF1B635F2288}" type="presParOf" srcId="{1F0CD488-F566-4D01-8A8F-33DAB72A66DA}" destId="{652F78B5-9C59-4799-9655-94C6A2638F66}" srcOrd="3" destOrd="0" presId="urn:microsoft.com/office/officeart/2005/8/layout/lProcess2"/>
    <dgm:cxn modelId="{3E06856C-3EDE-40D5-A95C-2C1C0E9B59EC}" type="presParOf" srcId="{1F0CD488-F566-4D01-8A8F-33DAB72A66DA}" destId="{D0A77251-B544-4B9D-8AE2-EACACFABA85E}" srcOrd="4" destOrd="0" presId="urn:microsoft.com/office/officeart/2005/8/layout/lProcess2"/>
    <dgm:cxn modelId="{904930FA-0FDF-4A29-8BCA-76D127118DE6}" type="presParOf" srcId="{D0A77251-B544-4B9D-8AE2-EACACFABA85E}" destId="{7B0ADBD8-0A67-42AE-8869-A438EDA145C7}" srcOrd="0" destOrd="0" presId="urn:microsoft.com/office/officeart/2005/8/layout/lProcess2"/>
    <dgm:cxn modelId="{37679444-9769-4647-B9E4-80A646B8B9BD}" type="presParOf" srcId="{D0A77251-B544-4B9D-8AE2-EACACFABA85E}" destId="{EC1E62F8-7736-4D1B-951C-93DACBB90D6D}" srcOrd="1" destOrd="0" presId="urn:microsoft.com/office/officeart/2005/8/layout/lProcess2"/>
    <dgm:cxn modelId="{FCC64BA1-072F-484D-A9AD-07948C18AD9E}" type="presParOf" srcId="{D0A77251-B544-4B9D-8AE2-EACACFABA85E}" destId="{7FF5EE6B-C1B2-420E-A3DF-4CFEFE01B539}" srcOrd="2" destOrd="0" presId="urn:microsoft.com/office/officeart/2005/8/layout/lProcess2"/>
    <dgm:cxn modelId="{1998E12C-4219-4E72-A844-866F7C3A0268}" type="presParOf" srcId="{7FF5EE6B-C1B2-420E-A3DF-4CFEFE01B539}" destId="{58A21878-FB5B-4000-A22A-16BDE79DD6D4}" srcOrd="0" destOrd="0" presId="urn:microsoft.com/office/officeart/2005/8/layout/lProcess2"/>
    <dgm:cxn modelId="{C6226944-E47F-4710-BB5A-9834537D5F12}" type="presParOf" srcId="{58A21878-FB5B-4000-A22A-16BDE79DD6D4}" destId="{662C6C15-4C19-43CB-A9D6-C4D8EAB0CFA4}" srcOrd="0" destOrd="0" presId="urn:microsoft.com/office/officeart/2005/8/layout/lProcess2"/>
    <dgm:cxn modelId="{8117AF50-AC5D-4540-85D9-4E212BD709D6}" type="presParOf" srcId="{58A21878-FB5B-4000-A22A-16BDE79DD6D4}" destId="{D9D6C781-0302-4E94-830D-461C6D17059A}" srcOrd="1" destOrd="0" presId="urn:microsoft.com/office/officeart/2005/8/layout/lProcess2"/>
    <dgm:cxn modelId="{989EF0AB-92EF-4DBB-927D-DB17C87A1545}" type="presParOf" srcId="{58A21878-FB5B-4000-A22A-16BDE79DD6D4}" destId="{DF3D28EF-AFCE-4DF0-B4D4-DC505478881D}" srcOrd="2" destOrd="0" presId="urn:microsoft.com/office/officeart/2005/8/layout/lProcess2"/>
    <dgm:cxn modelId="{995137A5-9CC4-4427-99D5-7380222E0B08}" type="presParOf" srcId="{58A21878-FB5B-4000-A22A-16BDE79DD6D4}" destId="{EE2138F7-D8E6-45EE-BC59-42DF7B6D47FC}" srcOrd="3" destOrd="0" presId="urn:microsoft.com/office/officeart/2005/8/layout/lProcess2"/>
    <dgm:cxn modelId="{3E57A0ED-AA22-4C3B-B48E-AE5EE316D1F0}" type="presParOf" srcId="{58A21878-FB5B-4000-A22A-16BDE79DD6D4}" destId="{C829A076-9702-4C10-8669-E8FEB9FB1C7C}" srcOrd="4" destOrd="0" presId="urn:microsoft.com/office/officeart/2005/8/layout/lProcess2"/>
    <dgm:cxn modelId="{9538C583-F1BE-452F-9584-44E9EB0C87DA}" type="presParOf" srcId="{1F0CD488-F566-4D01-8A8F-33DAB72A66DA}" destId="{A41E70CE-20C0-440D-9783-C27945528561}" srcOrd="5" destOrd="0" presId="urn:microsoft.com/office/officeart/2005/8/layout/lProcess2"/>
    <dgm:cxn modelId="{9B24C776-6868-4C98-B803-E95242477E87}" type="presParOf" srcId="{1F0CD488-F566-4D01-8A8F-33DAB72A66DA}" destId="{BC509728-21F5-4B9E-B3CE-C407E99D5EFB}" srcOrd="6" destOrd="0" presId="urn:microsoft.com/office/officeart/2005/8/layout/lProcess2"/>
    <dgm:cxn modelId="{2C36C218-20D1-4BEC-AE23-5A7BCB065ED5}" type="presParOf" srcId="{BC509728-21F5-4B9E-B3CE-C407E99D5EFB}" destId="{786E15D1-B8F1-4CDF-8C70-58AF9BCCBFBB}" srcOrd="0" destOrd="0" presId="urn:microsoft.com/office/officeart/2005/8/layout/lProcess2"/>
    <dgm:cxn modelId="{D32C767A-E990-498B-A90A-7380565937B2}" type="presParOf" srcId="{BC509728-21F5-4B9E-B3CE-C407E99D5EFB}" destId="{2D7303A6-36D4-4F2C-BFF7-A2D58B16B4A9}" srcOrd="1" destOrd="0" presId="urn:microsoft.com/office/officeart/2005/8/layout/lProcess2"/>
    <dgm:cxn modelId="{DCD6CFA3-2B99-4034-A5D1-68E196DF8A1A}" type="presParOf" srcId="{BC509728-21F5-4B9E-B3CE-C407E99D5EFB}" destId="{873C32AC-EFED-421B-BC73-BF65B47431D9}" srcOrd="2" destOrd="0" presId="urn:microsoft.com/office/officeart/2005/8/layout/lProcess2"/>
    <dgm:cxn modelId="{8C9F0B0B-CD0E-486B-8169-C981C2B85CE5}" type="presParOf" srcId="{873C32AC-EFED-421B-BC73-BF65B47431D9}" destId="{E5D820E9-EA70-4EA5-85B0-E71A1F970E63}" srcOrd="0" destOrd="0" presId="urn:microsoft.com/office/officeart/2005/8/layout/lProcess2"/>
    <dgm:cxn modelId="{94BC2CB5-D12F-419C-B74B-0E79E2EA1AC7}" type="presParOf" srcId="{E5D820E9-EA70-4EA5-85B0-E71A1F970E63}" destId="{BAD5FE1C-AAEE-428B-881B-47C17E789A16}" srcOrd="0" destOrd="0" presId="urn:microsoft.com/office/officeart/2005/8/layout/lProcess2"/>
    <dgm:cxn modelId="{5A1C2E8C-48B7-4AF7-877D-19E99FBB3E72}" type="presParOf" srcId="{E5D820E9-EA70-4EA5-85B0-E71A1F970E63}" destId="{A0B54875-C5C4-47E3-905A-BC8914C63EB4}" srcOrd="1" destOrd="0" presId="urn:microsoft.com/office/officeart/2005/8/layout/lProcess2"/>
    <dgm:cxn modelId="{2B9E0408-2F49-4D11-870B-0911BED6FBD8}" type="presParOf" srcId="{E5D820E9-EA70-4EA5-85B0-E71A1F970E63}" destId="{D3CC1492-8BE3-4DC2-AF3B-9CBE0AB4F6E2}" srcOrd="2" destOrd="0" presId="urn:microsoft.com/office/officeart/2005/8/layout/lProcess2"/>
    <dgm:cxn modelId="{C8F16E74-C771-4057-83D1-C72978940960}" type="presParOf" srcId="{E5D820E9-EA70-4EA5-85B0-E71A1F970E63}" destId="{E00CFCA6-6809-4FF8-9145-4D7034000BB3}" srcOrd="3" destOrd="0" presId="urn:microsoft.com/office/officeart/2005/8/layout/lProcess2"/>
    <dgm:cxn modelId="{9F50D714-995E-40A6-84B0-AFBBA917F6E6}" type="presParOf" srcId="{E5D820E9-EA70-4EA5-85B0-E71A1F970E63}" destId="{D71EFBA6-3B08-42D3-9957-24F599C550EC}" srcOrd="4" destOrd="0" presId="urn:microsoft.com/office/officeart/2005/8/layout/lProcess2"/>
    <dgm:cxn modelId="{643E34CB-2C94-4647-8A62-D04E232D6CBB}" type="presParOf" srcId="{E5D820E9-EA70-4EA5-85B0-E71A1F970E63}" destId="{13E46705-7A98-4AE8-A3E5-6C428F92DDF4}" srcOrd="5" destOrd="0" presId="urn:microsoft.com/office/officeart/2005/8/layout/lProcess2"/>
    <dgm:cxn modelId="{3BF1D6DA-824B-4E24-B132-5BFAFE22115E}" type="presParOf" srcId="{E5D820E9-EA70-4EA5-85B0-E71A1F970E63}" destId="{568ED380-6139-41EA-B8B7-8E8D54436F74}" srcOrd="6" destOrd="0" presId="urn:microsoft.com/office/officeart/2005/8/layout/lProcess2"/>
    <dgm:cxn modelId="{D025EBEB-6A16-4A99-82DC-F6AB269B421F}" type="presParOf" srcId="{1F0CD488-F566-4D01-8A8F-33DAB72A66DA}" destId="{AA92FDE6-9183-4661-B9F1-55F1B816847E}" srcOrd="7" destOrd="0" presId="urn:microsoft.com/office/officeart/2005/8/layout/lProcess2"/>
    <dgm:cxn modelId="{96B15E15-C8C7-4F21-AF5C-4C8EA9E3BCD5}" type="presParOf" srcId="{1F0CD488-F566-4D01-8A8F-33DAB72A66DA}" destId="{F3BD6D6B-7D56-413F-ABE8-F5633DC91155}" srcOrd="8" destOrd="0" presId="urn:microsoft.com/office/officeart/2005/8/layout/lProcess2"/>
    <dgm:cxn modelId="{7734FF9D-4CCD-448E-9D0A-B19D818535B4}" type="presParOf" srcId="{F3BD6D6B-7D56-413F-ABE8-F5633DC91155}" destId="{0CB93010-9E34-40D5-B2BC-36F15C347680}" srcOrd="0" destOrd="0" presId="urn:microsoft.com/office/officeart/2005/8/layout/lProcess2"/>
    <dgm:cxn modelId="{174E373C-51DD-41FF-9ECF-A684FFBFBB7A}" type="presParOf" srcId="{F3BD6D6B-7D56-413F-ABE8-F5633DC91155}" destId="{E5AD89F8-1E94-44A5-95D4-BA8276251C6B}" srcOrd="1" destOrd="0" presId="urn:microsoft.com/office/officeart/2005/8/layout/lProcess2"/>
    <dgm:cxn modelId="{FA104DBC-0845-426A-AB86-AE9D8F349A10}" type="presParOf" srcId="{F3BD6D6B-7D56-413F-ABE8-F5633DC91155}" destId="{7C089D91-B2A2-4EE8-A508-35EF347D8850}" srcOrd="2" destOrd="0" presId="urn:microsoft.com/office/officeart/2005/8/layout/lProcess2"/>
    <dgm:cxn modelId="{844602B9-CC4B-4CFC-A165-2D6BB7FD6BC3}" type="presParOf" srcId="{7C089D91-B2A2-4EE8-A508-35EF347D8850}" destId="{0DB40897-08B5-49D7-A40A-2631100A3A9A}" srcOrd="0" destOrd="0" presId="urn:microsoft.com/office/officeart/2005/8/layout/lProcess2"/>
    <dgm:cxn modelId="{2276A113-60BE-4231-B035-8595D25FD947}" type="presParOf" srcId="{0DB40897-08B5-49D7-A40A-2631100A3A9A}" destId="{1AB572FF-16E8-4EB5-818E-01D66A56779C}" srcOrd="0" destOrd="0" presId="urn:microsoft.com/office/officeart/2005/8/layout/lProcess2"/>
    <dgm:cxn modelId="{0E2EA929-DC39-4C4F-AD11-13AD2791644C}" type="presParOf" srcId="{0DB40897-08B5-49D7-A40A-2631100A3A9A}" destId="{F493A047-3249-4D51-8E4A-6C72EA3EF56A}" srcOrd="1" destOrd="0" presId="urn:microsoft.com/office/officeart/2005/8/layout/lProcess2"/>
    <dgm:cxn modelId="{07723196-919F-4C77-A5F6-7A8D4CA4A340}" type="presParOf" srcId="{0DB40897-08B5-49D7-A40A-2631100A3A9A}" destId="{2383CB99-A5E2-4EF7-AB68-C74998DC537C}" srcOrd="2" destOrd="0" presId="urn:microsoft.com/office/officeart/2005/8/layout/lProcess2"/>
    <dgm:cxn modelId="{B88B9BB0-646D-404D-AFD0-14FC72420431}" type="presParOf" srcId="{0DB40897-08B5-49D7-A40A-2631100A3A9A}" destId="{B1BE8370-580F-4645-A7DF-FF199E61A685}" srcOrd="3" destOrd="0" presId="urn:microsoft.com/office/officeart/2005/8/layout/lProcess2"/>
    <dgm:cxn modelId="{F0AF8490-43DA-4AB7-8E5E-68115ACAB961}" type="presParOf" srcId="{0DB40897-08B5-49D7-A40A-2631100A3A9A}" destId="{8D7D9736-7E38-481B-B869-4F8D396EFE97}" srcOrd="4" destOrd="0" presId="urn:microsoft.com/office/officeart/2005/8/layout/lProcess2"/>
    <dgm:cxn modelId="{6471DAD8-85C9-4FAF-8DDD-7499A195FA56}" type="presParOf" srcId="{1F0CD488-F566-4D01-8A8F-33DAB72A66DA}" destId="{2CD708ED-C5BC-474F-ACC7-1DA3F25E873C}" srcOrd="9" destOrd="0" presId="urn:microsoft.com/office/officeart/2005/8/layout/lProcess2"/>
    <dgm:cxn modelId="{5021AF16-04EA-4B82-9325-55DD15E3ED3A}" type="presParOf" srcId="{1F0CD488-F566-4D01-8A8F-33DAB72A66DA}" destId="{58FACDFA-368C-46AC-9194-B720308995BC}" srcOrd="10" destOrd="0" presId="urn:microsoft.com/office/officeart/2005/8/layout/lProcess2"/>
    <dgm:cxn modelId="{50BE52DE-64FB-4FE5-BA63-329D595B320A}" type="presParOf" srcId="{58FACDFA-368C-46AC-9194-B720308995BC}" destId="{B16F4B00-96F9-499D-A064-257F4913BB44}" srcOrd="0" destOrd="0" presId="urn:microsoft.com/office/officeart/2005/8/layout/lProcess2"/>
    <dgm:cxn modelId="{2D00B88E-3673-4228-A0F5-A9BC1327C0EE}" type="presParOf" srcId="{58FACDFA-368C-46AC-9194-B720308995BC}" destId="{6EC019F0-12EA-4B4B-8EA9-DA407FDEFF34}" srcOrd="1" destOrd="0" presId="urn:microsoft.com/office/officeart/2005/8/layout/lProcess2"/>
    <dgm:cxn modelId="{D7E03F55-DBB6-4A76-910E-9A3B66BFEB4B}" type="presParOf" srcId="{58FACDFA-368C-46AC-9194-B720308995BC}" destId="{164B7834-6791-44F0-9B6B-0E1BF1ED67F0}" srcOrd="2" destOrd="0" presId="urn:microsoft.com/office/officeart/2005/8/layout/lProcess2"/>
    <dgm:cxn modelId="{03D016DB-A62E-422D-8179-EDE7ABCEB09A}" type="presParOf" srcId="{164B7834-6791-44F0-9B6B-0E1BF1ED67F0}" destId="{CFEE09DC-9850-4691-A6EE-12A2FD43C263}" srcOrd="0" destOrd="0" presId="urn:microsoft.com/office/officeart/2005/8/layout/lProcess2"/>
    <dgm:cxn modelId="{4E44C551-3367-4427-B750-48636E86794F}" type="presParOf" srcId="{CFEE09DC-9850-4691-A6EE-12A2FD43C263}" destId="{DF140CFF-4729-4A4A-B93A-E052A6C7BEB0}" srcOrd="0" destOrd="0" presId="urn:microsoft.com/office/officeart/2005/8/layout/lProcess2"/>
    <dgm:cxn modelId="{FD41338A-A7CC-4BFA-8DA2-ADC438A3E393}" type="presParOf" srcId="{CFEE09DC-9850-4691-A6EE-12A2FD43C263}" destId="{EADDB060-17FC-409E-A356-727797F9EAF0}" srcOrd="1" destOrd="0" presId="urn:microsoft.com/office/officeart/2005/8/layout/lProcess2"/>
    <dgm:cxn modelId="{4F33B1D7-E795-4102-8A87-D53F7D2A1B1D}" type="presParOf" srcId="{CFEE09DC-9850-4691-A6EE-12A2FD43C263}" destId="{C114E39A-BD4B-401E-B784-E44EEADD312D}" srcOrd="2" destOrd="0" presId="urn:microsoft.com/office/officeart/2005/8/layout/lProcess2"/>
    <dgm:cxn modelId="{ED60A020-1F2F-4980-986A-5B88719ED71E}" type="presParOf" srcId="{CFEE09DC-9850-4691-A6EE-12A2FD43C263}" destId="{9C2AAA9A-ADED-49FF-92F6-9A41597BE560}" srcOrd="3" destOrd="0" presId="urn:microsoft.com/office/officeart/2005/8/layout/lProcess2"/>
    <dgm:cxn modelId="{CDDA6626-A6A5-438D-BB6F-B6246EA056C7}" type="presParOf" srcId="{CFEE09DC-9850-4691-A6EE-12A2FD43C263}" destId="{E2E27673-71A9-43D1-BB25-33993C445A64}" srcOrd="4" destOrd="0" presId="urn:microsoft.com/office/officeart/2005/8/layout/lProcess2"/>
    <dgm:cxn modelId="{B9E2A596-1EB3-42EC-84F4-66F0C59B5FAF}" type="presParOf" srcId="{CFEE09DC-9850-4691-A6EE-12A2FD43C263}" destId="{7970E150-19E6-4BA8-894E-04D82923AC9E}" srcOrd="5" destOrd="0" presId="urn:microsoft.com/office/officeart/2005/8/layout/lProcess2"/>
    <dgm:cxn modelId="{DFB7BF6D-1FBC-4C8E-BAAE-B8732602569C}" type="presParOf" srcId="{CFEE09DC-9850-4691-A6EE-12A2FD43C263}" destId="{A044CA47-6394-4ADF-A08E-2032F8F1C698}" srcOrd="6" destOrd="0" presId="urn:microsoft.com/office/officeart/2005/8/layout/lProcess2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  <a:ext uri="{C62137D5-CB1D-491B-B009-E17868A290BF}">
      <dgm14:recolorImg xmlns:dgm14="http://schemas.microsoft.com/office/drawing/2010/diagram" val="1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EAB45370-BF77-4AB8-9C5F-8B4626126AE0}" type="doc">
      <dgm:prSet loTypeId="urn:microsoft.com/office/officeart/2005/8/layout/process1" loCatId="process" qsTypeId="urn:microsoft.com/office/officeart/2005/8/quickstyle/simple1" qsCatId="simple" csTypeId="urn:microsoft.com/office/officeart/2005/8/colors/accent6_2" csCatId="accent6" phldr="1"/>
      <dgm:spPr/>
    </dgm:pt>
    <dgm:pt modelId="{3C2986EF-8DA3-4212-AC4B-E45A3251F53B}">
      <dgm:prSet phldrT="[Texto]"/>
      <dgm:spPr>
        <a:gradFill flip="none" rotWithShape="1">
          <a:gsLst>
            <a:gs pos="0">
              <a:srgbClr val="9600FF"/>
            </a:gs>
            <a:gs pos="100000">
              <a:srgbClr val="0000FF"/>
            </a:gs>
          </a:gsLst>
          <a:lin ang="2700000" scaled="1"/>
          <a:tileRect/>
        </a:gradFill>
      </dgm:spPr>
      <dgm:t>
        <a:bodyPr/>
        <a:lstStyle/>
        <a:p>
          <a:r>
            <a:rPr lang="pt-BR"/>
            <a:t>#1</a:t>
          </a:r>
        </a:p>
        <a:p>
          <a:r>
            <a:rPr lang="pt-BR"/>
            <a:t>Entender a Mensagem</a:t>
          </a:r>
        </a:p>
      </dgm:t>
    </dgm:pt>
    <dgm:pt modelId="{20AA3248-12EE-49F7-876E-B24B20950953}" type="parTrans" cxnId="{5BEA6039-FD83-4ED3-B149-3092DD53057F}">
      <dgm:prSet/>
      <dgm:spPr/>
      <dgm:t>
        <a:bodyPr/>
        <a:lstStyle/>
        <a:p>
          <a:endParaRPr lang="pt-BR"/>
        </a:p>
      </dgm:t>
    </dgm:pt>
    <dgm:pt modelId="{A3B6ED41-368F-4AB7-AD90-38DD9A2E4F2F}" type="sibTrans" cxnId="{5BEA6039-FD83-4ED3-B149-3092DD53057F}">
      <dgm:prSet/>
      <dgm:spPr>
        <a:solidFill>
          <a:schemeClr val="accent2">
            <a:lumMod val="20000"/>
            <a:lumOff val="80000"/>
          </a:schemeClr>
        </a:solidFill>
      </dgm:spPr>
      <dgm:t>
        <a:bodyPr/>
        <a:lstStyle/>
        <a:p>
          <a:endParaRPr lang="pt-BR"/>
        </a:p>
      </dgm:t>
    </dgm:pt>
    <dgm:pt modelId="{7ABFC6C8-E2CE-4F19-A227-0F2748329F4C}">
      <dgm:prSet phldrT="[Texto]" custT="1"/>
      <dgm:spPr>
        <a:gradFill flip="none" rotWithShape="1">
          <a:gsLst>
            <a:gs pos="0">
              <a:srgbClr val="9600FF"/>
            </a:gs>
            <a:gs pos="100000">
              <a:srgbClr val="0000FF"/>
            </a:gs>
          </a:gsLst>
          <a:lin ang="2700000" scaled="1"/>
          <a:tileRect/>
        </a:gradFill>
        <a:ln w="1270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gm:spPr>
      <dgm:t>
        <a:bodyPr spcFirstLastPara="0" vert="horz" wrap="square" lIns="64770" tIns="64770" rIns="64770" bIns="64770" numCol="1" spcCol="1270" anchor="ctr" anchorCtr="0"/>
        <a:lstStyle/>
        <a:p>
          <a:pPr marL="0"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700" kern="1200">
              <a:solidFill>
                <a:sysClr val="window" lastClr="FFFFFF"/>
              </a:solidFill>
              <a:latin typeface="Segoe UI"/>
              <a:ea typeface="+mn-ea"/>
              <a:cs typeface="+mn-cs"/>
            </a:rPr>
            <a:t>#2</a:t>
          </a:r>
        </a:p>
        <a:p>
          <a:pPr marL="0"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700" kern="1200">
              <a:solidFill>
                <a:sysClr val="window" lastClr="FFFFFF"/>
              </a:solidFill>
              <a:latin typeface="Segoe UI"/>
              <a:ea typeface="+mn-ea"/>
              <a:cs typeface="+mn-cs"/>
            </a:rPr>
            <a:t>Organizar os Dados</a:t>
          </a:r>
        </a:p>
      </dgm:t>
    </dgm:pt>
    <dgm:pt modelId="{3E56321A-66F9-40B4-BF9F-8B3110671DDE}" type="parTrans" cxnId="{375F5EDC-4235-439F-AAD6-631B184D7FF6}">
      <dgm:prSet/>
      <dgm:spPr/>
      <dgm:t>
        <a:bodyPr/>
        <a:lstStyle/>
        <a:p>
          <a:endParaRPr lang="pt-BR"/>
        </a:p>
      </dgm:t>
    </dgm:pt>
    <dgm:pt modelId="{62708647-C130-48EE-A592-9296C4CB17DB}" type="sibTrans" cxnId="{375F5EDC-4235-439F-AAD6-631B184D7FF6}">
      <dgm:prSet/>
      <dgm:spPr>
        <a:solidFill>
          <a:schemeClr val="accent2">
            <a:lumMod val="20000"/>
            <a:lumOff val="80000"/>
          </a:schemeClr>
        </a:solidFill>
      </dgm:spPr>
      <dgm:t>
        <a:bodyPr/>
        <a:lstStyle/>
        <a:p>
          <a:endParaRPr lang="pt-BR"/>
        </a:p>
      </dgm:t>
    </dgm:pt>
    <dgm:pt modelId="{BE8131BF-E792-4B87-9E4E-DE6FC808DEFC}">
      <dgm:prSet phldrT="[Texto]" custT="1"/>
      <dgm:spPr>
        <a:gradFill flip="none" rotWithShape="1">
          <a:gsLst>
            <a:gs pos="0">
              <a:srgbClr val="9600FF"/>
            </a:gs>
            <a:gs pos="100000">
              <a:srgbClr val="0000FF"/>
            </a:gs>
          </a:gsLst>
          <a:lin ang="2700000" scaled="1"/>
          <a:tileRect/>
        </a:gradFill>
        <a:ln w="1270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gm:spPr>
      <dgm:t>
        <a:bodyPr spcFirstLastPara="0" vert="horz" wrap="square" lIns="64770" tIns="64770" rIns="64770" bIns="64770" numCol="1" spcCol="1270" anchor="ctr" anchorCtr="0"/>
        <a:lstStyle/>
        <a:p>
          <a:pPr marL="0"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700" kern="1200">
              <a:solidFill>
                <a:sysClr val="window" lastClr="FFFFFF"/>
              </a:solidFill>
              <a:latin typeface="Segoe UI"/>
              <a:ea typeface="+mn-ea"/>
              <a:cs typeface="+mn-cs"/>
            </a:rPr>
            <a:t>3#</a:t>
          </a:r>
        </a:p>
        <a:p>
          <a:pPr marL="0"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700" kern="1200">
              <a:solidFill>
                <a:sysClr val="window" lastClr="FFFFFF"/>
              </a:solidFill>
              <a:latin typeface="Segoe UI"/>
              <a:ea typeface="+mn-ea"/>
              <a:cs typeface="+mn-cs"/>
            </a:rPr>
            <a:t>Preparar o Gráfico</a:t>
          </a:r>
        </a:p>
      </dgm:t>
    </dgm:pt>
    <dgm:pt modelId="{CCA21517-FD2D-489A-B52D-02D12034A5CB}" type="parTrans" cxnId="{F973DF54-99B7-4E5A-A42D-57543B2F3872}">
      <dgm:prSet/>
      <dgm:spPr/>
      <dgm:t>
        <a:bodyPr/>
        <a:lstStyle/>
        <a:p>
          <a:endParaRPr lang="pt-BR"/>
        </a:p>
      </dgm:t>
    </dgm:pt>
    <dgm:pt modelId="{FC81B3ED-3D3B-4BE0-8645-072B5527200C}" type="sibTrans" cxnId="{F973DF54-99B7-4E5A-A42D-57543B2F3872}">
      <dgm:prSet/>
      <dgm:spPr>
        <a:solidFill>
          <a:schemeClr val="accent2">
            <a:lumMod val="20000"/>
            <a:lumOff val="80000"/>
          </a:schemeClr>
        </a:solidFill>
      </dgm:spPr>
      <dgm:t>
        <a:bodyPr/>
        <a:lstStyle/>
        <a:p>
          <a:endParaRPr lang="pt-BR"/>
        </a:p>
      </dgm:t>
    </dgm:pt>
    <dgm:pt modelId="{3D37177E-C256-4425-9471-B70051612D4A}">
      <dgm:prSet custT="1"/>
      <dgm:spPr>
        <a:gradFill flip="none" rotWithShape="1">
          <a:gsLst>
            <a:gs pos="0">
              <a:srgbClr val="9600FF"/>
            </a:gs>
            <a:gs pos="100000">
              <a:srgbClr val="0000FF"/>
            </a:gs>
          </a:gsLst>
          <a:lin ang="2700000" scaled="1"/>
          <a:tileRect/>
        </a:gradFill>
        <a:ln w="1270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gm:spPr>
      <dgm:t>
        <a:bodyPr spcFirstLastPara="0" vert="horz" wrap="square" lIns="64770" tIns="64770" rIns="64770" bIns="64770" numCol="1" spcCol="1270" anchor="ctr" anchorCtr="0"/>
        <a:lstStyle/>
        <a:p>
          <a:pPr marL="0"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700" kern="1200">
              <a:solidFill>
                <a:sysClr val="window" lastClr="FFFFFF"/>
              </a:solidFill>
              <a:latin typeface="Segoe UI"/>
              <a:ea typeface="+mn-ea"/>
              <a:cs typeface="+mn-cs"/>
            </a:rPr>
            <a:t>#4</a:t>
          </a:r>
        </a:p>
        <a:p>
          <a:pPr marL="0"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700" kern="1200">
              <a:solidFill>
                <a:sysClr val="window" lastClr="FFFFFF"/>
              </a:solidFill>
              <a:latin typeface="Segoe UI"/>
              <a:ea typeface="+mn-ea"/>
              <a:cs typeface="+mn-cs"/>
            </a:rPr>
            <a:t>Formatar o Gráfico</a:t>
          </a:r>
        </a:p>
      </dgm:t>
    </dgm:pt>
    <dgm:pt modelId="{56CDB2E0-9296-490B-B94C-1789E906B4EB}" type="parTrans" cxnId="{90151EAF-2E43-4680-B66B-66C93B2E1E32}">
      <dgm:prSet/>
      <dgm:spPr/>
      <dgm:t>
        <a:bodyPr/>
        <a:lstStyle/>
        <a:p>
          <a:endParaRPr lang="pt-BR"/>
        </a:p>
      </dgm:t>
    </dgm:pt>
    <dgm:pt modelId="{1B9447B1-5C3C-440F-9C10-A6A169E5AD56}" type="sibTrans" cxnId="{90151EAF-2E43-4680-B66B-66C93B2E1E32}">
      <dgm:prSet/>
      <dgm:spPr/>
      <dgm:t>
        <a:bodyPr/>
        <a:lstStyle/>
        <a:p>
          <a:endParaRPr lang="pt-BR"/>
        </a:p>
      </dgm:t>
    </dgm:pt>
    <dgm:pt modelId="{E44C0C22-4B63-4159-83BD-3C2525AB4791}" type="pres">
      <dgm:prSet presAssocID="{EAB45370-BF77-4AB8-9C5F-8B4626126AE0}" presName="Name0" presStyleCnt="0">
        <dgm:presLayoutVars>
          <dgm:dir/>
          <dgm:resizeHandles val="exact"/>
        </dgm:presLayoutVars>
      </dgm:prSet>
      <dgm:spPr/>
    </dgm:pt>
    <dgm:pt modelId="{7EF135BE-75C3-4EE5-A7F1-35558ABB5344}" type="pres">
      <dgm:prSet presAssocID="{3C2986EF-8DA3-4212-AC4B-E45A3251F53B}" presName="node" presStyleLbl="node1" presStyleIdx="0" presStyleCnt="4">
        <dgm:presLayoutVars>
          <dgm:bulletEnabled val="1"/>
        </dgm:presLayoutVars>
      </dgm:prSet>
      <dgm:spPr/>
    </dgm:pt>
    <dgm:pt modelId="{6747593D-92EE-49F9-9ABC-35F1FE5A9822}" type="pres">
      <dgm:prSet presAssocID="{A3B6ED41-368F-4AB7-AD90-38DD9A2E4F2F}" presName="sibTrans" presStyleLbl="sibTrans2D1" presStyleIdx="0" presStyleCnt="3"/>
      <dgm:spPr/>
    </dgm:pt>
    <dgm:pt modelId="{1AC2C148-1640-4734-A546-4EF35E866F38}" type="pres">
      <dgm:prSet presAssocID="{A3B6ED41-368F-4AB7-AD90-38DD9A2E4F2F}" presName="connectorText" presStyleLbl="sibTrans2D1" presStyleIdx="0" presStyleCnt="3"/>
      <dgm:spPr/>
    </dgm:pt>
    <dgm:pt modelId="{8C1288E3-14F9-491B-9F36-FC34D8070245}" type="pres">
      <dgm:prSet presAssocID="{7ABFC6C8-E2CE-4F19-A227-0F2748329F4C}" presName="node" presStyleLbl="node1" presStyleIdx="1" presStyleCnt="4">
        <dgm:presLayoutVars>
          <dgm:bulletEnabled val="1"/>
        </dgm:presLayoutVars>
      </dgm:prSet>
      <dgm:spPr>
        <a:xfrm>
          <a:off x="1805430" y="431879"/>
          <a:ext cx="1287490" cy="1098390"/>
        </a:xfrm>
        <a:prstGeom prst="roundRect">
          <a:avLst>
            <a:gd name="adj" fmla="val 10000"/>
          </a:avLst>
        </a:prstGeom>
      </dgm:spPr>
    </dgm:pt>
    <dgm:pt modelId="{84B85199-6134-4718-9F95-FED61E2BF8B2}" type="pres">
      <dgm:prSet presAssocID="{62708647-C130-48EE-A592-9296C4CB17DB}" presName="sibTrans" presStyleLbl="sibTrans2D1" presStyleIdx="1" presStyleCnt="3"/>
      <dgm:spPr/>
    </dgm:pt>
    <dgm:pt modelId="{D83B2A27-B8C2-47C4-AFCD-89D9506D896C}" type="pres">
      <dgm:prSet presAssocID="{62708647-C130-48EE-A592-9296C4CB17DB}" presName="connectorText" presStyleLbl="sibTrans2D1" presStyleIdx="1" presStyleCnt="3"/>
      <dgm:spPr/>
    </dgm:pt>
    <dgm:pt modelId="{F834FDA2-8A58-429A-9E3D-22D83B8EB25F}" type="pres">
      <dgm:prSet presAssocID="{BE8131BF-E792-4B87-9E4E-DE6FC808DEFC}" presName="node" presStyleLbl="node1" presStyleIdx="2" presStyleCnt="4">
        <dgm:presLayoutVars>
          <dgm:bulletEnabled val="1"/>
        </dgm:presLayoutVars>
      </dgm:prSet>
      <dgm:spPr>
        <a:xfrm>
          <a:off x="3607917" y="431879"/>
          <a:ext cx="1287490" cy="1098390"/>
        </a:xfrm>
        <a:prstGeom prst="roundRect">
          <a:avLst>
            <a:gd name="adj" fmla="val 10000"/>
          </a:avLst>
        </a:prstGeom>
      </dgm:spPr>
    </dgm:pt>
    <dgm:pt modelId="{52F0702C-79BE-4FD5-8F58-4E9F749EA78D}" type="pres">
      <dgm:prSet presAssocID="{FC81B3ED-3D3B-4BE0-8645-072B5527200C}" presName="sibTrans" presStyleLbl="sibTrans2D1" presStyleIdx="2" presStyleCnt="3"/>
      <dgm:spPr/>
    </dgm:pt>
    <dgm:pt modelId="{219E4F31-4D87-4324-8165-D3F743422413}" type="pres">
      <dgm:prSet presAssocID="{FC81B3ED-3D3B-4BE0-8645-072B5527200C}" presName="connectorText" presStyleLbl="sibTrans2D1" presStyleIdx="2" presStyleCnt="3"/>
      <dgm:spPr/>
    </dgm:pt>
    <dgm:pt modelId="{6092A1A9-914A-40AE-B478-E0F7A3A33C6E}" type="pres">
      <dgm:prSet presAssocID="{3D37177E-C256-4425-9471-B70051612D4A}" presName="node" presStyleLbl="node1" presStyleIdx="3" presStyleCnt="4">
        <dgm:presLayoutVars>
          <dgm:bulletEnabled val="1"/>
        </dgm:presLayoutVars>
      </dgm:prSet>
      <dgm:spPr>
        <a:xfrm>
          <a:off x="5410403" y="431879"/>
          <a:ext cx="1287490" cy="1098390"/>
        </a:xfrm>
        <a:prstGeom prst="roundRect">
          <a:avLst>
            <a:gd name="adj" fmla="val 10000"/>
          </a:avLst>
        </a:prstGeom>
      </dgm:spPr>
    </dgm:pt>
  </dgm:ptLst>
  <dgm:cxnLst>
    <dgm:cxn modelId="{03709002-18F4-43F1-9AB3-9269668E03FF}" type="presOf" srcId="{FC81B3ED-3D3B-4BE0-8645-072B5527200C}" destId="{219E4F31-4D87-4324-8165-D3F743422413}" srcOrd="1" destOrd="0" presId="urn:microsoft.com/office/officeart/2005/8/layout/process1"/>
    <dgm:cxn modelId="{735C440D-84C0-452D-9131-7A77BE308034}" type="presOf" srcId="{62708647-C130-48EE-A592-9296C4CB17DB}" destId="{D83B2A27-B8C2-47C4-AFCD-89D9506D896C}" srcOrd="1" destOrd="0" presId="urn:microsoft.com/office/officeart/2005/8/layout/process1"/>
    <dgm:cxn modelId="{8164D118-A639-4FEE-B868-B34AF4B140C1}" type="presOf" srcId="{62708647-C130-48EE-A592-9296C4CB17DB}" destId="{84B85199-6134-4718-9F95-FED61E2BF8B2}" srcOrd="0" destOrd="0" presId="urn:microsoft.com/office/officeart/2005/8/layout/process1"/>
    <dgm:cxn modelId="{852A9C2B-BE0C-43EB-8510-033A045417A2}" type="presOf" srcId="{BE8131BF-E792-4B87-9E4E-DE6FC808DEFC}" destId="{F834FDA2-8A58-429A-9E3D-22D83B8EB25F}" srcOrd="0" destOrd="0" presId="urn:microsoft.com/office/officeart/2005/8/layout/process1"/>
    <dgm:cxn modelId="{FCFCAD2F-810E-4A10-A1F2-D1B8C2685428}" type="presOf" srcId="{7ABFC6C8-E2CE-4F19-A227-0F2748329F4C}" destId="{8C1288E3-14F9-491B-9F36-FC34D8070245}" srcOrd="0" destOrd="0" presId="urn:microsoft.com/office/officeart/2005/8/layout/process1"/>
    <dgm:cxn modelId="{5BEA6039-FD83-4ED3-B149-3092DD53057F}" srcId="{EAB45370-BF77-4AB8-9C5F-8B4626126AE0}" destId="{3C2986EF-8DA3-4212-AC4B-E45A3251F53B}" srcOrd="0" destOrd="0" parTransId="{20AA3248-12EE-49F7-876E-B24B20950953}" sibTransId="{A3B6ED41-368F-4AB7-AD90-38DD9A2E4F2F}"/>
    <dgm:cxn modelId="{658AA062-3E27-4235-A456-83775FA1A957}" type="presOf" srcId="{A3B6ED41-368F-4AB7-AD90-38DD9A2E4F2F}" destId="{1AC2C148-1640-4734-A546-4EF35E866F38}" srcOrd="1" destOrd="0" presId="urn:microsoft.com/office/officeart/2005/8/layout/process1"/>
    <dgm:cxn modelId="{7C8A036C-3314-4EEE-8E36-3BFC81945AD7}" type="presOf" srcId="{EAB45370-BF77-4AB8-9C5F-8B4626126AE0}" destId="{E44C0C22-4B63-4159-83BD-3C2525AB4791}" srcOrd="0" destOrd="0" presId="urn:microsoft.com/office/officeart/2005/8/layout/process1"/>
    <dgm:cxn modelId="{E6D54954-CBCE-4A26-8435-8FFBC98E2405}" type="presOf" srcId="{3D37177E-C256-4425-9471-B70051612D4A}" destId="{6092A1A9-914A-40AE-B478-E0F7A3A33C6E}" srcOrd="0" destOrd="0" presId="urn:microsoft.com/office/officeart/2005/8/layout/process1"/>
    <dgm:cxn modelId="{F973DF54-99B7-4E5A-A42D-57543B2F3872}" srcId="{EAB45370-BF77-4AB8-9C5F-8B4626126AE0}" destId="{BE8131BF-E792-4B87-9E4E-DE6FC808DEFC}" srcOrd="2" destOrd="0" parTransId="{CCA21517-FD2D-489A-B52D-02D12034A5CB}" sibTransId="{FC81B3ED-3D3B-4BE0-8645-072B5527200C}"/>
    <dgm:cxn modelId="{4351377F-5031-414A-96C0-80DF6A0DF27D}" type="presOf" srcId="{A3B6ED41-368F-4AB7-AD90-38DD9A2E4F2F}" destId="{6747593D-92EE-49F9-9ABC-35F1FE5A9822}" srcOrd="0" destOrd="0" presId="urn:microsoft.com/office/officeart/2005/8/layout/process1"/>
    <dgm:cxn modelId="{A248378B-410D-454C-A575-877E90C74A67}" type="presOf" srcId="{3C2986EF-8DA3-4212-AC4B-E45A3251F53B}" destId="{7EF135BE-75C3-4EE5-A7F1-35558ABB5344}" srcOrd="0" destOrd="0" presId="urn:microsoft.com/office/officeart/2005/8/layout/process1"/>
    <dgm:cxn modelId="{FECB899E-601B-4295-B726-986420DEEDAB}" type="presOf" srcId="{FC81B3ED-3D3B-4BE0-8645-072B5527200C}" destId="{52F0702C-79BE-4FD5-8F58-4E9F749EA78D}" srcOrd="0" destOrd="0" presId="urn:microsoft.com/office/officeart/2005/8/layout/process1"/>
    <dgm:cxn modelId="{90151EAF-2E43-4680-B66B-66C93B2E1E32}" srcId="{EAB45370-BF77-4AB8-9C5F-8B4626126AE0}" destId="{3D37177E-C256-4425-9471-B70051612D4A}" srcOrd="3" destOrd="0" parTransId="{56CDB2E0-9296-490B-B94C-1789E906B4EB}" sibTransId="{1B9447B1-5C3C-440F-9C10-A6A169E5AD56}"/>
    <dgm:cxn modelId="{375F5EDC-4235-439F-AAD6-631B184D7FF6}" srcId="{EAB45370-BF77-4AB8-9C5F-8B4626126AE0}" destId="{7ABFC6C8-E2CE-4F19-A227-0F2748329F4C}" srcOrd="1" destOrd="0" parTransId="{3E56321A-66F9-40B4-BF9F-8B3110671DDE}" sibTransId="{62708647-C130-48EE-A592-9296C4CB17DB}"/>
    <dgm:cxn modelId="{36BC49CF-4272-4723-A158-ADB7C442B5BB}" type="presParOf" srcId="{E44C0C22-4B63-4159-83BD-3C2525AB4791}" destId="{7EF135BE-75C3-4EE5-A7F1-35558ABB5344}" srcOrd="0" destOrd="0" presId="urn:microsoft.com/office/officeart/2005/8/layout/process1"/>
    <dgm:cxn modelId="{523D36D2-1357-4C6D-AB31-E57544B5B0B6}" type="presParOf" srcId="{E44C0C22-4B63-4159-83BD-3C2525AB4791}" destId="{6747593D-92EE-49F9-9ABC-35F1FE5A9822}" srcOrd="1" destOrd="0" presId="urn:microsoft.com/office/officeart/2005/8/layout/process1"/>
    <dgm:cxn modelId="{438C09C9-2A71-4A5E-BE14-7C92A131C8B4}" type="presParOf" srcId="{6747593D-92EE-49F9-9ABC-35F1FE5A9822}" destId="{1AC2C148-1640-4734-A546-4EF35E866F38}" srcOrd="0" destOrd="0" presId="urn:microsoft.com/office/officeart/2005/8/layout/process1"/>
    <dgm:cxn modelId="{F8B1B8EA-9766-41A9-838C-9C5115E4D866}" type="presParOf" srcId="{E44C0C22-4B63-4159-83BD-3C2525AB4791}" destId="{8C1288E3-14F9-491B-9F36-FC34D8070245}" srcOrd="2" destOrd="0" presId="urn:microsoft.com/office/officeart/2005/8/layout/process1"/>
    <dgm:cxn modelId="{F1B3CF39-92C3-43CB-9B2F-73558650DC15}" type="presParOf" srcId="{E44C0C22-4B63-4159-83BD-3C2525AB4791}" destId="{84B85199-6134-4718-9F95-FED61E2BF8B2}" srcOrd="3" destOrd="0" presId="urn:microsoft.com/office/officeart/2005/8/layout/process1"/>
    <dgm:cxn modelId="{13B81B5A-3800-4CCA-9336-F0B38AA465C8}" type="presParOf" srcId="{84B85199-6134-4718-9F95-FED61E2BF8B2}" destId="{D83B2A27-B8C2-47C4-AFCD-89D9506D896C}" srcOrd="0" destOrd="0" presId="urn:microsoft.com/office/officeart/2005/8/layout/process1"/>
    <dgm:cxn modelId="{4E19C9A4-0968-4156-BBC1-1A27CC9CCF9F}" type="presParOf" srcId="{E44C0C22-4B63-4159-83BD-3C2525AB4791}" destId="{F834FDA2-8A58-429A-9E3D-22D83B8EB25F}" srcOrd="4" destOrd="0" presId="urn:microsoft.com/office/officeart/2005/8/layout/process1"/>
    <dgm:cxn modelId="{D18DED69-AAA4-4F90-B588-B875587F88EB}" type="presParOf" srcId="{E44C0C22-4B63-4159-83BD-3C2525AB4791}" destId="{52F0702C-79BE-4FD5-8F58-4E9F749EA78D}" srcOrd="5" destOrd="0" presId="urn:microsoft.com/office/officeart/2005/8/layout/process1"/>
    <dgm:cxn modelId="{93147E14-75AD-4007-B42F-32DCA2B6AACB}" type="presParOf" srcId="{52F0702C-79BE-4FD5-8F58-4E9F749EA78D}" destId="{219E4F31-4D87-4324-8165-D3F743422413}" srcOrd="0" destOrd="0" presId="urn:microsoft.com/office/officeart/2005/8/layout/process1"/>
    <dgm:cxn modelId="{8EDB1B0C-DDF8-40BF-B072-E22EFB1F9790}" type="presParOf" srcId="{E44C0C22-4B63-4159-83BD-3C2525AB4791}" destId="{6092A1A9-914A-40AE-B478-E0F7A3A33C6E}" srcOrd="6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  <a:ext uri="{C62137D5-CB1D-491B-B009-E17868A290BF}">
      <dgm14:recolorImg xmlns:dgm14="http://schemas.microsoft.com/office/drawing/2010/diagram" val="1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E43D177-2D5B-4DF9-A653-02AAE2C0268B}">
      <dsp:nvSpPr>
        <dsp:cNvPr id="0" name=""/>
        <dsp:cNvSpPr/>
      </dsp:nvSpPr>
      <dsp:spPr>
        <a:xfrm>
          <a:off x="3022370" y="576033"/>
          <a:ext cx="445685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445685" y="45720"/>
              </a:lnTo>
            </a:path>
          </a:pathLst>
        </a:custGeom>
        <a:noFill/>
        <a:ln w="635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  <a:tailEnd type="arrow"/>
        </a:ln>
        <a:effectLst/>
        <a:scene3d>
          <a:camera prst="orthographicFront"/>
          <a:lightRig rig="flat" dir="t"/>
        </a:scene3d>
        <a:sp3d z="-40000" prstMaterial="matte"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500" kern="1200"/>
        </a:p>
      </dsp:txBody>
      <dsp:txXfrm>
        <a:off x="3233306" y="619372"/>
        <a:ext cx="23814" cy="4762"/>
      </dsp:txXfrm>
    </dsp:sp>
    <dsp:sp modelId="{46C9D8E1-5882-490E-9C10-2991B8118E77}">
      <dsp:nvSpPr>
        <dsp:cNvPr id="0" name=""/>
        <dsp:cNvSpPr/>
      </dsp:nvSpPr>
      <dsp:spPr>
        <a:xfrm>
          <a:off x="953366" y="512"/>
          <a:ext cx="2070804" cy="1242482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56464" tIns="156464" rIns="156464" bIns="156464" numCol="1" spcCol="1270" anchor="ctr" anchorCtr="0">
          <a:noAutofit/>
        </a:bodyPr>
        <a:lstStyle/>
        <a:p>
          <a:pPr marL="0" lvl="0" indent="0" algn="ctr" defTabSz="977900" rtl="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2200" kern="1200"/>
            <a:t>Parênteses</a:t>
          </a:r>
          <a:endParaRPr lang="pt-BR" sz="2200" kern="1200" dirty="0"/>
        </a:p>
      </dsp:txBody>
      <dsp:txXfrm>
        <a:off x="953366" y="512"/>
        <a:ext cx="2070804" cy="1242482"/>
      </dsp:txXfrm>
    </dsp:sp>
    <dsp:sp modelId="{A42C7BC0-D4FE-48EE-A185-A5D36C360367}">
      <dsp:nvSpPr>
        <dsp:cNvPr id="0" name=""/>
        <dsp:cNvSpPr/>
      </dsp:nvSpPr>
      <dsp:spPr>
        <a:xfrm>
          <a:off x="1988768" y="1241194"/>
          <a:ext cx="2547089" cy="445685"/>
        </a:xfrm>
        <a:custGeom>
          <a:avLst/>
          <a:gdLst/>
          <a:ahLst/>
          <a:cxnLst/>
          <a:rect l="0" t="0" r="0" b="0"/>
          <a:pathLst>
            <a:path>
              <a:moveTo>
                <a:pt x="2547089" y="0"/>
              </a:moveTo>
              <a:lnTo>
                <a:pt x="2547089" y="239942"/>
              </a:lnTo>
              <a:lnTo>
                <a:pt x="0" y="239942"/>
              </a:lnTo>
              <a:lnTo>
                <a:pt x="0" y="445685"/>
              </a:lnTo>
            </a:path>
          </a:pathLst>
        </a:custGeom>
        <a:noFill/>
        <a:ln w="635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  <a:tailEnd type="arrow"/>
        </a:ln>
        <a:effectLst/>
        <a:scene3d>
          <a:camera prst="orthographicFront"/>
          <a:lightRig rig="flat" dir="t"/>
        </a:scene3d>
        <a:sp3d z="-40000" prstMaterial="matte"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500" kern="1200"/>
        </a:p>
      </dsp:txBody>
      <dsp:txXfrm>
        <a:off x="3197532" y="1461656"/>
        <a:ext cx="129561" cy="4762"/>
      </dsp:txXfrm>
    </dsp:sp>
    <dsp:sp modelId="{EC75E08C-CF0E-4EAA-8ED9-AD2E0A63356C}">
      <dsp:nvSpPr>
        <dsp:cNvPr id="0" name=""/>
        <dsp:cNvSpPr/>
      </dsp:nvSpPr>
      <dsp:spPr>
        <a:xfrm>
          <a:off x="3500456" y="512"/>
          <a:ext cx="2070804" cy="124248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56464" tIns="156464" rIns="156464" bIns="156464" numCol="1" spcCol="1270" anchor="ctr" anchorCtr="0">
          <a:noAutofit/>
        </a:bodyPr>
        <a:lstStyle/>
        <a:p>
          <a:pPr marL="0" lvl="0" indent="0" algn="ctr" defTabSz="977900" rtl="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2200" kern="1200" dirty="0"/>
            <a:t>Exponenciação</a:t>
          </a:r>
        </a:p>
      </dsp:txBody>
      <dsp:txXfrm>
        <a:off x="3500456" y="512"/>
        <a:ext cx="2070804" cy="1242482"/>
      </dsp:txXfrm>
    </dsp:sp>
    <dsp:sp modelId="{98F133B3-FF07-4C99-A82D-1C0636166109}">
      <dsp:nvSpPr>
        <dsp:cNvPr id="0" name=""/>
        <dsp:cNvSpPr/>
      </dsp:nvSpPr>
      <dsp:spPr>
        <a:xfrm>
          <a:off x="3022370" y="2294801"/>
          <a:ext cx="445685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445685" y="45720"/>
              </a:lnTo>
            </a:path>
          </a:pathLst>
        </a:custGeom>
        <a:noFill/>
        <a:ln w="635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  <a:tailEnd type="arrow"/>
        </a:ln>
        <a:effectLst/>
        <a:scene3d>
          <a:camera prst="orthographicFront"/>
          <a:lightRig rig="flat" dir="t"/>
        </a:scene3d>
        <a:sp3d z="-40000" prstMaterial="matte"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500" kern="1200"/>
        </a:p>
      </dsp:txBody>
      <dsp:txXfrm>
        <a:off x="3233306" y="2338139"/>
        <a:ext cx="23814" cy="4762"/>
      </dsp:txXfrm>
    </dsp:sp>
    <dsp:sp modelId="{8115B8F0-2194-4066-9CB2-39EB1D365AD8}">
      <dsp:nvSpPr>
        <dsp:cNvPr id="0" name=""/>
        <dsp:cNvSpPr/>
      </dsp:nvSpPr>
      <dsp:spPr>
        <a:xfrm>
          <a:off x="953366" y="1719280"/>
          <a:ext cx="2070804" cy="1242482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56464" tIns="156464" rIns="156464" bIns="156464" numCol="1" spcCol="1270" anchor="ctr" anchorCtr="0">
          <a:noAutofit/>
        </a:bodyPr>
        <a:lstStyle/>
        <a:p>
          <a:pPr marL="0" lvl="0" indent="0" algn="ctr" defTabSz="977900" rtl="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2200" kern="1200"/>
            <a:t>Multiplicação e divisão</a:t>
          </a:r>
          <a:endParaRPr lang="pt-BR" sz="2200" kern="1200" dirty="0"/>
        </a:p>
      </dsp:txBody>
      <dsp:txXfrm>
        <a:off x="953366" y="1719280"/>
        <a:ext cx="2070804" cy="1242482"/>
      </dsp:txXfrm>
    </dsp:sp>
    <dsp:sp modelId="{71C607E2-DB24-4C14-9C3D-1AE25E2B62B3}">
      <dsp:nvSpPr>
        <dsp:cNvPr id="0" name=""/>
        <dsp:cNvSpPr/>
      </dsp:nvSpPr>
      <dsp:spPr>
        <a:xfrm>
          <a:off x="3500456" y="1719280"/>
          <a:ext cx="2070804" cy="1242482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56464" tIns="156464" rIns="156464" bIns="156464" numCol="1" spcCol="1270" anchor="ctr" anchorCtr="0">
          <a:noAutofit/>
        </a:bodyPr>
        <a:lstStyle/>
        <a:p>
          <a:pPr marL="0" lvl="0" indent="0" algn="ctr" defTabSz="977900" rtl="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2200" kern="1200"/>
            <a:t>Adição e subtração</a:t>
          </a:r>
          <a:endParaRPr lang="pt-BR" sz="2200" kern="1200" dirty="0"/>
        </a:p>
      </dsp:txBody>
      <dsp:txXfrm>
        <a:off x="3500456" y="1719280"/>
        <a:ext cx="2070804" cy="1242482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0BE68D5-82B7-4794-AEB4-900BBDBBB87D}">
      <dsp:nvSpPr>
        <dsp:cNvPr id="0" name=""/>
        <dsp:cNvSpPr/>
      </dsp:nvSpPr>
      <dsp:spPr>
        <a:xfrm>
          <a:off x="5362" y="0"/>
          <a:ext cx="2118470" cy="2828925"/>
        </a:xfrm>
        <a:prstGeom prst="roundRect">
          <a:avLst>
            <a:gd name="adj" fmla="val 10000"/>
          </a:avLst>
        </a:prstGeom>
        <a:solidFill>
          <a:schemeClr val="accent5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  <dsp:txBody>
        <a:bodyPr spcFirstLastPara="0" vert="horz" wrap="square" lIns="148590" tIns="148590" rIns="148590" bIns="148590" numCol="1" spcCol="1270" anchor="ctr" anchorCtr="0">
          <a:noAutofit/>
        </a:bodyPr>
        <a:lstStyle/>
        <a:p>
          <a:pPr marL="0" lvl="0" indent="0" algn="ctr" defTabSz="1733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3900" kern="1200" dirty="0"/>
            <a:t>=</a:t>
          </a:r>
        </a:p>
      </dsp:txBody>
      <dsp:txXfrm>
        <a:off x="5362" y="0"/>
        <a:ext cx="2118470" cy="848677"/>
      </dsp:txXfrm>
    </dsp:sp>
    <dsp:sp modelId="{CE58924C-891F-4AE2-9485-B9B87FE70A6F}">
      <dsp:nvSpPr>
        <dsp:cNvPr id="0" name=""/>
        <dsp:cNvSpPr/>
      </dsp:nvSpPr>
      <dsp:spPr>
        <a:xfrm>
          <a:off x="217209" y="848677"/>
          <a:ext cx="1694776" cy="1838801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8260" tIns="36195" rIns="48260" bIns="36195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900" kern="1200" dirty="0"/>
            <a:t>Igual</a:t>
          </a:r>
        </a:p>
      </dsp:txBody>
      <dsp:txXfrm>
        <a:off x="266847" y="898315"/>
        <a:ext cx="1595500" cy="1739525"/>
      </dsp:txXfrm>
    </dsp:sp>
    <dsp:sp modelId="{A28A34C8-90BB-4C04-8E19-816A17654DAC}">
      <dsp:nvSpPr>
        <dsp:cNvPr id="0" name=""/>
        <dsp:cNvSpPr/>
      </dsp:nvSpPr>
      <dsp:spPr>
        <a:xfrm>
          <a:off x="2282717" y="0"/>
          <a:ext cx="2118470" cy="2828925"/>
        </a:xfrm>
        <a:prstGeom prst="roundRect">
          <a:avLst>
            <a:gd name="adj" fmla="val 10000"/>
          </a:avLst>
        </a:prstGeom>
        <a:solidFill>
          <a:schemeClr val="accent5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  <dsp:txBody>
        <a:bodyPr spcFirstLastPara="0" vert="horz" wrap="square" lIns="148590" tIns="148590" rIns="148590" bIns="148590" numCol="1" spcCol="1270" anchor="ctr" anchorCtr="0">
          <a:noAutofit/>
        </a:bodyPr>
        <a:lstStyle/>
        <a:p>
          <a:pPr marL="0" lvl="0" indent="0" algn="ctr" defTabSz="1733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3900" kern="1200" dirty="0"/>
            <a:t>&lt;&gt;</a:t>
          </a:r>
        </a:p>
      </dsp:txBody>
      <dsp:txXfrm>
        <a:off x="2282717" y="0"/>
        <a:ext cx="2118470" cy="848677"/>
      </dsp:txXfrm>
    </dsp:sp>
    <dsp:sp modelId="{05DDD73A-91FF-413F-80F2-D24897E414A8}">
      <dsp:nvSpPr>
        <dsp:cNvPr id="0" name=""/>
        <dsp:cNvSpPr/>
      </dsp:nvSpPr>
      <dsp:spPr>
        <a:xfrm>
          <a:off x="2494565" y="848677"/>
          <a:ext cx="1694776" cy="1838801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8260" tIns="36195" rIns="48260" bIns="36195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900" kern="1200" dirty="0"/>
            <a:t>Diferente</a:t>
          </a:r>
        </a:p>
      </dsp:txBody>
      <dsp:txXfrm>
        <a:off x="2544203" y="898315"/>
        <a:ext cx="1595500" cy="1739525"/>
      </dsp:txXfrm>
    </dsp:sp>
    <dsp:sp modelId="{7B0ADBD8-0A67-42AE-8869-A438EDA145C7}">
      <dsp:nvSpPr>
        <dsp:cNvPr id="0" name=""/>
        <dsp:cNvSpPr/>
      </dsp:nvSpPr>
      <dsp:spPr>
        <a:xfrm>
          <a:off x="4560073" y="0"/>
          <a:ext cx="2118470" cy="2828925"/>
        </a:xfrm>
        <a:prstGeom prst="roundRect">
          <a:avLst>
            <a:gd name="adj" fmla="val 10000"/>
          </a:avLst>
        </a:prstGeom>
        <a:solidFill>
          <a:schemeClr val="accent5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  <dsp:txBody>
        <a:bodyPr spcFirstLastPara="0" vert="horz" wrap="square" lIns="148590" tIns="148590" rIns="148590" bIns="148590" numCol="1" spcCol="1270" anchor="ctr" anchorCtr="0">
          <a:noAutofit/>
        </a:bodyPr>
        <a:lstStyle/>
        <a:p>
          <a:pPr marL="0" lvl="0" indent="0" algn="ctr" defTabSz="1733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3900" kern="1200" dirty="0"/>
            <a:t>&gt;</a:t>
          </a:r>
        </a:p>
      </dsp:txBody>
      <dsp:txXfrm>
        <a:off x="4560073" y="0"/>
        <a:ext cx="2118470" cy="848677"/>
      </dsp:txXfrm>
    </dsp:sp>
    <dsp:sp modelId="{662C6C15-4C19-43CB-A9D6-C4D8EAB0CFA4}">
      <dsp:nvSpPr>
        <dsp:cNvPr id="0" name=""/>
        <dsp:cNvSpPr/>
      </dsp:nvSpPr>
      <dsp:spPr>
        <a:xfrm>
          <a:off x="4771920" y="848919"/>
          <a:ext cx="1694776" cy="55577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8260" tIns="36195" rIns="48260" bIns="36195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900" kern="1200" dirty="0"/>
            <a:t>Maior</a:t>
          </a:r>
        </a:p>
      </dsp:txBody>
      <dsp:txXfrm>
        <a:off x="4788198" y="865197"/>
        <a:ext cx="1662220" cy="523214"/>
      </dsp:txXfrm>
    </dsp:sp>
    <dsp:sp modelId="{DF3D28EF-AFCE-4DF0-B4D4-DC505478881D}">
      <dsp:nvSpPr>
        <dsp:cNvPr id="0" name=""/>
        <dsp:cNvSpPr/>
      </dsp:nvSpPr>
      <dsp:spPr>
        <a:xfrm>
          <a:off x="4771920" y="1490192"/>
          <a:ext cx="1694776" cy="55577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8260" tIns="36195" rIns="48260" bIns="36195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900" kern="1200" dirty="0"/>
            <a:t>Superior</a:t>
          </a:r>
        </a:p>
      </dsp:txBody>
      <dsp:txXfrm>
        <a:off x="4788198" y="1506470"/>
        <a:ext cx="1662220" cy="523214"/>
      </dsp:txXfrm>
    </dsp:sp>
    <dsp:sp modelId="{C829A076-9702-4C10-8669-E8FEB9FB1C7C}">
      <dsp:nvSpPr>
        <dsp:cNvPr id="0" name=""/>
        <dsp:cNvSpPr/>
      </dsp:nvSpPr>
      <dsp:spPr>
        <a:xfrm>
          <a:off x="4771920" y="2131466"/>
          <a:ext cx="1694776" cy="55577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8260" tIns="36195" rIns="48260" bIns="36195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900" kern="1200" dirty="0"/>
            <a:t>Acima de*</a:t>
          </a:r>
        </a:p>
      </dsp:txBody>
      <dsp:txXfrm>
        <a:off x="4788198" y="2147744"/>
        <a:ext cx="1662220" cy="523214"/>
      </dsp:txXfrm>
    </dsp:sp>
    <dsp:sp modelId="{786E15D1-B8F1-4CDF-8C70-58AF9BCCBFBB}">
      <dsp:nvSpPr>
        <dsp:cNvPr id="0" name=""/>
        <dsp:cNvSpPr/>
      </dsp:nvSpPr>
      <dsp:spPr>
        <a:xfrm>
          <a:off x="6837429" y="0"/>
          <a:ext cx="2118470" cy="2828925"/>
        </a:xfrm>
        <a:prstGeom prst="roundRect">
          <a:avLst>
            <a:gd name="adj" fmla="val 10000"/>
          </a:avLst>
        </a:prstGeom>
        <a:solidFill>
          <a:schemeClr val="accent5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  <dsp:txBody>
        <a:bodyPr spcFirstLastPara="0" vert="horz" wrap="square" lIns="148590" tIns="148590" rIns="148590" bIns="148590" numCol="1" spcCol="1270" anchor="ctr" anchorCtr="0">
          <a:noAutofit/>
        </a:bodyPr>
        <a:lstStyle/>
        <a:p>
          <a:pPr marL="0" lvl="0" indent="0" algn="ctr" defTabSz="1733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3900" kern="1200" dirty="0"/>
            <a:t>&gt;=</a:t>
          </a:r>
        </a:p>
      </dsp:txBody>
      <dsp:txXfrm>
        <a:off x="6837429" y="0"/>
        <a:ext cx="2118470" cy="848677"/>
      </dsp:txXfrm>
    </dsp:sp>
    <dsp:sp modelId="{BAD5FE1C-AAEE-428B-881B-47C17E789A16}">
      <dsp:nvSpPr>
        <dsp:cNvPr id="0" name=""/>
        <dsp:cNvSpPr/>
      </dsp:nvSpPr>
      <dsp:spPr>
        <a:xfrm>
          <a:off x="7049276" y="848746"/>
          <a:ext cx="1694776" cy="412114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8260" tIns="36195" rIns="48260" bIns="36195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900" kern="1200" dirty="0"/>
            <a:t>Maior ou Igual</a:t>
          </a:r>
        </a:p>
      </dsp:txBody>
      <dsp:txXfrm>
        <a:off x="7061346" y="860816"/>
        <a:ext cx="1670636" cy="387974"/>
      </dsp:txXfrm>
    </dsp:sp>
    <dsp:sp modelId="{D3CC1492-8BE3-4DC2-AF3B-9CBE0AB4F6E2}">
      <dsp:nvSpPr>
        <dsp:cNvPr id="0" name=""/>
        <dsp:cNvSpPr/>
      </dsp:nvSpPr>
      <dsp:spPr>
        <a:xfrm>
          <a:off x="7049276" y="1324262"/>
          <a:ext cx="1694776" cy="412114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8260" tIns="36195" rIns="48260" bIns="36195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900" kern="1200" dirty="0"/>
            <a:t>Mínimo*</a:t>
          </a:r>
        </a:p>
      </dsp:txBody>
      <dsp:txXfrm>
        <a:off x="7061346" y="1336332"/>
        <a:ext cx="1670636" cy="387974"/>
      </dsp:txXfrm>
    </dsp:sp>
    <dsp:sp modelId="{D71EFBA6-3B08-42D3-9957-24F599C550EC}">
      <dsp:nvSpPr>
        <dsp:cNvPr id="0" name=""/>
        <dsp:cNvSpPr/>
      </dsp:nvSpPr>
      <dsp:spPr>
        <a:xfrm>
          <a:off x="7049276" y="1799779"/>
          <a:ext cx="1694776" cy="412114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8260" tIns="36195" rIns="48260" bIns="36195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900" kern="1200" dirty="0"/>
            <a:t>Piso*</a:t>
          </a:r>
        </a:p>
      </dsp:txBody>
      <dsp:txXfrm>
        <a:off x="7061346" y="1811849"/>
        <a:ext cx="1670636" cy="387974"/>
      </dsp:txXfrm>
    </dsp:sp>
    <dsp:sp modelId="{568ED380-6139-41EA-B8B7-8E8D54436F74}">
      <dsp:nvSpPr>
        <dsp:cNvPr id="0" name=""/>
        <dsp:cNvSpPr/>
      </dsp:nvSpPr>
      <dsp:spPr>
        <a:xfrm>
          <a:off x="7049276" y="2275295"/>
          <a:ext cx="1694776" cy="412114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8260" tIns="36195" rIns="48260" bIns="36195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900" kern="1200" dirty="0"/>
            <a:t>A Partir de*</a:t>
          </a:r>
        </a:p>
      </dsp:txBody>
      <dsp:txXfrm>
        <a:off x="7061346" y="2287365"/>
        <a:ext cx="1670636" cy="387974"/>
      </dsp:txXfrm>
    </dsp:sp>
    <dsp:sp modelId="{0CB93010-9E34-40D5-B2BC-36F15C347680}">
      <dsp:nvSpPr>
        <dsp:cNvPr id="0" name=""/>
        <dsp:cNvSpPr/>
      </dsp:nvSpPr>
      <dsp:spPr>
        <a:xfrm>
          <a:off x="9114785" y="0"/>
          <a:ext cx="2118470" cy="2828925"/>
        </a:xfrm>
        <a:prstGeom prst="roundRect">
          <a:avLst>
            <a:gd name="adj" fmla="val 10000"/>
          </a:avLst>
        </a:prstGeom>
        <a:solidFill>
          <a:schemeClr val="accent5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  <dsp:txBody>
        <a:bodyPr spcFirstLastPara="0" vert="horz" wrap="square" lIns="148590" tIns="148590" rIns="148590" bIns="148590" numCol="1" spcCol="1270" anchor="ctr" anchorCtr="0">
          <a:noAutofit/>
        </a:bodyPr>
        <a:lstStyle/>
        <a:p>
          <a:pPr marL="0" lvl="0" indent="0" algn="ctr" defTabSz="1733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3900" kern="1200" dirty="0"/>
            <a:t>&lt;</a:t>
          </a:r>
        </a:p>
      </dsp:txBody>
      <dsp:txXfrm>
        <a:off x="9114785" y="0"/>
        <a:ext cx="2118470" cy="848677"/>
      </dsp:txXfrm>
    </dsp:sp>
    <dsp:sp modelId="{1AB572FF-16E8-4EB5-818E-01D66A56779C}">
      <dsp:nvSpPr>
        <dsp:cNvPr id="0" name=""/>
        <dsp:cNvSpPr/>
      </dsp:nvSpPr>
      <dsp:spPr>
        <a:xfrm>
          <a:off x="9326632" y="848919"/>
          <a:ext cx="1694776" cy="55577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8260" tIns="36195" rIns="48260" bIns="36195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900" kern="1200" dirty="0"/>
            <a:t>Menor</a:t>
          </a:r>
        </a:p>
      </dsp:txBody>
      <dsp:txXfrm>
        <a:off x="9342910" y="865197"/>
        <a:ext cx="1662220" cy="523214"/>
      </dsp:txXfrm>
    </dsp:sp>
    <dsp:sp modelId="{2383CB99-A5E2-4EF7-AB68-C74998DC537C}">
      <dsp:nvSpPr>
        <dsp:cNvPr id="0" name=""/>
        <dsp:cNvSpPr/>
      </dsp:nvSpPr>
      <dsp:spPr>
        <a:xfrm>
          <a:off x="9326632" y="1490192"/>
          <a:ext cx="1694776" cy="55577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8260" tIns="36195" rIns="48260" bIns="36195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900" kern="1200" dirty="0"/>
            <a:t>Inferior</a:t>
          </a:r>
        </a:p>
      </dsp:txBody>
      <dsp:txXfrm>
        <a:off x="9342910" y="1506470"/>
        <a:ext cx="1662220" cy="523214"/>
      </dsp:txXfrm>
    </dsp:sp>
    <dsp:sp modelId="{8D7D9736-7E38-481B-B869-4F8D396EFE97}">
      <dsp:nvSpPr>
        <dsp:cNvPr id="0" name=""/>
        <dsp:cNvSpPr/>
      </dsp:nvSpPr>
      <dsp:spPr>
        <a:xfrm>
          <a:off x="9326632" y="2131466"/>
          <a:ext cx="1694776" cy="55577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8260" tIns="36195" rIns="48260" bIns="36195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900" kern="1200" dirty="0"/>
            <a:t>Abaixo de*</a:t>
          </a:r>
        </a:p>
      </dsp:txBody>
      <dsp:txXfrm>
        <a:off x="9342910" y="2147744"/>
        <a:ext cx="1662220" cy="523214"/>
      </dsp:txXfrm>
    </dsp:sp>
    <dsp:sp modelId="{B16F4B00-96F9-499D-A064-257F4913BB44}">
      <dsp:nvSpPr>
        <dsp:cNvPr id="0" name=""/>
        <dsp:cNvSpPr/>
      </dsp:nvSpPr>
      <dsp:spPr>
        <a:xfrm>
          <a:off x="11392141" y="0"/>
          <a:ext cx="2118470" cy="2828925"/>
        </a:xfrm>
        <a:prstGeom prst="roundRect">
          <a:avLst>
            <a:gd name="adj" fmla="val 10000"/>
          </a:avLst>
        </a:prstGeom>
        <a:solidFill>
          <a:schemeClr val="accent5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  <dsp:txBody>
        <a:bodyPr spcFirstLastPara="0" vert="horz" wrap="square" lIns="148590" tIns="148590" rIns="148590" bIns="148590" numCol="1" spcCol="1270" anchor="ctr" anchorCtr="0">
          <a:noAutofit/>
        </a:bodyPr>
        <a:lstStyle/>
        <a:p>
          <a:pPr marL="0" lvl="0" indent="0" algn="ctr" defTabSz="1733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3900" kern="1200" dirty="0"/>
            <a:t>&lt;=</a:t>
          </a:r>
        </a:p>
      </dsp:txBody>
      <dsp:txXfrm>
        <a:off x="11392141" y="0"/>
        <a:ext cx="2118470" cy="848677"/>
      </dsp:txXfrm>
    </dsp:sp>
    <dsp:sp modelId="{DF140CFF-4729-4A4A-B93A-E052A6C7BEB0}">
      <dsp:nvSpPr>
        <dsp:cNvPr id="0" name=""/>
        <dsp:cNvSpPr/>
      </dsp:nvSpPr>
      <dsp:spPr>
        <a:xfrm>
          <a:off x="11603988" y="848746"/>
          <a:ext cx="1694776" cy="412114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8260" tIns="36195" rIns="48260" bIns="36195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900" kern="1200" dirty="0"/>
            <a:t>Menor ou Igual</a:t>
          </a:r>
        </a:p>
      </dsp:txBody>
      <dsp:txXfrm>
        <a:off x="11616058" y="860816"/>
        <a:ext cx="1670636" cy="387974"/>
      </dsp:txXfrm>
    </dsp:sp>
    <dsp:sp modelId="{C114E39A-BD4B-401E-B784-E44EEADD312D}">
      <dsp:nvSpPr>
        <dsp:cNvPr id="0" name=""/>
        <dsp:cNvSpPr/>
      </dsp:nvSpPr>
      <dsp:spPr>
        <a:xfrm>
          <a:off x="11603988" y="1324262"/>
          <a:ext cx="1694776" cy="412114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8260" tIns="36195" rIns="48260" bIns="36195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900" kern="1200" dirty="0"/>
            <a:t>Até*</a:t>
          </a:r>
        </a:p>
      </dsp:txBody>
      <dsp:txXfrm>
        <a:off x="11616058" y="1336332"/>
        <a:ext cx="1670636" cy="387974"/>
      </dsp:txXfrm>
    </dsp:sp>
    <dsp:sp modelId="{E2E27673-71A9-43D1-BB25-33993C445A64}">
      <dsp:nvSpPr>
        <dsp:cNvPr id="0" name=""/>
        <dsp:cNvSpPr/>
      </dsp:nvSpPr>
      <dsp:spPr>
        <a:xfrm>
          <a:off x="11603988" y="1799779"/>
          <a:ext cx="1694776" cy="412114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8260" tIns="36195" rIns="48260" bIns="36195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900" kern="1200" dirty="0"/>
            <a:t>Máximo*</a:t>
          </a:r>
        </a:p>
      </dsp:txBody>
      <dsp:txXfrm>
        <a:off x="11616058" y="1811849"/>
        <a:ext cx="1670636" cy="387974"/>
      </dsp:txXfrm>
    </dsp:sp>
    <dsp:sp modelId="{A044CA47-6394-4ADF-A08E-2032F8F1C698}">
      <dsp:nvSpPr>
        <dsp:cNvPr id="0" name=""/>
        <dsp:cNvSpPr/>
      </dsp:nvSpPr>
      <dsp:spPr>
        <a:xfrm>
          <a:off x="11603988" y="2275295"/>
          <a:ext cx="1694776" cy="412114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8260" tIns="36195" rIns="48260" bIns="36195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900" kern="1200" dirty="0"/>
            <a:t>Teto*</a:t>
          </a:r>
        </a:p>
      </dsp:txBody>
      <dsp:txXfrm>
        <a:off x="11616058" y="2287365"/>
        <a:ext cx="1670636" cy="387974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EF135BE-75C3-4EE5-A7F1-35558ABB5344}">
      <dsp:nvSpPr>
        <dsp:cNvPr id="0" name=""/>
        <dsp:cNvSpPr/>
      </dsp:nvSpPr>
      <dsp:spPr>
        <a:xfrm>
          <a:off x="3317" y="585669"/>
          <a:ext cx="1450370" cy="1074180"/>
        </a:xfrm>
        <a:prstGeom prst="roundRect">
          <a:avLst>
            <a:gd name="adj" fmla="val 10000"/>
          </a:avLst>
        </a:prstGeom>
        <a:gradFill flip="none" rotWithShape="1">
          <a:gsLst>
            <a:gs pos="0">
              <a:srgbClr val="9600FF"/>
            </a:gs>
            <a:gs pos="100000">
              <a:srgbClr val="0000FF"/>
            </a:gs>
          </a:gsLst>
          <a:lin ang="2700000" scaled="1"/>
          <a:tileRect/>
        </a:gra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800" kern="1200"/>
            <a:t>#1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800" kern="1200"/>
            <a:t>Entender a Mensagem</a:t>
          </a:r>
        </a:p>
      </dsp:txBody>
      <dsp:txXfrm>
        <a:off x="34779" y="617131"/>
        <a:ext cx="1387446" cy="1011256"/>
      </dsp:txXfrm>
    </dsp:sp>
    <dsp:sp modelId="{6747593D-92EE-49F9-9ABC-35F1FE5A9822}">
      <dsp:nvSpPr>
        <dsp:cNvPr id="0" name=""/>
        <dsp:cNvSpPr/>
      </dsp:nvSpPr>
      <dsp:spPr>
        <a:xfrm>
          <a:off x="1598724" y="942913"/>
          <a:ext cx="307478" cy="359691"/>
        </a:xfrm>
        <a:prstGeom prst="rightArrow">
          <a:avLst>
            <a:gd name="adj1" fmla="val 60000"/>
            <a:gd name="adj2" fmla="val 50000"/>
          </a:avLst>
        </a:prstGeom>
        <a:solidFill>
          <a:schemeClr val="accent2">
            <a:lumMod val="20000"/>
            <a:lumOff val="8000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1400" kern="1200"/>
        </a:p>
      </dsp:txBody>
      <dsp:txXfrm>
        <a:off x="1598724" y="1014851"/>
        <a:ext cx="215235" cy="215815"/>
      </dsp:txXfrm>
    </dsp:sp>
    <dsp:sp modelId="{8C1288E3-14F9-491B-9F36-FC34D8070245}">
      <dsp:nvSpPr>
        <dsp:cNvPr id="0" name=""/>
        <dsp:cNvSpPr/>
      </dsp:nvSpPr>
      <dsp:spPr>
        <a:xfrm>
          <a:off x="2033836" y="585669"/>
          <a:ext cx="1450370" cy="1074180"/>
        </a:xfrm>
        <a:prstGeom prst="roundRect">
          <a:avLst>
            <a:gd name="adj" fmla="val 10000"/>
          </a:avLst>
        </a:prstGeom>
        <a:gradFill flip="none" rotWithShape="1">
          <a:gsLst>
            <a:gs pos="0">
              <a:srgbClr val="9600FF"/>
            </a:gs>
            <a:gs pos="100000">
              <a:srgbClr val="0000FF"/>
            </a:gs>
          </a:gsLst>
          <a:lin ang="2700000" scaled="1"/>
          <a:tileRect/>
        </a:gradFill>
        <a:ln w="1270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700" kern="1200">
              <a:solidFill>
                <a:sysClr val="window" lastClr="FFFFFF"/>
              </a:solidFill>
              <a:latin typeface="Segoe UI"/>
              <a:ea typeface="+mn-ea"/>
              <a:cs typeface="+mn-cs"/>
            </a:rPr>
            <a:t>#2</a:t>
          </a:r>
        </a:p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700" kern="1200">
              <a:solidFill>
                <a:sysClr val="window" lastClr="FFFFFF"/>
              </a:solidFill>
              <a:latin typeface="Segoe UI"/>
              <a:ea typeface="+mn-ea"/>
              <a:cs typeface="+mn-cs"/>
            </a:rPr>
            <a:t>Organizar os Dados</a:t>
          </a:r>
        </a:p>
      </dsp:txBody>
      <dsp:txXfrm>
        <a:off x="2065298" y="617131"/>
        <a:ext cx="1387446" cy="1011256"/>
      </dsp:txXfrm>
    </dsp:sp>
    <dsp:sp modelId="{84B85199-6134-4718-9F95-FED61E2BF8B2}">
      <dsp:nvSpPr>
        <dsp:cNvPr id="0" name=""/>
        <dsp:cNvSpPr/>
      </dsp:nvSpPr>
      <dsp:spPr>
        <a:xfrm>
          <a:off x="3629243" y="942913"/>
          <a:ext cx="307478" cy="359691"/>
        </a:xfrm>
        <a:prstGeom prst="rightArrow">
          <a:avLst>
            <a:gd name="adj1" fmla="val 60000"/>
            <a:gd name="adj2" fmla="val 50000"/>
          </a:avLst>
        </a:prstGeom>
        <a:solidFill>
          <a:schemeClr val="accent2">
            <a:lumMod val="20000"/>
            <a:lumOff val="8000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1400" kern="1200"/>
        </a:p>
      </dsp:txBody>
      <dsp:txXfrm>
        <a:off x="3629243" y="1014851"/>
        <a:ext cx="215235" cy="215815"/>
      </dsp:txXfrm>
    </dsp:sp>
    <dsp:sp modelId="{F834FDA2-8A58-429A-9E3D-22D83B8EB25F}">
      <dsp:nvSpPr>
        <dsp:cNvPr id="0" name=""/>
        <dsp:cNvSpPr/>
      </dsp:nvSpPr>
      <dsp:spPr>
        <a:xfrm>
          <a:off x="4064355" y="585669"/>
          <a:ext cx="1450370" cy="1074180"/>
        </a:xfrm>
        <a:prstGeom prst="roundRect">
          <a:avLst>
            <a:gd name="adj" fmla="val 10000"/>
          </a:avLst>
        </a:prstGeom>
        <a:gradFill flip="none" rotWithShape="1">
          <a:gsLst>
            <a:gs pos="0">
              <a:srgbClr val="9600FF"/>
            </a:gs>
            <a:gs pos="100000">
              <a:srgbClr val="0000FF"/>
            </a:gs>
          </a:gsLst>
          <a:lin ang="2700000" scaled="1"/>
          <a:tileRect/>
        </a:gradFill>
        <a:ln w="1270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700" kern="1200">
              <a:solidFill>
                <a:sysClr val="window" lastClr="FFFFFF"/>
              </a:solidFill>
              <a:latin typeface="Segoe UI"/>
              <a:ea typeface="+mn-ea"/>
              <a:cs typeface="+mn-cs"/>
            </a:rPr>
            <a:t>3#</a:t>
          </a:r>
        </a:p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700" kern="1200">
              <a:solidFill>
                <a:sysClr val="window" lastClr="FFFFFF"/>
              </a:solidFill>
              <a:latin typeface="Segoe UI"/>
              <a:ea typeface="+mn-ea"/>
              <a:cs typeface="+mn-cs"/>
            </a:rPr>
            <a:t>Preparar o Gráfico</a:t>
          </a:r>
        </a:p>
      </dsp:txBody>
      <dsp:txXfrm>
        <a:off x="4095817" y="617131"/>
        <a:ext cx="1387446" cy="1011256"/>
      </dsp:txXfrm>
    </dsp:sp>
    <dsp:sp modelId="{52F0702C-79BE-4FD5-8F58-4E9F749EA78D}">
      <dsp:nvSpPr>
        <dsp:cNvPr id="0" name=""/>
        <dsp:cNvSpPr/>
      </dsp:nvSpPr>
      <dsp:spPr>
        <a:xfrm>
          <a:off x="5659762" y="942913"/>
          <a:ext cx="307478" cy="359691"/>
        </a:xfrm>
        <a:prstGeom prst="rightArrow">
          <a:avLst>
            <a:gd name="adj1" fmla="val 60000"/>
            <a:gd name="adj2" fmla="val 50000"/>
          </a:avLst>
        </a:prstGeom>
        <a:solidFill>
          <a:schemeClr val="accent2">
            <a:lumMod val="20000"/>
            <a:lumOff val="8000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1400" kern="1200"/>
        </a:p>
      </dsp:txBody>
      <dsp:txXfrm>
        <a:off x="5659762" y="1014851"/>
        <a:ext cx="215235" cy="215815"/>
      </dsp:txXfrm>
    </dsp:sp>
    <dsp:sp modelId="{6092A1A9-914A-40AE-B478-E0F7A3A33C6E}">
      <dsp:nvSpPr>
        <dsp:cNvPr id="0" name=""/>
        <dsp:cNvSpPr/>
      </dsp:nvSpPr>
      <dsp:spPr>
        <a:xfrm>
          <a:off x="6094874" y="585669"/>
          <a:ext cx="1450370" cy="1074180"/>
        </a:xfrm>
        <a:prstGeom prst="roundRect">
          <a:avLst>
            <a:gd name="adj" fmla="val 10000"/>
          </a:avLst>
        </a:prstGeom>
        <a:gradFill flip="none" rotWithShape="1">
          <a:gsLst>
            <a:gs pos="0">
              <a:srgbClr val="9600FF"/>
            </a:gs>
            <a:gs pos="100000">
              <a:srgbClr val="0000FF"/>
            </a:gs>
          </a:gsLst>
          <a:lin ang="2700000" scaled="1"/>
          <a:tileRect/>
        </a:gradFill>
        <a:ln w="1270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700" kern="1200">
              <a:solidFill>
                <a:sysClr val="window" lastClr="FFFFFF"/>
              </a:solidFill>
              <a:latin typeface="Segoe UI"/>
              <a:ea typeface="+mn-ea"/>
              <a:cs typeface="+mn-cs"/>
            </a:rPr>
            <a:t>#4</a:t>
          </a:r>
        </a:p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700" kern="1200">
              <a:solidFill>
                <a:sysClr val="window" lastClr="FFFFFF"/>
              </a:solidFill>
              <a:latin typeface="Segoe UI"/>
              <a:ea typeface="+mn-ea"/>
              <a:cs typeface="+mn-cs"/>
            </a:rPr>
            <a:t>Formatar o Gráfico</a:t>
          </a:r>
        </a:p>
      </dsp:txBody>
      <dsp:txXfrm>
        <a:off x="6126336" y="617131"/>
        <a:ext cx="1387446" cy="1011256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bProcess3">
  <dgm:title val=""/>
  <dgm:desc val=""/>
  <dgm:catLst>
    <dgm:cat type="process" pri="18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self" func="var" arg="dir" op="equ" val="norm">
        <dgm:alg type="snake">
          <dgm:param type="grDir" val="tL"/>
          <dgm:param type="flowDir" val="row"/>
          <dgm:param type="contDir" val="sameDir"/>
          <dgm:param type="bkpt" val="endCnv"/>
        </dgm:alg>
      </dgm:if>
      <dgm:else name="Name3">
        <dgm:alg type="snake">
          <dgm:param type="grDir" val="tR"/>
          <dgm:param type="flowDir" val="row"/>
          <dgm:param type="contDir" val="sameDir"/>
          <dgm:param type="bkpt" val="endCnv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w" for="ch" forName="sibTrans" refType="w" refFor="ch" refPtType="node" op="equ" fact="0.23"/>
      <dgm:constr type="sp" refType="w" refFor="ch" refForName="sibTrans" op="equ"/>
      <dgm:constr type="userB" for="des" forName="connectorText" refType="sp"/>
      <dgm:constr type="primFontSz" for="ch" ptType="node" op="equ" val="65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ect" r:blip="">
          <dgm:adjLst/>
        </dgm:shape>
        <dgm:presOf axis="desOrSelf" ptType="node"/>
        <dgm:constrLst>
          <dgm:constr type="h" refType="w" fact="0.6"/>
        </dgm:constrLst>
        <dgm:ruleLst>
          <dgm:rule type="primFontSz" val="5" fact="NaN" max="NaN"/>
        </dgm:ruleLst>
      </dgm:layoutNode>
      <dgm:forEach name="sibTransForEach" axis="followSib" ptType="sibTrans" cnt="1">
        <dgm:layoutNode name="sibTrans">
          <dgm:choose name="Name4">
            <dgm:if name="Name5" axis="self" func="var" arg="dir" op="equ" val="norm">
              <dgm:alg type="conn">
                <dgm:param type="connRout" val="bend"/>
                <dgm:param type="dim" val="1D"/>
                <dgm:param type="begPts" val="midR bCtr"/>
                <dgm:param type="endPts" val="midL tCtr"/>
              </dgm:alg>
            </dgm:if>
            <dgm:else name="Name6">
              <dgm:alg type="conn">
                <dgm:param type="connRout" val="bend"/>
                <dgm:param type="dim" val="1D"/>
                <dgm:param type="begPts" val="midL bCtr"/>
                <dgm:param type="endPts" val="midR tCtr"/>
              </dgm:alg>
            </dgm:else>
          </dgm:choose>
          <dgm:shape xmlns:r="http://schemas.openxmlformats.org/officeDocument/2006/relationships" type="conn" r:blip="" zOrderOff="-2">
            <dgm:adjLst/>
          </dgm:shape>
          <dgm:presOf axis="self"/>
          <dgm:constrLst>
            <dgm:constr type="begPad" val="-0.05"/>
            <dgm:constr type="endPad" val="0.9"/>
            <dgm:constr type="userA" for="ch" refType="connDist"/>
          </dgm:constrLst>
          <dgm:ruleLst/>
          <dgm:layoutNode name="connectorText">
            <dgm:alg type="tx">
              <dgm:param type="autoTxRot" val="upr"/>
            </dgm:alg>
            <dgm:shape xmlns:r="http://schemas.openxmlformats.org/officeDocument/2006/relationships" type="rect" r:blip="" hideGeom="1">
              <dgm:adjLst/>
            </dgm:shape>
            <dgm:presOf axis="self"/>
            <dgm:constrLst>
              <dgm:constr type="userA"/>
              <dgm:constr type="userB"/>
              <dgm:constr type="w" refType="userA" fact="0.05"/>
              <dgm:constr type="h" refType="userB" fact="0.01"/>
              <dgm:constr type="lMarg" val="1"/>
              <dgm:constr type="rMarg" val="1"/>
              <dgm:constr type="tMarg"/>
              <dgm:constr type="bMarg"/>
            </dgm:constrLst>
            <dgm:ruleLst>
              <dgm:rule type="w" val="NaN" fact="0.6" max="NaN"/>
              <dgm:rule type="h" val="NaN" fact="0.6" max="NaN"/>
              <dgm:rule type="primFontSz" val="5" fact="NaN" max="NaN"/>
            </dgm:ruleLst>
          </dgm:layoutNode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lProcess2">
  <dgm:title val=""/>
  <dgm:desc val=""/>
  <dgm:catLst>
    <dgm:cat type="list" pri="10000"/>
    <dgm:cat type="relationship" pri="13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theList">
    <dgm:varLst>
      <dgm:dir/>
      <dgm:animLvl val="lvl"/>
      <dgm:resizeHandles val="exact"/>
    </dgm:varLst>
    <dgm:choose name="Name0">
      <dgm:if name="Name1" func="var" arg="dir" op="equ" val="norm">
        <dgm:alg type="lin"/>
      </dgm:if>
      <dgm:else name="Name2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Node" refType="w"/>
      <dgm:constr type="h" for="ch" forName="compNode" refType="h"/>
      <dgm:constr type="w" for="ch" forName="aSpace" refType="w" fact="0.075"/>
      <dgm:constr type="h" for="des" forName="aSpace2" refType="h" fact="0.1"/>
      <dgm:constr type="primFontSz" for="des" forName="textNode" op="equ"/>
      <dgm:constr type="primFontSz" for="des" forName="childNode" op="equ"/>
    </dgm:constrLst>
    <dgm:ruleLst/>
    <dgm:forEach name="aNodeForEach" axis="ch" ptType="node">
      <dgm:layoutNode name="compNode">
        <dgm:alg type="composite"/>
        <dgm:shape xmlns:r="http://schemas.openxmlformats.org/officeDocument/2006/relationships" r:blip="">
          <dgm:adjLst/>
        </dgm:shape>
        <dgm:presOf/>
        <dgm:constrLst>
          <dgm:constr type="w" for="ch" forName="aNode" refType="w"/>
          <dgm:constr type="h" for="ch" forName="aNode" refType="h"/>
          <dgm:constr type="w" for="ch" forName="textNode" refType="w"/>
          <dgm:constr type="h" for="ch" forName="textNode" refType="h" fact="0.3"/>
          <dgm:constr type="ctrX" for="ch" forName="textNode" refType="w" fact="0.5"/>
          <dgm:constr type="w" for="ch" forName="compChildNode" refType="w" fact="0.8"/>
          <dgm:constr type="h" for="ch" forName="compChildNode" refType="h" fact="0.65"/>
          <dgm:constr type="t" for="ch" forName="compChildNode" refType="h" fact="0.3"/>
          <dgm:constr type="ctrX" for="ch" forName="compChildNode" refType="w" fact="0.5"/>
        </dgm:constrLst>
        <dgm:ruleLst/>
        <dgm:layoutNode name="aNode" styleLbl="bgShp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/>
          <dgm:ruleLst/>
        </dgm:layoutNode>
        <dgm:layoutNode name="textNode" styleLbl="bgShp">
          <dgm:alg type="tx"/>
          <dgm:shape xmlns:r="http://schemas.openxmlformats.org/officeDocument/2006/relationships" type="rect" r:blip="" hideGeom="1">
            <dgm:adjLst>
              <dgm:adj idx="1" val="0.1"/>
            </dgm:adjLst>
          </dgm:shape>
          <dgm:presOf axis="self"/>
          <dgm:constrLst>
            <dgm:constr type="primFontSz" val="65"/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ompChildNode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w" for="des" forName="childNode" refType="w"/>
            <dgm:constr type="h" for="des" forName="childNode" refType="h"/>
          </dgm:constrLst>
          <dgm:ruleLst/>
          <dgm:layoutNode name="theInnerList">
            <dgm:alg type="lin"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childNodeForEach" axis="ch" ptType="node">
              <dgm:layoutNode name="childNode" styleLbl="node1">
                <dgm:varLst>
                  <dgm:bulletEnabled val="1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desOrSelf" ptType="node"/>
                <dgm:constrLst>
                  <dgm:constr type="primFontSz" val="65"/>
                  <dgm:constr type="tMarg" refType="primFontSz" fact="0.15"/>
                  <dgm:constr type="bMarg" refType="primFontSz" fact="0.15"/>
                  <dgm:constr type="lMarg" refType="primFontSz" fact="0.2"/>
                  <dgm:constr type="rMarg" refType="primFontSz" fact="0.2"/>
                </dgm:constrLst>
                <dgm:ruleLst>
                  <dgm:rule type="primFontSz" val="5" fact="NaN" max="NaN"/>
                </dgm:ruleLst>
              </dgm:layoutNode>
              <dgm:choose name="Name3">
                <dgm:if name="Name4" axis="self" ptType="node" func="revPos" op="equ" val="1"/>
                <dgm:else name="Name5">
                  <dgm:layoutNode name="aSpace2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else>
              </dgm:choose>
            </dgm:forEach>
          </dgm:layoutNode>
        </dgm:layoutNode>
      </dgm:layoutNode>
      <dgm:choose name="Name6">
        <dgm:if name="Name7" axis="self" ptType="node" func="revPos" op="equ" val="1"/>
        <dgm:else name="Name8">
          <dgm:layoutNode name="a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else>
      </dgm:choose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1">
  <dgm:title val=""/>
  <dgm:desc val=""/>
  <dgm:catLst>
    <dgm:cat type="3D" pri="111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flat" dir="t"/>
    </dgm:scene3d>
    <dgm:sp3d z="1270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flat" dir="t"/>
    </dgm:scene3d>
    <dgm:sp3d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flat" dir="t"/>
    </dgm:scene3d>
    <dgm:sp3d z="-1905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flat" dir="t"/>
    </dgm:scene3d>
    <dgm:sp3d z="-80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flat" dir="t"/>
    </dgm:scene3d>
    <dgm:sp3d z="127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flat" dir="t"/>
    </dgm:scene3d>
    <dgm:sp3d z="-1905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flat" dir="t"/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flat" dir="t"/>
    </dgm:scene3d>
    <dgm:sp3d z="-10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FollowNode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flat" dir="t"/>
    </dgm:scene3d>
    <dgm:sp3d z="-190500" extrusionH="127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z="190500"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diagramColors" Target="../diagrams/colors1.xml"/><Relationship Id="rId3" Type="http://schemas.openxmlformats.org/officeDocument/2006/relationships/image" Target="../media/image21.png"/><Relationship Id="rId7" Type="http://schemas.openxmlformats.org/officeDocument/2006/relationships/diagramQuickStyle" Target="../diagrams/quickStyle1.xml"/><Relationship Id="rId2" Type="http://schemas.openxmlformats.org/officeDocument/2006/relationships/hyperlink" Target="#'Atividade F&#243;rmulas Matem&#225;tica 1'!A1"/><Relationship Id="rId1" Type="http://schemas.openxmlformats.org/officeDocument/2006/relationships/image" Target="../media/image20.png"/><Relationship Id="rId6" Type="http://schemas.openxmlformats.org/officeDocument/2006/relationships/diagramLayout" Target="../diagrams/layout1.xml"/><Relationship Id="rId5" Type="http://schemas.openxmlformats.org/officeDocument/2006/relationships/diagramData" Target="../diagrams/data1.xml"/><Relationship Id="rId10" Type="http://schemas.openxmlformats.org/officeDocument/2006/relationships/hyperlink" Target="#'Atividade F&#243;rmulas Matem&#225;tica'!A1"/><Relationship Id="rId4" Type="http://schemas.openxmlformats.org/officeDocument/2006/relationships/hyperlink" Target="#'Atividade F&#243;rmulas Matem&#225;ticas '!A1"/><Relationship Id="rId9" Type="http://schemas.microsoft.com/office/2007/relationships/diagramDrawing" Target="../diagrams/drawing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hyperlink" Target="#'Atividade F&#243;rmulas Matem&#225;tica 1'!A1"/><Relationship Id="rId1" Type="http://schemas.openxmlformats.org/officeDocument/2006/relationships/image" Target="../media/image20.png"/><Relationship Id="rId5" Type="http://schemas.openxmlformats.org/officeDocument/2006/relationships/hyperlink" Target="#'Atividade F&#243;rmulas Matem&#225;tica'!A1"/><Relationship Id="rId4" Type="http://schemas.openxmlformats.org/officeDocument/2006/relationships/hyperlink" Target="#'F&#243;rmulas Matem&#225;ticas'!A1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hyperlink" Target="#'Atividade F&#243;rmulas Matem&#225;tica'!A1"/><Relationship Id="rId3" Type="http://schemas.openxmlformats.org/officeDocument/2006/relationships/hyperlink" Target="#'Atividade F&#243;rmulas Matem&#225;tica 1'!A1"/><Relationship Id="rId7" Type="http://schemas.microsoft.com/office/2007/relationships/hdphoto" Target="../media/hdphoto1.wdp"/><Relationship Id="rId2" Type="http://schemas.openxmlformats.org/officeDocument/2006/relationships/image" Target="../media/image20.png"/><Relationship Id="rId1" Type="http://schemas.openxmlformats.org/officeDocument/2006/relationships/hyperlink" Target="#'F&#243;rmulas Matem&#225;ticas'!A1"/><Relationship Id="rId6" Type="http://schemas.openxmlformats.org/officeDocument/2006/relationships/image" Target="../media/image22.png"/><Relationship Id="rId5" Type="http://schemas.openxmlformats.org/officeDocument/2006/relationships/hyperlink" Target="#'Atividade F&#243;rmulas Matem&#225;ticas '!A1"/><Relationship Id="rId4" Type="http://schemas.openxmlformats.org/officeDocument/2006/relationships/image" Target="../media/image21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hyperlink" Target="#'Atividade Refer&#234;ncias 1'!A1"/><Relationship Id="rId1" Type="http://schemas.openxmlformats.org/officeDocument/2006/relationships/image" Target="../media/image20.png"/><Relationship Id="rId4" Type="http://schemas.openxmlformats.org/officeDocument/2006/relationships/hyperlink" Target="#'Atividade Refer&#234;ncias 2'!A1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hyperlink" Target="#Refer&#234;ncias!A1"/><Relationship Id="rId4" Type="http://schemas.openxmlformats.org/officeDocument/2006/relationships/hyperlink" Target="#'Atividade Refer&#234;ncias 2'!A1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hyperlink" Target="#'Atividade Refer&#234;ncias 1'!A1"/><Relationship Id="rId2" Type="http://schemas.openxmlformats.org/officeDocument/2006/relationships/image" Target="../media/image20.png"/><Relationship Id="rId1" Type="http://schemas.openxmlformats.org/officeDocument/2006/relationships/hyperlink" Target="#Refer&#234;ncias!A1"/><Relationship Id="rId4" Type="http://schemas.openxmlformats.org/officeDocument/2006/relationships/image" Target="../media/image21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hyperlink" Target="#'Atividade F&#243;rmulas Data 1'!A1"/><Relationship Id="rId1" Type="http://schemas.openxmlformats.org/officeDocument/2006/relationships/image" Target="../media/image20.png"/><Relationship Id="rId4" Type="http://schemas.openxmlformats.org/officeDocument/2006/relationships/hyperlink" Target="#'Atividade F&#243;rmulas Data 2'!A1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hyperlink" Target="#'F&#243;rmulas Data'!A1"/><Relationship Id="rId4" Type="http://schemas.openxmlformats.org/officeDocument/2006/relationships/hyperlink" Target="#'Atividade F&#243;rmulas Data 2'!A1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hyperlink" Target="#'Atividade F&#243;rmulas Data 1'!A1"/><Relationship Id="rId2" Type="http://schemas.openxmlformats.org/officeDocument/2006/relationships/image" Target="../media/image20.png"/><Relationship Id="rId1" Type="http://schemas.openxmlformats.org/officeDocument/2006/relationships/hyperlink" Target="#'F&#243;rmulas Data'!A1"/><Relationship Id="rId4" Type="http://schemas.openxmlformats.org/officeDocument/2006/relationships/image" Target="../media/image2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hyperlink" Target="#'Atividade Fun&#231;&#245;es Matem&#225;ticas 1'!A1"/><Relationship Id="rId1" Type="http://schemas.openxmlformats.org/officeDocument/2006/relationships/image" Target="../media/image20.png"/><Relationship Id="rId5" Type="http://schemas.openxmlformats.org/officeDocument/2006/relationships/image" Target="../media/image23.png"/><Relationship Id="rId4" Type="http://schemas.openxmlformats.org/officeDocument/2006/relationships/hyperlink" Target="#'Atividade Fun&#231;&#245;es Matem&#225;ticas 2'!A1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hyperlink" Target="#'Atividade Fun&#231;&#245;es Matem&#225;ticas 1'!A1"/><Relationship Id="rId2" Type="http://schemas.openxmlformats.org/officeDocument/2006/relationships/image" Target="../media/image20.png"/><Relationship Id="rId1" Type="http://schemas.openxmlformats.org/officeDocument/2006/relationships/hyperlink" Target="#'Fun&#231;&#245;es Matem&#225;ticas'!A1"/><Relationship Id="rId5" Type="http://schemas.openxmlformats.org/officeDocument/2006/relationships/hyperlink" Target="#'Atividade Fun&#231;&#245;es Matem&#225;ticas 2'!A1"/><Relationship Id="rId4" Type="http://schemas.openxmlformats.org/officeDocument/2006/relationships/image" Target="../media/image21.pn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hyperlink" Target="#'Atividade Fun&#231;&#245;es Matem&#225;ticas 1'!A1"/><Relationship Id="rId2" Type="http://schemas.openxmlformats.org/officeDocument/2006/relationships/image" Target="../media/image20.png"/><Relationship Id="rId1" Type="http://schemas.openxmlformats.org/officeDocument/2006/relationships/hyperlink" Target="#'Fun&#231;&#245;es Matem&#225;ticas'!A1"/><Relationship Id="rId5" Type="http://schemas.openxmlformats.org/officeDocument/2006/relationships/hyperlink" Target="#'Atividade Fun&#231;&#245;es Matem&#225;ticas 2'!A1"/><Relationship Id="rId4" Type="http://schemas.openxmlformats.org/officeDocument/2006/relationships/image" Target="../media/image21.pn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7" Type="http://schemas.openxmlformats.org/officeDocument/2006/relationships/hyperlink" Target="#'3&#170; Atividade Estat&#237;stica 1.0'!A1"/><Relationship Id="rId2" Type="http://schemas.openxmlformats.org/officeDocument/2006/relationships/hyperlink" Target="#'Atividade Fun&#231;&#245;es Estat&#237;stica 1'!A1"/><Relationship Id="rId1" Type="http://schemas.openxmlformats.org/officeDocument/2006/relationships/image" Target="../media/image20.png"/><Relationship Id="rId6" Type="http://schemas.openxmlformats.org/officeDocument/2006/relationships/hyperlink" Target="#'2&#170; Atividade Estat&#237;stica 1.0'!A1"/><Relationship Id="rId5" Type="http://schemas.openxmlformats.org/officeDocument/2006/relationships/hyperlink" Target="#'Atividade fun&#231;&#245;es Estat&#237;stica 2'!A1"/><Relationship Id="rId4" Type="http://schemas.openxmlformats.org/officeDocument/2006/relationships/hyperlink" Target="#'1&#170; Atividade Estat&#237;stica 1.0'!A1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hyperlink" Target="#'Fun&#231;&#245;es Estat&#237;stica 1.0'!A1"/><Relationship Id="rId2" Type="http://schemas.openxmlformats.org/officeDocument/2006/relationships/image" Target="../media/image20.png"/><Relationship Id="rId1" Type="http://schemas.openxmlformats.org/officeDocument/2006/relationships/hyperlink" Target="#'Fun&#231;&#245;es Estat&#237;stica'!A1"/><Relationship Id="rId6" Type="http://schemas.openxmlformats.org/officeDocument/2006/relationships/hyperlink" Target="#'2&#170; Atividade Estat&#237;stica 1.0'!A1"/><Relationship Id="rId5" Type="http://schemas.openxmlformats.org/officeDocument/2006/relationships/hyperlink" Target="#'Atividade fun&#231;&#245;es Estat&#237;stica 2'!A1"/><Relationship Id="rId4" Type="http://schemas.openxmlformats.org/officeDocument/2006/relationships/image" Target="../media/image21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hyperlink" Target="#'Fun&#231;&#245;es Estat&#237;stica 1.0'!A1"/><Relationship Id="rId7" Type="http://schemas.openxmlformats.org/officeDocument/2006/relationships/hyperlink" Target="#'3&#170; Atividade Estat&#237;stica 1.0'!A1"/><Relationship Id="rId2" Type="http://schemas.openxmlformats.org/officeDocument/2006/relationships/image" Target="../media/image20.png"/><Relationship Id="rId1" Type="http://schemas.openxmlformats.org/officeDocument/2006/relationships/hyperlink" Target="#'Fun&#231;&#245;es Estat&#237;stica'!A1"/><Relationship Id="rId6" Type="http://schemas.openxmlformats.org/officeDocument/2006/relationships/hyperlink" Target="#'1&#170; Atividade Estat&#237;stica 1.0'!A1"/><Relationship Id="rId5" Type="http://schemas.openxmlformats.org/officeDocument/2006/relationships/image" Target="../media/image21.png"/><Relationship Id="rId4" Type="http://schemas.openxmlformats.org/officeDocument/2006/relationships/hyperlink" Target="#'Atividade Fun&#231;&#245;es Estat&#237;stica 1'!A1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hyperlink" Target="#'Fun&#231;&#245;es Estat&#237;stica 1.0'!A1"/><Relationship Id="rId7" Type="http://schemas.openxmlformats.org/officeDocument/2006/relationships/hyperlink" Target="#'2&#170; Atividade Estat&#237;stica 1.0'!A1"/><Relationship Id="rId2" Type="http://schemas.openxmlformats.org/officeDocument/2006/relationships/image" Target="../media/image20.png"/><Relationship Id="rId1" Type="http://schemas.openxmlformats.org/officeDocument/2006/relationships/hyperlink" Target="#'Fun&#231;&#245;es Estat&#237;stica'!A1"/><Relationship Id="rId6" Type="http://schemas.openxmlformats.org/officeDocument/2006/relationships/hyperlink" Target="#'1&#170; Atividade Estat&#237;stica 1.0'!A1"/><Relationship Id="rId5" Type="http://schemas.openxmlformats.org/officeDocument/2006/relationships/image" Target="../media/image21.png"/><Relationship Id="rId4" Type="http://schemas.openxmlformats.org/officeDocument/2006/relationships/hyperlink" Target="#'Atividade Fun&#231;&#245;es Estat&#237;stica 1'!A1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hyperlink" Target="#'Fun&#231;&#245;es Estat&#237;stica 1.0'!A1"/><Relationship Id="rId7" Type="http://schemas.openxmlformats.org/officeDocument/2006/relationships/hyperlink" Target="#'3&#170; Atividade Estat&#237;stica 1.0'!A1"/><Relationship Id="rId2" Type="http://schemas.openxmlformats.org/officeDocument/2006/relationships/image" Target="../media/image20.png"/><Relationship Id="rId1" Type="http://schemas.openxmlformats.org/officeDocument/2006/relationships/hyperlink" Target="#'Fun&#231;&#245;es Estat&#237;stica'!A1"/><Relationship Id="rId6" Type="http://schemas.openxmlformats.org/officeDocument/2006/relationships/hyperlink" Target="#'1&#170; Atividade Estat&#237;stica 1.0'!A1"/><Relationship Id="rId5" Type="http://schemas.openxmlformats.org/officeDocument/2006/relationships/image" Target="../media/image21.png"/><Relationship Id="rId4" Type="http://schemas.openxmlformats.org/officeDocument/2006/relationships/hyperlink" Target="#'Atividade Fun&#231;&#245;es Estat&#237;stica 1'!A1"/></Relationships>
</file>

<file path=xl/drawings/_rels/drawing28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image" Target="../media/image21.png"/><Relationship Id="rId7" Type="http://schemas.openxmlformats.org/officeDocument/2006/relationships/diagramLayout" Target="../diagrams/layout2.xml"/><Relationship Id="rId2" Type="http://schemas.openxmlformats.org/officeDocument/2006/relationships/hyperlink" Target="#'Atividade Fun&#231;&#227;o SE() 1'!A1"/><Relationship Id="rId1" Type="http://schemas.openxmlformats.org/officeDocument/2006/relationships/image" Target="../media/image20.png"/><Relationship Id="rId6" Type="http://schemas.openxmlformats.org/officeDocument/2006/relationships/diagramData" Target="../diagrams/data2.xml"/><Relationship Id="rId5" Type="http://schemas.openxmlformats.org/officeDocument/2006/relationships/image" Target="../media/image24.emf"/><Relationship Id="rId10" Type="http://schemas.microsoft.com/office/2007/relationships/diagramDrawing" Target="../diagrams/drawing2.xml"/><Relationship Id="rId4" Type="http://schemas.openxmlformats.org/officeDocument/2006/relationships/hyperlink" Target="#'Atividade Fun&#231;&#227;o SE() 2'!A1"/><Relationship Id="rId9" Type="http://schemas.openxmlformats.org/officeDocument/2006/relationships/diagramColors" Target="../diagrams/colors2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hyperlink" Target="#'Fun&#231;&#227;o SE()'!A1"/><Relationship Id="rId4" Type="http://schemas.openxmlformats.org/officeDocument/2006/relationships/hyperlink" Target="#'Atividade Fun&#231;&#227;o SE() 2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hyperlink" Target="#'Atividade Fun&#231;&#227;o SE() 1'!A1"/><Relationship Id="rId2" Type="http://schemas.openxmlformats.org/officeDocument/2006/relationships/image" Target="../media/image20.png"/><Relationship Id="rId1" Type="http://schemas.openxmlformats.org/officeDocument/2006/relationships/hyperlink" Target="#'Fun&#231;&#227;o SE()'!A1"/><Relationship Id="rId4" Type="http://schemas.openxmlformats.org/officeDocument/2006/relationships/image" Target="../media/image21.png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hyperlink" Target="#'Ativ Formata&#231;&#227;o Condicional 1'!A1"/><Relationship Id="rId1" Type="http://schemas.openxmlformats.org/officeDocument/2006/relationships/image" Target="../media/image20.png"/><Relationship Id="rId4" Type="http://schemas.openxmlformats.org/officeDocument/2006/relationships/hyperlink" Target="#'Ativ Formata&#231;&#227;o Condicional 2'!A1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hyperlink" Target="#'Ativ Formata&#231;&#227;o Condicional 1'!A1"/><Relationship Id="rId2" Type="http://schemas.openxmlformats.org/officeDocument/2006/relationships/image" Target="../media/image20.png"/><Relationship Id="rId1" Type="http://schemas.openxmlformats.org/officeDocument/2006/relationships/hyperlink" Target="#'Formata&#231;&#227;o Condicional'!A1"/><Relationship Id="rId5" Type="http://schemas.openxmlformats.org/officeDocument/2006/relationships/hyperlink" Target="#'Ativ Formata&#231;&#227;o Condicional 2'!A1"/><Relationship Id="rId4" Type="http://schemas.openxmlformats.org/officeDocument/2006/relationships/image" Target="../media/image21.png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hyperlink" Target="#'Ativ Formata&#231;&#227;o Condicional 1'!A1"/><Relationship Id="rId2" Type="http://schemas.openxmlformats.org/officeDocument/2006/relationships/image" Target="../media/image20.png"/><Relationship Id="rId1" Type="http://schemas.openxmlformats.org/officeDocument/2006/relationships/hyperlink" Target="#'Formata&#231;&#227;o Condicional'!A1"/><Relationship Id="rId5" Type="http://schemas.openxmlformats.org/officeDocument/2006/relationships/hyperlink" Target="#'Ativ Formata&#231;&#227;o Condicional 2'!A1"/><Relationship Id="rId4" Type="http://schemas.openxmlformats.org/officeDocument/2006/relationships/image" Target="../media/image21.png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hyperlink" Target="#'Fun&#231;&#227;o SE()'!A1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hyperlink" Target="#'Atividade Fun&#231;&#245;es Texto 1'!A1"/><Relationship Id="rId1" Type="http://schemas.openxmlformats.org/officeDocument/2006/relationships/image" Target="../media/image20.png"/><Relationship Id="rId4" Type="http://schemas.openxmlformats.org/officeDocument/2006/relationships/hyperlink" Target="#'Atividade Fun&#231;&#245;es Texto 2'!A1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hyperlink" Target="#'Atividade Fun&#231;&#245;es Texto 1'!A1"/><Relationship Id="rId2" Type="http://schemas.openxmlformats.org/officeDocument/2006/relationships/image" Target="../media/image20.png"/><Relationship Id="rId1" Type="http://schemas.openxmlformats.org/officeDocument/2006/relationships/hyperlink" Target="#'Fun&#231;&#245;es Texto'!A1"/><Relationship Id="rId6" Type="http://schemas.openxmlformats.org/officeDocument/2006/relationships/hyperlink" Target="#'Atividade Fun&#231;&#245;es Texto 3'!A1"/><Relationship Id="rId5" Type="http://schemas.openxmlformats.org/officeDocument/2006/relationships/hyperlink" Target="#'Atividade Fun&#231;&#245;es Texto 2'!A1"/><Relationship Id="rId4" Type="http://schemas.openxmlformats.org/officeDocument/2006/relationships/image" Target="../media/image21.png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hyperlink" Target="#'Atividade Fun&#231;&#245;es Texto 1'!A1"/><Relationship Id="rId2" Type="http://schemas.openxmlformats.org/officeDocument/2006/relationships/image" Target="../media/image20.png"/><Relationship Id="rId1" Type="http://schemas.openxmlformats.org/officeDocument/2006/relationships/hyperlink" Target="#'Fun&#231;&#245;es Texto'!A1"/><Relationship Id="rId6" Type="http://schemas.openxmlformats.org/officeDocument/2006/relationships/hyperlink" Target="#'Atividade Fun&#231;&#245;es Texto 3'!A1"/><Relationship Id="rId5" Type="http://schemas.openxmlformats.org/officeDocument/2006/relationships/hyperlink" Target="#'Atividade Fun&#231;&#245;es Texto 2'!A1"/><Relationship Id="rId4" Type="http://schemas.openxmlformats.org/officeDocument/2006/relationships/image" Target="../media/image21.png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hyperlink" Target="#'Atividade Fun&#231;&#245;es Texto 1'!A1"/><Relationship Id="rId2" Type="http://schemas.openxmlformats.org/officeDocument/2006/relationships/image" Target="../media/image20.png"/><Relationship Id="rId1" Type="http://schemas.openxmlformats.org/officeDocument/2006/relationships/hyperlink" Target="#'Fun&#231;&#245;es Texto'!A1"/><Relationship Id="rId5" Type="http://schemas.openxmlformats.org/officeDocument/2006/relationships/hyperlink" Target="#'Atividade Fun&#231;&#245;es Texto 2'!A1"/><Relationship Id="rId4" Type="http://schemas.openxmlformats.org/officeDocument/2006/relationships/image" Target="../media/image2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hyperlink" Target="#'Ativ Fun de Data e Hora 1'!A1"/><Relationship Id="rId1" Type="http://schemas.openxmlformats.org/officeDocument/2006/relationships/image" Target="../media/image20.png"/><Relationship Id="rId4" Type="http://schemas.openxmlformats.org/officeDocument/2006/relationships/hyperlink" Target="#'Ativ Fun de Data e Hora 2'!A1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hyperlink" Target="#'Fun&#231;&#245;es de Data e Hora'!A1"/><Relationship Id="rId4" Type="http://schemas.openxmlformats.org/officeDocument/2006/relationships/hyperlink" Target="#'Ativ Fun de Data e Hora 2'!A1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hyperlink" Target="#'Ativ Fun de Data e Hora 1'!A1"/><Relationship Id="rId2" Type="http://schemas.openxmlformats.org/officeDocument/2006/relationships/image" Target="../media/image20.png"/><Relationship Id="rId1" Type="http://schemas.openxmlformats.org/officeDocument/2006/relationships/hyperlink" Target="#'Fun&#231;&#245;es de Data e Hora'!A1"/><Relationship Id="rId5" Type="http://schemas.openxmlformats.org/officeDocument/2006/relationships/hyperlink" Target="#'Ativ Fun de Data e Hora 2'!A1"/><Relationship Id="rId4" Type="http://schemas.openxmlformats.org/officeDocument/2006/relationships/image" Target="../media/image21.png"/></Relationships>
</file>

<file path=xl/drawings/_rels/drawing45.xml.rels><?xml version="1.0" encoding="UTF-8" standalone="yes"?>
<Relationships xmlns="http://schemas.openxmlformats.org/package/2006/relationships"><Relationship Id="rId3" Type="http://schemas.openxmlformats.org/officeDocument/2006/relationships/hyperlink" Target="#'Atividade F&#243;rmulas Data 1'!A1"/><Relationship Id="rId2" Type="http://schemas.openxmlformats.org/officeDocument/2006/relationships/image" Target="../media/image20.png"/><Relationship Id="rId1" Type="http://schemas.openxmlformats.org/officeDocument/2006/relationships/hyperlink" Target="#'F&#243;rmulas Data'!A1"/><Relationship Id="rId5" Type="http://schemas.openxmlformats.org/officeDocument/2006/relationships/hyperlink" Target="#'Atividade F&#243;rmulas Data 2'!A1"/><Relationship Id="rId4" Type="http://schemas.openxmlformats.org/officeDocument/2006/relationships/image" Target="../media/image21.png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hyperlink" Target="#'Atividade Fun&#231;&#245;es Estat&#237;stica 1'!A1"/><Relationship Id="rId1" Type="http://schemas.openxmlformats.org/officeDocument/2006/relationships/image" Target="../media/image20.png"/></Relationships>
</file>

<file path=xl/drawings/_rels/drawing4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hyperlink" Target="#'Fun&#231;&#245;es Estat&#237;sticas'!A1"/></Relationships>
</file>

<file path=xl/drawings/_rels/drawing48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3.xml"/><Relationship Id="rId2" Type="http://schemas.openxmlformats.org/officeDocument/2006/relationships/diagramData" Target="../diagrams/data3.xml"/><Relationship Id="rId1" Type="http://schemas.openxmlformats.org/officeDocument/2006/relationships/image" Target="../media/image25.tmp"/><Relationship Id="rId6" Type="http://schemas.microsoft.com/office/2007/relationships/diagramDrawing" Target="../diagrams/drawing3.xml"/><Relationship Id="rId5" Type="http://schemas.openxmlformats.org/officeDocument/2006/relationships/diagramColors" Target="../diagrams/colors3.xml"/><Relationship Id="rId4" Type="http://schemas.openxmlformats.org/officeDocument/2006/relationships/diagramQuickStyle" Target="../diagrams/quickStyle3.xml"/></Relationships>
</file>

<file path=xl/drawings/_rels/drawing4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microsoft.com/office/2014/relationships/chartEx" Target="../charts/chartEx2.xml"/><Relationship Id="rId7" Type="http://schemas.microsoft.com/office/2014/relationships/chartEx" Target="../charts/chartEx6.xml"/><Relationship Id="rId12" Type="http://schemas.openxmlformats.org/officeDocument/2006/relationships/chart" Target="../charts/chart5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5.xml"/><Relationship Id="rId11" Type="http://schemas.openxmlformats.org/officeDocument/2006/relationships/chart" Target="../charts/chart4.xml"/><Relationship Id="rId5" Type="http://schemas.microsoft.com/office/2014/relationships/chartEx" Target="../charts/chartEx4.xml"/><Relationship Id="rId10" Type="http://schemas.openxmlformats.org/officeDocument/2006/relationships/chart" Target="../charts/chart3.xml"/><Relationship Id="rId4" Type="http://schemas.microsoft.com/office/2014/relationships/chartEx" Target="../charts/chartEx3.xml"/><Relationship Id="rId9" Type="http://schemas.microsoft.com/office/2014/relationships/chartEx" Target="../charts/chartEx7.xml"/></Relationships>
</file>

<file path=xl/drawings/_rels/drawing50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openxmlformats.org/officeDocument/2006/relationships/hyperlink" Target="#Gr&#225;ficos!A1"/><Relationship Id="rId7" Type="http://schemas.openxmlformats.org/officeDocument/2006/relationships/chart" Target="../charts/chart7.xml"/><Relationship Id="rId2" Type="http://schemas.openxmlformats.org/officeDocument/2006/relationships/image" Target="../media/image20.png"/><Relationship Id="rId1" Type="http://schemas.openxmlformats.org/officeDocument/2006/relationships/hyperlink" Target="#'Fun&#231;&#245;es Texto'!A1"/><Relationship Id="rId6" Type="http://schemas.openxmlformats.org/officeDocument/2006/relationships/chart" Target="../charts/chart6.xml"/><Relationship Id="rId11" Type="http://schemas.openxmlformats.org/officeDocument/2006/relationships/image" Target="../media/image27.png"/><Relationship Id="rId5" Type="http://schemas.openxmlformats.org/officeDocument/2006/relationships/image" Target="../media/image21.png"/><Relationship Id="rId10" Type="http://schemas.openxmlformats.org/officeDocument/2006/relationships/image" Target="../media/image8.png"/><Relationship Id="rId4" Type="http://schemas.openxmlformats.org/officeDocument/2006/relationships/hyperlink" Target="#'Atividade Gr&#225;ficos 1'!A1"/><Relationship Id="rId9" Type="http://schemas.openxmlformats.org/officeDocument/2006/relationships/image" Target="../media/image26.png"/></Relationships>
</file>

<file path=xl/drawings/_rels/drawing51.xml.rels><?xml version="1.0" encoding="UTF-8" standalone="yes"?>
<Relationships xmlns="http://schemas.openxmlformats.org/package/2006/relationships"><Relationship Id="rId3" Type="http://schemas.openxmlformats.org/officeDocument/2006/relationships/hyperlink" Target="#Gr&#225;ficos!A1"/><Relationship Id="rId2" Type="http://schemas.openxmlformats.org/officeDocument/2006/relationships/image" Target="../media/image20.png"/><Relationship Id="rId1" Type="http://schemas.openxmlformats.org/officeDocument/2006/relationships/hyperlink" Target="#'Fun&#231;&#245;es Texto'!A1"/><Relationship Id="rId6" Type="http://schemas.openxmlformats.org/officeDocument/2006/relationships/image" Target="../media/image28.tmp"/><Relationship Id="rId5" Type="http://schemas.openxmlformats.org/officeDocument/2006/relationships/image" Target="../media/image21.png"/><Relationship Id="rId4" Type="http://schemas.openxmlformats.org/officeDocument/2006/relationships/hyperlink" Target="#'Atividade Fun&#231;&#245;es Texto 1'!A1"/></Relationships>
</file>

<file path=xl/drawings/_rels/drawing5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7" Type="http://schemas.openxmlformats.org/officeDocument/2006/relationships/image" Target="../media/image20.png"/><Relationship Id="rId2" Type="http://schemas.openxmlformats.org/officeDocument/2006/relationships/image" Target="../media/image30.svg"/><Relationship Id="rId1" Type="http://schemas.openxmlformats.org/officeDocument/2006/relationships/image" Target="../media/image29.png"/><Relationship Id="rId6" Type="http://schemas.openxmlformats.org/officeDocument/2006/relationships/image" Target="../media/image34.svg"/><Relationship Id="rId5" Type="http://schemas.openxmlformats.org/officeDocument/2006/relationships/image" Target="../media/image33.png"/><Relationship Id="rId4" Type="http://schemas.openxmlformats.org/officeDocument/2006/relationships/image" Target="../media/image32.svg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6.svg"/><Relationship Id="rId1" Type="http://schemas.openxmlformats.org/officeDocument/2006/relationships/image" Target="../media/image3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7" Type="http://schemas.openxmlformats.org/officeDocument/2006/relationships/image" Target="../media/image19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8.png"/><Relationship Id="rId5" Type="http://schemas.openxmlformats.org/officeDocument/2006/relationships/image" Target="../media/image8.png"/><Relationship Id="rId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42333</xdr:colOff>
      <xdr:row>3</xdr:row>
      <xdr:rowOff>0</xdr:rowOff>
    </xdr:from>
    <xdr:to>
      <xdr:col>11</xdr:col>
      <xdr:colOff>190400</xdr:colOff>
      <xdr:row>32</xdr:row>
      <xdr:rowOff>158750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2D249B7A-41DA-469B-8ABF-214DC57E75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rcRect l="13403" b="24898"/>
        <a:stretch/>
      </xdr:blipFill>
      <xdr:spPr>
        <a:xfrm>
          <a:off x="42333" y="571500"/>
          <a:ext cx="6900234" cy="5683250"/>
        </a:xfrm>
        <a:prstGeom prst="rect">
          <a:avLst/>
        </a:prstGeom>
      </xdr:spPr>
    </xdr:pic>
    <xdr:clientData/>
  </xdr:twoCellAnchor>
  <xdr:twoCellAnchor>
    <xdr:from>
      <xdr:col>9</xdr:col>
      <xdr:colOff>400973</xdr:colOff>
      <xdr:row>10</xdr:row>
      <xdr:rowOff>49139</xdr:rowOff>
    </xdr:from>
    <xdr:to>
      <xdr:col>21</xdr:col>
      <xdr:colOff>0</xdr:colOff>
      <xdr:row>22</xdr:row>
      <xdr:rowOff>11342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48230EEA-DD6F-0AF4-2A3B-5D9B2C3636D9}"/>
            </a:ext>
          </a:extLst>
        </xdr:cNvPr>
        <xdr:cNvGrpSpPr/>
      </xdr:nvGrpSpPr>
      <xdr:grpSpPr>
        <a:xfrm>
          <a:off x="5925473" y="1954139"/>
          <a:ext cx="6965027" cy="2248203"/>
          <a:chOff x="5246704" y="1383432"/>
          <a:chExt cx="6930102" cy="2251378"/>
        </a:xfrm>
      </xdr:grpSpPr>
      <xdr:sp macro="" textlink="">
        <xdr:nvSpPr>
          <xdr:cNvPr id="10" name="Retângulo com Único Canto Aparado 16">
            <a:extLst>
              <a:ext uri="{FF2B5EF4-FFF2-40B4-BE49-F238E27FC236}">
                <a16:creationId xmlns:a16="http://schemas.microsoft.com/office/drawing/2014/main" id="{6ED9925C-D4DF-41DB-836D-963E6958DBEA}"/>
              </a:ext>
            </a:extLst>
          </xdr:cNvPr>
          <xdr:cNvSpPr/>
        </xdr:nvSpPr>
        <xdr:spPr>
          <a:xfrm flipH="1">
            <a:off x="5246704" y="1383432"/>
            <a:ext cx="6930102" cy="2251378"/>
          </a:xfrm>
          <a:prstGeom prst="snip1Rect">
            <a:avLst>
              <a:gd name="adj" fmla="val 13160"/>
            </a:avLst>
          </a:prstGeom>
          <a:solidFill>
            <a:srgbClr val="FFCD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pt-BR" sz="1400">
              <a:solidFill>
                <a:srgbClr val="FFCD00"/>
              </a:solidFill>
              <a:latin typeface="Montserrat" panose="00000500000000000000" pitchFamily="2" charset="0"/>
            </a:endParaRP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B70E4D40-A456-44FA-AFBC-1793A89687B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biLevel thresh="75000"/>
          </a:blip>
          <a:stretch>
            <a:fillRect/>
          </a:stretch>
        </xdr:blipFill>
        <xdr:spPr>
          <a:xfrm>
            <a:off x="5561737" y="1692454"/>
            <a:ext cx="179062" cy="171796"/>
          </a:xfrm>
          <a:prstGeom prst="rect">
            <a:avLst/>
          </a:prstGeom>
        </xdr:spPr>
      </xdr:pic>
    </xdr:grpSp>
    <xdr:clientData/>
  </xdr:twoCellAnchor>
  <xdr:twoCellAnchor editAs="oneCell">
    <xdr:from>
      <xdr:col>16</xdr:col>
      <xdr:colOff>179919</xdr:colOff>
      <xdr:row>3</xdr:row>
      <xdr:rowOff>179917</xdr:rowOff>
    </xdr:from>
    <xdr:to>
      <xdr:col>20</xdr:col>
      <xdr:colOff>326667</xdr:colOff>
      <xdr:row>7</xdr:row>
      <xdr:rowOff>69205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6D945E5F-3EB8-4BA1-8FAC-BB36B5943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01252" y="751417"/>
          <a:ext cx="2602082" cy="651288"/>
        </a:xfrm>
        <a:prstGeom prst="rect">
          <a:avLst/>
        </a:prstGeom>
      </xdr:spPr>
    </xdr:pic>
    <xdr:clientData/>
  </xdr:twoCellAnchor>
  <xdr:twoCellAnchor>
    <xdr:from>
      <xdr:col>10</xdr:col>
      <xdr:colOff>477697</xdr:colOff>
      <xdr:row>14</xdr:row>
      <xdr:rowOff>126795</xdr:rowOff>
    </xdr:from>
    <xdr:to>
      <xdr:col>20</xdr:col>
      <xdr:colOff>449652</xdr:colOff>
      <xdr:row>19</xdr:row>
      <xdr:rowOff>16962</xdr:rowOff>
    </xdr:to>
    <xdr:sp macro="" textlink="">
      <xdr:nvSpPr>
        <xdr:cNvPr id="13" name="CaixaDeTexto 2">
          <a:extLst>
            <a:ext uri="{FF2B5EF4-FFF2-40B4-BE49-F238E27FC236}">
              <a16:creationId xmlns:a16="http://schemas.microsoft.com/office/drawing/2014/main" id="{42DCDFB7-7B39-B233-5158-1C8858EFF63B}"/>
            </a:ext>
          </a:extLst>
        </xdr:cNvPr>
        <xdr:cNvSpPr txBox="1"/>
      </xdr:nvSpPr>
      <xdr:spPr>
        <a:xfrm>
          <a:off x="6616030" y="2793795"/>
          <a:ext cx="6110289" cy="842667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2400" b="1" i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Montserrat" panose="00000500000000000000" pitchFamily="2" charset="0"/>
            </a:rPr>
            <a:t>Excel</a:t>
          </a:r>
          <a:r>
            <a:rPr lang="pt-BR" sz="2400" b="1" i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Montserrat" panose="00000500000000000000" pitchFamily="2" charset="0"/>
            </a:rPr>
            <a:t>  </a:t>
          </a:r>
          <a:r>
            <a:rPr lang="pt-BR" sz="2400" b="1" i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Montserrat" panose="00000500000000000000" pitchFamily="2" charset="0"/>
            </a:rPr>
            <a:t>Módulo 1</a:t>
          </a:r>
        </a:p>
        <a:p>
          <a:pPr algn="ctr"/>
          <a:r>
            <a:rPr lang="pt-BR" sz="2400" b="1" i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Montserrat" panose="00000500000000000000" pitchFamily="2" charset="0"/>
            </a:rPr>
            <a:t> Essentials</a:t>
          </a:r>
        </a:p>
      </xdr:txBody>
    </xdr:sp>
    <xdr:clientData/>
  </xdr:twoCellAnchor>
  <xdr:twoCellAnchor>
    <xdr:from>
      <xdr:col>12</xdr:col>
      <xdr:colOff>231775</xdr:colOff>
      <xdr:row>26</xdr:row>
      <xdr:rowOff>116417</xdr:rowOff>
    </xdr:from>
    <xdr:to>
      <xdr:col>19</xdr:col>
      <xdr:colOff>243417</xdr:colOff>
      <xdr:row>28</xdr:row>
      <xdr:rowOff>42334</xdr:rowOff>
    </xdr:to>
    <xdr:sp macro="" textlink="">
      <xdr:nvSpPr>
        <xdr:cNvPr id="14" name="CaixaDeTexto 7">
          <a:extLst>
            <a:ext uri="{FF2B5EF4-FFF2-40B4-BE49-F238E27FC236}">
              <a16:creationId xmlns:a16="http://schemas.microsoft.com/office/drawing/2014/main" id="{51206E43-EDD0-4B59-AF1E-9F1328A37E93}"/>
            </a:ext>
          </a:extLst>
        </xdr:cNvPr>
        <xdr:cNvSpPr txBox="1"/>
      </xdr:nvSpPr>
      <xdr:spPr>
        <a:xfrm>
          <a:off x="7597775" y="5069417"/>
          <a:ext cx="4308475" cy="306917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900" b="1" spc="600">
              <a:solidFill>
                <a:sysClr val="windowText" lastClr="000000"/>
              </a:solidFill>
              <a:latin typeface="Montserrat" panose="02000505000000020004" pitchFamily="2" charset="0"/>
            </a:rPr>
            <a:t>Clarify.com.br</a:t>
          </a:r>
        </a:p>
      </xdr:txBody>
    </xdr:sp>
    <xdr:clientData/>
  </xdr:twoCellAnchor>
  <xdr:twoCellAnchor>
    <xdr:from>
      <xdr:col>0</xdr:col>
      <xdr:colOff>0</xdr:colOff>
      <xdr:row>0</xdr:row>
      <xdr:rowOff>3967</xdr:rowOff>
    </xdr:from>
    <xdr:to>
      <xdr:col>5</xdr:col>
      <xdr:colOff>465666</xdr:colOff>
      <xdr:row>2</xdr:row>
      <xdr:rowOff>84667</xdr:rowOff>
    </xdr:to>
    <xdr:sp macro="" textlink="">
      <xdr:nvSpPr>
        <xdr:cNvPr id="15" name="Retângulo com Único Canto Aparado 15">
          <a:extLst>
            <a:ext uri="{FF2B5EF4-FFF2-40B4-BE49-F238E27FC236}">
              <a16:creationId xmlns:a16="http://schemas.microsoft.com/office/drawing/2014/main" id="{5B45E5CA-07DA-45CE-B3CC-E9D47B661DB4}"/>
            </a:ext>
          </a:extLst>
        </xdr:cNvPr>
        <xdr:cNvSpPr/>
      </xdr:nvSpPr>
      <xdr:spPr>
        <a:xfrm flipV="1">
          <a:off x="0" y="3967"/>
          <a:ext cx="3534833" cy="461700"/>
        </a:xfrm>
        <a:prstGeom prst="snip1Rect">
          <a:avLst>
            <a:gd name="adj" fmla="val 50000"/>
          </a:avLst>
        </a:prstGeom>
        <a:solidFill>
          <a:srgbClr val="2437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600" b="0">
            <a:solidFill>
              <a:srgbClr val="F4C91E"/>
            </a:solidFill>
            <a:latin typeface="Montserrat" panose="00000500000000000000" pitchFamily="2" charset="0"/>
          </a:endParaRPr>
        </a:p>
      </xdr:txBody>
    </xdr:sp>
    <xdr:clientData/>
  </xdr:twoCellAnchor>
  <xdr:twoCellAnchor editAs="oneCell">
    <xdr:from>
      <xdr:col>1</xdr:col>
      <xdr:colOff>52917</xdr:colOff>
      <xdr:row>0</xdr:row>
      <xdr:rowOff>64212</xdr:rowOff>
    </xdr:from>
    <xdr:to>
      <xdr:col>4</xdr:col>
      <xdr:colOff>293077</xdr:colOff>
      <xdr:row>2</xdr:row>
      <xdr:rowOff>61988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EDE068FA-E1F8-9A3C-3D66-76BDC2577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6750" y="64212"/>
          <a:ext cx="2081660" cy="37877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</xdr:colOff>
      <xdr:row>0</xdr:row>
      <xdr:rowOff>19050</xdr:rowOff>
    </xdr:from>
    <xdr:to>
      <xdr:col>15</xdr:col>
      <xdr:colOff>0</xdr:colOff>
      <xdr:row>36</xdr:row>
      <xdr:rowOff>9525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B625CBB2-5BDF-4924-863C-A722D671BA20}"/>
            </a:ext>
          </a:extLst>
        </xdr:cNvPr>
        <xdr:cNvSpPr/>
      </xdr:nvSpPr>
      <xdr:spPr>
        <a:xfrm>
          <a:off x="19050" y="19050"/>
          <a:ext cx="9089231" cy="6848475"/>
        </a:xfrm>
        <a:prstGeom prst="rect">
          <a:avLst/>
        </a:prstGeom>
        <a:solidFill>
          <a:srgbClr val="F5F5F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  <xdr:twoCellAnchor>
    <xdr:from>
      <xdr:col>1</xdr:col>
      <xdr:colOff>489061</xdr:colOff>
      <xdr:row>6</xdr:row>
      <xdr:rowOff>52032</xdr:rowOff>
    </xdr:from>
    <xdr:to>
      <xdr:col>8</xdr:col>
      <xdr:colOff>251167</xdr:colOff>
      <xdr:row>18</xdr:row>
      <xdr:rowOff>69849</xdr:rowOff>
    </xdr:to>
    <xdr:sp macro="" textlink="">
      <xdr:nvSpPr>
        <xdr:cNvPr id="2" name="Etapa">
          <a:extLst>
            <a:ext uri="{FF2B5EF4-FFF2-40B4-BE49-F238E27FC236}">
              <a16:creationId xmlns:a16="http://schemas.microsoft.com/office/drawing/2014/main" id="{BDC54584-673A-4052-8DBC-8841CA1167AC}"/>
            </a:ext>
          </a:extLst>
        </xdr:cNvPr>
        <xdr:cNvSpPr txBox="1"/>
      </xdr:nvSpPr>
      <xdr:spPr>
        <a:xfrm>
          <a:off x="1098661" y="1195032"/>
          <a:ext cx="4029306" cy="23038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 b="0" i="0" u="none" strike="noStrike" kern="0" cap="none" spc="0" normalizeH="0" baseline="0" noProof="0">
              <a:ln>
                <a:noFill/>
              </a:ln>
              <a:solidFill>
                <a:srgbClr val="217346"/>
              </a:solidFill>
              <a:effectLst/>
              <a:uLnTx/>
              <a:uFillTx/>
              <a:latin typeface="Segoe UI Semibold" panose="020B0702040204020203" pitchFamily="34" charset="0"/>
              <a:ea typeface="Segoe UI" pitchFamily="34" charset="0"/>
              <a:cs typeface="Segoe UI Semibold" panose="020B0702040204020203" pitchFamily="34" charset="0"/>
            </a:rPr>
            <a:t>Fórmula</a:t>
          </a:r>
          <a:r>
            <a:rPr lang="pt-BR" sz="1600" b="0" i="0" u="none" strike="noStrike" kern="0" cap="none" spc="0" normalizeH="0" baseline="0" noProof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: qualquer cálculo envolvendo 2 ou mais valores. Identificado no Excel pelo sinal de igual (=).  </a:t>
          </a:r>
          <a:br>
            <a:rPr lang="pt-BR" sz="1600" b="0" i="0" u="none" strike="noStrike" kern="0" cap="none" spc="0" normalizeH="0" baseline="0" noProof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</a:br>
          <a:br>
            <a:rPr lang="pt-BR" sz="1600" b="0" i="0" u="none" strike="noStrike" kern="0" cap="none" spc="0" normalizeH="0" baseline="0" noProof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</a:br>
          <a:r>
            <a:rPr lang="pt-BR" sz="1600" b="0" i="1" u="none" strike="noStrike" kern="0" cap="none" spc="0" normalizeH="0" baseline="0" noProof="0">
              <a:ln>
                <a:noFill/>
              </a:ln>
              <a:solidFill>
                <a:srgbClr val="217346"/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Exemplo: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 b="1" i="1" u="none" strike="noStrike" kern="0" cap="none" spc="0" normalizeH="0" baseline="0" noProof="0">
              <a:ln>
                <a:noFill/>
              </a:ln>
              <a:solidFill>
                <a:srgbClr val="217346"/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=A1+A2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600" b="1" i="1" u="none" strike="noStrike" kern="0" cap="none" spc="0" normalizeH="0" baseline="0" noProof="0">
              <a:ln>
                <a:noFill/>
              </a:ln>
              <a:solidFill>
                <a:srgbClr val="217346"/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=(C1+D2)^4</a:t>
          </a:r>
          <a:endParaRPr kumimoji="0" lang="en-US" sz="1600" b="1" i="0" u="none" strike="noStrike" kern="0" cap="none" spc="0" normalizeH="0" baseline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effectLst/>
            <a:uLnTx/>
            <a:uFillTx/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</xdr:col>
      <xdr:colOff>0</xdr:colOff>
      <xdr:row>2</xdr:row>
      <xdr:rowOff>0</xdr:rowOff>
    </xdr:from>
    <xdr:to>
      <xdr:col>8</xdr:col>
      <xdr:colOff>316977</xdr:colOff>
      <xdr:row>4</xdr:row>
      <xdr:rowOff>85137</xdr:rowOff>
    </xdr:to>
    <xdr:sp macro="" textlink="">
      <xdr:nvSpPr>
        <xdr:cNvPr id="3" name="Etapa">
          <a:extLst>
            <a:ext uri="{FF2B5EF4-FFF2-40B4-BE49-F238E27FC236}">
              <a16:creationId xmlns:a16="http://schemas.microsoft.com/office/drawing/2014/main" id="{4405E316-29D5-4BA3-B47B-C4AFFCD3B5BD}"/>
            </a:ext>
          </a:extLst>
        </xdr:cNvPr>
        <xdr:cNvSpPr txBox="1"/>
      </xdr:nvSpPr>
      <xdr:spPr>
        <a:xfrm>
          <a:off x="612321" y="381000"/>
          <a:ext cx="4603227" cy="4661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2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Diferença entre Fórmula e Função</a:t>
          </a:r>
          <a:endParaRPr lang="en-US" sz="2200" b="1">
            <a:solidFill>
              <a:sysClr val="windowText" lastClr="000000"/>
            </a:solidFill>
            <a:effectLst/>
            <a:latin typeface="Segoe UI Light" panose="020B0502040204020203" pitchFamily="34" charset="0"/>
            <a:ea typeface="Segoe UI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1</xdr:col>
      <xdr:colOff>74930</xdr:colOff>
      <xdr:row>6</xdr:row>
      <xdr:rowOff>645</xdr:rowOff>
    </xdr:from>
    <xdr:to>
      <xdr:col>1</xdr:col>
      <xdr:colOff>450439</xdr:colOff>
      <xdr:row>7</xdr:row>
      <xdr:rowOff>171758</xdr:rowOff>
    </xdr:to>
    <xdr:grpSp>
      <xdr:nvGrpSpPr>
        <xdr:cNvPr id="4" name="Grupo 37">
          <a:extLst>
            <a:ext uri="{FF2B5EF4-FFF2-40B4-BE49-F238E27FC236}">
              <a16:creationId xmlns:a16="http://schemas.microsoft.com/office/drawing/2014/main" id="{CEE7EE82-6FDA-4F91-B095-A909133B7AC4}"/>
            </a:ext>
          </a:extLst>
        </xdr:cNvPr>
        <xdr:cNvGrpSpPr/>
      </xdr:nvGrpSpPr>
      <xdr:grpSpPr>
        <a:xfrm>
          <a:off x="682149" y="1143645"/>
          <a:ext cx="375509" cy="361613"/>
          <a:chOff x="638063" y="2910840"/>
          <a:chExt cx="409838" cy="416141"/>
        </a:xfrm>
      </xdr:grpSpPr>
      <xdr:sp macro="" textlink="">
        <xdr:nvSpPr>
          <xdr:cNvPr id="15" name="Elipse 14">
            <a:extLst>
              <a:ext uri="{FF2B5EF4-FFF2-40B4-BE49-F238E27FC236}">
                <a16:creationId xmlns:a16="http://schemas.microsoft.com/office/drawing/2014/main" id="{A8C1AEDC-4D07-632F-7582-2282C2534128}"/>
              </a:ext>
            </a:extLst>
          </xdr:cNvPr>
          <xdr:cNvSpPr/>
        </xdr:nvSpPr>
        <xdr:spPr>
          <a:xfrm>
            <a:off x="638063" y="2917143"/>
            <a:ext cx="409838" cy="409838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endParaRPr lang="en-US" sz="1600"/>
          </a:p>
        </xdr:txBody>
      </xdr:sp>
      <xdr:sp macro="" textlink="">
        <xdr:nvSpPr>
          <xdr:cNvPr id="16" name="Caixa de Texto 2">
            <a:extLst>
              <a:ext uri="{FF2B5EF4-FFF2-40B4-BE49-F238E27FC236}">
                <a16:creationId xmlns:a16="http://schemas.microsoft.com/office/drawing/2014/main" id="{6699097D-1B68-92FA-B319-1ED826BC7AEE}"/>
              </a:ext>
            </a:extLst>
          </xdr:cNvPr>
          <xdr:cNvSpPr txBox="1"/>
        </xdr:nvSpPr>
        <xdr:spPr>
          <a:xfrm>
            <a:off x="693420" y="2910840"/>
            <a:ext cx="286399" cy="396240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pt-BR" sz="1600">
                <a:solidFill>
                  <a:schemeClr val="bg1"/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1</a:t>
            </a:r>
          </a:p>
        </xdr:txBody>
      </xdr:sp>
    </xdr:grpSp>
    <xdr:clientData/>
  </xdr:twoCellAnchor>
  <xdr:twoCellAnchor>
    <xdr:from>
      <xdr:col>0</xdr:col>
      <xdr:colOff>576580</xdr:colOff>
      <xdr:row>20</xdr:row>
      <xdr:rowOff>47588</xdr:rowOff>
    </xdr:from>
    <xdr:to>
      <xdr:col>1</xdr:col>
      <xdr:colOff>345664</xdr:colOff>
      <xdr:row>22</xdr:row>
      <xdr:rowOff>47439</xdr:rowOff>
    </xdr:to>
    <xdr:grpSp>
      <xdr:nvGrpSpPr>
        <xdr:cNvPr id="17" name="Grupo 40">
          <a:extLst>
            <a:ext uri="{FF2B5EF4-FFF2-40B4-BE49-F238E27FC236}">
              <a16:creationId xmlns:a16="http://schemas.microsoft.com/office/drawing/2014/main" id="{2F0EB28E-107E-4691-B720-572A2453F3D5}"/>
            </a:ext>
          </a:extLst>
        </xdr:cNvPr>
        <xdr:cNvGrpSpPr/>
      </xdr:nvGrpSpPr>
      <xdr:grpSpPr>
        <a:xfrm>
          <a:off x="576580" y="3857588"/>
          <a:ext cx="376303" cy="380851"/>
          <a:chOff x="638063" y="2910840"/>
          <a:chExt cx="409838" cy="416141"/>
        </a:xfrm>
      </xdr:grpSpPr>
      <xdr:sp macro="" textlink="">
        <xdr:nvSpPr>
          <xdr:cNvPr id="18" name="Elipse 17">
            <a:extLst>
              <a:ext uri="{FF2B5EF4-FFF2-40B4-BE49-F238E27FC236}">
                <a16:creationId xmlns:a16="http://schemas.microsoft.com/office/drawing/2014/main" id="{A59E2425-EE3B-BF56-227A-D9A7BF619671}"/>
              </a:ext>
            </a:extLst>
          </xdr:cNvPr>
          <xdr:cNvSpPr/>
        </xdr:nvSpPr>
        <xdr:spPr>
          <a:xfrm>
            <a:off x="638063" y="2917143"/>
            <a:ext cx="409838" cy="409838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endParaRPr lang="en-US" sz="1600"/>
          </a:p>
        </xdr:txBody>
      </xdr:sp>
      <xdr:sp macro="" textlink="">
        <xdr:nvSpPr>
          <xdr:cNvPr id="19" name="Caixa de Texto 2">
            <a:extLst>
              <a:ext uri="{FF2B5EF4-FFF2-40B4-BE49-F238E27FC236}">
                <a16:creationId xmlns:a16="http://schemas.microsoft.com/office/drawing/2014/main" id="{7102BBB7-A082-61B8-53D1-B983F88D41FD}"/>
              </a:ext>
            </a:extLst>
          </xdr:cNvPr>
          <xdr:cNvSpPr txBox="1"/>
        </xdr:nvSpPr>
        <xdr:spPr>
          <a:xfrm>
            <a:off x="693420" y="2910840"/>
            <a:ext cx="286399" cy="396240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pt-BR" sz="1600">
                <a:solidFill>
                  <a:schemeClr val="bg1"/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2</a:t>
            </a:r>
          </a:p>
        </xdr:txBody>
      </xdr:sp>
    </xdr:grpSp>
    <xdr:clientData/>
  </xdr:twoCellAnchor>
  <xdr:twoCellAnchor>
    <xdr:from>
      <xdr:col>1</xdr:col>
      <xdr:colOff>384285</xdr:colOff>
      <xdr:row>20</xdr:row>
      <xdr:rowOff>129352</xdr:rowOff>
    </xdr:from>
    <xdr:to>
      <xdr:col>9</xdr:col>
      <xdr:colOff>463549</xdr:colOff>
      <xdr:row>32</xdr:row>
      <xdr:rowOff>114300</xdr:rowOff>
    </xdr:to>
    <xdr:sp macro="" textlink="">
      <xdr:nvSpPr>
        <xdr:cNvPr id="20" name="Etapa">
          <a:extLst>
            <a:ext uri="{FF2B5EF4-FFF2-40B4-BE49-F238E27FC236}">
              <a16:creationId xmlns:a16="http://schemas.microsoft.com/office/drawing/2014/main" id="{AB03538D-2BAD-4361-9DB2-28219A8E36A8}"/>
            </a:ext>
          </a:extLst>
        </xdr:cNvPr>
        <xdr:cNvSpPr txBox="1"/>
      </xdr:nvSpPr>
      <xdr:spPr>
        <a:xfrm>
          <a:off x="993885" y="3939352"/>
          <a:ext cx="4956064" cy="22709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 b="0" i="0" u="none" strike="noStrike" kern="0" cap="none" spc="0" normalizeH="0" baseline="0" noProof="0">
              <a:ln>
                <a:noFill/>
              </a:ln>
              <a:solidFill>
                <a:srgbClr val="217346"/>
              </a:solidFill>
              <a:effectLst/>
              <a:uLnTx/>
              <a:uFillTx/>
              <a:latin typeface="Segoe UI Semibold" panose="020B0702040204020203" pitchFamily="34" charset="0"/>
              <a:ea typeface="Segoe UI" pitchFamily="34" charset="0"/>
              <a:cs typeface="Segoe UI Semibold" panose="020B0702040204020203" pitchFamily="34" charset="0"/>
            </a:rPr>
            <a:t>Função</a:t>
          </a:r>
          <a:r>
            <a:rPr lang="pt-BR" sz="1600" b="0" i="0" u="none" strike="noStrike" kern="0" cap="none" spc="0" normalizeH="0" baseline="0" noProof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: é uma fórmula automatizada. O usuário informa parâmetros ao invés de operadores. 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600" b="0" i="0" u="none" strike="noStrike" kern="0" cap="none" spc="0" normalizeH="0" baseline="0" noProof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effectLst/>
            <a:uLnTx/>
            <a:uFillTx/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 b="0" i="1" u="none" strike="noStrike" kern="0" cap="none" spc="0" normalizeH="0" baseline="0" noProof="0">
              <a:ln>
                <a:noFill/>
              </a:ln>
              <a:solidFill>
                <a:srgbClr val="217346"/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Exemplo: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 b="1" i="1" u="none" strike="noStrike" kern="0" cap="none" spc="0" normalizeH="0" baseline="0" noProof="0">
              <a:ln>
                <a:noFill/>
              </a:ln>
              <a:solidFill>
                <a:srgbClr val="217346"/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=SOMA(A1:A5)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600" b="1" i="1" u="none" strike="noStrike" kern="0" cap="none" spc="0" normalizeH="0" baseline="0" noProof="0">
              <a:ln>
                <a:noFill/>
              </a:ln>
              <a:solidFill>
                <a:srgbClr val="217346"/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=CONT.SE(A1:A5;"Excel")</a:t>
          </a:r>
          <a:endParaRPr kumimoji="0" lang="en-US" sz="1600" b="1" i="0" u="none" strike="noStrike" kern="0" cap="none" spc="0" normalizeH="0" baseline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effectLst/>
            <a:uLnTx/>
            <a:uFillTx/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250542" y="240242"/>
    <xdr:ext cx="1260758" cy="288150"/>
    <xdr:grpSp>
      <xdr:nvGrpSpPr>
        <xdr:cNvPr id="2" name="Agrupar 1">
          <a:extLst>
            <a:ext uri="{FF2B5EF4-FFF2-40B4-BE49-F238E27FC236}">
              <a16:creationId xmlns:a16="http://schemas.microsoft.com/office/drawing/2014/main" id="{5737D220-CF00-4359-B490-B00B14E5B0D7}"/>
            </a:ext>
          </a:extLst>
        </xdr:cNvPr>
        <xdr:cNvGrpSpPr/>
      </xdr:nvGrpSpPr>
      <xdr:grpSpPr>
        <a:xfrm>
          <a:off x="250542" y="240242"/>
          <a:ext cx="1260758" cy="288150"/>
          <a:chOff x="626250" y="235725"/>
          <a:chExt cx="1259700" cy="2881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26929681-95BA-CDA2-70D4-E0E92A2F1BB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6250" y="235725"/>
            <a:ext cx="288150" cy="288150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0EB41B7B-0B10-00C2-40AF-9D1C95849C62}"/>
              </a:ext>
            </a:extLst>
          </xdr:cNvPr>
          <xdr:cNvSpPr txBox="1"/>
        </xdr:nvSpPr>
        <xdr:spPr>
          <a:xfrm>
            <a:off x="942975" y="257175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accent1">
                    <a:lumMod val="75000"/>
                  </a:schemeClr>
                </a:solidFill>
              </a:rPr>
              <a:t>INSTRUÇÕES</a:t>
            </a:r>
          </a:p>
        </xdr:txBody>
      </xdr:sp>
    </xdr:grpSp>
    <xdr:clientData/>
  </xdr:absoluteAnchor>
  <xdr:absoluteAnchor>
    <xdr:pos x="1670050" y="240242"/>
    <xdr:ext cx="1189567" cy="314325"/>
    <xdr:grpSp>
      <xdr:nvGrpSpPr>
        <xdr:cNvPr id="5" name="Agrupar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3958F86-86DF-427E-BAB5-3EC47E462705}"/>
            </a:ext>
          </a:extLst>
        </xdr:cNvPr>
        <xdr:cNvGrpSpPr/>
      </xdr:nvGrpSpPr>
      <xdr:grpSpPr>
        <a:xfrm>
          <a:off x="1670050" y="240242"/>
          <a:ext cx="1189567" cy="314325"/>
          <a:chOff x="2085975" y="219075"/>
          <a:chExt cx="1190625" cy="314325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C726628E-10FD-7868-1C52-150234AAAA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7" name="CaixaDeTexto 6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58036176-4E60-E9B6-4700-624B34917820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1</a:t>
            </a:r>
          </a:p>
        </xdr:txBody>
      </xdr:sp>
    </xdr:grpSp>
    <xdr:clientData/>
  </xdr:absoluteAnchor>
  <xdr:twoCellAnchor>
    <xdr:from>
      <xdr:col>3</xdr:col>
      <xdr:colOff>1132415</xdr:colOff>
      <xdr:row>9</xdr:row>
      <xdr:rowOff>3174</xdr:rowOff>
    </xdr:from>
    <xdr:to>
      <xdr:col>9</xdr:col>
      <xdr:colOff>313267</xdr:colOff>
      <xdr:row>24</xdr:row>
      <xdr:rowOff>107949</xdr:rowOff>
    </xdr:to>
    <xdr:graphicFrame macro="">
      <xdr:nvGraphicFramePr>
        <xdr:cNvPr id="8" name="Diagrama 7">
          <a:extLst>
            <a:ext uri="{FF2B5EF4-FFF2-40B4-BE49-F238E27FC236}">
              <a16:creationId xmlns:a16="http://schemas.microsoft.com/office/drawing/2014/main" id="{1E72B06E-4AC1-418B-A040-8F54C0A54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5" r:lo="rId6" r:qs="rId7" r:cs="rId8"/>
        </a:graphicData>
      </a:graphic>
    </xdr:graphicFrame>
    <xdr:clientData/>
  </xdr:twoCellAnchor>
  <xdr:twoCellAnchor>
    <xdr:from>
      <xdr:col>3</xdr:col>
      <xdr:colOff>923925</xdr:colOff>
      <xdr:row>66</xdr:row>
      <xdr:rowOff>133350</xdr:rowOff>
    </xdr:from>
    <xdr:to>
      <xdr:col>5</xdr:col>
      <xdr:colOff>171450</xdr:colOff>
      <xdr:row>68</xdr:row>
      <xdr:rowOff>152400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B0E9C4A4-D556-4686-96C2-F2AA32A0E4CF}"/>
            </a:ext>
          </a:extLst>
        </xdr:cNvPr>
        <xdr:cNvSpPr txBox="1"/>
      </xdr:nvSpPr>
      <xdr:spPr>
        <a:xfrm>
          <a:off x="3648075" y="17564100"/>
          <a:ext cx="1857375" cy="438150"/>
        </a:xfrm>
        <a:prstGeom prst="rect">
          <a:avLst/>
        </a:prstGeom>
        <a:solidFill>
          <a:schemeClr val="bg1"/>
        </a:solidFill>
        <a:ln w="9525" cmpd="sng">
          <a:solidFill>
            <a:srgbClr val="CC00FF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Exponenciação</a:t>
          </a:r>
        </a:p>
      </xdr:txBody>
    </xdr:sp>
    <xdr:clientData/>
  </xdr:twoCellAnchor>
  <xdr:twoCellAnchor>
    <xdr:from>
      <xdr:col>5</xdr:col>
      <xdr:colOff>292892</xdr:colOff>
      <xdr:row>118</xdr:row>
      <xdr:rowOff>183357</xdr:rowOff>
    </xdr:from>
    <xdr:to>
      <xdr:col>10</xdr:col>
      <xdr:colOff>226218</xdr:colOff>
      <xdr:row>122</xdr:row>
      <xdr:rowOff>111919</xdr:rowOff>
    </xdr:to>
    <xdr:sp macro="" textlink="">
      <xdr:nvSpPr>
        <xdr:cNvPr id="23" name="Caixa de Texto 1">
          <a:extLst>
            <a:ext uri="{FF2B5EF4-FFF2-40B4-BE49-F238E27FC236}">
              <a16:creationId xmlns:a16="http://schemas.microsoft.com/office/drawing/2014/main" id="{1FFB24FF-0371-40C3-AFBE-07C02A9995C6}"/>
            </a:ext>
          </a:extLst>
        </xdr:cNvPr>
        <xdr:cNvSpPr txBox="1">
          <a:spLocks noChangeArrowheads="1"/>
        </xdr:cNvSpPr>
      </xdr:nvSpPr>
      <xdr:spPr bwMode="auto">
        <a:xfrm>
          <a:off x="5734048" y="23519607"/>
          <a:ext cx="5195889" cy="690562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50000"/>
            </a:schemeClr>
          </a:solidFill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 rtl="0">
            <a:defRPr sz="1000"/>
          </a:pPr>
          <a:r>
            <a:rPr lang="pt-BR" sz="2000" b="1" i="1">
              <a:solidFill>
                <a:srgbClr val="C00000"/>
              </a:solidFill>
              <a:latin typeface="+mj-lt"/>
              <a:ea typeface="+mn-ea"/>
              <a:cs typeface="+mn-cs"/>
            </a:rPr>
            <a:t>Percentual do Total </a:t>
          </a:r>
          <a:r>
            <a:rPr lang="pt-BR" sz="2000" b="0" i="1">
              <a:solidFill>
                <a:sysClr val="windowText" lastClr="000000"/>
              </a:solidFill>
              <a:latin typeface="+mj-lt"/>
              <a:ea typeface="+mn-ea"/>
              <a:cs typeface="+mn-cs"/>
            </a:rPr>
            <a:t>=  Parte ÷ Todo</a:t>
          </a:r>
        </a:p>
      </xdr:txBody>
    </xdr:sp>
    <xdr:clientData/>
  </xdr:twoCellAnchor>
  <xdr:twoCellAnchor>
    <xdr:from>
      <xdr:col>5</xdr:col>
      <xdr:colOff>359304</xdr:colOff>
      <xdr:row>140</xdr:row>
      <xdr:rowOff>131762</xdr:rowOff>
    </xdr:from>
    <xdr:to>
      <xdr:col>10</xdr:col>
      <xdr:colOff>345280</xdr:colOff>
      <xdr:row>143</xdr:row>
      <xdr:rowOff>61912</xdr:rowOff>
    </xdr:to>
    <xdr:sp macro="" textlink="">
      <xdr:nvSpPr>
        <xdr:cNvPr id="25" name="Caixa de Texto 1">
          <a:extLst>
            <a:ext uri="{FF2B5EF4-FFF2-40B4-BE49-F238E27FC236}">
              <a16:creationId xmlns:a16="http://schemas.microsoft.com/office/drawing/2014/main" id="{DA4E5737-86A8-48EC-B885-3A45F1BA8676}"/>
            </a:ext>
          </a:extLst>
        </xdr:cNvPr>
        <xdr:cNvSpPr txBox="1">
          <a:spLocks noChangeArrowheads="1"/>
        </xdr:cNvSpPr>
      </xdr:nvSpPr>
      <xdr:spPr bwMode="auto">
        <a:xfrm>
          <a:off x="5800460" y="27789981"/>
          <a:ext cx="5248539" cy="501650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50000"/>
            </a:schemeClr>
          </a:solidFill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 rtl="0">
            <a:defRPr sz="1000"/>
          </a:pPr>
          <a:r>
            <a:rPr lang="pt-BR" sz="2000" b="0" i="1">
              <a:solidFill>
                <a:srgbClr val="C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Variacão:  </a:t>
          </a:r>
          <a:r>
            <a:rPr lang="pt-BR" sz="2000" b="0" i="1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Valor Final / Valor iniciaI - 1</a:t>
          </a:r>
        </a:p>
      </xdr:txBody>
    </xdr:sp>
    <xdr:clientData/>
  </xdr:twoCellAnchor>
  <xdr:twoCellAnchor editAs="absolute">
    <xdr:from>
      <xdr:col>1</xdr:col>
      <xdr:colOff>247384</xdr:colOff>
      <xdr:row>34</xdr:row>
      <xdr:rowOff>41011</xdr:rowOff>
    </xdr:from>
    <xdr:to>
      <xdr:col>5</xdr:col>
      <xdr:colOff>619123</xdr:colOff>
      <xdr:row>56</xdr:row>
      <xdr:rowOff>72761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A656EE03-CA92-450E-818C-22C18BE39ED6}"/>
            </a:ext>
          </a:extLst>
        </xdr:cNvPr>
        <xdr:cNvSpPr/>
      </xdr:nvSpPr>
      <xdr:spPr>
        <a:xfrm>
          <a:off x="402165" y="6863292"/>
          <a:ext cx="5765271" cy="4246563"/>
        </a:xfrm>
        <a:prstGeom prst="rect">
          <a:avLst/>
        </a:prstGeom>
        <a:solidFill>
          <a:schemeClr val="bg1">
            <a:lumMod val="95000"/>
          </a:schemeClr>
        </a:solidFill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  <xdr:twoCellAnchor>
    <xdr:from>
      <xdr:col>1</xdr:col>
      <xdr:colOff>1144691</xdr:colOff>
      <xdr:row>38</xdr:row>
      <xdr:rowOff>82080</xdr:rowOff>
    </xdr:from>
    <xdr:to>
      <xdr:col>3</xdr:col>
      <xdr:colOff>1099607</xdr:colOff>
      <xdr:row>40</xdr:row>
      <xdr:rowOff>5292</xdr:rowOff>
    </xdr:to>
    <xdr:sp macro="" textlink="">
      <xdr:nvSpPr>
        <xdr:cNvPr id="28" name="Etapa">
          <a:extLst>
            <a:ext uri="{FF2B5EF4-FFF2-40B4-BE49-F238E27FC236}">
              <a16:creationId xmlns:a16="http://schemas.microsoft.com/office/drawing/2014/main" id="{F2752A17-344A-4B79-92E3-8763FDCF0C19}"/>
            </a:ext>
          </a:extLst>
        </xdr:cNvPr>
        <xdr:cNvSpPr txBox="1"/>
      </xdr:nvSpPr>
      <xdr:spPr>
        <a:xfrm>
          <a:off x="1292858" y="6516747"/>
          <a:ext cx="2526666" cy="3042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i="0" u="none" strike="noStrike" kern="0" cap="none" spc="0" normalizeH="0" baseline="0" noProof="0">
              <a:ln>
                <a:noFill/>
              </a:ln>
              <a:solidFill>
                <a:srgbClr val="217346"/>
              </a:solidFill>
              <a:effectLst/>
              <a:uLnTx/>
              <a:uFillTx/>
              <a:latin typeface="Segoe UI Semibold" panose="020B0702040204020203" pitchFamily="34" charset="0"/>
              <a:ea typeface="Segoe UI" pitchFamily="34" charset="0"/>
              <a:cs typeface="Segoe UI Semibold" panose="020B0702040204020203" pitchFamily="34" charset="0"/>
            </a:rPr>
            <a:t>Adição</a:t>
          </a:r>
          <a:r>
            <a:rPr lang="pt-BR" sz="1100" b="0" i="0" u="none" strike="noStrike" kern="0" cap="none" spc="0" normalizeH="0" baseline="0" noProof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: Utilizado para somar valores</a:t>
          </a:r>
          <a:endParaRPr kumimoji="0" lang="en-US" sz="1100" b="0" i="0" u="none" strike="noStrike" kern="0" cap="none" spc="0" normalizeH="0" baseline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effectLst/>
            <a:uLnTx/>
            <a:uFillTx/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</xdr:col>
      <xdr:colOff>737656</xdr:colOff>
      <xdr:row>38</xdr:row>
      <xdr:rowOff>52916</xdr:rowOff>
    </xdr:from>
    <xdr:to>
      <xdr:col>1</xdr:col>
      <xdr:colOff>1109243</xdr:colOff>
      <xdr:row>40</xdr:row>
      <xdr:rowOff>30168</xdr:rowOff>
    </xdr:to>
    <xdr:grpSp>
      <xdr:nvGrpSpPr>
        <xdr:cNvPr id="29" name="Grupo 37">
          <a:extLst>
            <a:ext uri="{FF2B5EF4-FFF2-40B4-BE49-F238E27FC236}">
              <a16:creationId xmlns:a16="http://schemas.microsoft.com/office/drawing/2014/main" id="{96E6526F-CFFE-4D8F-B66D-6109BBEC9F13}"/>
            </a:ext>
          </a:extLst>
        </xdr:cNvPr>
        <xdr:cNvGrpSpPr/>
      </xdr:nvGrpSpPr>
      <xdr:grpSpPr>
        <a:xfrm>
          <a:off x="892437" y="7661010"/>
          <a:ext cx="371587" cy="358252"/>
          <a:chOff x="638063" y="2910840"/>
          <a:chExt cx="409838" cy="416141"/>
        </a:xfrm>
      </xdr:grpSpPr>
      <xdr:sp macro="" textlink="">
        <xdr:nvSpPr>
          <xdr:cNvPr id="30" name="Elipse 29">
            <a:extLst>
              <a:ext uri="{FF2B5EF4-FFF2-40B4-BE49-F238E27FC236}">
                <a16:creationId xmlns:a16="http://schemas.microsoft.com/office/drawing/2014/main" id="{5BBCC42E-5A9A-0E9E-6DE8-DFF0981CEDA3}"/>
              </a:ext>
            </a:extLst>
          </xdr:cNvPr>
          <xdr:cNvSpPr/>
        </xdr:nvSpPr>
        <xdr:spPr>
          <a:xfrm>
            <a:off x="638063" y="2917143"/>
            <a:ext cx="409838" cy="409838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endParaRPr lang="en-US" sz="1600"/>
          </a:p>
        </xdr:txBody>
      </xdr:sp>
      <xdr:sp macro="" textlink="">
        <xdr:nvSpPr>
          <xdr:cNvPr id="31" name="Caixa de Texto 2">
            <a:extLst>
              <a:ext uri="{FF2B5EF4-FFF2-40B4-BE49-F238E27FC236}">
                <a16:creationId xmlns:a16="http://schemas.microsoft.com/office/drawing/2014/main" id="{96002813-9E68-D5AC-AB50-3AA80836461A}"/>
              </a:ext>
            </a:extLst>
          </xdr:cNvPr>
          <xdr:cNvSpPr txBox="1"/>
        </xdr:nvSpPr>
        <xdr:spPr>
          <a:xfrm>
            <a:off x="693420" y="2910840"/>
            <a:ext cx="286399" cy="396240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pt-BR" sz="1600">
                <a:solidFill>
                  <a:schemeClr val="bg1"/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+</a:t>
            </a:r>
          </a:p>
        </xdr:txBody>
      </xdr:sp>
    </xdr:grpSp>
    <xdr:clientData/>
  </xdr:twoCellAnchor>
  <xdr:twoCellAnchor>
    <xdr:from>
      <xdr:col>1</xdr:col>
      <xdr:colOff>1144690</xdr:colOff>
      <xdr:row>41</xdr:row>
      <xdr:rowOff>63029</xdr:rowOff>
    </xdr:from>
    <xdr:to>
      <xdr:col>4</xdr:col>
      <xdr:colOff>251881</xdr:colOff>
      <xdr:row>42</xdr:row>
      <xdr:rowOff>167216</xdr:rowOff>
    </xdr:to>
    <xdr:sp macro="" textlink="">
      <xdr:nvSpPr>
        <xdr:cNvPr id="32" name="Etapa">
          <a:extLst>
            <a:ext uri="{FF2B5EF4-FFF2-40B4-BE49-F238E27FC236}">
              <a16:creationId xmlns:a16="http://schemas.microsoft.com/office/drawing/2014/main" id="{FE61130C-3BA2-417D-827A-B3AE288A1451}"/>
            </a:ext>
          </a:extLst>
        </xdr:cNvPr>
        <xdr:cNvSpPr txBox="1"/>
      </xdr:nvSpPr>
      <xdr:spPr>
        <a:xfrm>
          <a:off x="1292857" y="7069196"/>
          <a:ext cx="2821941" cy="2946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i="0" u="none" strike="noStrike" kern="0" cap="none" spc="0" normalizeH="0" baseline="0" noProof="0">
              <a:ln>
                <a:noFill/>
              </a:ln>
              <a:solidFill>
                <a:srgbClr val="217346"/>
              </a:solidFill>
              <a:effectLst/>
              <a:uLnTx/>
              <a:uFillTx/>
              <a:latin typeface="Segoe UI Semibold" panose="020B0702040204020203" pitchFamily="34" charset="0"/>
              <a:ea typeface="Segoe UI" pitchFamily="34" charset="0"/>
              <a:cs typeface="Segoe UI Semibold" panose="020B0702040204020203" pitchFamily="34" charset="0"/>
            </a:rPr>
            <a:t>Subtração</a:t>
          </a:r>
          <a:r>
            <a:rPr lang="pt-BR" sz="1100" b="0" i="0" u="none" strike="noStrike" kern="0" cap="none" spc="0" normalizeH="0" baseline="0" noProof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: Utillizado para subtrair valores</a:t>
          </a:r>
          <a:endParaRPr kumimoji="0" lang="en-US" sz="1100" b="0" i="0" u="none" strike="noStrike" kern="0" cap="none" spc="0" normalizeH="0" baseline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effectLst/>
            <a:uLnTx/>
            <a:uFillTx/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</xdr:col>
      <xdr:colOff>737656</xdr:colOff>
      <xdr:row>41</xdr:row>
      <xdr:rowOff>5291</xdr:rowOff>
    </xdr:from>
    <xdr:to>
      <xdr:col>1</xdr:col>
      <xdr:colOff>1109243</xdr:colOff>
      <xdr:row>42</xdr:row>
      <xdr:rowOff>173043</xdr:rowOff>
    </xdr:to>
    <xdr:grpSp>
      <xdr:nvGrpSpPr>
        <xdr:cNvPr id="33" name="Grupo 37">
          <a:extLst>
            <a:ext uri="{FF2B5EF4-FFF2-40B4-BE49-F238E27FC236}">
              <a16:creationId xmlns:a16="http://schemas.microsoft.com/office/drawing/2014/main" id="{29E1B6E0-8E58-45FA-9824-3703C154981D}"/>
            </a:ext>
          </a:extLst>
        </xdr:cNvPr>
        <xdr:cNvGrpSpPr/>
      </xdr:nvGrpSpPr>
      <xdr:grpSpPr>
        <a:xfrm>
          <a:off x="892437" y="8184885"/>
          <a:ext cx="371587" cy="358252"/>
          <a:chOff x="638063" y="2910840"/>
          <a:chExt cx="409838" cy="416141"/>
        </a:xfrm>
      </xdr:grpSpPr>
      <xdr:sp macro="" textlink="">
        <xdr:nvSpPr>
          <xdr:cNvPr id="34" name="Elipse 33">
            <a:extLst>
              <a:ext uri="{FF2B5EF4-FFF2-40B4-BE49-F238E27FC236}">
                <a16:creationId xmlns:a16="http://schemas.microsoft.com/office/drawing/2014/main" id="{349833EF-20CA-5D21-2261-45D110BC8B38}"/>
              </a:ext>
            </a:extLst>
          </xdr:cNvPr>
          <xdr:cNvSpPr/>
        </xdr:nvSpPr>
        <xdr:spPr>
          <a:xfrm>
            <a:off x="638063" y="2917143"/>
            <a:ext cx="409838" cy="409838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endParaRPr lang="en-US" sz="1600"/>
          </a:p>
        </xdr:txBody>
      </xdr:sp>
      <xdr:sp macro="" textlink="">
        <xdr:nvSpPr>
          <xdr:cNvPr id="35" name="Caixa de Texto 2">
            <a:extLst>
              <a:ext uri="{FF2B5EF4-FFF2-40B4-BE49-F238E27FC236}">
                <a16:creationId xmlns:a16="http://schemas.microsoft.com/office/drawing/2014/main" id="{7C08943A-0187-3BE3-8A4B-AF9AC05EFC22}"/>
              </a:ext>
            </a:extLst>
          </xdr:cNvPr>
          <xdr:cNvSpPr txBox="1"/>
        </xdr:nvSpPr>
        <xdr:spPr>
          <a:xfrm>
            <a:off x="693420" y="2910840"/>
            <a:ext cx="286399" cy="396240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pt-BR" sz="1600">
                <a:solidFill>
                  <a:schemeClr val="bg1"/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-</a:t>
            </a:r>
          </a:p>
        </xdr:txBody>
      </xdr:sp>
    </xdr:grpSp>
    <xdr:clientData/>
  </xdr:twoCellAnchor>
  <xdr:twoCellAnchor>
    <xdr:from>
      <xdr:col>1</xdr:col>
      <xdr:colOff>1144690</xdr:colOff>
      <xdr:row>44</xdr:row>
      <xdr:rowOff>34455</xdr:rowOff>
    </xdr:from>
    <xdr:to>
      <xdr:col>4</xdr:col>
      <xdr:colOff>1481471</xdr:colOff>
      <xdr:row>45</xdr:row>
      <xdr:rowOff>129117</xdr:rowOff>
    </xdr:to>
    <xdr:sp macro="" textlink="">
      <xdr:nvSpPr>
        <xdr:cNvPr id="36" name="Etapa">
          <a:extLst>
            <a:ext uri="{FF2B5EF4-FFF2-40B4-BE49-F238E27FC236}">
              <a16:creationId xmlns:a16="http://schemas.microsoft.com/office/drawing/2014/main" id="{017B7842-1786-4232-8A93-F888918B0199}"/>
            </a:ext>
          </a:extLst>
        </xdr:cNvPr>
        <xdr:cNvSpPr txBox="1"/>
      </xdr:nvSpPr>
      <xdr:spPr>
        <a:xfrm>
          <a:off x="1292857" y="7612122"/>
          <a:ext cx="4051531" cy="2851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i="0" u="none" strike="noStrike" kern="0" cap="none" spc="0" normalizeH="0" baseline="0" noProof="0">
              <a:ln>
                <a:noFill/>
              </a:ln>
              <a:solidFill>
                <a:srgbClr val="217346"/>
              </a:solidFill>
              <a:effectLst/>
              <a:uLnTx/>
              <a:uFillTx/>
              <a:latin typeface="Segoe UI Semibold" panose="020B0702040204020203" pitchFamily="34" charset="0"/>
              <a:ea typeface="Segoe UI" pitchFamily="34" charset="0"/>
              <a:cs typeface="Segoe UI Semibold" panose="020B0702040204020203" pitchFamily="34" charset="0"/>
            </a:rPr>
            <a:t>Multiplicação</a:t>
          </a:r>
          <a:r>
            <a:rPr lang="pt-BR" sz="1100" b="0" i="0" u="none" strike="noStrike" kern="0" cap="none" spc="0" normalizeH="0" baseline="0" noProof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: Utilizado para multiplicar valores</a:t>
          </a:r>
          <a:endParaRPr kumimoji="0" lang="en-US" sz="1100" b="0" i="0" u="none" strike="noStrike" kern="0" cap="none" spc="0" normalizeH="0" baseline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effectLst/>
            <a:uLnTx/>
            <a:uFillTx/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</xdr:col>
      <xdr:colOff>1144690</xdr:colOff>
      <xdr:row>46</xdr:row>
      <xdr:rowOff>148755</xdr:rowOff>
    </xdr:from>
    <xdr:to>
      <xdr:col>4</xdr:col>
      <xdr:colOff>1481471</xdr:colOff>
      <xdr:row>48</xdr:row>
      <xdr:rowOff>52917</xdr:rowOff>
    </xdr:to>
    <xdr:sp macro="" textlink="">
      <xdr:nvSpPr>
        <xdr:cNvPr id="37" name="Etapa">
          <a:extLst>
            <a:ext uri="{FF2B5EF4-FFF2-40B4-BE49-F238E27FC236}">
              <a16:creationId xmlns:a16="http://schemas.microsoft.com/office/drawing/2014/main" id="{E0AC8BF6-53F7-4AB8-8E96-5E9FC027B2B8}"/>
            </a:ext>
          </a:extLst>
        </xdr:cNvPr>
        <xdr:cNvSpPr txBox="1"/>
      </xdr:nvSpPr>
      <xdr:spPr>
        <a:xfrm>
          <a:off x="1292857" y="8107422"/>
          <a:ext cx="4051531" cy="2851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i="0" u="none" strike="noStrike" kern="0" cap="none" spc="0" normalizeH="0" baseline="0" noProof="0">
              <a:ln>
                <a:noFill/>
              </a:ln>
              <a:solidFill>
                <a:srgbClr val="217346"/>
              </a:solidFill>
              <a:effectLst/>
              <a:uLnTx/>
              <a:uFillTx/>
              <a:latin typeface="Segoe UI Semibold" panose="020B0702040204020203" pitchFamily="34" charset="0"/>
              <a:ea typeface="Segoe UI" pitchFamily="34" charset="0"/>
              <a:cs typeface="Segoe UI Semibold" panose="020B0702040204020203" pitchFamily="34" charset="0"/>
            </a:rPr>
            <a:t>Divisão</a:t>
          </a:r>
          <a:r>
            <a:rPr lang="pt-BR" sz="1100" b="0" i="0" u="none" strike="noStrike" kern="0" cap="none" spc="0" normalizeH="0" baseline="0" noProof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: Utilizado para dividir valores</a:t>
          </a:r>
          <a:endParaRPr kumimoji="0" lang="en-US" sz="1100" b="0" i="0" u="none" strike="noStrike" kern="0" cap="none" spc="0" normalizeH="0" baseline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effectLst/>
            <a:uLnTx/>
            <a:uFillTx/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</xdr:col>
      <xdr:colOff>737656</xdr:colOff>
      <xdr:row>46</xdr:row>
      <xdr:rowOff>81491</xdr:rowOff>
    </xdr:from>
    <xdr:to>
      <xdr:col>1</xdr:col>
      <xdr:colOff>1109243</xdr:colOff>
      <xdr:row>48</xdr:row>
      <xdr:rowOff>58743</xdr:rowOff>
    </xdr:to>
    <xdr:grpSp>
      <xdr:nvGrpSpPr>
        <xdr:cNvPr id="38" name="Grupo 37">
          <a:extLst>
            <a:ext uri="{FF2B5EF4-FFF2-40B4-BE49-F238E27FC236}">
              <a16:creationId xmlns:a16="http://schemas.microsoft.com/office/drawing/2014/main" id="{2172A694-6612-48B0-A51F-0090AB46BC78}"/>
            </a:ext>
          </a:extLst>
        </xdr:cNvPr>
        <xdr:cNvGrpSpPr/>
      </xdr:nvGrpSpPr>
      <xdr:grpSpPr>
        <a:xfrm>
          <a:off x="892437" y="9213585"/>
          <a:ext cx="371587" cy="358252"/>
          <a:chOff x="638063" y="2910840"/>
          <a:chExt cx="409838" cy="416141"/>
        </a:xfrm>
      </xdr:grpSpPr>
      <xdr:sp macro="" textlink="">
        <xdr:nvSpPr>
          <xdr:cNvPr id="39" name="Elipse 38">
            <a:extLst>
              <a:ext uri="{FF2B5EF4-FFF2-40B4-BE49-F238E27FC236}">
                <a16:creationId xmlns:a16="http://schemas.microsoft.com/office/drawing/2014/main" id="{D8F6D329-C236-AA17-0E7B-2B3E030DABA1}"/>
              </a:ext>
            </a:extLst>
          </xdr:cNvPr>
          <xdr:cNvSpPr/>
        </xdr:nvSpPr>
        <xdr:spPr>
          <a:xfrm>
            <a:off x="638063" y="2917143"/>
            <a:ext cx="409838" cy="409838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endParaRPr lang="en-US" sz="1600"/>
          </a:p>
        </xdr:txBody>
      </xdr:sp>
      <xdr:sp macro="" textlink="">
        <xdr:nvSpPr>
          <xdr:cNvPr id="40" name="Caixa de Texto 2">
            <a:extLst>
              <a:ext uri="{FF2B5EF4-FFF2-40B4-BE49-F238E27FC236}">
                <a16:creationId xmlns:a16="http://schemas.microsoft.com/office/drawing/2014/main" id="{2CD880F5-18C6-9335-2159-956AB8EC9ADB}"/>
              </a:ext>
            </a:extLst>
          </xdr:cNvPr>
          <xdr:cNvSpPr txBox="1"/>
        </xdr:nvSpPr>
        <xdr:spPr>
          <a:xfrm>
            <a:off x="693420" y="2910840"/>
            <a:ext cx="286399" cy="396240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pt-BR" sz="1600">
                <a:solidFill>
                  <a:schemeClr val="bg1"/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/</a:t>
            </a:r>
          </a:p>
        </xdr:txBody>
      </xdr:sp>
    </xdr:grpSp>
    <xdr:clientData/>
  </xdr:twoCellAnchor>
  <xdr:twoCellAnchor>
    <xdr:from>
      <xdr:col>1</xdr:col>
      <xdr:colOff>1144690</xdr:colOff>
      <xdr:row>49</xdr:row>
      <xdr:rowOff>63030</xdr:rowOff>
    </xdr:from>
    <xdr:to>
      <xdr:col>4</xdr:col>
      <xdr:colOff>1481471</xdr:colOff>
      <xdr:row>50</xdr:row>
      <xdr:rowOff>157692</xdr:rowOff>
    </xdr:to>
    <xdr:sp macro="" textlink="">
      <xdr:nvSpPr>
        <xdr:cNvPr id="41" name="Etapa">
          <a:extLst>
            <a:ext uri="{FF2B5EF4-FFF2-40B4-BE49-F238E27FC236}">
              <a16:creationId xmlns:a16="http://schemas.microsoft.com/office/drawing/2014/main" id="{39A506AE-FCAD-4F85-91C5-082C6B790B2B}"/>
            </a:ext>
          </a:extLst>
        </xdr:cNvPr>
        <xdr:cNvSpPr txBox="1"/>
      </xdr:nvSpPr>
      <xdr:spPr>
        <a:xfrm>
          <a:off x="1292857" y="8593197"/>
          <a:ext cx="4051531" cy="2851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i="0" u="none" strike="noStrike" kern="0" cap="none" spc="0" normalizeH="0" baseline="0" noProof="0">
              <a:ln>
                <a:noFill/>
              </a:ln>
              <a:solidFill>
                <a:srgbClr val="217346"/>
              </a:solidFill>
              <a:effectLst/>
              <a:uLnTx/>
              <a:uFillTx/>
              <a:latin typeface="Segoe UI Semibold" panose="020B0702040204020203" pitchFamily="34" charset="0"/>
              <a:ea typeface="Segoe UI" pitchFamily="34" charset="0"/>
              <a:cs typeface="Segoe UI Semibold" panose="020B0702040204020203" pitchFamily="34" charset="0"/>
            </a:rPr>
            <a:t>Exponenciação</a:t>
          </a:r>
          <a:r>
            <a:rPr lang="pt-BR" sz="1100" b="0" i="0" u="none" strike="noStrike" kern="0" cap="none" spc="0" normalizeH="0" baseline="0" noProof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: Utilizado para calcular potências</a:t>
          </a:r>
          <a:endParaRPr kumimoji="0" lang="en-US" sz="1100" b="0" i="0" u="none" strike="noStrike" kern="0" cap="none" spc="0" normalizeH="0" baseline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effectLst/>
            <a:uLnTx/>
            <a:uFillTx/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</xdr:col>
      <xdr:colOff>737656</xdr:colOff>
      <xdr:row>48</xdr:row>
      <xdr:rowOff>186266</xdr:rowOff>
    </xdr:from>
    <xdr:to>
      <xdr:col>1</xdr:col>
      <xdr:colOff>1109243</xdr:colOff>
      <xdr:row>50</xdr:row>
      <xdr:rowOff>163518</xdr:rowOff>
    </xdr:to>
    <xdr:grpSp>
      <xdr:nvGrpSpPr>
        <xdr:cNvPr id="42" name="Grupo 37">
          <a:extLst>
            <a:ext uri="{FF2B5EF4-FFF2-40B4-BE49-F238E27FC236}">
              <a16:creationId xmlns:a16="http://schemas.microsoft.com/office/drawing/2014/main" id="{97ACD0EF-3859-4061-8496-8322ED40C6B8}"/>
            </a:ext>
          </a:extLst>
        </xdr:cNvPr>
        <xdr:cNvGrpSpPr/>
      </xdr:nvGrpSpPr>
      <xdr:grpSpPr>
        <a:xfrm>
          <a:off x="892437" y="9699360"/>
          <a:ext cx="371587" cy="358252"/>
          <a:chOff x="638063" y="2910840"/>
          <a:chExt cx="409838" cy="416141"/>
        </a:xfrm>
      </xdr:grpSpPr>
      <xdr:sp macro="" textlink="">
        <xdr:nvSpPr>
          <xdr:cNvPr id="43" name="Elipse 42">
            <a:extLst>
              <a:ext uri="{FF2B5EF4-FFF2-40B4-BE49-F238E27FC236}">
                <a16:creationId xmlns:a16="http://schemas.microsoft.com/office/drawing/2014/main" id="{FD4F00C4-32B8-6B45-CFC7-24B68AC9D18C}"/>
              </a:ext>
            </a:extLst>
          </xdr:cNvPr>
          <xdr:cNvSpPr/>
        </xdr:nvSpPr>
        <xdr:spPr>
          <a:xfrm>
            <a:off x="638063" y="2917143"/>
            <a:ext cx="409838" cy="409838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endParaRPr lang="en-US" sz="1600"/>
          </a:p>
        </xdr:txBody>
      </xdr:sp>
      <xdr:sp macro="" textlink="">
        <xdr:nvSpPr>
          <xdr:cNvPr id="44" name="Caixa de Texto 2">
            <a:extLst>
              <a:ext uri="{FF2B5EF4-FFF2-40B4-BE49-F238E27FC236}">
                <a16:creationId xmlns:a16="http://schemas.microsoft.com/office/drawing/2014/main" id="{72C8491F-C199-7D45-0FCD-F2EDF9C74E2C}"/>
              </a:ext>
            </a:extLst>
          </xdr:cNvPr>
          <xdr:cNvSpPr txBox="1"/>
        </xdr:nvSpPr>
        <xdr:spPr>
          <a:xfrm>
            <a:off x="693420" y="2910840"/>
            <a:ext cx="286399" cy="396240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pt-BR" sz="1600">
                <a:solidFill>
                  <a:schemeClr val="bg1"/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^</a:t>
            </a:r>
          </a:p>
        </xdr:txBody>
      </xdr:sp>
    </xdr:grpSp>
    <xdr:clientData/>
  </xdr:twoCellAnchor>
  <xdr:twoCellAnchor>
    <xdr:from>
      <xdr:col>1</xdr:col>
      <xdr:colOff>1144690</xdr:colOff>
      <xdr:row>51</xdr:row>
      <xdr:rowOff>148754</xdr:rowOff>
    </xdr:from>
    <xdr:to>
      <xdr:col>4</xdr:col>
      <xdr:colOff>1481471</xdr:colOff>
      <xdr:row>54</xdr:row>
      <xdr:rowOff>52915</xdr:rowOff>
    </xdr:to>
    <xdr:sp macro="" textlink="">
      <xdr:nvSpPr>
        <xdr:cNvPr id="45" name="Etapa">
          <a:extLst>
            <a:ext uri="{FF2B5EF4-FFF2-40B4-BE49-F238E27FC236}">
              <a16:creationId xmlns:a16="http://schemas.microsoft.com/office/drawing/2014/main" id="{DC6D85B8-CEFE-4BB1-9B7D-F66679F71D6C}"/>
            </a:ext>
          </a:extLst>
        </xdr:cNvPr>
        <xdr:cNvSpPr txBox="1"/>
      </xdr:nvSpPr>
      <xdr:spPr>
        <a:xfrm>
          <a:off x="1292857" y="9059921"/>
          <a:ext cx="4051531" cy="4756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i="0" u="none" strike="noStrike" kern="0" cap="none" spc="0" normalizeH="0" baseline="0" noProof="0">
              <a:ln>
                <a:noFill/>
              </a:ln>
              <a:solidFill>
                <a:srgbClr val="217346"/>
              </a:solidFill>
              <a:effectLst/>
              <a:uLnTx/>
              <a:uFillTx/>
              <a:latin typeface="Segoe UI Semibold" panose="020B0702040204020203" pitchFamily="34" charset="0"/>
              <a:ea typeface="Segoe UI" pitchFamily="34" charset="0"/>
              <a:cs typeface="Segoe UI Semibold" panose="020B0702040204020203" pitchFamily="34" charset="0"/>
            </a:rPr>
            <a:t>Parenteses</a:t>
          </a:r>
          <a:r>
            <a:rPr lang="pt-BR" sz="1100" b="0" i="0" u="none" strike="noStrike" kern="0" cap="none" spc="0" normalizeH="0" baseline="0" noProof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: Utilizado para dar prioridade a operadores de menor precedência.</a:t>
          </a:r>
          <a:endParaRPr kumimoji="0" lang="en-US" sz="1100" b="0" i="0" u="none" strike="noStrike" kern="0" cap="none" spc="0" normalizeH="0" baseline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effectLst/>
            <a:uLnTx/>
            <a:uFillTx/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</xdr:col>
      <xdr:colOff>709083</xdr:colOff>
      <xdr:row>51</xdr:row>
      <xdr:rowOff>81491</xdr:rowOff>
    </xdr:from>
    <xdr:to>
      <xdr:col>1</xdr:col>
      <xdr:colOff>1147231</xdr:colOff>
      <xdr:row>53</xdr:row>
      <xdr:rowOff>58743</xdr:rowOff>
    </xdr:to>
    <xdr:grpSp>
      <xdr:nvGrpSpPr>
        <xdr:cNvPr id="46" name="Grupo 37">
          <a:extLst>
            <a:ext uri="{FF2B5EF4-FFF2-40B4-BE49-F238E27FC236}">
              <a16:creationId xmlns:a16="http://schemas.microsoft.com/office/drawing/2014/main" id="{D3936D75-25DE-4794-8A70-AC3ECEBB4306}"/>
            </a:ext>
          </a:extLst>
        </xdr:cNvPr>
        <xdr:cNvGrpSpPr/>
      </xdr:nvGrpSpPr>
      <xdr:grpSpPr>
        <a:xfrm>
          <a:off x="863864" y="10166085"/>
          <a:ext cx="438148" cy="358252"/>
          <a:chOff x="606548" y="2910840"/>
          <a:chExt cx="483250" cy="416141"/>
        </a:xfrm>
      </xdr:grpSpPr>
      <xdr:sp macro="" textlink="">
        <xdr:nvSpPr>
          <xdr:cNvPr id="47" name="Elipse 46">
            <a:extLst>
              <a:ext uri="{FF2B5EF4-FFF2-40B4-BE49-F238E27FC236}">
                <a16:creationId xmlns:a16="http://schemas.microsoft.com/office/drawing/2014/main" id="{2C53EC2F-7DF6-5141-A1D3-01EFDEE010A2}"/>
              </a:ext>
            </a:extLst>
          </xdr:cNvPr>
          <xdr:cNvSpPr/>
        </xdr:nvSpPr>
        <xdr:spPr>
          <a:xfrm>
            <a:off x="638063" y="2917143"/>
            <a:ext cx="409838" cy="409838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endParaRPr lang="en-US" sz="1600"/>
          </a:p>
        </xdr:txBody>
      </xdr:sp>
      <xdr:sp macro="" textlink="">
        <xdr:nvSpPr>
          <xdr:cNvPr id="48" name="Caixa de Texto 2">
            <a:extLst>
              <a:ext uri="{FF2B5EF4-FFF2-40B4-BE49-F238E27FC236}">
                <a16:creationId xmlns:a16="http://schemas.microsoft.com/office/drawing/2014/main" id="{6856320A-726F-FC80-3038-C92D17B85564}"/>
              </a:ext>
            </a:extLst>
          </xdr:cNvPr>
          <xdr:cNvSpPr txBox="1"/>
        </xdr:nvSpPr>
        <xdr:spPr>
          <a:xfrm>
            <a:off x="606548" y="2910840"/>
            <a:ext cx="483250" cy="396240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pt-BR" sz="1600">
                <a:solidFill>
                  <a:schemeClr val="bg1"/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( )</a:t>
            </a:r>
          </a:p>
        </xdr:txBody>
      </xdr:sp>
    </xdr:grpSp>
    <xdr:clientData/>
  </xdr:twoCellAnchor>
  <xdr:twoCellAnchor>
    <xdr:from>
      <xdr:col>1</xdr:col>
      <xdr:colOff>720090</xdr:colOff>
      <xdr:row>37</xdr:row>
      <xdr:rowOff>19733</xdr:rowOff>
    </xdr:from>
    <xdr:to>
      <xdr:col>5</xdr:col>
      <xdr:colOff>89651</xdr:colOff>
      <xdr:row>37</xdr:row>
      <xdr:rowOff>19733</xdr:rowOff>
    </xdr:to>
    <xdr:cxnSp macro="">
      <xdr:nvCxnSpPr>
        <xdr:cNvPr id="112" name="Conector Reto 20">
          <a:extLst>
            <a:ext uri="{FF2B5EF4-FFF2-40B4-BE49-F238E27FC236}">
              <a16:creationId xmlns:a16="http://schemas.microsoft.com/office/drawing/2014/main" id="{E1023216-01FF-4D34-A94B-5E17725A8F6B}"/>
            </a:ext>
          </a:extLst>
        </xdr:cNvPr>
        <xdr:cNvCxnSpPr/>
      </xdr:nvCxnSpPr>
      <xdr:spPr>
        <a:xfrm>
          <a:off x="875954" y="6254278"/>
          <a:ext cx="4660265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666750</xdr:colOff>
      <xdr:row>34</xdr:row>
      <xdr:rowOff>95250</xdr:rowOff>
    </xdr:from>
    <xdr:to>
      <xdr:col>4</xdr:col>
      <xdr:colOff>1551305</xdr:colOff>
      <xdr:row>36</xdr:row>
      <xdr:rowOff>180387</xdr:rowOff>
    </xdr:to>
    <xdr:sp macro="" textlink="">
      <xdr:nvSpPr>
        <xdr:cNvPr id="113" name="Etapa">
          <a:extLst>
            <a:ext uri="{FF2B5EF4-FFF2-40B4-BE49-F238E27FC236}">
              <a16:creationId xmlns:a16="http://schemas.microsoft.com/office/drawing/2014/main" id="{723BE513-E9DD-490B-80C8-47DC6469630B}"/>
            </a:ext>
          </a:extLst>
        </xdr:cNvPr>
        <xdr:cNvSpPr txBox="1"/>
      </xdr:nvSpPr>
      <xdr:spPr>
        <a:xfrm>
          <a:off x="822614" y="5758295"/>
          <a:ext cx="4599305" cy="4661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200" b="0" i="0" u="none" strike="noStrike" kern="0" cap="none" spc="0" normalizeH="0" baseline="0" noProof="0">
              <a:ln>
                <a:noFill/>
              </a:ln>
              <a:solidFill>
                <a:schemeClr val="bg2">
                  <a:lumMod val="25000"/>
                </a:scheme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Operadores Aritméticos</a:t>
          </a:r>
          <a:endParaRPr lang="en-US" sz="2200" b="0">
            <a:solidFill>
              <a:schemeClr val="bg2">
                <a:lumMod val="25000"/>
              </a:schemeClr>
            </a:solidFill>
            <a:effectLst/>
            <a:latin typeface="Segoe UI Light" panose="020B0502040204020203" pitchFamily="34" charset="0"/>
            <a:ea typeface="Segoe UI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1</xdr:col>
      <xdr:colOff>696960</xdr:colOff>
      <xdr:row>43</xdr:row>
      <xdr:rowOff>147300</xdr:rowOff>
    </xdr:from>
    <xdr:to>
      <xdr:col>1</xdr:col>
      <xdr:colOff>1135108</xdr:colOff>
      <xdr:row>45</xdr:row>
      <xdr:rowOff>124552</xdr:rowOff>
    </xdr:to>
    <xdr:grpSp>
      <xdr:nvGrpSpPr>
        <xdr:cNvPr id="114" name="Grupo 37">
          <a:extLst>
            <a:ext uri="{FF2B5EF4-FFF2-40B4-BE49-F238E27FC236}">
              <a16:creationId xmlns:a16="http://schemas.microsoft.com/office/drawing/2014/main" id="{A2218917-829A-4419-8AA9-C855938D90FB}"/>
            </a:ext>
          </a:extLst>
        </xdr:cNvPr>
        <xdr:cNvGrpSpPr/>
      </xdr:nvGrpSpPr>
      <xdr:grpSpPr>
        <a:xfrm>
          <a:off x="851741" y="8707894"/>
          <a:ext cx="438148" cy="358252"/>
          <a:chOff x="606548" y="2910840"/>
          <a:chExt cx="483250" cy="416141"/>
        </a:xfrm>
      </xdr:grpSpPr>
      <xdr:sp macro="" textlink="">
        <xdr:nvSpPr>
          <xdr:cNvPr id="115" name="Elipse 114">
            <a:extLst>
              <a:ext uri="{FF2B5EF4-FFF2-40B4-BE49-F238E27FC236}">
                <a16:creationId xmlns:a16="http://schemas.microsoft.com/office/drawing/2014/main" id="{08010D40-9DF3-6F14-4338-71C3AA5F02A3}"/>
              </a:ext>
            </a:extLst>
          </xdr:cNvPr>
          <xdr:cNvSpPr/>
        </xdr:nvSpPr>
        <xdr:spPr>
          <a:xfrm>
            <a:off x="638063" y="2917143"/>
            <a:ext cx="409838" cy="409838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endParaRPr lang="en-US" sz="1600"/>
          </a:p>
        </xdr:txBody>
      </xdr:sp>
      <xdr:sp macro="" textlink="">
        <xdr:nvSpPr>
          <xdr:cNvPr id="116" name="Caixa de Texto 2">
            <a:extLst>
              <a:ext uri="{FF2B5EF4-FFF2-40B4-BE49-F238E27FC236}">
                <a16:creationId xmlns:a16="http://schemas.microsoft.com/office/drawing/2014/main" id="{A9E1BA84-E722-459C-E397-6001721ED613}"/>
              </a:ext>
            </a:extLst>
          </xdr:cNvPr>
          <xdr:cNvSpPr txBox="1"/>
        </xdr:nvSpPr>
        <xdr:spPr>
          <a:xfrm>
            <a:off x="606548" y="2910840"/>
            <a:ext cx="483250" cy="396240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pt-BR" sz="1600">
                <a:solidFill>
                  <a:schemeClr val="bg1"/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*</a:t>
            </a:r>
          </a:p>
        </xdr:txBody>
      </xdr:sp>
    </xdr:grpSp>
    <xdr:clientData/>
  </xdr:twoCellAnchor>
  <xdr:twoCellAnchor>
    <xdr:from>
      <xdr:col>4</xdr:col>
      <xdr:colOff>984250</xdr:colOff>
      <xdr:row>4</xdr:row>
      <xdr:rowOff>105833</xdr:rowOff>
    </xdr:from>
    <xdr:to>
      <xdr:col>8</xdr:col>
      <xdr:colOff>164889</xdr:colOff>
      <xdr:row>7</xdr:row>
      <xdr:rowOff>470</xdr:rowOff>
    </xdr:to>
    <xdr:sp macro="" textlink="">
      <xdr:nvSpPr>
        <xdr:cNvPr id="117" name="Etapa">
          <a:extLst>
            <a:ext uri="{FF2B5EF4-FFF2-40B4-BE49-F238E27FC236}">
              <a16:creationId xmlns:a16="http://schemas.microsoft.com/office/drawing/2014/main" id="{8D80E741-CBC8-4450-BD6D-2C0F75CB02B9}"/>
            </a:ext>
          </a:extLst>
        </xdr:cNvPr>
        <xdr:cNvSpPr txBox="1"/>
      </xdr:nvSpPr>
      <xdr:spPr>
        <a:xfrm>
          <a:off x="4847167" y="1206500"/>
          <a:ext cx="4599305" cy="4661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200" b="1" i="0" u="none" strike="noStrike" kern="0" cap="none" spc="0" normalizeH="0" baseline="0" noProof="0">
              <a:ln>
                <a:noFill/>
              </a:ln>
              <a:solidFill>
                <a:schemeClr val="bg2">
                  <a:lumMod val="25000"/>
                </a:scheme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Precedência dos Operadores</a:t>
          </a:r>
          <a:endParaRPr lang="en-US" sz="2200" b="1">
            <a:solidFill>
              <a:schemeClr val="bg2">
                <a:lumMod val="25000"/>
              </a:schemeClr>
            </a:solidFill>
            <a:effectLst/>
            <a:latin typeface="Segoe UI Light" panose="020B0502040204020203" pitchFamily="34" charset="0"/>
            <a:ea typeface="Segoe UI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3</xdr:col>
      <xdr:colOff>165100</xdr:colOff>
      <xdr:row>1</xdr:row>
      <xdr:rowOff>149225</xdr:rowOff>
    </xdr:from>
    <xdr:to>
      <xdr:col>4</xdr:col>
      <xdr:colOff>225425</xdr:colOff>
      <xdr:row>1</xdr:row>
      <xdr:rowOff>454025</xdr:rowOff>
    </xdr:to>
    <xdr:grpSp>
      <xdr:nvGrpSpPr>
        <xdr:cNvPr id="118" name="Agrupar 11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D5E031A-5469-4F92-AD4A-3C2A1D171009}"/>
            </a:ext>
          </a:extLst>
        </xdr:cNvPr>
        <xdr:cNvGrpSpPr/>
      </xdr:nvGrpSpPr>
      <xdr:grpSpPr>
        <a:xfrm>
          <a:off x="2891631" y="268288"/>
          <a:ext cx="1203325" cy="304800"/>
          <a:chOff x="2085975" y="219075"/>
          <a:chExt cx="1190625" cy="314325"/>
        </a:xfrm>
      </xdr:grpSpPr>
      <xdr:pic>
        <xdr:nvPicPr>
          <xdr:cNvPr id="119" name="Imagem 118">
            <a:extLst>
              <a:ext uri="{FF2B5EF4-FFF2-40B4-BE49-F238E27FC236}">
                <a16:creationId xmlns:a16="http://schemas.microsoft.com/office/drawing/2014/main" id="{260F0634-EBA0-6F55-6861-F91236A481C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120" name="CaixaDeTexto 119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A154A119-C5CD-920A-41D8-CC83271821C4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2</a:t>
            </a:r>
          </a:p>
        </xdr:txBody>
      </xdr:sp>
    </xdr:grpSp>
    <xdr:clientData/>
  </xdr:twoCellAnchor>
  <xdr:twoCellAnchor>
    <xdr:from>
      <xdr:col>7</xdr:col>
      <xdr:colOff>1</xdr:colOff>
      <xdr:row>94</xdr:row>
      <xdr:rowOff>-1</xdr:rowOff>
    </xdr:from>
    <xdr:to>
      <xdr:col>11</xdr:col>
      <xdr:colOff>440531</xdr:colOff>
      <xdr:row>96</xdr:row>
      <xdr:rowOff>154780</xdr:rowOff>
    </xdr:to>
    <xdr:sp macro="" textlink="">
      <xdr:nvSpPr>
        <xdr:cNvPr id="9" name="Caixa de Texto 1">
          <a:extLst>
            <a:ext uri="{FF2B5EF4-FFF2-40B4-BE49-F238E27FC236}">
              <a16:creationId xmlns:a16="http://schemas.microsoft.com/office/drawing/2014/main" id="{0D2C4ED0-11A9-44F8-88ED-09F627D515F7}"/>
            </a:ext>
          </a:extLst>
        </xdr:cNvPr>
        <xdr:cNvSpPr txBox="1">
          <a:spLocks noChangeArrowheads="1"/>
        </xdr:cNvSpPr>
      </xdr:nvSpPr>
      <xdr:spPr bwMode="auto">
        <a:xfrm>
          <a:off x="8072439" y="18311812"/>
          <a:ext cx="4155280" cy="845343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50000"/>
            </a:schemeClr>
          </a:solidFill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 rtl="0">
            <a:defRPr sz="1000"/>
          </a:pPr>
          <a:r>
            <a:rPr lang="pt-BR" sz="2000" b="1" i="1">
              <a:solidFill>
                <a:srgbClr val="C00000"/>
              </a:solidFill>
              <a:latin typeface="+mj-lt"/>
              <a:ea typeface="+mn-ea"/>
              <a:cs typeface="+mn-cs"/>
            </a:rPr>
            <a:t>Valor da Comissão</a:t>
          </a:r>
          <a:r>
            <a:rPr lang="pt-BR" sz="2000" b="0" i="1">
              <a:solidFill>
                <a:sysClr val="windowText" lastClr="000000"/>
              </a:solidFill>
              <a:latin typeface="+mj-lt"/>
              <a:ea typeface="+mn-ea"/>
              <a:cs typeface="+mn-cs"/>
            </a:rPr>
            <a:t>:</a:t>
          </a:r>
        </a:p>
        <a:p>
          <a:pPr marL="0" indent="0" algn="ctr" rtl="0">
            <a:defRPr sz="1000"/>
          </a:pPr>
          <a:r>
            <a:rPr lang="pt-BR" sz="2000" b="0" i="1">
              <a:solidFill>
                <a:sysClr val="windowText" lastClr="000000"/>
              </a:solidFill>
              <a:latin typeface="+mj-lt"/>
              <a:ea typeface="+mn-ea"/>
              <a:cs typeface="+mn-cs"/>
            </a:rPr>
            <a:t>  Total Geral * Percentual de Comissão</a:t>
          </a:r>
        </a:p>
      </xdr:txBody>
    </xdr:sp>
    <xdr:clientData/>
  </xdr:twoCellAnchor>
  <xdr:twoCellAnchor>
    <xdr:from>
      <xdr:col>7</xdr:col>
      <xdr:colOff>21432</xdr:colOff>
      <xdr:row>98</xdr:row>
      <xdr:rowOff>140493</xdr:rowOff>
    </xdr:from>
    <xdr:to>
      <xdr:col>11</xdr:col>
      <xdr:colOff>461962</xdr:colOff>
      <xdr:row>103</xdr:row>
      <xdr:rowOff>33336</xdr:rowOff>
    </xdr:to>
    <xdr:sp macro="" textlink="">
      <xdr:nvSpPr>
        <xdr:cNvPr id="10" name="Caixa de Texto 1">
          <a:extLst>
            <a:ext uri="{FF2B5EF4-FFF2-40B4-BE49-F238E27FC236}">
              <a16:creationId xmlns:a16="http://schemas.microsoft.com/office/drawing/2014/main" id="{1E05504F-591C-443B-A9B5-BC21DCE1B918}"/>
            </a:ext>
          </a:extLst>
        </xdr:cNvPr>
        <xdr:cNvSpPr txBox="1">
          <a:spLocks noChangeArrowheads="1"/>
        </xdr:cNvSpPr>
      </xdr:nvSpPr>
      <xdr:spPr bwMode="auto">
        <a:xfrm>
          <a:off x="8093870" y="19523868"/>
          <a:ext cx="4155280" cy="845343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50000"/>
            </a:schemeClr>
          </a:solidFill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 rtl="0">
            <a:defRPr sz="1000"/>
          </a:pPr>
          <a:r>
            <a:rPr lang="pt-BR" sz="2000" b="1" i="1">
              <a:solidFill>
                <a:srgbClr val="C00000"/>
              </a:solidFill>
              <a:latin typeface="+mj-lt"/>
              <a:ea typeface="+mn-ea"/>
              <a:cs typeface="+mn-cs"/>
            </a:rPr>
            <a:t>Cálculo de Acréscimo</a:t>
          </a:r>
          <a:r>
            <a:rPr lang="pt-BR" sz="2000" b="0" i="1">
              <a:solidFill>
                <a:sysClr val="windowText" lastClr="000000"/>
              </a:solidFill>
              <a:latin typeface="+mj-lt"/>
              <a:ea typeface="+mn-ea"/>
              <a:cs typeface="+mn-cs"/>
            </a:rPr>
            <a:t>: </a:t>
          </a:r>
        </a:p>
        <a:p>
          <a:pPr marL="0" indent="0" algn="ctr" rtl="0">
            <a:defRPr sz="1000"/>
          </a:pPr>
          <a:r>
            <a:rPr lang="pt-BR" sz="2000" b="0" i="1">
              <a:solidFill>
                <a:sysClr val="windowText" lastClr="000000"/>
              </a:solidFill>
              <a:latin typeface="+mj-lt"/>
              <a:ea typeface="+mn-ea"/>
              <a:cs typeface="+mn-cs"/>
            </a:rPr>
            <a:t>Total Geral +Percentual de Comissão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738188</xdr:colOff>
      <xdr:row>21</xdr:row>
      <xdr:rowOff>144462</xdr:rowOff>
    </xdr:from>
    <xdr:to>
      <xdr:col>10</xdr:col>
      <xdr:colOff>857251</xdr:colOff>
      <xdr:row>37</xdr:row>
      <xdr:rowOff>103187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640A4E22-6B04-4C3A-82A4-8B4E46C78EC6}"/>
            </a:ext>
          </a:extLst>
        </xdr:cNvPr>
        <xdr:cNvSpPr txBox="1"/>
      </xdr:nvSpPr>
      <xdr:spPr>
        <a:xfrm>
          <a:off x="2190751" y="4645025"/>
          <a:ext cx="7334250" cy="300672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2400" b="0" baseline="0">
              <a:solidFill>
                <a:sysClr val="windowText" lastClr="000000"/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rPr>
            <a:t>NESTA ATIVIDADE</a:t>
          </a:r>
        </a:p>
        <a:p>
          <a:endParaRPr lang="pt-BR" sz="2400" b="1" baseline="0">
            <a:solidFill>
              <a:sysClr val="windowText" lastClr="000000"/>
            </a:solidFill>
            <a:latin typeface="+mj-lt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Receita total:  </a:t>
          </a:r>
          <a:r>
            <a:rPr lang="pt-BR" sz="14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Soma de salarios + outros</a:t>
          </a:r>
          <a:endParaRPr lang="pt-BR" sz="3200" b="0">
            <a:solidFill>
              <a:sysClr val="windowText" lastClr="000000"/>
            </a:solidFill>
            <a:effectLst/>
          </a:endParaRPr>
        </a:p>
        <a:p>
          <a:r>
            <a:rPr lang="pt-BR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Despesas :  </a:t>
          </a:r>
          <a:r>
            <a:rPr lang="pt-BR" sz="14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Soma  da lista de despesa</a:t>
          </a:r>
          <a:endParaRPr lang="pt-BR" sz="3200" b="0">
            <a:solidFill>
              <a:sysClr val="windowText" lastClr="000000"/>
            </a:solidFill>
            <a:effectLst/>
          </a:endParaRPr>
        </a:p>
        <a:p>
          <a:r>
            <a:rPr lang="pt-BR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Restante:  </a:t>
          </a:r>
          <a:r>
            <a:rPr lang="pt-BR" sz="14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Receita - Despesa</a:t>
          </a:r>
          <a:endParaRPr lang="pt-BR" sz="3200" b="0">
            <a:solidFill>
              <a:sysClr val="windowText" lastClr="000000"/>
            </a:solidFill>
            <a:effectLst/>
          </a:endParaRPr>
        </a:p>
        <a:p>
          <a:r>
            <a:rPr lang="pt-BR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Entrada: </a:t>
          </a:r>
          <a:r>
            <a:rPr lang="pt-BR" sz="14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Restante</a:t>
          </a:r>
          <a:r>
            <a:rPr lang="pt-BR" sz="14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* Meses</a:t>
          </a:r>
          <a:endParaRPr lang="pt-BR" sz="3200" b="0">
            <a:solidFill>
              <a:sysClr val="windowText" lastClr="000000"/>
            </a:solidFill>
            <a:effectLst/>
          </a:endParaRPr>
        </a:p>
        <a:p>
          <a:r>
            <a:rPr lang="pt-BR" sz="14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Valor Financiado: </a:t>
          </a:r>
          <a:r>
            <a:rPr lang="pt-BR" sz="14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Valor do carro - Entrada</a:t>
          </a:r>
          <a:endParaRPr lang="pt-BR" sz="3200" b="0">
            <a:solidFill>
              <a:sysClr val="windowText" lastClr="000000"/>
            </a:solidFill>
            <a:effectLst/>
          </a:endParaRPr>
        </a:p>
        <a:p>
          <a:r>
            <a:rPr lang="pt-BR" sz="14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valor da parcela s/juros </a:t>
          </a:r>
          <a:r>
            <a:rPr lang="pt-BR" sz="14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:  Valor financiado / n parcelas</a:t>
          </a:r>
          <a:endParaRPr lang="pt-BR" sz="3200" b="0">
            <a:solidFill>
              <a:sysClr val="windowText" lastClr="000000"/>
            </a:solidFill>
            <a:effectLst/>
          </a:endParaRPr>
        </a:p>
        <a:p>
          <a:pPr eaLnBrk="1" fontAlgn="auto" latinLnBrk="0" hangingPunct="1"/>
          <a:r>
            <a:rPr lang="pt-BR" sz="14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Valor da parcela com juros:  </a:t>
          </a:r>
          <a:r>
            <a:rPr lang="pt-BR" sz="14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Valor da parcela sem  juros + Valor da parcela sem  juros  *  Juros</a:t>
          </a:r>
          <a:endParaRPr lang="pt-BR" sz="3200" b="0">
            <a:solidFill>
              <a:sysClr val="windowText" lastClr="000000"/>
            </a:solidFill>
            <a:effectLst/>
          </a:endParaRPr>
        </a:p>
        <a:p>
          <a:pPr eaLnBrk="1" fontAlgn="auto" latinLnBrk="0" hangingPunct="1"/>
          <a:r>
            <a:rPr lang="pt-BR" sz="14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Valor Total pago: </a:t>
          </a:r>
          <a:r>
            <a:rPr lang="pt-BR" sz="14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Valor da parcela com juros * Nº de  parcela</a:t>
          </a:r>
          <a:endParaRPr lang="pt-BR" sz="3200" b="0">
            <a:solidFill>
              <a:sysClr val="windowText" lastClr="000000"/>
            </a:solidFill>
            <a:effectLst/>
          </a:endParaRPr>
        </a:p>
        <a:p>
          <a:endParaRPr lang="pt-BR" sz="2400" b="0" baseline="0">
            <a:solidFill>
              <a:sysClr val="windowText" lastClr="000000"/>
            </a:solidFill>
            <a:latin typeface="+mj-lt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</xdr:col>
      <xdr:colOff>101600</xdr:colOff>
      <xdr:row>3</xdr:row>
      <xdr:rowOff>65731</xdr:rowOff>
    </xdr:from>
    <xdr:to>
      <xdr:col>3</xdr:col>
      <xdr:colOff>325435</xdr:colOff>
      <xdr:row>3</xdr:row>
      <xdr:rowOff>65884</xdr:rowOff>
    </xdr:to>
    <xdr:cxnSp macro="">
      <xdr:nvCxnSpPr>
        <xdr:cNvPr id="27" name="Conector de Seta Reta 26">
          <a:extLst>
            <a:ext uri="{FF2B5EF4-FFF2-40B4-BE49-F238E27FC236}">
              <a16:creationId xmlns:a16="http://schemas.microsoft.com/office/drawing/2014/main" id="{B68E6AD2-09D1-47AD-B1BE-F76F7B6358CD}"/>
            </a:ext>
          </a:extLst>
        </xdr:cNvPr>
        <xdr:cNvCxnSpPr>
          <a:stCxn id="28" idx="1"/>
        </xdr:cNvCxnSpPr>
      </xdr:nvCxnSpPr>
      <xdr:spPr>
        <a:xfrm flipH="1">
          <a:off x="2870200" y="662631"/>
          <a:ext cx="833435" cy="153"/>
        </a:xfrm>
        <a:prstGeom prst="straightConnector1">
          <a:avLst/>
        </a:prstGeom>
        <a:solidFill>
          <a:schemeClr val="accent6"/>
        </a:solidFill>
        <a:ln w="38100">
          <a:solidFill>
            <a:schemeClr val="accent1"/>
          </a:solidFill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325435</xdr:colOff>
      <xdr:row>2</xdr:row>
      <xdr:rowOff>127000</xdr:rowOff>
    </xdr:from>
    <xdr:to>
      <xdr:col>5</xdr:col>
      <xdr:colOff>487047</xdr:colOff>
      <xdr:row>3</xdr:row>
      <xdr:rowOff>194963</xdr:rowOff>
    </xdr:to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B045B06C-8334-4EFF-AD33-AF6745C2DCC1}"/>
            </a:ext>
          </a:extLst>
        </xdr:cNvPr>
        <xdr:cNvSpPr txBox="1"/>
      </xdr:nvSpPr>
      <xdr:spPr>
        <a:xfrm>
          <a:off x="3703635" y="520700"/>
          <a:ext cx="1380812" cy="271163"/>
        </a:xfrm>
        <a:prstGeom prst="rect">
          <a:avLst/>
        </a:prstGeom>
        <a:solidFill>
          <a:schemeClr val="bg1"/>
        </a:solidFill>
        <a:ln w="9525" cmpd="sng">
          <a:solidFill>
            <a:schemeClr val="accent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Adição</a:t>
          </a:r>
        </a:p>
      </xdr:txBody>
    </xdr:sp>
    <xdr:clientData/>
  </xdr:twoCellAnchor>
  <xdr:twoCellAnchor>
    <xdr:from>
      <xdr:col>2</xdr:col>
      <xdr:colOff>76200</xdr:colOff>
      <xdr:row>9</xdr:row>
      <xdr:rowOff>94307</xdr:rowOff>
    </xdr:from>
    <xdr:to>
      <xdr:col>3</xdr:col>
      <xdr:colOff>347660</xdr:colOff>
      <xdr:row>9</xdr:row>
      <xdr:rowOff>94458</xdr:rowOff>
    </xdr:to>
    <xdr:cxnSp macro="">
      <xdr:nvCxnSpPr>
        <xdr:cNvPr id="29" name="Conector de Seta Reta 28">
          <a:extLst>
            <a:ext uri="{FF2B5EF4-FFF2-40B4-BE49-F238E27FC236}">
              <a16:creationId xmlns:a16="http://schemas.microsoft.com/office/drawing/2014/main" id="{8947186A-B94F-4A5F-B5EC-C44312F66683}"/>
            </a:ext>
          </a:extLst>
        </xdr:cNvPr>
        <xdr:cNvCxnSpPr>
          <a:stCxn id="30" idx="1"/>
        </xdr:cNvCxnSpPr>
      </xdr:nvCxnSpPr>
      <xdr:spPr>
        <a:xfrm flipH="1">
          <a:off x="2844800" y="1948507"/>
          <a:ext cx="881060" cy="151"/>
        </a:xfrm>
        <a:prstGeom prst="straightConnector1">
          <a:avLst/>
        </a:prstGeom>
        <a:solidFill>
          <a:schemeClr val="accent6"/>
        </a:solidFill>
        <a:ln w="38100">
          <a:solidFill>
            <a:schemeClr val="accent1"/>
          </a:solidFill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347660</xdr:colOff>
      <xdr:row>8</xdr:row>
      <xdr:rowOff>165100</xdr:rowOff>
    </xdr:from>
    <xdr:to>
      <xdr:col>5</xdr:col>
      <xdr:colOff>517210</xdr:colOff>
      <xdr:row>10</xdr:row>
      <xdr:rowOff>71138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C0412BBE-E80E-43DD-A4A7-7F3347970D16}"/>
            </a:ext>
          </a:extLst>
        </xdr:cNvPr>
        <xdr:cNvSpPr txBox="1"/>
      </xdr:nvSpPr>
      <xdr:spPr>
        <a:xfrm>
          <a:off x="3725860" y="1816100"/>
          <a:ext cx="1388750" cy="274338"/>
        </a:xfrm>
        <a:prstGeom prst="rect">
          <a:avLst/>
        </a:prstGeom>
        <a:solidFill>
          <a:schemeClr val="bg1"/>
        </a:solidFill>
        <a:ln w="9525" cmpd="sng">
          <a:solidFill>
            <a:schemeClr val="accent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Adição</a:t>
          </a:r>
        </a:p>
      </xdr:txBody>
    </xdr:sp>
    <xdr:clientData/>
  </xdr:twoCellAnchor>
  <xdr:twoCellAnchor>
    <xdr:from>
      <xdr:col>1</xdr:col>
      <xdr:colOff>120650</xdr:colOff>
      <xdr:row>18</xdr:row>
      <xdr:rowOff>59382</xdr:rowOff>
    </xdr:from>
    <xdr:to>
      <xdr:col>1</xdr:col>
      <xdr:colOff>1001710</xdr:colOff>
      <xdr:row>18</xdr:row>
      <xdr:rowOff>59533</xdr:rowOff>
    </xdr:to>
    <xdr:cxnSp macro="">
      <xdr:nvCxnSpPr>
        <xdr:cNvPr id="31" name="Conector de Seta Reta 30">
          <a:extLst>
            <a:ext uri="{FF2B5EF4-FFF2-40B4-BE49-F238E27FC236}">
              <a16:creationId xmlns:a16="http://schemas.microsoft.com/office/drawing/2014/main" id="{D55BCA94-9DE9-4795-A5F4-3EE56A85890B}"/>
            </a:ext>
          </a:extLst>
        </xdr:cNvPr>
        <xdr:cNvCxnSpPr>
          <a:stCxn id="32" idx="1"/>
        </xdr:cNvCxnSpPr>
      </xdr:nvCxnSpPr>
      <xdr:spPr>
        <a:xfrm flipH="1">
          <a:off x="1581150" y="3697932"/>
          <a:ext cx="881060" cy="151"/>
        </a:xfrm>
        <a:prstGeom prst="straightConnector1">
          <a:avLst/>
        </a:prstGeom>
        <a:solidFill>
          <a:schemeClr val="accent6"/>
        </a:solidFill>
        <a:ln w="38100">
          <a:solidFill>
            <a:schemeClr val="accent1"/>
          </a:solidFill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1001710</xdr:colOff>
      <xdr:row>17</xdr:row>
      <xdr:rowOff>133350</xdr:rowOff>
    </xdr:from>
    <xdr:to>
      <xdr:col>3</xdr:col>
      <xdr:colOff>475935</xdr:colOff>
      <xdr:row>19</xdr:row>
      <xdr:rowOff>17163</xdr:rowOff>
    </xdr:to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id="{D5AC7F76-B773-4AE0-9EEA-EF717A97A99D}"/>
            </a:ext>
          </a:extLst>
        </xdr:cNvPr>
        <xdr:cNvSpPr txBox="1"/>
      </xdr:nvSpPr>
      <xdr:spPr>
        <a:xfrm>
          <a:off x="2462210" y="3568700"/>
          <a:ext cx="1391925" cy="277513"/>
        </a:xfrm>
        <a:prstGeom prst="rect">
          <a:avLst/>
        </a:prstGeom>
        <a:solidFill>
          <a:schemeClr val="bg1"/>
        </a:solidFill>
        <a:ln w="9525" cmpd="sng">
          <a:solidFill>
            <a:schemeClr val="accent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Subtração</a:t>
          </a:r>
        </a:p>
      </xdr:txBody>
    </xdr:sp>
    <xdr:clientData/>
  </xdr:twoCellAnchor>
  <xdr:twoCellAnchor>
    <xdr:from>
      <xdr:col>11</xdr:col>
      <xdr:colOff>39688</xdr:colOff>
      <xdr:row>6</xdr:row>
      <xdr:rowOff>146050</xdr:rowOff>
    </xdr:from>
    <xdr:to>
      <xdr:col>13</xdr:col>
      <xdr:colOff>320675</xdr:colOff>
      <xdr:row>10</xdr:row>
      <xdr:rowOff>63500</xdr:rowOff>
    </xdr:to>
    <xdr:cxnSp macro="">
      <xdr:nvCxnSpPr>
        <xdr:cNvPr id="33" name="Conector de Seta Reta 32">
          <a:extLst>
            <a:ext uri="{FF2B5EF4-FFF2-40B4-BE49-F238E27FC236}">
              <a16:creationId xmlns:a16="http://schemas.microsoft.com/office/drawing/2014/main" id="{025FD1EE-CE4A-4163-B096-65D6E8191305}"/>
            </a:ext>
          </a:extLst>
        </xdr:cNvPr>
        <xdr:cNvCxnSpPr/>
      </xdr:nvCxnSpPr>
      <xdr:spPr>
        <a:xfrm flipH="1">
          <a:off x="10088563" y="1344613"/>
          <a:ext cx="1503362" cy="738981"/>
        </a:xfrm>
        <a:prstGeom prst="straightConnector1">
          <a:avLst/>
        </a:prstGeom>
        <a:solidFill>
          <a:schemeClr val="accent6"/>
        </a:solidFill>
        <a:ln w="38100">
          <a:solidFill>
            <a:schemeClr val="accent4"/>
          </a:solidFill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328607</xdr:colOff>
      <xdr:row>5</xdr:row>
      <xdr:rowOff>159542</xdr:rowOff>
    </xdr:from>
    <xdr:to>
      <xdr:col>15</xdr:col>
      <xdr:colOff>486251</xdr:colOff>
      <xdr:row>7</xdr:row>
      <xdr:rowOff>12399</xdr:rowOff>
    </xdr:to>
    <xdr:sp macro="" textlink="">
      <xdr:nvSpPr>
        <xdr:cNvPr id="34" name="CaixaDeTexto 33">
          <a:extLst>
            <a:ext uri="{FF2B5EF4-FFF2-40B4-BE49-F238E27FC236}">
              <a16:creationId xmlns:a16="http://schemas.microsoft.com/office/drawing/2014/main" id="{AF0EBA65-5C32-4326-A4F4-C41596B6E2AE}"/>
            </a:ext>
          </a:extLst>
        </xdr:cNvPr>
        <xdr:cNvSpPr txBox="1"/>
      </xdr:nvSpPr>
      <xdr:spPr>
        <a:xfrm>
          <a:off x="11599857" y="1155698"/>
          <a:ext cx="1380019" cy="265607"/>
        </a:xfrm>
        <a:prstGeom prst="rect">
          <a:avLst/>
        </a:prstGeom>
        <a:solidFill>
          <a:schemeClr val="bg1"/>
        </a:solidFill>
        <a:ln w="9525" cmpd="sng">
          <a:solidFill>
            <a:schemeClr val="accent4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Multiplicação</a:t>
          </a:r>
        </a:p>
      </xdr:txBody>
    </xdr:sp>
    <xdr:clientData/>
  </xdr:twoCellAnchor>
  <xdr:twoCellAnchor>
    <xdr:from>
      <xdr:col>11</xdr:col>
      <xdr:colOff>50007</xdr:colOff>
      <xdr:row>9</xdr:row>
      <xdr:rowOff>55563</xdr:rowOff>
    </xdr:from>
    <xdr:to>
      <xdr:col>13</xdr:col>
      <xdr:colOff>321469</xdr:colOff>
      <xdr:row>11</xdr:row>
      <xdr:rowOff>150336</xdr:rowOff>
    </xdr:to>
    <xdr:cxnSp macro="">
      <xdr:nvCxnSpPr>
        <xdr:cNvPr id="37" name="Conector de Seta Reta 36">
          <a:extLst>
            <a:ext uri="{FF2B5EF4-FFF2-40B4-BE49-F238E27FC236}">
              <a16:creationId xmlns:a16="http://schemas.microsoft.com/office/drawing/2014/main" id="{1D74266A-E458-4240-A25C-141049CDC059}"/>
            </a:ext>
          </a:extLst>
        </xdr:cNvPr>
        <xdr:cNvCxnSpPr/>
      </xdr:nvCxnSpPr>
      <xdr:spPr>
        <a:xfrm flipH="1">
          <a:off x="10098882" y="1908969"/>
          <a:ext cx="1493837" cy="451961"/>
        </a:xfrm>
        <a:prstGeom prst="straightConnector1">
          <a:avLst/>
        </a:prstGeom>
        <a:solidFill>
          <a:schemeClr val="accent6"/>
        </a:solidFill>
        <a:ln w="38100">
          <a:solidFill>
            <a:schemeClr val="accent6">
              <a:lumMod val="75000"/>
            </a:schemeClr>
          </a:solidFill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319084</xdr:colOff>
      <xdr:row>8</xdr:row>
      <xdr:rowOff>78582</xdr:rowOff>
    </xdr:from>
    <xdr:to>
      <xdr:col>15</xdr:col>
      <xdr:colOff>483078</xdr:colOff>
      <xdr:row>9</xdr:row>
      <xdr:rowOff>153688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E3A4BDF0-3C3A-43B6-AD8C-D1A8186FFB8F}"/>
            </a:ext>
          </a:extLst>
        </xdr:cNvPr>
        <xdr:cNvSpPr txBox="1"/>
      </xdr:nvSpPr>
      <xdr:spPr>
        <a:xfrm>
          <a:off x="11590334" y="1729582"/>
          <a:ext cx="1386369" cy="277512"/>
        </a:xfrm>
        <a:prstGeom prst="rect">
          <a:avLst/>
        </a:prstGeom>
        <a:solidFill>
          <a:schemeClr val="bg1"/>
        </a:solidFill>
        <a:ln w="9525" cmpd="sng">
          <a:solidFill>
            <a:schemeClr val="accent6">
              <a:lumMod val="75000"/>
            </a:scheme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Subtração</a:t>
          </a:r>
        </a:p>
      </xdr:txBody>
    </xdr:sp>
    <xdr:clientData/>
  </xdr:twoCellAnchor>
  <xdr:twoCellAnchor>
    <xdr:from>
      <xdr:col>11</xdr:col>
      <xdr:colOff>76994</xdr:colOff>
      <xdr:row>12</xdr:row>
      <xdr:rowOff>51594</xdr:rowOff>
    </xdr:from>
    <xdr:to>
      <xdr:col>13</xdr:col>
      <xdr:colOff>218281</xdr:colOff>
      <xdr:row>13</xdr:row>
      <xdr:rowOff>161132</xdr:rowOff>
    </xdr:to>
    <xdr:cxnSp macro="">
      <xdr:nvCxnSpPr>
        <xdr:cNvPr id="41" name="Conector de Seta Reta 40">
          <a:extLst>
            <a:ext uri="{FF2B5EF4-FFF2-40B4-BE49-F238E27FC236}">
              <a16:creationId xmlns:a16="http://schemas.microsoft.com/office/drawing/2014/main" id="{B58BB27D-DBC9-4400-997B-9931549F9E67}"/>
            </a:ext>
          </a:extLst>
        </xdr:cNvPr>
        <xdr:cNvCxnSpPr/>
      </xdr:nvCxnSpPr>
      <xdr:spPr>
        <a:xfrm flipH="1">
          <a:off x="10125869" y="2452688"/>
          <a:ext cx="1363662" cy="311944"/>
        </a:xfrm>
        <a:prstGeom prst="straightConnector1">
          <a:avLst/>
        </a:prstGeom>
        <a:solidFill>
          <a:schemeClr val="accent6"/>
        </a:solidFill>
        <a:ln w="38100">
          <a:solidFill>
            <a:srgbClr val="FF0000"/>
          </a:solidFill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234947</xdr:colOff>
      <xdr:row>11</xdr:row>
      <xdr:rowOff>38100</xdr:rowOff>
    </xdr:from>
    <xdr:to>
      <xdr:col>15</xdr:col>
      <xdr:colOff>402116</xdr:colOff>
      <xdr:row>12</xdr:row>
      <xdr:rowOff>125112</xdr:rowOff>
    </xdr:to>
    <xdr:sp macro="" textlink="">
      <xdr:nvSpPr>
        <xdr:cNvPr id="42" name="CaixaDeTexto 41">
          <a:extLst>
            <a:ext uri="{FF2B5EF4-FFF2-40B4-BE49-F238E27FC236}">
              <a16:creationId xmlns:a16="http://schemas.microsoft.com/office/drawing/2014/main" id="{B564B434-830C-432D-94B1-8E4F9BEA7D3B}"/>
            </a:ext>
          </a:extLst>
        </xdr:cNvPr>
        <xdr:cNvSpPr txBox="1"/>
      </xdr:nvSpPr>
      <xdr:spPr>
        <a:xfrm>
          <a:off x="11506197" y="2248694"/>
          <a:ext cx="1389544" cy="277512"/>
        </a:xfrm>
        <a:prstGeom prst="rect">
          <a:avLst/>
        </a:prstGeom>
        <a:solidFill>
          <a:schemeClr val="bg1"/>
        </a:solidFill>
        <a:ln w="9525" cmpd="sng">
          <a:solidFill>
            <a:srgbClr val="FF00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Divisão</a:t>
          </a:r>
        </a:p>
      </xdr:txBody>
    </xdr:sp>
    <xdr:clientData/>
  </xdr:twoCellAnchor>
  <xdr:twoCellAnchor>
    <xdr:from>
      <xdr:col>11</xdr:col>
      <xdr:colOff>23813</xdr:colOff>
      <xdr:row>14</xdr:row>
      <xdr:rowOff>68907</xdr:rowOff>
    </xdr:from>
    <xdr:to>
      <xdr:col>13</xdr:col>
      <xdr:colOff>273048</xdr:colOff>
      <xdr:row>15</xdr:row>
      <xdr:rowOff>125572</xdr:rowOff>
    </xdr:to>
    <xdr:cxnSp macro="">
      <xdr:nvCxnSpPr>
        <xdr:cNvPr id="48" name="Conector de Seta Reta 47">
          <a:extLst>
            <a:ext uri="{FF2B5EF4-FFF2-40B4-BE49-F238E27FC236}">
              <a16:creationId xmlns:a16="http://schemas.microsoft.com/office/drawing/2014/main" id="{50EE8CFE-3525-4DAA-AF16-0F151DE70FBB}"/>
            </a:ext>
          </a:extLst>
        </xdr:cNvPr>
        <xdr:cNvCxnSpPr>
          <a:stCxn id="49" idx="1"/>
        </xdr:cNvCxnSpPr>
      </xdr:nvCxnSpPr>
      <xdr:spPr>
        <a:xfrm flipH="1">
          <a:off x="10072688" y="2894657"/>
          <a:ext cx="1471610" cy="259071"/>
        </a:xfrm>
        <a:prstGeom prst="straightConnector1">
          <a:avLst/>
        </a:prstGeom>
        <a:solidFill>
          <a:schemeClr val="accent6"/>
        </a:solidFill>
        <a:ln w="38100">
          <a:solidFill>
            <a:schemeClr val="accent2"/>
          </a:solidFill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273048</xdr:colOff>
      <xdr:row>13</xdr:row>
      <xdr:rowOff>158750</xdr:rowOff>
    </xdr:from>
    <xdr:to>
      <xdr:col>15</xdr:col>
      <xdr:colOff>440217</xdr:colOff>
      <xdr:row>14</xdr:row>
      <xdr:rowOff>202107</xdr:rowOff>
    </xdr:to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BFE07584-9F29-4BE4-8D7D-2DEDECBE2DD5}"/>
            </a:ext>
          </a:extLst>
        </xdr:cNvPr>
        <xdr:cNvSpPr txBox="1"/>
      </xdr:nvSpPr>
      <xdr:spPr>
        <a:xfrm>
          <a:off x="11544298" y="2762250"/>
          <a:ext cx="1389544" cy="265607"/>
        </a:xfrm>
        <a:prstGeom prst="rect">
          <a:avLst/>
        </a:prstGeom>
        <a:solidFill>
          <a:schemeClr val="bg1"/>
        </a:solidFill>
        <a:ln w="9525" cmpd="sng">
          <a:solidFill>
            <a:schemeClr val="accent2">
              <a:lumMod val="75000"/>
            </a:scheme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Porcentagem</a:t>
          </a:r>
        </a:p>
      </xdr:txBody>
    </xdr:sp>
    <xdr:clientData/>
  </xdr:twoCellAnchor>
  <xdr:twoCellAnchor>
    <xdr:from>
      <xdr:col>11</xdr:col>
      <xdr:colOff>11906</xdr:colOff>
      <xdr:row>16</xdr:row>
      <xdr:rowOff>181453</xdr:rowOff>
    </xdr:from>
    <xdr:to>
      <xdr:col>13</xdr:col>
      <xdr:colOff>281777</xdr:colOff>
      <xdr:row>17</xdr:row>
      <xdr:rowOff>37950</xdr:rowOff>
    </xdr:to>
    <xdr:cxnSp macro="">
      <xdr:nvCxnSpPr>
        <xdr:cNvPr id="50" name="Conector de Seta Reta 49">
          <a:extLst>
            <a:ext uri="{FF2B5EF4-FFF2-40B4-BE49-F238E27FC236}">
              <a16:creationId xmlns:a16="http://schemas.microsoft.com/office/drawing/2014/main" id="{94267455-F8C5-4F9F-B212-812C34DB52D9}"/>
            </a:ext>
          </a:extLst>
        </xdr:cNvPr>
        <xdr:cNvCxnSpPr>
          <a:stCxn id="51" idx="1"/>
        </xdr:cNvCxnSpPr>
      </xdr:nvCxnSpPr>
      <xdr:spPr>
        <a:xfrm flipH="1" flipV="1">
          <a:off x="10060781" y="3412016"/>
          <a:ext cx="1492246" cy="58903"/>
        </a:xfrm>
        <a:prstGeom prst="straightConnector1">
          <a:avLst/>
        </a:prstGeom>
        <a:solidFill>
          <a:schemeClr val="accent6"/>
        </a:solidFill>
        <a:ln w="38100">
          <a:solidFill>
            <a:schemeClr val="accent4"/>
          </a:solidFill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281777</xdr:colOff>
      <xdr:row>16</xdr:row>
      <xdr:rowOff>107156</xdr:rowOff>
    </xdr:from>
    <xdr:to>
      <xdr:col>15</xdr:col>
      <xdr:colOff>448152</xdr:colOff>
      <xdr:row>17</xdr:row>
      <xdr:rowOff>171150</xdr:rowOff>
    </xdr:to>
    <xdr:sp macro="" textlink="">
      <xdr:nvSpPr>
        <xdr:cNvPr id="51" name="CaixaDeTexto 50">
          <a:extLst>
            <a:ext uri="{FF2B5EF4-FFF2-40B4-BE49-F238E27FC236}">
              <a16:creationId xmlns:a16="http://schemas.microsoft.com/office/drawing/2014/main" id="{7805E994-50B4-46C3-8C25-83FF1C7BB523}"/>
            </a:ext>
          </a:extLst>
        </xdr:cNvPr>
        <xdr:cNvSpPr txBox="1"/>
      </xdr:nvSpPr>
      <xdr:spPr>
        <a:xfrm>
          <a:off x="11553027" y="3337719"/>
          <a:ext cx="1388750" cy="266400"/>
        </a:xfrm>
        <a:prstGeom prst="rect">
          <a:avLst/>
        </a:prstGeom>
        <a:solidFill>
          <a:schemeClr val="bg1"/>
        </a:solidFill>
        <a:ln w="9525" cmpd="sng">
          <a:solidFill>
            <a:schemeClr val="accent4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Multiplicação</a:t>
          </a:r>
        </a:p>
      </xdr:txBody>
    </xdr:sp>
    <xdr:clientData/>
  </xdr:twoCellAnchor>
  <xdr:twoCellAnchor>
    <xdr:from>
      <xdr:col>1</xdr:col>
      <xdr:colOff>796586</xdr:colOff>
      <xdr:row>23</xdr:row>
      <xdr:rowOff>184150</xdr:rowOff>
    </xdr:from>
    <xdr:to>
      <xdr:col>6</xdr:col>
      <xdr:colOff>135332</xdr:colOff>
      <xdr:row>23</xdr:row>
      <xdr:rowOff>184150</xdr:rowOff>
    </xdr:to>
    <xdr:cxnSp macro="">
      <xdr:nvCxnSpPr>
        <xdr:cNvPr id="52" name="Conector reto 51">
          <a:extLst>
            <a:ext uri="{FF2B5EF4-FFF2-40B4-BE49-F238E27FC236}">
              <a16:creationId xmlns:a16="http://schemas.microsoft.com/office/drawing/2014/main" id="{A3D1B9D8-BB61-483F-93B9-4EAE1088CFF8}"/>
            </a:ext>
          </a:extLst>
        </xdr:cNvPr>
        <xdr:cNvCxnSpPr/>
      </xdr:nvCxnSpPr>
      <xdr:spPr>
        <a:xfrm>
          <a:off x="2249149" y="5065713"/>
          <a:ext cx="3077308" cy="0"/>
        </a:xfrm>
        <a:prstGeom prst="line">
          <a:avLst/>
        </a:prstGeom>
        <a:solidFill>
          <a:srgbClr val="F2F2F2"/>
        </a:solidFill>
        <a:ln>
          <a:solidFill>
            <a:schemeClr val="accent6"/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273538</xdr:colOff>
      <xdr:row>1</xdr:row>
      <xdr:rowOff>146538</xdr:rowOff>
    </xdr:from>
    <xdr:to>
      <xdr:col>0</xdr:col>
      <xdr:colOff>561688</xdr:colOff>
      <xdr:row>1</xdr:row>
      <xdr:rowOff>431513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25AC5E98-2266-46BC-A6CE-EC82158A6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538" y="258884"/>
          <a:ext cx="288150" cy="284975"/>
        </a:xfrm>
        <a:prstGeom prst="rect">
          <a:avLst/>
        </a:prstGeom>
      </xdr:spPr>
    </xdr:pic>
    <xdr:clientData/>
  </xdr:twoCellAnchor>
  <xdr:twoCellAnchor>
    <xdr:from>
      <xdr:col>0</xdr:col>
      <xdr:colOff>590263</xdr:colOff>
      <xdr:row>1</xdr:row>
      <xdr:rowOff>164813</xdr:rowOff>
    </xdr:from>
    <xdr:to>
      <xdr:col>1</xdr:col>
      <xdr:colOff>72738</xdr:colOff>
      <xdr:row>1</xdr:row>
      <xdr:rowOff>428338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ADA4D9FF-5DA6-4B84-BA8F-EDBC6F33D2E7}"/>
            </a:ext>
          </a:extLst>
        </xdr:cNvPr>
        <xdr:cNvSpPr txBox="1"/>
      </xdr:nvSpPr>
      <xdr:spPr>
        <a:xfrm>
          <a:off x="590263" y="277159"/>
          <a:ext cx="942975" cy="263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INSTRUÇÕES</a:t>
          </a:r>
        </a:p>
      </xdr:txBody>
    </xdr:sp>
    <xdr:clientData/>
  </xdr:twoCellAnchor>
  <xdr:twoCellAnchor editAs="absolute">
    <xdr:from>
      <xdr:col>1</xdr:col>
      <xdr:colOff>227867</xdr:colOff>
      <xdr:row>1</xdr:row>
      <xdr:rowOff>102576</xdr:rowOff>
    </xdr:from>
    <xdr:to>
      <xdr:col>2</xdr:col>
      <xdr:colOff>128465</xdr:colOff>
      <xdr:row>1</xdr:row>
      <xdr:rowOff>420076</xdr:rowOff>
    </xdr:to>
    <xdr:grpSp>
      <xdr:nvGrpSpPr>
        <xdr:cNvPr id="57" name="Agrupar 5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CE906ED-9792-4053-85AD-7E60ED3AB292}"/>
            </a:ext>
          </a:extLst>
        </xdr:cNvPr>
        <xdr:cNvGrpSpPr/>
      </xdr:nvGrpSpPr>
      <xdr:grpSpPr>
        <a:xfrm>
          <a:off x="1680430" y="221639"/>
          <a:ext cx="1210285" cy="317500"/>
          <a:chOff x="2085975" y="219075"/>
          <a:chExt cx="1190625" cy="314325"/>
        </a:xfrm>
      </xdr:grpSpPr>
      <xdr:pic>
        <xdr:nvPicPr>
          <xdr:cNvPr id="58" name="Imagem 57">
            <a:extLst>
              <a:ext uri="{FF2B5EF4-FFF2-40B4-BE49-F238E27FC236}">
                <a16:creationId xmlns:a16="http://schemas.microsoft.com/office/drawing/2014/main" id="{776BE3DE-5932-7105-404A-50952469AA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59" name="CaixaDeTexto 58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AB1BF57F-936D-697A-E29C-84BC0C6B6BEF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1</a:t>
            </a:r>
          </a:p>
        </xdr:txBody>
      </xdr:sp>
    </xdr:grpSp>
    <xdr:clientData/>
  </xdr:twoCellAnchor>
  <xdr:twoCellAnchor editAs="absolute">
    <xdr:from>
      <xdr:col>2</xdr:col>
      <xdr:colOff>241789</xdr:colOff>
      <xdr:row>1</xdr:row>
      <xdr:rowOff>109903</xdr:rowOff>
    </xdr:from>
    <xdr:to>
      <xdr:col>4</xdr:col>
      <xdr:colOff>230310</xdr:colOff>
      <xdr:row>1</xdr:row>
      <xdr:rowOff>424228</xdr:rowOff>
    </xdr:to>
    <xdr:grpSp>
      <xdr:nvGrpSpPr>
        <xdr:cNvPr id="60" name="Agrupar 5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62BB4B2-AEBC-5228-00DB-536CF85846CF}"/>
            </a:ext>
          </a:extLst>
        </xdr:cNvPr>
        <xdr:cNvGrpSpPr/>
      </xdr:nvGrpSpPr>
      <xdr:grpSpPr>
        <a:xfrm>
          <a:off x="3004039" y="228966"/>
          <a:ext cx="1202959" cy="314325"/>
          <a:chOff x="2085975" y="219075"/>
          <a:chExt cx="1190625" cy="314325"/>
        </a:xfrm>
      </xdr:grpSpPr>
      <xdr:pic>
        <xdr:nvPicPr>
          <xdr:cNvPr id="61" name="Imagem 60">
            <a:extLst>
              <a:ext uri="{FF2B5EF4-FFF2-40B4-BE49-F238E27FC236}">
                <a16:creationId xmlns:a16="http://schemas.microsoft.com/office/drawing/2014/main" id="{A8B5D845-E489-68CF-5944-C2195575F1A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62" name="CaixaDeTexto 61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78B10568-0696-8F36-D38F-41277602629B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2</a:t>
            </a:r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102375</xdr:colOff>
      <xdr:row>1</xdr:row>
      <xdr:rowOff>123825</xdr:rowOff>
    </xdr:from>
    <xdr:to>
      <xdr:col>1</xdr:col>
      <xdr:colOff>1362075</xdr:colOff>
      <xdr:row>1</xdr:row>
      <xdr:rowOff>411975</xdr:rowOff>
    </xdr:to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67D6BA-D5DF-450C-A3E9-A74DAB444324}"/>
            </a:ext>
          </a:extLst>
        </xdr:cNvPr>
        <xdr:cNvGrpSpPr/>
      </xdr:nvGrpSpPr>
      <xdr:grpSpPr>
        <a:xfrm>
          <a:off x="254775" y="238125"/>
          <a:ext cx="1259700" cy="288150"/>
          <a:chOff x="626250" y="235725"/>
          <a:chExt cx="1259700" cy="2881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23E7AA76-7BEC-43E1-AEE0-165F7643EE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6250" y="235725"/>
            <a:ext cx="288150" cy="288150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76CDDABF-461A-4431-A922-734BD543FF5B}"/>
              </a:ext>
            </a:extLst>
          </xdr:cNvPr>
          <xdr:cNvSpPr txBox="1"/>
        </xdr:nvSpPr>
        <xdr:spPr>
          <a:xfrm>
            <a:off x="942975" y="257175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ysClr val="windowText" lastClr="000000"/>
                </a:solidFill>
              </a:rPr>
              <a:t>INSTRUÇÕES</a:t>
            </a:r>
          </a:p>
        </xdr:txBody>
      </xdr:sp>
    </xdr:grpSp>
    <xdr:clientData/>
  </xdr:twoCellAnchor>
  <xdr:twoCellAnchor editAs="absolute">
    <xdr:from>
      <xdr:col>1</xdr:col>
      <xdr:colOff>1520825</xdr:colOff>
      <xdr:row>1</xdr:row>
      <xdr:rowOff>123825</xdr:rowOff>
    </xdr:from>
    <xdr:to>
      <xdr:col>2</xdr:col>
      <xdr:colOff>1035050</xdr:colOff>
      <xdr:row>1</xdr:row>
      <xdr:rowOff>438150</xdr:rowOff>
    </xdr:to>
    <xdr:grpSp>
      <xdr:nvGrpSpPr>
        <xdr:cNvPr id="5" name="Agrupar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B70A667-8F38-485B-8379-C200D2B4F9C2}"/>
            </a:ext>
          </a:extLst>
        </xdr:cNvPr>
        <xdr:cNvGrpSpPr/>
      </xdr:nvGrpSpPr>
      <xdr:grpSpPr>
        <a:xfrm>
          <a:off x="1673225" y="238125"/>
          <a:ext cx="1200150" cy="314325"/>
          <a:chOff x="2085975" y="219075"/>
          <a:chExt cx="1190625" cy="314325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99FA824F-B1C9-4655-9B32-2CE6C66101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7" name="CaixaDeTexto 6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704F8EFB-12C8-41F0-AC10-1713A827638A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1</a:t>
            </a:r>
          </a:p>
        </xdr:txBody>
      </xdr:sp>
    </xdr:grpSp>
    <xdr:clientData/>
  </xdr:twoCellAnchor>
  <xdr:twoCellAnchor editAs="absolute">
    <xdr:from>
      <xdr:col>1</xdr:col>
      <xdr:colOff>38100</xdr:colOff>
      <xdr:row>16</xdr:row>
      <xdr:rowOff>19050</xdr:rowOff>
    </xdr:from>
    <xdr:to>
      <xdr:col>11</xdr:col>
      <xdr:colOff>42769</xdr:colOff>
      <xdr:row>30</xdr:row>
      <xdr:rowOff>99060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FC235678-0110-4465-833F-D7F150EFDEE9}"/>
            </a:ext>
          </a:extLst>
        </xdr:cNvPr>
        <xdr:cNvGrpSpPr/>
      </xdr:nvGrpSpPr>
      <xdr:grpSpPr>
        <a:xfrm>
          <a:off x="190500" y="3457575"/>
          <a:ext cx="10196419" cy="2747010"/>
          <a:chOff x="7735820" y="701356"/>
          <a:chExt cx="9829257" cy="1007163"/>
        </a:xfrm>
        <a:solidFill>
          <a:srgbClr val="F2F2F2"/>
        </a:solidFill>
      </xdr:grpSpPr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25CF1C75-235F-4C9B-B0FB-810C15DE7BEF}"/>
              </a:ext>
            </a:extLst>
          </xdr:cNvPr>
          <xdr:cNvSpPr txBox="1"/>
        </xdr:nvSpPr>
        <xdr:spPr>
          <a:xfrm>
            <a:off x="7735820" y="701356"/>
            <a:ext cx="9829257" cy="1007163"/>
          </a:xfrm>
          <a:prstGeom prst="rect">
            <a:avLst/>
          </a:prstGeom>
          <a:solidFill>
            <a:srgbClr val="FBFBFB"/>
          </a:solidFill>
          <a:ln>
            <a:noFill/>
          </a:ln>
          <a:effectLst/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400" b="0" baseline="0">
                <a:solidFill>
                  <a:sysClr val="windowText" lastClr="000000"/>
                </a:solidFill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  <a:t>NESTA ATIVIDADE</a:t>
            </a:r>
          </a:p>
          <a:p>
            <a:endParaRPr lang="pt-BR" sz="1100" b="1" baseline="0">
              <a:solidFill>
                <a:sysClr val="windowText" lastClr="000000"/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endParaRPr>
          </a:p>
          <a:p>
            <a:r>
              <a:rPr lang="pt-BR" sz="1100" b="1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Variação Mes/Anterior: </a:t>
            </a:r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r>
              <a:rPr lang="pt-BR" sz="110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Neste campo você deve calcular o (MoM) que consiste na porcentagem de variação entre o mês atual e seu antecessor;</a:t>
            </a:r>
          </a:p>
          <a:p>
            <a:r>
              <a:rPr lang="pt-BR" sz="1100" b="1" baseline="0">
                <a:solidFill>
                  <a:schemeClr val="accent1">
                    <a:lumMod val="75000"/>
                  </a:schemeClr>
                </a:solidFill>
                <a:effectLst/>
                <a:latin typeface="+mj-lt"/>
                <a:ea typeface="+mn-ea"/>
                <a:cs typeface="+mn-cs"/>
              </a:rPr>
              <a:t>VF/VI-1</a:t>
            </a:r>
          </a:p>
          <a:p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r>
              <a:rPr lang="pt-BR" sz="1100" b="1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Participação: </a:t>
            </a:r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r>
              <a:rPr lang="pt-BR" sz="110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Neste campo você deve descubrir o quanto as "</a:t>
            </a:r>
            <a:r>
              <a:rPr lang="pt-BR" sz="1100" b="1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Despesas" </a:t>
            </a:r>
            <a:r>
              <a:rPr lang="pt-BR" sz="110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representam em porcentagem sobre a valor da "</a:t>
            </a:r>
            <a:r>
              <a:rPr lang="pt-BR" sz="1100" b="1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Receita"</a:t>
            </a:r>
            <a:r>
              <a:rPr lang="pt-BR" sz="110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; </a:t>
            </a:r>
          </a:p>
          <a:p>
            <a:r>
              <a:rPr lang="pt-BR" sz="1100" b="1" baseline="0">
                <a:solidFill>
                  <a:schemeClr val="accent1">
                    <a:lumMod val="75000"/>
                  </a:schemeClr>
                </a:solidFill>
                <a:effectLst/>
                <a:latin typeface="+mj-lt"/>
                <a:ea typeface="+mn-ea"/>
                <a:cs typeface="+mn-cs"/>
              </a:rPr>
              <a:t>PARTE/TOTAL</a:t>
            </a:r>
          </a:p>
          <a:p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r>
              <a:rPr lang="pt-BR" sz="1100" b="1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Receita Futura: </a:t>
            </a:r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r>
              <a:rPr lang="pt-BR" sz="1100" b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Com base na projeção de crescimento </a:t>
            </a:r>
            <a:r>
              <a:rPr lang="pt-BR" sz="1100" b="1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"Projeção próximo Ano" </a:t>
            </a:r>
            <a:r>
              <a:rPr lang="pt-BR" sz="1100" b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crie a fórmula para descobrir o valor esperado levando em consideração o </a:t>
            </a:r>
            <a:r>
              <a:rPr lang="pt-BR" sz="110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mesmo mês do ano atual.</a:t>
            </a:r>
          </a:p>
          <a:p>
            <a:r>
              <a:rPr lang="pt-BR" sz="1100" b="1" baseline="0">
                <a:solidFill>
                  <a:schemeClr val="accent1">
                    <a:lumMod val="75000"/>
                  </a:schemeClr>
                </a:solidFill>
                <a:effectLst/>
                <a:latin typeface="+mj-lt"/>
                <a:ea typeface="+mn-ea"/>
                <a:cs typeface="+mn-cs"/>
              </a:rPr>
              <a:t>VALOR+VALOR*%</a:t>
            </a:r>
          </a:p>
        </xdr:txBody>
      </xdr:sp>
      <xdr:cxnSp macro="">
        <xdr:nvCxnSpPr>
          <xdr:cNvPr id="13" name="Conector reto 12">
            <a:extLst>
              <a:ext uri="{FF2B5EF4-FFF2-40B4-BE49-F238E27FC236}">
                <a16:creationId xmlns:a16="http://schemas.microsoft.com/office/drawing/2014/main" id="{17D69065-32C1-45A5-8810-1C9E8FF07D2E}"/>
              </a:ext>
            </a:extLst>
          </xdr:cNvPr>
          <xdr:cNvCxnSpPr/>
        </xdr:nvCxnSpPr>
        <xdr:spPr>
          <a:xfrm>
            <a:off x="7808544" y="856562"/>
            <a:ext cx="2962275" cy="0"/>
          </a:xfrm>
          <a:prstGeom prst="line">
            <a:avLst/>
          </a:prstGeom>
          <a:grpFill/>
          <a:ln>
            <a:solidFill>
              <a:schemeClr val="accent6"/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</xdr:col>
      <xdr:colOff>1168400</xdr:colOff>
      <xdr:row>1</xdr:row>
      <xdr:rowOff>107950</xdr:rowOff>
    </xdr:from>
    <xdr:to>
      <xdr:col>3</xdr:col>
      <xdr:colOff>1158875</xdr:colOff>
      <xdr:row>1</xdr:row>
      <xdr:rowOff>422275</xdr:rowOff>
    </xdr:to>
    <xdr:grpSp>
      <xdr:nvGrpSpPr>
        <xdr:cNvPr id="8" name="Agrupar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CABE982-3E52-417B-B809-E18EBD407477}"/>
            </a:ext>
          </a:extLst>
        </xdr:cNvPr>
        <xdr:cNvGrpSpPr/>
      </xdr:nvGrpSpPr>
      <xdr:grpSpPr>
        <a:xfrm>
          <a:off x="3006725" y="222250"/>
          <a:ext cx="1209675" cy="314325"/>
          <a:chOff x="2085975" y="219075"/>
          <a:chExt cx="1190625" cy="314325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670DD37B-D15B-FC9D-1E3C-B89B3018549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7">
                    <a14:imgEffect>
                      <a14:saturation sat="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10" name="CaixaDeTexto 9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2D3F0073-D555-6B35-DE8E-84101A7FDBAC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2</a:t>
            </a:r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102375</xdr:colOff>
      <xdr:row>1</xdr:row>
      <xdr:rowOff>123825</xdr:rowOff>
    </xdr:from>
    <xdr:to>
      <xdr:col>1</xdr:col>
      <xdr:colOff>1362075</xdr:colOff>
      <xdr:row>1</xdr:row>
      <xdr:rowOff>411975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B1FDACB6-E266-4930-8CFC-49C78104570B}"/>
            </a:ext>
          </a:extLst>
        </xdr:cNvPr>
        <xdr:cNvGrpSpPr/>
      </xdr:nvGrpSpPr>
      <xdr:grpSpPr>
        <a:xfrm>
          <a:off x="254775" y="238125"/>
          <a:ext cx="1259700" cy="288150"/>
          <a:chOff x="626250" y="235725"/>
          <a:chExt cx="1259700" cy="2881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C74C6B84-8DED-4FAD-BC58-8CE619BF3C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6250" y="235725"/>
            <a:ext cx="288150" cy="288150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0109906A-EAD8-4A5A-B14B-598B7ADBFBAD}"/>
              </a:ext>
            </a:extLst>
          </xdr:cNvPr>
          <xdr:cNvSpPr txBox="1"/>
        </xdr:nvSpPr>
        <xdr:spPr>
          <a:xfrm>
            <a:off x="942975" y="257175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accent1">
                    <a:lumMod val="75000"/>
                  </a:schemeClr>
                </a:solidFill>
              </a:rPr>
              <a:t>INSTRUÇÕES</a:t>
            </a:r>
          </a:p>
        </xdr:txBody>
      </xdr:sp>
    </xdr:grpSp>
    <xdr:clientData/>
  </xdr:twoCellAnchor>
  <xdr:twoCellAnchor editAs="absolute">
    <xdr:from>
      <xdr:col>1</xdr:col>
      <xdr:colOff>1520825</xdr:colOff>
      <xdr:row>1</xdr:row>
      <xdr:rowOff>123825</xdr:rowOff>
    </xdr:from>
    <xdr:to>
      <xdr:col>2</xdr:col>
      <xdr:colOff>1177925</xdr:colOff>
      <xdr:row>1</xdr:row>
      <xdr:rowOff>438150</xdr:rowOff>
    </xdr:to>
    <xdr:grpSp>
      <xdr:nvGrpSpPr>
        <xdr:cNvPr id="5" name="Agrupar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EB17660-B3B2-4A78-8DC7-4EBB1B6D9F23}"/>
            </a:ext>
          </a:extLst>
        </xdr:cNvPr>
        <xdr:cNvGrpSpPr/>
      </xdr:nvGrpSpPr>
      <xdr:grpSpPr>
        <a:xfrm>
          <a:off x="1673225" y="238125"/>
          <a:ext cx="1190625" cy="314325"/>
          <a:chOff x="2085975" y="219075"/>
          <a:chExt cx="1190625" cy="314325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1204BEA8-D16D-41CF-BAE0-77AE076EC7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1E5323BA-5EF1-4FF2-9D9C-2FC73328FA5E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1</a:t>
            </a:r>
          </a:p>
        </xdr:txBody>
      </xdr:sp>
    </xdr:grpSp>
    <xdr:clientData/>
  </xdr:twoCellAnchor>
  <xdr:twoCellAnchor editAs="absolute">
    <xdr:from>
      <xdr:col>2</xdr:col>
      <xdr:colOff>1336675</xdr:colOff>
      <xdr:row>1</xdr:row>
      <xdr:rowOff>123825</xdr:rowOff>
    </xdr:from>
    <xdr:to>
      <xdr:col>3</xdr:col>
      <xdr:colOff>393700</xdr:colOff>
      <xdr:row>1</xdr:row>
      <xdr:rowOff>438150</xdr:rowOff>
    </xdr:to>
    <xdr:grpSp>
      <xdr:nvGrpSpPr>
        <xdr:cNvPr id="8" name="Agrupar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1B0FCD5-4C47-46CE-8DD5-99A1BBCA55A2}"/>
            </a:ext>
          </a:extLst>
        </xdr:cNvPr>
        <xdr:cNvGrpSpPr/>
      </xdr:nvGrpSpPr>
      <xdr:grpSpPr>
        <a:xfrm>
          <a:off x="3022600" y="238125"/>
          <a:ext cx="1190625" cy="314325"/>
          <a:chOff x="2085975" y="219075"/>
          <a:chExt cx="1190625" cy="314325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1A21B629-D838-4A20-9707-2637916DC4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249F7EBE-121A-4567-9E90-0377B8A51EE3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2</a:t>
            </a:r>
          </a:p>
        </xdr:txBody>
      </xdr:sp>
    </xdr:grpSp>
    <xdr:clientData/>
  </xdr:twoCellAnchor>
  <xdr:twoCellAnchor>
    <xdr:from>
      <xdr:col>6</xdr:col>
      <xdr:colOff>38100</xdr:colOff>
      <xdr:row>11</xdr:row>
      <xdr:rowOff>114301</xdr:rowOff>
    </xdr:from>
    <xdr:to>
      <xdr:col>9</xdr:col>
      <xdr:colOff>457200</xdr:colOff>
      <xdr:row>19</xdr:row>
      <xdr:rowOff>57151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F2C3F05B-87D1-442E-AF97-17B1D6C288A2}"/>
            </a:ext>
          </a:extLst>
        </xdr:cNvPr>
        <xdr:cNvGrpSpPr/>
      </xdr:nvGrpSpPr>
      <xdr:grpSpPr>
        <a:xfrm>
          <a:off x="6791325" y="3067051"/>
          <a:ext cx="3162300" cy="1504950"/>
          <a:chOff x="6381750" y="3467101"/>
          <a:chExt cx="3162300" cy="1685925"/>
        </a:xfrm>
      </xdr:grpSpPr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97F95C94-A5BC-4516-B231-488B82BA6972}"/>
              </a:ext>
            </a:extLst>
          </xdr:cNvPr>
          <xdr:cNvSpPr txBox="1"/>
        </xdr:nvSpPr>
        <xdr:spPr>
          <a:xfrm>
            <a:off x="6381750" y="3467101"/>
            <a:ext cx="3162300" cy="1685925"/>
          </a:xfrm>
          <a:prstGeom prst="rect">
            <a:avLst/>
          </a:prstGeom>
          <a:solidFill>
            <a:srgbClr val="FBFBFB"/>
          </a:solidFill>
          <a:ln>
            <a:noFill/>
          </a:ln>
          <a:effectLst/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400" b="0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CONGELAMENTO</a:t>
            </a:r>
          </a:p>
          <a:p>
            <a:endParaRPr lang="pt-BR" sz="110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  <a:p>
            <a:r>
              <a:rPr lang="pt-BR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Neste exemplo, você aprendera:</a:t>
            </a:r>
            <a:endParaRPr lang="pt-BR">
              <a:solidFill>
                <a:sysClr val="windowText" lastClr="000000"/>
              </a:solidFill>
              <a:effectLst/>
            </a:endParaRPr>
          </a:p>
          <a:p>
            <a:r>
              <a:rPr lang="pt-BR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1. Referência Absoluta</a:t>
            </a:r>
          </a:p>
          <a:p>
            <a:r>
              <a:rPr lang="pt-BR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2. Referência Relativa</a:t>
            </a:r>
          </a:p>
          <a:p>
            <a:r>
              <a:rPr lang="pt-BR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3.</a:t>
            </a:r>
            <a:r>
              <a:rPr lang="pt-BR" sz="11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Referência Mista</a:t>
            </a:r>
            <a:endParaRPr lang="pt-BR">
              <a:solidFill>
                <a:sysClr val="windowText" lastClr="000000"/>
              </a:solidFill>
              <a:effectLst/>
            </a:endParaRPr>
          </a:p>
          <a:p>
            <a:endParaRPr lang="pt-BR" sz="1100" b="1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cxnSp macro="">
        <xdr:nvCxnSpPr>
          <xdr:cNvPr id="16" name="Conector reto 15">
            <a:extLst>
              <a:ext uri="{FF2B5EF4-FFF2-40B4-BE49-F238E27FC236}">
                <a16:creationId xmlns:a16="http://schemas.microsoft.com/office/drawing/2014/main" id="{5D98EFBA-A794-41E9-A20D-E29B8BCEC96D}"/>
              </a:ext>
            </a:extLst>
          </xdr:cNvPr>
          <xdr:cNvCxnSpPr/>
        </xdr:nvCxnSpPr>
        <xdr:spPr>
          <a:xfrm>
            <a:off x="6449276" y="3914775"/>
            <a:ext cx="2703399" cy="0"/>
          </a:xfrm>
          <a:prstGeom prst="line">
            <a:avLst/>
          </a:prstGeom>
          <a:ln>
            <a:solidFill>
              <a:schemeClr val="accent6"/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485775</xdr:colOff>
      <xdr:row>35</xdr:row>
      <xdr:rowOff>171450</xdr:rowOff>
    </xdr:from>
    <xdr:to>
      <xdr:col>10</xdr:col>
      <xdr:colOff>200025</xdr:colOff>
      <xdr:row>39</xdr:row>
      <xdr:rowOff>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26C4FF53-E0FF-4A53-8C32-9C379E05DDFA}"/>
            </a:ext>
          </a:extLst>
        </xdr:cNvPr>
        <xdr:cNvSpPr/>
      </xdr:nvSpPr>
      <xdr:spPr>
        <a:xfrm>
          <a:off x="9850755" y="7509510"/>
          <a:ext cx="933450" cy="590550"/>
        </a:xfrm>
        <a:prstGeom prst="rect">
          <a:avLst/>
        </a:prstGeom>
        <a:solidFill>
          <a:schemeClr val="bg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accent2"/>
              </a:solidFill>
            </a:rPr>
            <a:t>$A</a:t>
          </a:r>
          <a:r>
            <a:rPr lang="pt-BR" sz="1800">
              <a:solidFill>
                <a:schemeClr val="accent3"/>
              </a:solidFill>
            </a:rPr>
            <a:t>$1</a:t>
          </a:r>
        </a:p>
      </xdr:txBody>
    </xdr:sp>
    <xdr:clientData/>
  </xdr:twoCellAnchor>
  <xdr:twoCellAnchor>
    <xdr:from>
      <xdr:col>10</xdr:col>
      <xdr:colOff>228600</xdr:colOff>
      <xdr:row>40</xdr:row>
      <xdr:rowOff>152400</xdr:rowOff>
    </xdr:from>
    <xdr:to>
      <xdr:col>11</xdr:col>
      <xdr:colOff>352425</xdr:colOff>
      <xdr:row>42</xdr:row>
      <xdr:rowOff>85725</xdr:rowOff>
    </xdr:to>
    <xdr:sp macro="" textlink="">
      <xdr:nvSpPr>
        <xdr:cNvPr id="18" name="Texto Explicativo: Linha Dobrada 17">
          <a:extLst>
            <a:ext uri="{FF2B5EF4-FFF2-40B4-BE49-F238E27FC236}">
              <a16:creationId xmlns:a16="http://schemas.microsoft.com/office/drawing/2014/main" id="{1F05F530-F2FE-4C70-9AB2-26C5BD9A48D4}"/>
            </a:ext>
          </a:extLst>
        </xdr:cNvPr>
        <xdr:cNvSpPr/>
      </xdr:nvSpPr>
      <xdr:spPr>
        <a:xfrm>
          <a:off x="10812780" y="8442960"/>
          <a:ext cx="1396365" cy="31432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159236"/>
            <a:gd name="adj6" fmla="val -47861"/>
          </a:avLst>
        </a:prstGeom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Congela a Coluna A</a:t>
          </a:r>
        </a:p>
      </xdr:txBody>
    </xdr:sp>
    <xdr:clientData/>
  </xdr:twoCellAnchor>
  <xdr:twoCellAnchor>
    <xdr:from>
      <xdr:col>10</xdr:col>
      <xdr:colOff>228600</xdr:colOff>
      <xdr:row>31</xdr:row>
      <xdr:rowOff>95250</xdr:rowOff>
    </xdr:from>
    <xdr:to>
      <xdr:col>11</xdr:col>
      <xdr:colOff>352425</xdr:colOff>
      <xdr:row>33</xdr:row>
      <xdr:rowOff>28575</xdr:rowOff>
    </xdr:to>
    <xdr:sp macro="" textlink="">
      <xdr:nvSpPr>
        <xdr:cNvPr id="19" name="Texto Explicativo: Linha Dobrada 18">
          <a:extLst>
            <a:ext uri="{FF2B5EF4-FFF2-40B4-BE49-F238E27FC236}">
              <a16:creationId xmlns:a16="http://schemas.microsoft.com/office/drawing/2014/main" id="{16DA4F21-8CEA-40D3-A0B1-609F6499610A}"/>
            </a:ext>
          </a:extLst>
        </xdr:cNvPr>
        <xdr:cNvSpPr/>
      </xdr:nvSpPr>
      <xdr:spPr>
        <a:xfrm>
          <a:off x="10812780" y="6671310"/>
          <a:ext cx="1396365" cy="31432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317907"/>
            <a:gd name="adj6" fmla="val -29679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Congela a Linha 1</a:t>
          </a:r>
        </a:p>
      </xdr:txBody>
    </xdr:sp>
    <xdr:clientData/>
  </xdr:twoCellAnchor>
  <xdr:twoCellAnchor>
    <xdr:from>
      <xdr:col>1</xdr:col>
      <xdr:colOff>123824</xdr:colOff>
      <xdr:row>50</xdr:row>
      <xdr:rowOff>114300</xdr:rowOff>
    </xdr:from>
    <xdr:to>
      <xdr:col>4</xdr:col>
      <xdr:colOff>9524</xdr:colOff>
      <xdr:row>57</xdr:row>
      <xdr:rowOff>66675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4B7F6F1D-95CC-4E60-8483-BD872686D44E}"/>
            </a:ext>
          </a:extLst>
        </xdr:cNvPr>
        <xdr:cNvSpPr txBox="1"/>
      </xdr:nvSpPr>
      <xdr:spPr>
        <a:xfrm>
          <a:off x="276224" y="11268075"/>
          <a:ext cx="4248150" cy="1285875"/>
        </a:xfrm>
        <a:prstGeom prst="rect">
          <a:avLst/>
        </a:prstGeom>
        <a:solidFill>
          <a:srgbClr val="FBFBFB"/>
        </a:solidFill>
        <a:ln>
          <a:noFill/>
        </a:ln>
        <a:effectLst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F4</a:t>
          </a:r>
          <a:r>
            <a:rPr lang="pt-BR" sz="16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pt-BR" sz="16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1x Congela a célula inteira - Ex $A$1</a:t>
          </a:r>
          <a:endParaRPr lang="pt-BR" sz="3600">
            <a:solidFill>
              <a:srgbClr val="FF0000"/>
            </a:solidFill>
            <a:effectLst/>
          </a:endParaRPr>
        </a:p>
        <a:p>
          <a:pPr eaLnBrk="1" fontAlgn="auto" latinLnBrk="0" hangingPunct="1"/>
          <a:r>
            <a:rPr lang="pt-BR" sz="16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F4 - </a:t>
          </a:r>
          <a:r>
            <a:rPr lang="pt-BR" sz="16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2x Congela apenas a linha - Ex A$1</a:t>
          </a:r>
          <a:endParaRPr lang="pt-BR" sz="3600">
            <a:solidFill>
              <a:srgbClr val="FF0000"/>
            </a:solidFill>
            <a:effectLst/>
          </a:endParaRPr>
        </a:p>
        <a:p>
          <a:pPr eaLnBrk="1" fontAlgn="auto" latinLnBrk="0" hangingPunct="1"/>
          <a:r>
            <a:rPr lang="pt-BR" sz="16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F4 - </a:t>
          </a:r>
          <a:r>
            <a:rPr lang="pt-BR" sz="16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3x Congela apenas coluna - Ex $A1</a:t>
          </a:r>
          <a:endParaRPr lang="pt-BR" sz="3600">
            <a:solidFill>
              <a:srgbClr val="FF0000"/>
            </a:solidFill>
            <a:effectLst/>
          </a:endParaRPr>
        </a:p>
        <a:p>
          <a:pPr eaLnBrk="1" fontAlgn="auto" latinLnBrk="0" hangingPunct="1"/>
          <a:r>
            <a:rPr lang="pt-BR" sz="16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F4 - </a:t>
          </a:r>
          <a:r>
            <a:rPr lang="pt-BR" sz="16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4x Limpa os congelamentos - Ex A1</a:t>
          </a:r>
          <a:endParaRPr lang="pt-BR" sz="3600">
            <a:solidFill>
              <a:srgbClr val="FF0000"/>
            </a:solidFill>
            <a:effectLst/>
          </a:endParaRPr>
        </a:p>
        <a:p>
          <a:endParaRPr lang="pt-BR" sz="1100" b="1" baseline="0">
            <a:solidFill>
              <a:schemeClr val="tx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102375</xdr:colOff>
      <xdr:row>1</xdr:row>
      <xdr:rowOff>123825</xdr:rowOff>
    </xdr:from>
    <xdr:to>
      <xdr:col>2</xdr:col>
      <xdr:colOff>495300</xdr:colOff>
      <xdr:row>1</xdr:row>
      <xdr:rowOff>411975</xdr:rowOff>
    </xdr:to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C1453B-16B6-4733-B20F-7B280E5B6142}"/>
            </a:ext>
          </a:extLst>
        </xdr:cNvPr>
        <xdr:cNvGrpSpPr/>
      </xdr:nvGrpSpPr>
      <xdr:grpSpPr>
        <a:xfrm>
          <a:off x="254775" y="238125"/>
          <a:ext cx="1259700" cy="288150"/>
          <a:chOff x="626250" y="235725"/>
          <a:chExt cx="1259700" cy="2881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21D92304-A589-460E-BCFF-05063E07E3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6250" y="235725"/>
            <a:ext cx="288150" cy="288150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3748018E-1778-4460-869D-0509A77AB9E6}"/>
              </a:ext>
            </a:extLst>
          </xdr:cNvPr>
          <xdr:cNvSpPr txBox="1"/>
        </xdr:nvSpPr>
        <xdr:spPr>
          <a:xfrm>
            <a:off x="942975" y="257175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INSTRUÇÕES</a:t>
            </a:r>
          </a:p>
        </xdr:txBody>
      </xdr:sp>
    </xdr:grpSp>
    <xdr:clientData/>
  </xdr:twoCellAnchor>
  <xdr:twoCellAnchor editAs="absolute">
    <xdr:from>
      <xdr:col>2</xdr:col>
      <xdr:colOff>654050</xdr:colOff>
      <xdr:row>1</xdr:row>
      <xdr:rowOff>123825</xdr:rowOff>
    </xdr:from>
    <xdr:to>
      <xdr:col>4</xdr:col>
      <xdr:colOff>111125</xdr:colOff>
      <xdr:row>1</xdr:row>
      <xdr:rowOff>438150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D6E26C86-5734-4A85-B5B8-BAFCB70F7FD1}"/>
            </a:ext>
          </a:extLst>
        </xdr:cNvPr>
        <xdr:cNvGrpSpPr/>
      </xdr:nvGrpSpPr>
      <xdr:grpSpPr>
        <a:xfrm>
          <a:off x="1673225" y="238125"/>
          <a:ext cx="1190625" cy="314325"/>
          <a:chOff x="2085975" y="219075"/>
          <a:chExt cx="1190625" cy="314325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AB5053D3-04D2-4301-9A30-CA4965D91F3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72B52FF7-C089-458C-A4C7-AD810E505CFC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accent1">
                    <a:lumMod val="50000"/>
                  </a:schemeClr>
                </a:solidFill>
              </a:rPr>
              <a:t>EXERCICIO 1</a:t>
            </a:r>
          </a:p>
        </xdr:txBody>
      </xdr:sp>
    </xdr:grpSp>
    <xdr:clientData/>
  </xdr:twoCellAnchor>
  <xdr:twoCellAnchor editAs="absolute">
    <xdr:from>
      <xdr:col>4</xdr:col>
      <xdr:colOff>269875</xdr:colOff>
      <xdr:row>1</xdr:row>
      <xdr:rowOff>123825</xdr:rowOff>
    </xdr:from>
    <xdr:to>
      <xdr:col>5</xdr:col>
      <xdr:colOff>565150</xdr:colOff>
      <xdr:row>1</xdr:row>
      <xdr:rowOff>438150</xdr:rowOff>
    </xdr:to>
    <xdr:grpSp>
      <xdr:nvGrpSpPr>
        <xdr:cNvPr id="8" name="Agrupar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C4D6BA2-162F-4BEC-80E3-011EC29C8A18}"/>
            </a:ext>
          </a:extLst>
        </xdr:cNvPr>
        <xdr:cNvGrpSpPr/>
      </xdr:nvGrpSpPr>
      <xdr:grpSpPr>
        <a:xfrm>
          <a:off x="3022600" y="238125"/>
          <a:ext cx="1190625" cy="314325"/>
          <a:chOff x="2085975" y="219075"/>
          <a:chExt cx="1190625" cy="314325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0AD58538-358A-4E67-9FF0-49A28F50A1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D9C20F0F-CDC6-4D65-AC34-366B54E36347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t-BR" sz="1100" b="1">
                <a:solidFill>
                  <a:schemeClr val="tx1"/>
                </a:solidFill>
              </a:rPr>
              <a:t>EXERCICIO 2</a:t>
            </a:r>
          </a:p>
        </xdr:txBody>
      </xdr:sp>
    </xdr:grpSp>
    <xdr:clientData/>
  </xdr:twoCellAnchor>
  <xdr:twoCellAnchor>
    <xdr:from>
      <xdr:col>9</xdr:col>
      <xdr:colOff>9524</xdr:colOff>
      <xdr:row>3</xdr:row>
      <xdr:rowOff>0</xdr:rowOff>
    </xdr:from>
    <xdr:to>
      <xdr:col>15</xdr:col>
      <xdr:colOff>390525</xdr:colOff>
      <xdr:row>8</xdr:row>
      <xdr:rowOff>0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2F963250-FCBA-4905-90CE-DF125B34D801}"/>
            </a:ext>
          </a:extLst>
        </xdr:cNvPr>
        <xdr:cNvSpPr txBox="1"/>
      </xdr:nvSpPr>
      <xdr:spPr>
        <a:xfrm>
          <a:off x="7157084" y="899160"/>
          <a:ext cx="4175761" cy="1173480"/>
        </a:xfrm>
        <a:prstGeom prst="rect">
          <a:avLst/>
        </a:prstGeom>
        <a:solidFill>
          <a:srgbClr val="FBFBFB"/>
        </a:solidFill>
        <a:ln>
          <a:noFill/>
        </a:ln>
        <a:effectLst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2400" b="0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NESTA ATIVIDADE</a:t>
          </a:r>
        </a:p>
        <a:p>
          <a:endParaRPr lang="pt-BR" sz="1100" b="1" baseline="0">
            <a:solidFill>
              <a:sysClr val="windowText" lastClr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COTAÇÃO</a:t>
          </a:r>
          <a:endParaRPr lang="pt-BR">
            <a:solidFill>
              <a:sysClr val="windowText" lastClr="000000"/>
            </a:solidFill>
            <a:effectLst/>
          </a:endParaRPr>
        </a:p>
        <a:p>
          <a:r>
            <a:rPr lang="pt-B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Multiplique os valores da coluna </a:t>
          </a:r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US$</a:t>
          </a:r>
          <a:r>
            <a:rPr lang="pt-B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com os valores da linha </a:t>
          </a:r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Cotação</a:t>
          </a:r>
          <a:r>
            <a:rPr lang="pt-B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para cada célula da tabela.</a:t>
          </a:r>
          <a:endParaRPr lang="pt-BR">
            <a:solidFill>
              <a:sysClr val="windowText" lastClr="000000"/>
            </a:solidFill>
            <a:effectLst/>
          </a:endParaRPr>
        </a:p>
        <a:p>
          <a:endParaRPr lang="pt-BR" sz="1100" b="1" baseline="0">
            <a:solidFill>
              <a:schemeClr val="tx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9</xdr:col>
      <xdr:colOff>38100</xdr:colOff>
      <xdr:row>4</xdr:row>
      <xdr:rowOff>66675</xdr:rowOff>
    </xdr:from>
    <xdr:to>
      <xdr:col>13</xdr:col>
      <xdr:colOff>514350</xdr:colOff>
      <xdr:row>4</xdr:row>
      <xdr:rowOff>66675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527964C6-D4D7-4A70-957D-229F1072EBFD}"/>
            </a:ext>
          </a:extLst>
        </xdr:cNvPr>
        <xdr:cNvCxnSpPr/>
      </xdr:nvCxnSpPr>
      <xdr:spPr>
        <a:xfrm>
          <a:off x="7185660" y="1316355"/>
          <a:ext cx="3006090" cy="0"/>
        </a:xfrm>
        <a:prstGeom prst="line">
          <a:avLst/>
        </a:prstGeom>
        <a:ln>
          <a:solidFill>
            <a:schemeClr val="accent6"/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102375</xdr:colOff>
      <xdr:row>1</xdr:row>
      <xdr:rowOff>123825</xdr:rowOff>
    </xdr:from>
    <xdr:to>
      <xdr:col>3</xdr:col>
      <xdr:colOff>28575</xdr:colOff>
      <xdr:row>1</xdr:row>
      <xdr:rowOff>411975</xdr:rowOff>
    </xdr:to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1831C2-7AA9-448E-B509-4ED3D91CCBA3}"/>
            </a:ext>
          </a:extLst>
        </xdr:cNvPr>
        <xdr:cNvGrpSpPr/>
      </xdr:nvGrpSpPr>
      <xdr:grpSpPr>
        <a:xfrm>
          <a:off x="254775" y="238125"/>
          <a:ext cx="1259700" cy="288150"/>
          <a:chOff x="626250" y="235725"/>
          <a:chExt cx="1259700" cy="2881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E960B1E0-A8EC-4903-9A2C-97D132E382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6250" y="235725"/>
            <a:ext cx="288150" cy="288150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6187777B-E0FF-46F3-8ECE-91AC64C41E24}"/>
              </a:ext>
            </a:extLst>
          </xdr:cNvPr>
          <xdr:cNvSpPr txBox="1"/>
        </xdr:nvSpPr>
        <xdr:spPr>
          <a:xfrm>
            <a:off x="942975" y="257175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ysClr val="windowText" lastClr="000000"/>
                </a:solidFill>
              </a:rPr>
              <a:t>INSTRUÇÕES</a:t>
            </a:r>
          </a:p>
        </xdr:txBody>
      </xdr:sp>
    </xdr:grpSp>
    <xdr:clientData/>
  </xdr:twoCellAnchor>
  <xdr:twoCellAnchor editAs="absolute">
    <xdr:from>
      <xdr:col>3</xdr:col>
      <xdr:colOff>187325</xdr:colOff>
      <xdr:row>1</xdr:row>
      <xdr:rowOff>123825</xdr:rowOff>
    </xdr:from>
    <xdr:to>
      <xdr:col>5</xdr:col>
      <xdr:colOff>234950</xdr:colOff>
      <xdr:row>1</xdr:row>
      <xdr:rowOff>438150</xdr:rowOff>
    </xdr:to>
    <xdr:grpSp>
      <xdr:nvGrpSpPr>
        <xdr:cNvPr id="5" name="Agrupar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2997DC-DF07-4B55-B055-167A04E6D59A}"/>
            </a:ext>
          </a:extLst>
        </xdr:cNvPr>
        <xdr:cNvGrpSpPr/>
      </xdr:nvGrpSpPr>
      <xdr:grpSpPr>
        <a:xfrm>
          <a:off x="1673225" y="238125"/>
          <a:ext cx="1190625" cy="314325"/>
          <a:chOff x="2085975" y="219075"/>
          <a:chExt cx="1190625" cy="314325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798E9B59-E83A-4EC3-B452-AB2324B441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E5D7BA82-EEEC-483E-9ED7-F7B33F97A0E0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1</a:t>
            </a:r>
          </a:p>
        </xdr:txBody>
      </xdr:sp>
    </xdr:grpSp>
    <xdr:clientData/>
  </xdr:twoCellAnchor>
  <xdr:twoCellAnchor editAs="absolute">
    <xdr:from>
      <xdr:col>5</xdr:col>
      <xdr:colOff>393700</xdr:colOff>
      <xdr:row>1</xdr:row>
      <xdr:rowOff>123825</xdr:rowOff>
    </xdr:from>
    <xdr:to>
      <xdr:col>7</xdr:col>
      <xdr:colOff>441325</xdr:colOff>
      <xdr:row>1</xdr:row>
      <xdr:rowOff>438150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2F8BF90F-3E70-463F-BF43-A52BC2B7FE49}"/>
            </a:ext>
          </a:extLst>
        </xdr:cNvPr>
        <xdr:cNvGrpSpPr/>
      </xdr:nvGrpSpPr>
      <xdr:grpSpPr>
        <a:xfrm>
          <a:off x="3022600" y="238125"/>
          <a:ext cx="1190625" cy="314325"/>
          <a:chOff x="2085975" y="219075"/>
          <a:chExt cx="1190625" cy="314325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87F96985-3F22-484B-87A4-4642AE4EE4F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D7163C77-8281-4B6B-91A1-258437D9F116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accent1">
                    <a:lumMod val="75000"/>
                  </a:schemeClr>
                </a:solidFill>
              </a:rPr>
              <a:t>EXERCICIO 2</a:t>
            </a:r>
          </a:p>
        </xdr:txBody>
      </xdr:sp>
    </xdr:grpSp>
    <xdr:clientData/>
  </xdr:twoCellAnchor>
  <xdr:twoCellAnchor editAs="absolute">
    <xdr:from>
      <xdr:col>12</xdr:col>
      <xdr:colOff>266699</xdr:colOff>
      <xdr:row>3</xdr:row>
      <xdr:rowOff>85724</xdr:rowOff>
    </xdr:from>
    <xdr:to>
      <xdr:col>19</xdr:col>
      <xdr:colOff>489236</xdr:colOff>
      <xdr:row>9</xdr:row>
      <xdr:rowOff>180974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0DC6279C-44E2-479E-8146-516C2ADBE4D4}"/>
            </a:ext>
          </a:extLst>
        </xdr:cNvPr>
        <xdr:cNvGrpSpPr/>
      </xdr:nvGrpSpPr>
      <xdr:grpSpPr>
        <a:xfrm>
          <a:off x="6896099" y="1000124"/>
          <a:ext cx="4556412" cy="1533525"/>
          <a:chOff x="7962899" y="1285875"/>
          <a:chExt cx="4489737" cy="1295400"/>
        </a:xfrm>
      </xdr:grpSpPr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DBDFB3AE-F8B2-4F23-8D20-B0DADFF3981D}"/>
              </a:ext>
            </a:extLst>
          </xdr:cNvPr>
          <xdr:cNvSpPr txBox="1"/>
        </xdr:nvSpPr>
        <xdr:spPr>
          <a:xfrm>
            <a:off x="7962899" y="1285875"/>
            <a:ext cx="4489737" cy="1295400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400" b="0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NESTA ATIVIDADE</a:t>
            </a:r>
          </a:p>
          <a:p>
            <a:endParaRPr lang="pt-BR" sz="1100" b="1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  <a:p>
            <a:r>
              <a:rPr lang="pt-BR" sz="11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TABUADA</a:t>
            </a:r>
            <a:endParaRPr lang="pt-BR">
              <a:solidFill>
                <a:sysClr val="windowText" lastClr="000000"/>
              </a:solidFill>
              <a:effectLst/>
            </a:endParaRPr>
          </a:p>
          <a:p>
            <a:r>
              <a:rPr lang="pt-BR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Multiplique os valores da coluna, com os valores da linha</a:t>
            </a:r>
            <a:endParaRPr lang="pt-BR">
              <a:solidFill>
                <a:sysClr val="windowText" lastClr="000000"/>
              </a:solidFill>
              <a:effectLst/>
            </a:endParaRPr>
          </a:p>
          <a:p>
            <a:r>
              <a:rPr lang="pt-BR" sz="11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para cada célula da tabela.</a:t>
            </a:r>
            <a:endParaRPr lang="pt-BR">
              <a:solidFill>
                <a:sysClr val="windowText" lastClr="000000"/>
              </a:solidFill>
              <a:effectLst/>
            </a:endParaRPr>
          </a:p>
        </xdr:txBody>
      </xdr:sp>
      <xdr:cxnSp macro="">
        <xdr:nvCxnSpPr>
          <xdr:cNvPr id="16" name="Conector reto 15">
            <a:extLst>
              <a:ext uri="{FF2B5EF4-FFF2-40B4-BE49-F238E27FC236}">
                <a16:creationId xmlns:a16="http://schemas.microsoft.com/office/drawing/2014/main" id="{D2834678-6F82-4F8C-A1C3-52290AA264C1}"/>
              </a:ext>
            </a:extLst>
          </xdr:cNvPr>
          <xdr:cNvCxnSpPr/>
        </xdr:nvCxnSpPr>
        <xdr:spPr>
          <a:xfrm>
            <a:off x="8058150" y="1666580"/>
            <a:ext cx="2962275" cy="0"/>
          </a:xfrm>
          <a:prstGeom prst="line">
            <a:avLst/>
          </a:prstGeom>
          <a:ln>
            <a:solidFill>
              <a:schemeClr val="accent6"/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102375</xdr:colOff>
      <xdr:row>1</xdr:row>
      <xdr:rowOff>123825</xdr:rowOff>
    </xdr:from>
    <xdr:to>
      <xdr:col>1</xdr:col>
      <xdr:colOff>1362075</xdr:colOff>
      <xdr:row>1</xdr:row>
      <xdr:rowOff>411975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C2FDEBC9-4EE4-4708-BE55-518FEBE49F6D}"/>
            </a:ext>
          </a:extLst>
        </xdr:cNvPr>
        <xdr:cNvGrpSpPr/>
      </xdr:nvGrpSpPr>
      <xdr:grpSpPr>
        <a:xfrm>
          <a:off x="254775" y="238125"/>
          <a:ext cx="1259700" cy="288150"/>
          <a:chOff x="626250" y="235725"/>
          <a:chExt cx="1259700" cy="2881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86FB10E1-8312-4BB3-B845-7D1EDF8F91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6250" y="235725"/>
            <a:ext cx="288150" cy="288150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3420DB09-9AB9-44C7-B673-0B985F3CC82A}"/>
              </a:ext>
            </a:extLst>
          </xdr:cNvPr>
          <xdr:cNvSpPr txBox="1"/>
        </xdr:nvSpPr>
        <xdr:spPr>
          <a:xfrm>
            <a:off x="942975" y="257175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accent1">
                    <a:lumMod val="75000"/>
                  </a:schemeClr>
                </a:solidFill>
              </a:rPr>
              <a:t>INSTRUÇÕES</a:t>
            </a:r>
          </a:p>
        </xdr:txBody>
      </xdr:sp>
    </xdr:grpSp>
    <xdr:clientData/>
  </xdr:twoCellAnchor>
  <xdr:twoCellAnchor editAs="absolute">
    <xdr:from>
      <xdr:col>1</xdr:col>
      <xdr:colOff>1520825</xdr:colOff>
      <xdr:row>1</xdr:row>
      <xdr:rowOff>123825</xdr:rowOff>
    </xdr:from>
    <xdr:to>
      <xdr:col>2</xdr:col>
      <xdr:colOff>996950</xdr:colOff>
      <xdr:row>1</xdr:row>
      <xdr:rowOff>438150</xdr:rowOff>
    </xdr:to>
    <xdr:grpSp>
      <xdr:nvGrpSpPr>
        <xdr:cNvPr id="5" name="Agrupar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18D8E05-A635-4ABB-B5D3-B1A251932CB7}"/>
            </a:ext>
          </a:extLst>
        </xdr:cNvPr>
        <xdr:cNvGrpSpPr/>
      </xdr:nvGrpSpPr>
      <xdr:grpSpPr>
        <a:xfrm>
          <a:off x="1673225" y="238125"/>
          <a:ext cx="1190625" cy="314325"/>
          <a:chOff x="2085975" y="219075"/>
          <a:chExt cx="1190625" cy="314325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0F524654-3220-46F3-A173-D393D4B7DD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02025CA5-0B81-4E1C-822C-5AC159DEF18F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1</a:t>
            </a:r>
          </a:p>
        </xdr:txBody>
      </xdr:sp>
    </xdr:grpSp>
    <xdr:clientData/>
  </xdr:twoCellAnchor>
  <xdr:twoCellAnchor editAs="absolute">
    <xdr:from>
      <xdr:col>2</xdr:col>
      <xdr:colOff>1155700</xdr:colOff>
      <xdr:row>1</xdr:row>
      <xdr:rowOff>123825</xdr:rowOff>
    </xdr:from>
    <xdr:to>
      <xdr:col>3</xdr:col>
      <xdr:colOff>793750</xdr:colOff>
      <xdr:row>1</xdr:row>
      <xdr:rowOff>438150</xdr:rowOff>
    </xdr:to>
    <xdr:grpSp>
      <xdr:nvGrpSpPr>
        <xdr:cNvPr id="8" name="Agrupar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05D0035-59ED-4A6C-A602-5A66CE23316B}"/>
            </a:ext>
          </a:extLst>
        </xdr:cNvPr>
        <xdr:cNvGrpSpPr/>
      </xdr:nvGrpSpPr>
      <xdr:grpSpPr>
        <a:xfrm>
          <a:off x="3022600" y="238125"/>
          <a:ext cx="1190625" cy="314325"/>
          <a:chOff x="2085975" y="219075"/>
          <a:chExt cx="1190625" cy="314325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F0153690-BB9E-4F7E-8BC5-BA39B92264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BF9F879C-4F75-41D7-810F-571978EBA35B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2</a:t>
            </a:r>
          </a:p>
        </xdr:txBody>
      </xdr:sp>
    </xdr:grpSp>
    <xdr:clientData/>
  </xdr:twoCellAnchor>
  <xdr:twoCellAnchor>
    <xdr:from>
      <xdr:col>3</xdr:col>
      <xdr:colOff>419097</xdr:colOff>
      <xdr:row>4</xdr:row>
      <xdr:rowOff>152399</xdr:rowOff>
    </xdr:from>
    <xdr:to>
      <xdr:col>8</xdr:col>
      <xdr:colOff>0</xdr:colOff>
      <xdr:row>8</xdr:row>
      <xdr:rowOff>85725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BEDFA075-F72D-4F08-8E28-6F86F3754DAA}"/>
            </a:ext>
          </a:extLst>
        </xdr:cNvPr>
        <xdr:cNvSpPr txBox="1"/>
      </xdr:nvSpPr>
      <xdr:spPr>
        <a:xfrm>
          <a:off x="3838572" y="1257299"/>
          <a:ext cx="6524628" cy="800101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400" b="1" u="none">
              <a:solidFill>
                <a:sysClr val="windowText" lastClr="000000"/>
              </a:solidFill>
            </a:rPr>
            <a:t>*Cálculo</a:t>
          </a:r>
          <a:r>
            <a:rPr lang="pt-BR" sz="1400" b="1" u="none" baseline="0">
              <a:solidFill>
                <a:sysClr val="windowText" lastClr="000000"/>
              </a:solidFill>
            </a:rPr>
            <a:t> </a:t>
          </a:r>
          <a:r>
            <a:rPr lang="pt-BR" sz="1400" b="0" u="none" baseline="0">
              <a:solidFill>
                <a:sysClr val="windowText" lastClr="000000"/>
              </a:solidFill>
            </a:rPr>
            <a:t>de diferença </a:t>
          </a:r>
          <a:r>
            <a:rPr lang="pt-BR" sz="1400" b="1" baseline="0">
              <a:solidFill>
                <a:srgbClr val="C00000"/>
              </a:solidFill>
            </a:rPr>
            <a:t>entre duas datas </a:t>
          </a:r>
          <a:r>
            <a:rPr lang="pt-BR" sz="1400" baseline="0">
              <a:solidFill>
                <a:sysClr val="windowText" lastClr="000000"/>
              </a:solidFill>
            </a:rPr>
            <a:t>retornam um número (duração); </a:t>
          </a:r>
        </a:p>
        <a:p>
          <a:pPr algn="ctr"/>
          <a:endParaRPr lang="pt-BR" sz="1400" b="0" u="none" baseline="0">
            <a:solidFill>
              <a:sysClr val="windowText" lastClr="000000"/>
            </a:solidFill>
          </a:endParaRPr>
        </a:p>
        <a:p>
          <a:pPr algn="l"/>
          <a:r>
            <a:rPr lang="pt-BR" sz="1400" b="1" u="none" baseline="0">
              <a:solidFill>
                <a:sysClr val="windowText" lastClr="000000"/>
              </a:solidFill>
            </a:rPr>
            <a:t>*Cálculos </a:t>
          </a:r>
          <a:r>
            <a:rPr lang="pt-BR" sz="1400" b="0" u="none" baseline="0">
              <a:solidFill>
                <a:sysClr val="windowText" lastClr="000000"/>
              </a:solidFill>
            </a:rPr>
            <a:t>envolvendo</a:t>
          </a:r>
          <a:r>
            <a:rPr lang="pt-BR" sz="1400" b="1" u="none" baseline="0">
              <a:solidFill>
                <a:sysClr val="windowText" lastClr="000000"/>
              </a:solidFill>
            </a:rPr>
            <a:t> </a:t>
          </a:r>
          <a:r>
            <a:rPr lang="pt-BR" sz="1400" b="1" baseline="0">
              <a:solidFill>
                <a:srgbClr val="C00000"/>
              </a:solidFill>
            </a:rPr>
            <a:t>número e data </a:t>
          </a:r>
          <a:r>
            <a:rPr lang="pt-BR" sz="1400" baseline="0">
              <a:solidFill>
                <a:sysClr val="windowText" lastClr="000000"/>
              </a:solidFill>
            </a:rPr>
            <a:t>retornam uma nova data.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102375</xdr:colOff>
      <xdr:row>1</xdr:row>
      <xdr:rowOff>123825</xdr:rowOff>
    </xdr:from>
    <xdr:to>
      <xdr:col>2</xdr:col>
      <xdr:colOff>523875</xdr:colOff>
      <xdr:row>1</xdr:row>
      <xdr:rowOff>411975</xdr:rowOff>
    </xdr:to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480595-3209-48F5-A5FB-CFF7878B028B}"/>
            </a:ext>
          </a:extLst>
        </xdr:cNvPr>
        <xdr:cNvGrpSpPr/>
      </xdr:nvGrpSpPr>
      <xdr:grpSpPr>
        <a:xfrm>
          <a:off x="254775" y="238125"/>
          <a:ext cx="1259700" cy="288150"/>
          <a:chOff x="626250" y="235725"/>
          <a:chExt cx="1259700" cy="2881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0508FA07-FBAE-48EA-969F-4549D8148EC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6250" y="235725"/>
            <a:ext cx="288150" cy="288150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970ECF77-B9B5-4185-905F-17E8F56202EE}"/>
              </a:ext>
            </a:extLst>
          </xdr:cNvPr>
          <xdr:cNvSpPr txBox="1"/>
        </xdr:nvSpPr>
        <xdr:spPr>
          <a:xfrm>
            <a:off x="942975" y="257175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INSTRUÇÕES</a:t>
            </a:r>
          </a:p>
        </xdr:txBody>
      </xdr:sp>
    </xdr:grpSp>
    <xdr:clientData/>
  </xdr:twoCellAnchor>
  <xdr:twoCellAnchor editAs="absolute">
    <xdr:from>
      <xdr:col>2</xdr:col>
      <xdr:colOff>682625</xdr:colOff>
      <xdr:row>1</xdr:row>
      <xdr:rowOff>123825</xdr:rowOff>
    </xdr:from>
    <xdr:to>
      <xdr:col>3</xdr:col>
      <xdr:colOff>263525</xdr:colOff>
      <xdr:row>1</xdr:row>
      <xdr:rowOff>438150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2DE3F202-1177-4687-B76D-03F667206F60}"/>
            </a:ext>
          </a:extLst>
        </xdr:cNvPr>
        <xdr:cNvGrpSpPr/>
      </xdr:nvGrpSpPr>
      <xdr:grpSpPr>
        <a:xfrm>
          <a:off x="1673225" y="238125"/>
          <a:ext cx="1200150" cy="314325"/>
          <a:chOff x="2085975" y="219075"/>
          <a:chExt cx="1190625" cy="314325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761A888A-485F-4750-8B31-D5B6BA415E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A53CE0D3-749B-41B3-A5FD-642506EEAD7B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accent1">
                    <a:lumMod val="50000"/>
                  </a:schemeClr>
                </a:solidFill>
              </a:rPr>
              <a:t>EXERCICIO 1</a:t>
            </a:r>
          </a:p>
        </xdr:txBody>
      </xdr:sp>
    </xdr:grpSp>
    <xdr:clientData/>
  </xdr:twoCellAnchor>
  <xdr:twoCellAnchor editAs="absolute">
    <xdr:from>
      <xdr:col>3</xdr:col>
      <xdr:colOff>422275</xdr:colOff>
      <xdr:row>1</xdr:row>
      <xdr:rowOff>123825</xdr:rowOff>
    </xdr:from>
    <xdr:to>
      <xdr:col>4</xdr:col>
      <xdr:colOff>631825</xdr:colOff>
      <xdr:row>1</xdr:row>
      <xdr:rowOff>438150</xdr:rowOff>
    </xdr:to>
    <xdr:grpSp>
      <xdr:nvGrpSpPr>
        <xdr:cNvPr id="8" name="Agrupar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5736F5A-6E02-4F63-98F4-3862DEBE0F29}"/>
            </a:ext>
          </a:extLst>
        </xdr:cNvPr>
        <xdr:cNvGrpSpPr/>
      </xdr:nvGrpSpPr>
      <xdr:grpSpPr>
        <a:xfrm>
          <a:off x="3032125" y="238125"/>
          <a:ext cx="1190625" cy="314325"/>
          <a:chOff x="2085975" y="219075"/>
          <a:chExt cx="1190625" cy="314325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010B4973-9355-4649-A33B-DD13565346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5D34D3BE-FF91-4FBA-8D38-D85BD9DB4811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t-BR" sz="1100" b="1">
                <a:solidFill>
                  <a:schemeClr val="tx1"/>
                </a:solidFill>
              </a:rPr>
              <a:t>EXERCICIO 2</a:t>
            </a:r>
          </a:p>
        </xdr:txBody>
      </xdr:sp>
    </xdr:grpSp>
    <xdr:clientData/>
  </xdr:twoCellAnchor>
  <xdr:twoCellAnchor>
    <xdr:from>
      <xdr:col>7</xdr:col>
      <xdr:colOff>457199</xdr:colOff>
      <xdr:row>3</xdr:row>
      <xdr:rowOff>0</xdr:rowOff>
    </xdr:from>
    <xdr:to>
      <xdr:col>11</xdr:col>
      <xdr:colOff>314325</xdr:colOff>
      <xdr:row>7</xdr:row>
      <xdr:rowOff>85724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227CD4C-70BA-476B-B08A-4292BD3096B1}"/>
            </a:ext>
          </a:extLst>
        </xdr:cNvPr>
        <xdr:cNvSpPr txBox="1"/>
      </xdr:nvSpPr>
      <xdr:spPr>
        <a:xfrm>
          <a:off x="7574279" y="899160"/>
          <a:ext cx="3758566" cy="1038224"/>
        </a:xfrm>
        <a:prstGeom prst="rect">
          <a:avLst/>
        </a:prstGeom>
        <a:solidFill>
          <a:srgbClr val="FBFBFB"/>
        </a:solidFill>
        <a:ln>
          <a:noFill/>
        </a:ln>
        <a:effectLst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2400" b="0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NESTA ATIVIDADE</a:t>
          </a:r>
        </a:p>
        <a:p>
          <a:endParaRPr lang="pt-BR" sz="1100" b="1" baseline="0">
            <a:solidFill>
              <a:sysClr val="windowText" lastClr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 base nas informações apresentadas, calcule o vencimento para cada fatura. </a:t>
          </a:r>
          <a:endParaRPr lang="pt-BR">
            <a:solidFill>
              <a:sysClr val="windowText" lastClr="000000"/>
            </a:solidFill>
            <a:effectLst/>
          </a:endParaRPr>
        </a:p>
        <a:p>
          <a:endParaRPr lang="pt-BR" sz="1100" b="1" baseline="0">
            <a:solidFill>
              <a:schemeClr val="tx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7</xdr:col>
      <xdr:colOff>504824</xdr:colOff>
      <xdr:row>3</xdr:row>
      <xdr:rowOff>419101</xdr:rowOff>
    </xdr:from>
    <xdr:to>
      <xdr:col>10</xdr:col>
      <xdr:colOff>137696</xdr:colOff>
      <xdr:row>3</xdr:row>
      <xdr:rowOff>419101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8CDA7AC7-68A1-4F59-8BC2-29577714D64A}"/>
            </a:ext>
          </a:extLst>
        </xdr:cNvPr>
        <xdr:cNvCxnSpPr/>
      </xdr:nvCxnSpPr>
      <xdr:spPr>
        <a:xfrm>
          <a:off x="7621904" y="1303021"/>
          <a:ext cx="2901852" cy="0"/>
        </a:xfrm>
        <a:prstGeom prst="line">
          <a:avLst/>
        </a:prstGeom>
        <a:ln>
          <a:solidFill>
            <a:schemeClr val="accent6"/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102375</xdr:colOff>
      <xdr:row>1</xdr:row>
      <xdr:rowOff>123825</xdr:rowOff>
    </xdr:from>
    <xdr:to>
      <xdr:col>1</xdr:col>
      <xdr:colOff>1362075</xdr:colOff>
      <xdr:row>1</xdr:row>
      <xdr:rowOff>411975</xdr:rowOff>
    </xdr:to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1CFF2D-CA32-40C7-B1B1-F8CFC14C8286}"/>
            </a:ext>
          </a:extLst>
        </xdr:cNvPr>
        <xdr:cNvGrpSpPr/>
      </xdr:nvGrpSpPr>
      <xdr:grpSpPr>
        <a:xfrm>
          <a:off x="254775" y="238125"/>
          <a:ext cx="1259700" cy="288150"/>
          <a:chOff x="626250" y="235725"/>
          <a:chExt cx="1259700" cy="2881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C38B2CB9-96FD-4ED3-B648-5F9AE2A0E1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6250" y="235725"/>
            <a:ext cx="288150" cy="288150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BF0C7B27-8528-42E9-BE3E-9BF6E4A32D77}"/>
              </a:ext>
            </a:extLst>
          </xdr:cNvPr>
          <xdr:cNvSpPr txBox="1"/>
        </xdr:nvSpPr>
        <xdr:spPr>
          <a:xfrm>
            <a:off x="942975" y="257175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ysClr val="windowText" lastClr="000000"/>
                </a:solidFill>
              </a:rPr>
              <a:t>INSTRUÇÕES</a:t>
            </a:r>
          </a:p>
        </xdr:txBody>
      </xdr:sp>
    </xdr:grpSp>
    <xdr:clientData/>
  </xdr:twoCellAnchor>
  <xdr:twoCellAnchor editAs="absolute">
    <xdr:from>
      <xdr:col>1</xdr:col>
      <xdr:colOff>1520825</xdr:colOff>
      <xdr:row>1</xdr:row>
      <xdr:rowOff>123825</xdr:rowOff>
    </xdr:from>
    <xdr:to>
      <xdr:col>1</xdr:col>
      <xdr:colOff>2711450</xdr:colOff>
      <xdr:row>1</xdr:row>
      <xdr:rowOff>438150</xdr:rowOff>
    </xdr:to>
    <xdr:grpSp>
      <xdr:nvGrpSpPr>
        <xdr:cNvPr id="5" name="Agrupar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C825CCA-5575-4F56-88AE-300D3394262C}"/>
            </a:ext>
          </a:extLst>
        </xdr:cNvPr>
        <xdr:cNvGrpSpPr/>
      </xdr:nvGrpSpPr>
      <xdr:grpSpPr>
        <a:xfrm>
          <a:off x="1673225" y="238125"/>
          <a:ext cx="1190625" cy="314325"/>
          <a:chOff x="2085975" y="219075"/>
          <a:chExt cx="1190625" cy="314325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5F719A6D-23A6-4AA1-8C20-DE455B125A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A0E9F24C-2DB6-43AF-B907-51E7D73AA3B2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1</a:t>
            </a:r>
          </a:p>
        </xdr:txBody>
      </xdr:sp>
    </xdr:grpSp>
    <xdr:clientData/>
  </xdr:twoCellAnchor>
  <xdr:twoCellAnchor editAs="absolute">
    <xdr:from>
      <xdr:col>1</xdr:col>
      <xdr:colOff>2870200</xdr:colOff>
      <xdr:row>1</xdr:row>
      <xdr:rowOff>123825</xdr:rowOff>
    </xdr:from>
    <xdr:to>
      <xdr:col>1</xdr:col>
      <xdr:colOff>4060825</xdr:colOff>
      <xdr:row>1</xdr:row>
      <xdr:rowOff>438150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2EC6741E-FB59-4E60-B183-5DD60AF36F5F}"/>
            </a:ext>
          </a:extLst>
        </xdr:cNvPr>
        <xdr:cNvGrpSpPr/>
      </xdr:nvGrpSpPr>
      <xdr:grpSpPr>
        <a:xfrm>
          <a:off x="3022600" y="238125"/>
          <a:ext cx="1190625" cy="314325"/>
          <a:chOff x="2085975" y="219075"/>
          <a:chExt cx="1190625" cy="314325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BB1BD09E-6915-4ABB-9C2C-470E222DA6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B030A8F1-C1D5-42C9-A4A6-855255CA103E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accent1">
                    <a:lumMod val="75000"/>
                  </a:schemeClr>
                </a:solidFill>
              </a:rPr>
              <a:t>EXERCICIO 2</a:t>
            </a:r>
          </a:p>
        </xdr:txBody>
      </xdr:sp>
    </xdr:grpSp>
    <xdr:clientData/>
  </xdr:twoCellAnchor>
  <xdr:twoCellAnchor editAs="absolute">
    <xdr:from>
      <xdr:col>5</xdr:col>
      <xdr:colOff>523875</xdr:colOff>
      <xdr:row>4</xdr:row>
      <xdr:rowOff>142874</xdr:rowOff>
    </xdr:from>
    <xdr:to>
      <xdr:col>10</xdr:col>
      <xdr:colOff>57151</xdr:colOff>
      <xdr:row>13</xdr:row>
      <xdr:rowOff>9525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58CEB30E-DC40-4B67-B0B7-C82CDE902892}"/>
            </a:ext>
          </a:extLst>
        </xdr:cNvPr>
        <xdr:cNvGrpSpPr/>
      </xdr:nvGrpSpPr>
      <xdr:grpSpPr>
        <a:xfrm>
          <a:off x="8686800" y="1447799"/>
          <a:ext cx="3514726" cy="1714501"/>
          <a:chOff x="7962900" y="1285874"/>
          <a:chExt cx="3714751" cy="1239989"/>
        </a:xfrm>
      </xdr:grpSpPr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FBFCF0A2-1CD3-4D44-8630-161B1E7FD4E8}"/>
              </a:ext>
            </a:extLst>
          </xdr:cNvPr>
          <xdr:cNvSpPr txBox="1"/>
        </xdr:nvSpPr>
        <xdr:spPr>
          <a:xfrm>
            <a:off x="7962900" y="1285874"/>
            <a:ext cx="3714751" cy="1239989"/>
          </a:xfrm>
          <a:prstGeom prst="rect">
            <a:avLst/>
          </a:prstGeom>
          <a:solidFill>
            <a:srgbClr val="FBFBFB"/>
          </a:solidFill>
          <a:ln>
            <a:noFill/>
          </a:ln>
          <a:effectLst/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400" b="0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NESTA ATIVIDADE</a:t>
            </a:r>
          </a:p>
          <a:p>
            <a:endParaRPr lang="pt-BR" sz="110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  <a:p>
            <a:endParaRPr lang="pt-BR" sz="110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  <a:p>
            <a:r>
              <a:rPr lang="pt-BR" sz="11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O gerente de operação solicitou o acompanhamento das entregas de um projeto.  Neste momento é necessário que descubra a duração de cada tarefa.</a:t>
            </a:r>
            <a:endParaRPr lang="pt-BR" sz="1200">
              <a:solidFill>
                <a:sysClr val="windowText" lastClr="000000"/>
              </a:solidFill>
              <a:effectLst/>
            </a:endParaRPr>
          </a:p>
        </xdr:txBody>
      </xdr:sp>
      <xdr:cxnSp macro="">
        <xdr:nvCxnSpPr>
          <xdr:cNvPr id="16" name="Conector reto 15">
            <a:extLst>
              <a:ext uri="{FF2B5EF4-FFF2-40B4-BE49-F238E27FC236}">
                <a16:creationId xmlns:a16="http://schemas.microsoft.com/office/drawing/2014/main" id="{3ADDF73D-A4F8-4A27-B7ED-F3F22BBE7E4C}"/>
              </a:ext>
            </a:extLst>
          </xdr:cNvPr>
          <xdr:cNvCxnSpPr/>
        </xdr:nvCxnSpPr>
        <xdr:spPr>
          <a:xfrm>
            <a:off x="8039100" y="1678781"/>
            <a:ext cx="2962275" cy="0"/>
          </a:xfrm>
          <a:prstGeom prst="line">
            <a:avLst/>
          </a:prstGeom>
          <a:ln>
            <a:solidFill>
              <a:schemeClr val="accent6"/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51066</xdr:colOff>
      <xdr:row>0</xdr:row>
      <xdr:rowOff>34925</xdr:rowOff>
    </xdr:from>
    <xdr:to>
      <xdr:col>14</xdr:col>
      <xdr:colOff>599723</xdr:colOff>
      <xdr:row>24</xdr:row>
      <xdr:rowOff>15875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043FF5FD-A894-6CFC-8AED-851842874B3B}"/>
            </a:ext>
          </a:extLst>
        </xdr:cNvPr>
        <xdr:cNvGrpSpPr/>
      </xdr:nvGrpSpPr>
      <xdr:grpSpPr>
        <a:xfrm>
          <a:off x="51066" y="34925"/>
          <a:ext cx="9216407" cy="4552950"/>
          <a:chOff x="51066" y="34925"/>
          <a:chExt cx="9290490" cy="4552950"/>
        </a:xfrm>
      </xdr:grpSpPr>
      <xdr:pic>
        <xdr:nvPicPr>
          <xdr:cNvPr id="14" name="Imagem 13">
            <a:extLst>
              <a:ext uri="{FF2B5EF4-FFF2-40B4-BE49-F238E27FC236}">
                <a16:creationId xmlns:a16="http://schemas.microsoft.com/office/drawing/2014/main" id="{00915341-5CBA-9B14-D19B-297D153CB8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13329" y="361420"/>
            <a:ext cx="7852304" cy="3770519"/>
          </a:xfrm>
          <a:prstGeom prst="rect">
            <a:avLst/>
          </a:prstGeom>
        </xdr:spPr>
      </xdr:pic>
      <xdr:sp macro="" textlink="">
        <xdr:nvSpPr>
          <xdr:cNvPr id="9" name="Balão de Fala: Retângulo com Cantos Arredondados 8">
            <a:extLst>
              <a:ext uri="{FF2B5EF4-FFF2-40B4-BE49-F238E27FC236}">
                <a16:creationId xmlns:a16="http://schemas.microsoft.com/office/drawing/2014/main" id="{9DFF61A0-9BC6-2B69-342A-F15176CDF49E}"/>
              </a:ext>
            </a:extLst>
          </xdr:cNvPr>
          <xdr:cNvSpPr/>
        </xdr:nvSpPr>
        <xdr:spPr>
          <a:xfrm>
            <a:off x="55033" y="414339"/>
            <a:ext cx="648759" cy="383645"/>
          </a:xfrm>
          <a:prstGeom prst="wedgeRoundRectCallout">
            <a:avLst>
              <a:gd name="adj1" fmla="val 79272"/>
              <a:gd name="adj2" fmla="val 28538"/>
              <a:gd name="adj3" fmla="val 16667"/>
            </a:avLst>
          </a:prstGeom>
          <a:ln>
            <a:headEnd type="none" w="med" len="med"/>
            <a:tailEnd type="none" w="med" len="med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750" b="1"/>
              <a:t>Guias principais</a:t>
            </a:r>
          </a:p>
        </xdr:txBody>
      </xdr:sp>
      <xdr:sp macro="" textlink="">
        <xdr:nvSpPr>
          <xdr:cNvPr id="10" name="Balão de Fala: Retângulo com Cantos Arredondados 9">
            <a:extLst>
              <a:ext uri="{FF2B5EF4-FFF2-40B4-BE49-F238E27FC236}">
                <a16:creationId xmlns:a16="http://schemas.microsoft.com/office/drawing/2014/main" id="{0BEC36FE-D7BC-44C9-A37B-6340F5147B0E}"/>
              </a:ext>
            </a:extLst>
          </xdr:cNvPr>
          <xdr:cNvSpPr/>
        </xdr:nvSpPr>
        <xdr:spPr>
          <a:xfrm>
            <a:off x="55033" y="836083"/>
            <a:ext cx="624418" cy="360892"/>
          </a:xfrm>
          <a:prstGeom prst="wedgeRoundRectCallout">
            <a:avLst>
              <a:gd name="adj1" fmla="val 92189"/>
              <a:gd name="adj2" fmla="val 21515"/>
              <a:gd name="adj3" fmla="val 16667"/>
            </a:avLst>
          </a:prstGeom>
          <a:ln>
            <a:headEnd type="none" w="med" len="med"/>
            <a:tailEnd type="none" w="med" len="med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pt-BR" sz="75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Faixa de opções</a:t>
            </a:r>
          </a:p>
        </xdr:txBody>
      </xdr:sp>
      <xdr:sp macro="" textlink="">
        <xdr:nvSpPr>
          <xdr:cNvPr id="11" name="Retângulo 10">
            <a:extLst>
              <a:ext uri="{FF2B5EF4-FFF2-40B4-BE49-F238E27FC236}">
                <a16:creationId xmlns:a16="http://schemas.microsoft.com/office/drawing/2014/main" id="{06D8440A-1A4C-4DF9-9CE2-7911917FC620}"/>
              </a:ext>
            </a:extLst>
          </xdr:cNvPr>
          <xdr:cNvSpPr/>
        </xdr:nvSpPr>
        <xdr:spPr>
          <a:xfrm>
            <a:off x="867481" y="1335084"/>
            <a:ext cx="574042" cy="15240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5" name="Balão de Fala: Retângulo com Cantos Arredondados 14">
            <a:extLst>
              <a:ext uri="{FF2B5EF4-FFF2-40B4-BE49-F238E27FC236}">
                <a16:creationId xmlns:a16="http://schemas.microsoft.com/office/drawing/2014/main" id="{D0323C90-81A6-415D-ACF2-4954802C2747}"/>
              </a:ext>
            </a:extLst>
          </xdr:cNvPr>
          <xdr:cNvSpPr/>
        </xdr:nvSpPr>
        <xdr:spPr>
          <a:xfrm>
            <a:off x="53445" y="1254652"/>
            <a:ext cx="625740" cy="396347"/>
          </a:xfrm>
          <a:prstGeom prst="wedgeRoundRectCallout">
            <a:avLst>
              <a:gd name="adj1" fmla="val 80353"/>
              <a:gd name="adj2" fmla="val -4653"/>
              <a:gd name="adj3" fmla="val 16667"/>
            </a:avLst>
          </a:prstGeom>
          <a:ln>
            <a:headEnd type="none" w="med" len="med"/>
            <a:tailEnd type="none" w="med" len="med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pt-BR" sz="75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Caixa de nome</a:t>
            </a:r>
          </a:p>
        </xdr:txBody>
      </xdr:sp>
      <xdr:sp macro="" textlink="">
        <xdr:nvSpPr>
          <xdr:cNvPr id="17" name="Retângulo 16">
            <a:extLst>
              <a:ext uri="{FF2B5EF4-FFF2-40B4-BE49-F238E27FC236}">
                <a16:creationId xmlns:a16="http://schemas.microsoft.com/office/drawing/2014/main" id="{D4ACCCC0-BB09-264B-1530-822D5EA9DA76}"/>
              </a:ext>
            </a:extLst>
          </xdr:cNvPr>
          <xdr:cNvSpPr/>
        </xdr:nvSpPr>
        <xdr:spPr>
          <a:xfrm rot="16200000">
            <a:off x="-173653" y="2652094"/>
            <a:ext cx="2190750" cy="20972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8" name="Retângulo 17">
            <a:extLst>
              <a:ext uri="{FF2B5EF4-FFF2-40B4-BE49-F238E27FC236}">
                <a16:creationId xmlns:a16="http://schemas.microsoft.com/office/drawing/2014/main" id="{6837C6B1-667E-E665-0E7D-8F614E2DD994}"/>
              </a:ext>
            </a:extLst>
          </xdr:cNvPr>
          <xdr:cNvSpPr/>
        </xdr:nvSpPr>
        <xdr:spPr>
          <a:xfrm>
            <a:off x="1397528" y="3843747"/>
            <a:ext cx="892742" cy="172081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Balão de Fala: Retângulo com Cantos Arredondados 19">
            <a:extLst>
              <a:ext uri="{FF2B5EF4-FFF2-40B4-BE49-F238E27FC236}">
                <a16:creationId xmlns:a16="http://schemas.microsoft.com/office/drawing/2014/main" id="{0A81B054-8A79-8B21-89A1-D657A4EAB1F7}"/>
              </a:ext>
            </a:extLst>
          </xdr:cNvPr>
          <xdr:cNvSpPr/>
        </xdr:nvSpPr>
        <xdr:spPr>
          <a:xfrm>
            <a:off x="73820" y="2607470"/>
            <a:ext cx="584291" cy="359569"/>
          </a:xfrm>
          <a:prstGeom prst="wedgeRoundRectCallout">
            <a:avLst>
              <a:gd name="adj1" fmla="val 86641"/>
              <a:gd name="adj2" fmla="val -9097"/>
              <a:gd name="adj3" fmla="val 16667"/>
            </a:avLst>
          </a:prstGeom>
          <a:ln>
            <a:headEnd type="none" w="med" len="med"/>
            <a:tailEnd type="none" w="med" len="med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700" b="1"/>
              <a:t>Linhas</a:t>
            </a:r>
          </a:p>
        </xdr:txBody>
      </xdr:sp>
      <xdr:sp macro="" textlink="">
        <xdr:nvSpPr>
          <xdr:cNvPr id="21" name="Balão de Fala: Retângulo com Cantos Arredondados 20">
            <a:extLst>
              <a:ext uri="{FF2B5EF4-FFF2-40B4-BE49-F238E27FC236}">
                <a16:creationId xmlns:a16="http://schemas.microsoft.com/office/drawing/2014/main" id="{91CB2C8E-F019-6BDB-B090-87EE1D558354}"/>
              </a:ext>
            </a:extLst>
          </xdr:cNvPr>
          <xdr:cNvSpPr/>
        </xdr:nvSpPr>
        <xdr:spPr>
          <a:xfrm>
            <a:off x="799836" y="4149725"/>
            <a:ext cx="833172" cy="285750"/>
          </a:xfrm>
          <a:prstGeom prst="wedgeRoundRectCallout">
            <a:avLst>
              <a:gd name="adj1" fmla="val 34691"/>
              <a:gd name="adj2" fmla="val -116543"/>
              <a:gd name="adj3" fmla="val 16667"/>
            </a:avLst>
          </a:prstGeom>
          <a:ln>
            <a:headEnd type="none" w="med" len="med"/>
            <a:tailEnd type="none" w="med" len="med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700" b="1"/>
              <a:t>Guia de Planilha</a:t>
            </a:r>
          </a:p>
        </xdr:txBody>
      </xdr:sp>
      <xdr:sp macro="" textlink="">
        <xdr:nvSpPr>
          <xdr:cNvPr id="23" name="Balão de Fala: Retângulo com Cantos Arredondados 22">
            <a:extLst>
              <a:ext uri="{FF2B5EF4-FFF2-40B4-BE49-F238E27FC236}">
                <a16:creationId xmlns:a16="http://schemas.microsoft.com/office/drawing/2014/main" id="{85B0E0F4-091B-4DC8-82FE-A6D18CF5CD56}"/>
              </a:ext>
            </a:extLst>
          </xdr:cNvPr>
          <xdr:cNvSpPr/>
        </xdr:nvSpPr>
        <xdr:spPr>
          <a:xfrm>
            <a:off x="6602943" y="4210050"/>
            <a:ext cx="981339" cy="288925"/>
          </a:xfrm>
          <a:prstGeom prst="wedgeRoundRectCallout">
            <a:avLst>
              <a:gd name="adj1" fmla="val 30967"/>
              <a:gd name="adj2" fmla="val -85609"/>
              <a:gd name="adj3" fmla="val 16667"/>
            </a:avLst>
          </a:prstGeom>
          <a:ln>
            <a:headEnd type="none" w="med" len="med"/>
            <a:tailEnd type="none" w="med" len="med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800" b="1"/>
              <a:t>Modo de exibição</a:t>
            </a:r>
          </a:p>
        </xdr:txBody>
      </xdr:sp>
      <xdr:sp macro="" textlink="">
        <xdr:nvSpPr>
          <xdr:cNvPr id="26" name="Balão de Fala: Retângulo com Cantos Arredondados 25">
            <a:extLst>
              <a:ext uri="{FF2B5EF4-FFF2-40B4-BE49-F238E27FC236}">
                <a16:creationId xmlns:a16="http://schemas.microsoft.com/office/drawing/2014/main" id="{443CFD6D-1D98-43F9-8B37-B9892E31AEA9}"/>
              </a:ext>
            </a:extLst>
          </xdr:cNvPr>
          <xdr:cNvSpPr/>
        </xdr:nvSpPr>
        <xdr:spPr>
          <a:xfrm>
            <a:off x="51066" y="1728521"/>
            <a:ext cx="644261" cy="336287"/>
          </a:xfrm>
          <a:prstGeom prst="wedgeRoundRectCallout">
            <a:avLst>
              <a:gd name="adj1" fmla="val 107047"/>
              <a:gd name="adj2" fmla="val -93834"/>
              <a:gd name="adj3" fmla="val 16667"/>
            </a:avLst>
          </a:prstGeom>
          <a:ln>
            <a:headEnd type="none" w="med" len="med"/>
            <a:tailEnd type="none" w="med" len="med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75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Colunas</a:t>
            </a:r>
          </a:p>
        </xdr:txBody>
      </xdr:sp>
      <xdr:sp macro="" textlink="">
        <xdr:nvSpPr>
          <xdr:cNvPr id="27" name="Balão de Fala: Retângulo com Cantos Arredondados 26">
            <a:extLst>
              <a:ext uri="{FF2B5EF4-FFF2-40B4-BE49-F238E27FC236}">
                <a16:creationId xmlns:a16="http://schemas.microsoft.com/office/drawing/2014/main" id="{F84BEB01-8582-20DE-703B-9460A3A4B0B6}"/>
              </a:ext>
            </a:extLst>
          </xdr:cNvPr>
          <xdr:cNvSpPr/>
        </xdr:nvSpPr>
        <xdr:spPr>
          <a:xfrm>
            <a:off x="2178845" y="4187826"/>
            <a:ext cx="779198" cy="253999"/>
          </a:xfrm>
          <a:prstGeom prst="wedgeRoundRectCallout">
            <a:avLst>
              <a:gd name="adj1" fmla="val -41747"/>
              <a:gd name="adj2" fmla="val -131970"/>
              <a:gd name="adj3" fmla="val 16667"/>
            </a:avLst>
          </a:prstGeom>
          <a:ln>
            <a:headEnd type="none" w="med" len="med"/>
            <a:tailEnd type="none" w="med" len="med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700" b="1"/>
              <a:t>Nova</a:t>
            </a:r>
            <a:r>
              <a:rPr lang="pt-BR" sz="700" b="1" baseline="0"/>
              <a:t> Planilha</a:t>
            </a:r>
            <a:endParaRPr lang="pt-BR" sz="700" b="1"/>
          </a:p>
        </xdr:txBody>
      </xdr:sp>
      <xdr:sp macro="" textlink="">
        <xdr:nvSpPr>
          <xdr:cNvPr id="30" name="Balão de Fala: Retângulo com Cantos Arredondados 29">
            <a:extLst>
              <a:ext uri="{FF2B5EF4-FFF2-40B4-BE49-F238E27FC236}">
                <a16:creationId xmlns:a16="http://schemas.microsoft.com/office/drawing/2014/main" id="{F5857D3C-66B1-EF72-FDBC-09FCB5C5DD81}"/>
              </a:ext>
            </a:extLst>
          </xdr:cNvPr>
          <xdr:cNvSpPr/>
        </xdr:nvSpPr>
        <xdr:spPr>
          <a:xfrm>
            <a:off x="7891462" y="4290219"/>
            <a:ext cx="907521" cy="281781"/>
          </a:xfrm>
          <a:prstGeom prst="wedgeRoundRectCallout">
            <a:avLst>
              <a:gd name="adj1" fmla="val -31135"/>
              <a:gd name="adj2" fmla="val -121830"/>
              <a:gd name="adj3" fmla="val 16667"/>
            </a:avLst>
          </a:prstGeom>
          <a:ln>
            <a:headEnd type="none" w="med" len="med"/>
            <a:tailEnd type="none" w="med" len="med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pt-BR" sz="8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Barra de Zoom</a:t>
            </a:r>
          </a:p>
        </xdr:txBody>
      </xdr:sp>
      <xdr:sp macro="" textlink="">
        <xdr:nvSpPr>
          <xdr:cNvPr id="31" name="Balão de Fala: Retângulo com Cantos Arredondados 30">
            <a:extLst>
              <a:ext uri="{FF2B5EF4-FFF2-40B4-BE49-F238E27FC236}">
                <a16:creationId xmlns:a16="http://schemas.microsoft.com/office/drawing/2014/main" id="{9214779F-03E9-A6DC-5556-C50EAA661CE5}"/>
              </a:ext>
            </a:extLst>
          </xdr:cNvPr>
          <xdr:cNvSpPr/>
        </xdr:nvSpPr>
        <xdr:spPr>
          <a:xfrm>
            <a:off x="8698970" y="2547850"/>
            <a:ext cx="642586" cy="443706"/>
          </a:xfrm>
          <a:prstGeom prst="wedgeRoundRectCallout">
            <a:avLst>
              <a:gd name="adj1" fmla="val -68019"/>
              <a:gd name="adj2" fmla="val -46140"/>
              <a:gd name="adj3" fmla="val 16667"/>
            </a:avLst>
          </a:prstGeom>
          <a:ln>
            <a:headEnd type="none" w="med" len="med"/>
            <a:tailEnd type="none" w="med" len="med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pt-BR" sz="8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Barra de Rolagem</a:t>
            </a:r>
          </a:p>
        </xdr:txBody>
      </xdr:sp>
      <xdr:sp macro="" textlink="">
        <xdr:nvSpPr>
          <xdr:cNvPr id="32" name="Balão de Fala: Retângulo com Cantos Arredondados 31">
            <a:extLst>
              <a:ext uri="{FF2B5EF4-FFF2-40B4-BE49-F238E27FC236}">
                <a16:creationId xmlns:a16="http://schemas.microsoft.com/office/drawing/2014/main" id="{AD6ECB87-6A14-4351-848D-48DD7B53868D}"/>
              </a:ext>
            </a:extLst>
          </xdr:cNvPr>
          <xdr:cNvSpPr/>
        </xdr:nvSpPr>
        <xdr:spPr>
          <a:xfrm>
            <a:off x="8646406" y="1293195"/>
            <a:ext cx="682801" cy="386380"/>
          </a:xfrm>
          <a:prstGeom prst="wedgeRoundRectCallout">
            <a:avLst>
              <a:gd name="adj1" fmla="val -100556"/>
              <a:gd name="adj2" fmla="val -13766"/>
              <a:gd name="adj3" fmla="val 16667"/>
            </a:avLst>
          </a:prstGeom>
          <a:ln>
            <a:headEnd type="none" w="med" len="med"/>
            <a:tailEnd type="none" w="med" len="med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pt-BR" sz="8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Barra de Fórmula</a:t>
            </a:r>
          </a:p>
        </xdr:txBody>
      </xdr:sp>
      <xdr:sp macro="" textlink="">
        <xdr:nvSpPr>
          <xdr:cNvPr id="33" name="Balão de Fala: Retângulo com Cantos Arredondados 32">
            <a:extLst>
              <a:ext uri="{FF2B5EF4-FFF2-40B4-BE49-F238E27FC236}">
                <a16:creationId xmlns:a16="http://schemas.microsoft.com/office/drawing/2014/main" id="{C941F7F8-A578-433E-EE4F-67EFA968E52C}"/>
              </a:ext>
            </a:extLst>
          </xdr:cNvPr>
          <xdr:cNvSpPr/>
        </xdr:nvSpPr>
        <xdr:spPr>
          <a:xfrm>
            <a:off x="1116542" y="34925"/>
            <a:ext cx="1190890" cy="330199"/>
          </a:xfrm>
          <a:prstGeom prst="wedgeRoundRectCallout">
            <a:avLst>
              <a:gd name="adj1" fmla="val 36910"/>
              <a:gd name="adj2" fmla="val 78784"/>
              <a:gd name="adj3" fmla="val 16667"/>
            </a:avLst>
          </a:prstGeom>
          <a:ln>
            <a:headEnd type="none" w="med" len="med"/>
            <a:tailEnd type="none" w="med" len="med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pt-BR" sz="8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Barra de Ferramenta de acesso rápido </a:t>
            </a:r>
          </a:p>
        </xdr:txBody>
      </xdr:sp>
      <xdr:sp macro="" textlink="">
        <xdr:nvSpPr>
          <xdr:cNvPr id="34" name="Balão de Fala: Retângulo com Cantos Arredondados 33">
            <a:extLst>
              <a:ext uri="{FF2B5EF4-FFF2-40B4-BE49-F238E27FC236}">
                <a16:creationId xmlns:a16="http://schemas.microsoft.com/office/drawing/2014/main" id="{87AAA0B4-321E-A2E3-A99D-612ABD30870A}"/>
              </a:ext>
            </a:extLst>
          </xdr:cNvPr>
          <xdr:cNvSpPr/>
        </xdr:nvSpPr>
        <xdr:spPr>
          <a:xfrm>
            <a:off x="4579672" y="42067"/>
            <a:ext cx="944827" cy="267494"/>
          </a:xfrm>
          <a:prstGeom prst="wedgeRoundRectCallout">
            <a:avLst>
              <a:gd name="adj1" fmla="val -35976"/>
              <a:gd name="adj2" fmla="val 107761"/>
              <a:gd name="adj3" fmla="val 16667"/>
            </a:avLst>
          </a:prstGeom>
          <a:ln>
            <a:headEnd type="none" w="med" len="med"/>
            <a:tailEnd type="none" w="med" len="med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pt-BR" sz="8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Barra Pesquisar</a:t>
            </a:r>
          </a:p>
        </xdr:txBody>
      </xdr:sp>
      <xdr:sp macro="" textlink="">
        <xdr:nvSpPr>
          <xdr:cNvPr id="35" name="Balão de Fala: Retângulo com Cantos Arredondados 34">
            <a:extLst>
              <a:ext uri="{FF2B5EF4-FFF2-40B4-BE49-F238E27FC236}">
                <a16:creationId xmlns:a16="http://schemas.microsoft.com/office/drawing/2014/main" id="{9C49E43D-CD30-B7EF-D09C-854827ADACF0}"/>
              </a:ext>
            </a:extLst>
          </xdr:cNvPr>
          <xdr:cNvSpPr/>
        </xdr:nvSpPr>
        <xdr:spPr>
          <a:xfrm>
            <a:off x="2761986" y="50006"/>
            <a:ext cx="966521" cy="267494"/>
          </a:xfrm>
          <a:prstGeom prst="wedgeRoundRectCallout">
            <a:avLst>
              <a:gd name="adj1" fmla="val -9660"/>
              <a:gd name="adj2" fmla="val 91441"/>
              <a:gd name="adj3" fmla="val 16667"/>
            </a:avLst>
          </a:prstGeom>
          <a:ln>
            <a:headEnd type="none" w="med" len="med"/>
            <a:tailEnd type="none" w="med" len="med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pt-BR" sz="8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Barra de Título</a:t>
            </a:r>
          </a:p>
        </xdr:txBody>
      </xdr:sp>
      <xdr:sp macro="" textlink="">
        <xdr:nvSpPr>
          <xdr:cNvPr id="36" name="Balão de Fala: Retângulo com Cantos Arredondados 35">
            <a:extLst>
              <a:ext uri="{FF2B5EF4-FFF2-40B4-BE49-F238E27FC236}">
                <a16:creationId xmlns:a16="http://schemas.microsoft.com/office/drawing/2014/main" id="{F49F12AB-95DD-8045-6197-19E83EE70FB0}"/>
              </a:ext>
            </a:extLst>
          </xdr:cNvPr>
          <xdr:cNvSpPr/>
        </xdr:nvSpPr>
        <xdr:spPr>
          <a:xfrm>
            <a:off x="8176947" y="73023"/>
            <a:ext cx="1005417" cy="267494"/>
          </a:xfrm>
          <a:prstGeom prst="wedgeRoundRectCallout">
            <a:avLst>
              <a:gd name="adj1" fmla="val -35976"/>
              <a:gd name="adj2" fmla="val 107761"/>
              <a:gd name="adj3" fmla="val 16667"/>
            </a:avLst>
          </a:prstGeom>
          <a:ln>
            <a:headEnd type="none" w="med" len="med"/>
            <a:tailEnd type="none" w="med" len="med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pt-BR" sz="8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Controle de Janela</a:t>
            </a:r>
          </a:p>
        </xdr:txBody>
      </xdr:sp>
      <xdr:sp macro="" textlink="">
        <xdr:nvSpPr>
          <xdr:cNvPr id="37" name="Balão de Fala: Retângulo com Cantos Arredondados 36">
            <a:extLst>
              <a:ext uri="{FF2B5EF4-FFF2-40B4-BE49-F238E27FC236}">
                <a16:creationId xmlns:a16="http://schemas.microsoft.com/office/drawing/2014/main" id="{07F21092-49D8-D889-49F7-2A9ADE6FABBE}"/>
              </a:ext>
            </a:extLst>
          </xdr:cNvPr>
          <xdr:cNvSpPr/>
        </xdr:nvSpPr>
        <xdr:spPr>
          <a:xfrm>
            <a:off x="4315620" y="4225925"/>
            <a:ext cx="905139" cy="361950"/>
          </a:xfrm>
          <a:prstGeom prst="wedgeRoundRectCallout">
            <a:avLst>
              <a:gd name="adj1" fmla="val 1378"/>
              <a:gd name="adj2" fmla="val -120876"/>
              <a:gd name="adj3" fmla="val 16667"/>
            </a:avLst>
          </a:prstGeom>
          <a:ln>
            <a:headEnd type="none" w="med" len="med"/>
            <a:tailEnd type="none" w="med" len="med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800" b="1"/>
              <a:t>Barra</a:t>
            </a:r>
            <a:r>
              <a:rPr lang="pt-BR" sz="800" b="1" baseline="0"/>
              <a:t> de Status</a:t>
            </a:r>
            <a:endParaRPr lang="pt-BR" sz="800" b="1"/>
          </a:p>
        </xdr:txBody>
      </xdr:sp>
      <xdr:sp macro="" textlink="">
        <xdr:nvSpPr>
          <xdr:cNvPr id="39" name="Retângulo 38">
            <a:extLst>
              <a:ext uri="{FF2B5EF4-FFF2-40B4-BE49-F238E27FC236}">
                <a16:creationId xmlns:a16="http://schemas.microsoft.com/office/drawing/2014/main" id="{0B2CEE45-3561-E222-F25A-2614684781B4}"/>
              </a:ext>
            </a:extLst>
          </xdr:cNvPr>
          <xdr:cNvSpPr/>
        </xdr:nvSpPr>
        <xdr:spPr>
          <a:xfrm>
            <a:off x="2082530" y="1333885"/>
            <a:ext cx="6544054" cy="15150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Balão de Fala: Retângulo com Cantos Arredondados 4">
            <a:extLst>
              <a:ext uri="{FF2B5EF4-FFF2-40B4-BE49-F238E27FC236}">
                <a16:creationId xmlns:a16="http://schemas.microsoft.com/office/drawing/2014/main" id="{C7514B95-C04A-64AD-EC93-60C615C976D3}"/>
              </a:ext>
            </a:extLst>
          </xdr:cNvPr>
          <xdr:cNvSpPr/>
        </xdr:nvSpPr>
        <xdr:spPr>
          <a:xfrm>
            <a:off x="4421236" y="2727325"/>
            <a:ext cx="905139" cy="361950"/>
          </a:xfrm>
          <a:prstGeom prst="wedgeRoundRectCallout">
            <a:avLst>
              <a:gd name="adj1" fmla="val 1378"/>
              <a:gd name="adj2" fmla="val -120876"/>
              <a:gd name="adj3" fmla="val 16667"/>
            </a:avLst>
          </a:prstGeom>
          <a:ln>
            <a:headEnd type="none" w="med" len="med"/>
            <a:tailEnd type="none" w="med" len="med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800" b="1"/>
              <a:t>Células</a:t>
            </a:r>
          </a:p>
        </xdr:txBody>
      </xdr:sp>
    </xdr:grpSp>
    <xdr:clientData/>
  </xdr:twoCellAnchor>
  <xdr:twoCellAnchor>
    <xdr:from>
      <xdr:col>1</xdr:col>
      <xdr:colOff>225777</xdr:colOff>
      <xdr:row>4</xdr:row>
      <xdr:rowOff>34573</xdr:rowOff>
    </xdr:from>
    <xdr:to>
      <xdr:col>13</xdr:col>
      <xdr:colOff>500062</xdr:colOff>
      <xdr:row>6</xdr:row>
      <xdr:rowOff>153459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FC42ED11-2862-444F-8FCF-3ABBE52D6573}"/>
            </a:ext>
          </a:extLst>
        </xdr:cNvPr>
        <xdr:cNvSpPr/>
      </xdr:nvSpPr>
      <xdr:spPr>
        <a:xfrm>
          <a:off x="848077" y="796573"/>
          <a:ext cx="7741885" cy="49988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395289</xdr:colOff>
      <xdr:row>7</xdr:row>
      <xdr:rowOff>187503</xdr:rowOff>
    </xdr:from>
    <xdr:to>
      <xdr:col>13</xdr:col>
      <xdr:colOff>420687</xdr:colOff>
      <xdr:row>8</xdr:row>
      <xdr:rowOff>148696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40182738-0AB2-677A-5D6B-D34049388F6D}"/>
            </a:ext>
          </a:extLst>
        </xdr:cNvPr>
        <xdr:cNvSpPr/>
      </xdr:nvSpPr>
      <xdr:spPr>
        <a:xfrm>
          <a:off x="1017589" y="1521003"/>
          <a:ext cx="7492998" cy="15169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74449</xdr:colOff>
      <xdr:row>20</xdr:row>
      <xdr:rowOff>167398</xdr:rowOff>
    </xdr:from>
    <xdr:to>
      <xdr:col>12</xdr:col>
      <xdr:colOff>134939</xdr:colOff>
      <xdr:row>21</xdr:row>
      <xdr:rowOff>137582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6C5CE0AF-63CA-0C90-A9A9-20621763AC7E}"/>
            </a:ext>
          </a:extLst>
        </xdr:cNvPr>
        <xdr:cNvSpPr/>
      </xdr:nvSpPr>
      <xdr:spPr>
        <a:xfrm>
          <a:off x="6919749" y="3977398"/>
          <a:ext cx="682790" cy="16068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175331</xdr:colOff>
      <xdr:row>25</xdr:row>
      <xdr:rowOff>0</xdr:rowOff>
    </xdr:from>
    <xdr:to>
      <xdr:col>4</xdr:col>
      <xdr:colOff>590376</xdr:colOff>
      <xdr:row>25</xdr:row>
      <xdr:rowOff>0</xdr:rowOff>
    </xdr:to>
    <xdr:sp macro="" textlink="">
      <xdr:nvSpPr>
        <xdr:cNvPr id="22" name="Balão de Fala: Retângulo com Cantos Arredondados 21">
          <a:extLst>
            <a:ext uri="{FF2B5EF4-FFF2-40B4-BE49-F238E27FC236}">
              <a16:creationId xmlns:a16="http://schemas.microsoft.com/office/drawing/2014/main" id="{B727FE9D-ADF9-D992-1E33-75CE11CBA376}"/>
            </a:ext>
          </a:extLst>
        </xdr:cNvPr>
        <xdr:cNvSpPr/>
      </xdr:nvSpPr>
      <xdr:spPr>
        <a:xfrm>
          <a:off x="2658887" y="4762500"/>
          <a:ext cx="415045" cy="0"/>
        </a:xfrm>
        <a:prstGeom prst="wedgeRoundRectCallout">
          <a:avLst>
            <a:gd name="adj1" fmla="val 30967"/>
            <a:gd name="adj2" fmla="val -130371"/>
            <a:gd name="adj3" fmla="val 16667"/>
          </a:avLst>
        </a:prstGeom>
        <a:solidFill>
          <a:schemeClr val="bg1"/>
        </a:solidFill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153722</xdr:colOff>
      <xdr:row>20</xdr:row>
      <xdr:rowOff>169590</xdr:rowOff>
    </xdr:from>
    <xdr:to>
      <xdr:col>13</xdr:col>
      <xdr:colOff>549384</xdr:colOff>
      <xdr:row>21</xdr:row>
      <xdr:rowOff>134939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730596BC-CBE8-27E2-E811-40E4F63C4B2E}"/>
            </a:ext>
          </a:extLst>
        </xdr:cNvPr>
        <xdr:cNvSpPr/>
      </xdr:nvSpPr>
      <xdr:spPr>
        <a:xfrm>
          <a:off x="7621322" y="3979590"/>
          <a:ext cx="1017962" cy="15584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187332</xdr:colOff>
      <xdr:row>3</xdr:row>
      <xdr:rowOff>51330</xdr:rowOff>
    </xdr:from>
    <xdr:to>
      <xdr:col>9</xdr:col>
      <xdr:colOff>571500</xdr:colOff>
      <xdr:row>4</xdr:row>
      <xdr:rowOff>15300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BB02D80-29AB-181F-BCCB-83C6AE12E73D}"/>
            </a:ext>
          </a:extLst>
        </xdr:cNvPr>
        <xdr:cNvSpPr/>
      </xdr:nvSpPr>
      <xdr:spPr>
        <a:xfrm>
          <a:off x="809632" y="622830"/>
          <a:ext cx="5362568" cy="15447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102375</xdr:colOff>
      <xdr:row>1</xdr:row>
      <xdr:rowOff>123825</xdr:rowOff>
    </xdr:from>
    <xdr:to>
      <xdr:col>1</xdr:col>
      <xdr:colOff>1362075</xdr:colOff>
      <xdr:row>1</xdr:row>
      <xdr:rowOff>411975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17251527-2A47-41C4-91A0-49E1EBF49A0C}"/>
            </a:ext>
          </a:extLst>
        </xdr:cNvPr>
        <xdr:cNvGrpSpPr/>
      </xdr:nvGrpSpPr>
      <xdr:grpSpPr>
        <a:xfrm>
          <a:off x="254775" y="238125"/>
          <a:ext cx="1259700" cy="288150"/>
          <a:chOff x="626250" y="235725"/>
          <a:chExt cx="1259700" cy="2881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F873C908-DD85-4352-947E-733154AA35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6250" y="235725"/>
            <a:ext cx="288150" cy="288150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C1BA6C5A-CB54-42C3-A4EE-0CC2D198C575}"/>
              </a:ext>
            </a:extLst>
          </xdr:cNvPr>
          <xdr:cNvSpPr txBox="1"/>
        </xdr:nvSpPr>
        <xdr:spPr>
          <a:xfrm>
            <a:off x="942975" y="257175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accent1">
                    <a:lumMod val="75000"/>
                  </a:schemeClr>
                </a:solidFill>
              </a:rPr>
              <a:t>INSTRUÇÕES</a:t>
            </a:r>
          </a:p>
        </xdr:txBody>
      </xdr:sp>
    </xdr:grpSp>
    <xdr:clientData/>
  </xdr:twoCellAnchor>
  <xdr:twoCellAnchor editAs="absolute">
    <xdr:from>
      <xdr:col>1</xdr:col>
      <xdr:colOff>1520825</xdr:colOff>
      <xdr:row>1</xdr:row>
      <xdr:rowOff>123825</xdr:rowOff>
    </xdr:from>
    <xdr:to>
      <xdr:col>2</xdr:col>
      <xdr:colOff>1196975</xdr:colOff>
      <xdr:row>1</xdr:row>
      <xdr:rowOff>438150</xdr:rowOff>
    </xdr:to>
    <xdr:grpSp>
      <xdr:nvGrpSpPr>
        <xdr:cNvPr id="5" name="Agrupar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2E56693-AF8D-4CE2-B44B-2C26479F3FEC}"/>
            </a:ext>
          </a:extLst>
        </xdr:cNvPr>
        <xdr:cNvGrpSpPr/>
      </xdr:nvGrpSpPr>
      <xdr:grpSpPr>
        <a:xfrm>
          <a:off x="1673225" y="238125"/>
          <a:ext cx="1200150" cy="314325"/>
          <a:chOff x="2085975" y="219075"/>
          <a:chExt cx="1190625" cy="314325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3F187090-5E1A-4E5E-8E12-46FA8044C1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7" name="CaixaDeTexto 6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76D2E2B-39EF-46B5-8F5D-60CFF45CD871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1</a:t>
            </a:r>
          </a:p>
        </xdr:txBody>
      </xdr:sp>
    </xdr:grpSp>
    <xdr:clientData/>
  </xdr:twoCellAnchor>
  <xdr:twoCellAnchor editAs="absolute">
    <xdr:from>
      <xdr:col>3</xdr:col>
      <xdr:colOff>136525</xdr:colOff>
      <xdr:row>1</xdr:row>
      <xdr:rowOff>123825</xdr:rowOff>
    </xdr:from>
    <xdr:to>
      <xdr:col>4</xdr:col>
      <xdr:colOff>146050</xdr:colOff>
      <xdr:row>1</xdr:row>
      <xdr:rowOff>438150</xdr:rowOff>
    </xdr:to>
    <xdr:grpSp>
      <xdr:nvGrpSpPr>
        <xdr:cNvPr id="8" name="Agrupar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3BA29DA-76D7-408D-ABF9-9293408B2819}"/>
            </a:ext>
          </a:extLst>
        </xdr:cNvPr>
        <xdr:cNvGrpSpPr/>
      </xdr:nvGrpSpPr>
      <xdr:grpSpPr>
        <a:xfrm>
          <a:off x="3032125" y="238125"/>
          <a:ext cx="1190625" cy="314325"/>
          <a:chOff x="2085975" y="219075"/>
          <a:chExt cx="1190625" cy="314325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8D4E1991-4E85-4414-BBAB-D5A97E31CA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5BA8394C-34AB-40B2-8426-D5DC7EC9498B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2</a:t>
            </a:r>
          </a:p>
        </xdr:txBody>
      </xdr:sp>
    </xdr:grpSp>
    <xdr:clientData/>
  </xdr:twoCellAnchor>
  <xdr:twoCellAnchor editAs="absolute">
    <xdr:from>
      <xdr:col>3</xdr:col>
      <xdr:colOff>190501</xdr:colOff>
      <xdr:row>7</xdr:row>
      <xdr:rowOff>28575</xdr:rowOff>
    </xdr:from>
    <xdr:to>
      <xdr:col>5</xdr:col>
      <xdr:colOff>904876</xdr:colOff>
      <xdr:row>13</xdr:row>
      <xdr:rowOff>38100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814FA524-0427-4077-B665-AA6399E00AA2}"/>
            </a:ext>
          </a:extLst>
        </xdr:cNvPr>
        <xdr:cNvGrpSpPr/>
      </xdr:nvGrpSpPr>
      <xdr:grpSpPr>
        <a:xfrm>
          <a:off x="3086101" y="1743075"/>
          <a:ext cx="3057525" cy="1181100"/>
          <a:chOff x="7537332" y="1338109"/>
          <a:chExt cx="3415179" cy="1295400"/>
        </a:xfrm>
        <a:solidFill>
          <a:srgbClr val="FBFBFB"/>
        </a:solidFill>
      </xdr:grpSpPr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6F14436C-9D0D-4EC7-8A4E-EF972930D04F}"/>
              </a:ext>
            </a:extLst>
          </xdr:cNvPr>
          <xdr:cNvSpPr txBox="1"/>
        </xdr:nvSpPr>
        <xdr:spPr>
          <a:xfrm>
            <a:off x="7537332" y="1338109"/>
            <a:ext cx="3415179" cy="1295400"/>
          </a:xfrm>
          <a:prstGeom prst="rect">
            <a:avLst/>
          </a:prstGeom>
          <a:grpFill/>
          <a:ln>
            <a:noFill/>
          </a:ln>
          <a:effectLst/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400" b="0" baseline="0">
                <a:solidFill>
                  <a:sysClr val="windowText" lastClr="000000"/>
                </a:solidFill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  <a:t>Função SOMA()</a:t>
            </a:r>
          </a:p>
          <a:p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r>
              <a:rPr lang="pt-BR" sz="1100" b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Realizar a Soma de todas as despesas</a:t>
            </a:r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r>
              <a:rPr lang="pt-BR" sz="1100" b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Sintaxe</a:t>
            </a:r>
            <a:r>
              <a:rPr lang="pt-BR" sz="1100" b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: =SOMA(núm1;[núm2];...)</a:t>
            </a:r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endParaRPr lang="pt-BR" sz="1100" b="1" baseline="0">
              <a:solidFill>
                <a:sysClr val="windowText" lastClr="000000"/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cxnSp macro="">
        <xdr:nvCxnSpPr>
          <xdr:cNvPr id="16" name="Conector reto 15">
            <a:extLst>
              <a:ext uri="{FF2B5EF4-FFF2-40B4-BE49-F238E27FC236}">
                <a16:creationId xmlns:a16="http://schemas.microsoft.com/office/drawing/2014/main" id="{1570A0A2-F6B4-4439-A386-23E426471C04}"/>
              </a:ext>
            </a:extLst>
          </xdr:cNvPr>
          <xdr:cNvCxnSpPr/>
        </xdr:nvCxnSpPr>
        <xdr:spPr>
          <a:xfrm>
            <a:off x="7590529" y="1868536"/>
            <a:ext cx="2962275" cy="0"/>
          </a:xfrm>
          <a:prstGeom prst="line">
            <a:avLst/>
          </a:prstGeom>
          <a:grpFill/>
          <a:ln>
            <a:solidFill>
              <a:schemeClr val="accent6"/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266701</xdr:colOff>
      <xdr:row>7</xdr:row>
      <xdr:rowOff>126579</xdr:rowOff>
    </xdr:from>
    <xdr:to>
      <xdr:col>5</xdr:col>
      <xdr:colOff>1066801</xdr:colOff>
      <xdr:row>11</xdr:row>
      <xdr:rowOff>119132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211FF4BF-D5B2-4F0C-9573-2140EEA47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1" y="1841079"/>
          <a:ext cx="800100" cy="764078"/>
        </a:xfrm>
        <a:prstGeom prst="rect">
          <a:avLst/>
        </a:prstGeom>
        <a:effectLst>
          <a:outerShdw blurRad="76200" dir="18900000" sy="23000" kx="-1200000" algn="bl" rotWithShape="0">
            <a:schemeClr val="bg1">
              <a:alpha val="20000"/>
            </a:schemeClr>
          </a:outerShdw>
        </a:effectLst>
      </xdr:spPr>
    </xdr:pic>
    <xdr:clientData/>
  </xdr:twoCellAnchor>
  <xdr:twoCellAnchor editAs="absolute">
    <xdr:from>
      <xdr:col>4</xdr:col>
      <xdr:colOff>600075</xdr:colOff>
      <xdr:row>28</xdr:row>
      <xdr:rowOff>19049</xdr:rowOff>
    </xdr:from>
    <xdr:to>
      <xdr:col>8</xdr:col>
      <xdr:colOff>361950</xdr:colOff>
      <xdr:row>34</xdr:row>
      <xdr:rowOff>114300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66D97115-F397-4AFF-A32E-D18218F1201F}"/>
            </a:ext>
          </a:extLst>
        </xdr:cNvPr>
        <xdr:cNvGrpSpPr/>
      </xdr:nvGrpSpPr>
      <xdr:grpSpPr>
        <a:xfrm>
          <a:off x="4676775" y="5791199"/>
          <a:ext cx="4371975" cy="1238251"/>
          <a:chOff x="7847034" y="1903146"/>
          <a:chExt cx="4489737" cy="1295400"/>
        </a:xfrm>
        <a:solidFill>
          <a:srgbClr val="FBFBFB"/>
        </a:solidFill>
      </xdr:grpSpPr>
      <xdr:sp macro="" textlink="">
        <xdr:nvSpPr>
          <xdr:cNvPr id="19" name="CaixaDeTexto 18">
            <a:extLst>
              <a:ext uri="{FF2B5EF4-FFF2-40B4-BE49-F238E27FC236}">
                <a16:creationId xmlns:a16="http://schemas.microsoft.com/office/drawing/2014/main" id="{1DB02320-913D-4018-B0DD-05D99DC8D1C4}"/>
              </a:ext>
            </a:extLst>
          </xdr:cNvPr>
          <xdr:cNvSpPr txBox="1"/>
        </xdr:nvSpPr>
        <xdr:spPr>
          <a:xfrm>
            <a:off x="7847034" y="1903146"/>
            <a:ext cx="4489737" cy="1295400"/>
          </a:xfrm>
          <a:prstGeom prst="rect">
            <a:avLst/>
          </a:prstGeom>
          <a:grpFill/>
          <a:ln>
            <a:noFill/>
          </a:ln>
          <a:effectLst/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400" b="0" baseline="0">
                <a:solidFill>
                  <a:sysClr val="windowText" lastClr="000000"/>
                </a:solidFill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  <a:t>Função SOMARPRODUTO()</a:t>
            </a:r>
          </a:p>
          <a:p>
            <a:br>
              <a:rPr lang="pt-BR" sz="1100" b="0" baseline="0">
                <a:solidFill>
                  <a:sysClr val="windowText" lastClr="000000"/>
                </a:solidFill>
                <a:effectLst/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</a:br>
            <a:r>
              <a:rPr lang="pt-BR" sz="1100" b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Soma dos produtos entre quantidade e preço unitário.</a:t>
            </a:r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r>
              <a:rPr lang="pt-BR" sz="110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Sintaxe:</a:t>
            </a:r>
            <a:r>
              <a:rPr lang="pt-BR" sz="110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 </a:t>
            </a:r>
            <a:r>
              <a:rPr lang="pt-BR" sz="110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=SOMARPRODUTO(Matriz1;[Matriz2];[Matriz3];...)</a:t>
            </a:r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endParaRPr lang="pt-BR" sz="1100" b="1" baseline="0">
              <a:solidFill>
                <a:sysClr val="windowText" lastClr="000000"/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cxnSp macro="">
        <xdr:nvCxnSpPr>
          <xdr:cNvPr id="20" name="Conector reto 19">
            <a:extLst>
              <a:ext uri="{FF2B5EF4-FFF2-40B4-BE49-F238E27FC236}">
                <a16:creationId xmlns:a16="http://schemas.microsoft.com/office/drawing/2014/main" id="{A6678B48-A355-461D-A41A-BB466A8492B7}"/>
              </a:ext>
            </a:extLst>
          </xdr:cNvPr>
          <xdr:cNvCxnSpPr/>
        </xdr:nvCxnSpPr>
        <xdr:spPr>
          <a:xfrm>
            <a:off x="7961116" y="2296152"/>
            <a:ext cx="2962275" cy="0"/>
          </a:xfrm>
          <a:prstGeom prst="line">
            <a:avLst/>
          </a:prstGeom>
          <a:grpFill/>
          <a:ln>
            <a:solidFill>
              <a:schemeClr val="accent6"/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9</xdr:col>
      <xdr:colOff>114300</xdr:colOff>
      <xdr:row>44</xdr:row>
      <xdr:rowOff>85725</xdr:rowOff>
    </xdr:from>
    <xdr:to>
      <xdr:col>12</xdr:col>
      <xdr:colOff>342900</xdr:colOff>
      <xdr:row>52</xdr:row>
      <xdr:rowOff>9525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5A7B30BE-D38A-482B-BDFA-1CB9AB2C79CE}"/>
            </a:ext>
          </a:extLst>
        </xdr:cNvPr>
        <xdr:cNvGrpSpPr/>
      </xdr:nvGrpSpPr>
      <xdr:grpSpPr>
        <a:xfrm>
          <a:off x="9686925" y="8915400"/>
          <a:ext cx="3686175" cy="1666875"/>
          <a:chOff x="8891010" y="-809236"/>
          <a:chExt cx="4489737" cy="1295400"/>
        </a:xfrm>
        <a:solidFill>
          <a:srgbClr val="FBFBFB"/>
        </a:solidFill>
      </xdr:grpSpPr>
      <xdr:sp macro="" textlink="">
        <xdr:nvSpPr>
          <xdr:cNvPr id="22" name="CaixaDeTexto 21">
            <a:extLst>
              <a:ext uri="{FF2B5EF4-FFF2-40B4-BE49-F238E27FC236}">
                <a16:creationId xmlns:a16="http://schemas.microsoft.com/office/drawing/2014/main" id="{964A028D-4090-4D60-A256-411BA686037A}"/>
              </a:ext>
            </a:extLst>
          </xdr:cNvPr>
          <xdr:cNvSpPr txBox="1"/>
        </xdr:nvSpPr>
        <xdr:spPr>
          <a:xfrm>
            <a:off x="8891010" y="-809236"/>
            <a:ext cx="4489737" cy="1295400"/>
          </a:xfrm>
          <a:prstGeom prst="rect">
            <a:avLst/>
          </a:prstGeom>
          <a:grpFill/>
          <a:ln>
            <a:noFill/>
          </a:ln>
          <a:effectLst/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400" b="0" baseline="0">
                <a:solidFill>
                  <a:sysClr val="windowText" lastClr="000000"/>
                </a:solidFill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  <a:t>Funções de arredondameto</a:t>
            </a:r>
          </a:p>
          <a:p>
            <a:pPr eaLnBrk="1" fontAlgn="auto" latinLnBrk="0" hangingPunct="1"/>
            <a:br>
              <a:rPr lang="pt-BR" sz="1100" b="0" baseline="0">
                <a:solidFill>
                  <a:sysClr val="windowText" lastClr="000000"/>
                </a:solidFill>
                <a:effectLst/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</a:br>
            <a:r>
              <a:rPr lang="pt-BR" sz="1100" b="0" i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Arred (Número;Número de dígitos)</a:t>
            </a:r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pPr eaLnBrk="1" fontAlgn="auto" latinLnBrk="0" hangingPunct="1"/>
            <a:r>
              <a:rPr lang="pt-BR" sz="1100" b="0" i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Arredondar.Para.Baixo (Número;Número de dígitos)</a:t>
            </a:r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pPr eaLnBrk="1" fontAlgn="auto" latinLnBrk="0" hangingPunct="1"/>
            <a:r>
              <a:rPr lang="pt-BR" sz="1100" b="0" i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Arredondar.Para.Cima (Número;Número de dígitos)</a:t>
            </a:r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pPr eaLnBrk="1" fontAlgn="auto" latinLnBrk="0" hangingPunct="1"/>
            <a:r>
              <a:rPr lang="pt-BR" sz="1100" b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Int </a:t>
            </a:r>
            <a:r>
              <a:rPr lang="pt-BR" sz="1100" b="0" i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(Número)</a:t>
            </a:r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pPr eaLnBrk="1" fontAlgn="auto" latinLnBrk="0" hangingPunct="1"/>
            <a:r>
              <a:rPr lang="pt-BR" sz="1100" b="0" i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Abs(Número)</a:t>
            </a:r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endParaRPr lang="pt-BR" sz="1100" b="1" baseline="0">
              <a:solidFill>
                <a:sysClr val="windowText" lastClr="000000"/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cxnSp macro="">
        <xdr:nvCxnSpPr>
          <xdr:cNvPr id="23" name="Conector reto 22">
            <a:extLst>
              <a:ext uri="{FF2B5EF4-FFF2-40B4-BE49-F238E27FC236}">
                <a16:creationId xmlns:a16="http://schemas.microsoft.com/office/drawing/2014/main" id="{F92AFE95-8B16-49BD-B114-59BC656ADBE5}"/>
              </a:ext>
            </a:extLst>
          </xdr:cNvPr>
          <xdr:cNvCxnSpPr/>
        </xdr:nvCxnSpPr>
        <xdr:spPr>
          <a:xfrm>
            <a:off x="8973326" y="-496731"/>
            <a:ext cx="3272193" cy="0"/>
          </a:xfrm>
          <a:prstGeom prst="line">
            <a:avLst/>
          </a:prstGeom>
          <a:grpFill/>
          <a:ln>
            <a:solidFill>
              <a:schemeClr val="accent6"/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438149</xdr:colOff>
      <xdr:row>8</xdr:row>
      <xdr:rowOff>142871</xdr:rowOff>
    </xdr:from>
    <xdr:to>
      <xdr:col>12</xdr:col>
      <xdr:colOff>161925</xdr:colOff>
      <xdr:row>15</xdr:row>
      <xdr:rowOff>19050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BF429F05-A947-47F0-9397-FF1A900862B3}"/>
            </a:ext>
          </a:extLst>
        </xdr:cNvPr>
        <xdr:cNvSpPr txBox="1"/>
      </xdr:nvSpPr>
      <xdr:spPr>
        <a:xfrm>
          <a:off x="9210674" y="2028821"/>
          <a:ext cx="3181351" cy="1209679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O</a:t>
          </a:r>
          <a:r>
            <a:rPr lang="pt-BR" sz="1100" baseline="0"/>
            <a:t> sinal </a:t>
          </a:r>
          <a:r>
            <a:rPr lang="pt-BR" sz="1100" b="1" baseline="0"/>
            <a:t>: (dois pontos) </a:t>
          </a:r>
          <a:r>
            <a:rPr lang="pt-BR" sz="1100" baseline="0"/>
            <a:t>é utilizado para selecionar um intervalo. O sinal </a:t>
          </a:r>
          <a:r>
            <a:rPr lang="pt-BR" sz="1100" b="1" baseline="0"/>
            <a:t>; (ponto e vírgula)</a:t>
          </a:r>
          <a:r>
            <a:rPr lang="pt-BR" sz="1100" baseline="0"/>
            <a:t> é utilizado para adicionar um novo argumento ou um novo intervalo. No exemplo ao lado podemo usar a função </a:t>
          </a:r>
          <a:r>
            <a:rPr lang="pt-BR" sz="1100" b="1" baseline="0"/>
            <a:t>=SOMA(M7:M10;M14:M17)</a:t>
          </a:r>
          <a:endParaRPr lang="pt-BR" sz="1100" b="1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102375</xdr:colOff>
      <xdr:row>1</xdr:row>
      <xdr:rowOff>123825</xdr:rowOff>
    </xdr:from>
    <xdr:to>
      <xdr:col>1</xdr:col>
      <xdr:colOff>1362075</xdr:colOff>
      <xdr:row>1</xdr:row>
      <xdr:rowOff>411975</xdr:rowOff>
    </xdr:to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36EB83-06C9-4A0D-8B19-72F7E86C7AC8}"/>
            </a:ext>
          </a:extLst>
        </xdr:cNvPr>
        <xdr:cNvGrpSpPr/>
      </xdr:nvGrpSpPr>
      <xdr:grpSpPr>
        <a:xfrm>
          <a:off x="254775" y="238125"/>
          <a:ext cx="1259700" cy="288150"/>
          <a:chOff x="626250" y="235725"/>
          <a:chExt cx="1259700" cy="2881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475A0029-8FF9-4F4C-84C7-445A1C921D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6250" y="235725"/>
            <a:ext cx="288150" cy="288150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85708AD7-6C7B-4DDC-BE4A-CF091C26E0BA}"/>
              </a:ext>
            </a:extLst>
          </xdr:cNvPr>
          <xdr:cNvSpPr txBox="1"/>
        </xdr:nvSpPr>
        <xdr:spPr>
          <a:xfrm>
            <a:off x="942975" y="257175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ysClr val="windowText" lastClr="000000"/>
                </a:solidFill>
              </a:rPr>
              <a:t>INSTRUÇÕES</a:t>
            </a:r>
          </a:p>
        </xdr:txBody>
      </xdr:sp>
    </xdr:grpSp>
    <xdr:clientData/>
  </xdr:twoCellAnchor>
  <xdr:twoCellAnchor editAs="absolute">
    <xdr:from>
      <xdr:col>1</xdr:col>
      <xdr:colOff>1520825</xdr:colOff>
      <xdr:row>1</xdr:row>
      <xdr:rowOff>123825</xdr:rowOff>
    </xdr:from>
    <xdr:to>
      <xdr:col>3</xdr:col>
      <xdr:colOff>101600</xdr:colOff>
      <xdr:row>1</xdr:row>
      <xdr:rowOff>438150</xdr:rowOff>
    </xdr:to>
    <xdr:grpSp>
      <xdr:nvGrpSpPr>
        <xdr:cNvPr id="5" name="Agrupar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8F00EB1-5099-404C-BCD0-01FD658F97A5}"/>
            </a:ext>
          </a:extLst>
        </xdr:cNvPr>
        <xdr:cNvGrpSpPr/>
      </xdr:nvGrpSpPr>
      <xdr:grpSpPr>
        <a:xfrm>
          <a:off x="1673225" y="238125"/>
          <a:ext cx="1200150" cy="314325"/>
          <a:chOff x="2085975" y="219075"/>
          <a:chExt cx="1190625" cy="314325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05E6B7C4-A402-435F-82DE-390F81B483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7" name="CaixaDeTexto 6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CCA3BE0-4723-4A1F-9C15-18878D5E53C1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accent1"/>
                </a:solidFill>
              </a:rPr>
              <a:t>EXERCICIO 1</a:t>
            </a:r>
          </a:p>
        </xdr:txBody>
      </xdr:sp>
    </xdr:grpSp>
    <xdr:clientData/>
  </xdr:twoCellAnchor>
  <xdr:twoCellAnchor editAs="absolute">
    <xdr:from>
      <xdr:col>3</xdr:col>
      <xdr:colOff>260350</xdr:colOff>
      <xdr:row>1</xdr:row>
      <xdr:rowOff>123825</xdr:rowOff>
    </xdr:from>
    <xdr:to>
      <xdr:col>4</xdr:col>
      <xdr:colOff>269875</xdr:colOff>
      <xdr:row>1</xdr:row>
      <xdr:rowOff>438150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E6E34AFD-4D35-4FE5-96D7-CFC37A87B96F}"/>
            </a:ext>
          </a:extLst>
        </xdr:cNvPr>
        <xdr:cNvGrpSpPr/>
      </xdr:nvGrpSpPr>
      <xdr:grpSpPr>
        <a:xfrm>
          <a:off x="3032125" y="238125"/>
          <a:ext cx="1190625" cy="314325"/>
          <a:chOff x="2085975" y="219075"/>
          <a:chExt cx="1190625" cy="314325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E91C91CC-F9A8-48D7-AB26-E1206E43FD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10" name="CaixaDeTexto 9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F6FBDE9A-F2C0-4544-AE90-B642EC7E4027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ysClr val="windowText" lastClr="000000"/>
                </a:solidFill>
              </a:rPr>
              <a:t>EXERCICIO 2</a:t>
            </a:r>
          </a:p>
        </xdr:txBody>
      </xdr:sp>
    </xdr:grpSp>
    <xdr:clientData/>
  </xdr:twoCellAnchor>
  <xdr:twoCellAnchor editAs="absolute">
    <xdr:from>
      <xdr:col>6</xdr:col>
      <xdr:colOff>219074</xdr:colOff>
      <xdr:row>7</xdr:row>
      <xdr:rowOff>9524</xdr:rowOff>
    </xdr:from>
    <xdr:to>
      <xdr:col>12</xdr:col>
      <xdr:colOff>22511</xdr:colOff>
      <xdr:row>16</xdr:row>
      <xdr:rowOff>76200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6292559C-2F1D-4FEB-8BAE-7AF9259D7780}"/>
            </a:ext>
          </a:extLst>
        </xdr:cNvPr>
        <xdr:cNvGrpSpPr/>
      </xdr:nvGrpSpPr>
      <xdr:grpSpPr>
        <a:xfrm>
          <a:off x="6467474" y="1885949"/>
          <a:ext cx="4546887" cy="1781176"/>
          <a:chOff x="7727767" y="766330"/>
          <a:chExt cx="4489737" cy="1295400"/>
        </a:xfrm>
        <a:solidFill>
          <a:srgbClr val="FBFBFB"/>
        </a:solidFill>
      </xdr:grpSpPr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E42A615D-C052-4498-8D9E-55FA918047DD}"/>
              </a:ext>
            </a:extLst>
          </xdr:cNvPr>
          <xdr:cNvSpPr txBox="1"/>
        </xdr:nvSpPr>
        <xdr:spPr>
          <a:xfrm>
            <a:off x="7727767" y="766330"/>
            <a:ext cx="4489737" cy="1295400"/>
          </a:xfrm>
          <a:prstGeom prst="rect">
            <a:avLst/>
          </a:prstGeom>
          <a:grpFill/>
          <a:ln>
            <a:noFill/>
          </a:ln>
          <a:effectLst/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400" b="0" baseline="0">
                <a:solidFill>
                  <a:sysClr val="windowText" lastClr="000000"/>
                </a:solidFill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  <a:t>NESTA ATIVIDADE</a:t>
            </a:r>
          </a:p>
          <a:p>
            <a:endParaRPr lang="pt-BR" sz="1100" b="1" baseline="0">
              <a:solidFill>
                <a:sysClr val="windowText" lastClr="000000"/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endParaRPr>
          </a:p>
          <a:p>
            <a:r>
              <a:rPr lang="pt-BR" sz="1100" b="1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TOTAL</a:t>
            </a:r>
            <a:r>
              <a:rPr lang="pt-BR" sz="1100" b="1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 COM COMISSÃO</a:t>
            </a:r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r>
              <a:rPr lang="pt-BR" sz="1100" b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Cálculo entre </a:t>
            </a:r>
            <a:r>
              <a:rPr lang="pt-BR" sz="1100" b="1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Valor Vendido </a:t>
            </a:r>
            <a:r>
              <a:rPr lang="pt-BR" sz="1100" b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e </a:t>
            </a:r>
            <a:r>
              <a:rPr lang="pt-BR" sz="1100" b="1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Comissão</a:t>
            </a:r>
            <a:r>
              <a:rPr lang="pt-BR" sz="1100" b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.</a:t>
            </a:r>
          </a:p>
          <a:p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r>
              <a:rPr lang="pt-BR" sz="1100" b="1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TOTAL DE VALORES VENDIDOS</a:t>
            </a:r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r>
              <a:rPr lang="pt-BR" sz="1100" b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Soma dos valores do</a:t>
            </a:r>
            <a:r>
              <a:rPr lang="pt-BR" sz="1100" b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 campo </a:t>
            </a:r>
            <a:r>
              <a:rPr lang="pt-BR" sz="1100" b="1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Total com Comissão</a:t>
            </a:r>
            <a:r>
              <a:rPr lang="pt-BR" sz="1100" b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. Apresente o resultado arredondado sem casas decimais.</a:t>
            </a:r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</xdr:txBody>
      </xdr:sp>
      <xdr:cxnSp macro="">
        <xdr:nvCxnSpPr>
          <xdr:cNvPr id="16" name="Conector reto 15">
            <a:extLst>
              <a:ext uri="{FF2B5EF4-FFF2-40B4-BE49-F238E27FC236}">
                <a16:creationId xmlns:a16="http://schemas.microsoft.com/office/drawing/2014/main" id="{27A7E9D3-4E33-48B3-8A44-E15748ACE9F1}"/>
              </a:ext>
            </a:extLst>
          </xdr:cNvPr>
          <xdr:cNvCxnSpPr/>
        </xdr:nvCxnSpPr>
        <xdr:spPr>
          <a:xfrm>
            <a:off x="7794443" y="1057722"/>
            <a:ext cx="2962275" cy="0"/>
          </a:xfrm>
          <a:prstGeom prst="line">
            <a:avLst/>
          </a:prstGeom>
          <a:grpFill/>
          <a:ln>
            <a:solidFill>
              <a:schemeClr val="accent6"/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102375</xdr:colOff>
      <xdr:row>1</xdr:row>
      <xdr:rowOff>123825</xdr:rowOff>
    </xdr:from>
    <xdr:to>
      <xdr:col>2</xdr:col>
      <xdr:colOff>600075</xdr:colOff>
      <xdr:row>1</xdr:row>
      <xdr:rowOff>411975</xdr:rowOff>
    </xdr:to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F58DB0-8979-4AA0-AF0F-DFC2DA954CFD}"/>
            </a:ext>
          </a:extLst>
        </xdr:cNvPr>
        <xdr:cNvGrpSpPr/>
      </xdr:nvGrpSpPr>
      <xdr:grpSpPr>
        <a:xfrm>
          <a:off x="254775" y="238125"/>
          <a:ext cx="1259700" cy="288150"/>
          <a:chOff x="626250" y="235725"/>
          <a:chExt cx="1259700" cy="2881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57C0B3F8-38EF-4243-B711-BA36C6CF00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6250" y="235725"/>
            <a:ext cx="288150" cy="288150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3923EA68-3867-4F49-9EB8-E7D5ED287DFD}"/>
              </a:ext>
            </a:extLst>
          </xdr:cNvPr>
          <xdr:cNvSpPr txBox="1"/>
        </xdr:nvSpPr>
        <xdr:spPr>
          <a:xfrm>
            <a:off x="942975" y="257175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ysClr val="windowText" lastClr="000000"/>
                </a:solidFill>
              </a:rPr>
              <a:t>INSTRUÇÕES</a:t>
            </a:r>
          </a:p>
        </xdr:txBody>
      </xdr:sp>
    </xdr:grpSp>
    <xdr:clientData/>
  </xdr:twoCellAnchor>
  <xdr:twoCellAnchor editAs="absolute">
    <xdr:from>
      <xdr:col>2</xdr:col>
      <xdr:colOff>758825</xdr:colOff>
      <xdr:row>1</xdr:row>
      <xdr:rowOff>123825</xdr:rowOff>
    </xdr:from>
    <xdr:to>
      <xdr:col>3</xdr:col>
      <xdr:colOff>425450</xdr:colOff>
      <xdr:row>1</xdr:row>
      <xdr:rowOff>438150</xdr:rowOff>
    </xdr:to>
    <xdr:grpSp>
      <xdr:nvGrpSpPr>
        <xdr:cNvPr id="5" name="Agrupar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ABA297A-5369-45AB-A10B-3533772D9D76}"/>
            </a:ext>
          </a:extLst>
        </xdr:cNvPr>
        <xdr:cNvGrpSpPr/>
      </xdr:nvGrpSpPr>
      <xdr:grpSpPr>
        <a:xfrm>
          <a:off x="1673225" y="238125"/>
          <a:ext cx="1190625" cy="314325"/>
          <a:chOff x="2085975" y="219075"/>
          <a:chExt cx="1190625" cy="314325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FD706219-4C4A-4A96-8A9F-5220079A2C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3F2D99B3-2976-4DB3-B292-73931FD4C0EF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1</a:t>
            </a:r>
          </a:p>
        </xdr:txBody>
      </xdr:sp>
    </xdr:grpSp>
    <xdr:clientData/>
  </xdr:twoCellAnchor>
  <xdr:twoCellAnchor editAs="absolute">
    <xdr:from>
      <xdr:col>3</xdr:col>
      <xdr:colOff>584200</xdr:colOff>
      <xdr:row>1</xdr:row>
      <xdr:rowOff>123825</xdr:rowOff>
    </xdr:from>
    <xdr:to>
      <xdr:col>4</xdr:col>
      <xdr:colOff>631825</xdr:colOff>
      <xdr:row>1</xdr:row>
      <xdr:rowOff>438150</xdr:rowOff>
    </xdr:to>
    <xdr:grpSp>
      <xdr:nvGrpSpPr>
        <xdr:cNvPr id="8" name="Agrupar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ED09E61-B000-440C-BBB9-900AE30B0D20}"/>
            </a:ext>
          </a:extLst>
        </xdr:cNvPr>
        <xdr:cNvGrpSpPr/>
      </xdr:nvGrpSpPr>
      <xdr:grpSpPr>
        <a:xfrm>
          <a:off x="3022600" y="238125"/>
          <a:ext cx="1190625" cy="314325"/>
          <a:chOff x="2085975" y="219075"/>
          <a:chExt cx="1190625" cy="314325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3229D116-39C1-4B5E-848E-59B8FB1324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54D52419-F824-4BF7-AF20-2BC086A91086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accent1"/>
                </a:solidFill>
              </a:rPr>
              <a:t>EXERCICIO 2</a:t>
            </a:r>
          </a:p>
        </xdr:txBody>
      </xdr:sp>
    </xdr:grpSp>
    <xdr:clientData/>
  </xdr:twoCellAnchor>
  <xdr:twoCellAnchor editAs="absolute">
    <xdr:from>
      <xdr:col>9</xdr:col>
      <xdr:colOff>152400</xdr:colOff>
      <xdr:row>5</xdr:row>
      <xdr:rowOff>120014</xdr:rowOff>
    </xdr:from>
    <xdr:to>
      <xdr:col>15</xdr:col>
      <xdr:colOff>91440</xdr:colOff>
      <xdr:row>22</xdr:row>
      <xdr:rowOff>120015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1F911AAA-27D7-4B6F-A107-97797F17D5F9}"/>
            </a:ext>
          </a:extLst>
        </xdr:cNvPr>
        <xdr:cNvGrpSpPr/>
      </xdr:nvGrpSpPr>
      <xdr:grpSpPr>
        <a:xfrm>
          <a:off x="9877425" y="1767839"/>
          <a:ext cx="3949065" cy="3238501"/>
          <a:chOff x="8607214" y="426030"/>
          <a:chExt cx="4489737" cy="1463243"/>
        </a:xfrm>
        <a:solidFill>
          <a:srgbClr val="F2F2F2"/>
        </a:solidFill>
      </xdr:grpSpPr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60C2A8AA-11AB-4AF5-99AA-58DEC5EAE71F}"/>
              </a:ext>
            </a:extLst>
          </xdr:cNvPr>
          <xdr:cNvSpPr txBox="1"/>
        </xdr:nvSpPr>
        <xdr:spPr>
          <a:xfrm>
            <a:off x="8607214" y="426030"/>
            <a:ext cx="4489737" cy="1463243"/>
          </a:xfrm>
          <a:prstGeom prst="rect">
            <a:avLst/>
          </a:prstGeom>
          <a:solidFill>
            <a:srgbClr val="FBFBFB"/>
          </a:solidFill>
          <a:ln>
            <a:noFill/>
          </a:ln>
          <a:effectLst/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400" b="0" baseline="0">
                <a:solidFill>
                  <a:sysClr val="windowText" lastClr="000000"/>
                </a:solidFill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  <a:t>NESTA ATIVIDADE</a:t>
            </a:r>
          </a:p>
          <a:p>
            <a:endParaRPr lang="pt-BR" sz="1100" b="1" baseline="0">
              <a:solidFill>
                <a:sysClr val="windowText" lastClr="000000"/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endParaRPr>
          </a:p>
          <a:p>
            <a:r>
              <a:rPr lang="pt-BR" sz="110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Para o evento Conferência Geek, foi contratado um convênio com o estacionamento local para os palestrantes e funcionários, você ficou encarregado do controle: </a:t>
            </a:r>
            <a:br>
              <a:rPr lang="pt-BR" sz="110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</a:br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r>
              <a:rPr lang="pt-BR" sz="110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- </a:t>
            </a:r>
            <a:r>
              <a:rPr lang="pt-BR" sz="1100" b="1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DURAÇÃO: </a:t>
            </a:r>
            <a:r>
              <a:rPr lang="pt-BR" sz="110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Calcule o tempo de estádia do veículo no estacionamento;</a:t>
            </a:r>
          </a:p>
          <a:p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pPr eaLnBrk="1" fontAlgn="auto" latinLnBrk="0" hangingPunct="1"/>
            <a:r>
              <a:rPr lang="pt-BR" sz="1100" b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- </a:t>
            </a:r>
            <a:r>
              <a:rPr lang="pt-BR" sz="1100" b="1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CONVERSÃO</a:t>
            </a:r>
            <a:r>
              <a:rPr lang="pt-BR" sz="110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. Converta o valor da estádia para decimal;</a:t>
            </a:r>
          </a:p>
          <a:p>
            <a:pPr eaLnBrk="1" fontAlgn="auto" latinLnBrk="0" hangingPunct="1"/>
            <a:endParaRPr lang="pt-BR" sz="1100" baseline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endParaRPr>
          </a:p>
          <a:p>
            <a:pPr eaLnBrk="1" fontAlgn="auto" latinLnBrk="0" hangingPunct="1"/>
            <a:r>
              <a:rPr lang="pt-BR" sz="1100" b="1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- ARREDONDADO: 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1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Arredonde de forma que tenha apenas a parte inteira disponível. </a:t>
            </a:r>
            <a:endParaRPr lang="pt-BR">
              <a:solidFill>
                <a:sysClr val="windowText" lastClr="000000"/>
              </a:solidFill>
              <a:effectLst/>
            </a:endParaRPr>
          </a:p>
          <a:p>
            <a:pPr eaLnBrk="1" fontAlgn="auto" latinLnBrk="0" hangingPunct="1"/>
            <a:r>
              <a:rPr lang="pt-BR" sz="110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O arredondamento deve ser levado para cima.</a:t>
            </a:r>
          </a:p>
          <a:p>
            <a:pPr eaLnBrk="1" fontAlgn="auto" latinLnBrk="0" hangingPunct="1"/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r>
              <a:rPr lang="pt-BR" sz="110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- </a:t>
            </a:r>
            <a:r>
              <a:rPr lang="pt-BR" sz="1100" b="1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VALOR</a:t>
            </a:r>
            <a:r>
              <a:rPr lang="pt-BR" sz="110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 </a:t>
            </a:r>
            <a:r>
              <a:rPr lang="pt-BR" sz="1100" b="1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TOTAL: </a:t>
            </a:r>
            <a:r>
              <a:rPr lang="pt-BR" sz="1100" b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Valor arredondado</a:t>
            </a:r>
            <a:r>
              <a:rPr lang="pt-BR" sz="110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* VALOR HORA;</a:t>
            </a:r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endParaRPr lang="pt-BR" sz="1100" b="1" baseline="0">
              <a:solidFill>
                <a:schemeClr val="tx1"/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cxnSp macro="">
        <xdr:nvCxnSpPr>
          <xdr:cNvPr id="16" name="Conector reto 15">
            <a:extLst>
              <a:ext uri="{FF2B5EF4-FFF2-40B4-BE49-F238E27FC236}">
                <a16:creationId xmlns:a16="http://schemas.microsoft.com/office/drawing/2014/main" id="{C1128941-B3AD-40F5-BD65-D8E2BC5ACFF4}"/>
              </a:ext>
            </a:extLst>
          </xdr:cNvPr>
          <xdr:cNvCxnSpPr/>
        </xdr:nvCxnSpPr>
        <xdr:spPr>
          <a:xfrm>
            <a:off x="8737131" y="624093"/>
            <a:ext cx="2962275" cy="0"/>
          </a:xfrm>
          <a:prstGeom prst="line">
            <a:avLst/>
          </a:prstGeom>
          <a:grpFill/>
          <a:ln>
            <a:solidFill>
              <a:schemeClr val="accent6"/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111900</xdr:colOff>
      <xdr:row>1</xdr:row>
      <xdr:rowOff>130175</xdr:rowOff>
    </xdr:from>
    <xdr:to>
      <xdr:col>2</xdr:col>
      <xdr:colOff>231775</xdr:colOff>
      <xdr:row>1</xdr:row>
      <xdr:rowOff>415150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426A1E0B-CFA9-4947-A400-A716CF270C84}"/>
            </a:ext>
          </a:extLst>
        </xdr:cNvPr>
        <xdr:cNvGrpSpPr/>
      </xdr:nvGrpSpPr>
      <xdr:grpSpPr>
        <a:xfrm>
          <a:off x="264300" y="244475"/>
          <a:ext cx="1253350" cy="284975"/>
          <a:chOff x="626250" y="235725"/>
          <a:chExt cx="1259700" cy="2881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052BDBAA-A1F2-4AD7-B3F6-B096F2A4FA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6250" y="235725"/>
            <a:ext cx="288150" cy="288150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2A3AC395-9E5D-471E-9FA1-AA318CD79A58}"/>
              </a:ext>
            </a:extLst>
          </xdr:cNvPr>
          <xdr:cNvSpPr txBox="1"/>
        </xdr:nvSpPr>
        <xdr:spPr>
          <a:xfrm>
            <a:off x="942975" y="257175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accent1">
                    <a:lumMod val="75000"/>
                  </a:schemeClr>
                </a:solidFill>
              </a:rPr>
              <a:t>INSTRUÇÕES</a:t>
            </a:r>
          </a:p>
        </xdr:txBody>
      </xdr:sp>
    </xdr:grpSp>
    <xdr:clientData/>
  </xdr:twoCellAnchor>
  <xdr:twoCellAnchor editAs="absolute">
    <xdr:from>
      <xdr:col>2</xdr:col>
      <xdr:colOff>384175</xdr:colOff>
      <xdr:row>1</xdr:row>
      <xdr:rowOff>130175</xdr:rowOff>
    </xdr:from>
    <xdr:to>
      <xdr:col>3</xdr:col>
      <xdr:colOff>434975</xdr:colOff>
      <xdr:row>1</xdr:row>
      <xdr:rowOff>438150</xdr:rowOff>
    </xdr:to>
    <xdr:grpSp>
      <xdr:nvGrpSpPr>
        <xdr:cNvPr id="5" name="Agrupar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0182B80-6C0E-435F-A33A-8E261E0A4F2D}"/>
            </a:ext>
          </a:extLst>
        </xdr:cNvPr>
        <xdr:cNvGrpSpPr/>
      </xdr:nvGrpSpPr>
      <xdr:grpSpPr>
        <a:xfrm>
          <a:off x="1670050" y="244475"/>
          <a:ext cx="1212850" cy="307975"/>
          <a:chOff x="2085975" y="219075"/>
          <a:chExt cx="1190625" cy="314325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82B80471-0555-402F-8B0D-EDD45242B7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7" name="CaixaDeTexto 6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4F78DB2-5522-4FA3-90FE-8F5E71E517B2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1</a:t>
            </a:r>
          </a:p>
        </xdr:txBody>
      </xdr:sp>
    </xdr:grpSp>
    <xdr:clientData/>
  </xdr:twoCellAnchor>
  <xdr:twoCellAnchor editAs="absolute">
    <xdr:from>
      <xdr:col>3</xdr:col>
      <xdr:colOff>587375</xdr:colOff>
      <xdr:row>1</xdr:row>
      <xdr:rowOff>130175</xdr:rowOff>
    </xdr:from>
    <xdr:to>
      <xdr:col>4</xdr:col>
      <xdr:colOff>723064</xdr:colOff>
      <xdr:row>1</xdr:row>
      <xdr:rowOff>438150</xdr:rowOff>
    </xdr:to>
    <xdr:grpSp>
      <xdr:nvGrpSpPr>
        <xdr:cNvPr id="8" name="Agrupar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6B150DE-8E6A-4FCB-A783-9CB60F6E6401}"/>
            </a:ext>
          </a:extLst>
        </xdr:cNvPr>
        <xdr:cNvGrpSpPr/>
      </xdr:nvGrpSpPr>
      <xdr:grpSpPr>
        <a:xfrm>
          <a:off x="3035300" y="244475"/>
          <a:ext cx="1202489" cy="307975"/>
          <a:chOff x="2085975" y="219075"/>
          <a:chExt cx="1190625" cy="314325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928943DE-7C62-4E33-AAE8-C77CB951419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10" name="CaixaDeTexto 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56B67B2A-CEB2-436C-A95C-BB5C13E1C4FF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2</a:t>
            </a:r>
          </a:p>
        </xdr:txBody>
      </xdr:sp>
    </xdr:grpSp>
    <xdr:clientData/>
  </xdr:twoCellAnchor>
  <xdr:twoCellAnchor>
    <xdr:from>
      <xdr:col>7</xdr:col>
      <xdr:colOff>138699</xdr:colOff>
      <xdr:row>2</xdr:row>
      <xdr:rowOff>397051</xdr:rowOff>
    </xdr:from>
    <xdr:to>
      <xdr:col>13</xdr:col>
      <xdr:colOff>152400</xdr:colOff>
      <xdr:row>20</xdr:row>
      <xdr:rowOff>238126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38136DF8-2588-4C02-A795-243BCA257982}"/>
            </a:ext>
          </a:extLst>
        </xdr:cNvPr>
        <xdr:cNvGrpSpPr/>
      </xdr:nvGrpSpPr>
      <xdr:grpSpPr>
        <a:xfrm>
          <a:off x="6634749" y="1101901"/>
          <a:ext cx="5395326" cy="3546300"/>
          <a:chOff x="3542588" y="17490971"/>
          <a:chExt cx="10714919" cy="3818267"/>
        </a:xfrm>
      </xdr:grpSpPr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94A3978C-BF8A-4467-98E0-1C65929D8EEA}"/>
              </a:ext>
            </a:extLst>
          </xdr:cNvPr>
          <xdr:cNvSpPr txBox="1"/>
        </xdr:nvSpPr>
        <xdr:spPr>
          <a:xfrm>
            <a:off x="3542588" y="17490971"/>
            <a:ext cx="10714919" cy="3818267"/>
          </a:xfrm>
          <a:prstGeom prst="rect">
            <a:avLst/>
          </a:prstGeom>
          <a:solidFill>
            <a:srgbClr val="FBFBFB"/>
          </a:solidFill>
          <a:ln>
            <a:noFill/>
          </a:ln>
          <a:effectLst/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400" b="0" baseline="0">
                <a:solidFill>
                  <a:sysClr val="windowText" lastClr="000000"/>
                </a:solidFill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  <a:t>Funções Estatísticas()</a:t>
            </a:r>
          </a:p>
          <a:p>
            <a:endParaRPr lang="pt-BR" sz="1100" b="1" baseline="0">
              <a:solidFill>
                <a:schemeClr val="tx1"/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endParaRPr>
          </a:p>
          <a:p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A função </a:t>
            </a:r>
            <a:r>
              <a:rPr lang="pt-BR" sz="1100" b="1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CONT.VALORES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 conta o número de células que não estão vazias em um intervalo.</a:t>
            </a:r>
            <a:r>
              <a:rPr lang="pt-BR" sz="1100" b="0" i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 </a:t>
            </a:r>
            <a:endParaRPr lang="pt-BR" sz="1100" b="0" i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endParaRPr>
          </a:p>
          <a:p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Sintaxe: =CONT.VALORES(valor1, [valor2], ...)</a:t>
            </a:r>
          </a:p>
          <a:p>
            <a:endParaRPr lang="pt-BR" sz="1100" b="0" i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endParaRPr>
          </a:p>
          <a:p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A função </a:t>
            </a:r>
            <a:r>
              <a:rPr lang="pt-BR" sz="1100" b="1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CONT.NÚM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 conta o número de células que contêm números</a:t>
            </a:r>
          </a:p>
          <a:p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Sintaxe: =CONT.NÚM(valor1, [valor2], ...)</a:t>
            </a:r>
          </a:p>
          <a:p>
            <a:endParaRPr lang="pt-BR" sz="1100" b="0" i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endParaRPr>
          </a:p>
          <a:p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A função</a:t>
            </a:r>
            <a:r>
              <a:rPr lang="pt-BR" sz="1100" b="0" i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 </a:t>
            </a:r>
            <a:r>
              <a:rPr lang="pt-BR" sz="1100" b="1" i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MÁXIMO</a:t>
            </a:r>
            <a:r>
              <a:rPr lang="pt-BR" sz="1100" b="0" i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 r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etorna o maior valor de um conjunto de valores.</a:t>
            </a:r>
          </a:p>
          <a:p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Sintaxe:</a:t>
            </a:r>
            <a:r>
              <a:rPr lang="pt-BR" sz="1100" b="0" i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 =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MÁXIMO(número1, [número2], ...)</a:t>
            </a:r>
          </a:p>
          <a:p>
            <a:endParaRPr lang="pt-BR" sz="1100" b="0" i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endParaRPr>
          </a:p>
          <a:p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A função </a:t>
            </a:r>
            <a:r>
              <a:rPr lang="pt-BR" sz="1100" b="1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MÍNIMO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 retorna o menor número na lista de argumentos.</a:t>
            </a:r>
          </a:p>
          <a:p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Sintaxe: =MÍNIMO(número1, [número2], ...)</a:t>
            </a:r>
          </a:p>
          <a:p>
            <a:endParaRPr lang="pt-BR" sz="1100" b="0" i="0" baseline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endParaRPr>
          </a:p>
          <a:p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A função </a:t>
            </a:r>
            <a:r>
              <a:rPr lang="pt-BR" sz="1100" b="1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MÉDIA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 devolve a média (média aritmética) dos argumentos.]</a:t>
            </a:r>
          </a:p>
          <a:p>
            <a:r>
              <a:rPr lang="pt-BR" sz="1100" b="0" i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Sintaxe: =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MÉDIA(número1; [número2]; ...)</a:t>
            </a:r>
          </a:p>
          <a:p>
            <a:endParaRPr lang="pt-BR" sz="1100" b="0" i="0" baseline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endParaRPr>
          </a:p>
          <a:p>
            <a:r>
              <a:rPr lang="pt-BR" sz="1100" b="0" i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A função </a:t>
            </a:r>
            <a:r>
              <a:rPr lang="pt-BR" sz="1100" b="1" i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CONTAR.VAZIO 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conta</a:t>
            </a:r>
            <a:r>
              <a:rPr lang="pt-BR" sz="1100" b="0" i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 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o número de células vazias em um intervalo de células.</a:t>
            </a:r>
          </a:p>
          <a:p>
            <a:r>
              <a:rPr lang="pt-BR" sz="1100" b="0" i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Sintaxe: = 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CONTAR.VAZIO(Intervalo)</a:t>
            </a:r>
            <a:endParaRPr lang="pt-BR" sz="1100" b="0" i="0" baseline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endParaRPr>
          </a:p>
        </xdr:txBody>
      </xdr:sp>
      <xdr:cxnSp macro="">
        <xdr:nvCxnSpPr>
          <xdr:cNvPr id="13" name="Conector reto 12">
            <a:extLst>
              <a:ext uri="{FF2B5EF4-FFF2-40B4-BE49-F238E27FC236}">
                <a16:creationId xmlns:a16="http://schemas.microsoft.com/office/drawing/2014/main" id="{78849C25-C2CB-4DB8-A9CA-F5D55F2513EB}"/>
              </a:ext>
            </a:extLst>
          </xdr:cNvPr>
          <xdr:cNvCxnSpPr/>
        </xdr:nvCxnSpPr>
        <xdr:spPr>
          <a:xfrm>
            <a:off x="3722796" y="17914660"/>
            <a:ext cx="6028661" cy="0"/>
          </a:xfrm>
          <a:prstGeom prst="line">
            <a:avLst/>
          </a:prstGeom>
          <a:ln>
            <a:solidFill>
              <a:schemeClr val="accent6"/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323850</xdr:colOff>
      <xdr:row>22</xdr:row>
      <xdr:rowOff>47625</xdr:rowOff>
    </xdr:from>
    <xdr:to>
      <xdr:col>13</xdr:col>
      <xdr:colOff>142876</xdr:colOff>
      <xdr:row>33</xdr:row>
      <xdr:rowOff>123825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1E78833C-A3AB-41A5-B564-FB750558940E}"/>
            </a:ext>
          </a:extLst>
        </xdr:cNvPr>
        <xdr:cNvGrpSpPr/>
      </xdr:nvGrpSpPr>
      <xdr:grpSpPr>
        <a:xfrm>
          <a:off x="6819900" y="5686425"/>
          <a:ext cx="5200651" cy="2209800"/>
          <a:chOff x="7296149" y="17611724"/>
          <a:chExt cx="5181601" cy="2867025"/>
        </a:xfrm>
        <a:solidFill>
          <a:srgbClr val="FBFBFB"/>
        </a:solidFill>
      </xdr:grpSpPr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6D6D2798-B4AC-426F-987D-CEB225E6997E}"/>
              </a:ext>
            </a:extLst>
          </xdr:cNvPr>
          <xdr:cNvSpPr txBox="1"/>
        </xdr:nvSpPr>
        <xdr:spPr>
          <a:xfrm>
            <a:off x="7296149" y="17611724"/>
            <a:ext cx="5181601" cy="2867025"/>
          </a:xfrm>
          <a:prstGeom prst="rect">
            <a:avLst/>
          </a:prstGeom>
          <a:grpFill/>
          <a:ln>
            <a:noFill/>
          </a:ln>
          <a:effectLst/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400" b="0" baseline="0">
                <a:solidFill>
                  <a:sysClr val="windowText" lastClr="000000"/>
                </a:solidFill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  <a:t>Função Maior e Menor</a:t>
            </a:r>
          </a:p>
          <a:p>
            <a:endParaRPr lang="pt-BR" sz="1100" b="1" baseline="0">
              <a:solidFill>
                <a:sysClr val="windowText" lastClr="000000"/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endParaRPr>
          </a:p>
          <a:p>
            <a:r>
              <a:rPr lang="pt-BR" sz="1100" b="1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FUNÇÕES</a:t>
            </a:r>
            <a:r>
              <a:rPr lang="pt-BR" sz="1100" b="1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 ESTATÍSTICAS </a:t>
            </a:r>
          </a:p>
          <a:p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r>
              <a:rPr lang="pt-BR" sz="1100" b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A função</a:t>
            </a:r>
            <a:r>
              <a:rPr lang="pt-BR" sz="1100" b="1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 Maior</a:t>
            </a:r>
            <a:r>
              <a:rPr lang="pt-BR" sz="1100" b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 r</a:t>
            </a:r>
            <a:r>
              <a:rPr lang="pt-BR" sz="110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etorna o maior número de acordo com a posição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100" b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Sintaxe: = </a:t>
            </a:r>
            <a:r>
              <a:rPr lang="pt-BR" sz="1100" b="1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MAIOR</a:t>
            </a:r>
            <a:r>
              <a:rPr lang="pt-BR" sz="110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(Intervalo de números; posição)</a:t>
            </a:r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pPr eaLnBrk="1" fontAlgn="auto" latinLnBrk="0" hangingPunct="1"/>
            <a:r>
              <a:rPr lang="pt-BR" sz="1100" b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A função </a:t>
            </a:r>
            <a:r>
              <a:rPr lang="pt-BR" sz="1100" b="1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Menor</a:t>
            </a:r>
            <a:r>
              <a:rPr lang="pt-BR" sz="110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 retorna o menor número de acordo com a posição</a:t>
            </a:r>
          </a:p>
          <a:p>
            <a:r>
              <a:rPr lang="pt-BR" sz="110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Sintaxe: =</a:t>
            </a:r>
            <a:r>
              <a:rPr lang="pt-BR" sz="1100" b="1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MENOR</a:t>
            </a:r>
            <a:r>
              <a:rPr lang="pt-BR" sz="110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(Intervalo de números; posição)</a:t>
            </a:r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endParaRPr lang="pt-BR" sz="1100" b="0" i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endParaRPr>
          </a:p>
          <a:p>
            <a:endParaRPr lang="pt-BR" sz="1100" b="0" i="0" baseline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endParaRPr>
          </a:p>
        </xdr:txBody>
      </xdr:sp>
      <xdr:cxnSp macro="">
        <xdr:nvCxnSpPr>
          <xdr:cNvPr id="16" name="Conector reto 15">
            <a:extLst>
              <a:ext uri="{FF2B5EF4-FFF2-40B4-BE49-F238E27FC236}">
                <a16:creationId xmlns:a16="http://schemas.microsoft.com/office/drawing/2014/main" id="{9C884AB0-53C7-47BC-90A6-092CA4F64CEF}"/>
              </a:ext>
            </a:extLst>
          </xdr:cNvPr>
          <xdr:cNvCxnSpPr/>
        </xdr:nvCxnSpPr>
        <xdr:spPr>
          <a:xfrm>
            <a:off x="7362825" y="18216009"/>
            <a:ext cx="3743325" cy="0"/>
          </a:xfrm>
          <a:prstGeom prst="line">
            <a:avLst/>
          </a:prstGeom>
          <a:grpFill/>
          <a:ln>
            <a:solidFill>
              <a:schemeClr val="accent6"/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4</xdr:col>
      <xdr:colOff>800534</xdr:colOff>
      <xdr:row>1</xdr:row>
      <xdr:rowOff>131445</xdr:rowOff>
    </xdr:from>
    <xdr:to>
      <xdr:col>6</xdr:col>
      <xdr:colOff>42913</xdr:colOff>
      <xdr:row>1</xdr:row>
      <xdr:rowOff>436245</xdr:rowOff>
    </xdr:to>
    <xdr:grpSp>
      <xdr:nvGrpSpPr>
        <xdr:cNvPr id="17" name="Agrupar 1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B19F99B-B597-411C-A31C-4620B65A4DEF}"/>
            </a:ext>
          </a:extLst>
        </xdr:cNvPr>
        <xdr:cNvGrpSpPr/>
      </xdr:nvGrpSpPr>
      <xdr:grpSpPr>
        <a:xfrm>
          <a:off x="4315259" y="245745"/>
          <a:ext cx="1223579" cy="304800"/>
          <a:chOff x="2085975" y="219075"/>
          <a:chExt cx="1190625" cy="314325"/>
        </a:xfrm>
      </xdr:grpSpPr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A3BB0C1C-7F2F-847A-DAA8-BC336EE167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19" name="CaixaDeTexto 18">
            <a:extLst>
              <a:ext uri="{FF2B5EF4-FFF2-40B4-BE49-F238E27FC236}">
                <a16:creationId xmlns:a16="http://schemas.microsoft.com/office/drawing/2014/main" id="{0C0B7994-5786-38FD-B48B-21B0EEDA2AB5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3</a:t>
            </a:r>
          </a:p>
        </xdr:txBody>
      </xdr:sp>
    </xdr:grp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102375</xdr:colOff>
      <xdr:row>1</xdr:row>
      <xdr:rowOff>123825</xdr:rowOff>
    </xdr:from>
    <xdr:to>
      <xdr:col>1</xdr:col>
      <xdr:colOff>1354137</xdr:colOff>
      <xdr:row>1</xdr:row>
      <xdr:rowOff>411975</xdr:rowOff>
    </xdr:to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B92262-4C9C-4D9C-ABAF-E13B00DC4DA8}"/>
            </a:ext>
          </a:extLst>
        </xdr:cNvPr>
        <xdr:cNvGrpSpPr/>
      </xdr:nvGrpSpPr>
      <xdr:grpSpPr>
        <a:xfrm>
          <a:off x="253188" y="234950"/>
          <a:ext cx="1251762" cy="288150"/>
          <a:chOff x="626250" y="235725"/>
          <a:chExt cx="1259700" cy="2881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F7D3F5E1-F05D-4CB8-81B5-6765262768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6250" y="235725"/>
            <a:ext cx="288150" cy="288150"/>
          </a:xfrm>
          <a:prstGeom prst="rect">
            <a:avLst/>
          </a:prstGeom>
        </xdr:spPr>
      </xdr:pic>
      <xdr:sp macro="" textlink="">
        <xdr:nvSpPr>
          <xdr:cNvPr id="4" name="CaixaDeTexto 3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121CA7B7-F7A1-46E4-9998-58C81DF18EC3}"/>
              </a:ext>
            </a:extLst>
          </xdr:cNvPr>
          <xdr:cNvSpPr txBox="1"/>
        </xdr:nvSpPr>
        <xdr:spPr>
          <a:xfrm>
            <a:off x="942975" y="257175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INSTRUÇÕES</a:t>
            </a:r>
          </a:p>
        </xdr:txBody>
      </xdr:sp>
    </xdr:grpSp>
    <xdr:clientData/>
  </xdr:twoCellAnchor>
  <xdr:twoCellAnchor editAs="absolute">
    <xdr:from>
      <xdr:col>2</xdr:col>
      <xdr:colOff>68262</xdr:colOff>
      <xdr:row>1</xdr:row>
      <xdr:rowOff>123825</xdr:rowOff>
    </xdr:from>
    <xdr:to>
      <xdr:col>3</xdr:col>
      <xdr:colOff>481012</xdr:colOff>
      <xdr:row>1</xdr:row>
      <xdr:rowOff>438150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88FED107-D210-4719-93FD-8F27B1393E56}"/>
            </a:ext>
          </a:extLst>
        </xdr:cNvPr>
        <xdr:cNvGrpSpPr/>
      </xdr:nvGrpSpPr>
      <xdr:grpSpPr>
        <a:xfrm>
          <a:off x="1663700" y="234950"/>
          <a:ext cx="1190625" cy="314325"/>
          <a:chOff x="2085975" y="219075"/>
          <a:chExt cx="1190625" cy="314325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9A80D114-CA80-4202-BA25-2AB812FBE2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9B0ADF45-46CB-40E5-821A-B6576696A38A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accent1">
                    <a:lumMod val="50000"/>
                  </a:schemeClr>
                </a:solidFill>
              </a:rPr>
              <a:t>EXERCICIO 1</a:t>
            </a:r>
          </a:p>
        </xdr:txBody>
      </xdr:sp>
    </xdr:grpSp>
    <xdr:clientData/>
  </xdr:twoCellAnchor>
  <xdr:twoCellAnchor editAs="absolute">
    <xdr:from>
      <xdr:col>4</xdr:col>
      <xdr:colOff>57150</xdr:colOff>
      <xdr:row>1</xdr:row>
      <xdr:rowOff>123825</xdr:rowOff>
    </xdr:from>
    <xdr:to>
      <xdr:col>5</xdr:col>
      <xdr:colOff>633412</xdr:colOff>
      <xdr:row>1</xdr:row>
      <xdr:rowOff>438150</xdr:rowOff>
    </xdr:to>
    <xdr:grpSp>
      <xdr:nvGrpSpPr>
        <xdr:cNvPr id="8" name="Agrupar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5F3C5CA-B59A-4148-803A-2545DBE2FED2}"/>
            </a:ext>
          </a:extLst>
        </xdr:cNvPr>
        <xdr:cNvGrpSpPr/>
      </xdr:nvGrpSpPr>
      <xdr:grpSpPr>
        <a:xfrm>
          <a:off x="3009900" y="234950"/>
          <a:ext cx="1203325" cy="314325"/>
          <a:chOff x="2085975" y="219075"/>
          <a:chExt cx="1190625" cy="314325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07C5138C-3A9C-4C25-8504-24F914D2C4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10" name="CaixaDeTexto 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FDAEE184-72A0-4911-AD89-62A1B98721DB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t-BR" sz="1100" b="1">
                <a:solidFill>
                  <a:schemeClr val="tx1"/>
                </a:solidFill>
              </a:rPr>
              <a:t>EXERCICIO 2</a:t>
            </a:r>
          </a:p>
        </xdr:txBody>
      </xdr:sp>
    </xdr:grpSp>
    <xdr:clientData/>
  </xdr:twoCellAnchor>
  <xdr:twoCellAnchor>
    <xdr:from>
      <xdr:col>10</xdr:col>
      <xdr:colOff>241301</xdr:colOff>
      <xdr:row>22</xdr:row>
      <xdr:rowOff>147640</xdr:rowOff>
    </xdr:from>
    <xdr:to>
      <xdr:col>14</xdr:col>
      <xdr:colOff>396875</xdr:colOff>
      <xdr:row>27</xdr:row>
      <xdr:rowOff>55563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3E5A6A41-8067-4E1D-9BC9-E9462EC54CDD}"/>
            </a:ext>
          </a:extLst>
        </xdr:cNvPr>
        <xdr:cNvSpPr txBox="1"/>
      </xdr:nvSpPr>
      <xdr:spPr>
        <a:xfrm>
          <a:off x="7178676" y="4783140"/>
          <a:ext cx="2759074" cy="963611"/>
        </a:xfrm>
        <a:prstGeom prst="rect">
          <a:avLst/>
        </a:prstGeom>
        <a:solidFill>
          <a:srgbClr val="FBFBFB"/>
        </a:solidFill>
        <a:ln>
          <a:noFill/>
        </a:ln>
        <a:effectLst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0" baseline="0">
              <a:solidFill>
                <a:sysClr val="windowText" lastClr="000000"/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rPr>
            <a:t>NESTA ATIVIDADE</a:t>
          </a:r>
          <a:r>
            <a:rPr lang="pt-BR" sz="1050" b="0">
              <a:solidFill>
                <a:schemeClr val="lt1"/>
              </a:solidFill>
              <a:effectLst/>
              <a:latin typeface="+mj-lt"/>
              <a:ea typeface="+mn-ea"/>
              <a:cs typeface="+mn-cs"/>
            </a:rPr>
            <a:t>Calcular</a:t>
          </a:r>
          <a:r>
            <a:rPr lang="pt-BR" sz="1050" b="0" baseline="0">
              <a:solidFill>
                <a:schemeClr val="lt1"/>
              </a:solidFill>
              <a:effectLst/>
              <a:latin typeface="+mj-lt"/>
              <a:ea typeface="+mn-ea"/>
              <a:cs typeface="+mn-cs"/>
            </a:rPr>
            <a:t> </a:t>
          </a:r>
          <a:r>
            <a:rPr lang="pt-BR" sz="1100" b="0" baseline="0">
              <a:solidFill>
                <a:schemeClr val="lt1"/>
              </a:solidFill>
              <a:effectLst/>
              <a:latin typeface="+mj-lt"/>
              <a:ea typeface="+mn-ea"/>
              <a:cs typeface="+mn-cs"/>
            </a:rPr>
            <a:t>os campos estatísticos ao lado.</a:t>
          </a:r>
          <a:endParaRPr lang="pt-BR" sz="1100" b="0">
            <a:solidFill>
              <a:sysClr val="windowText" lastClr="000000"/>
            </a:solidFill>
            <a:effectLst/>
            <a:latin typeface="+mj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Calcule</a:t>
          </a:r>
          <a:r>
            <a:rPr lang="pt-BR" sz="1100" b="0" baseline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 os campos estatísticos ao lado.</a:t>
          </a:r>
          <a:endParaRPr lang="pt-BR" sz="2400">
            <a:solidFill>
              <a:sysClr val="windowText" lastClr="000000"/>
            </a:solidFill>
            <a:effectLst/>
            <a:latin typeface="+mj-lt"/>
          </a:endParaRPr>
        </a:p>
      </xdr:txBody>
    </xdr:sp>
    <xdr:clientData/>
  </xdr:twoCellAnchor>
  <xdr:twoCellAnchor>
    <xdr:from>
      <xdr:col>10</xdr:col>
      <xdr:colOff>323850</xdr:colOff>
      <xdr:row>24</xdr:row>
      <xdr:rowOff>111125</xdr:rowOff>
    </xdr:from>
    <xdr:to>
      <xdr:col>13</xdr:col>
      <xdr:colOff>650875</xdr:colOff>
      <xdr:row>24</xdr:row>
      <xdr:rowOff>111127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D21A4D19-85E4-46D1-99D9-264E1EF17781}"/>
            </a:ext>
          </a:extLst>
        </xdr:cNvPr>
        <xdr:cNvCxnSpPr/>
      </xdr:nvCxnSpPr>
      <xdr:spPr>
        <a:xfrm flipV="1">
          <a:off x="7261225" y="5167313"/>
          <a:ext cx="2224088" cy="2"/>
        </a:xfrm>
        <a:prstGeom prst="line">
          <a:avLst/>
        </a:prstGeom>
        <a:ln>
          <a:solidFill>
            <a:schemeClr val="accent6"/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108725</xdr:colOff>
      <xdr:row>1</xdr:row>
      <xdr:rowOff>130175</xdr:rowOff>
    </xdr:from>
    <xdr:to>
      <xdr:col>1</xdr:col>
      <xdr:colOff>1352550</xdr:colOff>
      <xdr:row>1</xdr:row>
      <xdr:rowOff>415150</xdr:rowOff>
    </xdr:to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18352B-4B6C-4F31-9D97-CB5243D4CF27}"/>
            </a:ext>
          </a:extLst>
        </xdr:cNvPr>
        <xdr:cNvGrpSpPr/>
      </xdr:nvGrpSpPr>
      <xdr:grpSpPr>
        <a:xfrm>
          <a:off x="261125" y="244475"/>
          <a:ext cx="1243825" cy="284975"/>
          <a:chOff x="626250" y="235725"/>
          <a:chExt cx="1259700" cy="2881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85640F09-2604-4FC8-B59F-BD2A06E529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6250" y="235725"/>
            <a:ext cx="288150" cy="288150"/>
          </a:xfrm>
          <a:prstGeom prst="rect">
            <a:avLst/>
          </a:prstGeom>
        </xdr:spPr>
      </xdr:pic>
      <xdr:sp macro="" textlink="">
        <xdr:nvSpPr>
          <xdr:cNvPr id="4" name="CaixaDeTexto 3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C8C802BE-8CA0-44B6-837C-4C8B3DC720C0}"/>
              </a:ext>
            </a:extLst>
          </xdr:cNvPr>
          <xdr:cNvSpPr txBox="1"/>
        </xdr:nvSpPr>
        <xdr:spPr>
          <a:xfrm>
            <a:off x="942975" y="257175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ysClr val="windowText" lastClr="000000"/>
                </a:solidFill>
              </a:rPr>
              <a:t>INSTRUÇÕES</a:t>
            </a:r>
          </a:p>
        </xdr:txBody>
      </xdr:sp>
    </xdr:grpSp>
    <xdr:clientData/>
  </xdr:twoCellAnchor>
  <xdr:twoCellAnchor editAs="absolute">
    <xdr:from>
      <xdr:col>2</xdr:col>
      <xdr:colOff>69850</xdr:colOff>
      <xdr:row>1</xdr:row>
      <xdr:rowOff>130175</xdr:rowOff>
    </xdr:from>
    <xdr:to>
      <xdr:col>2</xdr:col>
      <xdr:colOff>1254125</xdr:colOff>
      <xdr:row>1</xdr:row>
      <xdr:rowOff>438150</xdr:rowOff>
    </xdr:to>
    <xdr:grpSp>
      <xdr:nvGrpSpPr>
        <xdr:cNvPr id="5" name="Agrupar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50DE35C-05B4-4120-A75D-27A8F04E5AFE}"/>
            </a:ext>
          </a:extLst>
        </xdr:cNvPr>
        <xdr:cNvGrpSpPr/>
      </xdr:nvGrpSpPr>
      <xdr:grpSpPr>
        <a:xfrm>
          <a:off x="1670050" y="244475"/>
          <a:ext cx="1184275" cy="307975"/>
          <a:chOff x="2085975" y="219075"/>
          <a:chExt cx="1190625" cy="314325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9493D679-F03C-4349-99FB-383EC09FE6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7" name="CaixaDeTexto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D98CE00D-93AB-4903-9DCD-5BD327ECC937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1</a:t>
            </a:r>
          </a:p>
        </xdr:txBody>
      </xdr:sp>
    </xdr:grpSp>
    <xdr:clientData/>
  </xdr:twoCellAnchor>
  <xdr:twoCellAnchor editAs="absolute">
    <xdr:from>
      <xdr:col>6</xdr:col>
      <xdr:colOff>273049</xdr:colOff>
      <xdr:row>2</xdr:row>
      <xdr:rowOff>152399</xdr:rowOff>
    </xdr:from>
    <xdr:to>
      <xdr:col>13</xdr:col>
      <xdr:colOff>171736</xdr:colOff>
      <xdr:row>12</xdr:row>
      <xdr:rowOff>73025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B541AA45-D8BC-48EE-A3B7-78564F2D1A4E}"/>
            </a:ext>
          </a:extLst>
        </xdr:cNvPr>
        <xdr:cNvGrpSpPr/>
      </xdr:nvGrpSpPr>
      <xdr:grpSpPr>
        <a:xfrm>
          <a:off x="6245224" y="857249"/>
          <a:ext cx="4384962" cy="1892301"/>
          <a:chOff x="7962899" y="1285874"/>
          <a:chExt cx="4489737" cy="1552575"/>
        </a:xfrm>
      </xdr:grpSpPr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960A9E92-F875-4BCA-8B77-C9E9E58DD3BE}"/>
              </a:ext>
            </a:extLst>
          </xdr:cNvPr>
          <xdr:cNvSpPr txBox="1"/>
        </xdr:nvSpPr>
        <xdr:spPr>
          <a:xfrm>
            <a:off x="7962899" y="1285874"/>
            <a:ext cx="4489737" cy="1552575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400" b="0" baseline="0">
                <a:solidFill>
                  <a:sysClr val="windowText" lastClr="000000"/>
                </a:solidFill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  <a:t>NESTA ATIVIDADE</a:t>
            </a:r>
          </a:p>
          <a:p>
            <a:endParaRPr lang="pt-BR" sz="1100" b="1" baseline="0">
              <a:solidFill>
                <a:sysClr val="windowText" lastClr="000000"/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endParaRPr>
          </a:p>
          <a:p>
            <a:r>
              <a:rPr lang="pt-BR" sz="1100" b="1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TOP 5 - MAIOR VENDA</a:t>
            </a:r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r>
              <a:rPr lang="pt-BR" sz="1100" b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Resuma os cinco maiores valores e arredonde-os de forma justa.</a:t>
            </a:r>
          </a:p>
          <a:p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r>
              <a:rPr lang="pt-BR" sz="1100" b="1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TOP 5 - MENOR VENDA</a:t>
            </a:r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r>
              <a:rPr lang="pt-BR" sz="1100" b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Liste os cinco menores valores e arredonde-os para cima.</a:t>
            </a:r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endParaRPr lang="pt-BR" sz="1100" b="1" baseline="0">
              <a:solidFill>
                <a:schemeClr val="tx1"/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cxnSp macro="">
        <xdr:nvCxnSpPr>
          <xdr:cNvPr id="13" name="Conector reto 12">
            <a:extLst>
              <a:ext uri="{FF2B5EF4-FFF2-40B4-BE49-F238E27FC236}">
                <a16:creationId xmlns:a16="http://schemas.microsoft.com/office/drawing/2014/main" id="{530D1B8F-9754-4D90-BB3D-4AAE282866B3}"/>
              </a:ext>
            </a:extLst>
          </xdr:cNvPr>
          <xdr:cNvCxnSpPr/>
        </xdr:nvCxnSpPr>
        <xdr:spPr>
          <a:xfrm>
            <a:off x="8029575" y="1724025"/>
            <a:ext cx="2962275" cy="0"/>
          </a:xfrm>
          <a:prstGeom prst="line">
            <a:avLst/>
          </a:prstGeom>
          <a:ln>
            <a:solidFill>
              <a:schemeClr val="accent6"/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4</xdr:col>
      <xdr:colOff>339725</xdr:colOff>
      <xdr:row>1</xdr:row>
      <xdr:rowOff>130175</xdr:rowOff>
    </xdr:from>
    <xdr:to>
      <xdr:col>5</xdr:col>
      <xdr:colOff>728345</xdr:colOff>
      <xdr:row>1</xdr:row>
      <xdr:rowOff>438150</xdr:rowOff>
    </xdr:to>
    <xdr:grpSp>
      <xdr:nvGrpSpPr>
        <xdr:cNvPr id="14" name="Agrupar 1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D73E4FE-2047-45FE-96DC-94BBD2F0ABCE}"/>
            </a:ext>
          </a:extLst>
        </xdr:cNvPr>
        <xdr:cNvGrpSpPr/>
      </xdr:nvGrpSpPr>
      <xdr:grpSpPr>
        <a:xfrm>
          <a:off x="4283075" y="244475"/>
          <a:ext cx="1236345" cy="307975"/>
          <a:chOff x="2085975" y="219075"/>
          <a:chExt cx="1190625" cy="314325"/>
        </a:xfrm>
      </xdr:grpSpPr>
      <xdr:pic>
        <xdr:nvPicPr>
          <xdr:cNvPr id="15" name="Imagem 14">
            <a:extLst>
              <a:ext uri="{FF2B5EF4-FFF2-40B4-BE49-F238E27FC236}">
                <a16:creationId xmlns:a16="http://schemas.microsoft.com/office/drawing/2014/main" id="{7BF8F7FE-A52D-7B92-DD29-3B95AFBAEA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16" name="CaixaDeTexto 15">
            <a:extLst>
              <a:ext uri="{FF2B5EF4-FFF2-40B4-BE49-F238E27FC236}">
                <a16:creationId xmlns:a16="http://schemas.microsoft.com/office/drawing/2014/main" id="{701A19F8-4F4B-B3E8-3C9D-4562A0E50557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3</a:t>
            </a:r>
          </a:p>
        </xdr:txBody>
      </xdr:sp>
    </xdr:grpSp>
    <xdr:clientData/>
  </xdr:twoCellAnchor>
  <xdr:twoCellAnchor editAs="absolute">
    <xdr:from>
      <xdr:col>2</xdr:col>
      <xdr:colOff>1272540</xdr:colOff>
      <xdr:row>1</xdr:row>
      <xdr:rowOff>129540</xdr:rowOff>
    </xdr:from>
    <xdr:to>
      <xdr:col>4</xdr:col>
      <xdr:colOff>167640</xdr:colOff>
      <xdr:row>1</xdr:row>
      <xdr:rowOff>450215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CA86534D-6723-4754-9EB0-E88B6D7EB39B}"/>
            </a:ext>
          </a:extLst>
        </xdr:cNvPr>
        <xdr:cNvGrpSpPr/>
      </xdr:nvGrpSpPr>
      <xdr:grpSpPr>
        <a:xfrm>
          <a:off x="2872740" y="243840"/>
          <a:ext cx="1238250" cy="320675"/>
          <a:chOff x="2085975" y="219075"/>
          <a:chExt cx="1190625" cy="314325"/>
        </a:xfrm>
      </xdr:grpSpPr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AD291986-574C-CFEA-1849-D9E32B9BDD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19" name="CaixaDeTexto 18">
            <a:extLst>
              <a:ext uri="{FF2B5EF4-FFF2-40B4-BE49-F238E27FC236}">
                <a16:creationId xmlns:a16="http://schemas.microsoft.com/office/drawing/2014/main" id="{AE5E8BF6-86ED-26A5-9234-765D57A15C0A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accent1">
                    <a:lumMod val="75000"/>
                  </a:schemeClr>
                </a:solidFill>
              </a:rPr>
              <a:t>EXERCICIO 2</a:t>
            </a:r>
          </a:p>
        </xdr:txBody>
      </xdr:sp>
    </xdr:grp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102375</xdr:colOff>
      <xdr:row>1</xdr:row>
      <xdr:rowOff>123825</xdr:rowOff>
    </xdr:from>
    <xdr:to>
      <xdr:col>1</xdr:col>
      <xdr:colOff>1344930</xdr:colOff>
      <xdr:row>1</xdr:row>
      <xdr:rowOff>411975</xdr:rowOff>
    </xdr:to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99C286-3AC1-4E56-A056-155CCE80A245}"/>
            </a:ext>
          </a:extLst>
        </xdr:cNvPr>
        <xdr:cNvGrpSpPr/>
      </xdr:nvGrpSpPr>
      <xdr:grpSpPr>
        <a:xfrm>
          <a:off x="254775" y="238125"/>
          <a:ext cx="1242555" cy="288150"/>
          <a:chOff x="626250" y="235725"/>
          <a:chExt cx="1259700" cy="2881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FFB623DB-ED4F-10FA-44A5-56855C698AC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6250" y="235725"/>
            <a:ext cx="288150" cy="288150"/>
          </a:xfrm>
          <a:prstGeom prst="rect">
            <a:avLst/>
          </a:prstGeom>
        </xdr:spPr>
      </xdr:pic>
      <xdr:sp macro="" textlink="">
        <xdr:nvSpPr>
          <xdr:cNvPr id="4" name="CaixaDeTexto 3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B3310E70-8C37-E89B-1582-FB9525D186D4}"/>
              </a:ext>
            </a:extLst>
          </xdr:cNvPr>
          <xdr:cNvSpPr txBox="1"/>
        </xdr:nvSpPr>
        <xdr:spPr>
          <a:xfrm>
            <a:off x="942975" y="257175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ysClr val="windowText" lastClr="000000"/>
                </a:solidFill>
              </a:rPr>
              <a:t>INSTRUÇÕES</a:t>
            </a:r>
          </a:p>
        </xdr:txBody>
      </xdr:sp>
    </xdr:grpSp>
    <xdr:clientData/>
  </xdr:twoCellAnchor>
  <xdr:twoCellAnchor editAs="absolute">
    <xdr:from>
      <xdr:col>2</xdr:col>
      <xdr:colOff>17780</xdr:colOff>
      <xdr:row>1</xdr:row>
      <xdr:rowOff>123825</xdr:rowOff>
    </xdr:from>
    <xdr:to>
      <xdr:col>3</xdr:col>
      <xdr:colOff>27305</xdr:colOff>
      <xdr:row>1</xdr:row>
      <xdr:rowOff>438150</xdr:rowOff>
    </xdr:to>
    <xdr:grpSp>
      <xdr:nvGrpSpPr>
        <xdr:cNvPr id="5" name="Agrupar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039D4B5-196B-4B09-84F5-29078CE82132}"/>
            </a:ext>
          </a:extLst>
        </xdr:cNvPr>
        <xdr:cNvGrpSpPr/>
      </xdr:nvGrpSpPr>
      <xdr:grpSpPr>
        <a:xfrm>
          <a:off x="1656080" y="238125"/>
          <a:ext cx="1190625" cy="314325"/>
          <a:chOff x="2085975" y="219075"/>
          <a:chExt cx="1190625" cy="314325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AE815CDD-846B-BE68-DDF8-4075587AED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7" name="CaixaDeTexto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AD531C55-DEEE-73C8-527E-8B2F00BACCD4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1</a:t>
            </a:r>
          </a:p>
        </xdr:txBody>
      </xdr:sp>
    </xdr:grpSp>
    <xdr:clientData/>
  </xdr:twoCellAnchor>
  <xdr:twoCellAnchor editAs="absolute">
    <xdr:from>
      <xdr:col>3</xdr:col>
      <xdr:colOff>179705</xdr:colOff>
      <xdr:row>1</xdr:row>
      <xdr:rowOff>123825</xdr:rowOff>
    </xdr:from>
    <xdr:to>
      <xdr:col>4</xdr:col>
      <xdr:colOff>532130</xdr:colOff>
      <xdr:row>1</xdr:row>
      <xdr:rowOff>438150</xdr:rowOff>
    </xdr:to>
    <xdr:grpSp>
      <xdr:nvGrpSpPr>
        <xdr:cNvPr id="8" name="Agrupar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8D40C00-CB3A-486B-9358-D0FFD9F17775}"/>
            </a:ext>
          </a:extLst>
        </xdr:cNvPr>
        <xdr:cNvGrpSpPr/>
      </xdr:nvGrpSpPr>
      <xdr:grpSpPr>
        <a:xfrm>
          <a:off x="2999105" y="238125"/>
          <a:ext cx="1238250" cy="314325"/>
          <a:chOff x="2085975" y="219075"/>
          <a:chExt cx="1190625" cy="314325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DEA76854-4FE7-4185-2593-D90BA411B4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0251FE22-1416-2F0F-EDE4-BF5425FDFA9D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2</a:t>
            </a:r>
          </a:p>
        </xdr:txBody>
      </xdr:sp>
    </xdr:grpSp>
    <xdr:clientData/>
  </xdr:twoCellAnchor>
  <xdr:twoCellAnchor editAs="absolute">
    <xdr:from>
      <xdr:col>3</xdr:col>
      <xdr:colOff>760094</xdr:colOff>
      <xdr:row>3</xdr:row>
      <xdr:rowOff>53339</xdr:rowOff>
    </xdr:from>
    <xdr:to>
      <xdr:col>9</xdr:col>
      <xdr:colOff>76486</xdr:colOff>
      <xdr:row>13</xdr:row>
      <xdr:rowOff>24765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C48DF573-953D-4F6A-8CED-2504AEB0E70A}"/>
            </a:ext>
          </a:extLst>
        </xdr:cNvPr>
        <xdr:cNvGrpSpPr/>
      </xdr:nvGrpSpPr>
      <xdr:grpSpPr>
        <a:xfrm>
          <a:off x="3579494" y="967739"/>
          <a:ext cx="4393217" cy="1895476"/>
          <a:chOff x="7962899" y="1285874"/>
          <a:chExt cx="4489737" cy="1552575"/>
        </a:xfrm>
      </xdr:grpSpPr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97164E56-3819-C1A9-90E6-2AEF4E871955}"/>
              </a:ext>
            </a:extLst>
          </xdr:cNvPr>
          <xdr:cNvSpPr txBox="1"/>
        </xdr:nvSpPr>
        <xdr:spPr>
          <a:xfrm>
            <a:off x="7962899" y="1285874"/>
            <a:ext cx="4489737" cy="1552575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400" b="0" baseline="0">
                <a:solidFill>
                  <a:sysClr val="windowText" lastClr="000000"/>
                </a:solidFill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  <a:t>NESTA ATIVIDADE</a:t>
            </a:r>
          </a:p>
          <a:p>
            <a:endParaRPr lang="pt-BR" sz="1100" b="1" baseline="0">
              <a:solidFill>
                <a:sysClr val="windowText" lastClr="000000"/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endParaRPr>
          </a:p>
          <a:p>
            <a:r>
              <a:rPr lang="pt-BR" sz="1100" b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Resuma as informações solicitadas, utilizando cálculo entre planilhas </a:t>
            </a:r>
            <a:br>
              <a:rPr lang="pt-BR" sz="1100" b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</a:br>
            <a:r>
              <a:rPr lang="pt-BR" sz="1100" b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Selecionando as informações da planilha: </a:t>
            </a:r>
            <a:r>
              <a:rPr lang="pt-BR" sz="1100" b="1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Base Vendas</a:t>
            </a:r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endParaRPr lang="pt-BR" sz="1100" b="1" baseline="0">
              <a:solidFill>
                <a:schemeClr val="tx1"/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cxnSp macro="">
        <xdr:nvCxnSpPr>
          <xdr:cNvPr id="13" name="Conector reto 12">
            <a:extLst>
              <a:ext uri="{FF2B5EF4-FFF2-40B4-BE49-F238E27FC236}">
                <a16:creationId xmlns:a16="http://schemas.microsoft.com/office/drawing/2014/main" id="{0C237A5A-9C0A-969F-1A41-E1CF76D6B851}"/>
              </a:ext>
            </a:extLst>
          </xdr:cNvPr>
          <xdr:cNvCxnSpPr/>
        </xdr:nvCxnSpPr>
        <xdr:spPr>
          <a:xfrm>
            <a:off x="8029575" y="1724025"/>
            <a:ext cx="2962275" cy="0"/>
          </a:xfrm>
          <a:prstGeom prst="line">
            <a:avLst/>
          </a:prstGeom>
          <a:ln>
            <a:solidFill>
              <a:schemeClr val="accent6"/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4</xdr:col>
      <xdr:colOff>568325</xdr:colOff>
      <xdr:row>1</xdr:row>
      <xdr:rowOff>123825</xdr:rowOff>
    </xdr:from>
    <xdr:to>
      <xdr:col>5</xdr:col>
      <xdr:colOff>966470</xdr:colOff>
      <xdr:row>1</xdr:row>
      <xdr:rowOff>438150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6AAB882C-55E7-968B-D4F6-032402F9927A}"/>
            </a:ext>
          </a:extLst>
        </xdr:cNvPr>
        <xdr:cNvGrpSpPr/>
      </xdr:nvGrpSpPr>
      <xdr:grpSpPr>
        <a:xfrm>
          <a:off x="4273550" y="238125"/>
          <a:ext cx="1245870" cy="314325"/>
          <a:chOff x="2085975" y="219075"/>
          <a:chExt cx="1190625" cy="314325"/>
        </a:xfrm>
      </xdr:grpSpPr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C3EDFB6D-F1D4-6FE6-B746-2CCF8D57C37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19" name="CaixaDeTexto 18">
            <a:extLst>
              <a:ext uri="{FF2B5EF4-FFF2-40B4-BE49-F238E27FC236}">
                <a16:creationId xmlns:a16="http://schemas.microsoft.com/office/drawing/2014/main" id="{7B145FC8-72C9-C2E2-3500-E33C69F47792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accent1">
                    <a:lumMod val="75000"/>
                  </a:schemeClr>
                </a:solidFill>
              </a:rPr>
              <a:t>EXERCICIO 3</a:t>
            </a:r>
          </a:p>
        </xdr:txBody>
      </xdr:sp>
    </xdr:grp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102375</xdr:colOff>
      <xdr:row>1</xdr:row>
      <xdr:rowOff>123825</xdr:rowOff>
    </xdr:from>
    <xdr:to>
      <xdr:col>2</xdr:col>
      <xdr:colOff>171450</xdr:colOff>
      <xdr:row>1</xdr:row>
      <xdr:rowOff>411975</xdr:rowOff>
    </xdr:to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31813A-1B8E-4B82-8DD1-847C1DDD9770}"/>
            </a:ext>
          </a:extLst>
        </xdr:cNvPr>
        <xdr:cNvGrpSpPr/>
      </xdr:nvGrpSpPr>
      <xdr:grpSpPr>
        <a:xfrm>
          <a:off x="254775" y="238125"/>
          <a:ext cx="1250175" cy="288150"/>
          <a:chOff x="626250" y="235725"/>
          <a:chExt cx="1259700" cy="2881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079AE144-3A07-45AC-4911-7178D5FDC7A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6250" y="235725"/>
            <a:ext cx="288150" cy="288150"/>
          </a:xfrm>
          <a:prstGeom prst="rect">
            <a:avLst/>
          </a:prstGeom>
        </xdr:spPr>
      </xdr:pic>
      <xdr:sp macro="" textlink="">
        <xdr:nvSpPr>
          <xdr:cNvPr id="4" name="CaixaDeTexto 3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244F654F-7921-296E-EA55-601B514A34DC}"/>
              </a:ext>
            </a:extLst>
          </xdr:cNvPr>
          <xdr:cNvSpPr txBox="1"/>
        </xdr:nvSpPr>
        <xdr:spPr>
          <a:xfrm>
            <a:off x="942975" y="257175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ysClr val="windowText" lastClr="000000"/>
                </a:solidFill>
              </a:rPr>
              <a:t>INSTRUÇÕES</a:t>
            </a:r>
          </a:p>
        </xdr:txBody>
      </xdr:sp>
    </xdr:grpSp>
    <xdr:clientData/>
  </xdr:twoCellAnchor>
  <xdr:twoCellAnchor editAs="absolute">
    <xdr:from>
      <xdr:col>2</xdr:col>
      <xdr:colOff>330200</xdr:colOff>
      <xdr:row>1</xdr:row>
      <xdr:rowOff>123825</xdr:rowOff>
    </xdr:from>
    <xdr:to>
      <xdr:col>3</xdr:col>
      <xdr:colOff>339725</xdr:colOff>
      <xdr:row>1</xdr:row>
      <xdr:rowOff>438150</xdr:rowOff>
    </xdr:to>
    <xdr:grpSp>
      <xdr:nvGrpSpPr>
        <xdr:cNvPr id="5" name="Agrupar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FCEC8CD-1FA4-4317-89A4-0C3DBB487A6B}"/>
            </a:ext>
          </a:extLst>
        </xdr:cNvPr>
        <xdr:cNvGrpSpPr/>
      </xdr:nvGrpSpPr>
      <xdr:grpSpPr>
        <a:xfrm>
          <a:off x="1663700" y="238125"/>
          <a:ext cx="1190625" cy="314325"/>
          <a:chOff x="2085975" y="219075"/>
          <a:chExt cx="1190625" cy="314325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C68D9452-065C-F642-B9A5-EAB6C1EBFA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7" name="CaixaDeTexto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7F8F9258-1230-EEB0-031F-4786EB3C0F0C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1</a:t>
            </a:r>
          </a:p>
        </xdr:txBody>
      </xdr:sp>
    </xdr:grpSp>
    <xdr:clientData/>
  </xdr:twoCellAnchor>
  <xdr:twoCellAnchor editAs="absolute">
    <xdr:from>
      <xdr:col>3</xdr:col>
      <xdr:colOff>492125</xdr:colOff>
      <xdr:row>1</xdr:row>
      <xdr:rowOff>123825</xdr:rowOff>
    </xdr:from>
    <xdr:to>
      <xdr:col>4</xdr:col>
      <xdr:colOff>844550</xdr:colOff>
      <xdr:row>1</xdr:row>
      <xdr:rowOff>438150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7EFFC84C-B36F-44C4-9929-7C1B47B0E1D8}"/>
            </a:ext>
          </a:extLst>
        </xdr:cNvPr>
        <xdr:cNvGrpSpPr/>
      </xdr:nvGrpSpPr>
      <xdr:grpSpPr>
        <a:xfrm>
          <a:off x="3006725" y="238125"/>
          <a:ext cx="1238250" cy="314325"/>
          <a:chOff x="2085975" y="219075"/>
          <a:chExt cx="1190625" cy="314325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623E2FFD-BA4D-87E6-B393-1E3D67C9CE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10" name="CaixaDeTexto 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4E40D3A4-9C9A-8C9A-009F-CA4CAA207CD6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accent1">
                    <a:lumMod val="75000"/>
                  </a:schemeClr>
                </a:solidFill>
              </a:rPr>
              <a:t>EXERCICIO 3</a:t>
            </a:r>
          </a:p>
        </xdr:txBody>
      </xdr:sp>
    </xdr:grp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105550</xdr:colOff>
      <xdr:row>1</xdr:row>
      <xdr:rowOff>127000</xdr:rowOff>
    </xdr:from>
    <xdr:to>
      <xdr:col>1</xdr:col>
      <xdr:colOff>1365250</xdr:colOff>
      <xdr:row>1</xdr:row>
      <xdr:rowOff>415150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5BE4CF10-D89A-4146-944F-FAB6A7DD8F82}"/>
            </a:ext>
          </a:extLst>
        </xdr:cNvPr>
        <xdr:cNvGrpSpPr/>
      </xdr:nvGrpSpPr>
      <xdr:grpSpPr>
        <a:xfrm>
          <a:off x="260331" y="246063"/>
          <a:ext cx="1259700" cy="288150"/>
          <a:chOff x="626250" y="235725"/>
          <a:chExt cx="1259700" cy="2881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F9C00BE3-E6C1-4A4A-900A-1518DB030E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6250" y="235725"/>
            <a:ext cx="288150" cy="288150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D45AFBC6-A408-4B10-B5C0-F477552F4BFB}"/>
              </a:ext>
            </a:extLst>
          </xdr:cNvPr>
          <xdr:cNvSpPr txBox="1"/>
        </xdr:nvSpPr>
        <xdr:spPr>
          <a:xfrm>
            <a:off x="942975" y="257175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accent1">
                    <a:lumMod val="75000"/>
                  </a:schemeClr>
                </a:solidFill>
              </a:rPr>
              <a:t>INSTRUÇÕES</a:t>
            </a:r>
          </a:p>
        </xdr:txBody>
      </xdr:sp>
    </xdr:grpSp>
    <xdr:clientData/>
  </xdr:twoCellAnchor>
  <xdr:twoCellAnchor editAs="absolute">
    <xdr:from>
      <xdr:col>2</xdr:col>
      <xdr:colOff>60325</xdr:colOff>
      <xdr:row>1</xdr:row>
      <xdr:rowOff>127000</xdr:rowOff>
    </xdr:from>
    <xdr:to>
      <xdr:col>2</xdr:col>
      <xdr:colOff>1268412</xdr:colOff>
      <xdr:row>1</xdr:row>
      <xdr:rowOff>438150</xdr:rowOff>
    </xdr:to>
    <xdr:grpSp>
      <xdr:nvGrpSpPr>
        <xdr:cNvPr id="5" name="Agrupar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654BB86-2A19-461F-9D3F-CC258095380F}"/>
            </a:ext>
          </a:extLst>
        </xdr:cNvPr>
        <xdr:cNvGrpSpPr/>
      </xdr:nvGrpSpPr>
      <xdr:grpSpPr>
        <a:xfrm>
          <a:off x="1667669" y="246063"/>
          <a:ext cx="1208087" cy="311150"/>
          <a:chOff x="2085975" y="219075"/>
          <a:chExt cx="1190625" cy="314325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A7214427-4551-4535-9332-CD9D98C652C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99EA197A-7921-46C4-A6C4-C089472051BD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1</a:t>
            </a:r>
          </a:p>
        </xdr:txBody>
      </xdr:sp>
    </xdr:grpSp>
    <xdr:clientData/>
  </xdr:twoCellAnchor>
  <xdr:twoCellAnchor editAs="absolute">
    <xdr:from>
      <xdr:col>2</xdr:col>
      <xdr:colOff>1427162</xdr:colOff>
      <xdr:row>1</xdr:row>
      <xdr:rowOff>127000</xdr:rowOff>
    </xdr:from>
    <xdr:to>
      <xdr:col>3</xdr:col>
      <xdr:colOff>1181894</xdr:colOff>
      <xdr:row>1</xdr:row>
      <xdr:rowOff>438150</xdr:rowOff>
    </xdr:to>
    <xdr:grpSp>
      <xdr:nvGrpSpPr>
        <xdr:cNvPr id="8" name="Agrupar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2A55FE6-1A77-4FE2-9E4C-6B9445E3056E}"/>
            </a:ext>
          </a:extLst>
        </xdr:cNvPr>
        <xdr:cNvGrpSpPr/>
      </xdr:nvGrpSpPr>
      <xdr:grpSpPr>
        <a:xfrm>
          <a:off x="3034506" y="246063"/>
          <a:ext cx="1195388" cy="311150"/>
          <a:chOff x="2085975" y="219075"/>
          <a:chExt cx="1190625" cy="314325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5D0EEC2C-9369-45AA-AB93-FEA0A9C6F8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2E547DB2-5107-401B-B3CC-B287C4161E31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2</a:t>
            </a:r>
          </a:p>
        </xdr:txBody>
      </xdr:sp>
    </xdr:grpSp>
    <xdr:clientData/>
  </xdr:twoCellAnchor>
  <xdr:twoCellAnchor editAs="oneCell">
    <xdr:from>
      <xdr:col>2</xdr:col>
      <xdr:colOff>438150</xdr:colOff>
      <xdr:row>3</xdr:row>
      <xdr:rowOff>176639</xdr:rowOff>
    </xdr:from>
    <xdr:to>
      <xdr:col>8</xdr:col>
      <xdr:colOff>464343</xdr:colOff>
      <xdr:row>8</xdr:row>
      <xdr:rowOff>514350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011CECCE-EFCA-4B0C-9197-FAA06A00A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4050" y="1464419"/>
          <a:ext cx="8341995" cy="32714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314325</xdr:colOff>
      <xdr:row>11</xdr:row>
      <xdr:rowOff>333375</xdr:rowOff>
    </xdr:from>
    <xdr:to>
      <xdr:col>12</xdr:col>
      <xdr:colOff>152399</xdr:colOff>
      <xdr:row>16</xdr:row>
      <xdr:rowOff>209550</xdr:rowOff>
    </xdr:to>
    <xdr:graphicFrame macro="">
      <xdr:nvGraphicFramePr>
        <xdr:cNvPr id="15" name="Espaço Reservado para Conteúdo 5">
          <a:extLst>
            <a:ext uri="{FF2B5EF4-FFF2-40B4-BE49-F238E27FC236}">
              <a16:creationId xmlns:a16="http://schemas.microsoft.com/office/drawing/2014/main" id="{C4C8BDC6-79D6-47BF-8002-61A57B4E8A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5</xdr:col>
      <xdr:colOff>695325</xdr:colOff>
      <xdr:row>65</xdr:row>
      <xdr:rowOff>69856</xdr:rowOff>
    </xdr:from>
    <xdr:to>
      <xdr:col>11</xdr:col>
      <xdr:colOff>222537</xdr:colOff>
      <xdr:row>74</xdr:row>
      <xdr:rowOff>22231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40A10674-3BC2-472E-829E-405C6748E47E}"/>
            </a:ext>
          </a:extLst>
        </xdr:cNvPr>
        <xdr:cNvGrpSpPr/>
      </xdr:nvGrpSpPr>
      <xdr:grpSpPr>
        <a:xfrm>
          <a:off x="7196138" y="19953294"/>
          <a:ext cx="5885149" cy="1762125"/>
          <a:chOff x="7292560" y="22160946"/>
          <a:chExt cx="5270787" cy="1569203"/>
        </a:xfrm>
      </xdr:grpSpPr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9E950324-30EC-45A2-B1DD-4F83F21BC0E5}"/>
              </a:ext>
            </a:extLst>
          </xdr:cNvPr>
          <xdr:cNvSpPr txBox="1"/>
        </xdr:nvSpPr>
        <xdr:spPr>
          <a:xfrm>
            <a:off x="7292560" y="22160946"/>
            <a:ext cx="5270787" cy="1569203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400" b="0" baseline="0">
                <a:solidFill>
                  <a:sysClr val="windowText" lastClr="000000"/>
                </a:solidFill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  <a:t>NESTA ATIVIDADE</a:t>
            </a:r>
          </a:p>
          <a:p>
            <a:endParaRPr lang="pt-BR" sz="1100" b="1" baseline="0">
              <a:solidFill>
                <a:sysClr val="windowText" lastClr="000000"/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endParaRPr>
          </a:p>
          <a:p>
            <a:endParaRPr lang="pt-BR" sz="1100" b="1" baseline="0">
              <a:solidFill>
                <a:schemeClr val="tx1"/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endParaRPr>
          </a:p>
          <a:p>
            <a:r>
              <a:rPr lang="pt-BR" sz="110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rPr>
              <a:t>Se a </a:t>
            </a:r>
            <a:r>
              <a:rPr lang="pt-BR" sz="1100" b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rPr>
              <a:t>Região </a:t>
            </a:r>
            <a:r>
              <a:rPr lang="pt-BR" sz="110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rPr>
              <a:t>for Sudeste exiba "</a:t>
            </a:r>
            <a:r>
              <a:rPr lang="pt-BR" sz="1100" b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rPr>
              <a:t>Frete Grátis</a:t>
            </a:r>
            <a:r>
              <a:rPr lang="pt-BR" sz="110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rPr>
              <a:t>", caso contrário, cálcule o </a:t>
            </a:r>
            <a:r>
              <a:rPr lang="pt-BR" sz="1100" b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rPr>
              <a:t>Frete.</a:t>
            </a:r>
            <a:endParaRPr lang="pt-BR" sz="1100">
              <a:solidFill>
                <a:schemeClr val="tx1"/>
              </a:solidFill>
              <a:effectLst/>
              <a:latin typeface="+mj-lt"/>
              <a:ea typeface="+mn-ea"/>
              <a:cs typeface="+mn-cs"/>
            </a:endParaRPr>
          </a:p>
          <a:p>
            <a:endParaRPr lang="pt-BR" sz="1100">
              <a:solidFill>
                <a:schemeClr val="tx1"/>
              </a:solidFill>
              <a:effectLst/>
              <a:latin typeface="+mj-lt"/>
              <a:ea typeface="+mn-ea"/>
              <a:cs typeface="+mn-cs"/>
            </a:endParaRPr>
          </a:p>
          <a:p>
            <a:r>
              <a:rPr lang="pt-BR" sz="110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rPr>
              <a:t>Vale mencionar que</a:t>
            </a:r>
            <a:r>
              <a:rPr lang="pt-BR" sz="1100" baseline="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rPr>
              <a:t> o Excel não valida a forma de escrita (Maíuscula e Minúscula)</a:t>
            </a:r>
            <a:endParaRPr lang="pt-BR">
              <a:solidFill>
                <a:schemeClr val="tx1"/>
              </a:solidFill>
              <a:effectLst/>
              <a:latin typeface="+mj-lt"/>
            </a:endParaRPr>
          </a:p>
        </xdr:txBody>
      </xdr:sp>
      <xdr:cxnSp macro="">
        <xdr:nvCxnSpPr>
          <xdr:cNvPr id="18" name="Conector reto 17">
            <a:extLst>
              <a:ext uri="{FF2B5EF4-FFF2-40B4-BE49-F238E27FC236}">
                <a16:creationId xmlns:a16="http://schemas.microsoft.com/office/drawing/2014/main" id="{76209D5B-8A44-450C-AF49-ADBE1D7938A5}"/>
              </a:ext>
            </a:extLst>
          </xdr:cNvPr>
          <xdr:cNvCxnSpPr/>
        </xdr:nvCxnSpPr>
        <xdr:spPr>
          <a:xfrm>
            <a:off x="7370790" y="22599008"/>
            <a:ext cx="3743325" cy="0"/>
          </a:xfrm>
          <a:prstGeom prst="line">
            <a:avLst/>
          </a:prstGeom>
          <a:ln>
            <a:solidFill>
              <a:schemeClr val="accent6"/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4</xdr:col>
      <xdr:colOff>415131</xdr:colOff>
      <xdr:row>24</xdr:row>
      <xdr:rowOff>46037</xdr:rowOff>
    </xdr:from>
    <xdr:to>
      <xdr:col>8</xdr:col>
      <xdr:colOff>416718</xdr:colOff>
      <xdr:row>33</xdr:row>
      <xdr:rowOff>103186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A7D1B848-EE2B-4C05-BDC8-84B0CD093013}"/>
            </a:ext>
          </a:extLst>
        </xdr:cNvPr>
        <xdr:cNvGrpSpPr/>
      </xdr:nvGrpSpPr>
      <xdr:grpSpPr>
        <a:xfrm>
          <a:off x="5344319" y="11404600"/>
          <a:ext cx="4764087" cy="2271711"/>
          <a:chOff x="7962898" y="1285875"/>
          <a:chExt cx="5614041" cy="1626140"/>
        </a:xfrm>
        <a:solidFill>
          <a:srgbClr val="F2F2F2"/>
        </a:solidFill>
      </xdr:grpSpPr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2506191F-8733-4790-9A62-530A813719DE}"/>
              </a:ext>
            </a:extLst>
          </xdr:cNvPr>
          <xdr:cNvSpPr txBox="1"/>
        </xdr:nvSpPr>
        <xdr:spPr>
          <a:xfrm>
            <a:off x="7962898" y="1285875"/>
            <a:ext cx="5614041" cy="1626140"/>
          </a:xfrm>
          <a:prstGeom prst="rect">
            <a:avLst/>
          </a:prstGeom>
          <a:solidFill>
            <a:srgbClr val="FBFBFB"/>
          </a:solidFill>
          <a:ln>
            <a:noFill/>
          </a:ln>
          <a:effectLst/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400" b="0" baseline="0">
                <a:solidFill>
                  <a:sysClr val="windowText" lastClr="000000"/>
                </a:solidFill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  <a:t>Teste Lógico</a:t>
            </a:r>
          </a:p>
          <a:p>
            <a:endParaRPr lang="pt-BR" sz="1100" b="1" baseline="0">
              <a:solidFill>
                <a:sysClr val="windowText" lastClr="000000"/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endParaRPr>
          </a:p>
          <a:p>
            <a:endParaRPr lang="pt-BR" sz="1100" b="1" baseline="0">
              <a:solidFill>
                <a:schemeClr val="tx1"/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endParaRPr>
          </a:p>
          <a:p>
            <a:r>
              <a:rPr lang="pt-BR" sz="110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rPr>
              <a:t>Você também</a:t>
            </a:r>
            <a:r>
              <a:rPr lang="pt-BR" sz="1100" baseline="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rPr>
              <a:t> pode realizar comparações usando campos de texto, só não de esqueça das aspas ("") ao referencia-los. </a:t>
            </a:r>
            <a:br>
              <a:rPr lang="pt-BR" sz="1100" baseline="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rPr>
            </a:br>
            <a:br>
              <a:rPr lang="pt-BR" sz="1100" baseline="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rPr>
            </a:b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A única exceção é usar </a:t>
            </a:r>
            <a:r>
              <a:rPr lang="pt-BR" sz="1100" b="1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VERDADEIRO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 ou </a:t>
            </a:r>
            <a:r>
              <a:rPr lang="pt-BR" sz="1100" b="1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FALSO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 que o Excel reconhece automaticamente.</a:t>
            </a:r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</xdr:txBody>
      </xdr:sp>
      <xdr:cxnSp macro="">
        <xdr:nvCxnSpPr>
          <xdr:cNvPr id="24" name="Conector reto 23">
            <a:extLst>
              <a:ext uri="{FF2B5EF4-FFF2-40B4-BE49-F238E27FC236}">
                <a16:creationId xmlns:a16="http://schemas.microsoft.com/office/drawing/2014/main" id="{EA5D05A5-A1FD-43FE-A80F-E0457EFB4E4A}"/>
              </a:ext>
            </a:extLst>
          </xdr:cNvPr>
          <xdr:cNvCxnSpPr/>
        </xdr:nvCxnSpPr>
        <xdr:spPr>
          <a:xfrm>
            <a:off x="8029575" y="1634646"/>
            <a:ext cx="2962275" cy="0"/>
          </a:xfrm>
          <a:prstGeom prst="line">
            <a:avLst/>
          </a:prstGeom>
          <a:grpFill/>
          <a:ln>
            <a:solidFill>
              <a:schemeClr val="accent6"/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219074</xdr:colOff>
      <xdr:row>41</xdr:row>
      <xdr:rowOff>85724</xdr:rowOff>
    </xdr:from>
    <xdr:to>
      <xdr:col>13</xdr:col>
      <xdr:colOff>571500</xdr:colOff>
      <xdr:row>55</xdr:row>
      <xdr:rowOff>180974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F1451B31-7684-4BC8-A7BB-4C6CB20E8553}"/>
            </a:ext>
          </a:extLst>
        </xdr:cNvPr>
        <xdr:cNvGrpSpPr/>
      </xdr:nvGrpSpPr>
      <xdr:grpSpPr>
        <a:xfrm>
          <a:off x="9910762" y="15206662"/>
          <a:ext cx="5448301" cy="2893218"/>
          <a:chOff x="7296149" y="17611724"/>
          <a:chExt cx="4667251" cy="2867025"/>
        </a:xfrm>
      </xdr:grpSpPr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C04B5068-FB98-4E2B-BB9E-3B350CE82400}"/>
              </a:ext>
            </a:extLst>
          </xdr:cNvPr>
          <xdr:cNvSpPr txBox="1"/>
        </xdr:nvSpPr>
        <xdr:spPr>
          <a:xfrm>
            <a:off x="7296149" y="17611724"/>
            <a:ext cx="4667251" cy="2867025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400" b="0" baseline="0">
                <a:solidFill>
                  <a:sysClr val="windowText" lastClr="000000"/>
                </a:solidFill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  <a:t>Função SE()</a:t>
            </a:r>
          </a:p>
          <a:p>
            <a:endParaRPr lang="pt-BR" sz="1100" b="1" baseline="0">
              <a:solidFill>
                <a:schemeClr val="tx1"/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endParaRPr>
          </a:p>
          <a:p>
            <a:r>
              <a:rPr lang="pt-BR" sz="1100" b="0" baseline="0">
                <a:solidFill>
                  <a:schemeClr val="tx1"/>
                </a:solidFill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  <a:t>Verifica se uma condição foi satisfeita e retorna um valor se for </a:t>
            </a:r>
            <a:r>
              <a:rPr lang="pt-BR" sz="1100" b="1" baseline="0">
                <a:solidFill>
                  <a:schemeClr val="tx1"/>
                </a:solidFill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  <a:t>VERDADEIRO</a:t>
            </a:r>
            <a:r>
              <a:rPr lang="pt-BR" sz="1100" b="0" baseline="0">
                <a:solidFill>
                  <a:schemeClr val="tx1"/>
                </a:solidFill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  <a:t> e outro valor se for </a:t>
            </a:r>
            <a:r>
              <a:rPr lang="pt-BR" sz="1100" b="1" baseline="0">
                <a:solidFill>
                  <a:schemeClr val="tx1"/>
                </a:solidFill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  <a:t>FALSO.</a:t>
            </a:r>
          </a:p>
          <a:p>
            <a:endParaRPr lang="pt-BR" sz="1100" b="1" baseline="0">
              <a:solidFill>
                <a:schemeClr val="tx1"/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endParaRPr>
          </a:p>
          <a:p>
            <a:r>
              <a:rPr lang="pt-BR" sz="1100" b="1" baseline="0">
                <a:solidFill>
                  <a:schemeClr val="tx1"/>
                </a:solidFill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  <a:t>Sintaxe: 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=</a:t>
            </a:r>
            <a:r>
              <a:rPr lang="pt-BR" sz="1100" b="1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SE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(teste lógico;valor </a:t>
            </a:r>
            <a:r>
              <a:rPr lang="pt-BR" sz="1100" b="1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se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 verdadeiro;valor </a:t>
            </a:r>
            <a:r>
              <a:rPr lang="pt-BR" sz="1100" b="1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se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 falso)</a:t>
            </a:r>
          </a:p>
          <a:p>
            <a:endParaRPr lang="pt-BR" sz="1100" b="0" i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endParaRPr>
          </a:p>
          <a:p>
            <a:endParaRPr lang="pt-BR" sz="1100" b="0" i="0" baseline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2400" b="0" baseline="0">
                <a:solidFill>
                  <a:sysClr val="windowText" lastClr="000000"/>
                </a:solidFill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  <a:t>Nesta atividade</a:t>
            </a:r>
          </a:p>
          <a:p>
            <a:endParaRPr lang="pt-BR" sz="1100" b="1" baseline="0">
              <a:solidFill>
                <a:schemeClr val="tx1"/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endParaRPr>
          </a:p>
          <a:p>
            <a:r>
              <a:rPr lang="pt-BR" sz="110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rPr>
              <a:t>Se a </a:t>
            </a:r>
            <a:r>
              <a:rPr lang="pt-BR" sz="1100" b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rPr>
              <a:t>Média</a:t>
            </a:r>
            <a:r>
              <a:rPr lang="pt-BR" sz="110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rPr>
              <a:t> for &gt;= 7 exiba "</a:t>
            </a:r>
            <a:r>
              <a:rPr lang="pt-BR" sz="1100" b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rPr>
              <a:t>Aprovado</a:t>
            </a:r>
            <a:r>
              <a:rPr lang="pt-BR" sz="110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rPr>
              <a:t>", caso contrário exiba "</a:t>
            </a:r>
            <a:r>
              <a:rPr lang="pt-BR" sz="1100" b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rPr>
              <a:t>Reprovado</a:t>
            </a:r>
            <a:r>
              <a:rPr lang="pt-BR" sz="110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rPr>
              <a:t>"</a:t>
            </a:r>
            <a:endParaRPr lang="pt-BR">
              <a:solidFill>
                <a:schemeClr val="tx1"/>
              </a:solidFill>
              <a:effectLst/>
              <a:latin typeface="+mj-lt"/>
            </a:endParaRPr>
          </a:p>
        </xdr:txBody>
      </xdr:sp>
      <xdr:cxnSp macro="">
        <xdr:nvCxnSpPr>
          <xdr:cNvPr id="27" name="Conector reto 26">
            <a:extLst>
              <a:ext uri="{FF2B5EF4-FFF2-40B4-BE49-F238E27FC236}">
                <a16:creationId xmlns:a16="http://schemas.microsoft.com/office/drawing/2014/main" id="{0D4E6131-F5DA-4B83-A474-BDD46D960E84}"/>
              </a:ext>
            </a:extLst>
          </xdr:cNvPr>
          <xdr:cNvCxnSpPr/>
        </xdr:nvCxnSpPr>
        <xdr:spPr>
          <a:xfrm>
            <a:off x="7343775" y="18078450"/>
            <a:ext cx="3743325" cy="0"/>
          </a:xfrm>
          <a:prstGeom prst="line">
            <a:avLst/>
          </a:prstGeom>
          <a:ln>
            <a:solidFill>
              <a:schemeClr val="accent6"/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Conector reto 27">
            <a:extLst>
              <a:ext uri="{FF2B5EF4-FFF2-40B4-BE49-F238E27FC236}">
                <a16:creationId xmlns:a16="http://schemas.microsoft.com/office/drawing/2014/main" id="{AE2C011C-2EF0-487B-AA23-352E09881316}"/>
              </a:ext>
            </a:extLst>
          </xdr:cNvPr>
          <xdr:cNvCxnSpPr/>
        </xdr:nvCxnSpPr>
        <xdr:spPr>
          <a:xfrm>
            <a:off x="7315199" y="19611974"/>
            <a:ext cx="3743325" cy="0"/>
          </a:xfrm>
          <a:prstGeom prst="line">
            <a:avLst/>
          </a:prstGeom>
          <a:ln>
            <a:solidFill>
              <a:schemeClr val="accent6"/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102375</xdr:colOff>
      <xdr:row>1</xdr:row>
      <xdr:rowOff>123825</xdr:rowOff>
    </xdr:from>
    <xdr:to>
      <xdr:col>1</xdr:col>
      <xdr:colOff>1352550</xdr:colOff>
      <xdr:row>1</xdr:row>
      <xdr:rowOff>411975</xdr:rowOff>
    </xdr:to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D00DF3-363C-4BFE-9A8C-3404EF04AEB0}"/>
            </a:ext>
          </a:extLst>
        </xdr:cNvPr>
        <xdr:cNvGrpSpPr/>
      </xdr:nvGrpSpPr>
      <xdr:grpSpPr>
        <a:xfrm>
          <a:off x="254775" y="238125"/>
          <a:ext cx="1250175" cy="288150"/>
          <a:chOff x="626250" y="235725"/>
          <a:chExt cx="1259700" cy="2881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3F36863E-E697-4986-AC10-A133C80E2C4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6250" y="235725"/>
            <a:ext cx="288150" cy="288150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30113171-8F56-446F-B7F5-C3406F0AAAB9}"/>
              </a:ext>
            </a:extLst>
          </xdr:cNvPr>
          <xdr:cNvSpPr txBox="1"/>
        </xdr:nvSpPr>
        <xdr:spPr>
          <a:xfrm>
            <a:off x="942975" y="257175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INSTRUÇÕES</a:t>
            </a:r>
          </a:p>
        </xdr:txBody>
      </xdr:sp>
    </xdr:grpSp>
    <xdr:clientData/>
  </xdr:twoCellAnchor>
  <xdr:twoCellAnchor editAs="absolute">
    <xdr:from>
      <xdr:col>2</xdr:col>
      <xdr:colOff>82550</xdr:colOff>
      <xdr:row>1</xdr:row>
      <xdr:rowOff>123825</xdr:rowOff>
    </xdr:from>
    <xdr:to>
      <xdr:col>3</xdr:col>
      <xdr:colOff>215900</xdr:colOff>
      <xdr:row>1</xdr:row>
      <xdr:rowOff>438150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08BFF62A-AB9B-4F41-AA2A-FB4FBB4A8E13}"/>
            </a:ext>
          </a:extLst>
        </xdr:cNvPr>
        <xdr:cNvGrpSpPr/>
      </xdr:nvGrpSpPr>
      <xdr:grpSpPr>
        <a:xfrm>
          <a:off x="1663700" y="238125"/>
          <a:ext cx="1190625" cy="314325"/>
          <a:chOff x="2085975" y="219075"/>
          <a:chExt cx="1190625" cy="314325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BC40BBED-6D79-4254-BAD3-02932180C3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5593CCA0-7735-4AEC-B3A5-5517F4DCAE11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accent1">
                    <a:lumMod val="50000"/>
                  </a:schemeClr>
                </a:solidFill>
              </a:rPr>
              <a:t>EXERCICIO 1</a:t>
            </a:r>
          </a:p>
        </xdr:txBody>
      </xdr:sp>
    </xdr:grpSp>
    <xdr:clientData/>
  </xdr:twoCellAnchor>
  <xdr:twoCellAnchor editAs="absolute">
    <xdr:from>
      <xdr:col>3</xdr:col>
      <xdr:colOff>374650</xdr:colOff>
      <xdr:row>1</xdr:row>
      <xdr:rowOff>123825</xdr:rowOff>
    </xdr:from>
    <xdr:to>
      <xdr:col>4</xdr:col>
      <xdr:colOff>488950</xdr:colOff>
      <xdr:row>1</xdr:row>
      <xdr:rowOff>438150</xdr:rowOff>
    </xdr:to>
    <xdr:grpSp>
      <xdr:nvGrpSpPr>
        <xdr:cNvPr id="8" name="Agrupar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8772982-91DA-4FFB-B4D4-4ECF21A74BA2}"/>
            </a:ext>
          </a:extLst>
        </xdr:cNvPr>
        <xdr:cNvGrpSpPr/>
      </xdr:nvGrpSpPr>
      <xdr:grpSpPr>
        <a:xfrm>
          <a:off x="3013075" y="238125"/>
          <a:ext cx="1190625" cy="314325"/>
          <a:chOff x="2085975" y="219075"/>
          <a:chExt cx="1190625" cy="314325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F8832E3C-C89E-4BD4-BF05-79F0C690C4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2A57E0B0-7631-4D17-9378-64A2E3136A72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t-BR" sz="1100" b="1">
                <a:solidFill>
                  <a:schemeClr val="tx1"/>
                </a:solidFill>
              </a:rPr>
              <a:t>EXERCICIO 2</a:t>
            </a:r>
          </a:p>
        </xdr:txBody>
      </xdr:sp>
    </xdr:grpSp>
    <xdr:clientData/>
  </xdr:twoCellAnchor>
  <xdr:twoCellAnchor editAs="absolute">
    <xdr:from>
      <xdr:col>6</xdr:col>
      <xdr:colOff>600075</xdr:colOff>
      <xdr:row>3</xdr:row>
      <xdr:rowOff>31750</xdr:rowOff>
    </xdr:from>
    <xdr:to>
      <xdr:col>13</xdr:col>
      <xdr:colOff>393987</xdr:colOff>
      <xdr:row>9</xdr:row>
      <xdr:rowOff>69850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92F2CD6D-FC2B-4393-A6A9-AF52CE71464F}"/>
            </a:ext>
          </a:extLst>
        </xdr:cNvPr>
        <xdr:cNvGrpSpPr/>
      </xdr:nvGrpSpPr>
      <xdr:grpSpPr>
        <a:xfrm>
          <a:off x="6210300" y="946150"/>
          <a:ext cx="4556412" cy="1295400"/>
          <a:chOff x="7962899" y="1285875"/>
          <a:chExt cx="4489737" cy="1295400"/>
        </a:xfrm>
        <a:solidFill>
          <a:srgbClr val="F2F2F2"/>
        </a:solidFill>
      </xdr:grpSpPr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264647A2-CBEA-41AA-8FB2-1467382BDE13}"/>
              </a:ext>
            </a:extLst>
          </xdr:cNvPr>
          <xdr:cNvSpPr txBox="1"/>
        </xdr:nvSpPr>
        <xdr:spPr>
          <a:xfrm>
            <a:off x="7962899" y="1285875"/>
            <a:ext cx="4489737" cy="1295400"/>
          </a:xfrm>
          <a:prstGeom prst="rect">
            <a:avLst/>
          </a:prstGeom>
          <a:solidFill>
            <a:srgbClr val="FBFBFB"/>
          </a:solidFill>
          <a:ln>
            <a:noFill/>
          </a:ln>
          <a:effectLst/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400" b="0" baseline="0">
                <a:solidFill>
                  <a:sysClr val="windowText" lastClr="000000"/>
                </a:solidFill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  <a:t>NESTA ATIVIDADE</a:t>
            </a:r>
          </a:p>
          <a:p>
            <a:endParaRPr lang="pt-BR" sz="1100" b="1" baseline="0">
              <a:solidFill>
                <a:sysClr val="windowText" lastClr="000000"/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endParaRPr>
          </a:p>
          <a:p>
            <a:r>
              <a:rPr lang="pt-BR" sz="1200">
                <a:solidFill>
                  <a:schemeClr val="tx1"/>
                </a:solidFill>
              </a:rPr>
              <a:t>Se as </a:t>
            </a:r>
            <a:r>
              <a:rPr lang="pt-BR" sz="1200" b="1">
                <a:solidFill>
                  <a:srgbClr val="C00000"/>
                </a:solidFill>
              </a:rPr>
              <a:t>vendas forem maiores ou iguais à meta, </a:t>
            </a:r>
            <a:r>
              <a:rPr lang="pt-BR" sz="1200">
                <a:solidFill>
                  <a:schemeClr val="tx1"/>
                </a:solidFill>
              </a:rPr>
              <a:t>será exibido </a:t>
            </a:r>
            <a:r>
              <a:rPr lang="pt-BR" sz="1200" b="1">
                <a:solidFill>
                  <a:schemeClr val="tx1"/>
                </a:solidFill>
              </a:rPr>
              <a:t>"Atingida"; </a:t>
            </a:r>
            <a:r>
              <a:rPr lang="pt-BR" sz="1200">
                <a:solidFill>
                  <a:schemeClr val="tx1"/>
                </a:solidFill>
              </a:rPr>
              <a:t>caso contrário, será exibido </a:t>
            </a:r>
            <a:r>
              <a:rPr lang="pt-BR" sz="1200" b="1">
                <a:solidFill>
                  <a:schemeClr val="tx1"/>
                </a:solidFill>
              </a:rPr>
              <a:t>"Não Atingida"</a:t>
            </a:r>
            <a:endParaRPr lang="pt-BR" sz="1200" b="1" baseline="0">
              <a:solidFill>
                <a:schemeClr val="tx1"/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cxnSp macro="">
        <xdr:nvCxnSpPr>
          <xdr:cNvPr id="16" name="Conector reto 15">
            <a:extLst>
              <a:ext uri="{FF2B5EF4-FFF2-40B4-BE49-F238E27FC236}">
                <a16:creationId xmlns:a16="http://schemas.microsoft.com/office/drawing/2014/main" id="{67DEA307-39DF-4FD4-9123-60C54AC8F8F5}"/>
              </a:ext>
            </a:extLst>
          </xdr:cNvPr>
          <xdr:cNvCxnSpPr/>
        </xdr:nvCxnSpPr>
        <xdr:spPr>
          <a:xfrm>
            <a:off x="8001000" y="1771650"/>
            <a:ext cx="2962275" cy="0"/>
          </a:xfrm>
          <a:prstGeom prst="line">
            <a:avLst/>
          </a:prstGeom>
          <a:grpFill/>
          <a:ln>
            <a:solidFill>
              <a:schemeClr val="accent6"/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304803</xdr:colOff>
      <xdr:row>1</xdr:row>
      <xdr:rowOff>19050</xdr:rowOff>
    </xdr:from>
    <xdr:ext cx="756426" cy="648000"/>
    <xdr:pic>
      <xdr:nvPicPr>
        <xdr:cNvPr id="2" name="Imagem 1">
          <a:extLst>
            <a:ext uri="{FF2B5EF4-FFF2-40B4-BE49-F238E27FC236}">
              <a16:creationId xmlns:a16="http://schemas.microsoft.com/office/drawing/2014/main" id="{1B2983D2-D9A8-41B4-AD44-0C99B9414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3" y="209550"/>
          <a:ext cx="756426" cy="648000"/>
        </a:xfrm>
        <a:prstGeom prst="rect">
          <a:avLst/>
        </a:prstGeom>
      </xdr:spPr>
    </xdr:pic>
    <xdr:clientData/>
  </xdr:oneCellAnchor>
  <xdr:oneCellAnchor>
    <xdr:from>
      <xdr:col>0</xdr:col>
      <xdr:colOff>9527</xdr:colOff>
      <xdr:row>1</xdr:row>
      <xdr:rowOff>19050</xdr:rowOff>
    </xdr:from>
    <xdr:ext cx="759378" cy="648000"/>
    <xdr:pic>
      <xdr:nvPicPr>
        <xdr:cNvPr id="3" name="Imagem 2">
          <a:extLst>
            <a:ext uri="{FF2B5EF4-FFF2-40B4-BE49-F238E27FC236}">
              <a16:creationId xmlns:a16="http://schemas.microsoft.com/office/drawing/2014/main" id="{4A90B079-2C98-48DB-A6BF-59F5E405F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7" y="209550"/>
          <a:ext cx="759378" cy="648000"/>
        </a:xfrm>
        <a:prstGeom prst="rect">
          <a:avLst/>
        </a:prstGeom>
      </xdr:spPr>
    </xdr:pic>
    <xdr:clientData/>
  </xdr:oneCellAnchor>
  <xdr:oneCellAnchor>
    <xdr:from>
      <xdr:col>1</xdr:col>
      <xdr:colOff>295274</xdr:colOff>
      <xdr:row>1</xdr:row>
      <xdr:rowOff>95249</xdr:rowOff>
    </xdr:from>
    <xdr:ext cx="504000" cy="504000"/>
    <xdr:pic>
      <xdr:nvPicPr>
        <xdr:cNvPr id="4" name="Imagem 3">
          <a:extLst>
            <a:ext uri="{FF2B5EF4-FFF2-40B4-BE49-F238E27FC236}">
              <a16:creationId xmlns:a16="http://schemas.microsoft.com/office/drawing/2014/main" id="{C217FEC7-06AE-4262-B1AD-05F21DCAC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4" y="285749"/>
          <a:ext cx="504000" cy="504000"/>
        </a:xfrm>
        <a:prstGeom prst="rect">
          <a:avLst/>
        </a:prstGeom>
      </xdr:spPr>
    </xdr:pic>
    <xdr:clientData/>
  </xdr:oneCellAnchor>
  <xdr:oneCellAnchor>
    <xdr:from>
      <xdr:col>16380</xdr:col>
      <xdr:colOff>561975</xdr:colOff>
      <xdr:row>1</xdr:row>
      <xdr:rowOff>9525</xdr:rowOff>
    </xdr:from>
    <xdr:ext cx="759378" cy="648000"/>
    <xdr:pic>
      <xdr:nvPicPr>
        <xdr:cNvPr id="5" name="Imagem 4">
          <a:extLst>
            <a:ext uri="{FF2B5EF4-FFF2-40B4-BE49-F238E27FC236}">
              <a16:creationId xmlns:a16="http://schemas.microsoft.com/office/drawing/2014/main" id="{0779DE34-B84B-4891-A413-F30333534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5809975" y="200025"/>
          <a:ext cx="759378" cy="648000"/>
        </a:xfrm>
        <a:prstGeom prst="rect">
          <a:avLst/>
        </a:prstGeom>
      </xdr:spPr>
    </xdr:pic>
    <xdr:clientData/>
  </xdr:oneCellAnchor>
  <xdr:oneCellAnchor>
    <xdr:from>
      <xdr:col>16383</xdr:col>
      <xdr:colOff>188100</xdr:colOff>
      <xdr:row>1</xdr:row>
      <xdr:rowOff>7125</xdr:rowOff>
    </xdr:from>
    <xdr:ext cx="759378" cy="648000"/>
    <xdr:pic>
      <xdr:nvPicPr>
        <xdr:cNvPr id="6" name="Imagem 5">
          <a:extLst>
            <a:ext uri="{FF2B5EF4-FFF2-40B4-BE49-F238E27FC236}">
              <a16:creationId xmlns:a16="http://schemas.microsoft.com/office/drawing/2014/main" id="{3A19B9E8-DC40-44D4-806C-AE5A66890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7264900" y="197625"/>
          <a:ext cx="759378" cy="648000"/>
        </a:xfrm>
        <a:prstGeom prst="rect">
          <a:avLst/>
        </a:prstGeom>
      </xdr:spPr>
    </xdr:pic>
    <xdr:clientData/>
  </xdr:oneCellAnchor>
  <xdr:oneCellAnchor>
    <xdr:from>
      <xdr:col>16382</xdr:col>
      <xdr:colOff>190497</xdr:colOff>
      <xdr:row>1</xdr:row>
      <xdr:rowOff>123824</xdr:rowOff>
    </xdr:from>
    <xdr:ext cx="504000" cy="504000"/>
    <xdr:pic>
      <xdr:nvPicPr>
        <xdr:cNvPr id="7" name="Imagem 6">
          <a:extLst>
            <a:ext uri="{FF2B5EF4-FFF2-40B4-BE49-F238E27FC236}">
              <a16:creationId xmlns:a16="http://schemas.microsoft.com/office/drawing/2014/main" id="{2AD19288-F4BC-401D-B2E5-FFC50F403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6657697" y="314324"/>
          <a:ext cx="504000" cy="5040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1048571</xdr:row>
      <xdr:rowOff>116662</xdr:rowOff>
    </xdr:from>
    <xdr:ext cx="759378" cy="648000"/>
    <xdr:pic>
      <xdr:nvPicPr>
        <xdr:cNvPr id="8" name="Imagem 7">
          <a:extLst>
            <a:ext uri="{FF2B5EF4-FFF2-40B4-BE49-F238E27FC236}">
              <a16:creationId xmlns:a16="http://schemas.microsoft.com/office/drawing/2014/main" id="{AE03988C-633D-480D-B687-4FA4213035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9752892162"/>
          <a:ext cx="759378" cy="648000"/>
        </a:xfrm>
        <a:prstGeom prst="rect">
          <a:avLst/>
        </a:prstGeom>
      </xdr:spPr>
    </xdr:pic>
    <xdr:clientData/>
  </xdr:oneCellAnchor>
  <xdr:oneCellAnchor>
    <xdr:from>
      <xdr:col>2</xdr:col>
      <xdr:colOff>280951</xdr:colOff>
      <xdr:row>1048571</xdr:row>
      <xdr:rowOff>116662</xdr:rowOff>
    </xdr:from>
    <xdr:ext cx="756426" cy="648000"/>
    <xdr:pic>
      <xdr:nvPicPr>
        <xdr:cNvPr id="9" name="Imagem 8">
          <a:extLst>
            <a:ext uri="{FF2B5EF4-FFF2-40B4-BE49-F238E27FC236}">
              <a16:creationId xmlns:a16="http://schemas.microsoft.com/office/drawing/2014/main" id="{7E8A8F5F-8DE7-4E41-B465-ED33E0347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0151" y="199752892162"/>
          <a:ext cx="756426" cy="648000"/>
        </a:xfrm>
        <a:prstGeom prst="rect">
          <a:avLst/>
        </a:prstGeom>
      </xdr:spPr>
    </xdr:pic>
    <xdr:clientData/>
  </xdr:oneCellAnchor>
  <xdr:oneCellAnchor>
    <xdr:from>
      <xdr:col>1</xdr:col>
      <xdr:colOff>276222</xdr:colOff>
      <xdr:row>1048572</xdr:row>
      <xdr:rowOff>9524</xdr:rowOff>
    </xdr:from>
    <xdr:ext cx="504000" cy="504000"/>
    <xdr:pic>
      <xdr:nvPicPr>
        <xdr:cNvPr id="10" name="Imagem 9">
          <a:extLst>
            <a:ext uri="{FF2B5EF4-FFF2-40B4-BE49-F238E27FC236}">
              <a16:creationId xmlns:a16="http://schemas.microsoft.com/office/drawing/2014/main" id="{1F170A65-D334-48D3-9A5C-A88397631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2" y="199752975524"/>
          <a:ext cx="504000" cy="504000"/>
        </a:xfrm>
        <a:prstGeom prst="rect">
          <a:avLst/>
        </a:prstGeom>
      </xdr:spPr>
    </xdr:pic>
    <xdr:clientData/>
  </xdr:oneCellAnchor>
  <xdr:oneCellAnchor>
    <xdr:from>
      <xdr:col>16380</xdr:col>
      <xdr:colOff>508073</xdr:colOff>
      <xdr:row>1048571</xdr:row>
      <xdr:rowOff>142875</xdr:rowOff>
    </xdr:from>
    <xdr:ext cx="759378" cy="648000"/>
    <xdr:pic>
      <xdr:nvPicPr>
        <xdr:cNvPr id="11" name="Imagem 10">
          <a:extLst>
            <a:ext uri="{FF2B5EF4-FFF2-40B4-BE49-F238E27FC236}">
              <a16:creationId xmlns:a16="http://schemas.microsoft.com/office/drawing/2014/main" id="{7859E1A6-CC3F-4885-BD31-10930699D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5756073" y="199752918375"/>
          <a:ext cx="759378" cy="648000"/>
        </a:xfrm>
        <a:prstGeom prst="rect">
          <a:avLst/>
        </a:prstGeom>
      </xdr:spPr>
    </xdr:pic>
    <xdr:clientData/>
  </xdr:oneCellAnchor>
  <xdr:oneCellAnchor>
    <xdr:from>
      <xdr:col>16383</xdr:col>
      <xdr:colOff>196074</xdr:colOff>
      <xdr:row>1048571</xdr:row>
      <xdr:rowOff>135675</xdr:rowOff>
    </xdr:from>
    <xdr:ext cx="756426" cy="648000"/>
    <xdr:pic>
      <xdr:nvPicPr>
        <xdr:cNvPr id="12" name="Imagem 11">
          <a:extLst>
            <a:ext uri="{FF2B5EF4-FFF2-40B4-BE49-F238E27FC236}">
              <a16:creationId xmlns:a16="http://schemas.microsoft.com/office/drawing/2014/main" id="{B5FF70CB-EE71-4EAE-9C99-E44F7364C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7272874" y="199752911175"/>
          <a:ext cx="756426" cy="648000"/>
        </a:xfrm>
        <a:prstGeom prst="rect">
          <a:avLst/>
        </a:prstGeom>
      </xdr:spPr>
    </xdr:pic>
    <xdr:clientData/>
  </xdr:oneCellAnchor>
  <xdr:oneCellAnchor>
    <xdr:from>
      <xdr:col>16382</xdr:col>
      <xdr:colOff>174695</xdr:colOff>
      <xdr:row>1048572</xdr:row>
      <xdr:rowOff>47624</xdr:rowOff>
    </xdr:from>
    <xdr:ext cx="504000" cy="504000"/>
    <xdr:pic>
      <xdr:nvPicPr>
        <xdr:cNvPr id="13" name="Imagem 12">
          <a:extLst>
            <a:ext uri="{FF2B5EF4-FFF2-40B4-BE49-F238E27FC236}">
              <a16:creationId xmlns:a16="http://schemas.microsoft.com/office/drawing/2014/main" id="{6E5B0AD8-3658-408B-AEF1-39CE1D6271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6641895" y="199753013624"/>
          <a:ext cx="504000" cy="504000"/>
        </a:xfrm>
        <a:prstGeom prst="rect">
          <a:avLst/>
        </a:prstGeom>
      </xdr:spPr>
    </xdr:pic>
    <xdr:clientData/>
  </xdr:oneCellAnchor>
  <xdr:twoCellAnchor>
    <xdr:from>
      <xdr:col>2</xdr:col>
      <xdr:colOff>323850</xdr:colOff>
      <xdr:row>8</xdr:row>
      <xdr:rowOff>142876</xdr:rowOff>
    </xdr:from>
    <xdr:to>
      <xdr:col>5</xdr:col>
      <xdr:colOff>523875</xdr:colOff>
      <xdr:row>12</xdr:row>
      <xdr:rowOff>66676</xdr:rowOff>
    </xdr:to>
    <xdr:sp macro="" textlink="">
      <xdr:nvSpPr>
        <xdr:cNvPr id="14" name="Texto Explicativo Retangular com Cantos Arredondados 11">
          <a:extLst>
            <a:ext uri="{FF2B5EF4-FFF2-40B4-BE49-F238E27FC236}">
              <a16:creationId xmlns:a16="http://schemas.microsoft.com/office/drawing/2014/main" id="{F93A79D1-484D-4241-AEA0-E501735B9F38}"/>
            </a:ext>
          </a:extLst>
        </xdr:cNvPr>
        <xdr:cNvSpPr/>
      </xdr:nvSpPr>
      <xdr:spPr>
        <a:xfrm>
          <a:off x="1543050" y="1666876"/>
          <a:ext cx="2028825" cy="685800"/>
        </a:xfrm>
        <a:prstGeom prst="wedgeRoundRectCallout">
          <a:avLst>
            <a:gd name="adj1" fmla="val -31683"/>
            <a:gd name="adj2" fmla="val -124966"/>
            <a:gd name="adj3" fmla="val 16667"/>
          </a:avLst>
        </a:prstGeom>
        <a:solidFill>
          <a:schemeClr val="bg1"/>
        </a:solidFill>
        <a:ln>
          <a:solidFill>
            <a:schemeClr val="accent1">
              <a:lumMod val="50000"/>
            </a:schemeClr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chemeClr val="accent1">
                  <a:lumMod val="50000"/>
                </a:schemeClr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rPr>
            <a:t>Você sabe a quantidade de colunas disponíveis no Excel 365 ?</a:t>
          </a:r>
        </a:p>
      </xdr:txBody>
    </xdr:sp>
    <xdr:clientData/>
  </xdr:twoCellAnchor>
  <xdr:twoCellAnchor>
    <xdr:from>
      <xdr:col>16379</xdr:col>
      <xdr:colOff>314325</xdr:colOff>
      <xdr:row>8</xdr:row>
      <xdr:rowOff>123824</xdr:rowOff>
    </xdr:from>
    <xdr:to>
      <xdr:col>16383</xdr:col>
      <xdr:colOff>38100</xdr:colOff>
      <xdr:row>14</xdr:row>
      <xdr:rowOff>9525</xdr:rowOff>
    </xdr:to>
    <xdr:sp macro="" textlink="">
      <xdr:nvSpPr>
        <xdr:cNvPr id="15" name="Texto Explicativo Retangular com Cantos Arredondados 11">
          <a:extLst>
            <a:ext uri="{FF2B5EF4-FFF2-40B4-BE49-F238E27FC236}">
              <a16:creationId xmlns:a16="http://schemas.microsoft.com/office/drawing/2014/main" id="{F6BBB9D7-403B-435F-8BC3-CF75B6CAA22B}"/>
            </a:ext>
          </a:extLst>
        </xdr:cNvPr>
        <xdr:cNvSpPr/>
      </xdr:nvSpPr>
      <xdr:spPr>
        <a:xfrm>
          <a:off x="9985438500" y="1590674"/>
          <a:ext cx="2162175" cy="1028701"/>
        </a:xfrm>
        <a:prstGeom prst="wedgeRoundRectCallout">
          <a:avLst>
            <a:gd name="adj1" fmla="val -9148"/>
            <a:gd name="adj2" fmla="val -105617"/>
            <a:gd name="adj3" fmla="val 16667"/>
          </a:avLst>
        </a:prstGeom>
        <a:solidFill>
          <a:schemeClr val="bg1"/>
        </a:solidFill>
        <a:ln>
          <a:solidFill>
            <a:schemeClr val="accent1">
              <a:lumMod val="50000"/>
            </a:schemeClr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chemeClr val="accent1">
                  <a:lumMod val="50000"/>
                </a:schemeClr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rPr>
            <a:t>São 16.384 colunas. </a:t>
          </a:r>
        </a:p>
        <a:p>
          <a:pPr algn="l"/>
          <a:endParaRPr lang="pt-BR" sz="1100" b="1">
            <a:solidFill>
              <a:schemeClr val="accent1">
                <a:lumMod val="50000"/>
              </a:schemeClr>
            </a:solidFill>
            <a:latin typeface="+mj-lt"/>
            <a:ea typeface="Tahoma" panose="020B0604030504040204" pitchFamily="34" charset="0"/>
            <a:cs typeface="Tahoma" panose="020B0604030504040204" pitchFamily="34" charset="0"/>
          </a:endParaRPr>
        </a:p>
        <a:p>
          <a:pPr algn="l"/>
          <a:r>
            <a:rPr lang="pt-BR" sz="1100" b="1">
              <a:solidFill>
                <a:schemeClr val="accent1">
                  <a:lumMod val="50000"/>
                </a:schemeClr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rPr>
            <a:t>E quantas linhas possui o Excel ?</a:t>
          </a:r>
        </a:p>
      </xdr:txBody>
    </xdr:sp>
    <xdr:clientData/>
  </xdr:twoCellAnchor>
  <xdr:twoCellAnchor>
    <xdr:from>
      <xdr:col>16375</xdr:col>
      <xdr:colOff>276225</xdr:colOff>
      <xdr:row>1048567</xdr:row>
      <xdr:rowOff>57150</xdr:rowOff>
    </xdr:from>
    <xdr:to>
      <xdr:col>16378</xdr:col>
      <xdr:colOff>476250</xdr:colOff>
      <xdr:row>1048572</xdr:row>
      <xdr:rowOff>171450</xdr:rowOff>
    </xdr:to>
    <xdr:sp macro="" textlink="">
      <xdr:nvSpPr>
        <xdr:cNvPr id="16" name="Texto Explicativo Retangular com Cantos Arredondados 11">
          <a:extLst>
            <a:ext uri="{FF2B5EF4-FFF2-40B4-BE49-F238E27FC236}">
              <a16:creationId xmlns:a16="http://schemas.microsoft.com/office/drawing/2014/main" id="{13C636F6-365B-4776-8EAD-41DD4AB1F10C}"/>
            </a:ext>
          </a:extLst>
        </xdr:cNvPr>
        <xdr:cNvSpPr/>
      </xdr:nvSpPr>
      <xdr:spPr>
        <a:xfrm>
          <a:off x="9982476225" y="199752070650"/>
          <a:ext cx="2028825" cy="1066800"/>
        </a:xfrm>
        <a:prstGeom prst="wedgeRoundRectCallout">
          <a:avLst>
            <a:gd name="adj1" fmla="val 91791"/>
            <a:gd name="adj2" fmla="val 43940"/>
            <a:gd name="adj3" fmla="val 16667"/>
          </a:avLst>
        </a:prstGeom>
        <a:solidFill>
          <a:schemeClr val="bg1"/>
        </a:solidFill>
        <a:ln>
          <a:solidFill>
            <a:schemeClr val="accent1">
              <a:lumMod val="50000"/>
            </a:schemeClr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chemeClr val="accent1">
                  <a:lumMod val="50000"/>
                </a:schemeClr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rPr>
            <a:t>Isso mesmo! São 1.048.576 linhas. </a:t>
          </a:r>
        </a:p>
        <a:p>
          <a:pPr algn="l"/>
          <a:endParaRPr lang="pt-BR" sz="1100" b="1">
            <a:solidFill>
              <a:schemeClr val="accent1">
                <a:lumMod val="50000"/>
              </a:schemeClr>
            </a:solidFill>
            <a:latin typeface="+mj-lt"/>
            <a:ea typeface="Tahoma" panose="020B0604030504040204" pitchFamily="34" charset="0"/>
            <a:cs typeface="Tahoma" panose="020B0604030504040204" pitchFamily="34" charset="0"/>
          </a:endParaRPr>
        </a:p>
        <a:p>
          <a:pPr algn="l"/>
          <a:r>
            <a:rPr lang="pt-BR" sz="1100" b="1">
              <a:solidFill>
                <a:schemeClr val="accent1">
                  <a:lumMod val="50000"/>
                </a:schemeClr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rPr>
            <a:t>Totalizando quantas células ?</a:t>
          </a:r>
        </a:p>
      </xdr:txBody>
    </xdr:sp>
    <xdr:clientData/>
  </xdr:twoCellAnchor>
  <xdr:twoCellAnchor>
    <xdr:from>
      <xdr:col>4</xdr:col>
      <xdr:colOff>523875</xdr:colOff>
      <xdr:row>1048567</xdr:row>
      <xdr:rowOff>142875</xdr:rowOff>
    </xdr:from>
    <xdr:to>
      <xdr:col>8</xdr:col>
      <xdr:colOff>114300</xdr:colOff>
      <xdr:row>1048572</xdr:row>
      <xdr:rowOff>19050</xdr:rowOff>
    </xdr:to>
    <xdr:sp macro="" textlink="">
      <xdr:nvSpPr>
        <xdr:cNvPr id="17" name="Texto Explicativo Retangular com Cantos Arredondados 11">
          <a:extLst>
            <a:ext uri="{FF2B5EF4-FFF2-40B4-BE49-F238E27FC236}">
              <a16:creationId xmlns:a16="http://schemas.microsoft.com/office/drawing/2014/main" id="{D1A42A83-A9DA-4B14-9BD1-5F29B859E2D0}"/>
            </a:ext>
          </a:extLst>
        </xdr:cNvPr>
        <xdr:cNvSpPr/>
      </xdr:nvSpPr>
      <xdr:spPr>
        <a:xfrm>
          <a:off x="2962275" y="199752156375"/>
          <a:ext cx="2028825" cy="828675"/>
        </a:xfrm>
        <a:prstGeom prst="wedgeRoundRectCallout">
          <a:avLst>
            <a:gd name="adj1" fmla="val -53749"/>
            <a:gd name="adj2" fmla="val 87618"/>
            <a:gd name="adj3" fmla="val 16667"/>
          </a:avLst>
        </a:prstGeom>
        <a:solidFill>
          <a:schemeClr val="bg1"/>
        </a:solidFill>
        <a:ln>
          <a:solidFill>
            <a:schemeClr val="accent1">
              <a:lumMod val="50000"/>
            </a:schemeClr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chemeClr val="accent1">
                  <a:lumMod val="50000"/>
                </a:schemeClr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rPr>
            <a:t>17.179.869.184 celúlas,  o suficiente para trabalharmos.</a:t>
          </a: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102375</xdr:colOff>
      <xdr:row>1</xdr:row>
      <xdr:rowOff>123825</xdr:rowOff>
    </xdr:from>
    <xdr:to>
      <xdr:col>1</xdr:col>
      <xdr:colOff>1362075</xdr:colOff>
      <xdr:row>1</xdr:row>
      <xdr:rowOff>411975</xdr:rowOff>
    </xdr:to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0132F0-45FF-41E0-97F7-0D40167B3FF7}"/>
            </a:ext>
          </a:extLst>
        </xdr:cNvPr>
        <xdr:cNvGrpSpPr/>
      </xdr:nvGrpSpPr>
      <xdr:grpSpPr>
        <a:xfrm>
          <a:off x="254775" y="238125"/>
          <a:ext cx="1259700" cy="288150"/>
          <a:chOff x="626250" y="235725"/>
          <a:chExt cx="1259700" cy="2881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57F6414F-97DA-4F0B-80EB-A94BAE0C76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6250" y="235725"/>
            <a:ext cx="288150" cy="288150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3C5B0FEC-5352-45F0-B68B-DF8AF7538B95}"/>
              </a:ext>
            </a:extLst>
          </xdr:cNvPr>
          <xdr:cNvSpPr txBox="1"/>
        </xdr:nvSpPr>
        <xdr:spPr>
          <a:xfrm>
            <a:off x="942975" y="257175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ysClr val="windowText" lastClr="000000"/>
                </a:solidFill>
              </a:rPr>
              <a:t>INSTRUÇÕES</a:t>
            </a:r>
          </a:p>
        </xdr:txBody>
      </xdr:sp>
    </xdr:grpSp>
    <xdr:clientData/>
  </xdr:twoCellAnchor>
  <xdr:twoCellAnchor editAs="absolute">
    <xdr:from>
      <xdr:col>1</xdr:col>
      <xdr:colOff>1520825</xdr:colOff>
      <xdr:row>1</xdr:row>
      <xdr:rowOff>123825</xdr:rowOff>
    </xdr:from>
    <xdr:to>
      <xdr:col>3</xdr:col>
      <xdr:colOff>101600</xdr:colOff>
      <xdr:row>1</xdr:row>
      <xdr:rowOff>438150</xdr:rowOff>
    </xdr:to>
    <xdr:grpSp>
      <xdr:nvGrpSpPr>
        <xdr:cNvPr id="5" name="Agrupar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730AF7F-8F37-4B9F-888A-6EB3E5F4BA00}"/>
            </a:ext>
          </a:extLst>
        </xdr:cNvPr>
        <xdr:cNvGrpSpPr/>
      </xdr:nvGrpSpPr>
      <xdr:grpSpPr>
        <a:xfrm>
          <a:off x="1673225" y="238125"/>
          <a:ext cx="1200150" cy="314325"/>
          <a:chOff x="2085975" y="219075"/>
          <a:chExt cx="1190625" cy="314325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2D4E6087-6E93-471F-AA15-938A479FE43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5C389638-EF44-475A-BDA5-881FAE25D633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1</a:t>
            </a:r>
          </a:p>
        </xdr:txBody>
      </xdr:sp>
    </xdr:grpSp>
    <xdr:clientData/>
  </xdr:twoCellAnchor>
  <xdr:twoCellAnchor editAs="absolute">
    <xdr:from>
      <xdr:col>3</xdr:col>
      <xdr:colOff>260350</xdr:colOff>
      <xdr:row>1</xdr:row>
      <xdr:rowOff>123825</xdr:rowOff>
    </xdr:from>
    <xdr:to>
      <xdr:col>4</xdr:col>
      <xdr:colOff>212725</xdr:colOff>
      <xdr:row>1</xdr:row>
      <xdr:rowOff>438150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5FAFA296-AE6C-4EBD-BE7F-29E396D56CD5}"/>
            </a:ext>
          </a:extLst>
        </xdr:cNvPr>
        <xdr:cNvGrpSpPr/>
      </xdr:nvGrpSpPr>
      <xdr:grpSpPr>
        <a:xfrm>
          <a:off x="3032125" y="238125"/>
          <a:ext cx="1190625" cy="314325"/>
          <a:chOff x="2085975" y="219075"/>
          <a:chExt cx="1190625" cy="314325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6C15E35D-7E3E-42B0-AD8D-6CD609350B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99FAB84D-7CAC-457C-AB76-8FAD72AFD4C0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accent1">
                    <a:lumMod val="75000"/>
                  </a:schemeClr>
                </a:solidFill>
              </a:rPr>
              <a:t>EXERCICIO 2</a:t>
            </a:r>
          </a:p>
        </xdr:txBody>
      </xdr:sp>
    </xdr:grpSp>
    <xdr:clientData/>
  </xdr:twoCellAnchor>
  <xdr:twoCellAnchor editAs="absolute">
    <xdr:from>
      <xdr:col>7</xdr:col>
      <xdr:colOff>777240</xdr:colOff>
      <xdr:row>6</xdr:row>
      <xdr:rowOff>104141</xdr:rowOff>
    </xdr:from>
    <xdr:to>
      <xdr:col>11</xdr:col>
      <xdr:colOff>485775</xdr:colOff>
      <xdr:row>18</xdr:row>
      <xdr:rowOff>38101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9E35F706-B225-49F9-BBBE-F89A306A95A3}"/>
            </a:ext>
          </a:extLst>
        </xdr:cNvPr>
        <xdr:cNvGrpSpPr/>
      </xdr:nvGrpSpPr>
      <xdr:grpSpPr>
        <a:xfrm>
          <a:off x="8397240" y="1828166"/>
          <a:ext cx="3299460" cy="2219960"/>
          <a:chOff x="9271627" y="2569417"/>
          <a:chExt cx="4625951" cy="1120415"/>
        </a:xfrm>
        <a:solidFill>
          <a:srgbClr val="FBFBFB"/>
        </a:solidFill>
      </xdr:grpSpPr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47DF703F-626E-4A7D-B4CF-B40C2B512B70}"/>
              </a:ext>
            </a:extLst>
          </xdr:cNvPr>
          <xdr:cNvSpPr txBox="1"/>
        </xdr:nvSpPr>
        <xdr:spPr>
          <a:xfrm>
            <a:off x="9271627" y="2569417"/>
            <a:ext cx="4625951" cy="1120415"/>
          </a:xfrm>
          <a:prstGeom prst="rect">
            <a:avLst/>
          </a:prstGeom>
          <a:grpFill/>
          <a:ln>
            <a:noFill/>
          </a:ln>
          <a:effectLst/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400" b="0" baseline="0">
                <a:solidFill>
                  <a:sysClr val="windowText" lastClr="000000"/>
                </a:solidFill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  <a:t>NESTA ATIVIDADE</a:t>
            </a:r>
          </a:p>
          <a:p>
            <a:pPr eaLnBrk="1" fontAlgn="auto" latinLnBrk="0" hangingPunct="1"/>
            <a:endParaRPr lang="pt-BR">
              <a:solidFill>
                <a:schemeClr val="tx1"/>
              </a:solidFill>
              <a:effectLst/>
              <a:latin typeface="+mj-lt"/>
            </a:endParaRPr>
          </a:p>
          <a:p>
            <a:pPr eaLnBrk="1" fontAlgn="auto" latinLnBrk="0" hangingPunct="1"/>
            <a:r>
              <a:rPr lang="pt-BR" sz="1100" b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rPr>
              <a:t>AUMENTO</a:t>
            </a:r>
            <a:endParaRPr lang="pt-BR">
              <a:solidFill>
                <a:schemeClr val="tx1"/>
              </a:solidFill>
              <a:effectLst/>
              <a:latin typeface="+mj-lt"/>
            </a:endParaRPr>
          </a:p>
          <a:p>
            <a:pPr eaLnBrk="1" fontAlgn="auto" latinLnBrk="0" hangingPunct="1"/>
            <a:r>
              <a:rPr lang="pt-BR" sz="1100" b="1">
                <a:solidFill>
                  <a:srgbClr val="C00000"/>
                </a:solidFill>
                <a:effectLst/>
                <a:latin typeface="+mj-lt"/>
                <a:ea typeface="+mn-ea"/>
                <a:cs typeface="+mn-cs"/>
              </a:rPr>
              <a:t>Se o tempo de casa for à partir de 7 anos </a:t>
            </a:r>
            <a:r>
              <a:rPr lang="pt-BR" sz="110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rPr>
              <a:t>o </a:t>
            </a:r>
            <a:r>
              <a:rPr lang="pt-BR" sz="1100" b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rPr>
              <a:t>aumento será de 5%,</a:t>
            </a:r>
            <a:r>
              <a:rPr lang="pt-BR" sz="1100" b="1" baseline="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rPr>
              <a:t> </a:t>
            </a:r>
            <a:r>
              <a:rPr lang="pt-BR" sz="1100" baseline="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rPr>
              <a:t>caso contrário </a:t>
            </a:r>
            <a:r>
              <a:rPr lang="pt-BR" sz="1100" b="1" baseline="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rPr>
              <a:t>será de 2%</a:t>
            </a:r>
          </a:p>
          <a:p>
            <a:pPr eaLnBrk="1" fontAlgn="auto" latinLnBrk="0" hangingPunct="1"/>
            <a:endParaRPr lang="pt-BR">
              <a:solidFill>
                <a:schemeClr val="tx1"/>
              </a:solidFill>
              <a:effectLst/>
              <a:latin typeface="+mj-lt"/>
            </a:endParaRPr>
          </a:p>
          <a:p>
            <a:pPr eaLnBrk="1" fontAlgn="auto" latinLnBrk="0" hangingPunct="1"/>
            <a:r>
              <a:rPr lang="pt-BR" sz="1100" b="1" baseline="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rPr>
              <a:t>NOVO SALARIO</a:t>
            </a:r>
            <a:endParaRPr lang="pt-BR">
              <a:solidFill>
                <a:schemeClr val="tx1"/>
              </a:solidFill>
              <a:effectLst/>
              <a:latin typeface="+mj-lt"/>
            </a:endParaRPr>
          </a:p>
          <a:p>
            <a:pPr eaLnBrk="1" fontAlgn="auto" latinLnBrk="0" hangingPunct="1"/>
            <a:r>
              <a:rPr lang="pt-BR" sz="1100" baseline="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rPr>
              <a:t>Salário Atual + Aumento</a:t>
            </a:r>
            <a:endParaRPr lang="pt-BR">
              <a:solidFill>
                <a:schemeClr val="tx1"/>
              </a:solidFill>
              <a:effectLst/>
              <a:latin typeface="+mj-lt"/>
            </a:endParaRPr>
          </a:p>
        </xdr:txBody>
      </xdr:sp>
      <xdr:cxnSp macro="">
        <xdr:nvCxnSpPr>
          <xdr:cNvPr id="16" name="Conector reto 15">
            <a:extLst>
              <a:ext uri="{FF2B5EF4-FFF2-40B4-BE49-F238E27FC236}">
                <a16:creationId xmlns:a16="http://schemas.microsoft.com/office/drawing/2014/main" id="{75F8C9EB-F130-4D59-965F-725A8470606C}"/>
              </a:ext>
            </a:extLst>
          </xdr:cNvPr>
          <xdr:cNvCxnSpPr/>
        </xdr:nvCxnSpPr>
        <xdr:spPr>
          <a:xfrm>
            <a:off x="9405315" y="2768401"/>
            <a:ext cx="2962275" cy="0"/>
          </a:xfrm>
          <a:prstGeom prst="line">
            <a:avLst/>
          </a:prstGeom>
          <a:grpFill/>
          <a:ln>
            <a:solidFill>
              <a:schemeClr val="accent6"/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102375</xdr:colOff>
      <xdr:row>1</xdr:row>
      <xdr:rowOff>123825</xdr:rowOff>
    </xdr:from>
    <xdr:to>
      <xdr:col>1</xdr:col>
      <xdr:colOff>1366837</xdr:colOff>
      <xdr:row>1</xdr:row>
      <xdr:rowOff>411975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0FDE91CB-49C6-417F-8646-9B8750F082A2}"/>
            </a:ext>
          </a:extLst>
        </xdr:cNvPr>
        <xdr:cNvGrpSpPr/>
      </xdr:nvGrpSpPr>
      <xdr:grpSpPr>
        <a:xfrm>
          <a:off x="254775" y="238125"/>
          <a:ext cx="1264462" cy="288150"/>
          <a:chOff x="626250" y="235725"/>
          <a:chExt cx="1259700" cy="2881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7C0A8303-B621-4462-BAF3-835D5FB47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6250" y="235725"/>
            <a:ext cx="288150" cy="288150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32760E8A-F7BE-40D5-B12C-9528EAC8D461}"/>
              </a:ext>
            </a:extLst>
          </xdr:cNvPr>
          <xdr:cNvSpPr txBox="1"/>
        </xdr:nvSpPr>
        <xdr:spPr>
          <a:xfrm>
            <a:off x="942975" y="257175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accent1">
                    <a:lumMod val="75000"/>
                  </a:schemeClr>
                </a:solidFill>
              </a:rPr>
              <a:t>INSTRUÇÕES</a:t>
            </a:r>
          </a:p>
        </xdr:txBody>
      </xdr:sp>
    </xdr:grpSp>
    <xdr:clientData/>
  </xdr:twoCellAnchor>
  <xdr:twoCellAnchor editAs="absolute">
    <xdr:from>
      <xdr:col>2</xdr:col>
      <xdr:colOff>68262</xdr:colOff>
      <xdr:row>1</xdr:row>
      <xdr:rowOff>123825</xdr:rowOff>
    </xdr:from>
    <xdr:to>
      <xdr:col>2</xdr:col>
      <xdr:colOff>1261269</xdr:colOff>
      <xdr:row>1</xdr:row>
      <xdr:rowOff>438150</xdr:rowOff>
    </xdr:to>
    <xdr:grpSp>
      <xdr:nvGrpSpPr>
        <xdr:cNvPr id="5" name="Agrupar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64F0974-69AC-4D9F-AF81-B43B1A6E1A7B}"/>
            </a:ext>
          </a:extLst>
        </xdr:cNvPr>
        <xdr:cNvGrpSpPr/>
      </xdr:nvGrpSpPr>
      <xdr:grpSpPr>
        <a:xfrm>
          <a:off x="1677987" y="238125"/>
          <a:ext cx="1193007" cy="314325"/>
          <a:chOff x="2085975" y="219075"/>
          <a:chExt cx="1190625" cy="314325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7ED036D9-E934-4752-8235-35722645318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7" name="CaixaDeTexto 6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F251A896-D514-4E9D-B14E-49542AB8690F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1</a:t>
            </a:r>
          </a:p>
        </xdr:txBody>
      </xdr:sp>
    </xdr:grpSp>
    <xdr:clientData/>
  </xdr:twoCellAnchor>
  <xdr:twoCellAnchor editAs="absolute">
    <xdr:from>
      <xdr:col>3</xdr:col>
      <xdr:colOff>74613</xdr:colOff>
      <xdr:row>1</xdr:row>
      <xdr:rowOff>123825</xdr:rowOff>
    </xdr:from>
    <xdr:to>
      <xdr:col>3</xdr:col>
      <xdr:colOff>1262856</xdr:colOff>
      <xdr:row>1</xdr:row>
      <xdr:rowOff>438150</xdr:rowOff>
    </xdr:to>
    <xdr:grpSp>
      <xdr:nvGrpSpPr>
        <xdr:cNvPr id="8" name="Agrupar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F6485A1-008D-481C-BCD2-B93485D8A118}"/>
            </a:ext>
          </a:extLst>
        </xdr:cNvPr>
        <xdr:cNvGrpSpPr/>
      </xdr:nvGrpSpPr>
      <xdr:grpSpPr>
        <a:xfrm>
          <a:off x="3017838" y="238125"/>
          <a:ext cx="1188243" cy="314325"/>
          <a:chOff x="2085975" y="219075"/>
          <a:chExt cx="1190625" cy="314325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99A58F46-109E-4AAF-8CC8-113A476C78B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10" name="CaixaDeTexto 9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9B56C751-24E3-409B-B4C6-EA8D2A105B88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2</a:t>
            </a:r>
          </a:p>
        </xdr:txBody>
      </xdr:sp>
    </xdr:grpSp>
    <xdr:clientData/>
  </xdr:twoCellAnchor>
  <xdr:twoCellAnchor>
    <xdr:from>
      <xdr:col>0</xdr:col>
      <xdr:colOff>85724</xdr:colOff>
      <xdr:row>2</xdr:row>
      <xdr:rowOff>123824</xdr:rowOff>
    </xdr:from>
    <xdr:to>
      <xdr:col>5</xdr:col>
      <xdr:colOff>57150</xdr:colOff>
      <xdr:row>2</xdr:row>
      <xdr:rowOff>1285875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6EB9BA3B-C3DB-476C-A115-AA70C672873E}"/>
            </a:ext>
          </a:extLst>
        </xdr:cNvPr>
        <xdr:cNvSpPr/>
      </xdr:nvSpPr>
      <xdr:spPr>
        <a:xfrm>
          <a:off x="85724" y="828674"/>
          <a:ext cx="5486401" cy="1162051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000" b="0" i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FORMATAÇÃO CONDICIONAL</a:t>
          </a:r>
          <a:endParaRPr lang="pt-BR" sz="1400" b="0" i="0">
            <a:solidFill>
              <a:sysClr val="windowText" lastClr="000000"/>
            </a:solidFill>
            <a:effectLst/>
            <a:latin typeface="+mj-lt"/>
            <a:ea typeface="+mn-ea"/>
            <a:cs typeface="+mn-cs"/>
          </a:endParaRPr>
        </a:p>
        <a:p>
          <a:pPr algn="l"/>
          <a:endParaRPr lang="pt-BR" sz="11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pt-BR" sz="1100" b="0" i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Formatação condicional ajuda</a:t>
          </a:r>
          <a:r>
            <a:rPr lang="pt-BR" sz="1100" b="0" i="0" baseline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 </a:t>
          </a:r>
          <a:r>
            <a:rPr lang="pt-BR" sz="1100" b="0" i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a explorar visualmente e a analisar os dados, detectar problemas críticos e identificar padrões e tendências.</a:t>
          </a:r>
          <a:endParaRPr lang="pt-BR" sz="1100">
            <a:solidFill>
              <a:sysClr val="windowText" lastClr="000000"/>
            </a:solidFill>
            <a:latin typeface="+mj-lt"/>
          </a:endParaRPr>
        </a:p>
      </xdr:txBody>
    </xdr:sp>
    <xdr:clientData/>
  </xdr:twoCellAnchor>
  <xdr:twoCellAnchor>
    <xdr:from>
      <xdr:col>0</xdr:col>
      <xdr:colOff>142875</xdr:colOff>
      <xdr:row>2</xdr:row>
      <xdr:rowOff>514350</xdr:rowOff>
    </xdr:from>
    <xdr:to>
      <xdr:col>3</xdr:col>
      <xdr:colOff>647700</xdr:colOff>
      <xdr:row>2</xdr:row>
      <xdr:rowOff>514350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4E60E029-A224-4D88-BF00-6A52D57C56F9}"/>
            </a:ext>
          </a:extLst>
        </xdr:cNvPr>
        <xdr:cNvCxnSpPr/>
      </xdr:nvCxnSpPr>
      <xdr:spPr>
        <a:xfrm>
          <a:off x="142875" y="1219200"/>
          <a:ext cx="3400425" cy="0"/>
        </a:xfrm>
        <a:prstGeom prst="line">
          <a:avLst/>
        </a:prstGeom>
        <a:ln w="28575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102375</xdr:colOff>
      <xdr:row>1</xdr:row>
      <xdr:rowOff>123825</xdr:rowOff>
    </xdr:from>
    <xdr:to>
      <xdr:col>1</xdr:col>
      <xdr:colOff>1362075</xdr:colOff>
      <xdr:row>1</xdr:row>
      <xdr:rowOff>411975</xdr:rowOff>
    </xdr:to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1395C1-FF26-4E2F-9644-555723B32D38}"/>
            </a:ext>
          </a:extLst>
        </xdr:cNvPr>
        <xdr:cNvGrpSpPr/>
      </xdr:nvGrpSpPr>
      <xdr:grpSpPr>
        <a:xfrm>
          <a:off x="254775" y="238125"/>
          <a:ext cx="1259700" cy="288150"/>
          <a:chOff x="626250" y="235725"/>
          <a:chExt cx="1259700" cy="2881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D7BFE51A-65F1-422E-996F-753F68ADAD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6250" y="235725"/>
            <a:ext cx="288150" cy="288150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B48612F8-3321-41C8-9217-53DB49313969}"/>
              </a:ext>
            </a:extLst>
          </xdr:cNvPr>
          <xdr:cNvSpPr txBox="1"/>
        </xdr:nvSpPr>
        <xdr:spPr>
          <a:xfrm>
            <a:off x="942975" y="257175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ysClr val="windowText" lastClr="000000"/>
                </a:solidFill>
              </a:rPr>
              <a:t>INSTRUÇÕES</a:t>
            </a:r>
          </a:p>
        </xdr:txBody>
      </xdr:sp>
    </xdr:grpSp>
    <xdr:clientData/>
  </xdr:twoCellAnchor>
  <xdr:twoCellAnchor editAs="absolute">
    <xdr:from>
      <xdr:col>1</xdr:col>
      <xdr:colOff>1520825</xdr:colOff>
      <xdr:row>1</xdr:row>
      <xdr:rowOff>123825</xdr:rowOff>
    </xdr:from>
    <xdr:to>
      <xdr:col>2</xdr:col>
      <xdr:colOff>901700</xdr:colOff>
      <xdr:row>1</xdr:row>
      <xdr:rowOff>438150</xdr:rowOff>
    </xdr:to>
    <xdr:grpSp>
      <xdr:nvGrpSpPr>
        <xdr:cNvPr id="5" name="Agrupar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3FD4B76-18D6-48F9-996E-F13116FFC65C}"/>
            </a:ext>
          </a:extLst>
        </xdr:cNvPr>
        <xdr:cNvGrpSpPr/>
      </xdr:nvGrpSpPr>
      <xdr:grpSpPr>
        <a:xfrm>
          <a:off x="1673225" y="238125"/>
          <a:ext cx="1200150" cy="314325"/>
          <a:chOff x="2085975" y="219075"/>
          <a:chExt cx="1190625" cy="314325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E88669DC-8D04-4CB9-A76B-37D0CA1FC9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8D3EDD75-A627-4FEE-BD0C-850B14D22D9A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accent1"/>
                </a:solidFill>
              </a:rPr>
              <a:t>EXERCICIO 1</a:t>
            </a:r>
          </a:p>
        </xdr:txBody>
      </xdr:sp>
    </xdr:grpSp>
    <xdr:clientData/>
  </xdr:twoCellAnchor>
  <xdr:twoCellAnchor editAs="absolute">
    <xdr:from>
      <xdr:col>2</xdr:col>
      <xdr:colOff>1060450</xdr:colOff>
      <xdr:row>1</xdr:row>
      <xdr:rowOff>123825</xdr:rowOff>
    </xdr:from>
    <xdr:to>
      <xdr:col>3</xdr:col>
      <xdr:colOff>641350</xdr:colOff>
      <xdr:row>1</xdr:row>
      <xdr:rowOff>438150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73ADED08-5E11-4534-A2A0-222B8F6A22DB}"/>
            </a:ext>
          </a:extLst>
        </xdr:cNvPr>
        <xdr:cNvGrpSpPr/>
      </xdr:nvGrpSpPr>
      <xdr:grpSpPr>
        <a:xfrm>
          <a:off x="3032125" y="238125"/>
          <a:ext cx="1200150" cy="314325"/>
          <a:chOff x="2085975" y="219075"/>
          <a:chExt cx="1190625" cy="314325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5A2F7B78-DE3D-4B3F-B6F6-9EF622D2FC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10" name="CaixaDeTexto 9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5C3D66F6-0CB9-4934-82E6-D2FE5468E2AB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ysClr val="windowText" lastClr="000000"/>
                </a:solidFill>
              </a:rPr>
              <a:t>EXERCICIO 2</a:t>
            </a:r>
          </a:p>
        </xdr:txBody>
      </xdr:sp>
    </xdr:grpSp>
    <xdr:clientData/>
  </xdr:twoCellAnchor>
  <xdr:twoCellAnchor editAs="absolute">
    <xdr:from>
      <xdr:col>5</xdr:col>
      <xdr:colOff>228598</xdr:colOff>
      <xdr:row>6</xdr:row>
      <xdr:rowOff>87629</xdr:rowOff>
    </xdr:from>
    <xdr:to>
      <xdr:col>10</xdr:col>
      <xdr:colOff>333373</xdr:colOff>
      <xdr:row>13</xdr:row>
      <xdr:rowOff>97155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569E3807-922E-4CA5-871A-AC9E79CFCCB6}"/>
            </a:ext>
          </a:extLst>
        </xdr:cNvPr>
        <xdr:cNvGrpSpPr/>
      </xdr:nvGrpSpPr>
      <xdr:grpSpPr>
        <a:xfrm>
          <a:off x="6857998" y="1773554"/>
          <a:ext cx="4381500" cy="1343026"/>
          <a:chOff x="9677400" y="1497353"/>
          <a:chExt cx="1965611" cy="1526160"/>
        </a:xfrm>
        <a:solidFill>
          <a:schemeClr val="bg1">
            <a:lumMod val="95000"/>
          </a:schemeClr>
        </a:solidFill>
      </xdr:grpSpPr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0BED1119-577C-41E9-84ED-76D0B1F49E9D}"/>
              </a:ext>
            </a:extLst>
          </xdr:cNvPr>
          <xdr:cNvSpPr txBox="1"/>
        </xdr:nvSpPr>
        <xdr:spPr>
          <a:xfrm>
            <a:off x="9677400" y="1497353"/>
            <a:ext cx="1965611" cy="1526160"/>
          </a:xfrm>
          <a:prstGeom prst="rect">
            <a:avLst/>
          </a:prstGeom>
          <a:grpFill/>
          <a:ln>
            <a:noFill/>
          </a:ln>
          <a:effectLst/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400" b="0" baseline="0">
                <a:solidFill>
                  <a:sysClr val="windowText" lastClr="000000"/>
                </a:solidFill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  <a:t>NESTA ATIVIDADE</a:t>
            </a:r>
          </a:p>
          <a:p>
            <a:endParaRPr lang="pt-BR" baseline="0">
              <a:solidFill>
                <a:schemeClr val="tx1"/>
              </a:solidFill>
              <a:effectLst/>
              <a:latin typeface="+mj-lt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10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Você deve criar uma solução que destaque toda a linha dos contatos que tem agendamento de contato para o dia de hoje.</a:t>
            </a:r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endParaRPr lang="pt-BR">
              <a:solidFill>
                <a:schemeClr val="tx1"/>
              </a:solidFill>
              <a:effectLst/>
              <a:latin typeface="+mj-lt"/>
            </a:endParaRPr>
          </a:p>
        </xdr:txBody>
      </xdr:sp>
      <xdr:cxnSp macro="">
        <xdr:nvCxnSpPr>
          <xdr:cNvPr id="16" name="Conector reto 15">
            <a:extLst>
              <a:ext uri="{FF2B5EF4-FFF2-40B4-BE49-F238E27FC236}">
                <a16:creationId xmlns:a16="http://schemas.microsoft.com/office/drawing/2014/main" id="{E0C4BCF2-E898-4957-A73F-F58B6697384A}"/>
              </a:ext>
            </a:extLst>
          </xdr:cNvPr>
          <xdr:cNvCxnSpPr/>
        </xdr:nvCxnSpPr>
        <xdr:spPr>
          <a:xfrm flipV="1">
            <a:off x="9695777" y="2017773"/>
            <a:ext cx="1165474" cy="895"/>
          </a:xfrm>
          <a:prstGeom prst="line">
            <a:avLst/>
          </a:prstGeom>
          <a:grpFill/>
          <a:ln w="28575">
            <a:solidFill>
              <a:schemeClr val="accent6">
                <a:lumMod val="75000"/>
              </a:schemeClr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102375</xdr:colOff>
      <xdr:row>1</xdr:row>
      <xdr:rowOff>123825</xdr:rowOff>
    </xdr:from>
    <xdr:to>
      <xdr:col>2</xdr:col>
      <xdr:colOff>552450</xdr:colOff>
      <xdr:row>1</xdr:row>
      <xdr:rowOff>411975</xdr:rowOff>
    </xdr:to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355252-8672-4F90-B1D6-C886F85454EA}"/>
            </a:ext>
          </a:extLst>
        </xdr:cNvPr>
        <xdr:cNvGrpSpPr/>
      </xdr:nvGrpSpPr>
      <xdr:grpSpPr>
        <a:xfrm>
          <a:off x="254775" y="238125"/>
          <a:ext cx="1269225" cy="288150"/>
          <a:chOff x="626250" y="235725"/>
          <a:chExt cx="1259700" cy="2881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08DC3B0E-35AF-467A-B61E-BD510B304F7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6250" y="235725"/>
            <a:ext cx="288150" cy="288150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DBCFB8E8-EBC4-4595-9EE5-A8E8EBAABD2C}"/>
              </a:ext>
            </a:extLst>
          </xdr:cNvPr>
          <xdr:cNvSpPr txBox="1"/>
        </xdr:nvSpPr>
        <xdr:spPr>
          <a:xfrm>
            <a:off x="942975" y="257175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ysClr val="windowText" lastClr="000000"/>
                </a:solidFill>
              </a:rPr>
              <a:t>INSTRUÇÕES</a:t>
            </a:r>
          </a:p>
        </xdr:txBody>
      </xdr:sp>
    </xdr:grpSp>
    <xdr:clientData/>
  </xdr:twoCellAnchor>
  <xdr:twoCellAnchor editAs="absolute">
    <xdr:from>
      <xdr:col>2</xdr:col>
      <xdr:colOff>711200</xdr:colOff>
      <xdr:row>1</xdr:row>
      <xdr:rowOff>123825</xdr:rowOff>
    </xdr:from>
    <xdr:to>
      <xdr:col>3</xdr:col>
      <xdr:colOff>568325</xdr:colOff>
      <xdr:row>1</xdr:row>
      <xdr:rowOff>438150</xdr:rowOff>
    </xdr:to>
    <xdr:grpSp>
      <xdr:nvGrpSpPr>
        <xdr:cNvPr id="5" name="Agrupar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271453C-CD13-47FD-BAA8-3F49BF9840A7}"/>
            </a:ext>
          </a:extLst>
        </xdr:cNvPr>
        <xdr:cNvGrpSpPr/>
      </xdr:nvGrpSpPr>
      <xdr:grpSpPr>
        <a:xfrm>
          <a:off x="1682750" y="238125"/>
          <a:ext cx="1190625" cy="314325"/>
          <a:chOff x="2085975" y="219075"/>
          <a:chExt cx="1190625" cy="314325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B050A175-BA25-4FD1-A5FE-F58CD2221E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ECA17CC4-C8AE-43D8-B2F8-7736A5B8D825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1</a:t>
            </a:r>
          </a:p>
        </xdr:txBody>
      </xdr:sp>
    </xdr:grpSp>
    <xdr:clientData/>
  </xdr:twoCellAnchor>
  <xdr:twoCellAnchor editAs="absolute">
    <xdr:from>
      <xdr:col>3</xdr:col>
      <xdr:colOff>727075</xdr:colOff>
      <xdr:row>1</xdr:row>
      <xdr:rowOff>123825</xdr:rowOff>
    </xdr:from>
    <xdr:to>
      <xdr:col>4</xdr:col>
      <xdr:colOff>841375</xdr:colOff>
      <xdr:row>1</xdr:row>
      <xdr:rowOff>438150</xdr:rowOff>
    </xdr:to>
    <xdr:grpSp>
      <xdr:nvGrpSpPr>
        <xdr:cNvPr id="8" name="Agrupar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33436BF-F092-43CE-8775-E26F272961FC}"/>
            </a:ext>
          </a:extLst>
        </xdr:cNvPr>
        <xdr:cNvGrpSpPr/>
      </xdr:nvGrpSpPr>
      <xdr:grpSpPr>
        <a:xfrm>
          <a:off x="3032125" y="238125"/>
          <a:ext cx="1200150" cy="314325"/>
          <a:chOff x="2085975" y="219075"/>
          <a:chExt cx="1190625" cy="314325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EA244C3C-1508-4B83-8411-594058F2EB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F1923577-1E26-4164-AFD4-1BE720625E97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accent1"/>
                </a:solidFill>
              </a:rPr>
              <a:t>EXERCICIO 2</a:t>
            </a:r>
          </a:p>
        </xdr:txBody>
      </xdr:sp>
    </xdr:grpSp>
    <xdr:clientData/>
  </xdr:twoCellAnchor>
  <xdr:twoCellAnchor editAs="absolute">
    <xdr:from>
      <xdr:col>10</xdr:col>
      <xdr:colOff>219070</xdr:colOff>
      <xdr:row>2</xdr:row>
      <xdr:rowOff>133348</xdr:rowOff>
    </xdr:from>
    <xdr:to>
      <xdr:col>13</xdr:col>
      <xdr:colOff>409565</xdr:colOff>
      <xdr:row>8</xdr:row>
      <xdr:rowOff>180975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D309F57D-DE2B-4D58-9E2F-6772D1BDD172}"/>
            </a:ext>
          </a:extLst>
        </xdr:cNvPr>
        <xdr:cNvGrpSpPr/>
      </xdr:nvGrpSpPr>
      <xdr:grpSpPr>
        <a:xfrm>
          <a:off x="9725020" y="838198"/>
          <a:ext cx="2876545" cy="1400177"/>
          <a:chOff x="9350477" y="-81974"/>
          <a:chExt cx="4411031" cy="2645707"/>
        </a:xfrm>
        <a:solidFill>
          <a:schemeClr val="bg1">
            <a:lumMod val="95000"/>
          </a:schemeClr>
        </a:solidFill>
      </xdr:grpSpPr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661D8BF7-9EA6-4C80-8C17-A5556F202BAA}"/>
              </a:ext>
            </a:extLst>
          </xdr:cNvPr>
          <xdr:cNvSpPr txBox="1"/>
        </xdr:nvSpPr>
        <xdr:spPr>
          <a:xfrm>
            <a:off x="9350477" y="-81974"/>
            <a:ext cx="4411031" cy="2645707"/>
          </a:xfrm>
          <a:prstGeom prst="rect">
            <a:avLst/>
          </a:prstGeom>
          <a:grpFill/>
          <a:ln>
            <a:noFill/>
          </a:ln>
          <a:effectLst/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400" b="0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NESTA ATIVIDADE</a:t>
            </a:r>
          </a:p>
          <a:p>
            <a:endParaRPr lang="pt-BR" sz="110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  <a:p>
            <a:pPr eaLnBrk="1" fontAlgn="auto" latinLnBrk="0" hangingPunct="1"/>
            <a:r>
              <a:rPr lang="pt-BR" sz="1100" b="1" i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STATUS</a:t>
            </a:r>
            <a:endParaRPr lang="pt-BR">
              <a:solidFill>
                <a:sysClr val="windowText" lastClr="000000"/>
              </a:solidFill>
              <a:effectLst/>
            </a:endParaRPr>
          </a:p>
          <a:p>
            <a:pPr eaLnBrk="1" fontAlgn="auto" latinLnBrk="0" hangingPunct="1"/>
            <a:r>
              <a:rPr lang="pt-BR" sz="1100" b="0" i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Quando estiver atrasado, defina Prenchimento </a:t>
            </a:r>
            <a:r>
              <a:rPr lang="pt-BR" sz="1100" b="1" i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Branco</a:t>
            </a:r>
            <a:r>
              <a:rPr lang="pt-BR" sz="1100" b="0" i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e Letra em </a:t>
            </a:r>
            <a:r>
              <a:rPr lang="pt-BR" sz="1100" b="1" i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Vermelho</a:t>
            </a:r>
            <a:r>
              <a:rPr lang="pt-BR" sz="1100" b="0" i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e </a:t>
            </a:r>
            <a:r>
              <a:rPr lang="pt-BR" sz="1100" b="0" i="1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Itálico</a:t>
            </a:r>
            <a:r>
              <a:rPr lang="pt-BR" sz="1100" b="0" i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.</a:t>
            </a:r>
            <a:endParaRPr lang="pt-BR">
              <a:solidFill>
                <a:sysClr val="windowText" lastClr="000000"/>
              </a:solidFill>
              <a:effectLst/>
            </a:endParaRPr>
          </a:p>
          <a:p>
            <a:endParaRPr lang="pt-BR" sz="110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cxnSp macro="">
        <xdr:nvCxnSpPr>
          <xdr:cNvPr id="16" name="Conector reto 15">
            <a:extLst>
              <a:ext uri="{FF2B5EF4-FFF2-40B4-BE49-F238E27FC236}">
                <a16:creationId xmlns:a16="http://schemas.microsoft.com/office/drawing/2014/main" id="{B14E1845-644F-4BED-9EE8-C0CB77F49308}"/>
              </a:ext>
            </a:extLst>
          </xdr:cNvPr>
          <xdr:cNvCxnSpPr/>
        </xdr:nvCxnSpPr>
        <xdr:spPr>
          <a:xfrm>
            <a:off x="9505670" y="735187"/>
            <a:ext cx="4196375" cy="0"/>
          </a:xfrm>
          <a:prstGeom prst="line">
            <a:avLst/>
          </a:prstGeom>
          <a:grpFill/>
          <a:ln w="28575">
            <a:solidFill>
              <a:schemeClr val="accent6">
                <a:lumMod val="75000"/>
              </a:schemeClr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254775" y="238125"/>
    <xdr:ext cx="1259700" cy="288150"/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54A8D3-76FC-46A8-B520-F1F23D2C0F38}"/>
            </a:ext>
          </a:extLst>
        </xdr:cNvPr>
        <xdr:cNvGrpSpPr/>
      </xdr:nvGrpSpPr>
      <xdr:grpSpPr>
        <a:xfrm>
          <a:off x="254775" y="238125"/>
          <a:ext cx="1259700" cy="288150"/>
          <a:chOff x="626250" y="235725"/>
          <a:chExt cx="1259700" cy="2881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E590F66E-2DD5-F148-FC43-2774AE13C1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6250" y="235725"/>
            <a:ext cx="288150" cy="288150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80410DAD-C7B1-968C-9F10-1D80BBC2669E}"/>
              </a:ext>
            </a:extLst>
          </xdr:cNvPr>
          <xdr:cNvSpPr txBox="1"/>
        </xdr:nvSpPr>
        <xdr:spPr>
          <a:xfrm>
            <a:off x="942975" y="257175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INSTRUÇÕES</a:t>
            </a:r>
          </a:p>
        </xdr:txBody>
      </xdr:sp>
    </xdr:grpSp>
    <xdr:clientData/>
  </xdr:absoluteAnchor>
  <xdr:twoCellAnchor>
    <xdr:from>
      <xdr:col>7</xdr:col>
      <xdr:colOff>146050</xdr:colOff>
      <xdr:row>7</xdr:row>
      <xdr:rowOff>127000</xdr:rowOff>
    </xdr:from>
    <xdr:to>
      <xdr:col>11</xdr:col>
      <xdr:colOff>704850</xdr:colOff>
      <xdr:row>9</xdr:row>
      <xdr:rowOff>222250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E99ADF1F-C6AD-4E7F-A667-256C1FDC4B7A}"/>
            </a:ext>
          </a:extLst>
        </xdr:cNvPr>
        <xdr:cNvSpPr txBox="1"/>
      </xdr:nvSpPr>
      <xdr:spPr>
        <a:xfrm>
          <a:off x="7531100" y="2368550"/>
          <a:ext cx="4089400" cy="666750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/>
            <a:t>Atalho para criar Tabela:</a:t>
          </a:r>
          <a:r>
            <a:rPr lang="pt-BR" sz="1400" baseline="0"/>
            <a:t> </a:t>
          </a:r>
          <a:r>
            <a:rPr lang="pt-BR" sz="1400" b="1" baseline="0"/>
            <a:t>CTRL + ALT + T</a:t>
          </a:r>
          <a:endParaRPr lang="pt-BR" sz="1400" b="1"/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254775" y="238125"/>
    <xdr:ext cx="1259700" cy="288150"/>
    <xdr:grpSp>
      <xdr:nvGrpSpPr>
        <xdr:cNvPr id="2" name="Agrupar 1">
          <a:extLst>
            <a:ext uri="{FF2B5EF4-FFF2-40B4-BE49-F238E27FC236}">
              <a16:creationId xmlns:a16="http://schemas.microsoft.com/office/drawing/2014/main" id="{188466D2-FD1B-4EC9-A923-B8EDE55E43DC}"/>
            </a:ext>
          </a:extLst>
        </xdr:cNvPr>
        <xdr:cNvGrpSpPr/>
      </xdr:nvGrpSpPr>
      <xdr:grpSpPr>
        <a:xfrm>
          <a:off x="254775" y="238125"/>
          <a:ext cx="1259700" cy="288150"/>
          <a:chOff x="626250" y="235725"/>
          <a:chExt cx="1259700" cy="2881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DA98326E-E34B-4331-F98D-05F813A9DD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6250" y="235725"/>
            <a:ext cx="288150" cy="288150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1E997C50-3E83-7F50-AB52-1A6DDF61A43B}"/>
              </a:ext>
            </a:extLst>
          </xdr:cNvPr>
          <xdr:cNvSpPr txBox="1"/>
        </xdr:nvSpPr>
        <xdr:spPr>
          <a:xfrm>
            <a:off x="942975" y="257175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accent1">
                    <a:lumMod val="75000"/>
                  </a:schemeClr>
                </a:solidFill>
              </a:rPr>
              <a:t>INSTRUÇÕES</a:t>
            </a:r>
          </a:p>
        </xdr:txBody>
      </xdr:sp>
    </xdr:grpSp>
    <xdr:clientData/>
  </xdr:absoluteAnchor>
  <xdr:absoluteAnchor>
    <xdr:pos x="1673225" y="238125"/>
    <xdr:ext cx="1190625" cy="314325"/>
    <xdr:grpSp>
      <xdr:nvGrpSpPr>
        <xdr:cNvPr id="5" name="Agrupar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30F6809-C5E9-478B-84E0-5BF104698B74}"/>
            </a:ext>
          </a:extLst>
        </xdr:cNvPr>
        <xdr:cNvGrpSpPr/>
      </xdr:nvGrpSpPr>
      <xdr:grpSpPr>
        <a:xfrm>
          <a:off x="1673225" y="238125"/>
          <a:ext cx="1190625" cy="314325"/>
          <a:chOff x="2085975" y="219075"/>
          <a:chExt cx="1190625" cy="314325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3161DCC7-39DA-2FE1-D044-4BDB1E6FB7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7" name="CaixaDeTexto 6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AA355745-C466-441E-F6C4-E045FAFE7EC4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1</a:t>
            </a:r>
          </a:p>
        </xdr:txBody>
      </xdr:sp>
    </xdr:grpSp>
    <xdr:clientData/>
  </xdr:absoluteAnchor>
  <xdr:absoluteAnchor>
    <xdr:pos x="3028950" y="238125"/>
    <xdr:ext cx="1177925" cy="314325"/>
    <xdr:grpSp>
      <xdr:nvGrpSpPr>
        <xdr:cNvPr id="8" name="Agrupar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B6679E9-4616-4A64-9E8A-5DFE05941B24}"/>
            </a:ext>
          </a:extLst>
        </xdr:cNvPr>
        <xdr:cNvGrpSpPr/>
      </xdr:nvGrpSpPr>
      <xdr:grpSpPr>
        <a:xfrm>
          <a:off x="3028950" y="238125"/>
          <a:ext cx="1177925" cy="314325"/>
          <a:chOff x="2085975" y="219075"/>
          <a:chExt cx="1190625" cy="314325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581A85EC-CA4F-48FD-F76F-7E1C7B49EC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10" name="CaixaDeTexto 9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C9CE3EEE-B747-5911-FEBE-3ED2BC4E2159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2</a:t>
            </a:r>
          </a:p>
        </xdr:txBody>
      </xdr:sp>
    </xdr:grpSp>
    <xdr:clientData/>
  </xdr:absoluteAnchor>
  <xdr:absoluteAnchor>
    <xdr:pos x="287444" y="1031862"/>
    <xdr:ext cx="7704035" cy="2600327"/>
    <xdr:grpSp>
      <xdr:nvGrpSpPr>
        <xdr:cNvPr id="14" name="Agrupar 13">
          <a:extLst>
            <a:ext uri="{FF2B5EF4-FFF2-40B4-BE49-F238E27FC236}">
              <a16:creationId xmlns:a16="http://schemas.microsoft.com/office/drawing/2014/main" id="{61809E2A-5DE3-404F-9880-E7E67AC9EA5C}"/>
            </a:ext>
          </a:extLst>
        </xdr:cNvPr>
        <xdr:cNvGrpSpPr/>
      </xdr:nvGrpSpPr>
      <xdr:grpSpPr>
        <a:xfrm>
          <a:off x="287444" y="1031862"/>
          <a:ext cx="7704035" cy="2600327"/>
          <a:chOff x="9527299" y="615663"/>
          <a:chExt cx="2336004" cy="1365422"/>
        </a:xfrm>
        <a:solidFill>
          <a:srgbClr val="FBFBFB"/>
        </a:solidFill>
      </xdr:grpSpPr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9E3F62C2-FDE2-C208-3436-C2ABD9A0AF97}"/>
              </a:ext>
            </a:extLst>
          </xdr:cNvPr>
          <xdr:cNvSpPr txBox="1"/>
        </xdr:nvSpPr>
        <xdr:spPr>
          <a:xfrm>
            <a:off x="9527299" y="615663"/>
            <a:ext cx="2336004" cy="1365422"/>
          </a:xfrm>
          <a:prstGeom prst="rect">
            <a:avLst/>
          </a:prstGeom>
          <a:grpFill/>
          <a:ln>
            <a:noFill/>
          </a:ln>
          <a:effectLst/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400" b="0" baseline="0">
                <a:solidFill>
                  <a:sysClr val="windowText" lastClr="000000"/>
                </a:solidFill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  <a:t>Funções de Texto</a:t>
            </a:r>
          </a:p>
          <a:p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r>
              <a:rPr lang="pt-BR" sz="1100" b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A função </a:t>
            </a:r>
            <a:r>
              <a:rPr lang="pt-BR" sz="1100" b="1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ARRUMAR</a:t>
            </a:r>
            <a:r>
              <a:rPr lang="pt-BR" sz="1100" b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 </a:t>
            </a:r>
            <a:r>
              <a:rPr lang="pt-BR" sz="1100" b="0" i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r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emove todos os espaços do texto exceto os espaços únicos entre palavras.</a:t>
            </a:r>
          </a:p>
          <a:p>
            <a:r>
              <a:rPr lang="pt-BR" sz="1100" b="0" i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Sixtaxe: =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ARRUMAR(texto)</a:t>
            </a:r>
          </a:p>
          <a:p>
            <a:endParaRPr lang="pt-BR" sz="1100" b="0" i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endParaRPr>
          </a:p>
          <a:p>
            <a:r>
              <a:rPr lang="pt-BR" sz="1100" b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A função </a:t>
            </a:r>
            <a:r>
              <a:rPr lang="pt-BR" sz="1100" b="1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MINÚSCULA </a:t>
            </a:r>
            <a:r>
              <a:rPr lang="pt-BR" sz="1100" b="0" i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c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onverte todas as letras maiúsculas em uma cadeia de texto para minúsculas.</a:t>
            </a:r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r>
              <a:rPr lang="pt-BR" sz="1100" b="0" i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Sixtaxe: =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MINÚSCULA(texto)</a:t>
            </a:r>
          </a:p>
          <a:p>
            <a:endParaRPr lang="pt-BR" sz="1100" b="0" i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endParaRPr>
          </a:p>
          <a:p>
            <a:r>
              <a:rPr lang="pt-BR" sz="1100" b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A função </a:t>
            </a:r>
            <a:r>
              <a:rPr lang="pt-BR" sz="1100" b="1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MAIÚSCULA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 </a:t>
            </a:r>
            <a:r>
              <a:rPr lang="pt-BR" sz="1100" b="1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 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converte o texto em maiúsculas</a:t>
            </a:r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r>
              <a:rPr lang="pt-BR" sz="1100" b="0" i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Sixtaxe: =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MAIÚSCULA(texto)</a:t>
            </a:r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r>
              <a:rPr lang="pt-BR" sz="1100" b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A função </a:t>
            </a:r>
            <a:r>
              <a:rPr lang="pt-BR" sz="1100" b="1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PRI.MAIÚSCULA 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coloca em maiúscula a primeira letra e todas as outras letras da cadeia de texto em letras minúsculas.</a:t>
            </a:r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r>
              <a:rPr lang="pt-BR" sz="1100" b="0" i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Sixtaxe: =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PRI.MAIÚSCULA(texto)</a:t>
            </a:r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endParaRPr lang="pt-BR" sz="1100" b="0" i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endParaRPr>
          </a:p>
          <a:p>
            <a:endParaRPr lang="pt-BR" sz="1100" b="1" baseline="0">
              <a:solidFill>
                <a:sysClr val="windowText" lastClr="000000"/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cxnSp macro="">
        <xdr:nvCxnSpPr>
          <xdr:cNvPr id="16" name="Conector reto 15">
            <a:extLst>
              <a:ext uri="{FF2B5EF4-FFF2-40B4-BE49-F238E27FC236}">
                <a16:creationId xmlns:a16="http://schemas.microsoft.com/office/drawing/2014/main" id="{7E06020C-CC01-9D59-839F-22708798AA94}"/>
              </a:ext>
            </a:extLst>
          </xdr:cNvPr>
          <xdr:cNvCxnSpPr/>
        </xdr:nvCxnSpPr>
        <xdr:spPr>
          <a:xfrm>
            <a:off x="9556463" y="849681"/>
            <a:ext cx="850414" cy="0"/>
          </a:xfrm>
          <a:prstGeom prst="line">
            <a:avLst/>
          </a:prstGeom>
          <a:grpFill/>
          <a:ln>
            <a:solidFill>
              <a:schemeClr val="accent6"/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absoluteAnchor>
  <xdr:absoluteAnchor>
    <xdr:pos x="140855" y="11927029"/>
    <xdr:ext cx="8934451" cy="1844672"/>
    <xdr:grpSp>
      <xdr:nvGrpSpPr>
        <xdr:cNvPr id="17" name="Agrupar 16">
          <a:extLst>
            <a:ext uri="{FF2B5EF4-FFF2-40B4-BE49-F238E27FC236}">
              <a16:creationId xmlns:a16="http://schemas.microsoft.com/office/drawing/2014/main" id="{CF39D046-6F23-42A0-B58A-7FDA06F6174F}"/>
            </a:ext>
          </a:extLst>
        </xdr:cNvPr>
        <xdr:cNvGrpSpPr/>
      </xdr:nvGrpSpPr>
      <xdr:grpSpPr>
        <a:xfrm>
          <a:off x="140855" y="11927029"/>
          <a:ext cx="8934451" cy="1844672"/>
          <a:chOff x="7874216" y="5303366"/>
          <a:chExt cx="4489737" cy="1414710"/>
        </a:xfrm>
        <a:solidFill>
          <a:srgbClr val="FBFBFB"/>
        </a:solidFill>
      </xdr:grpSpPr>
      <xdr:sp macro="" textlink="">
        <xdr:nvSpPr>
          <xdr:cNvPr id="18" name="CaixaDeTexto 17">
            <a:extLst>
              <a:ext uri="{FF2B5EF4-FFF2-40B4-BE49-F238E27FC236}">
                <a16:creationId xmlns:a16="http://schemas.microsoft.com/office/drawing/2014/main" id="{AE20ED5D-F573-FA7C-E09B-D2EBC447C4CE}"/>
              </a:ext>
            </a:extLst>
          </xdr:cNvPr>
          <xdr:cNvSpPr txBox="1"/>
        </xdr:nvSpPr>
        <xdr:spPr>
          <a:xfrm>
            <a:off x="7874216" y="5303366"/>
            <a:ext cx="4489737" cy="1414710"/>
          </a:xfrm>
          <a:prstGeom prst="rect">
            <a:avLst/>
          </a:prstGeom>
          <a:grpFill/>
          <a:ln>
            <a:noFill/>
          </a:ln>
          <a:effectLst/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400" b="0" baseline="0">
                <a:solidFill>
                  <a:sysClr val="windowText" lastClr="000000"/>
                </a:solidFill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  <a:t>Funções de Texto</a:t>
            </a:r>
          </a:p>
          <a:p>
            <a:br>
              <a:rPr lang="pt-BR" sz="1100" b="0" baseline="0">
                <a:solidFill>
                  <a:sysClr val="windowText" lastClr="000000"/>
                </a:solidFill>
                <a:effectLst/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</a:b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A função </a:t>
            </a:r>
            <a:r>
              <a:rPr lang="pt-BR" sz="1100" b="1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CONCAT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 combina o texto de vários intervalos e/ou cadeias de caracteres.</a:t>
            </a:r>
          </a:p>
          <a:p>
            <a:r>
              <a:rPr lang="pt-BR" sz="1100" b="0" i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Sintaxe: =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CONCAT(texto1, [texto2],…)</a:t>
            </a:r>
          </a:p>
          <a:p>
            <a:endParaRPr lang="pt-BR" sz="1100" b="0" i="0" baseline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endParaRPr>
          </a:p>
          <a:p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A função </a:t>
            </a:r>
            <a:r>
              <a:rPr lang="pt-BR" sz="1100" b="1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UNIRTEXTO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 combina o texto de vários intervalos e/ou cadeias de caracteres e inclui um delimitador especificado por você entre cada valor de texto que será combinado.</a:t>
            </a:r>
          </a:p>
          <a:p>
            <a:r>
              <a:rPr lang="pt-BR" sz="1100" b="0" i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Sintaxe: =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UNIRTEXTO(delimitador;ignorar_vazio;texto1;[texto2], …)</a:t>
            </a:r>
            <a:endParaRPr lang="pt-BR" sz="1100" b="1" baseline="0">
              <a:solidFill>
                <a:sysClr val="windowText" lastClr="000000"/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cxnSp macro="">
        <xdr:nvCxnSpPr>
          <xdr:cNvPr id="19" name="Conector reto 18">
            <a:extLst>
              <a:ext uri="{FF2B5EF4-FFF2-40B4-BE49-F238E27FC236}">
                <a16:creationId xmlns:a16="http://schemas.microsoft.com/office/drawing/2014/main" id="{3DBF4FB4-8AF9-143E-8736-1C27E7FC703E}"/>
              </a:ext>
            </a:extLst>
          </xdr:cNvPr>
          <xdr:cNvCxnSpPr/>
        </xdr:nvCxnSpPr>
        <xdr:spPr>
          <a:xfrm>
            <a:off x="7925357" y="5654943"/>
            <a:ext cx="2029615" cy="0"/>
          </a:xfrm>
          <a:prstGeom prst="line">
            <a:avLst/>
          </a:prstGeom>
          <a:grpFill/>
          <a:ln>
            <a:solidFill>
              <a:schemeClr val="accent6"/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absoluteAnchor>
  <xdr:absoluteAnchor>
    <xdr:pos x="180977" y="16848136"/>
    <xdr:ext cx="5829297" cy="1171575"/>
    <xdr:grpSp>
      <xdr:nvGrpSpPr>
        <xdr:cNvPr id="20" name="Agrupar 19">
          <a:extLst>
            <a:ext uri="{FF2B5EF4-FFF2-40B4-BE49-F238E27FC236}">
              <a16:creationId xmlns:a16="http://schemas.microsoft.com/office/drawing/2014/main" id="{CFABB690-EB93-4D74-AF90-C857B1CA725E}"/>
            </a:ext>
          </a:extLst>
        </xdr:cNvPr>
        <xdr:cNvGrpSpPr/>
      </xdr:nvGrpSpPr>
      <xdr:grpSpPr>
        <a:xfrm>
          <a:off x="180977" y="16848136"/>
          <a:ext cx="5829297" cy="1171575"/>
          <a:chOff x="7994603" y="1287630"/>
          <a:chExt cx="6127326" cy="1295400"/>
        </a:xfrm>
        <a:solidFill>
          <a:srgbClr val="FBFBFB"/>
        </a:solidFill>
      </xdr:grpSpPr>
      <xdr:sp macro="" textlink="">
        <xdr:nvSpPr>
          <xdr:cNvPr id="21" name="CaixaDeTexto 20">
            <a:extLst>
              <a:ext uri="{FF2B5EF4-FFF2-40B4-BE49-F238E27FC236}">
                <a16:creationId xmlns:a16="http://schemas.microsoft.com/office/drawing/2014/main" id="{C1FFF03D-464A-3D5C-3DA6-4EB72966CA08}"/>
              </a:ext>
            </a:extLst>
          </xdr:cNvPr>
          <xdr:cNvSpPr txBox="1"/>
        </xdr:nvSpPr>
        <xdr:spPr>
          <a:xfrm>
            <a:off x="7994603" y="1287630"/>
            <a:ext cx="6127326" cy="1295400"/>
          </a:xfrm>
          <a:prstGeom prst="rect">
            <a:avLst/>
          </a:prstGeom>
          <a:grpFill/>
          <a:ln>
            <a:noFill/>
          </a:ln>
          <a:effectLst/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400" b="0" baseline="0">
                <a:solidFill>
                  <a:sysClr val="windowText" lastClr="000000"/>
                </a:solidFill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  <a:t>Função SUBSTITUIR()</a:t>
            </a:r>
          </a:p>
          <a:p>
            <a:endParaRPr lang="pt-BR" sz="1100" b="1" baseline="0">
              <a:solidFill>
                <a:sysClr val="windowText" lastClr="000000"/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endParaRPr>
          </a:p>
          <a:p>
            <a:r>
              <a:rPr lang="pt-BR" sz="1100" b="0" baseline="0">
                <a:solidFill>
                  <a:sysClr val="windowText" lastClr="000000"/>
                </a:solidFill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  <a:t>A função </a:t>
            </a:r>
            <a:r>
              <a:rPr lang="pt-BR" sz="1100" b="1" baseline="0">
                <a:solidFill>
                  <a:sysClr val="windowText" lastClr="000000"/>
                </a:solidFill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  <a:t>SUBSTITUIR </a:t>
            </a:r>
            <a:r>
              <a:rPr lang="pt-BR" sz="1100" b="0" i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inseri um 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novo</a:t>
            </a:r>
            <a:r>
              <a:rPr lang="pt-BR" sz="1100" b="0" i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 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texto no lugar de texto</a:t>
            </a:r>
            <a:r>
              <a:rPr lang="pt-BR" sz="1100" b="0" i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 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antigo em uma cadeia de texto.</a:t>
            </a:r>
          </a:p>
          <a:p>
            <a:r>
              <a:rPr lang="pt-BR" sz="1100" b="0" i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Sinxate: =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SUBSTITUIR(texto, texto_antigo, novo_texto, [núm_da_ocorrência])</a:t>
            </a:r>
            <a:endParaRPr lang="pt-BR" sz="1100" b="1" baseline="0">
              <a:solidFill>
                <a:sysClr val="windowText" lastClr="000000"/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cxnSp macro="">
        <xdr:nvCxnSpPr>
          <xdr:cNvPr id="22" name="Conector reto 21">
            <a:extLst>
              <a:ext uri="{FF2B5EF4-FFF2-40B4-BE49-F238E27FC236}">
                <a16:creationId xmlns:a16="http://schemas.microsoft.com/office/drawing/2014/main" id="{B39F8FF8-605B-9D4B-9B65-31D95F643D09}"/>
              </a:ext>
            </a:extLst>
          </xdr:cNvPr>
          <xdr:cNvCxnSpPr/>
        </xdr:nvCxnSpPr>
        <xdr:spPr>
          <a:xfrm>
            <a:off x="8073503" y="1736034"/>
            <a:ext cx="3272193" cy="0"/>
          </a:xfrm>
          <a:prstGeom prst="line">
            <a:avLst/>
          </a:prstGeom>
          <a:grpFill/>
          <a:ln>
            <a:solidFill>
              <a:schemeClr val="accent6"/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absoluteAnchor>
  <xdr:absoluteAnchor>
    <xdr:pos x="220663" y="21717000"/>
    <xdr:ext cx="5538787" cy="1758950"/>
    <xdr:grpSp>
      <xdr:nvGrpSpPr>
        <xdr:cNvPr id="23" name="Agrupar 22">
          <a:extLst>
            <a:ext uri="{FF2B5EF4-FFF2-40B4-BE49-F238E27FC236}">
              <a16:creationId xmlns:a16="http://schemas.microsoft.com/office/drawing/2014/main" id="{4040D573-1BDD-4300-94C9-665CC4BB2342}"/>
            </a:ext>
          </a:extLst>
        </xdr:cNvPr>
        <xdr:cNvGrpSpPr/>
      </xdr:nvGrpSpPr>
      <xdr:grpSpPr>
        <a:xfrm>
          <a:off x="220663" y="21717000"/>
          <a:ext cx="5538787" cy="1758950"/>
          <a:chOff x="7953022" y="2030220"/>
          <a:chExt cx="6891760" cy="1594782"/>
        </a:xfrm>
        <a:solidFill>
          <a:srgbClr val="FBFBFB"/>
        </a:solidFill>
      </xdr:grpSpPr>
      <xdr:sp macro="" textlink="">
        <xdr:nvSpPr>
          <xdr:cNvPr id="24" name="CaixaDeTexto 23">
            <a:extLst>
              <a:ext uri="{FF2B5EF4-FFF2-40B4-BE49-F238E27FC236}">
                <a16:creationId xmlns:a16="http://schemas.microsoft.com/office/drawing/2014/main" id="{4312B540-0000-28EA-6CCD-3B9F07E02823}"/>
              </a:ext>
            </a:extLst>
          </xdr:cNvPr>
          <xdr:cNvSpPr txBox="1"/>
        </xdr:nvSpPr>
        <xdr:spPr>
          <a:xfrm>
            <a:off x="7953022" y="2030220"/>
            <a:ext cx="6891760" cy="1594782"/>
          </a:xfrm>
          <a:prstGeom prst="rect">
            <a:avLst/>
          </a:prstGeom>
          <a:grpFill/>
          <a:ln>
            <a:noFill/>
          </a:ln>
          <a:effectLst/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400" b="0" baseline="0">
                <a:solidFill>
                  <a:sysClr val="windowText" lastClr="000000"/>
                </a:solidFill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  <a:t>Função TEXTO()</a:t>
            </a:r>
          </a:p>
          <a:p>
            <a:endParaRPr lang="pt-BR" sz="1100" b="1" baseline="0">
              <a:solidFill>
                <a:sysClr val="windowText" lastClr="000000"/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endParaRPr>
          </a:p>
          <a:p>
            <a:r>
              <a:rPr lang="pt-BR" sz="1100" b="0" baseline="0">
                <a:solidFill>
                  <a:sysClr val="windowText" lastClr="000000"/>
                </a:solidFill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  <a:t>A função </a:t>
            </a:r>
            <a:r>
              <a:rPr lang="pt-BR" sz="1100" b="1" baseline="0">
                <a:solidFill>
                  <a:sysClr val="windowText" lastClr="000000"/>
                </a:solidFill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  <a:t>TEXTO 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permite que você altere a maneira de exibir um número aplicando formatação a ele com </a:t>
            </a:r>
            <a:r>
              <a:rPr lang="pt-BR" sz="1100" b="1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códigos de formatação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.</a:t>
            </a:r>
          </a:p>
          <a:p>
            <a:r>
              <a:rPr lang="pt-BR" sz="1100" b="0" i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Sinxate: =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TEXTO(valor que você deseja formatar; "Código de formatação que deseja aplicar")</a:t>
            </a:r>
            <a:endParaRPr lang="pt-BR" sz="1100" b="0" baseline="0">
              <a:solidFill>
                <a:sysClr val="windowText" lastClr="000000"/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cxnSp macro="">
        <xdr:nvCxnSpPr>
          <xdr:cNvPr id="25" name="Conector reto 24">
            <a:extLst>
              <a:ext uri="{FF2B5EF4-FFF2-40B4-BE49-F238E27FC236}">
                <a16:creationId xmlns:a16="http://schemas.microsoft.com/office/drawing/2014/main" id="{1DDA3D68-8F3B-0752-B29C-52CAA260E717}"/>
              </a:ext>
            </a:extLst>
          </xdr:cNvPr>
          <xdr:cNvCxnSpPr/>
        </xdr:nvCxnSpPr>
        <xdr:spPr>
          <a:xfrm>
            <a:off x="8007387" y="2453104"/>
            <a:ext cx="3272194" cy="0"/>
          </a:xfrm>
          <a:prstGeom prst="line">
            <a:avLst/>
          </a:prstGeom>
          <a:grpFill/>
          <a:ln>
            <a:solidFill>
              <a:schemeClr val="accent6"/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absoluteAnchor>
  <xdr:absoluteAnchor>
    <xdr:pos x="192087" y="6634167"/>
    <xdr:ext cx="8351839" cy="2538408"/>
    <xdr:grpSp>
      <xdr:nvGrpSpPr>
        <xdr:cNvPr id="11" name="Agrupar 10">
          <a:extLst>
            <a:ext uri="{FF2B5EF4-FFF2-40B4-BE49-F238E27FC236}">
              <a16:creationId xmlns:a16="http://schemas.microsoft.com/office/drawing/2014/main" id="{1C600C73-0376-4336-AAD6-4ECD24A9EDD6}"/>
            </a:ext>
          </a:extLst>
        </xdr:cNvPr>
        <xdr:cNvGrpSpPr/>
      </xdr:nvGrpSpPr>
      <xdr:grpSpPr>
        <a:xfrm>
          <a:off x="192087" y="6634167"/>
          <a:ext cx="8351839" cy="2538408"/>
          <a:chOff x="7795664" y="4871496"/>
          <a:chExt cx="4284510" cy="1946748"/>
        </a:xfrm>
        <a:solidFill>
          <a:srgbClr val="FBFBFB"/>
        </a:solidFill>
      </xdr:grpSpPr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F4BC2B00-C284-D2E5-07EC-3584A023ACC8}"/>
              </a:ext>
            </a:extLst>
          </xdr:cNvPr>
          <xdr:cNvSpPr txBox="1"/>
        </xdr:nvSpPr>
        <xdr:spPr>
          <a:xfrm>
            <a:off x="7795664" y="4871496"/>
            <a:ext cx="4284510" cy="1946748"/>
          </a:xfrm>
          <a:prstGeom prst="rect">
            <a:avLst/>
          </a:prstGeom>
          <a:grpFill/>
          <a:ln>
            <a:noFill/>
          </a:ln>
          <a:effectLst/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400" b="0" baseline="0">
                <a:solidFill>
                  <a:sysClr val="windowText" lastClr="000000"/>
                </a:solidFill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  <a:t>Funções de Texto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100" b="0" i="0" cap="all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A</a:t>
            </a:r>
            <a:r>
              <a:rPr lang="pt-BR" sz="1100" b="0" i="0" cap="all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pt-BR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função </a:t>
            </a:r>
            <a:r>
              <a:rPr lang="pt-BR" sz="11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TEXTOANTES</a:t>
            </a:r>
            <a:r>
              <a:rPr lang="pt-BR" sz="1100" b="1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pt-BR" sz="11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é</a:t>
            </a:r>
            <a:r>
              <a:rPr lang="pt-BR" sz="1100" b="1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pt-BR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utilizada para extrair uma parte de texto antes de um determinado caractere ou conjunto de caracteres.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000" b="0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=TEXTOANTES(</a:t>
            </a:r>
            <a:r>
              <a:rPr lang="pt-BR" sz="1000" b="1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texto</a:t>
            </a:r>
            <a:r>
              <a:rPr lang="pt-BR" sz="1000" b="0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;</a:t>
            </a:r>
            <a:r>
              <a:rPr lang="pt-BR" sz="1000" b="1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delimitador</a:t>
            </a:r>
            <a:r>
              <a:rPr lang="pt-BR" sz="1000" b="0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;[número_da_instância];[modo_de_correspondência];[fim_da_correspondência];[se_não_encontrado])</a:t>
            </a:r>
            <a:endParaRPr lang="pt-BR" sz="1000" b="1" i="0" cap="all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endParaRPr lang="pt-BR" sz="1100" b="0" baseline="0">
              <a:solidFill>
                <a:sysClr val="windowText" lastClr="000000"/>
              </a:solidFill>
              <a:effectLst/>
              <a:latin typeface="+mj-lt"/>
              <a:ea typeface="Tahoma" panose="020B0604030504040204" pitchFamily="34" charset="0"/>
              <a:cs typeface="Tahoma" panose="020B0604030504040204" pitchFamily="34" charset="0"/>
            </a:endParaRPr>
          </a:p>
          <a:p>
            <a:br>
              <a:rPr lang="pt-BR" sz="1100" b="0" baseline="0">
                <a:solidFill>
                  <a:sysClr val="windowText" lastClr="000000"/>
                </a:solidFill>
                <a:effectLst/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</a:br>
            <a:r>
              <a:rPr lang="pt-BR" sz="1100" b="0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A função </a:t>
            </a:r>
            <a:r>
              <a:rPr lang="pt-BR" sz="1100" b="1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TEXTODEPOIS,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é o oposto da função citada anteriormente, ou seja, permite extrair uma parte de texto após um determinado caractere ou conjunto de caracteres.</a:t>
            </a:r>
          </a:p>
          <a:p>
            <a:endParaRPr lang="pt-BR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pt-BR" sz="1100" b="0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=TEXTODEPOIS(</a:t>
            </a:r>
            <a:r>
              <a:rPr lang="pt-BR" sz="1100" b="1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texto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;</a:t>
            </a:r>
            <a:r>
              <a:rPr lang="pt-BR" sz="1100" b="1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delimitador</a:t>
            </a:r>
            <a:r>
              <a:rPr lang="pt-BR" sz="1100" b="0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;[número_da_instância];[modo_de_correspondência];[fim_da_correspondência];[se_não_encontrado])</a:t>
            </a:r>
            <a:endParaRPr lang="pt-BR" sz="1100" b="1" baseline="0">
              <a:solidFill>
                <a:sysClr val="windowText" lastClr="000000"/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cxnSp macro="">
        <xdr:nvCxnSpPr>
          <xdr:cNvPr id="13" name="Conector reto 12">
            <a:extLst>
              <a:ext uri="{FF2B5EF4-FFF2-40B4-BE49-F238E27FC236}">
                <a16:creationId xmlns:a16="http://schemas.microsoft.com/office/drawing/2014/main" id="{DF5FB87F-6A08-EDDD-D402-803189C7C661}"/>
              </a:ext>
            </a:extLst>
          </xdr:cNvPr>
          <xdr:cNvCxnSpPr/>
        </xdr:nvCxnSpPr>
        <xdr:spPr>
          <a:xfrm>
            <a:off x="7817209" y="5160865"/>
            <a:ext cx="2029615" cy="0"/>
          </a:xfrm>
          <a:prstGeom prst="line">
            <a:avLst/>
          </a:prstGeom>
          <a:grpFill/>
          <a:ln>
            <a:solidFill>
              <a:schemeClr val="accent6"/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257950" y="234950"/>
    <xdr:ext cx="1253350" cy="288150"/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89D504-C4EF-4E45-ADA5-73751BEA2C31}"/>
            </a:ext>
          </a:extLst>
        </xdr:cNvPr>
        <xdr:cNvGrpSpPr/>
      </xdr:nvGrpSpPr>
      <xdr:grpSpPr>
        <a:xfrm>
          <a:off x="257950" y="234950"/>
          <a:ext cx="1253350" cy="288150"/>
          <a:chOff x="626250" y="235725"/>
          <a:chExt cx="1259700" cy="2881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315C025F-9905-120B-394D-76301C3B5FF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6250" y="235725"/>
            <a:ext cx="288150" cy="288150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803F579F-FA64-B326-CC0F-3F2AB2FB4359}"/>
              </a:ext>
            </a:extLst>
          </xdr:cNvPr>
          <xdr:cNvSpPr txBox="1"/>
        </xdr:nvSpPr>
        <xdr:spPr>
          <a:xfrm>
            <a:off x="942975" y="257175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ysClr val="windowText" lastClr="000000"/>
                </a:solidFill>
              </a:rPr>
              <a:t>INSTRUÇÕES</a:t>
            </a:r>
          </a:p>
        </xdr:txBody>
      </xdr:sp>
    </xdr:grpSp>
    <xdr:clientData/>
  </xdr:absoluteAnchor>
  <xdr:absoluteAnchor>
    <xdr:pos x="1673225" y="234950"/>
    <xdr:ext cx="1203325" cy="317500"/>
    <xdr:grpSp>
      <xdr:nvGrpSpPr>
        <xdr:cNvPr id="5" name="Agrupar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FB99081-E1B6-4DD3-8985-A37A4085DD6A}"/>
            </a:ext>
          </a:extLst>
        </xdr:cNvPr>
        <xdr:cNvGrpSpPr/>
      </xdr:nvGrpSpPr>
      <xdr:grpSpPr>
        <a:xfrm>
          <a:off x="1673225" y="234950"/>
          <a:ext cx="1203325" cy="317500"/>
          <a:chOff x="2085975" y="219075"/>
          <a:chExt cx="1190625" cy="314325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A86949E6-C805-80DE-1A45-453EDAE1B28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1786DA3C-078E-5555-CC3F-8301975F5816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accent1"/>
                </a:solidFill>
              </a:rPr>
              <a:t>EXERCICIO 1</a:t>
            </a:r>
          </a:p>
        </xdr:txBody>
      </xdr:sp>
    </xdr:grpSp>
    <xdr:clientData/>
  </xdr:absoluteAnchor>
  <xdr:absoluteAnchor>
    <xdr:pos x="3028950" y="234950"/>
    <xdr:ext cx="1181100" cy="317500"/>
    <xdr:grpSp>
      <xdr:nvGrpSpPr>
        <xdr:cNvPr id="8" name="Agrupar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9FE07BD-4EC2-4556-8B2E-9FC46A8E8251}"/>
            </a:ext>
          </a:extLst>
        </xdr:cNvPr>
        <xdr:cNvGrpSpPr/>
      </xdr:nvGrpSpPr>
      <xdr:grpSpPr>
        <a:xfrm>
          <a:off x="3028950" y="234950"/>
          <a:ext cx="1181100" cy="317500"/>
          <a:chOff x="2085975" y="219075"/>
          <a:chExt cx="1190625" cy="314325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CBFAF686-1ADA-D374-75CB-5CC97B26BEE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6FAF1110-7CBB-F59F-E1F0-B2F91AEBEFB3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2</a:t>
            </a:r>
          </a:p>
        </xdr:txBody>
      </xdr:sp>
    </xdr:grpSp>
    <xdr:clientData/>
  </xdr:absoluteAnchor>
  <xdr:absoluteAnchor>
    <xdr:pos x="5389244" y="988059"/>
    <xdr:ext cx="6819901" cy="1533525"/>
    <xdr:grpSp>
      <xdr:nvGrpSpPr>
        <xdr:cNvPr id="14" name="Agrupar 13">
          <a:extLst>
            <a:ext uri="{FF2B5EF4-FFF2-40B4-BE49-F238E27FC236}">
              <a16:creationId xmlns:a16="http://schemas.microsoft.com/office/drawing/2014/main" id="{86E90FB5-5534-4BD3-8C37-02A0E632F4F2}"/>
            </a:ext>
          </a:extLst>
        </xdr:cNvPr>
        <xdr:cNvGrpSpPr/>
      </xdr:nvGrpSpPr>
      <xdr:grpSpPr>
        <a:xfrm>
          <a:off x="5389244" y="988059"/>
          <a:ext cx="6819901" cy="1533525"/>
          <a:chOff x="7962899" y="1285875"/>
          <a:chExt cx="4489737" cy="1295400"/>
        </a:xfrm>
        <a:solidFill>
          <a:srgbClr val="FBFBFB"/>
        </a:solidFill>
      </xdr:grpSpPr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9BF3A5FC-B625-933D-19F7-7E605C45E4C2}"/>
              </a:ext>
            </a:extLst>
          </xdr:cNvPr>
          <xdr:cNvSpPr txBox="1"/>
        </xdr:nvSpPr>
        <xdr:spPr>
          <a:xfrm>
            <a:off x="7962899" y="1285875"/>
            <a:ext cx="4489737" cy="1295400"/>
          </a:xfrm>
          <a:prstGeom prst="rect">
            <a:avLst/>
          </a:prstGeom>
          <a:grpFill/>
          <a:ln>
            <a:noFill/>
          </a:ln>
          <a:effectLst/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400" b="0" baseline="0">
                <a:solidFill>
                  <a:sysClr val="windowText" lastClr="000000"/>
                </a:solidFill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  <a:t>NESTA ATIVIDADE</a:t>
            </a:r>
          </a:p>
          <a:p>
            <a:endParaRPr lang="pt-BR" sz="1100" b="1" baseline="0">
              <a:solidFill>
                <a:schemeClr val="tx1"/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endParaRPr>
          </a:p>
          <a:p>
            <a:r>
              <a:rPr lang="pt-BR" sz="1100" b="1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NOME</a:t>
            </a:r>
            <a:r>
              <a:rPr lang="pt-BR" sz="1100" b="1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 COMPLETO</a:t>
            </a:r>
          </a:p>
          <a:p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r>
              <a:rPr lang="pt-BR" sz="110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Crie uma fórmula unindo </a:t>
            </a:r>
            <a:r>
              <a:rPr lang="pt-BR" sz="1100" b="1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Nome</a:t>
            </a:r>
            <a:r>
              <a:rPr lang="pt-BR" sz="110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 e </a:t>
            </a:r>
            <a:r>
              <a:rPr lang="pt-BR" sz="1100" b="1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Sobrenome</a:t>
            </a:r>
            <a:r>
              <a:rPr lang="pt-BR" sz="110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, com o cuidado de inserir um espaço entre eles. Apresente o resultado sem o excesso de espaços entre palavras.</a:t>
            </a:r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</xdr:txBody>
      </xdr:sp>
      <xdr:cxnSp macro="">
        <xdr:nvCxnSpPr>
          <xdr:cNvPr id="16" name="Conector reto 15">
            <a:extLst>
              <a:ext uri="{FF2B5EF4-FFF2-40B4-BE49-F238E27FC236}">
                <a16:creationId xmlns:a16="http://schemas.microsoft.com/office/drawing/2014/main" id="{65C2E182-6B06-486A-8229-98A447412064}"/>
              </a:ext>
            </a:extLst>
          </xdr:cNvPr>
          <xdr:cNvCxnSpPr/>
        </xdr:nvCxnSpPr>
        <xdr:spPr>
          <a:xfrm>
            <a:off x="8002135" y="1643565"/>
            <a:ext cx="2427715" cy="0"/>
          </a:xfrm>
          <a:prstGeom prst="line">
            <a:avLst/>
          </a:prstGeom>
          <a:grpFill/>
          <a:ln>
            <a:solidFill>
              <a:schemeClr val="accent6"/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absoluteAnchor>
  <xdr:twoCellAnchor>
    <xdr:from>
      <xdr:col>3</xdr:col>
      <xdr:colOff>1047750</xdr:colOff>
      <xdr:row>1</xdr:row>
      <xdr:rowOff>114300</xdr:rowOff>
    </xdr:from>
    <xdr:to>
      <xdr:col>3</xdr:col>
      <xdr:colOff>1360399</xdr:colOff>
      <xdr:row>1</xdr:row>
      <xdr:rowOff>431800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65669729-EEA2-49A3-97CE-5910FF3C0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2925" y="228600"/>
          <a:ext cx="312649" cy="317500"/>
        </a:xfrm>
        <a:prstGeom prst="rect">
          <a:avLst/>
        </a:prstGeom>
      </xdr:spPr>
    </xdr:pic>
    <xdr:clientData/>
  </xdr:twoCellAnchor>
  <xdr:twoCellAnchor>
    <xdr:from>
      <xdr:col>3</xdr:col>
      <xdr:colOff>1371600</xdr:colOff>
      <xdr:row>1</xdr:row>
      <xdr:rowOff>142875</xdr:rowOff>
    </xdr:from>
    <xdr:to>
      <xdr:col>4</xdr:col>
      <xdr:colOff>671246</xdr:colOff>
      <xdr:row>1</xdr:row>
      <xdr:rowOff>402648</xdr:rowOff>
    </xdr:to>
    <xdr:sp macro="" textlink="">
      <xdr:nvSpPr>
        <xdr:cNvPr id="17" name="CaixaDeTexto 1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5ED3C96-8066-4BC2-A48B-93D8D4E517D2}"/>
            </a:ext>
          </a:extLst>
        </xdr:cNvPr>
        <xdr:cNvSpPr txBox="1"/>
      </xdr:nvSpPr>
      <xdr:spPr>
        <a:xfrm>
          <a:off x="4676775" y="257175"/>
          <a:ext cx="937946" cy="25977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EXERCICIO 3</a:t>
          </a:r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257950" y="234950"/>
    <xdr:ext cx="1256525" cy="288150"/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F3CF79-17AC-4201-A75D-100EAA62EAD7}"/>
            </a:ext>
          </a:extLst>
        </xdr:cNvPr>
        <xdr:cNvGrpSpPr/>
      </xdr:nvGrpSpPr>
      <xdr:grpSpPr>
        <a:xfrm>
          <a:off x="257950" y="234950"/>
          <a:ext cx="1256525" cy="288150"/>
          <a:chOff x="626250" y="235725"/>
          <a:chExt cx="1259700" cy="2881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7FF4B5D2-E190-F030-FE97-D438DB00AD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6250" y="235725"/>
            <a:ext cx="288150" cy="288150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A8B81CAE-ECF2-468A-BF6A-C39B88C86878}"/>
              </a:ext>
            </a:extLst>
          </xdr:cNvPr>
          <xdr:cNvSpPr txBox="1"/>
        </xdr:nvSpPr>
        <xdr:spPr>
          <a:xfrm>
            <a:off x="942975" y="257175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ysClr val="windowText" lastClr="000000"/>
                </a:solidFill>
              </a:rPr>
              <a:t>INSTRUÇÕES</a:t>
            </a:r>
          </a:p>
        </xdr:txBody>
      </xdr:sp>
    </xdr:grpSp>
    <xdr:clientData/>
  </xdr:absoluteAnchor>
  <xdr:absoluteAnchor>
    <xdr:pos x="1676400" y="234950"/>
    <xdr:ext cx="1187450" cy="317500"/>
    <xdr:grpSp>
      <xdr:nvGrpSpPr>
        <xdr:cNvPr id="5" name="Agrupar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290FB45-93A1-4023-A4DA-400E5FE17A1E}"/>
            </a:ext>
          </a:extLst>
        </xdr:cNvPr>
        <xdr:cNvGrpSpPr/>
      </xdr:nvGrpSpPr>
      <xdr:grpSpPr>
        <a:xfrm>
          <a:off x="1676400" y="234950"/>
          <a:ext cx="1187450" cy="317500"/>
          <a:chOff x="2085975" y="219075"/>
          <a:chExt cx="1190625" cy="314325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CE38E8B9-3F15-43B2-4D35-48A25E3E416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1A646230-E097-9549-8A69-545AC69395F4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1</a:t>
            </a:r>
          </a:p>
        </xdr:txBody>
      </xdr:sp>
    </xdr:grpSp>
    <xdr:clientData/>
  </xdr:absoluteAnchor>
  <xdr:absoluteAnchor>
    <xdr:pos x="3025775" y="234950"/>
    <xdr:ext cx="1184275" cy="317500"/>
    <xdr:grpSp>
      <xdr:nvGrpSpPr>
        <xdr:cNvPr id="8" name="Agrupar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30DFE1A-2004-4CB1-A92D-80A95D7AC8C3}"/>
            </a:ext>
          </a:extLst>
        </xdr:cNvPr>
        <xdr:cNvGrpSpPr/>
      </xdr:nvGrpSpPr>
      <xdr:grpSpPr>
        <a:xfrm>
          <a:off x="3025775" y="234950"/>
          <a:ext cx="1184275" cy="317500"/>
          <a:chOff x="2085975" y="219075"/>
          <a:chExt cx="1190625" cy="314325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FAD867A3-1B25-949E-5519-8EBBDAC8812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5B86E4F3-FC7C-6FFF-1AB9-D346B99C862B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accent1"/>
                </a:solidFill>
              </a:rPr>
              <a:t>EXERCICIO 2</a:t>
            </a:r>
          </a:p>
        </xdr:txBody>
      </xdr:sp>
    </xdr:grpSp>
    <xdr:clientData/>
  </xdr:absoluteAnchor>
  <xdr:absoluteAnchor>
    <xdr:pos x="4397375" y="882650"/>
    <xdr:ext cx="6861176" cy="1631950"/>
    <xdr:grpSp>
      <xdr:nvGrpSpPr>
        <xdr:cNvPr id="14" name="Agrupar 13">
          <a:extLst>
            <a:ext uri="{FF2B5EF4-FFF2-40B4-BE49-F238E27FC236}">
              <a16:creationId xmlns:a16="http://schemas.microsoft.com/office/drawing/2014/main" id="{4BC64A64-A4A1-4771-B485-3BB634BCE8FD}"/>
            </a:ext>
          </a:extLst>
        </xdr:cNvPr>
        <xdr:cNvGrpSpPr/>
      </xdr:nvGrpSpPr>
      <xdr:grpSpPr>
        <a:xfrm>
          <a:off x="4397375" y="882650"/>
          <a:ext cx="6861176" cy="1631950"/>
          <a:chOff x="7962899" y="1285875"/>
          <a:chExt cx="4489737" cy="1378542"/>
        </a:xfrm>
        <a:solidFill>
          <a:srgbClr val="FBFBFB"/>
        </a:solidFill>
      </xdr:grpSpPr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C9808C5D-8F84-6C79-EC64-6E52D210D3C8}"/>
              </a:ext>
            </a:extLst>
          </xdr:cNvPr>
          <xdr:cNvSpPr txBox="1"/>
        </xdr:nvSpPr>
        <xdr:spPr>
          <a:xfrm>
            <a:off x="7962899" y="1285875"/>
            <a:ext cx="4489737" cy="1378542"/>
          </a:xfrm>
          <a:prstGeom prst="rect">
            <a:avLst/>
          </a:prstGeom>
          <a:grpFill/>
          <a:ln>
            <a:noFill/>
          </a:ln>
          <a:effectLst/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400" b="0" baseline="0">
                <a:solidFill>
                  <a:sysClr val="windowText" lastClr="000000"/>
                </a:solidFill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  <a:t>NESTA ATIVIDADE</a:t>
            </a:r>
          </a:p>
          <a:p>
            <a:endParaRPr lang="pt-BR" sz="1100" b="1" baseline="0">
              <a:solidFill>
                <a:sysClr val="windowText" lastClr="000000"/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endParaRPr>
          </a:p>
          <a:p>
            <a:r>
              <a:rPr lang="pt-BR" sz="1100" b="1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NOME</a:t>
            </a:r>
            <a:r>
              <a:rPr lang="pt-BR" sz="1100" b="1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 COMPLETO</a:t>
            </a:r>
          </a:p>
          <a:p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r>
              <a:rPr lang="pt-BR" sz="110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Crie uma fórmula unindo "</a:t>
            </a:r>
            <a:r>
              <a:rPr lang="pt-BR" sz="1100" b="1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Nome"</a:t>
            </a:r>
            <a:r>
              <a:rPr lang="pt-BR" sz="110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 e "</a:t>
            </a:r>
            <a:r>
              <a:rPr lang="pt-BR" sz="1100" b="1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Sobrenome"</a:t>
            </a:r>
            <a:r>
              <a:rPr lang="pt-BR" sz="110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, com o cuidado de inserir um espaço entre eles. Apresente o resultado com a primeira letra de cada sentença maiúscula.</a:t>
            </a:r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</xdr:txBody>
      </xdr:sp>
      <xdr:cxnSp macro="">
        <xdr:nvCxnSpPr>
          <xdr:cNvPr id="16" name="Conector reto 15">
            <a:extLst>
              <a:ext uri="{FF2B5EF4-FFF2-40B4-BE49-F238E27FC236}">
                <a16:creationId xmlns:a16="http://schemas.microsoft.com/office/drawing/2014/main" id="{B2FBD927-EEE7-C486-A14D-F7A85352199D}"/>
              </a:ext>
            </a:extLst>
          </xdr:cNvPr>
          <xdr:cNvCxnSpPr/>
        </xdr:nvCxnSpPr>
        <xdr:spPr>
          <a:xfrm>
            <a:off x="8002135" y="1643565"/>
            <a:ext cx="2427715" cy="0"/>
          </a:xfrm>
          <a:prstGeom prst="line">
            <a:avLst/>
          </a:prstGeom>
          <a:grpFill/>
          <a:ln>
            <a:solidFill>
              <a:schemeClr val="accent6"/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absoluteAnchor>
  <xdr:twoCellAnchor>
    <xdr:from>
      <xdr:col>4</xdr:col>
      <xdr:colOff>104775</xdr:colOff>
      <xdr:row>1</xdr:row>
      <xdr:rowOff>104775</xdr:rowOff>
    </xdr:from>
    <xdr:to>
      <xdr:col>4</xdr:col>
      <xdr:colOff>417424</xdr:colOff>
      <xdr:row>1</xdr:row>
      <xdr:rowOff>422275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179BDC2F-2BF7-49C9-957C-8029A3F07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2450" y="219075"/>
          <a:ext cx="312649" cy="317500"/>
        </a:xfrm>
        <a:prstGeom prst="rect">
          <a:avLst/>
        </a:prstGeom>
      </xdr:spPr>
    </xdr:pic>
    <xdr:clientData/>
  </xdr:twoCellAnchor>
  <xdr:twoCellAnchor>
    <xdr:from>
      <xdr:col>4</xdr:col>
      <xdr:colOff>381000</xdr:colOff>
      <xdr:row>1</xdr:row>
      <xdr:rowOff>142875</xdr:rowOff>
    </xdr:from>
    <xdr:to>
      <xdr:col>5</xdr:col>
      <xdr:colOff>347396</xdr:colOff>
      <xdr:row>1</xdr:row>
      <xdr:rowOff>402648</xdr:rowOff>
    </xdr:to>
    <xdr:sp macro="" textlink="">
      <xdr:nvSpPr>
        <xdr:cNvPr id="18" name="CaixaDeTexto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E652C44-59D7-4A47-9020-F40367265D7A}"/>
            </a:ext>
          </a:extLst>
        </xdr:cNvPr>
        <xdr:cNvSpPr txBox="1"/>
      </xdr:nvSpPr>
      <xdr:spPr>
        <a:xfrm>
          <a:off x="4638675" y="257175"/>
          <a:ext cx="937946" cy="25977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EXERCICIO 3</a:t>
          </a:r>
        </a:p>
      </xdr:txBody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257950" y="234950"/>
    <xdr:ext cx="1256525" cy="288150"/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8AB24C-8E34-4D4D-9CB2-97700AE669E9}"/>
            </a:ext>
          </a:extLst>
        </xdr:cNvPr>
        <xdr:cNvGrpSpPr/>
      </xdr:nvGrpSpPr>
      <xdr:grpSpPr>
        <a:xfrm>
          <a:off x="257950" y="234950"/>
          <a:ext cx="1256525" cy="288150"/>
          <a:chOff x="626250" y="235725"/>
          <a:chExt cx="1259700" cy="2881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17721007-689E-AB67-691B-0559338A2C9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6250" y="235725"/>
            <a:ext cx="288150" cy="288150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D804D391-F780-8DD5-A0E1-1AA713650C3C}"/>
              </a:ext>
            </a:extLst>
          </xdr:cNvPr>
          <xdr:cNvSpPr txBox="1"/>
        </xdr:nvSpPr>
        <xdr:spPr>
          <a:xfrm>
            <a:off x="942975" y="257175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ysClr val="windowText" lastClr="000000"/>
                </a:solidFill>
              </a:rPr>
              <a:t>INSTRUÇÕES</a:t>
            </a:r>
          </a:p>
        </xdr:txBody>
      </xdr:sp>
    </xdr:grpSp>
    <xdr:clientData/>
  </xdr:absoluteAnchor>
  <xdr:absoluteAnchor>
    <xdr:pos x="1676400" y="234950"/>
    <xdr:ext cx="1187450" cy="317500"/>
    <xdr:grpSp>
      <xdr:nvGrpSpPr>
        <xdr:cNvPr id="5" name="Agrupar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9D0CC03-B7F2-416B-9D4C-3094B3E4D689}"/>
            </a:ext>
          </a:extLst>
        </xdr:cNvPr>
        <xdr:cNvGrpSpPr/>
      </xdr:nvGrpSpPr>
      <xdr:grpSpPr>
        <a:xfrm>
          <a:off x="1676400" y="234950"/>
          <a:ext cx="1187450" cy="317500"/>
          <a:chOff x="2085975" y="219075"/>
          <a:chExt cx="1190625" cy="314325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45016D82-4C0F-05A4-C4AE-AD06DBC404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2495990C-E96E-C5A5-31A8-410D8FDF9A60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1</a:t>
            </a:r>
          </a:p>
        </xdr:txBody>
      </xdr:sp>
    </xdr:grpSp>
    <xdr:clientData/>
  </xdr:absoluteAnchor>
  <xdr:absoluteAnchor>
    <xdr:pos x="3025775" y="234950"/>
    <xdr:ext cx="1184275" cy="317500"/>
    <xdr:grpSp>
      <xdr:nvGrpSpPr>
        <xdr:cNvPr id="8" name="Agrupar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B80FE8A-3D02-406C-9FC9-565BD342AFBB}"/>
            </a:ext>
          </a:extLst>
        </xdr:cNvPr>
        <xdr:cNvGrpSpPr/>
      </xdr:nvGrpSpPr>
      <xdr:grpSpPr>
        <a:xfrm>
          <a:off x="3025775" y="234950"/>
          <a:ext cx="1184275" cy="317500"/>
          <a:chOff x="2085975" y="219075"/>
          <a:chExt cx="1190625" cy="314325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221FC88E-EC89-C99D-86D1-8E3678B454E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duotone>
              <a:prstClr val="black"/>
              <a:schemeClr val="tx2">
                <a:tint val="45000"/>
                <a:satMod val="40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37C65016-2F13-A71B-8962-7C719EFAAFE6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2</a:t>
            </a:r>
          </a:p>
        </xdr:txBody>
      </xdr:sp>
    </xdr:grpSp>
    <xdr:clientData/>
  </xdr:absoluteAnchor>
  <xdr:absoluteAnchor>
    <xdr:pos x="215900" y="3692522"/>
    <xdr:ext cx="7175499" cy="1279527"/>
    <xdr:grpSp>
      <xdr:nvGrpSpPr>
        <xdr:cNvPr id="11" name="Agrupar 10">
          <a:extLst>
            <a:ext uri="{FF2B5EF4-FFF2-40B4-BE49-F238E27FC236}">
              <a16:creationId xmlns:a16="http://schemas.microsoft.com/office/drawing/2014/main" id="{072DA2D3-600A-44EB-A3F0-866BD31E99AA}"/>
            </a:ext>
          </a:extLst>
        </xdr:cNvPr>
        <xdr:cNvGrpSpPr/>
      </xdr:nvGrpSpPr>
      <xdr:grpSpPr>
        <a:xfrm>
          <a:off x="215900" y="3692522"/>
          <a:ext cx="7175499" cy="1279527"/>
          <a:chOff x="9115978" y="1543345"/>
          <a:chExt cx="4495969" cy="1080843"/>
        </a:xfrm>
        <a:solidFill>
          <a:srgbClr val="FBFBFB"/>
        </a:solidFill>
      </xdr:grpSpPr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852B8DC8-F3AA-581B-BE9C-0CD85F4B38F4}"/>
              </a:ext>
            </a:extLst>
          </xdr:cNvPr>
          <xdr:cNvSpPr txBox="1"/>
        </xdr:nvSpPr>
        <xdr:spPr>
          <a:xfrm>
            <a:off x="9115978" y="1543345"/>
            <a:ext cx="4495969" cy="1080843"/>
          </a:xfrm>
          <a:prstGeom prst="rect">
            <a:avLst/>
          </a:prstGeom>
          <a:grpFill/>
          <a:ln>
            <a:noFill/>
          </a:ln>
          <a:effectLst/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400" b="0" baseline="0">
                <a:solidFill>
                  <a:sysClr val="windowText" lastClr="000000"/>
                </a:solidFill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  <a:t>NESTA ATIVIDADE</a:t>
            </a:r>
          </a:p>
          <a:p>
            <a:endParaRPr lang="pt-BR" sz="1100" b="1" baseline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endParaRPr>
          </a:p>
          <a:p>
            <a:r>
              <a:rPr lang="pt-BR" sz="110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Crie uma fórmula para separar os dados nas colunas de </a:t>
            </a:r>
            <a:r>
              <a:rPr lang="pt-BR" sz="1100" b="1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Código , Marca </a:t>
            </a:r>
            <a:r>
              <a:rPr lang="pt-BR" sz="110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e </a:t>
            </a:r>
            <a:r>
              <a:rPr lang="pt-BR" sz="1100" b="1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Fábrica</a:t>
            </a:r>
            <a:endParaRPr lang="pt-BR" b="1">
              <a:solidFill>
                <a:sysClr val="windowText" lastClr="000000"/>
              </a:solidFill>
              <a:effectLst/>
              <a:latin typeface="+mj-lt"/>
            </a:endParaRPr>
          </a:p>
        </xdr:txBody>
      </xdr:sp>
      <xdr:cxnSp macro="">
        <xdr:nvCxnSpPr>
          <xdr:cNvPr id="13" name="Conector reto 12">
            <a:extLst>
              <a:ext uri="{FF2B5EF4-FFF2-40B4-BE49-F238E27FC236}">
                <a16:creationId xmlns:a16="http://schemas.microsoft.com/office/drawing/2014/main" id="{02EA4D45-74CC-3DD3-32D4-A0B016FE0D14}"/>
              </a:ext>
            </a:extLst>
          </xdr:cNvPr>
          <xdr:cNvCxnSpPr/>
        </xdr:nvCxnSpPr>
        <xdr:spPr>
          <a:xfrm>
            <a:off x="9211310" y="1884944"/>
            <a:ext cx="2427715" cy="0"/>
          </a:xfrm>
          <a:prstGeom prst="line">
            <a:avLst/>
          </a:prstGeom>
          <a:grpFill/>
          <a:ln>
            <a:solidFill>
              <a:schemeClr val="accent6"/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absoluteAnchor>
  <xdr:twoCellAnchor>
    <xdr:from>
      <xdr:col>2</xdr:col>
      <xdr:colOff>1247775</xdr:colOff>
      <xdr:row>1</xdr:row>
      <xdr:rowOff>95250</xdr:rowOff>
    </xdr:from>
    <xdr:to>
      <xdr:col>3</xdr:col>
      <xdr:colOff>64999</xdr:colOff>
      <xdr:row>1</xdr:row>
      <xdr:rowOff>412750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19967854-EB5C-4446-9CD9-7D4025755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67225" y="209550"/>
          <a:ext cx="312649" cy="31750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1</xdr:row>
      <xdr:rowOff>142875</xdr:rowOff>
    </xdr:from>
    <xdr:to>
      <xdr:col>3</xdr:col>
      <xdr:colOff>1223696</xdr:colOff>
      <xdr:row>1</xdr:row>
      <xdr:rowOff>402648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94E75EA-4E6E-46EA-A06F-DB5E5E18FF54}"/>
            </a:ext>
          </a:extLst>
        </xdr:cNvPr>
        <xdr:cNvSpPr txBox="1"/>
      </xdr:nvSpPr>
      <xdr:spPr>
        <a:xfrm>
          <a:off x="4752975" y="257175"/>
          <a:ext cx="1185596" cy="25977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>
              <a:solidFill>
                <a:schemeClr val="accent1"/>
              </a:solidFill>
            </a:rPr>
            <a:t>EXERCICIO 3</a:t>
          </a:r>
        </a:p>
      </xdr:txBody>
    </xdr: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257950" y="234950"/>
    <xdr:ext cx="1517510" cy="288150"/>
    <xdr:grpSp>
      <xdr:nvGrpSpPr>
        <xdr:cNvPr id="2" name="Agrupar 1">
          <a:extLst>
            <a:ext uri="{FF2B5EF4-FFF2-40B4-BE49-F238E27FC236}">
              <a16:creationId xmlns:a16="http://schemas.microsoft.com/office/drawing/2014/main" id="{6B82A8A4-E9B7-4341-B505-696C0710AFF6}"/>
            </a:ext>
          </a:extLst>
        </xdr:cNvPr>
        <xdr:cNvGrpSpPr/>
      </xdr:nvGrpSpPr>
      <xdr:grpSpPr>
        <a:xfrm>
          <a:off x="257950" y="234950"/>
          <a:ext cx="1517510" cy="288150"/>
          <a:chOff x="626250" y="235725"/>
          <a:chExt cx="1259700" cy="2881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8AF8DA67-3693-6A4F-BD63-B7C384BA531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6250" y="235725"/>
            <a:ext cx="288150" cy="288150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4E73A4D5-7ADF-62BC-7967-0104B0259515}"/>
              </a:ext>
            </a:extLst>
          </xdr:cNvPr>
          <xdr:cNvSpPr txBox="1"/>
        </xdr:nvSpPr>
        <xdr:spPr>
          <a:xfrm>
            <a:off x="942975" y="257175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accent1">
                    <a:lumMod val="75000"/>
                  </a:schemeClr>
                </a:solidFill>
              </a:rPr>
              <a:t>INSTRUÇÕES</a:t>
            </a:r>
          </a:p>
        </xdr:txBody>
      </xdr:sp>
    </xdr:grpSp>
    <xdr:clientData/>
  </xdr:absoluteAnchor>
  <xdr:oneCellAnchor>
    <xdr:from>
      <xdr:col>0</xdr:col>
      <xdr:colOff>0</xdr:colOff>
      <xdr:row>3</xdr:row>
      <xdr:rowOff>104774</xdr:rowOff>
    </xdr:from>
    <xdr:ext cx="6534151" cy="399405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CE092415-CA1F-4726-9CB8-3B97EB02447F}"/>
            </a:ext>
          </a:extLst>
        </xdr:cNvPr>
        <xdr:cNvSpPr txBox="1"/>
      </xdr:nvSpPr>
      <xdr:spPr>
        <a:xfrm>
          <a:off x="0" y="1009649"/>
          <a:ext cx="6534151" cy="399405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FUNÇÕES:  </a:t>
          </a: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Agora, Hoje , Dia da Semana e NúmSemana</a:t>
          </a:r>
        </a:p>
      </xdr:txBody>
    </xdr:sp>
    <xdr:clientData/>
  </xdr:oneCellAnchor>
  <xdr:oneCellAnchor>
    <xdr:from>
      <xdr:col>0</xdr:col>
      <xdr:colOff>85725</xdr:colOff>
      <xdr:row>44</xdr:row>
      <xdr:rowOff>390525</xdr:rowOff>
    </xdr:from>
    <xdr:ext cx="5016951" cy="399405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CAE4EB58-361F-46A9-BF35-5C8B3C09CB38}"/>
            </a:ext>
          </a:extLst>
        </xdr:cNvPr>
        <xdr:cNvSpPr txBox="1"/>
      </xdr:nvSpPr>
      <xdr:spPr>
        <a:xfrm>
          <a:off x="85725" y="9439275"/>
          <a:ext cx="5016951" cy="3994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800" b="1">
              <a:solidFill>
                <a:sysClr val="windowText" lastClr="000000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FUNÇÕES</a:t>
          </a:r>
          <a:r>
            <a:rPr lang="pt-BR" sz="1800" b="1" baseline="0">
              <a:solidFill>
                <a:sysClr val="windowText" lastClr="000000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:  </a:t>
          </a:r>
          <a:r>
            <a:rPr lang="pt-BR" sz="1800" baseline="0">
              <a:solidFill>
                <a:sysClr val="windowText" lastClr="000000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HORA, MINUTO, SEGUNDO e TEMPO</a:t>
          </a:r>
          <a:endParaRPr lang="pt-BR" sz="1800" b="0">
            <a:solidFill>
              <a:sysClr val="windowText" lastClr="000000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oneCellAnchor>
  <xdr:oneCellAnchor>
    <xdr:from>
      <xdr:col>0</xdr:col>
      <xdr:colOff>47625</xdr:colOff>
      <xdr:row>19</xdr:row>
      <xdr:rowOff>390525</xdr:rowOff>
    </xdr:from>
    <xdr:ext cx="3829050" cy="399405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21FA4599-A254-4E60-B266-CA302C5543B0}"/>
            </a:ext>
          </a:extLst>
        </xdr:cNvPr>
        <xdr:cNvSpPr txBox="1"/>
      </xdr:nvSpPr>
      <xdr:spPr>
        <a:xfrm>
          <a:off x="47625" y="4867275"/>
          <a:ext cx="3829050" cy="3994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800" b="1">
              <a:solidFill>
                <a:sysClr val="windowText" lastClr="000000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FUNÇÕES</a:t>
          </a:r>
          <a:r>
            <a:rPr lang="pt-BR" sz="1800" b="1" baseline="0">
              <a:solidFill>
                <a:sysClr val="windowText" lastClr="000000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: </a:t>
          </a:r>
          <a:r>
            <a:rPr lang="pt-BR" sz="1800" baseline="0">
              <a:solidFill>
                <a:sysClr val="windowText" lastClr="000000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DIA, MÊS, ANO e DATA</a:t>
          </a:r>
          <a:endParaRPr lang="pt-BR" sz="1800" b="0">
            <a:solidFill>
              <a:sysClr val="windowText" lastClr="000000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110903</xdr:colOff>
      <xdr:row>1</xdr:row>
      <xdr:rowOff>69540</xdr:rowOff>
    </xdr:from>
    <xdr:to>
      <xdr:col>10</xdr:col>
      <xdr:colOff>104775</xdr:colOff>
      <xdr:row>15</xdr:row>
      <xdr:rowOff>143673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9566631-D9A7-6877-34A4-460DDDCEFD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903" y="260040"/>
          <a:ext cx="6499447" cy="2741133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>
    <xdr:from>
      <xdr:col>11</xdr:col>
      <xdr:colOff>123825</xdr:colOff>
      <xdr:row>2</xdr:row>
      <xdr:rowOff>66675</xdr:rowOff>
    </xdr:from>
    <xdr:to>
      <xdr:col>18</xdr:col>
      <xdr:colOff>9525</xdr:colOff>
      <xdr:row>14</xdr:row>
      <xdr:rowOff>47625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912423CE-AD0D-4E88-9AD6-EB1B9F710FB4}"/>
            </a:ext>
          </a:extLst>
        </xdr:cNvPr>
        <xdr:cNvSpPr txBox="1"/>
      </xdr:nvSpPr>
      <xdr:spPr>
        <a:xfrm>
          <a:off x="7239000" y="447675"/>
          <a:ext cx="4152900" cy="2266950"/>
        </a:xfrm>
        <a:prstGeom prst="rect">
          <a:avLst/>
        </a:prstGeom>
        <a:solidFill>
          <a:srgbClr val="FBFBFB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wrap="square" lIns="252000" rtlCol="0" anchor="t">
          <a:noAutofit/>
        </a:bodyPr>
        <a:lstStyle/>
        <a:p>
          <a:pPr marL="0" indent="0" algn="l"/>
          <a:r>
            <a:rPr lang="pt-BR" sz="1400" b="1">
              <a:solidFill>
                <a:sysClr val="windowText" lastClr="000000"/>
              </a:solidFill>
            </a:rPr>
            <a:t>Objetivo:</a:t>
          </a:r>
        </a:p>
        <a:p>
          <a:pPr marL="0" indent="0" algn="l"/>
          <a:endParaRPr lang="pt-BR" sz="1400">
            <a:solidFill>
              <a:sysClr val="windowText" lastClr="000000"/>
            </a:solidFill>
          </a:endParaRPr>
        </a:p>
        <a:p>
          <a:pPr marL="0" indent="0" algn="l"/>
          <a:r>
            <a:rPr lang="pt-BR" sz="1400">
              <a:solidFill>
                <a:sysClr val="windowText" lastClr="000000"/>
              </a:solidFill>
              <a:latin typeface="+mn-lt"/>
            </a:rPr>
            <a:t>1-Criar a tabela do início</a:t>
          </a:r>
        </a:p>
        <a:p>
          <a:pPr marL="0" indent="0" algn="l"/>
          <a:r>
            <a:rPr lang="pt-BR" sz="1400">
              <a:solidFill>
                <a:sysClr val="windowText" lastClr="000000"/>
              </a:solidFill>
              <a:latin typeface="+mn-lt"/>
            </a:rPr>
            <a:t>2-Inserir dados</a:t>
          </a:r>
        </a:p>
        <a:p>
          <a:pPr marL="0" indent="0" algn="l"/>
          <a:r>
            <a:rPr lang="pt-BR" sz="1400">
              <a:solidFill>
                <a:sysClr val="windowText" lastClr="000000"/>
              </a:solidFill>
              <a:latin typeface="+mn-lt"/>
            </a:rPr>
            <a:t>3-Editar a planilha</a:t>
          </a:r>
        </a:p>
        <a:p>
          <a:pPr marL="0" indent="0" algn="l"/>
          <a:r>
            <a:rPr lang="pt-BR" sz="1400">
              <a:solidFill>
                <a:sysClr val="windowText" lastClr="000000"/>
              </a:solidFill>
              <a:latin typeface="+mn-lt"/>
            </a:rPr>
            <a:t>4-Ajustar a largura das colunas e a altura das linhas</a:t>
          </a:r>
        </a:p>
        <a:p>
          <a:pPr marL="0" indent="0" algn="l"/>
          <a:r>
            <a:rPr lang="pt-BR" sz="1400">
              <a:solidFill>
                <a:sysClr val="windowText" lastClr="000000"/>
              </a:solidFill>
              <a:latin typeface="+mn-lt"/>
            </a:rPr>
            <a:t>5-Aplicar formatações básicas de texto</a:t>
          </a:r>
        </a:p>
        <a:p>
          <a:pPr marL="0" indent="0" algn="l"/>
          <a:r>
            <a:rPr lang="pt-BR" sz="1400">
              <a:solidFill>
                <a:sysClr val="windowText" lastClr="000000"/>
              </a:solidFill>
              <a:latin typeface="+mn-lt"/>
            </a:rPr>
            <a:t>6-Definir alinhamento</a:t>
          </a:r>
        </a:p>
        <a:p>
          <a:pPr marL="0" indent="0" algn="l"/>
          <a:r>
            <a:rPr lang="pt-BR" sz="1400">
              <a:solidFill>
                <a:sysClr val="windowText" lastClr="000000"/>
              </a:solidFill>
              <a:latin typeface="+mn-lt"/>
            </a:rPr>
            <a:t>7-Adicionar efeitos</a:t>
          </a:r>
        </a:p>
        <a:p>
          <a:pPr marL="0" indent="0" algn="l"/>
          <a:r>
            <a:rPr lang="pt-BR" sz="1400" b="0">
              <a:solidFill>
                <a:sysClr val="windowText" lastClr="000000"/>
              </a:solidFill>
              <a:latin typeface="+mn-lt"/>
              <a:ea typeface="Verdana" panose="020B0604030504040204" pitchFamily="34" charset="0"/>
              <a:cs typeface="Tahoma" panose="020B0604030504040204" pitchFamily="34" charset="0"/>
            </a:rPr>
            <a:t>8-Ocultar</a:t>
          </a:r>
          <a:r>
            <a:rPr lang="pt-BR" sz="1400" b="0" baseline="0">
              <a:solidFill>
                <a:sysClr val="windowText" lastClr="000000"/>
              </a:solidFill>
              <a:latin typeface="+mn-lt"/>
              <a:ea typeface="Verdana" panose="020B0604030504040204" pitchFamily="34" charset="0"/>
              <a:cs typeface="Tahoma" panose="020B0604030504040204" pitchFamily="34" charset="0"/>
            </a:rPr>
            <a:t> linha de grade</a:t>
          </a:r>
          <a:endParaRPr lang="pt-BR" sz="1400" b="0">
            <a:solidFill>
              <a:sysClr val="windowText" lastClr="000000"/>
            </a:solidFill>
            <a:latin typeface="+mn-lt"/>
            <a:ea typeface="Verdan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10</xdr:col>
      <xdr:colOff>104778</xdr:colOff>
      <xdr:row>2</xdr:row>
      <xdr:rowOff>95250</xdr:rowOff>
    </xdr:from>
    <xdr:to>
      <xdr:col>11</xdr:col>
      <xdr:colOff>133351</xdr:colOff>
      <xdr:row>3</xdr:row>
      <xdr:rowOff>133350</xdr:rowOff>
    </xdr:to>
    <xdr:cxnSp macro="">
      <xdr:nvCxnSpPr>
        <xdr:cNvPr id="7" name="Conector: Angulado 6">
          <a:extLst>
            <a:ext uri="{FF2B5EF4-FFF2-40B4-BE49-F238E27FC236}">
              <a16:creationId xmlns:a16="http://schemas.microsoft.com/office/drawing/2014/main" id="{03A51D40-BB03-5536-345D-A8E70E4350C0}"/>
            </a:ext>
          </a:extLst>
        </xdr:cNvPr>
        <xdr:cNvCxnSpPr/>
      </xdr:nvCxnSpPr>
      <xdr:spPr>
        <a:xfrm rot="10800000" flipV="1">
          <a:off x="6619878" y="476250"/>
          <a:ext cx="638173" cy="228600"/>
        </a:xfrm>
        <a:prstGeom prst="bentConnector3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257950" y="234950"/>
    <xdr:ext cx="1517510" cy="288150"/>
    <xdr:grpSp>
      <xdr:nvGrpSpPr>
        <xdr:cNvPr id="2" name="Agrupar 1">
          <a:extLst>
            <a:ext uri="{FF2B5EF4-FFF2-40B4-BE49-F238E27FC236}">
              <a16:creationId xmlns:a16="http://schemas.microsoft.com/office/drawing/2014/main" id="{AD0207A0-A416-46EE-ACF1-0F21A60EA4F8}"/>
            </a:ext>
          </a:extLst>
        </xdr:cNvPr>
        <xdr:cNvGrpSpPr/>
      </xdr:nvGrpSpPr>
      <xdr:grpSpPr>
        <a:xfrm>
          <a:off x="257950" y="234950"/>
          <a:ext cx="1517510" cy="288150"/>
          <a:chOff x="626250" y="235725"/>
          <a:chExt cx="1259700" cy="2881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FF39A60E-C02C-73BD-8836-D05E5417CB0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6250" y="235725"/>
            <a:ext cx="288150" cy="288150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2C12AB92-F7EA-E721-8CF2-8BAD2B82BA50}"/>
              </a:ext>
            </a:extLst>
          </xdr:cNvPr>
          <xdr:cNvSpPr txBox="1"/>
        </xdr:nvSpPr>
        <xdr:spPr>
          <a:xfrm>
            <a:off x="942975" y="257175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accent1">
                    <a:lumMod val="75000"/>
                  </a:schemeClr>
                </a:solidFill>
              </a:rPr>
              <a:t>INSTRUÇÕES</a:t>
            </a:r>
          </a:p>
        </xdr:txBody>
      </xdr:sp>
    </xdr:grpSp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257950" y="234950"/>
    <xdr:ext cx="1517510" cy="288150"/>
    <xdr:grpSp>
      <xdr:nvGrpSpPr>
        <xdr:cNvPr id="2" name="Agrupar 1">
          <a:extLst>
            <a:ext uri="{FF2B5EF4-FFF2-40B4-BE49-F238E27FC236}">
              <a16:creationId xmlns:a16="http://schemas.microsoft.com/office/drawing/2014/main" id="{8AAFC57B-A4DA-4C42-93F8-0851C6ABA7C0}"/>
            </a:ext>
          </a:extLst>
        </xdr:cNvPr>
        <xdr:cNvGrpSpPr/>
      </xdr:nvGrpSpPr>
      <xdr:grpSpPr>
        <a:xfrm>
          <a:off x="257950" y="234950"/>
          <a:ext cx="1517510" cy="288150"/>
          <a:chOff x="626250" y="235725"/>
          <a:chExt cx="1259700" cy="2881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C5D1C96E-1452-F163-263A-0C1A5EA561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6250" y="235725"/>
            <a:ext cx="288150" cy="288150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568E9B32-967D-5AE3-8BCA-CD1908109AAD}"/>
              </a:ext>
            </a:extLst>
          </xdr:cNvPr>
          <xdr:cNvSpPr txBox="1"/>
        </xdr:nvSpPr>
        <xdr:spPr>
          <a:xfrm>
            <a:off x="942975" y="257175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accent1">
                    <a:lumMod val="75000"/>
                  </a:schemeClr>
                </a:solidFill>
              </a:rPr>
              <a:t>INSTRUÇÕES</a:t>
            </a:r>
          </a:p>
        </xdr:txBody>
      </xdr:sp>
    </xdr:grpSp>
    <xdr:clientData/>
  </xdr:absoluteAnchor>
  <xdr:twoCellAnchor>
    <xdr:from>
      <xdr:col>5</xdr:col>
      <xdr:colOff>649374</xdr:colOff>
      <xdr:row>5</xdr:row>
      <xdr:rowOff>158114</xdr:rowOff>
    </xdr:from>
    <xdr:to>
      <xdr:col>10</xdr:col>
      <xdr:colOff>1409700</xdr:colOff>
      <xdr:row>31</xdr:row>
      <xdr:rowOff>0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913334D8-8929-42C4-8C82-4BA5CBC9AC3D}"/>
            </a:ext>
          </a:extLst>
        </xdr:cNvPr>
        <xdr:cNvSpPr txBox="1"/>
      </xdr:nvSpPr>
      <xdr:spPr>
        <a:xfrm>
          <a:off x="5488074" y="1443989"/>
          <a:ext cx="6380076" cy="4804411"/>
        </a:xfrm>
        <a:prstGeom prst="rect">
          <a:avLst/>
        </a:prstGeom>
        <a:solidFill>
          <a:srgbClr val="FBFBFB"/>
        </a:solidFill>
        <a:ln>
          <a:noFill/>
        </a:ln>
        <a:effec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DATAM</a:t>
          </a:r>
        </a:p>
        <a:p>
          <a:r>
            <a:rPr lang="pt-BR" sz="100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Retorna um número de série de data que é o número de meses indicado</a:t>
          </a:r>
        </a:p>
        <a:p>
          <a:r>
            <a:rPr lang="pt-BR" sz="100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antes ou depois de data_inicial. Use DATAM para calcular datas de liquidação</a:t>
          </a:r>
        </a:p>
        <a:p>
          <a:r>
            <a:rPr lang="pt-BR" sz="100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ou datas de vencimento que caem no mesmo dia do mês da data de emissão.</a:t>
          </a:r>
        </a:p>
        <a:p>
          <a:endParaRPr lang="pt-BR" sz="1000">
            <a:solidFill>
              <a:sysClr val="windowText" lastClr="000000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SINTAXE</a:t>
          </a:r>
          <a:endParaRPr lang="pt-BR" sz="1000">
            <a:solidFill>
              <a:sysClr val="windowText" lastClr="000000"/>
            </a:solidFill>
            <a:effectLst/>
          </a:endParaRPr>
        </a:p>
        <a:p>
          <a:r>
            <a:rPr lang="pt-B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DATAM(data</a:t>
          </a:r>
          <a:r>
            <a:rPr lang="pt-B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inicial; quantidade de</a:t>
          </a:r>
          <a:r>
            <a:rPr lang="pt-B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mêses)</a:t>
          </a:r>
          <a:endParaRPr lang="pt-BR" sz="1000">
            <a:solidFill>
              <a:sysClr val="windowText" lastClr="000000"/>
            </a:solidFill>
            <a:effectLst/>
          </a:endParaRPr>
        </a:p>
        <a:p>
          <a:endParaRPr lang="pt-BR" sz="1000">
            <a:solidFill>
              <a:sysClr val="windowText" lastClr="000000"/>
            </a:solidFill>
            <a:effectLst/>
          </a:endParaRPr>
        </a:p>
        <a:p>
          <a:endParaRPr lang="pt-BR" sz="1000">
            <a:solidFill>
              <a:sysClr val="windowText" lastClr="000000"/>
            </a:solidFill>
            <a:effectLst/>
          </a:endParaRPr>
        </a:p>
        <a:p>
          <a:pPr eaLnBrk="1" fontAlgn="auto" latinLnBrk="0" hangingPunct="1"/>
          <a:r>
            <a:rPr lang="pt-BR" sz="1100" b="1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FIMMÊS</a:t>
          </a:r>
          <a:endParaRPr lang="pt-BR" sz="1000">
            <a:solidFill>
              <a:sysClr val="windowText" lastClr="000000"/>
            </a:solidFill>
            <a:effectLst/>
          </a:endParaRPr>
        </a:p>
        <a:p>
          <a:pPr eaLnBrk="1" fontAlgn="auto" latinLnBrk="0" hangingPunct="1"/>
          <a:r>
            <a:rPr lang="pt-BR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Retorna o número de série para o último dia do mês que é o número indicado</a:t>
          </a:r>
          <a:endParaRPr lang="pt-BR" sz="1000">
            <a:solidFill>
              <a:sysClr val="windowText" lastClr="000000"/>
            </a:solidFill>
            <a:effectLst/>
          </a:endParaRPr>
        </a:p>
        <a:p>
          <a:pPr eaLnBrk="1" fontAlgn="auto" latinLnBrk="0" hangingPunct="1"/>
          <a:r>
            <a:rPr lang="pt-BR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de meses antes ou depois de data_inicial. Use FIMMÊS para calcular as datas de</a:t>
          </a:r>
          <a:endParaRPr lang="pt-BR" sz="1000">
            <a:solidFill>
              <a:sysClr val="windowText" lastClr="000000"/>
            </a:solidFill>
            <a:effectLst/>
          </a:endParaRPr>
        </a:p>
        <a:p>
          <a:pPr eaLnBrk="1" fontAlgn="auto" latinLnBrk="0" hangingPunct="1"/>
          <a:r>
            <a:rPr lang="pt-BR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vencimento que caem no último dia do mês.</a:t>
          </a:r>
          <a:endParaRPr lang="pt-BR" sz="1000">
            <a:solidFill>
              <a:sysClr val="windowText" lastClr="000000"/>
            </a:solidFill>
            <a:effectLst/>
          </a:endParaRPr>
        </a:p>
        <a:p>
          <a:endParaRPr lang="pt-BR" sz="1000">
            <a:solidFill>
              <a:sysClr val="windowText" lastClr="000000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eaLnBrk="1" fontAlgn="auto" latinLnBrk="0" hangingPunct="1"/>
          <a:r>
            <a:rPr lang="pt-BR" sz="1100" b="1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SINTAXE</a:t>
          </a:r>
          <a:endParaRPr lang="pt-BR" sz="1000">
            <a:solidFill>
              <a:sysClr val="windowText" lastClr="000000"/>
            </a:solidFill>
            <a:effectLst/>
          </a:endParaRPr>
        </a:p>
        <a:p>
          <a:pPr eaLnBrk="1" fontAlgn="auto" latinLnBrk="0" hangingPunct="1"/>
          <a:r>
            <a:rPr lang="pt-BR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FIMMÊS(data_inicial; meses)</a:t>
          </a:r>
          <a:endParaRPr lang="pt-BR" sz="1000">
            <a:solidFill>
              <a:sysClr val="windowText" lastClr="000000"/>
            </a:solidFill>
            <a:effectLst/>
          </a:endParaRPr>
        </a:p>
        <a:p>
          <a:endParaRPr lang="pt-BR" sz="1000">
            <a:solidFill>
              <a:sysClr val="windowText" lastClr="000000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endParaRPr lang="pt-BR" sz="1000">
            <a:solidFill>
              <a:sysClr val="windowText" lastClr="000000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marL="0" indent="0"/>
          <a:r>
            <a:rPr lang="pt-BR" sz="1100" b="1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Data_inicial</a:t>
          </a:r>
        </a:p>
        <a:p>
          <a:r>
            <a:rPr lang="pt-BR" sz="1000" b="1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Obrigatório</a:t>
          </a:r>
          <a:r>
            <a:rPr lang="pt-BR" sz="100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. Uma data que representa a data inicial. As datas devem</a:t>
          </a:r>
        </a:p>
        <a:p>
          <a:r>
            <a:rPr lang="pt-BR" sz="100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ser inseridas com a função DATA ou como resultado de outras fórmulas ou funções.</a:t>
          </a:r>
        </a:p>
        <a:p>
          <a:r>
            <a:rPr lang="pt-BR" sz="100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Por exemplo, use DATA(2016;5;23) para 23 de maio de 2016. Poderão ocorrer problemas</a:t>
          </a:r>
        </a:p>
        <a:p>
          <a:r>
            <a:rPr lang="pt-BR" sz="100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se as  datas</a:t>
          </a:r>
          <a:r>
            <a:rPr lang="pt-BR" sz="1000" baseline="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forem inseridas como texto.</a:t>
          </a:r>
          <a:endParaRPr lang="pt-BR" sz="1000">
            <a:solidFill>
              <a:sysClr val="windowText" lastClr="000000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endParaRPr lang="pt-BR" sz="1000" b="1">
            <a:solidFill>
              <a:sysClr val="windowText" lastClr="000000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marL="0" indent="0"/>
          <a:r>
            <a:rPr lang="pt-BR" sz="1100" b="1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Meses</a:t>
          </a:r>
        </a:p>
        <a:p>
          <a:r>
            <a:rPr lang="pt-BR" sz="1000" b="1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Obrigatório</a:t>
          </a:r>
          <a:r>
            <a:rPr lang="pt-BR" sz="100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. O número de meses antes ou depois de data_inicial. Um valor positivo</a:t>
          </a:r>
        </a:p>
        <a:p>
          <a:r>
            <a:rPr lang="pt-BR" sz="100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para meses gera uma data futura; um valor negativo gera uma data passada.</a:t>
          </a:r>
        </a:p>
        <a:p>
          <a:endParaRPr lang="pt-BR" sz="1000">
            <a:solidFill>
              <a:sysClr val="windowText" lastClr="000000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257950" y="234950"/>
    <xdr:ext cx="1227950" cy="288150"/>
    <xdr:grpSp>
      <xdr:nvGrpSpPr>
        <xdr:cNvPr id="2" name="Agrupar 1">
          <a:extLst>
            <a:ext uri="{FF2B5EF4-FFF2-40B4-BE49-F238E27FC236}">
              <a16:creationId xmlns:a16="http://schemas.microsoft.com/office/drawing/2014/main" id="{7D075DC2-FFEA-4A1D-A239-7239106CF467}"/>
            </a:ext>
          </a:extLst>
        </xdr:cNvPr>
        <xdr:cNvGrpSpPr/>
      </xdr:nvGrpSpPr>
      <xdr:grpSpPr>
        <a:xfrm>
          <a:off x="257950" y="234950"/>
          <a:ext cx="1227950" cy="288150"/>
          <a:chOff x="626250" y="235725"/>
          <a:chExt cx="1259700" cy="2881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C2F69FB5-DA83-C561-0277-61E197B236A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6250" y="235725"/>
            <a:ext cx="288150" cy="288150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94D83042-C9DA-3B66-9047-81266E9DBB23}"/>
              </a:ext>
            </a:extLst>
          </xdr:cNvPr>
          <xdr:cNvSpPr txBox="1"/>
        </xdr:nvSpPr>
        <xdr:spPr>
          <a:xfrm>
            <a:off x="942975" y="257175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accent1">
                    <a:lumMod val="75000"/>
                  </a:schemeClr>
                </a:solidFill>
              </a:rPr>
              <a:t>INSTRUÇÕES</a:t>
            </a:r>
          </a:p>
        </xdr:txBody>
      </xdr:sp>
    </xdr:grpSp>
    <xdr:clientData/>
  </xdr:absoluteAnchor>
  <xdr:absoluteAnchor>
    <xdr:pos x="1638300" y="234950"/>
    <xdr:ext cx="1190625" cy="317500"/>
    <xdr:grpSp>
      <xdr:nvGrpSpPr>
        <xdr:cNvPr id="5" name="Agrupar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D8980AD-FBEA-4F1F-955C-AF538DA7A468}"/>
            </a:ext>
          </a:extLst>
        </xdr:cNvPr>
        <xdr:cNvGrpSpPr/>
      </xdr:nvGrpSpPr>
      <xdr:grpSpPr>
        <a:xfrm>
          <a:off x="1638300" y="234950"/>
          <a:ext cx="1190625" cy="317500"/>
          <a:chOff x="2085975" y="219075"/>
          <a:chExt cx="1190625" cy="314325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98CC8992-8738-7A62-5901-C5483CA1C0F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C19D100A-4988-333F-DEA1-6DE8F564B6E6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1</a:t>
            </a:r>
          </a:p>
        </xdr:txBody>
      </xdr:sp>
    </xdr:grpSp>
    <xdr:clientData/>
  </xdr:absoluteAnchor>
  <xdr:absoluteAnchor>
    <xdr:pos x="2990850" y="234950"/>
    <xdr:ext cx="1168400" cy="317500"/>
    <xdr:grpSp>
      <xdr:nvGrpSpPr>
        <xdr:cNvPr id="8" name="Agrupar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71479FD-72BC-499A-AAB0-1CB443D45BFC}"/>
            </a:ext>
          </a:extLst>
        </xdr:cNvPr>
        <xdr:cNvGrpSpPr/>
      </xdr:nvGrpSpPr>
      <xdr:grpSpPr>
        <a:xfrm>
          <a:off x="2990850" y="234950"/>
          <a:ext cx="1168400" cy="317500"/>
          <a:chOff x="2085975" y="219075"/>
          <a:chExt cx="1190625" cy="314325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A1662962-D806-5C7F-1F26-2C837D9293B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10" name="CaixaDeTexto 9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1E86BC67-50BD-6CB7-26ED-819E72642D9A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2</a:t>
            </a:r>
          </a:p>
        </xdr:txBody>
      </xdr:sp>
    </xdr:grpSp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254775" y="238125"/>
    <xdr:ext cx="1250175" cy="288150"/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C0D555-CFB3-4973-94BD-17B94216154D}"/>
            </a:ext>
          </a:extLst>
        </xdr:cNvPr>
        <xdr:cNvGrpSpPr/>
      </xdr:nvGrpSpPr>
      <xdr:grpSpPr>
        <a:xfrm>
          <a:off x="254775" y="238125"/>
          <a:ext cx="1250175" cy="288150"/>
          <a:chOff x="626250" y="235725"/>
          <a:chExt cx="1259700" cy="2881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9D406F90-8FDF-1D74-FB76-1C23517D2D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6250" y="235725"/>
            <a:ext cx="288150" cy="288150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249023D6-F91B-FEB7-C0D8-7197761B0909}"/>
              </a:ext>
            </a:extLst>
          </xdr:cNvPr>
          <xdr:cNvSpPr txBox="1"/>
        </xdr:nvSpPr>
        <xdr:spPr>
          <a:xfrm>
            <a:off x="942975" y="257175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INSTRUÇÕES</a:t>
            </a:r>
          </a:p>
        </xdr:txBody>
      </xdr:sp>
    </xdr:grpSp>
    <xdr:clientData/>
  </xdr:absoluteAnchor>
  <xdr:absoluteAnchor>
    <xdr:pos x="1663700" y="238125"/>
    <xdr:ext cx="1190625" cy="314325"/>
    <xdr:grpSp>
      <xdr:nvGrpSpPr>
        <xdr:cNvPr id="5" name="Agrupar 4">
          <a:extLst>
            <a:ext uri="{FF2B5EF4-FFF2-40B4-BE49-F238E27FC236}">
              <a16:creationId xmlns:a16="http://schemas.microsoft.com/office/drawing/2014/main" id="{5729952B-FC87-41B2-91CE-0873FABEF8E3}"/>
            </a:ext>
          </a:extLst>
        </xdr:cNvPr>
        <xdr:cNvGrpSpPr/>
      </xdr:nvGrpSpPr>
      <xdr:grpSpPr>
        <a:xfrm>
          <a:off x="1663700" y="238125"/>
          <a:ext cx="1190625" cy="314325"/>
          <a:chOff x="2085975" y="219075"/>
          <a:chExt cx="1190625" cy="314325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44BFEAC1-EFF1-3DA2-19C1-63682D86F9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C3721711-06B8-45F9-F43B-F19C5F9531EE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accent1">
                    <a:lumMod val="50000"/>
                  </a:schemeClr>
                </a:solidFill>
              </a:rPr>
              <a:t>EXERCICIO 1</a:t>
            </a:r>
          </a:p>
        </xdr:txBody>
      </xdr:sp>
    </xdr:grpSp>
    <xdr:clientData/>
  </xdr:absoluteAnchor>
  <xdr:absoluteAnchor>
    <xdr:pos x="3013075" y="238125"/>
    <xdr:ext cx="1190625" cy="314325"/>
    <xdr:grpSp>
      <xdr:nvGrpSpPr>
        <xdr:cNvPr id="8" name="Agrupar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4B9F1E4-8041-42F5-8111-04527AFA6564}"/>
            </a:ext>
          </a:extLst>
        </xdr:cNvPr>
        <xdr:cNvGrpSpPr/>
      </xdr:nvGrpSpPr>
      <xdr:grpSpPr>
        <a:xfrm>
          <a:off x="3013075" y="238125"/>
          <a:ext cx="1190625" cy="314325"/>
          <a:chOff x="2085975" y="219075"/>
          <a:chExt cx="1190625" cy="314325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23EDA9A6-FC28-ACB9-D20A-09B1A997A8F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A67C2C56-C029-12F2-9EA1-DB8310CFADFE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t-BR" sz="1100" b="1">
                <a:solidFill>
                  <a:schemeClr val="tx1"/>
                </a:solidFill>
              </a:rPr>
              <a:t>EXERCICIO 2</a:t>
            </a:r>
          </a:p>
        </xdr:txBody>
      </xdr:sp>
    </xdr:grpSp>
    <xdr:clientData/>
  </xdr:absoluteAnchor>
  <xdr:absoluteAnchor>
    <xdr:pos x="7828492" y="813858"/>
    <xdr:ext cx="4499262" cy="1271470"/>
    <xdr:grpSp>
      <xdr:nvGrpSpPr>
        <xdr:cNvPr id="14" name="Agrupar 13">
          <a:extLst>
            <a:ext uri="{FF2B5EF4-FFF2-40B4-BE49-F238E27FC236}">
              <a16:creationId xmlns:a16="http://schemas.microsoft.com/office/drawing/2014/main" id="{77205B64-4B2D-43BA-BE22-A0890E067A27}"/>
            </a:ext>
          </a:extLst>
        </xdr:cNvPr>
        <xdr:cNvGrpSpPr/>
      </xdr:nvGrpSpPr>
      <xdr:grpSpPr>
        <a:xfrm>
          <a:off x="7828492" y="813858"/>
          <a:ext cx="4499262" cy="1271470"/>
          <a:chOff x="10594683" y="499722"/>
          <a:chExt cx="4489737" cy="1013379"/>
        </a:xfrm>
        <a:solidFill>
          <a:srgbClr val="F2F2F2"/>
        </a:solidFill>
      </xdr:grpSpPr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2C55004F-6940-6396-01B4-47E0562E4BDE}"/>
              </a:ext>
            </a:extLst>
          </xdr:cNvPr>
          <xdr:cNvSpPr txBox="1"/>
        </xdr:nvSpPr>
        <xdr:spPr>
          <a:xfrm>
            <a:off x="10594683" y="499722"/>
            <a:ext cx="4489737" cy="1013379"/>
          </a:xfrm>
          <a:prstGeom prst="rect">
            <a:avLst/>
          </a:prstGeom>
          <a:solidFill>
            <a:srgbClr val="FBFBFB"/>
          </a:solidFill>
          <a:ln>
            <a:noFill/>
          </a:ln>
          <a:effectLst/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400" b="0" baseline="0">
                <a:solidFill>
                  <a:sysClr val="windowText" lastClr="000000"/>
                </a:solidFill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  <a:t>NESTA ATIVIDADE</a:t>
            </a:r>
          </a:p>
          <a:p>
            <a:endParaRPr lang="pt-BR" sz="1100" b="1" baseline="0">
              <a:solidFill>
                <a:sysClr val="windowText" lastClr="000000"/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endParaRPr>
          </a:p>
          <a:p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  <a:p>
            <a:endParaRPr lang="pt-BR">
              <a:solidFill>
                <a:sysClr val="windowText" lastClr="000000"/>
              </a:solidFill>
              <a:effectLst/>
              <a:latin typeface="+mj-lt"/>
            </a:endParaRPr>
          </a:p>
        </xdr:txBody>
      </xdr:sp>
      <xdr:cxnSp macro="">
        <xdr:nvCxnSpPr>
          <xdr:cNvPr id="16" name="Conector reto 15">
            <a:extLst>
              <a:ext uri="{FF2B5EF4-FFF2-40B4-BE49-F238E27FC236}">
                <a16:creationId xmlns:a16="http://schemas.microsoft.com/office/drawing/2014/main" id="{B4390988-C816-C9DD-E3D5-69CEAFA327DC}"/>
              </a:ext>
            </a:extLst>
          </xdr:cNvPr>
          <xdr:cNvCxnSpPr/>
        </xdr:nvCxnSpPr>
        <xdr:spPr>
          <a:xfrm>
            <a:off x="10720499" y="841342"/>
            <a:ext cx="2962275" cy="0"/>
          </a:xfrm>
          <a:prstGeom prst="line">
            <a:avLst/>
          </a:prstGeom>
          <a:ln/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</xdr:grpSp>
    <xdr:clientData/>
  </xdr:absoluteAnchor>
  <xdr:twoCellAnchor>
    <xdr:from>
      <xdr:col>6</xdr:col>
      <xdr:colOff>1122892</xdr:colOff>
      <xdr:row>14</xdr:row>
      <xdr:rowOff>185208</xdr:rowOff>
    </xdr:from>
    <xdr:to>
      <xdr:col>11</xdr:col>
      <xdr:colOff>240529</xdr:colOff>
      <xdr:row>21</xdr:row>
      <xdr:rowOff>75553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C504237E-5DED-4C79-B99A-ECAD8E5A503D}"/>
            </a:ext>
          </a:extLst>
        </xdr:cNvPr>
        <xdr:cNvSpPr txBox="1"/>
      </xdr:nvSpPr>
      <xdr:spPr>
        <a:xfrm>
          <a:off x="7714192" y="3271308"/>
          <a:ext cx="4499262" cy="1271470"/>
        </a:xfrm>
        <a:prstGeom prst="rect">
          <a:avLst/>
        </a:prstGeom>
        <a:solidFill>
          <a:srgbClr val="FBFBFB"/>
        </a:solidFill>
        <a:ln>
          <a:noFill/>
        </a:ln>
        <a:effectLst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2400" b="0" baseline="0">
              <a:solidFill>
                <a:sysClr val="windowText" lastClr="000000"/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rPr>
            <a:t>NESTA ATIVIDADE</a:t>
          </a:r>
        </a:p>
        <a:p>
          <a:endParaRPr lang="pt-BR" sz="1100" b="1" baseline="0">
            <a:solidFill>
              <a:sysClr val="windowText" lastClr="000000"/>
            </a:solidFill>
            <a:latin typeface="+mj-lt"/>
            <a:ea typeface="Tahoma" panose="020B0604030504040204" pitchFamily="34" charset="0"/>
            <a:cs typeface="Tahoma" panose="020B0604030504040204" pitchFamily="34" charset="0"/>
          </a:endParaRPr>
        </a:p>
        <a:p>
          <a:endParaRPr lang="pt-BR">
            <a:solidFill>
              <a:sysClr val="windowText" lastClr="000000"/>
            </a:solidFill>
            <a:effectLst/>
            <a:latin typeface="+mj-lt"/>
          </a:endParaRPr>
        </a:p>
        <a:p>
          <a:endParaRPr lang="pt-BR">
            <a:solidFill>
              <a:sysClr val="windowText" lastClr="000000"/>
            </a:solidFill>
            <a:effectLst/>
            <a:latin typeface="+mj-lt"/>
          </a:endParaRPr>
        </a:p>
      </xdr:txBody>
    </xdr:sp>
    <xdr:clientData/>
  </xdr:twoCellAnchor>
  <xdr:twoCellAnchor>
    <xdr:from>
      <xdr:col>6</xdr:col>
      <xdr:colOff>1227667</xdr:colOff>
      <xdr:row>17</xdr:row>
      <xdr:rowOff>23283</xdr:rowOff>
    </xdr:from>
    <xdr:to>
      <xdr:col>9</xdr:col>
      <xdr:colOff>605301</xdr:colOff>
      <xdr:row>17</xdr:row>
      <xdr:rowOff>23283</xdr:rowOff>
    </xdr:to>
    <xdr:cxnSp macro="">
      <xdr:nvCxnSpPr>
        <xdr:cNvPr id="13" name="Conector reto 12">
          <a:extLst>
            <a:ext uri="{FF2B5EF4-FFF2-40B4-BE49-F238E27FC236}">
              <a16:creationId xmlns:a16="http://schemas.microsoft.com/office/drawing/2014/main" id="{CD05D795-16FA-46DF-8773-830C8038C598}"/>
            </a:ext>
          </a:extLst>
        </xdr:cNvPr>
        <xdr:cNvCxnSpPr/>
      </xdr:nvCxnSpPr>
      <xdr:spPr>
        <a:xfrm>
          <a:off x="7818967" y="4080933"/>
          <a:ext cx="2968559" cy="0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1447800</xdr:colOff>
      <xdr:row>3</xdr:row>
      <xdr:rowOff>142875</xdr:rowOff>
    </xdr:from>
    <xdr:to>
      <xdr:col>10</xdr:col>
      <xdr:colOff>885825</xdr:colOff>
      <xdr:row>5</xdr:row>
      <xdr:rowOff>171450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9D39965C-B63A-4624-F927-5CFC85759CE4}"/>
            </a:ext>
          </a:extLst>
        </xdr:cNvPr>
        <xdr:cNvSpPr txBox="1"/>
      </xdr:nvSpPr>
      <xdr:spPr>
        <a:xfrm>
          <a:off x="8039100" y="1438275"/>
          <a:ext cx="384810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Crie uma função que retorne a </a:t>
          </a:r>
          <a:r>
            <a:rPr lang="pt-BR" sz="1100" b="1"/>
            <a:t>Data de término </a:t>
          </a:r>
          <a:r>
            <a:rPr lang="pt-BR" sz="1100"/>
            <a:t>e </a:t>
          </a:r>
          <a:r>
            <a:rPr lang="pt-BR" sz="1100" b="1"/>
            <a:t>Data de renovação</a:t>
          </a:r>
          <a:r>
            <a:rPr lang="pt-BR" sz="1100"/>
            <a:t> dos contratos dos clientes.</a:t>
          </a:r>
        </a:p>
      </xdr:txBody>
    </xdr:sp>
    <xdr:clientData/>
  </xdr:twoCellAnchor>
  <xdr:twoCellAnchor>
    <xdr:from>
      <xdr:col>6</xdr:col>
      <xdr:colOff>1238250</xdr:colOff>
      <xdr:row>17</xdr:row>
      <xdr:rowOff>119063</xdr:rowOff>
    </xdr:from>
    <xdr:to>
      <xdr:col>10</xdr:col>
      <xdr:colOff>676275</xdr:colOff>
      <xdr:row>20</xdr:row>
      <xdr:rowOff>20638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B03657ED-3885-40EF-A2D5-0B352285D3DE}"/>
            </a:ext>
          </a:extLst>
        </xdr:cNvPr>
        <xdr:cNvSpPr txBox="1"/>
      </xdr:nvSpPr>
      <xdr:spPr>
        <a:xfrm>
          <a:off x="7834313" y="4167188"/>
          <a:ext cx="3843337" cy="4968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Crie uma função que retorne 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 de Rertorno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das Férias  dos funcionários </a:t>
          </a:r>
          <a:r>
            <a:rPr lang="pt-B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pulando (Segunda-feira) e Feriados.</a:t>
          </a:r>
          <a:endParaRPr lang="pt-BR">
            <a:solidFill>
              <a:srgbClr val="FF0000"/>
            </a:solidFill>
            <a:effectLst/>
          </a:endParaRPr>
        </a:p>
      </xdr:txBody>
    </xdr:sp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133350" y="247650"/>
    <xdr:ext cx="1259700" cy="288150"/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61B69-A5F0-4D1D-8CB8-0265049DF526}"/>
            </a:ext>
          </a:extLst>
        </xdr:cNvPr>
        <xdr:cNvGrpSpPr/>
      </xdr:nvGrpSpPr>
      <xdr:grpSpPr>
        <a:xfrm>
          <a:off x="133350" y="247650"/>
          <a:ext cx="1259700" cy="288150"/>
          <a:chOff x="626250" y="235725"/>
          <a:chExt cx="1259700" cy="2881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CD01D8B6-DC8D-9133-F00B-ED9248E7B9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6250" y="235725"/>
            <a:ext cx="288150" cy="288150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6A8DDFEF-94C1-F066-5A41-C2368B01D570}"/>
              </a:ext>
            </a:extLst>
          </xdr:cNvPr>
          <xdr:cNvSpPr txBox="1"/>
        </xdr:nvSpPr>
        <xdr:spPr>
          <a:xfrm>
            <a:off x="942975" y="257175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ysClr val="windowText" lastClr="000000"/>
                </a:solidFill>
              </a:rPr>
              <a:t>INSTRUÇÕES</a:t>
            </a:r>
          </a:p>
        </xdr:txBody>
      </xdr:sp>
    </xdr:grpSp>
    <xdr:clientData/>
  </xdr:absoluteAnchor>
  <xdr:absoluteAnchor>
    <xdr:pos x="1612125" y="247650"/>
    <xdr:ext cx="1190625" cy="314325"/>
    <xdr:grpSp>
      <xdr:nvGrpSpPr>
        <xdr:cNvPr id="5" name="Agrupar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0FFEC7C-A773-4B5E-BF28-6A7792B7C2F3}"/>
            </a:ext>
          </a:extLst>
        </xdr:cNvPr>
        <xdr:cNvGrpSpPr/>
      </xdr:nvGrpSpPr>
      <xdr:grpSpPr>
        <a:xfrm>
          <a:off x="1612125" y="247650"/>
          <a:ext cx="1190625" cy="314325"/>
          <a:chOff x="2085975" y="219075"/>
          <a:chExt cx="1190625" cy="314325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65A82E68-DC27-3E6F-7177-D09DB6B27C1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7" name="CaixaDeTexto 6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2F123C6-2BF5-7B02-2966-0FA25FC352E5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1</a:t>
            </a:r>
          </a:p>
        </xdr:txBody>
      </xdr:sp>
    </xdr:grpSp>
    <xdr:clientData/>
  </xdr:absoluteAnchor>
  <xdr:absoluteAnchor>
    <xdr:pos x="2961500" y="247650"/>
    <xdr:ext cx="1279525" cy="314325"/>
    <xdr:grpSp>
      <xdr:nvGrpSpPr>
        <xdr:cNvPr id="8" name="Agrupar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9772712-DE9A-47F4-B0E7-349597CCECA6}"/>
            </a:ext>
          </a:extLst>
        </xdr:cNvPr>
        <xdr:cNvGrpSpPr/>
      </xdr:nvGrpSpPr>
      <xdr:grpSpPr>
        <a:xfrm>
          <a:off x="2961500" y="247650"/>
          <a:ext cx="1279525" cy="314325"/>
          <a:chOff x="2085975" y="219075"/>
          <a:chExt cx="1190625" cy="314325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ECB00581-2C09-1355-032C-932005820DE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614B4A25-8FEE-540B-A73C-856B2EA35C84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accent1"/>
                </a:solidFill>
              </a:rPr>
              <a:t>EXERCICIO 2</a:t>
            </a:r>
          </a:p>
        </xdr:txBody>
      </xdr:sp>
    </xdr:grpSp>
    <xdr:clientData/>
  </xdr:absoluteAnchor>
  <xdr:absoluteAnchor>
    <xdr:pos x="8347075" y="939800"/>
    <xdr:ext cx="3187700" cy="1768475"/>
    <xdr:grpSp>
      <xdr:nvGrpSpPr>
        <xdr:cNvPr id="14" name="Agrupar 13">
          <a:extLst>
            <a:ext uri="{FF2B5EF4-FFF2-40B4-BE49-F238E27FC236}">
              <a16:creationId xmlns:a16="http://schemas.microsoft.com/office/drawing/2014/main" id="{31AE45D9-3E4E-48D7-9233-FC11CD0B5DA8}"/>
            </a:ext>
          </a:extLst>
        </xdr:cNvPr>
        <xdr:cNvGrpSpPr/>
      </xdr:nvGrpSpPr>
      <xdr:grpSpPr>
        <a:xfrm>
          <a:off x="8347075" y="939800"/>
          <a:ext cx="3187700" cy="1768475"/>
          <a:chOff x="7962898" y="1285875"/>
          <a:chExt cx="4489737" cy="1295400"/>
        </a:xfrm>
        <a:solidFill>
          <a:srgbClr val="FBFBFB"/>
        </a:solidFill>
      </xdr:grpSpPr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2628144E-85F5-2C6F-C1B6-3F180B79D2FA}"/>
              </a:ext>
            </a:extLst>
          </xdr:cNvPr>
          <xdr:cNvSpPr txBox="1"/>
        </xdr:nvSpPr>
        <xdr:spPr>
          <a:xfrm>
            <a:off x="7962898" y="1285875"/>
            <a:ext cx="4489737" cy="1295400"/>
          </a:xfrm>
          <a:prstGeom prst="rect">
            <a:avLst/>
          </a:prstGeom>
          <a:grpFill/>
          <a:ln>
            <a:noFill/>
          </a:ln>
          <a:effectLst/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400" b="0" baseline="0">
                <a:solidFill>
                  <a:sysClr val="windowText" lastClr="000000"/>
                </a:solidFill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  <a:t>NESTA ATIVIDADE</a:t>
            </a:r>
          </a:p>
          <a:p>
            <a:endParaRPr lang="pt-BR" sz="1100" b="1" baseline="0">
              <a:solidFill>
                <a:schemeClr val="tx1"/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endParaRPr>
          </a:p>
          <a:p>
            <a:pPr eaLnBrk="1" fontAlgn="auto" latinLnBrk="0" hangingPunct="1"/>
            <a:r>
              <a:rPr lang="pt-BR" sz="1100" b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rPr>
              <a:t>DATA LIMITE</a:t>
            </a:r>
            <a:br>
              <a:rPr lang="pt-BR" sz="1100" b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rPr>
            </a:br>
            <a:endParaRPr lang="pt-BR">
              <a:solidFill>
                <a:schemeClr val="tx1"/>
              </a:solidFill>
              <a:effectLst/>
              <a:latin typeface="+mj-lt"/>
            </a:endParaRPr>
          </a:p>
          <a:p>
            <a:pPr eaLnBrk="1" fontAlgn="auto" latinLnBrk="0" hangingPunct="1"/>
            <a:r>
              <a:rPr lang="pt-BR" sz="1100" b="0" baseline="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rPr>
              <a:t>Se a hora for superior às 18:00 então aumento em 4 dias a data de inicio, caso contrário aumente 3 dias. </a:t>
            </a:r>
            <a:endParaRPr lang="pt-BR">
              <a:solidFill>
                <a:schemeClr val="tx1"/>
              </a:solidFill>
              <a:effectLst/>
              <a:latin typeface="+mj-lt"/>
            </a:endParaRPr>
          </a:p>
        </xdr:txBody>
      </xdr:sp>
      <xdr:cxnSp macro="">
        <xdr:nvCxnSpPr>
          <xdr:cNvPr id="16" name="Conector reto 15">
            <a:extLst>
              <a:ext uri="{FF2B5EF4-FFF2-40B4-BE49-F238E27FC236}">
                <a16:creationId xmlns:a16="http://schemas.microsoft.com/office/drawing/2014/main" id="{80DB4076-802A-1AD3-A110-DF12E5342716}"/>
              </a:ext>
            </a:extLst>
          </xdr:cNvPr>
          <xdr:cNvCxnSpPr/>
        </xdr:nvCxnSpPr>
        <xdr:spPr>
          <a:xfrm>
            <a:off x="8096587" y="1602000"/>
            <a:ext cx="2962275" cy="0"/>
          </a:xfrm>
          <a:prstGeom prst="line">
            <a:avLst/>
          </a:prstGeom>
          <a:grpFill/>
          <a:ln>
            <a:solidFill>
              <a:schemeClr val="accent6"/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102375</xdr:colOff>
      <xdr:row>1</xdr:row>
      <xdr:rowOff>123825</xdr:rowOff>
    </xdr:from>
    <xdr:to>
      <xdr:col>2</xdr:col>
      <xdr:colOff>342900</xdr:colOff>
      <xdr:row>1</xdr:row>
      <xdr:rowOff>411975</xdr:rowOff>
    </xdr:to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9A02FC-581B-411D-A036-4FF9F5EA0284}"/>
            </a:ext>
          </a:extLst>
        </xdr:cNvPr>
        <xdr:cNvGrpSpPr/>
      </xdr:nvGrpSpPr>
      <xdr:grpSpPr>
        <a:xfrm>
          <a:off x="254775" y="238125"/>
          <a:ext cx="1259700" cy="288150"/>
          <a:chOff x="626250" y="235725"/>
          <a:chExt cx="1259700" cy="2881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B1353913-F445-6768-A233-63187FADF09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6250" y="235725"/>
            <a:ext cx="288150" cy="288150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49AC7B6C-1C55-5D39-2E82-F20E651023A6}"/>
              </a:ext>
            </a:extLst>
          </xdr:cNvPr>
          <xdr:cNvSpPr txBox="1"/>
        </xdr:nvSpPr>
        <xdr:spPr>
          <a:xfrm>
            <a:off x="942975" y="257175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ysClr val="windowText" lastClr="000000"/>
                </a:solidFill>
              </a:rPr>
              <a:t>INSTRUÇÕES</a:t>
            </a:r>
          </a:p>
        </xdr:txBody>
      </xdr:sp>
    </xdr:grpSp>
    <xdr:clientData/>
  </xdr:twoCellAnchor>
  <xdr:twoCellAnchor editAs="absolute">
    <xdr:from>
      <xdr:col>2</xdr:col>
      <xdr:colOff>501650</xdr:colOff>
      <xdr:row>1</xdr:row>
      <xdr:rowOff>123825</xdr:rowOff>
    </xdr:from>
    <xdr:to>
      <xdr:col>3</xdr:col>
      <xdr:colOff>625475</xdr:colOff>
      <xdr:row>1</xdr:row>
      <xdr:rowOff>438150</xdr:rowOff>
    </xdr:to>
    <xdr:grpSp>
      <xdr:nvGrpSpPr>
        <xdr:cNvPr id="5" name="Agrupar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057E867-6E2F-46E9-AC2F-C53717E6421C}"/>
            </a:ext>
          </a:extLst>
        </xdr:cNvPr>
        <xdr:cNvGrpSpPr/>
      </xdr:nvGrpSpPr>
      <xdr:grpSpPr>
        <a:xfrm>
          <a:off x="1673225" y="238125"/>
          <a:ext cx="1190625" cy="314325"/>
          <a:chOff x="2085975" y="219075"/>
          <a:chExt cx="1190625" cy="314325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6AE3D9E9-1F39-4187-392A-3B141D2779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E02FD320-126F-02DE-BC37-6DE644CC9E84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1</a:t>
            </a:r>
          </a:p>
        </xdr:txBody>
      </xdr:sp>
    </xdr:grpSp>
    <xdr:clientData/>
  </xdr:twoCellAnchor>
  <xdr:twoCellAnchor editAs="absolute">
    <xdr:from>
      <xdr:col>3</xdr:col>
      <xdr:colOff>784225</xdr:colOff>
      <xdr:row>1</xdr:row>
      <xdr:rowOff>123825</xdr:rowOff>
    </xdr:from>
    <xdr:to>
      <xdr:col>4</xdr:col>
      <xdr:colOff>908050</xdr:colOff>
      <xdr:row>1</xdr:row>
      <xdr:rowOff>438150</xdr:rowOff>
    </xdr:to>
    <xdr:grpSp>
      <xdr:nvGrpSpPr>
        <xdr:cNvPr id="8" name="Agrupar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BB5A743-DF6A-4F2F-817E-FB732E52A5E4}"/>
            </a:ext>
          </a:extLst>
        </xdr:cNvPr>
        <xdr:cNvGrpSpPr/>
      </xdr:nvGrpSpPr>
      <xdr:grpSpPr>
        <a:xfrm>
          <a:off x="3022600" y="238125"/>
          <a:ext cx="1190625" cy="314325"/>
          <a:chOff x="2085975" y="219075"/>
          <a:chExt cx="1190625" cy="314325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E9A783DE-7FC4-24D5-8DD4-5DB43B40F0F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8AEFF001-BE1F-21FC-7889-B279AFE53CE9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2</a:t>
            </a:r>
          </a:p>
        </xdr:txBody>
      </xdr:sp>
    </xdr:grpSp>
    <xdr:clientData/>
  </xdr:twoCellAnchor>
  <xdr:twoCellAnchor editAs="absolute">
    <xdr:from>
      <xdr:col>5</xdr:col>
      <xdr:colOff>0</xdr:colOff>
      <xdr:row>1</xdr:row>
      <xdr:rowOff>123825</xdr:rowOff>
    </xdr:from>
    <xdr:to>
      <xdr:col>6</xdr:col>
      <xdr:colOff>123825</xdr:colOff>
      <xdr:row>1</xdr:row>
      <xdr:rowOff>438150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92BC7C5D-B97C-4C6E-9F5D-93B79EB3DF92}"/>
            </a:ext>
          </a:extLst>
        </xdr:cNvPr>
        <xdr:cNvGrpSpPr/>
      </xdr:nvGrpSpPr>
      <xdr:grpSpPr>
        <a:xfrm>
          <a:off x="4371975" y="238125"/>
          <a:ext cx="1190625" cy="314325"/>
          <a:chOff x="2085975" y="219075"/>
          <a:chExt cx="1190625" cy="314325"/>
        </a:xfrm>
      </xdr:grpSpPr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F7A18AFA-B52E-46DB-BFA3-97049467C12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13" name="CaixaDeTexto 12">
            <a:extLst>
              <a:ext uri="{FF2B5EF4-FFF2-40B4-BE49-F238E27FC236}">
                <a16:creationId xmlns:a16="http://schemas.microsoft.com/office/drawing/2014/main" id="{651E1F8D-06A9-97B5-7542-68E084DAE640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accent1">
                    <a:lumMod val="75000"/>
                  </a:schemeClr>
                </a:solidFill>
              </a:rPr>
              <a:t>EXERCICIO 3</a:t>
            </a:r>
          </a:p>
        </xdr:txBody>
      </xdr:sp>
    </xdr:grpSp>
    <xdr:clientData/>
  </xdr:twoCellAnchor>
  <xdr:twoCellAnchor editAs="absolute">
    <xdr:from>
      <xdr:col>7</xdr:col>
      <xdr:colOff>590550</xdr:colOff>
      <xdr:row>6</xdr:row>
      <xdr:rowOff>9525</xdr:rowOff>
    </xdr:from>
    <xdr:to>
      <xdr:col>11</xdr:col>
      <xdr:colOff>428625</xdr:colOff>
      <xdr:row>23</xdr:row>
      <xdr:rowOff>0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580C2224-AD7B-496A-AA69-D5B18FF67AB9}"/>
            </a:ext>
          </a:extLst>
        </xdr:cNvPr>
        <xdr:cNvGrpSpPr/>
      </xdr:nvGrpSpPr>
      <xdr:grpSpPr>
        <a:xfrm>
          <a:off x="6943725" y="1714500"/>
          <a:ext cx="3924300" cy="3228975"/>
          <a:chOff x="7686675" y="714375"/>
          <a:chExt cx="4489737" cy="1295400"/>
        </a:xfrm>
        <a:solidFill>
          <a:srgbClr val="F2F2F2"/>
        </a:solidFill>
      </xdr:grpSpPr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186CFF3C-E211-59C8-5153-EE2ECFD14B83}"/>
              </a:ext>
            </a:extLst>
          </xdr:cNvPr>
          <xdr:cNvSpPr txBox="1"/>
        </xdr:nvSpPr>
        <xdr:spPr>
          <a:xfrm>
            <a:off x="7686675" y="714375"/>
            <a:ext cx="4489737" cy="1295400"/>
          </a:xfrm>
          <a:prstGeom prst="rect">
            <a:avLst/>
          </a:prstGeom>
          <a:solidFill>
            <a:srgbClr val="FBFBFB"/>
          </a:solidFill>
          <a:ln>
            <a:noFill/>
          </a:ln>
          <a:effectLst/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400" b="0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NESTA ATIVIDADE</a:t>
            </a:r>
          </a:p>
          <a:p>
            <a:endParaRPr lang="pt-BR" sz="110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  <a:p>
            <a:r>
              <a:rPr lang="pt-BR" sz="11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DURAÇÃO</a:t>
            </a:r>
            <a:endParaRPr lang="pt-BR">
              <a:solidFill>
                <a:sysClr val="windowText" lastClr="000000"/>
              </a:solidFill>
              <a:effectLst/>
            </a:endParaRPr>
          </a:p>
          <a:p>
            <a:r>
              <a:rPr lang="pt-BR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Calcule as horas diárias trabalhadas.</a:t>
            </a:r>
          </a:p>
          <a:p>
            <a:endParaRPr lang="pt-BR">
              <a:solidFill>
                <a:sysClr val="windowText" lastClr="000000"/>
              </a:solidFill>
              <a:effectLst/>
            </a:endParaRPr>
          </a:p>
          <a:p>
            <a:r>
              <a:rPr lang="pt-BR" sz="1100" b="1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TOTAL EM </a:t>
            </a:r>
            <a:r>
              <a:rPr lang="pt-BR" sz="11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HORAS</a:t>
            </a:r>
            <a:endParaRPr lang="pt-BR">
              <a:solidFill>
                <a:sysClr val="windowText" lastClr="000000"/>
              </a:solidFill>
              <a:effectLst/>
            </a:endParaRPr>
          </a:p>
          <a:p>
            <a:pPr eaLnBrk="1" fontAlgn="auto" latinLnBrk="0" hangingPunct="1"/>
            <a:r>
              <a:rPr lang="pt-BR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Calcule a soma das durações.</a:t>
            </a:r>
          </a:p>
          <a:p>
            <a:pPr eaLnBrk="1" fontAlgn="auto" latinLnBrk="0" hangingPunct="1"/>
            <a:endParaRPr lang="pt-BR">
              <a:solidFill>
                <a:sysClr val="windowText" lastClr="000000"/>
              </a:solidFill>
              <a:effectLst/>
            </a:endParaRPr>
          </a:p>
          <a:p>
            <a:r>
              <a:rPr lang="pt-BR" sz="1100" b="1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TOTAL EM DECIMAL</a:t>
            </a:r>
            <a:endParaRPr lang="pt-BR">
              <a:solidFill>
                <a:sysClr val="windowText" lastClr="000000"/>
              </a:solidFill>
              <a:effectLst/>
            </a:endParaRPr>
          </a:p>
          <a:p>
            <a:pPr eaLnBrk="1" fontAlgn="auto" latinLnBrk="0" hangingPunct="1"/>
            <a:r>
              <a:rPr lang="pt-BR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Calcule </a:t>
            </a:r>
            <a:r>
              <a:rPr lang="pt-BR" sz="1100" b="1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Total em Horas *</a:t>
            </a:r>
            <a:r>
              <a:rPr lang="pt-BR" sz="1100" b="1" i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24</a:t>
            </a:r>
            <a:r>
              <a:rPr lang="pt-BR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.</a:t>
            </a:r>
          </a:p>
          <a:p>
            <a:pPr eaLnBrk="1" fontAlgn="auto" latinLnBrk="0" hangingPunct="1"/>
            <a:endParaRPr lang="pt-BR">
              <a:solidFill>
                <a:sysClr val="windowText" lastClr="000000"/>
              </a:solidFill>
              <a:effectLst/>
            </a:endParaRPr>
          </a:p>
          <a:p>
            <a:r>
              <a:rPr lang="pt-BR" sz="1100" b="1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VALOR/HORA</a:t>
            </a:r>
            <a:r>
              <a:rPr lang="pt-BR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endParaRPr lang="pt-BR">
              <a:solidFill>
                <a:sysClr val="windowText" lastClr="000000"/>
              </a:solidFill>
              <a:effectLst/>
            </a:endParaRPr>
          </a:p>
          <a:p>
            <a:pPr eaLnBrk="1" fontAlgn="auto" latinLnBrk="0" hangingPunct="1"/>
            <a:r>
              <a:rPr lang="pt-BR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R$ 50,00</a:t>
            </a:r>
            <a:endParaRPr lang="pt-BR">
              <a:solidFill>
                <a:sysClr val="windowText" lastClr="000000"/>
              </a:solidFill>
              <a:effectLst/>
            </a:endParaRPr>
          </a:p>
          <a:p>
            <a:endPara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pt-BR" sz="1100" b="1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TOTAL</a:t>
            </a:r>
            <a:r>
              <a:rPr lang="pt-BR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endParaRPr lang="pt-BR">
              <a:solidFill>
                <a:sysClr val="windowText" lastClr="000000"/>
              </a:solidFill>
              <a:effectLst/>
            </a:endParaRPr>
          </a:p>
          <a:p>
            <a:pPr eaLnBrk="1" fontAlgn="auto" latinLnBrk="0" hangingPunct="1"/>
            <a:r>
              <a:rPr lang="pt-BR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Calcule </a:t>
            </a:r>
            <a:r>
              <a:rPr lang="pt-BR" sz="1100" b="1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Total em Decimal</a:t>
            </a:r>
            <a:r>
              <a:rPr lang="pt-BR" sz="1100" b="0" i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* </a:t>
            </a:r>
            <a:r>
              <a:rPr lang="pt-BR" sz="1100" b="1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Valor/hora</a:t>
            </a:r>
            <a:r>
              <a:rPr lang="pt-BR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.</a:t>
            </a:r>
            <a:endParaRPr lang="pt-BR">
              <a:solidFill>
                <a:sysClr val="windowText" lastClr="000000"/>
              </a:solidFill>
              <a:effectLst/>
            </a:endParaRPr>
          </a:p>
          <a:p>
            <a:endParaRPr lang="pt-BR" sz="1100" b="1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cxnSp macro="">
        <xdr:nvCxnSpPr>
          <xdr:cNvPr id="16" name="Conector reto 15">
            <a:extLst>
              <a:ext uri="{FF2B5EF4-FFF2-40B4-BE49-F238E27FC236}">
                <a16:creationId xmlns:a16="http://schemas.microsoft.com/office/drawing/2014/main" id="{29B80383-8D7E-D850-821E-4C76BA2203E7}"/>
              </a:ext>
            </a:extLst>
          </xdr:cNvPr>
          <xdr:cNvCxnSpPr/>
        </xdr:nvCxnSpPr>
        <xdr:spPr>
          <a:xfrm>
            <a:off x="7784104" y="912438"/>
            <a:ext cx="2962275" cy="0"/>
          </a:xfrm>
          <a:prstGeom prst="line">
            <a:avLst/>
          </a:prstGeom>
          <a:grpFill/>
          <a:ln>
            <a:solidFill>
              <a:schemeClr val="accent6"/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254775" y="238125"/>
    <xdr:ext cx="1259700" cy="288150"/>
    <xdr:grpSp>
      <xdr:nvGrpSpPr>
        <xdr:cNvPr id="2" name="Agrupar 1">
          <a:extLst>
            <a:ext uri="{FF2B5EF4-FFF2-40B4-BE49-F238E27FC236}">
              <a16:creationId xmlns:a16="http://schemas.microsoft.com/office/drawing/2014/main" id="{A53C54E5-7767-4E6D-B502-A32CE3E1B309}"/>
            </a:ext>
          </a:extLst>
        </xdr:cNvPr>
        <xdr:cNvGrpSpPr/>
      </xdr:nvGrpSpPr>
      <xdr:grpSpPr>
        <a:xfrm>
          <a:off x="254775" y="238125"/>
          <a:ext cx="1259700" cy="288150"/>
          <a:chOff x="626250" y="235725"/>
          <a:chExt cx="1259700" cy="2881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D1ECE453-1C3C-1A5C-4C4B-263D22EB8B5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6250" y="235725"/>
            <a:ext cx="288150" cy="288150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8EEC42C7-A52A-8280-E50A-B8798672BE51}"/>
              </a:ext>
            </a:extLst>
          </xdr:cNvPr>
          <xdr:cNvSpPr txBox="1"/>
        </xdr:nvSpPr>
        <xdr:spPr>
          <a:xfrm>
            <a:off x="942975" y="257175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accent1">
                    <a:lumMod val="75000"/>
                  </a:schemeClr>
                </a:solidFill>
              </a:rPr>
              <a:t>INSTRUÇÕES</a:t>
            </a:r>
          </a:p>
        </xdr:txBody>
      </xdr:sp>
    </xdr:grpSp>
    <xdr:clientData/>
  </xdr:absoluteAnchor>
  <xdr:absoluteAnchor>
    <xdr:pos x="1673225" y="238125"/>
    <xdr:ext cx="1200150" cy="314325"/>
    <xdr:grpSp>
      <xdr:nvGrpSpPr>
        <xdr:cNvPr id="5" name="Agrupar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53348F6-260D-4879-AC54-168ACE9144A2}"/>
            </a:ext>
          </a:extLst>
        </xdr:cNvPr>
        <xdr:cNvGrpSpPr/>
      </xdr:nvGrpSpPr>
      <xdr:grpSpPr>
        <a:xfrm>
          <a:off x="1673225" y="238125"/>
          <a:ext cx="1200150" cy="314325"/>
          <a:chOff x="2085975" y="219075"/>
          <a:chExt cx="1190625" cy="314325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77DDC8AA-17A2-2989-9647-996437A68F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7" name="CaixaDeTexto 6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294C2C8C-81EF-0C55-B17A-EF32B8668F06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1</a:t>
            </a:r>
          </a:p>
        </xdr:txBody>
      </xdr:sp>
    </xdr:grpSp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254775" y="238125"/>
    <xdr:ext cx="1259700" cy="288150"/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015CAE-9330-468E-B858-C7CE3B8EC7E0}"/>
            </a:ext>
          </a:extLst>
        </xdr:cNvPr>
        <xdr:cNvGrpSpPr/>
      </xdr:nvGrpSpPr>
      <xdr:grpSpPr>
        <a:xfrm>
          <a:off x="254775" y="238125"/>
          <a:ext cx="1259700" cy="288150"/>
          <a:chOff x="626250" y="235725"/>
          <a:chExt cx="1259700" cy="2881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B2537F8D-0612-CE7F-CD1D-7DAF1E1D19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6250" y="235725"/>
            <a:ext cx="288150" cy="288150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E916D2E0-4E2B-3B22-5477-BDD9EB7E4B67}"/>
              </a:ext>
            </a:extLst>
          </xdr:cNvPr>
          <xdr:cNvSpPr txBox="1"/>
        </xdr:nvSpPr>
        <xdr:spPr>
          <a:xfrm>
            <a:off x="942975" y="257175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ysClr val="windowText" lastClr="000000"/>
                </a:solidFill>
              </a:rPr>
              <a:t>INSTRUÇÕES</a:t>
            </a:r>
          </a:p>
        </xdr:txBody>
      </xdr:sp>
    </xdr:grpSp>
    <xdr:clientData/>
  </xdr:absoluteAnchor>
  <xdr:absoluteAnchor>
    <xdr:pos x="1847850" y="238125"/>
    <xdr:ext cx="1190625" cy="314325"/>
    <xdr:grpSp>
      <xdr:nvGrpSpPr>
        <xdr:cNvPr id="11" name="Agrupar 10">
          <a:extLst>
            <a:ext uri="{FF2B5EF4-FFF2-40B4-BE49-F238E27FC236}">
              <a16:creationId xmlns:a16="http://schemas.microsoft.com/office/drawing/2014/main" id="{88CC074A-8ED5-4344-B747-EC2C94F47538}"/>
            </a:ext>
          </a:extLst>
        </xdr:cNvPr>
        <xdr:cNvGrpSpPr/>
      </xdr:nvGrpSpPr>
      <xdr:grpSpPr>
        <a:xfrm>
          <a:off x="1847850" y="238125"/>
          <a:ext cx="1190625" cy="314325"/>
          <a:chOff x="2085975" y="219075"/>
          <a:chExt cx="1190625" cy="314325"/>
        </a:xfrm>
      </xdr:grpSpPr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99581130-08D6-1C00-4D68-8910B4E4C2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13" name="CaixaDeTexto 12">
            <a:extLst>
              <a:ext uri="{FF2B5EF4-FFF2-40B4-BE49-F238E27FC236}">
                <a16:creationId xmlns:a16="http://schemas.microsoft.com/office/drawing/2014/main" id="{A223F59A-006D-775D-E341-020F6518C392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accent1">
                    <a:lumMod val="75000"/>
                  </a:schemeClr>
                </a:solidFill>
              </a:rPr>
              <a:t>EXERCICIO 1</a:t>
            </a:r>
          </a:p>
        </xdr:txBody>
      </xdr:sp>
    </xdr:grpSp>
    <xdr:clientData/>
  </xdr:absoluteAnchor>
  <xdr:absoluteAnchor>
    <xdr:pos x="6134101" y="2724148"/>
    <xdr:ext cx="5191124" cy="1152527"/>
    <xdr:grpSp>
      <xdr:nvGrpSpPr>
        <xdr:cNvPr id="14" name="Agrupar 13">
          <a:extLst>
            <a:ext uri="{FF2B5EF4-FFF2-40B4-BE49-F238E27FC236}">
              <a16:creationId xmlns:a16="http://schemas.microsoft.com/office/drawing/2014/main" id="{56C54E91-64F3-4EED-88E4-278F816383EF}"/>
            </a:ext>
          </a:extLst>
        </xdr:cNvPr>
        <xdr:cNvGrpSpPr/>
      </xdr:nvGrpSpPr>
      <xdr:grpSpPr>
        <a:xfrm>
          <a:off x="6134101" y="2724148"/>
          <a:ext cx="5191124" cy="1152527"/>
          <a:chOff x="7962899" y="1285873"/>
          <a:chExt cx="4411031" cy="2645707"/>
        </a:xfrm>
        <a:solidFill>
          <a:srgbClr val="FBFBFB"/>
        </a:solidFill>
      </xdr:grpSpPr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5811DCF3-DFEA-6629-802D-6B6D2F2AAD9D}"/>
              </a:ext>
            </a:extLst>
          </xdr:cNvPr>
          <xdr:cNvSpPr txBox="1"/>
        </xdr:nvSpPr>
        <xdr:spPr>
          <a:xfrm>
            <a:off x="7962899" y="1285873"/>
            <a:ext cx="4411031" cy="2645707"/>
          </a:xfrm>
          <a:prstGeom prst="rect">
            <a:avLst/>
          </a:prstGeom>
          <a:grpFill/>
          <a:ln>
            <a:noFill/>
          </a:ln>
          <a:effectLst/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400" b="0" baseline="0">
                <a:solidFill>
                  <a:schemeClr val="tx1"/>
                </a:solidFill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  <a:t>NESTA ATIVIDADE</a:t>
            </a:r>
          </a:p>
          <a:p>
            <a:endParaRPr lang="pt-BR" sz="1100" b="1" baseline="0">
              <a:solidFill>
                <a:schemeClr val="tx1"/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endParaRPr>
          </a:p>
          <a:p>
            <a:r>
              <a:rPr lang="pt-BR" sz="1100" b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rPr>
              <a:t>TOTAL VENDIDO (R$), QUANTIDADE VENDIDA,</a:t>
            </a:r>
            <a:r>
              <a:rPr lang="pt-BR" sz="1100" b="1" baseline="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rPr>
              <a:t> MÉDIA DE VENDAS (R$)</a:t>
            </a:r>
            <a:endParaRPr lang="pt-BR">
              <a:solidFill>
                <a:schemeClr val="tx1"/>
              </a:solidFill>
              <a:effectLst/>
              <a:latin typeface="+mj-lt"/>
            </a:endParaRPr>
          </a:p>
          <a:p>
            <a:r>
              <a:rPr lang="en-US" sz="110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rPr>
              <a:t>Usando as ferramentas apresentadas até o momento, calcule o total geral</a:t>
            </a:r>
            <a:r>
              <a:rPr lang="en-US" sz="1100" baseline="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rPr>
              <a:t> de acordo com</a:t>
            </a:r>
            <a:r>
              <a:rPr lang="pt-BR" sz="1100" baseline="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rPr>
              <a:t> </a:t>
            </a:r>
            <a:r>
              <a:rPr lang="en-US" sz="1100" baseline="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rPr>
              <a:t>o </a:t>
            </a:r>
            <a:r>
              <a:rPr lang="en-US" sz="1100" b="1" baseline="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rPr>
              <a:t>Vendedor</a:t>
            </a:r>
            <a:r>
              <a:rPr lang="en-US" sz="1100" baseline="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rPr>
              <a:t> selecionado, </a:t>
            </a:r>
            <a:r>
              <a:rPr lang="en-US" sz="1100" b="1" baseline="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rPr>
              <a:t>Produto</a:t>
            </a:r>
            <a:r>
              <a:rPr lang="en-US" sz="1100" baseline="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rPr>
              <a:t> e </a:t>
            </a:r>
            <a:r>
              <a:rPr lang="en-US" sz="1100" b="1" baseline="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rPr>
              <a:t>Tipo</a:t>
            </a:r>
            <a:r>
              <a:rPr lang="en-US" sz="1100" baseline="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rPr>
              <a:t>.</a:t>
            </a:r>
            <a:endParaRPr lang="pt-BR">
              <a:solidFill>
                <a:schemeClr val="tx1"/>
              </a:solidFill>
              <a:effectLst/>
              <a:latin typeface="+mj-lt"/>
            </a:endParaRPr>
          </a:p>
          <a:p>
            <a:endParaRPr lang="pt-BR">
              <a:solidFill>
                <a:schemeClr val="tx1"/>
              </a:solidFill>
              <a:effectLst/>
              <a:latin typeface="+mj-lt"/>
            </a:endParaRPr>
          </a:p>
        </xdr:txBody>
      </xdr:sp>
      <xdr:cxnSp macro="">
        <xdr:nvCxnSpPr>
          <xdr:cNvPr id="16" name="Conector reto 15">
            <a:extLst>
              <a:ext uri="{FF2B5EF4-FFF2-40B4-BE49-F238E27FC236}">
                <a16:creationId xmlns:a16="http://schemas.microsoft.com/office/drawing/2014/main" id="{7EE933F5-0773-A104-790E-07C978003055}"/>
              </a:ext>
            </a:extLst>
          </xdr:cNvPr>
          <xdr:cNvCxnSpPr/>
        </xdr:nvCxnSpPr>
        <xdr:spPr>
          <a:xfrm>
            <a:off x="8029575" y="2180381"/>
            <a:ext cx="2962275" cy="0"/>
          </a:xfrm>
          <a:prstGeom prst="line">
            <a:avLst/>
          </a:prstGeom>
          <a:grpFill/>
          <a:ln>
            <a:solidFill>
              <a:schemeClr val="accent6"/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1212</xdr:colOff>
      <xdr:row>2</xdr:row>
      <xdr:rowOff>0</xdr:rowOff>
    </xdr:from>
    <xdr:ext cx="8723688" cy="501740"/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0777E366-9592-4AD1-BEC7-25FC1C516722}"/>
            </a:ext>
          </a:extLst>
        </xdr:cNvPr>
        <xdr:cNvSpPr txBox="1"/>
      </xdr:nvSpPr>
      <xdr:spPr>
        <a:xfrm>
          <a:off x="610812" y="381000"/>
          <a:ext cx="8723688" cy="5017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400" b="1">
              <a:solidFill>
                <a:srgbClr val="12465A"/>
              </a:solidFill>
              <a:latin typeface="Segoe UI" panose="020B0502040204020203" pitchFamily="34" charset="0"/>
              <a:cs typeface="Segoe UI" panose="020B0502040204020203" pitchFamily="34" charset="0"/>
            </a:rPr>
            <a:t>Introdução á  Gráficos : Etapas</a:t>
          </a:r>
          <a:r>
            <a:rPr lang="pt-BR" sz="2400" b="1" baseline="0">
              <a:solidFill>
                <a:srgbClr val="12465A"/>
              </a:solidFill>
              <a:latin typeface="Segoe UI" panose="020B0502040204020203" pitchFamily="34" charset="0"/>
              <a:cs typeface="Segoe UI" panose="020B0502040204020203" pitchFamily="34" charset="0"/>
            </a:rPr>
            <a:t> da Análise de Dados</a:t>
          </a:r>
          <a:endParaRPr lang="pt-BR" sz="2400" b="1">
            <a:solidFill>
              <a:srgbClr val="12465A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oneCellAnchor>
  <xdr:twoCellAnchor editAs="oneCell">
    <xdr:from>
      <xdr:col>0</xdr:col>
      <xdr:colOff>73024</xdr:colOff>
      <xdr:row>30</xdr:row>
      <xdr:rowOff>138467</xdr:rowOff>
    </xdr:from>
    <xdr:to>
      <xdr:col>16</xdr:col>
      <xdr:colOff>361950</xdr:colOff>
      <xdr:row>53</xdr:row>
      <xdr:rowOff>109932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63ADABC4-5F73-1D4A-D289-28A977038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24" y="5853467"/>
          <a:ext cx="10042526" cy="4352965"/>
        </a:xfrm>
        <a:prstGeom prst="rect">
          <a:avLst/>
        </a:prstGeom>
      </xdr:spPr>
    </xdr:pic>
    <xdr:clientData/>
  </xdr:twoCellAnchor>
  <xdr:twoCellAnchor editAs="absolute">
    <xdr:from>
      <xdr:col>0</xdr:col>
      <xdr:colOff>333375</xdr:colOff>
      <xdr:row>25</xdr:row>
      <xdr:rowOff>133350</xdr:rowOff>
    </xdr:from>
    <xdr:to>
      <xdr:col>6</xdr:col>
      <xdr:colOff>399743</xdr:colOff>
      <xdr:row>28</xdr:row>
      <xdr:rowOff>63590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F3752D99-B001-40B1-951E-DCAA26B86000}"/>
            </a:ext>
          </a:extLst>
        </xdr:cNvPr>
        <xdr:cNvSpPr txBox="1"/>
      </xdr:nvSpPr>
      <xdr:spPr>
        <a:xfrm>
          <a:off x="333375" y="4895850"/>
          <a:ext cx="3723968" cy="5017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400" b="1" u="none">
              <a:latin typeface="Segoe UI" panose="020B0502040204020203" pitchFamily="34" charset="0"/>
              <a:cs typeface="Segoe UI" panose="020B0502040204020203" pitchFamily="34" charset="0"/>
            </a:rPr>
            <a:t>Anatomia</a:t>
          </a:r>
          <a:r>
            <a:rPr lang="pt-BR" sz="2400" b="1" u="none" baseline="0">
              <a:latin typeface="Segoe UI" panose="020B0502040204020203" pitchFamily="34" charset="0"/>
              <a:cs typeface="Segoe UI" panose="020B0502040204020203" pitchFamily="34" charset="0"/>
            </a:rPr>
            <a:t> de um Gráfico</a:t>
          </a:r>
          <a:endParaRPr lang="pt-BR" sz="2400" b="1" u="none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</xdr:col>
      <xdr:colOff>76199</xdr:colOff>
      <xdr:row>5</xdr:row>
      <xdr:rowOff>28574</xdr:rowOff>
    </xdr:from>
    <xdr:to>
      <xdr:col>13</xdr:col>
      <xdr:colOff>309561</xdr:colOff>
      <xdr:row>16</xdr:row>
      <xdr:rowOff>178593</xdr:rowOff>
    </xdr:to>
    <xdr:graphicFrame macro="">
      <xdr:nvGraphicFramePr>
        <xdr:cNvPr id="14" name="Diagrama 13">
          <a:extLst>
            <a:ext uri="{FF2B5EF4-FFF2-40B4-BE49-F238E27FC236}">
              <a16:creationId xmlns:a16="http://schemas.microsoft.com/office/drawing/2014/main" id="{816A586B-3733-46C4-BB41-BAE9D2D01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  <xdr:twoCellAnchor>
    <xdr:from>
      <xdr:col>1</xdr:col>
      <xdr:colOff>40482</xdr:colOff>
      <xdr:row>17</xdr:row>
      <xdr:rowOff>34359</xdr:rowOff>
    </xdr:from>
    <xdr:to>
      <xdr:col>8</xdr:col>
      <xdr:colOff>297657</xdr:colOff>
      <xdr:row>19</xdr:row>
      <xdr:rowOff>68376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91E320F-96DC-42F9-AC53-7F33F2248772}"/>
            </a:ext>
          </a:extLst>
        </xdr:cNvPr>
        <xdr:cNvSpPr txBox="1"/>
      </xdr:nvSpPr>
      <xdr:spPr>
        <a:xfrm>
          <a:off x="647701" y="3272859"/>
          <a:ext cx="4507706" cy="415017"/>
        </a:xfrm>
        <a:prstGeom prst="round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/>
            <a:t>Gráficos são a representação visual de dados...</a:t>
          </a:r>
        </a:p>
      </xdr:txBody>
    </xdr:sp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409576</xdr:colOff>
      <xdr:row>0</xdr:row>
      <xdr:rowOff>0</xdr:rowOff>
    </xdr:from>
    <xdr:to>
      <xdr:col>7</xdr:col>
      <xdr:colOff>518832</xdr:colOff>
      <xdr:row>17</xdr:row>
      <xdr:rowOff>1500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B99600-23C4-431B-992E-CB53909A3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472070</xdr:colOff>
      <xdr:row>20</xdr:row>
      <xdr:rowOff>32906</xdr:rowOff>
    </xdr:from>
    <xdr:to>
      <xdr:col>19</xdr:col>
      <xdr:colOff>552449</xdr:colOff>
      <xdr:row>37</xdr:row>
      <xdr:rowOff>34406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3B3FB078-6BF2-4F92-A15F-C5C861DAB1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48870" y="3842906"/>
              <a:ext cx="6785979" cy="32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385332</xdr:colOff>
      <xdr:row>63</xdr:row>
      <xdr:rowOff>47625</xdr:rowOff>
    </xdr:from>
    <xdr:to>
      <xdr:col>7</xdr:col>
      <xdr:colOff>537883</xdr:colOff>
      <xdr:row>80</xdr:row>
      <xdr:rowOff>76200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610B22A-8D58-412D-BA01-3192AE4997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5332" y="12049125"/>
              <a:ext cx="4419751" cy="3267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406976</xdr:colOff>
      <xdr:row>20</xdr:row>
      <xdr:rowOff>14720</xdr:rowOff>
    </xdr:from>
    <xdr:to>
      <xdr:col>7</xdr:col>
      <xdr:colOff>537882</xdr:colOff>
      <xdr:row>37</xdr:row>
      <xdr:rowOff>16220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A7905D40-08B9-4EC9-8D25-8C3FB04AC0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6976" y="3824720"/>
              <a:ext cx="4398106" cy="32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381001</xdr:colOff>
      <xdr:row>41</xdr:row>
      <xdr:rowOff>38099</xdr:rowOff>
    </xdr:from>
    <xdr:to>
      <xdr:col>8</xdr:col>
      <xdr:colOff>104775</xdr:colOff>
      <xdr:row>58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744FC913-5764-4FDB-A95E-A7E16363FD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1" y="7848599"/>
              <a:ext cx="4600574" cy="32480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8</xdr:col>
      <xdr:colOff>556932</xdr:colOff>
      <xdr:row>63</xdr:row>
      <xdr:rowOff>71005</xdr:rowOff>
    </xdr:from>
    <xdr:to>
      <xdr:col>19</xdr:col>
      <xdr:colOff>361949</xdr:colOff>
      <xdr:row>80</xdr:row>
      <xdr:rowOff>66675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D5946CC3-19CA-48DD-986C-5AE13B7815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33732" y="12072505"/>
              <a:ext cx="6510617" cy="32341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66675</xdr:colOff>
      <xdr:row>0</xdr:row>
      <xdr:rowOff>1</xdr:rowOff>
    </xdr:from>
    <xdr:to>
      <xdr:col>0</xdr:col>
      <xdr:colOff>390525</xdr:colOff>
      <xdr:row>17</xdr:row>
      <xdr:rowOff>19051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D087B57-1119-4F90-AF57-E30AC99994BF}"/>
            </a:ext>
          </a:extLst>
        </xdr:cNvPr>
        <xdr:cNvSpPr/>
      </xdr:nvSpPr>
      <xdr:spPr>
        <a:xfrm>
          <a:off x="66675" y="1"/>
          <a:ext cx="323850" cy="3257550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pt-BR" sz="1800"/>
            <a:t>COMBINAÇÃO</a:t>
          </a:r>
        </a:p>
      </xdr:txBody>
    </xdr:sp>
    <xdr:clientData/>
  </xdr:twoCellAnchor>
  <xdr:twoCellAnchor>
    <xdr:from>
      <xdr:col>8</xdr:col>
      <xdr:colOff>80682</xdr:colOff>
      <xdr:row>0</xdr:row>
      <xdr:rowOff>9525</xdr:rowOff>
    </xdr:from>
    <xdr:to>
      <xdr:col>8</xdr:col>
      <xdr:colOff>404682</xdr:colOff>
      <xdr:row>17</xdr:row>
      <xdr:rowOff>29025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172050B4-4A47-4B2B-AF5A-463E401AB5A7}"/>
            </a:ext>
          </a:extLst>
        </xdr:cNvPr>
        <xdr:cNvSpPr/>
      </xdr:nvSpPr>
      <xdr:spPr>
        <a:xfrm>
          <a:off x="4957482" y="9525"/>
          <a:ext cx="324000" cy="3258000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pt-BR" sz="1800"/>
            <a:t>RADAR</a:t>
          </a:r>
        </a:p>
      </xdr:txBody>
    </xdr:sp>
    <xdr:clientData/>
  </xdr:twoCellAnchor>
  <xdr:twoCellAnchor>
    <xdr:from>
      <xdr:col>8</xdr:col>
      <xdr:colOff>118781</xdr:colOff>
      <xdr:row>20</xdr:row>
      <xdr:rowOff>28575</xdr:rowOff>
    </xdr:from>
    <xdr:to>
      <xdr:col>8</xdr:col>
      <xdr:colOff>442781</xdr:colOff>
      <xdr:row>37</xdr:row>
      <xdr:rowOff>48075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5C0980D7-43AB-49CF-8141-E6345FA6ED58}"/>
            </a:ext>
          </a:extLst>
        </xdr:cNvPr>
        <xdr:cNvSpPr/>
      </xdr:nvSpPr>
      <xdr:spPr>
        <a:xfrm>
          <a:off x="4995581" y="3838575"/>
          <a:ext cx="324000" cy="3258000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marL="0" indent="0" algn="ctr"/>
          <a:r>
            <a:rPr lang="pt-BR" sz="1800">
              <a:solidFill>
                <a:schemeClr val="lt1"/>
              </a:solidFill>
              <a:latin typeface="+mn-lt"/>
              <a:ea typeface="+mn-ea"/>
              <a:cs typeface="+mn-cs"/>
            </a:rPr>
            <a:t>EXPLOSÃO SOLAR</a:t>
          </a:r>
        </a:p>
      </xdr:txBody>
    </xdr:sp>
    <xdr:clientData/>
  </xdr:twoCellAnchor>
  <xdr:twoCellAnchor>
    <xdr:from>
      <xdr:col>0</xdr:col>
      <xdr:colOff>76200</xdr:colOff>
      <xdr:row>20</xdr:row>
      <xdr:rowOff>19050</xdr:rowOff>
    </xdr:from>
    <xdr:to>
      <xdr:col>0</xdr:col>
      <xdr:colOff>400050</xdr:colOff>
      <xdr:row>37</xdr:row>
      <xdr:rowOff>38550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3642D434-32A2-4C3E-9997-E3DE01F297E2}"/>
            </a:ext>
          </a:extLst>
        </xdr:cNvPr>
        <xdr:cNvSpPr/>
      </xdr:nvSpPr>
      <xdr:spPr>
        <a:xfrm>
          <a:off x="76200" y="3829050"/>
          <a:ext cx="323850" cy="3258000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pt-BR" sz="1800"/>
            <a:t>MAPA DE ÁRVORE</a:t>
          </a:r>
        </a:p>
      </xdr:txBody>
    </xdr:sp>
    <xdr:clientData/>
  </xdr:twoCellAnchor>
  <xdr:twoCellAnchor>
    <xdr:from>
      <xdr:col>0</xdr:col>
      <xdr:colOff>38100</xdr:colOff>
      <xdr:row>41</xdr:row>
      <xdr:rowOff>38100</xdr:rowOff>
    </xdr:from>
    <xdr:to>
      <xdr:col>0</xdr:col>
      <xdr:colOff>361950</xdr:colOff>
      <xdr:row>58</xdr:row>
      <xdr:rowOff>57600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53C01E3E-5838-46E4-B075-CA4F4CE31E74}"/>
            </a:ext>
          </a:extLst>
        </xdr:cNvPr>
        <xdr:cNvSpPr/>
      </xdr:nvSpPr>
      <xdr:spPr>
        <a:xfrm>
          <a:off x="38100" y="7848600"/>
          <a:ext cx="323850" cy="3258000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pt-BR" sz="1800"/>
            <a:t>PARETO</a:t>
          </a:r>
        </a:p>
      </xdr:txBody>
    </xdr:sp>
    <xdr:clientData/>
  </xdr:twoCellAnchor>
  <xdr:twoCellAnchor>
    <xdr:from>
      <xdr:col>8</xdr:col>
      <xdr:colOff>480729</xdr:colOff>
      <xdr:row>41</xdr:row>
      <xdr:rowOff>19049</xdr:rowOff>
    </xdr:from>
    <xdr:to>
      <xdr:col>19</xdr:col>
      <xdr:colOff>276224</xdr:colOff>
      <xdr:row>58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áfico 12">
              <a:extLst>
                <a:ext uri="{FF2B5EF4-FFF2-40B4-BE49-F238E27FC236}">
                  <a16:creationId xmlns:a16="http://schemas.microsoft.com/office/drawing/2014/main" id="{6C97D02F-ADB6-47B5-8969-994E9C7EF1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57529" y="7829549"/>
              <a:ext cx="6501095" cy="32385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8</xdr:col>
      <xdr:colOff>137831</xdr:colOff>
      <xdr:row>41</xdr:row>
      <xdr:rowOff>28575</xdr:rowOff>
    </xdr:from>
    <xdr:to>
      <xdr:col>8</xdr:col>
      <xdr:colOff>461831</xdr:colOff>
      <xdr:row>58</xdr:row>
      <xdr:rowOff>48075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7C47B31D-FC90-4926-BA03-24BDC220EE84}"/>
            </a:ext>
          </a:extLst>
        </xdr:cNvPr>
        <xdr:cNvSpPr/>
      </xdr:nvSpPr>
      <xdr:spPr>
        <a:xfrm>
          <a:off x="5014631" y="7839075"/>
          <a:ext cx="324000" cy="3258000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pt-BR" sz="1800"/>
            <a:t>HISTOGRAMA</a:t>
          </a:r>
        </a:p>
      </xdr:txBody>
    </xdr:sp>
    <xdr:clientData/>
  </xdr:twoCellAnchor>
  <xdr:twoCellAnchor>
    <xdr:from>
      <xdr:col>0</xdr:col>
      <xdr:colOff>19050</xdr:colOff>
      <xdr:row>63</xdr:row>
      <xdr:rowOff>28576</xdr:rowOff>
    </xdr:from>
    <xdr:to>
      <xdr:col>0</xdr:col>
      <xdr:colOff>342900</xdr:colOff>
      <xdr:row>80</xdr:row>
      <xdr:rowOff>85726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CCCDB41B-F6A2-446A-B5EE-693554B2C3F7}"/>
            </a:ext>
          </a:extLst>
        </xdr:cNvPr>
        <xdr:cNvSpPr/>
      </xdr:nvSpPr>
      <xdr:spPr>
        <a:xfrm>
          <a:off x="19050" y="12030076"/>
          <a:ext cx="323850" cy="3295650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pt-BR" sz="1800"/>
            <a:t>FUNÍL</a:t>
          </a:r>
        </a:p>
      </xdr:txBody>
    </xdr:sp>
    <xdr:clientData/>
  </xdr:twoCellAnchor>
  <xdr:twoCellAnchor>
    <xdr:from>
      <xdr:col>8</xdr:col>
      <xdr:colOff>185456</xdr:colOff>
      <xdr:row>63</xdr:row>
      <xdr:rowOff>57150</xdr:rowOff>
    </xdr:from>
    <xdr:to>
      <xdr:col>8</xdr:col>
      <xdr:colOff>509456</xdr:colOff>
      <xdr:row>80</xdr:row>
      <xdr:rowOff>76650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275069EC-BC49-4BC1-A4B7-E914A6827BC0}"/>
            </a:ext>
          </a:extLst>
        </xdr:cNvPr>
        <xdr:cNvSpPr/>
      </xdr:nvSpPr>
      <xdr:spPr>
        <a:xfrm>
          <a:off x="5062256" y="12058650"/>
          <a:ext cx="324000" cy="3258000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pt-BR" sz="1800"/>
            <a:t>CASCATA</a:t>
          </a:r>
        </a:p>
      </xdr:txBody>
    </xdr:sp>
    <xdr:clientData/>
  </xdr:twoCellAnchor>
  <xdr:twoCellAnchor>
    <xdr:from>
      <xdr:col>0</xdr:col>
      <xdr:colOff>0</xdr:colOff>
      <xdr:row>85</xdr:row>
      <xdr:rowOff>38100</xdr:rowOff>
    </xdr:from>
    <xdr:to>
      <xdr:col>0</xdr:col>
      <xdr:colOff>323850</xdr:colOff>
      <xdr:row>102</xdr:row>
      <xdr:rowOff>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E3183DEE-89E9-4B8E-B10E-930C966A4F8E}"/>
            </a:ext>
          </a:extLst>
        </xdr:cNvPr>
        <xdr:cNvSpPr/>
      </xdr:nvSpPr>
      <xdr:spPr>
        <a:xfrm>
          <a:off x="0" y="16230600"/>
          <a:ext cx="323850" cy="3200400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pt-BR" sz="1800"/>
            <a:t>BOLHAS</a:t>
          </a:r>
        </a:p>
      </xdr:txBody>
    </xdr:sp>
    <xdr:clientData/>
  </xdr:twoCellAnchor>
  <xdr:twoCellAnchor>
    <xdr:from>
      <xdr:col>8</xdr:col>
      <xdr:colOff>556929</xdr:colOff>
      <xdr:row>85</xdr:row>
      <xdr:rowOff>28573</xdr:rowOff>
    </xdr:from>
    <xdr:to>
      <xdr:col>19</xdr:col>
      <xdr:colOff>19050</xdr:colOff>
      <xdr:row>102</xdr:row>
      <xdr:rowOff>30073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5C459F1D-B3B4-4DA2-9207-F3D3B5916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214031</xdr:colOff>
      <xdr:row>85</xdr:row>
      <xdr:rowOff>38100</xdr:rowOff>
    </xdr:from>
    <xdr:to>
      <xdr:col>8</xdr:col>
      <xdr:colOff>538031</xdr:colOff>
      <xdr:row>102</xdr:row>
      <xdr:rowOff>57600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229CB14E-A9E5-4926-8FB8-91C58572A2B2}"/>
            </a:ext>
          </a:extLst>
        </xdr:cNvPr>
        <xdr:cNvSpPr/>
      </xdr:nvSpPr>
      <xdr:spPr>
        <a:xfrm>
          <a:off x="5090831" y="16230600"/>
          <a:ext cx="324000" cy="3258000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pt-BR" sz="1800"/>
            <a:t>DISPERSÃO</a:t>
          </a:r>
        </a:p>
      </xdr:txBody>
    </xdr:sp>
    <xdr:clientData/>
  </xdr:twoCellAnchor>
  <xdr:twoCellAnchor>
    <xdr:from>
      <xdr:col>0</xdr:col>
      <xdr:colOff>381000</xdr:colOff>
      <xdr:row>107</xdr:row>
      <xdr:rowOff>47624</xdr:rowOff>
    </xdr:from>
    <xdr:to>
      <xdr:col>7</xdr:col>
      <xdr:colOff>585507</xdr:colOff>
      <xdr:row>124</xdr:row>
      <xdr:rowOff>57150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0" name="Gráfico 19">
              <a:extLst>
                <a:ext uri="{FF2B5EF4-FFF2-40B4-BE49-F238E27FC236}">
                  <a16:creationId xmlns:a16="http://schemas.microsoft.com/office/drawing/2014/main" id="{7E82ED0E-B0AD-4989-97E3-EB26603033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0" y="20431124"/>
              <a:ext cx="4471707" cy="32480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38099</xdr:colOff>
      <xdr:row>107</xdr:row>
      <xdr:rowOff>38099</xdr:rowOff>
    </xdr:from>
    <xdr:to>
      <xdr:col>0</xdr:col>
      <xdr:colOff>362099</xdr:colOff>
      <xdr:row>124</xdr:row>
      <xdr:rowOff>57599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B1762C22-6797-414C-A4A7-7F15AF598374}"/>
            </a:ext>
          </a:extLst>
        </xdr:cNvPr>
        <xdr:cNvSpPr/>
      </xdr:nvSpPr>
      <xdr:spPr>
        <a:xfrm>
          <a:off x="38099" y="20421599"/>
          <a:ext cx="324000" cy="3258000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pt-BR" sz="1800"/>
            <a:t>MAPA COROPLÉTICO</a:t>
          </a:r>
        </a:p>
      </xdr:txBody>
    </xdr:sp>
    <xdr:clientData/>
  </xdr:twoCellAnchor>
  <xdr:twoCellAnchor>
    <xdr:from>
      <xdr:col>8</xdr:col>
      <xdr:colOff>395005</xdr:colOff>
      <xdr:row>0</xdr:row>
      <xdr:rowOff>9525</xdr:rowOff>
    </xdr:from>
    <xdr:to>
      <xdr:col>19</xdr:col>
      <xdr:colOff>600075</xdr:colOff>
      <xdr:row>17</xdr:row>
      <xdr:rowOff>9525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41870ABB-F620-47A8-9AAE-2DE626D8C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342900</xdr:colOff>
      <xdr:row>85</xdr:row>
      <xdr:rowOff>28575</xdr:rowOff>
    </xdr:from>
    <xdr:to>
      <xdr:col>7</xdr:col>
      <xdr:colOff>490257</xdr:colOff>
      <xdr:row>101</xdr:row>
      <xdr:rowOff>180975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7C06DA80-AE22-434C-B847-48FBFAB2D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595032</xdr:colOff>
      <xdr:row>107</xdr:row>
      <xdr:rowOff>104774</xdr:rowOff>
    </xdr:from>
    <xdr:to>
      <xdr:col>18</xdr:col>
      <xdr:colOff>476250</xdr:colOff>
      <xdr:row>124</xdr:row>
      <xdr:rowOff>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DA263F17-5AC2-4714-AA4E-E720A93C1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242607</xdr:colOff>
      <xdr:row>107</xdr:row>
      <xdr:rowOff>104775</xdr:rowOff>
    </xdr:from>
    <xdr:to>
      <xdr:col>8</xdr:col>
      <xdr:colOff>566607</xdr:colOff>
      <xdr:row>124</xdr:row>
      <xdr:rowOff>9525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3FCEDF95-7B0C-4417-B7E3-EC77E8150AA1}"/>
            </a:ext>
          </a:extLst>
        </xdr:cNvPr>
        <xdr:cNvSpPr/>
      </xdr:nvSpPr>
      <xdr:spPr>
        <a:xfrm>
          <a:off x="5119407" y="20488275"/>
          <a:ext cx="324000" cy="3143250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pt-BR" sz="1800"/>
            <a:t>Escala Logaritima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1543048</xdr:colOff>
      <xdr:row>12</xdr:row>
      <xdr:rowOff>57150</xdr:rowOff>
    </xdr:from>
    <xdr:to>
      <xdr:col>3</xdr:col>
      <xdr:colOff>685798</xdr:colOff>
      <xdr:row>18</xdr:row>
      <xdr:rowOff>66675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A884D378-DF3F-456B-A95C-5612D695D192}"/>
            </a:ext>
          </a:extLst>
        </xdr:cNvPr>
        <xdr:cNvGrpSpPr/>
      </xdr:nvGrpSpPr>
      <xdr:grpSpPr>
        <a:xfrm>
          <a:off x="2228848" y="2343150"/>
          <a:ext cx="2457450" cy="1209675"/>
          <a:chOff x="1968908" y="1571625"/>
          <a:chExt cx="879417" cy="1190626"/>
        </a:xfrm>
        <a:solidFill>
          <a:schemeClr val="accent6"/>
        </a:solidFill>
      </xdr:grpSpPr>
      <xdr:cxnSp macro="">
        <xdr:nvCxnSpPr>
          <xdr:cNvPr id="3" name="Conector de Seta Reta 2">
            <a:extLst>
              <a:ext uri="{FF2B5EF4-FFF2-40B4-BE49-F238E27FC236}">
                <a16:creationId xmlns:a16="http://schemas.microsoft.com/office/drawing/2014/main" id="{E069C609-2BA9-4FAC-89EE-C389B6BB9638}"/>
              </a:ext>
            </a:extLst>
          </xdr:cNvPr>
          <xdr:cNvCxnSpPr/>
        </xdr:nvCxnSpPr>
        <xdr:spPr>
          <a:xfrm flipV="1">
            <a:off x="2438400" y="1571625"/>
            <a:ext cx="0" cy="936000"/>
          </a:xfrm>
          <a:prstGeom prst="straightConnector1">
            <a:avLst/>
          </a:prstGeom>
          <a:grpFill/>
          <a:ln w="38100">
            <a:solidFill>
              <a:schemeClr val="accent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C2DC1C02-5B9D-4769-B5B1-36B40D639980}"/>
              </a:ext>
            </a:extLst>
          </xdr:cNvPr>
          <xdr:cNvSpPr txBox="1"/>
        </xdr:nvSpPr>
        <xdr:spPr>
          <a:xfrm>
            <a:off x="1968908" y="2400301"/>
            <a:ext cx="879417" cy="36195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accent1"/>
            </a:solidFill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pt-BR" sz="1100">
                <a:solidFill>
                  <a:sysClr val="windowText" lastClr="000000"/>
                </a:solidFill>
                <a:latin typeface="+mj-lt"/>
                <a:ea typeface="+mn-ea"/>
                <a:cs typeface="+mn-cs"/>
              </a:rPr>
              <a:t>Moeda/Contábil com duas casas</a:t>
            </a:r>
          </a:p>
        </xdr:txBody>
      </xdr:sp>
    </xdr:grpSp>
    <xdr:clientData/>
  </xdr:twoCellAnchor>
  <xdr:twoCellAnchor>
    <xdr:from>
      <xdr:col>8</xdr:col>
      <xdr:colOff>0</xdr:colOff>
      <xdr:row>12</xdr:row>
      <xdr:rowOff>38100</xdr:rowOff>
    </xdr:from>
    <xdr:to>
      <xdr:col>9</xdr:col>
      <xdr:colOff>0</xdr:colOff>
      <xdr:row>19</xdr:row>
      <xdr:rowOff>57150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20938561-D730-4387-B835-A4E73C449E12}"/>
            </a:ext>
          </a:extLst>
        </xdr:cNvPr>
        <xdr:cNvGrpSpPr/>
      </xdr:nvGrpSpPr>
      <xdr:grpSpPr>
        <a:xfrm>
          <a:off x="11153775" y="2324100"/>
          <a:ext cx="1247775" cy="1381125"/>
          <a:chOff x="1790700" y="1514475"/>
          <a:chExt cx="1266825" cy="1323975"/>
        </a:xfrm>
        <a:solidFill>
          <a:schemeClr val="accent6"/>
        </a:solidFill>
      </xdr:grpSpPr>
      <xdr:cxnSp macro="">
        <xdr:nvCxnSpPr>
          <xdr:cNvPr id="6" name="Conector de Seta Reta 5">
            <a:extLst>
              <a:ext uri="{FF2B5EF4-FFF2-40B4-BE49-F238E27FC236}">
                <a16:creationId xmlns:a16="http://schemas.microsoft.com/office/drawing/2014/main" id="{F04F6379-4892-4AF6-ACFC-745FFC093D8C}"/>
              </a:ext>
            </a:extLst>
          </xdr:cNvPr>
          <xdr:cNvCxnSpPr/>
        </xdr:nvCxnSpPr>
        <xdr:spPr>
          <a:xfrm flipH="1" flipV="1">
            <a:off x="2437254" y="1514475"/>
            <a:ext cx="1146" cy="885826"/>
          </a:xfrm>
          <a:prstGeom prst="straightConnector1">
            <a:avLst/>
          </a:prstGeom>
          <a:grpFill/>
          <a:ln w="38100">
            <a:solidFill>
              <a:schemeClr val="accent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02500108-BA42-4129-926B-A51AB6AF97C0}"/>
              </a:ext>
            </a:extLst>
          </xdr:cNvPr>
          <xdr:cNvSpPr txBox="1"/>
        </xdr:nvSpPr>
        <xdr:spPr>
          <a:xfrm>
            <a:off x="1790700" y="2352675"/>
            <a:ext cx="1266825" cy="485775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accent1"/>
            </a:solidFill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pt-BR" sz="1100">
                <a:solidFill>
                  <a:sysClr val="windowText" lastClr="000000"/>
                </a:solidFill>
                <a:latin typeface="+mj-lt"/>
                <a:ea typeface="+mn-ea"/>
                <a:cs typeface="+mn-cs"/>
              </a:rPr>
              <a:t>Separador de Milhares</a:t>
            </a:r>
          </a:p>
        </xdr:txBody>
      </xdr:sp>
    </xdr:grpSp>
    <xdr:clientData/>
  </xdr:twoCellAnchor>
  <xdr:twoCellAnchor>
    <xdr:from>
      <xdr:col>7</xdr:col>
      <xdr:colOff>85725</xdr:colOff>
      <xdr:row>12</xdr:row>
      <xdr:rowOff>85725</xdr:rowOff>
    </xdr:from>
    <xdr:to>
      <xdr:col>8</xdr:col>
      <xdr:colOff>57150</xdr:colOff>
      <xdr:row>16</xdr:row>
      <xdr:rowOff>9525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3F05D97D-C0E9-4205-AA9A-456AD11C9272}"/>
            </a:ext>
          </a:extLst>
        </xdr:cNvPr>
        <xdr:cNvGrpSpPr/>
      </xdr:nvGrpSpPr>
      <xdr:grpSpPr>
        <a:xfrm>
          <a:off x="10258425" y="2371725"/>
          <a:ext cx="952500" cy="723900"/>
          <a:chOff x="1790700" y="2066925"/>
          <a:chExt cx="1347686" cy="685800"/>
        </a:xfrm>
        <a:solidFill>
          <a:schemeClr val="accent6"/>
        </a:solidFill>
      </xdr:grpSpPr>
      <xdr:cxnSp macro="">
        <xdr:nvCxnSpPr>
          <xdr:cNvPr id="9" name="Conector de Seta Reta 8">
            <a:extLst>
              <a:ext uri="{FF2B5EF4-FFF2-40B4-BE49-F238E27FC236}">
                <a16:creationId xmlns:a16="http://schemas.microsoft.com/office/drawing/2014/main" id="{57A3770D-6F5E-4977-A595-AD9E76B0FA04}"/>
              </a:ext>
            </a:extLst>
          </xdr:cNvPr>
          <xdr:cNvCxnSpPr/>
        </xdr:nvCxnSpPr>
        <xdr:spPr>
          <a:xfrm flipV="1">
            <a:off x="2438400" y="2066925"/>
            <a:ext cx="0" cy="333375"/>
          </a:xfrm>
          <a:prstGeom prst="straightConnector1">
            <a:avLst/>
          </a:prstGeom>
          <a:grpFill/>
          <a:ln w="38100">
            <a:solidFill>
              <a:schemeClr val="accent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D1D1ECE9-D18C-48B7-80EA-BDB8284BB5A7}"/>
              </a:ext>
            </a:extLst>
          </xdr:cNvPr>
          <xdr:cNvSpPr txBox="1"/>
        </xdr:nvSpPr>
        <xdr:spPr>
          <a:xfrm>
            <a:off x="1790700" y="2400300"/>
            <a:ext cx="1347686" cy="352425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accent1"/>
            </a:solidFill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pt-BR" sz="1100">
                <a:solidFill>
                  <a:sysClr val="windowText" lastClr="000000"/>
                </a:solidFill>
                <a:latin typeface="+mj-lt"/>
                <a:ea typeface="+mn-ea"/>
                <a:cs typeface="+mn-cs"/>
              </a:rPr>
              <a:t>Porcentagem</a:t>
            </a:r>
          </a:p>
        </xdr:txBody>
      </xdr:sp>
    </xdr:grpSp>
    <xdr:clientData/>
  </xdr:twoCellAnchor>
  <xdr:twoCellAnchor>
    <xdr:from>
      <xdr:col>3</xdr:col>
      <xdr:colOff>0</xdr:colOff>
      <xdr:row>12</xdr:row>
      <xdr:rowOff>123825</xdr:rowOff>
    </xdr:from>
    <xdr:to>
      <xdr:col>4</xdr:col>
      <xdr:colOff>0</xdr:colOff>
      <xdr:row>16</xdr:row>
      <xdr:rowOff>57150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066C93E3-8D43-4B0E-94C4-120B7ACA0204}"/>
            </a:ext>
          </a:extLst>
        </xdr:cNvPr>
        <xdr:cNvGrpSpPr/>
      </xdr:nvGrpSpPr>
      <xdr:grpSpPr>
        <a:xfrm>
          <a:off x="4000500" y="2409825"/>
          <a:ext cx="1114425" cy="733425"/>
          <a:chOff x="2200275" y="2057400"/>
          <a:chExt cx="857250" cy="695325"/>
        </a:xfrm>
        <a:solidFill>
          <a:schemeClr val="accent6"/>
        </a:solidFill>
      </xdr:grpSpPr>
      <xdr:cxnSp macro="">
        <xdr:nvCxnSpPr>
          <xdr:cNvPr id="12" name="Conector de Seta Reta 11">
            <a:extLst>
              <a:ext uri="{FF2B5EF4-FFF2-40B4-BE49-F238E27FC236}">
                <a16:creationId xmlns:a16="http://schemas.microsoft.com/office/drawing/2014/main" id="{89A2AEC7-E6DE-495B-A761-497C6038A2E9}"/>
              </a:ext>
            </a:extLst>
          </xdr:cNvPr>
          <xdr:cNvCxnSpPr/>
        </xdr:nvCxnSpPr>
        <xdr:spPr>
          <a:xfrm flipV="1">
            <a:off x="2762250" y="2057400"/>
            <a:ext cx="0" cy="333375"/>
          </a:xfrm>
          <a:prstGeom prst="straightConnector1">
            <a:avLst/>
          </a:prstGeom>
          <a:grpFill/>
          <a:ln w="38100">
            <a:solidFill>
              <a:schemeClr val="accent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CaixaDeTexto 12">
            <a:extLst>
              <a:ext uri="{FF2B5EF4-FFF2-40B4-BE49-F238E27FC236}">
                <a16:creationId xmlns:a16="http://schemas.microsoft.com/office/drawing/2014/main" id="{66CBEC52-0A7F-4EA6-B438-34B1C7585904}"/>
              </a:ext>
            </a:extLst>
          </xdr:cNvPr>
          <xdr:cNvSpPr txBox="1"/>
        </xdr:nvSpPr>
        <xdr:spPr>
          <a:xfrm>
            <a:off x="2200275" y="2400300"/>
            <a:ext cx="857250" cy="352425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accent1"/>
            </a:solidFill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pt-BR" sz="1100">
                <a:solidFill>
                  <a:sysClr val="windowText" lastClr="000000"/>
                </a:solidFill>
                <a:latin typeface="+mj-lt"/>
                <a:ea typeface="+mn-ea"/>
                <a:cs typeface="+mn-cs"/>
              </a:rPr>
              <a:t>Número</a:t>
            </a:r>
          </a:p>
        </xdr:txBody>
      </xdr:sp>
    </xdr:grpSp>
    <xdr:clientData/>
  </xdr:twoCellAnchor>
  <xdr:twoCellAnchor>
    <xdr:from>
      <xdr:col>1</xdr:col>
      <xdr:colOff>0</xdr:colOff>
      <xdr:row>12</xdr:row>
      <xdr:rowOff>85725</xdr:rowOff>
    </xdr:from>
    <xdr:to>
      <xdr:col>2</xdr:col>
      <xdr:colOff>0</xdr:colOff>
      <xdr:row>16</xdr:row>
      <xdr:rowOff>0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6737ED92-E9CE-4F0D-A4E3-734D64D89CC9}"/>
            </a:ext>
          </a:extLst>
        </xdr:cNvPr>
        <xdr:cNvGrpSpPr/>
      </xdr:nvGrpSpPr>
      <xdr:grpSpPr>
        <a:xfrm>
          <a:off x="685800" y="2371725"/>
          <a:ext cx="2362200" cy="714375"/>
          <a:chOff x="2524125" y="3905250"/>
          <a:chExt cx="857250" cy="676275"/>
        </a:xfrm>
        <a:solidFill>
          <a:srgbClr val="002060"/>
        </a:solidFill>
      </xdr:grpSpPr>
      <xdr:cxnSp macro="">
        <xdr:nvCxnSpPr>
          <xdr:cNvPr id="15" name="Conector de Seta Reta 14">
            <a:extLst>
              <a:ext uri="{FF2B5EF4-FFF2-40B4-BE49-F238E27FC236}">
                <a16:creationId xmlns:a16="http://schemas.microsoft.com/office/drawing/2014/main" id="{D74504F0-EE3B-4527-8B77-06BFF59F19DA}"/>
              </a:ext>
            </a:extLst>
          </xdr:cNvPr>
          <xdr:cNvCxnSpPr/>
        </xdr:nvCxnSpPr>
        <xdr:spPr>
          <a:xfrm flipV="1">
            <a:off x="2771775" y="3905250"/>
            <a:ext cx="0" cy="333375"/>
          </a:xfrm>
          <a:prstGeom prst="straightConnector1">
            <a:avLst/>
          </a:prstGeom>
          <a:grpFill/>
          <a:ln w="38100">
            <a:solidFill>
              <a:schemeClr val="accent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CaixaDeTexto 15">
            <a:extLst>
              <a:ext uri="{FF2B5EF4-FFF2-40B4-BE49-F238E27FC236}">
                <a16:creationId xmlns:a16="http://schemas.microsoft.com/office/drawing/2014/main" id="{BA59CB6B-35FF-4F47-A17C-C9286D9378AB}"/>
              </a:ext>
            </a:extLst>
          </xdr:cNvPr>
          <xdr:cNvSpPr txBox="1"/>
        </xdr:nvSpPr>
        <xdr:spPr>
          <a:xfrm>
            <a:off x="2524125" y="4229100"/>
            <a:ext cx="857250" cy="352425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accent1"/>
            </a:solidFill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>
                <a:solidFill>
                  <a:sysClr val="windowText" lastClr="000000"/>
                </a:solidFill>
                <a:latin typeface="+mj-lt"/>
              </a:rPr>
              <a:t>Texto</a:t>
            </a:r>
          </a:p>
        </xdr:txBody>
      </xdr:sp>
    </xdr:grpSp>
    <xdr:clientData/>
  </xdr:twoCellAnchor>
  <xdr:twoCellAnchor>
    <xdr:from>
      <xdr:col>4</xdr:col>
      <xdr:colOff>0</xdr:colOff>
      <xdr:row>12</xdr:row>
      <xdr:rowOff>57150</xdr:rowOff>
    </xdr:from>
    <xdr:to>
      <xdr:col>5</xdr:col>
      <xdr:colOff>0</xdr:colOff>
      <xdr:row>15</xdr:row>
      <xdr:rowOff>171450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6E26C710-5020-4B47-9EFA-9C0E35931F66}"/>
            </a:ext>
          </a:extLst>
        </xdr:cNvPr>
        <xdr:cNvGrpSpPr/>
      </xdr:nvGrpSpPr>
      <xdr:grpSpPr>
        <a:xfrm>
          <a:off x="5114925" y="2343150"/>
          <a:ext cx="1171575" cy="714375"/>
          <a:chOff x="2200275" y="2066925"/>
          <a:chExt cx="857250" cy="685800"/>
        </a:xfrm>
        <a:solidFill>
          <a:schemeClr val="accent6"/>
        </a:solidFill>
      </xdr:grpSpPr>
      <xdr:cxnSp macro="">
        <xdr:nvCxnSpPr>
          <xdr:cNvPr id="18" name="Conector de Seta Reta 17">
            <a:extLst>
              <a:ext uri="{FF2B5EF4-FFF2-40B4-BE49-F238E27FC236}">
                <a16:creationId xmlns:a16="http://schemas.microsoft.com/office/drawing/2014/main" id="{F81895F1-A1E2-4B9E-8B3C-BE624D34626D}"/>
              </a:ext>
            </a:extLst>
          </xdr:cNvPr>
          <xdr:cNvCxnSpPr/>
        </xdr:nvCxnSpPr>
        <xdr:spPr>
          <a:xfrm flipV="1">
            <a:off x="2762250" y="2066925"/>
            <a:ext cx="0" cy="333375"/>
          </a:xfrm>
          <a:prstGeom prst="straightConnector1">
            <a:avLst/>
          </a:prstGeom>
          <a:grpFill/>
          <a:ln w="38100">
            <a:solidFill>
              <a:schemeClr val="accent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CaixaDeTexto 18">
            <a:extLst>
              <a:ext uri="{FF2B5EF4-FFF2-40B4-BE49-F238E27FC236}">
                <a16:creationId xmlns:a16="http://schemas.microsoft.com/office/drawing/2014/main" id="{2D1BB1CB-C508-4C8B-AB21-703E15B70DD4}"/>
              </a:ext>
            </a:extLst>
          </xdr:cNvPr>
          <xdr:cNvSpPr txBox="1"/>
        </xdr:nvSpPr>
        <xdr:spPr>
          <a:xfrm>
            <a:off x="2200275" y="2400300"/>
            <a:ext cx="857250" cy="352425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accent1"/>
            </a:solidFill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pt-BR" sz="1100">
                <a:solidFill>
                  <a:sysClr val="windowText" lastClr="000000"/>
                </a:solidFill>
                <a:latin typeface="+mj-lt"/>
                <a:ea typeface="+mn-ea"/>
                <a:cs typeface="+mn-cs"/>
              </a:rPr>
              <a:t>Data Completa</a:t>
            </a:r>
          </a:p>
        </xdr:txBody>
      </xdr:sp>
    </xdr:grpSp>
    <xdr:clientData/>
  </xdr:twoCellAnchor>
  <xdr:twoCellAnchor>
    <xdr:from>
      <xdr:col>5</xdr:col>
      <xdr:colOff>0</xdr:colOff>
      <xdr:row>12</xdr:row>
      <xdr:rowOff>133349</xdr:rowOff>
    </xdr:from>
    <xdr:to>
      <xdr:col>6</xdr:col>
      <xdr:colOff>0</xdr:colOff>
      <xdr:row>18</xdr:row>
      <xdr:rowOff>104775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FF238754-6E99-44F7-9027-29AB41F4173F}"/>
            </a:ext>
          </a:extLst>
        </xdr:cNvPr>
        <xdr:cNvGrpSpPr/>
      </xdr:nvGrpSpPr>
      <xdr:grpSpPr>
        <a:xfrm>
          <a:off x="6286500" y="2419349"/>
          <a:ext cx="2371725" cy="1171576"/>
          <a:chOff x="2200275" y="1638299"/>
          <a:chExt cx="857250" cy="1114426"/>
        </a:xfrm>
        <a:solidFill>
          <a:schemeClr val="accent6"/>
        </a:solidFill>
      </xdr:grpSpPr>
      <xdr:cxnSp macro="">
        <xdr:nvCxnSpPr>
          <xdr:cNvPr id="21" name="Conector de Seta Reta 20">
            <a:extLst>
              <a:ext uri="{FF2B5EF4-FFF2-40B4-BE49-F238E27FC236}">
                <a16:creationId xmlns:a16="http://schemas.microsoft.com/office/drawing/2014/main" id="{8EC2541D-C0AE-45BC-8E0B-16BA62D59659}"/>
              </a:ext>
            </a:extLst>
          </xdr:cNvPr>
          <xdr:cNvCxnSpPr/>
        </xdr:nvCxnSpPr>
        <xdr:spPr>
          <a:xfrm flipV="1">
            <a:off x="2762250" y="1638299"/>
            <a:ext cx="0" cy="828000"/>
          </a:xfrm>
          <a:prstGeom prst="straightConnector1">
            <a:avLst/>
          </a:prstGeom>
          <a:grpFill/>
          <a:ln w="38100">
            <a:solidFill>
              <a:schemeClr val="accent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" name="CaixaDeTexto 21">
            <a:extLst>
              <a:ext uri="{FF2B5EF4-FFF2-40B4-BE49-F238E27FC236}">
                <a16:creationId xmlns:a16="http://schemas.microsoft.com/office/drawing/2014/main" id="{52BDC033-1431-49F5-801B-D68DF9EA6B4D}"/>
              </a:ext>
            </a:extLst>
          </xdr:cNvPr>
          <xdr:cNvSpPr txBox="1"/>
        </xdr:nvSpPr>
        <xdr:spPr>
          <a:xfrm>
            <a:off x="2200275" y="2400300"/>
            <a:ext cx="857250" cy="352425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accent1"/>
            </a:solidFill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pt-BR" sz="1100">
                <a:solidFill>
                  <a:sysClr val="windowText" lastClr="000000"/>
                </a:solidFill>
                <a:latin typeface="+mj-lt"/>
                <a:ea typeface="+mn-ea"/>
                <a:cs typeface="+mn-cs"/>
              </a:rPr>
              <a:t>Data Abreviada</a:t>
            </a:r>
          </a:p>
        </xdr:txBody>
      </xdr:sp>
    </xdr:grpSp>
    <xdr:clientData/>
  </xdr:twoCellAnchor>
  <xdr:twoCellAnchor>
    <xdr:from>
      <xdr:col>6</xdr:col>
      <xdr:colOff>28575</xdr:colOff>
      <xdr:row>12</xdr:row>
      <xdr:rowOff>66675</xdr:rowOff>
    </xdr:from>
    <xdr:to>
      <xdr:col>7</xdr:col>
      <xdr:colOff>0</xdr:colOff>
      <xdr:row>15</xdr:row>
      <xdr:rowOff>1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B9A51000-875F-4583-A1FE-744C08A80A86}"/>
            </a:ext>
          </a:extLst>
        </xdr:cNvPr>
        <xdr:cNvGrpSpPr/>
      </xdr:nvGrpSpPr>
      <xdr:grpSpPr>
        <a:xfrm>
          <a:off x="8686800" y="2352675"/>
          <a:ext cx="1485900" cy="533401"/>
          <a:chOff x="2200275" y="2247899"/>
          <a:chExt cx="857250" cy="504826"/>
        </a:xfrm>
        <a:solidFill>
          <a:schemeClr val="accent6"/>
        </a:solidFill>
      </xdr:grpSpPr>
      <xdr:cxnSp macro="">
        <xdr:nvCxnSpPr>
          <xdr:cNvPr id="24" name="Conector de Seta Reta 23">
            <a:extLst>
              <a:ext uri="{FF2B5EF4-FFF2-40B4-BE49-F238E27FC236}">
                <a16:creationId xmlns:a16="http://schemas.microsoft.com/office/drawing/2014/main" id="{0E672B1A-C4E6-46BD-8589-5F6D07965BD3}"/>
              </a:ext>
            </a:extLst>
          </xdr:cNvPr>
          <xdr:cNvCxnSpPr/>
        </xdr:nvCxnSpPr>
        <xdr:spPr>
          <a:xfrm flipV="1">
            <a:off x="2762250" y="2247899"/>
            <a:ext cx="0" cy="216000"/>
          </a:xfrm>
          <a:prstGeom prst="straightConnector1">
            <a:avLst/>
          </a:prstGeom>
          <a:grpFill/>
          <a:ln w="38100">
            <a:solidFill>
              <a:schemeClr val="accent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CaixaDeTexto 24">
            <a:extLst>
              <a:ext uri="{FF2B5EF4-FFF2-40B4-BE49-F238E27FC236}">
                <a16:creationId xmlns:a16="http://schemas.microsoft.com/office/drawing/2014/main" id="{83E7AD6E-27E9-4882-8F52-9FC22E21F522}"/>
              </a:ext>
            </a:extLst>
          </xdr:cNvPr>
          <xdr:cNvSpPr txBox="1"/>
        </xdr:nvSpPr>
        <xdr:spPr>
          <a:xfrm>
            <a:off x="2200275" y="2400300"/>
            <a:ext cx="857250" cy="352425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accent1"/>
            </a:solidFill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pt-BR" sz="1100">
                <a:solidFill>
                  <a:sysClr val="windowText" lastClr="000000"/>
                </a:solidFill>
                <a:latin typeface="+mj-lt"/>
                <a:ea typeface="+mn-ea"/>
                <a:cs typeface="+mn-cs"/>
              </a:rPr>
              <a:t>Hora</a:t>
            </a:r>
          </a:p>
        </xdr:txBody>
      </xdr:sp>
    </xdr:grpSp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absoluteAnchor>
    <xdr:pos x="254775" y="238125"/>
    <xdr:ext cx="1259700" cy="288150"/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9F9E02-F413-469B-BDEA-4611F14A990B}"/>
            </a:ext>
          </a:extLst>
        </xdr:cNvPr>
        <xdr:cNvGrpSpPr/>
      </xdr:nvGrpSpPr>
      <xdr:grpSpPr>
        <a:xfrm>
          <a:off x="254775" y="238125"/>
          <a:ext cx="1259700" cy="288150"/>
          <a:chOff x="626250" y="235725"/>
          <a:chExt cx="1259700" cy="2881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E354A344-106F-EE40-E399-713C09AACD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6250" y="235725"/>
            <a:ext cx="288150" cy="288150"/>
          </a:xfrm>
          <a:prstGeom prst="rect">
            <a:avLst/>
          </a:prstGeom>
        </xdr:spPr>
      </xdr:pic>
      <xdr:sp macro="" textlink="">
        <xdr:nvSpPr>
          <xdr:cNvPr id="4" name="CaixaDeTexto 3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97D59EB1-34DB-3395-8EB3-7117BC3B634D}"/>
              </a:ext>
            </a:extLst>
          </xdr:cNvPr>
          <xdr:cNvSpPr txBox="1"/>
        </xdr:nvSpPr>
        <xdr:spPr>
          <a:xfrm>
            <a:off x="942975" y="257175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accent1">
                    <a:lumMod val="75000"/>
                  </a:schemeClr>
                </a:solidFill>
              </a:rPr>
              <a:t>INSTRUÇÕES</a:t>
            </a:r>
          </a:p>
        </xdr:txBody>
      </xdr:sp>
    </xdr:grpSp>
    <xdr:clientData/>
  </xdr:absoluteAnchor>
  <xdr:absoluteAnchor>
    <xdr:pos x="1673225" y="238125"/>
    <xdr:ext cx="1190625" cy="314325"/>
    <xdr:grpSp>
      <xdr:nvGrpSpPr>
        <xdr:cNvPr id="5" name="Agrupar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9DDC7AE-A0A5-436B-BF8B-62504D30A164}"/>
            </a:ext>
          </a:extLst>
        </xdr:cNvPr>
        <xdr:cNvGrpSpPr/>
      </xdr:nvGrpSpPr>
      <xdr:grpSpPr>
        <a:xfrm>
          <a:off x="1673225" y="238125"/>
          <a:ext cx="1190625" cy="314325"/>
          <a:chOff x="2085975" y="219075"/>
          <a:chExt cx="1190625" cy="314325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A6BD5230-256D-9508-82E7-1D3AAA49EB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D3C966F4-8E99-2750-77C9-49C2621C177E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EXERCICIO 1</a:t>
            </a:r>
          </a:p>
        </xdr:txBody>
      </xdr:sp>
    </xdr:grpSp>
    <xdr:clientData/>
  </xdr:absoluteAnchor>
  <xdr:twoCellAnchor>
    <xdr:from>
      <xdr:col>1</xdr:col>
      <xdr:colOff>361950</xdr:colOff>
      <xdr:row>208</xdr:row>
      <xdr:rowOff>9525</xdr:rowOff>
    </xdr:from>
    <xdr:to>
      <xdr:col>8</xdr:col>
      <xdr:colOff>492675</xdr:colOff>
      <xdr:row>225</xdr:row>
      <xdr:rowOff>11025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7CD9DA21-D536-47A2-ACE4-CB15056F8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9525</xdr:colOff>
      <xdr:row>208</xdr:row>
      <xdr:rowOff>19050</xdr:rowOff>
    </xdr:from>
    <xdr:to>
      <xdr:col>1</xdr:col>
      <xdr:colOff>333375</xdr:colOff>
      <xdr:row>224</xdr:row>
      <xdr:rowOff>171450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97E5393A-4204-404C-AE16-0F1A4B9455CB}"/>
            </a:ext>
          </a:extLst>
        </xdr:cNvPr>
        <xdr:cNvSpPr/>
      </xdr:nvSpPr>
      <xdr:spPr>
        <a:xfrm>
          <a:off x="161925" y="39643050"/>
          <a:ext cx="323850" cy="3200400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pt-BR" sz="1800"/>
            <a:t>BOLHAS</a:t>
          </a:r>
        </a:p>
      </xdr:txBody>
    </xdr:sp>
    <xdr:clientData/>
  </xdr:twoCellAnchor>
  <xdr:twoCellAnchor>
    <xdr:from>
      <xdr:col>9</xdr:col>
      <xdr:colOff>95248</xdr:colOff>
      <xdr:row>207</xdr:row>
      <xdr:rowOff>190498</xdr:rowOff>
    </xdr:from>
    <xdr:to>
      <xdr:col>16</xdr:col>
      <xdr:colOff>568873</xdr:colOff>
      <xdr:row>225</xdr:row>
      <xdr:rowOff>1498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D56C5DE3-4B88-47A8-9E23-40D06C35E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723900</xdr:colOff>
      <xdr:row>208</xdr:row>
      <xdr:rowOff>9525</xdr:rowOff>
    </xdr:from>
    <xdr:to>
      <xdr:col>9</xdr:col>
      <xdr:colOff>85725</xdr:colOff>
      <xdr:row>225</xdr:row>
      <xdr:rowOff>38100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40F0FB5D-B719-4BCA-95B7-A9391ADF2A75}"/>
            </a:ext>
          </a:extLst>
        </xdr:cNvPr>
        <xdr:cNvSpPr/>
      </xdr:nvSpPr>
      <xdr:spPr>
        <a:xfrm>
          <a:off x="7829550" y="39633525"/>
          <a:ext cx="247650" cy="3267075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pt-BR" sz="1800"/>
            <a:t>DISPERSÃO</a:t>
          </a:r>
        </a:p>
      </xdr:txBody>
    </xdr:sp>
    <xdr:clientData/>
  </xdr:twoCellAnchor>
  <xdr:twoCellAnchor>
    <xdr:from>
      <xdr:col>3</xdr:col>
      <xdr:colOff>390525</xdr:colOff>
      <xdr:row>226</xdr:row>
      <xdr:rowOff>76199</xdr:rowOff>
    </xdr:from>
    <xdr:to>
      <xdr:col>15</xdr:col>
      <xdr:colOff>104775</xdr:colOff>
      <xdr:row>245</xdr:row>
      <xdr:rowOff>180975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3" name="Gráfico 32">
              <a:extLst>
                <a:ext uri="{FF2B5EF4-FFF2-40B4-BE49-F238E27FC236}">
                  <a16:creationId xmlns:a16="http://schemas.microsoft.com/office/drawing/2014/main" id="{22244828-43B4-4603-8C08-2137E451DA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71875" y="40366950"/>
              <a:ext cx="720090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3</xdr:col>
      <xdr:colOff>47625</xdr:colOff>
      <xdr:row>226</xdr:row>
      <xdr:rowOff>66674</xdr:rowOff>
    </xdr:from>
    <xdr:to>
      <xdr:col>3</xdr:col>
      <xdr:colOff>371475</xdr:colOff>
      <xdr:row>246</xdr:row>
      <xdr:rowOff>19049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B7BA9DA0-0FF1-4C3F-80E6-DCB467AE116C}"/>
            </a:ext>
          </a:extLst>
        </xdr:cNvPr>
        <xdr:cNvSpPr/>
      </xdr:nvSpPr>
      <xdr:spPr>
        <a:xfrm>
          <a:off x="3143250" y="43119674"/>
          <a:ext cx="323850" cy="3762375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pt-BR" sz="1800"/>
            <a:t>MAPA COROPLÉTICO</a:t>
          </a:r>
        </a:p>
      </xdr:txBody>
    </xdr:sp>
    <xdr:clientData/>
  </xdr:twoCellAnchor>
  <xdr:twoCellAnchor>
    <xdr:from>
      <xdr:col>1</xdr:col>
      <xdr:colOff>548784</xdr:colOff>
      <xdr:row>12</xdr:row>
      <xdr:rowOff>103858</xdr:rowOff>
    </xdr:from>
    <xdr:to>
      <xdr:col>3</xdr:col>
      <xdr:colOff>586220</xdr:colOff>
      <xdr:row>14</xdr:row>
      <xdr:rowOff>91793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id="{19C81FA0-7EF6-47CA-93E3-BE1CAD7900EE}"/>
            </a:ext>
          </a:extLst>
        </xdr:cNvPr>
        <xdr:cNvSpPr/>
      </xdr:nvSpPr>
      <xdr:spPr>
        <a:xfrm>
          <a:off x="1305011" y="2753540"/>
          <a:ext cx="2329209" cy="368935"/>
        </a:xfrm>
        <a:prstGeom prst="rect">
          <a:avLst/>
        </a:prstGeom>
        <a:solidFill>
          <a:srgbClr val="FBFBFB"/>
        </a:solidFill>
        <a:ln w="9525"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1">
              <a:solidFill>
                <a:sysClr val="windowText" lastClr="000000"/>
              </a:solidFill>
            </a:rPr>
            <a:t> </a:t>
          </a:r>
          <a:r>
            <a:rPr lang="pt-BR" sz="1600" b="1">
              <a:solidFill>
                <a:sysClr val="windowText" lastClr="000000"/>
              </a:solidFill>
            </a:rPr>
            <a:t>Atalho para</a:t>
          </a:r>
          <a:r>
            <a:rPr lang="pt-BR" sz="1600" b="1" baseline="0">
              <a:solidFill>
                <a:sysClr val="windowText" lastClr="000000"/>
              </a:solidFill>
            </a:rPr>
            <a:t> Gráfico </a:t>
          </a:r>
        </a:p>
      </xdr:txBody>
    </xdr:sp>
    <xdr:clientData/>
  </xdr:twoCellAnchor>
  <xdr:oneCellAnchor>
    <xdr:from>
      <xdr:col>1</xdr:col>
      <xdr:colOff>196442</xdr:colOff>
      <xdr:row>14</xdr:row>
      <xdr:rowOff>133836</xdr:rowOff>
    </xdr:from>
    <xdr:ext cx="686450" cy="610919"/>
    <xdr:pic>
      <xdr:nvPicPr>
        <xdr:cNvPr id="42" name="Imagem 41">
          <a:extLst>
            <a:ext uri="{FF2B5EF4-FFF2-40B4-BE49-F238E27FC236}">
              <a16:creationId xmlns:a16="http://schemas.microsoft.com/office/drawing/2014/main" id="{F07018B2-1FA5-4844-8BED-1A2A952005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783" y="3129881"/>
          <a:ext cx="686450" cy="610919"/>
        </a:xfrm>
        <a:prstGeom prst="rect">
          <a:avLst/>
        </a:prstGeom>
      </xdr:spPr>
    </xdr:pic>
    <xdr:clientData/>
  </xdr:oneCellAnchor>
  <xdr:oneCellAnchor>
    <xdr:from>
      <xdr:col>2</xdr:col>
      <xdr:colOff>152861</xdr:colOff>
      <xdr:row>15</xdr:row>
      <xdr:rowOff>8569</xdr:rowOff>
    </xdr:from>
    <xdr:ext cx="377190" cy="426720"/>
    <xdr:pic>
      <xdr:nvPicPr>
        <xdr:cNvPr id="43" name="Imagem 42">
          <a:extLst>
            <a:ext uri="{FF2B5EF4-FFF2-40B4-BE49-F238E27FC236}">
              <a16:creationId xmlns:a16="http://schemas.microsoft.com/office/drawing/2014/main" id="{371EAEBD-7878-4A37-B67B-F5AA6B38B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5793" y="3195114"/>
          <a:ext cx="377190" cy="426720"/>
        </a:xfrm>
        <a:prstGeom prst="rect">
          <a:avLst/>
        </a:prstGeom>
      </xdr:spPr>
    </xdr:pic>
    <xdr:clientData/>
  </xdr:oneCellAnchor>
  <xdr:oneCellAnchor>
    <xdr:from>
      <xdr:col>2</xdr:col>
      <xdr:colOff>1029783</xdr:colOff>
      <xdr:row>14</xdr:row>
      <xdr:rowOff>107775</xdr:rowOff>
    </xdr:from>
    <xdr:ext cx="687657" cy="609660"/>
    <xdr:pic>
      <xdr:nvPicPr>
        <xdr:cNvPr id="44" name="Imagem 43">
          <a:extLst>
            <a:ext uri="{FF2B5EF4-FFF2-40B4-BE49-F238E27FC236}">
              <a16:creationId xmlns:a16="http://schemas.microsoft.com/office/drawing/2014/main" id="{014FA456-105C-4E78-B8D5-6C8EE2EDA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8192" y="3138457"/>
          <a:ext cx="687657" cy="609660"/>
        </a:xfrm>
        <a:prstGeom prst="rect">
          <a:avLst/>
        </a:prstGeom>
      </xdr:spPr>
    </xdr:pic>
    <xdr:clientData/>
  </xdr:oneCellAnchor>
  <xdr:twoCellAnchor>
    <xdr:from>
      <xdr:col>4</xdr:col>
      <xdr:colOff>719282</xdr:colOff>
      <xdr:row>22</xdr:row>
      <xdr:rowOff>453448</xdr:rowOff>
    </xdr:from>
    <xdr:to>
      <xdr:col>5</xdr:col>
      <xdr:colOff>15860</xdr:colOff>
      <xdr:row>41</xdr:row>
      <xdr:rowOff>11544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id="{FF6B7920-451B-4B9D-B61D-ECA41C684479}"/>
            </a:ext>
          </a:extLst>
        </xdr:cNvPr>
        <xdr:cNvSpPr/>
      </xdr:nvSpPr>
      <xdr:spPr>
        <a:xfrm>
          <a:off x="4852555" y="4996584"/>
          <a:ext cx="249078" cy="3529733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pt-BR" sz="1800"/>
            <a:t>BARRAS</a:t>
          </a:r>
        </a:p>
      </xdr:txBody>
    </xdr:sp>
    <xdr:clientData/>
  </xdr:twoCellAnchor>
  <xdr:twoCellAnchor>
    <xdr:from>
      <xdr:col>4</xdr:col>
      <xdr:colOff>609600</xdr:colOff>
      <xdr:row>47</xdr:row>
      <xdr:rowOff>190500</xdr:rowOff>
    </xdr:from>
    <xdr:to>
      <xdr:col>4</xdr:col>
      <xdr:colOff>933450</xdr:colOff>
      <xdr:row>66</xdr:row>
      <xdr:rowOff>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id="{9838B339-EDB8-432E-B412-E1434FE7CB42}"/>
            </a:ext>
          </a:extLst>
        </xdr:cNvPr>
        <xdr:cNvSpPr/>
      </xdr:nvSpPr>
      <xdr:spPr>
        <a:xfrm>
          <a:off x="4591050" y="9144000"/>
          <a:ext cx="323850" cy="3429000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pt-BR" sz="1800"/>
            <a:t>PIZZA, ROSCA</a:t>
          </a:r>
        </a:p>
      </xdr:txBody>
    </xdr:sp>
    <xdr:clientData/>
  </xdr:twoCellAnchor>
  <xdr:twoCellAnchor>
    <xdr:from>
      <xdr:col>4</xdr:col>
      <xdr:colOff>669636</xdr:colOff>
      <xdr:row>2</xdr:row>
      <xdr:rowOff>185883</xdr:rowOff>
    </xdr:from>
    <xdr:to>
      <xdr:col>5</xdr:col>
      <xdr:colOff>0</xdr:colOff>
      <xdr:row>20</xdr:row>
      <xdr:rowOff>23091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C293A0CD-CA99-4F50-A57C-018DCFFDBC55}"/>
            </a:ext>
          </a:extLst>
        </xdr:cNvPr>
        <xdr:cNvSpPr/>
      </xdr:nvSpPr>
      <xdr:spPr>
        <a:xfrm>
          <a:off x="4802909" y="890156"/>
          <a:ext cx="282864" cy="3277753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pt-BR" sz="1800"/>
            <a:t>colunas</a:t>
          </a:r>
        </a:p>
      </xdr:txBody>
    </xdr:sp>
    <xdr:clientData/>
  </xdr:twoCellAnchor>
  <xdr:oneCellAnchor>
    <xdr:from>
      <xdr:col>1</xdr:col>
      <xdr:colOff>75045</xdr:colOff>
      <xdr:row>56</xdr:row>
      <xdr:rowOff>152977</xdr:rowOff>
    </xdr:from>
    <xdr:ext cx="2932546" cy="643155"/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598C7551-9FCE-468D-B33D-71EC531569AE}"/>
            </a:ext>
          </a:extLst>
        </xdr:cNvPr>
        <xdr:cNvSpPr txBox="1"/>
      </xdr:nvSpPr>
      <xdr:spPr>
        <a:xfrm>
          <a:off x="828386" y="11513704"/>
          <a:ext cx="2932546" cy="643155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pt-BR" sz="1400" b="1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Dica: Não use</a:t>
          </a:r>
          <a:r>
            <a:rPr lang="pt-BR" sz="1400" b="1" baseline="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Gráfico de Pizza com mais de 5 Séries !</a:t>
          </a:r>
          <a:endParaRPr lang="pt-BR" sz="1400" b="1"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</xdr:txBody>
    </xdr:sp>
    <xdr:clientData/>
  </xdr:oneCellAnchor>
  <xdr:twoCellAnchor>
    <xdr:from>
      <xdr:col>4</xdr:col>
      <xdr:colOff>646545</xdr:colOff>
      <xdr:row>71</xdr:row>
      <xdr:rowOff>185305</xdr:rowOff>
    </xdr:from>
    <xdr:to>
      <xdr:col>4</xdr:col>
      <xdr:colOff>934892</xdr:colOff>
      <xdr:row>89</xdr:row>
      <xdr:rowOff>190499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7730F3B0-BD95-4A8A-B16F-CEF5F6C2A96A}"/>
            </a:ext>
          </a:extLst>
        </xdr:cNvPr>
        <xdr:cNvSpPr/>
      </xdr:nvSpPr>
      <xdr:spPr>
        <a:xfrm>
          <a:off x="4387272" y="14484350"/>
          <a:ext cx="288347" cy="3457285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pt-BR" sz="1800"/>
            <a:t>LINHA</a:t>
          </a:r>
          <a:r>
            <a:rPr lang="pt-BR" sz="1800" baseline="0"/>
            <a:t> </a:t>
          </a:r>
          <a:endParaRPr lang="pt-BR" sz="1800"/>
        </a:p>
      </xdr:txBody>
    </xdr:sp>
    <xdr:clientData/>
  </xdr:twoCellAnchor>
  <xdr:twoCellAnchor>
    <xdr:from>
      <xdr:col>4</xdr:col>
      <xdr:colOff>646545</xdr:colOff>
      <xdr:row>96</xdr:row>
      <xdr:rowOff>178955</xdr:rowOff>
    </xdr:from>
    <xdr:to>
      <xdr:col>4</xdr:col>
      <xdr:colOff>934892</xdr:colOff>
      <xdr:row>114</xdr:row>
      <xdr:rowOff>195695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D2F60857-579F-4CF9-A312-736E7CA27250}"/>
            </a:ext>
          </a:extLst>
        </xdr:cNvPr>
        <xdr:cNvSpPr/>
      </xdr:nvSpPr>
      <xdr:spPr>
        <a:xfrm>
          <a:off x="4779818" y="19286682"/>
          <a:ext cx="288347" cy="3468831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pt-BR" sz="1800"/>
            <a:t>MAPA</a:t>
          </a:r>
        </a:p>
      </xdr:txBody>
    </xdr:sp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254775" y="238125"/>
    <xdr:ext cx="1250175" cy="288150"/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E46C92-65D6-4DC3-9618-3AC3B9B3790C}"/>
            </a:ext>
          </a:extLst>
        </xdr:cNvPr>
        <xdr:cNvGrpSpPr/>
      </xdr:nvGrpSpPr>
      <xdr:grpSpPr>
        <a:xfrm>
          <a:off x="254775" y="238125"/>
          <a:ext cx="1250175" cy="288150"/>
          <a:chOff x="626250" y="235725"/>
          <a:chExt cx="1259700" cy="2881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E755FBC1-83BD-9A2F-D5DF-671555D123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6250" y="235725"/>
            <a:ext cx="288150" cy="288150"/>
          </a:xfrm>
          <a:prstGeom prst="rect">
            <a:avLst/>
          </a:prstGeom>
        </xdr:spPr>
      </xdr:pic>
      <xdr:sp macro="" textlink="">
        <xdr:nvSpPr>
          <xdr:cNvPr id="4" name="CaixaDeTexto 3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A4828CD3-367E-BC0A-2D05-C79E5793E291}"/>
              </a:ext>
            </a:extLst>
          </xdr:cNvPr>
          <xdr:cNvSpPr txBox="1"/>
        </xdr:nvSpPr>
        <xdr:spPr>
          <a:xfrm>
            <a:off x="942975" y="257175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INSTRUÇÕES</a:t>
            </a:r>
          </a:p>
        </xdr:txBody>
      </xdr:sp>
    </xdr:grpSp>
    <xdr:clientData/>
  </xdr:absoluteAnchor>
  <xdr:absoluteAnchor>
    <xdr:pos x="1663700" y="238125"/>
    <xdr:ext cx="1181100" cy="314325"/>
    <xdr:grpSp>
      <xdr:nvGrpSpPr>
        <xdr:cNvPr id="5" name="Agrupar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3C8D856-A988-4705-A05F-51CDA9C6138B}"/>
            </a:ext>
          </a:extLst>
        </xdr:cNvPr>
        <xdr:cNvGrpSpPr/>
      </xdr:nvGrpSpPr>
      <xdr:grpSpPr>
        <a:xfrm>
          <a:off x="1663700" y="238125"/>
          <a:ext cx="1181100" cy="314325"/>
          <a:chOff x="2085975" y="219075"/>
          <a:chExt cx="1190625" cy="314325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3E2AA140-C93C-63C8-9B20-0CFD81BB09B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5975" y="219075"/>
            <a:ext cx="314325" cy="314325"/>
          </a:xfrm>
          <a:prstGeom prst="rect">
            <a:avLst/>
          </a:prstGeom>
        </xdr:spPr>
      </xdr:pic>
      <xdr:sp macro="" textlink="">
        <xdr:nvSpPr>
          <xdr:cNvPr id="7" name="CaixaDeTexto 6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7D832F84-DF13-DF76-42DA-5FCECFF9A372}"/>
              </a:ext>
            </a:extLst>
          </xdr:cNvPr>
          <xdr:cNvSpPr txBox="1"/>
        </xdr:nvSpPr>
        <xdr:spPr>
          <a:xfrm>
            <a:off x="2333625" y="247650"/>
            <a:ext cx="9429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100" b="1">
                <a:solidFill>
                  <a:schemeClr val="accent1">
                    <a:lumMod val="50000"/>
                  </a:schemeClr>
                </a:solidFill>
              </a:rPr>
              <a:t>EXERCICIO 1</a:t>
            </a:r>
          </a:p>
        </xdr:txBody>
      </xdr:sp>
    </xdr:grpSp>
    <xdr:clientData/>
  </xdr:absoluteAnchor>
  <xdr:twoCellAnchor>
    <xdr:from>
      <xdr:col>7</xdr:col>
      <xdr:colOff>123825</xdr:colOff>
      <xdr:row>2</xdr:row>
      <xdr:rowOff>175261</xdr:rowOff>
    </xdr:from>
    <xdr:to>
      <xdr:col>16</xdr:col>
      <xdr:colOff>21167</xdr:colOff>
      <xdr:row>6</xdr:row>
      <xdr:rowOff>114301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1F46348D-45E7-4F16-8389-992F3FDADCB2}"/>
            </a:ext>
          </a:extLst>
        </xdr:cNvPr>
        <xdr:cNvGrpSpPr/>
      </xdr:nvGrpSpPr>
      <xdr:grpSpPr>
        <a:xfrm>
          <a:off x="5543550" y="880111"/>
          <a:ext cx="5450417" cy="891540"/>
          <a:chOff x="6810374" y="1600201"/>
          <a:chExt cx="5162551" cy="236952"/>
        </a:xfrm>
      </xdr:grpSpPr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7CD2583A-4DA4-7625-0DC0-A4D118A03D87}"/>
              </a:ext>
            </a:extLst>
          </xdr:cNvPr>
          <xdr:cNvSpPr txBox="1"/>
        </xdr:nvSpPr>
        <xdr:spPr>
          <a:xfrm>
            <a:off x="6810374" y="1600201"/>
            <a:ext cx="5162551" cy="236952"/>
          </a:xfrm>
          <a:prstGeom prst="rect">
            <a:avLst/>
          </a:prstGeom>
          <a:solidFill>
            <a:srgbClr val="FBFBFB"/>
          </a:solidFill>
          <a:ln>
            <a:noFill/>
          </a:ln>
          <a:effectLst/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2400" b="0" baseline="0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rPr>
              <a:t>NESTA ATIVIDADE</a:t>
            </a:r>
            <a:endParaRPr lang="pt-BR" sz="1800">
              <a:solidFill>
                <a:sysClr val="windowText" lastClr="000000"/>
              </a:solidFill>
              <a:effectLst/>
              <a:latin typeface="+mj-lt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pt-BR" sz="1000">
              <a:solidFill>
                <a:sysClr val="windowText" lastClr="000000"/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200">
                <a:solidFill>
                  <a:sysClr val="windowText" lastClr="000000"/>
                </a:solidFill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  <a:t>Crie o gráfico de Combinação comparando</a:t>
            </a:r>
            <a:r>
              <a:rPr lang="pt-BR" sz="1200" baseline="0">
                <a:solidFill>
                  <a:sysClr val="windowText" lastClr="000000"/>
                </a:solidFill>
                <a:latin typeface="+mj-lt"/>
                <a:ea typeface="Tahoma" panose="020B0604030504040204" pitchFamily="34" charset="0"/>
                <a:cs typeface="Tahoma" panose="020B0604030504040204" pitchFamily="34" charset="0"/>
              </a:rPr>
              <a:t> Vendas e Metas por Mês.</a:t>
            </a:r>
            <a:endParaRPr lang="pt-BR" sz="1200">
              <a:solidFill>
                <a:sysClr val="windowText" lastClr="000000"/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cxnSp macro="">
        <xdr:nvCxnSpPr>
          <xdr:cNvPr id="16" name="Conector reto 15">
            <a:extLst>
              <a:ext uri="{FF2B5EF4-FFF2-40B4-BE49-F238E27FC236}">
                <a16:creationId xmlns:a16="http://schemas.microsoft.com/office/drawing/2014/main" id="{DC47115C-A7AC-E3B2-AA5B-E2EE10BA5D53}"/>
              </a:ext>
            </a:extLst>
          </xdr:cNvPr>
          <xdr:cNvCxnSpPr/>
        </xdr:nvCxnSpPr>
        <xdr:spPr>
          <a:xfrm flipV="1">
            <a:off x="6900479" y="1701430"/>
            <a:ext cx="3460549" cy="5572"/>
          </a:xfrm>
          <a:prstGeom prst="line">
            <a:avLst/>
          </a:prstGeom>
          <a:ln>
            <a:solidFill>
              <a:schemeClr val="accent6"/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5</xdr:col>
      <xdr:colOff>574557</xdr:colOff>
      <xdr:row>6</xdr:row>
      <xdr:rowOff>106890</xdr:rowOff>
    </xdr:from>
    <xdr:to>
      <xdr:col>17</xdr:col>
      <xdr:colOff>314709</xdr:colOff>
      <xdr:row>24</xdr:row>
      <xdr:rowOff>85725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74753F7-BB38-B111-ABB9-CE6AE31A50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81" r="-90" b="1812"/>
        <a:stretch/>
      </xdr:blipFill>
      <xdr:spPr>
        <a:xfrm>
          <a:off x="4527432" y="1764240"/>
          <a:ext cx="7379202" cy="3503085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4</xdr:row>
      <xdr:rowOff>0</xdr:rowOff>
    </xdr:from>
    <xdr:to>
      <xdr:col>10</xdr:col>
      <xdr:colOff>581025</xdr:colOff>
      <xdr:row>5</xdr:row>
      <xdr:rowOff>133350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67014B9-8628-485E-B0B3-107A2307A2FB}"/>
            </a:ext>
          </a:extLst>
        </xdr:cNvPr>
        <xdr:cNvSpPr/>
      </xdr:nvSpPr>
      <xdr:spPr>
        <a:xfrm>
          <a:off x="600076" y="1038225"/>
          <a:ext cx="6867524" cy="295275"/>
        </a:xfrm>
        <a:prstGeom prst="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tx1"/>
              </a:solidFill>
              <a:latin typeface="Arial Black" panose="020B0A04020102020204" pitchFamily="34" charset="0"/>
              <a:cs typeface="Aldhabi" panose="01000000000000000000" pitchFamily="2" charset="-78"/>
            </a:rPr>
            <a:t>Menu</a:t>
          </a:r>
        </a:p>
      </xdr:txBody>
    </xdr:sp>
    <xdr:clientData/>
  </xdr:twoCellAnchor>
  <xdr:twoCellAnchor>
    <xdr:from>
      <xdr:col>4</xdr:col>
      <xdr:colOff>299401</xdr:colOff>
      <xdr:row>8</xdr:row>
      <xdr:rowOff>114299</xdr:rowOff>
    </xdr:from>
    <xdr:to>
      <xdr:col>8</xdr:col>
      <xdr:colOff>561974</xdr:colOff>
      <xdr:row>11</xdr:row>
      <xdr:rowOff>95249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B9301BE-AF11-4DDB-9536-26209244D66A}"/>
            </a:ext>
          </a:extLst>
        </xdr:cNvPr>
        <xdr:cNvSpPr/>
      </xdr:nvSpPr>
      <xdr:spPr>
        <a:xfrm>
          <a:off x="2661601" y="1800224"/>
          <a:ext cx="2624773" cy="466725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tx1"/>
              </a:solidFill>
              <a:latin typeface="Arial Black" panose="020B0A04020102020204" pitchFamily="34" charset="0"/>
              <a:ea typeface="+mn-ea"/>
              <a:cs typeface="Aldhabi" panose="01000000000000000000" pitchFamily="2" charset="-78"/>
            </a:rPr>
            <a:t>Planilha</a:t>
          </a:r>
        </a:p>
        <a:p>
          <a:pPr marL="0" indent="0" algn="ctr"/>
          <a:r>
            <a:rPr lang="en-US" sz="1100">
              <a:solidFill>
                <a:schemeClr val="tx1"/>
              </a:solidFill>
              <a:latin typeface="Arial Black" panose="020B0A04020102020204" pitchFamily="34" charset="0"/>
              <a:ea typeface="+mn-ea"/>
              <a:cs typeface="Aldhabi" panose="01000000000000000000" pitchFamily="2" charset="-78"/>
            </a:rPr>
            <a:t>Exemplo 01</a:t>
          </a:r>
        </a:p>
      </xdr:txBody>
    </xdr:sp>
    <xdr:clientData/>
  </xdr:twoCellAnchor>
  <xdr:twoCellAnchor>
    <xdr:from>
      <xdr:col>4</xdr:col>
      <xdr:colOff>289877</xdr:colOff>
      <xdr:row>12</xdr:row>
      <xdr:rowOff>31697</xdr:rowOff>
    </xdr:from>
    <xdr:to>
      <xdr:col>8</xdr:col>
      <xdr:colOff>532427</xdr:colOff>
      <xdr:row>15</xdr:row>
      <xdr:rowOff>32777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6A94BE29-86DA-4E54-AFAE-815316C4CB82}"/>
            </a:ext>
          </a:extLst>
        </xdr:cNvPr>
        <xdr:cNvSpPr/>
      </xdr:nvSpPr>
      <xdr:spPr>
        <a:xfrm>
          <a:off x="2652077" y="2365322"/>
          <a:ext cx="2604750" cy="486855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tx1"/>
              </a:solidFill>
              <a:latin typeface="Arial Black" panose="020B0A04020102020204" pitchFamily="34" charset="0"/>
              <a:ea typeface="+mn-ea"/>
              <a:cs typeface="Aldhabi" panose="01000000000000000000" pitchFamily="2" charset="-78"/>
            </a:rPr>
            <a:t>Planilha</a:t>
          </a:r>
        </a:p>
        <a:p>
          <a:pPr marL="0" indent="0" algn="ctr"/>
          <a:r>
            <a:rPr lang="en-US" sz="1100">
              <a:solidFill>
                <a:schemeClr val="tx1"/>
              </a:solidFill>
              <a:latin typeface="Arial Black" panose="020B0A04020102020204" pitchFamily="34" charset="0"/>
              <a:ea typeface="+mn-ea"/>
              <a:cs typeface="Aldhabi" panose="01000000000000000000" pitchFamily="2" charset="-78"/>
            </a:rPr>
            <a:t>Exemplo 02</a:t>
          </a:r>
        </a:p>
      </xdr:txBody>
    </xdr:sp>
    <xdr:clientData/>
  </xdr:twoCellAnchor>
  <xdr:twoCellAnchor>
    <xdr:from>
      <xdr:col>4</xdr:col>
      <xdr:colOff>299402</xdr:colOff>
      <xdr:row>15</xdr:row>
      <xdr:rowOff>108955</xdr:rowOff>
    </xdr:from>
    <xdr:to>
      <xdr:col>8</xdr:col>
      <xdr:colOff>541952</xdr:colOff>
      <xdr:row>18</xdr:row>
      <xdr:rowOff>110035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823E3F0F-296C-487E-9C7E-B08C56B96AD3}"/>
            </a:ext>
          </a:extLst>
        </xdr:cNvPr>
        <xdr:cNvSpPr/>
      </xdr:nvSpPr>
      <xdr:spPr>
        <a:xfrm>
          <a:off x="2661602" y="2928355"/>
          <a:ext cx="2604750" cy="486855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tx1"/>
              </a:solidFill>
              <a:latin typeface="Arial Black" panose="020B0A04020102020204" pitchFamily="34" charset="0"/>
              <a:ea typeface="+mn-ea"/>
              <a:cs typeface="Aldhabi" panose="01000000000000000000" pitchFamily="2" charset="-78"/>
            </a:rPr>
            <a:t>Contatos</a:t>
          </a:r>
        </a:p>
      </xdr:txBody>
    </xdr:sp>
    <xdr:clientData/>
  </xdr:twoCellAnchor>
  <xdr:twoCellAnchor>
    <xdr:from>
      <xdr:col>4</xdr:col>
      <xdr:colOff>299402</xdr:colOff>
      <xdr:row>19</xdr:row>
      <xdr:rowOff>33815</xdr:rowOff>
    </xdr:from>
    <xdr:to>
      <xdr:col>8</xdr:col>
      <xdr:colOff>542926</xdr:colOff>
      <xdr:row>22</xdr:row>
      <xdr:rowOff>28576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964470E6-193A-46D2-8695-1FB8FEBDD487}"/>
            </a:ext>
          </a:extLst>
        </xdr:cNvPr>
        <xdr:cNvSpPr/>
      </xdr:nvSpPr>
      <xdr:spPr>
        <a:xfrm>
          <a:off x="2661602" y="3500915"/>
          <a:ext cx="2605724" cy="48053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tx1"/>
              </a:solidFill>
              <a:latin typeface="Arial Black" panose="020B0A04020102020204" pitchFamily="34" charset="0"/>
              <a:ea typeface="+mn-ea"/>
              <a:cs typeface="Aldhabi" panose="01000000000000000000" pitchFamily="2" charset="-78"/>
            </a:rPr>
            <a:t>Produtos</a:t>
          </a:r>
        </a:p>
      </xdr:txBody>
    </xdr:sp>
    <xdr:clientData/>
  </xdr:twoCellAnchor>
  <xdr:twoCellAnchor editAs="oneCell">
    <xdr:from>
      <xdr:col>4</xdr:col>
      <xdr:colOff>217170</xdr:colOff>
      <xdr:row>8</xdr:row>
      <xdr:rowOff>68580</xdr:rowOff>
    </xdr:from>
    <xdr:to>
      <xdr:col>5</xdr:col>
      <xdr:colOff>183570</xdr:colOff>
      <xdr:row>11</xdr:row>
      <xdr:rowOff>141660</xdr:rowOff>
    </xdr:to>
    <xdr:pic>
      <xdr:nvPicPr>
        <xdr:cNvPr id="9" name="Gráfico 8" descr="Catálogo de endereços com preenchimento sólido">
          <a:extLst>
            <a:ext uri="{FF2B5EF4-FFF2-40B4-BE49-F238E27FC236}">
              <a16:creationId xmlns:a16="http://schemas.microsoft.com/office/drawing/2014/main" id="{E0CCD508-1EE9-5A86-26C0-C66DFC274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9370" y="1754505"/>
          <a:ext cx="556950" cy="558855"/>
        </a:xfrm>
        <a:prstGeom prst="rect">
          <a:avLst/>
        </a:prstGeom>
      </xdr:spPr>
    </xdr:pic>
    <xdr:clientData/>
  </xdr:twoCellAnchor>
  <xdr:twoCellAnchor editAs="oneCell">
    <xdr:from>
      <xdr:col>4</xdr:col>
      <xdr:colOff>281940</xdr:colOff>
      <xdr:row>19</xdr:row>
      <xdr:rowOff>37666</xdr:rowOff>
    </xdr:from>
    <xdr:to>
      <xdr:col>5</xdr:col>
      <xdr:colOff>161925</xdr:colOff>
      <xdr:row>22</xdr:row>
      <xdr:rowOff>50220</xdr:rowOff>
    </xdr:to>
    <xdr:pic>
      <xdr:nvPicPr>
        <xdr:cNvPr id="11" name="Gráfico 10" descr="Pesquisar inventário com preenchimento sólido">
          <a:extLst>
            <a:ext uri="{FF2B5EF4-FFF2-40B4-BE49-F238E27FC236}">
              <a16:creationId xmlns:a16="http://schemas.microsoft.com/office/drawing/2014/main" id="{257766CD-12A8-FA76-D4F5-44AB45525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644140" y="3504766"/>
          <a:ext cx="470535" cy="498329"/>
        </a:xfrm>
        <a:prstGeom prst="rect">
          <a:avLst/>
        </a:prstGeom>
      </xdr:spPr>
    </xdr:pic>
    <xdr:clientData/>
  </xdr:twoCellAnchor>
  <xdr:twoCellAnchor editAs="oneCell">
    <xdr:from>
      <xdr:col>4</xdr:col>
      <xdr:colOff>232410</xdr:colOff>
      <xdr:row>15</xdr:row>
      <xdr:rowOff>53340</xdr:rowOff>
    </xdr:from>
    <xdr:to>
      <xdr:col>5</xdr:col>
      <xdr:colOff>198810</xdr:colOff>
      <xdr:row>18</xdr:row>
      <xdr:rowOff>126420</xdr:rowOff>
    </xdr:to>
    <xdr:pic>
      <xdr:nvPicPr>
        <xdr:cNvPr id="13" name="Gráfico 12" descr="Documento com preenchimento sólido">
          <a:extLst>
            <a:ext uri="{FF2B5EF4-FFF2-40B4-BE49-F238E27FC236}">
              <a16:creationId xmlns:a16="http://schemas.microsoft.com/office/drawing/2014/main" id="{67513E1D-7F46-6425-8851-78FBAC0AFD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594610" y="2872740"/>
          <a:ext cx="556950" cy="558855"/>
        </a:xfrm>
        <a:prstGeom prst="rect">
          <a:avLst/>
        </a:prstGeom>
      </xdr:spPr>
    </xdr:pic>
    <xdr:clientData/>
  </xdr:twoCellAnchor>
  <xdr:twoCellAnchor editAs="oneCell">
    <xdr:from>
      <xdr:col>4</xdr:col>
      <xdr:colOff>217170</xdr:colOff>
      <xdr:row>11</xdr:row>
      <xdr:rowOff>133350</xdr:rowOff>
    </xdr:from>
    <xdr:to>
      <xdr:col>5</xdr:col>
      <xdr:colOff>183570</xdr:colOff>
      <xdr:row>15</xdr:row>
      <xdr:rowOff>44505</xdr:rowOff>
    </xdr:to>
    <xdr:pic>
      <xdr:nvPicPr>
        <xdr:cNvPr id="14" name="Gráfico 13" descr="Documento com preenchimento sólido">
          <a:extLst>
            <a:ext uri="{FF2B5EF4-FFF2-40B4-BE49-F238E27FC236}">
              <a16:creationId xmlns:a16="http://schemas.microsoft.com/office/drawing/2014/main" id="{F7AFBA34-39CC-4E75-8950-3E1B5C848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579370" y="2305050"/>
          <a:ext cx="556950" cy="558855"/>
        </a:xfrm>
        <a:prstGeom prst="rect">
          <a:avLst/>
        </a:prstGeom>
      </xdr:spPr>
    </xdr:pic>
    <xdr:clientData/>
  </xdr:twoCellAnchor>
  <xdr:twoCellAnchor>
    <xdr:from>
      <xdr:col>0</xdr:col>
      <xdr:colOff>276225</xdr:colOff>
      <xdr:row>1</xdr:row>
      <xdr:rowOff>76200</xdr:rowOff>
    </xdr:from>
    <xdr:to>
      <xdr:col>0</xdr:col>
      <xdr:colOff>564375</xdr:colOff>
      <xdr:row>1</xdr:row>
      <xdr:rowOff>364350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C5FDDDB5-90CD-4F89-B836-A6B0C7041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90500"/>
          <a:ext cx="288150" cy="288150"/>
        </a:xfrm>
        <a:prstGeom prst="rect">
          <a:avLst/>
        </a:prstGeom>
      </xdr:spPr>
    </xdr:pic>
    <xdr:clientData/>
  </xdr:twoCellAnchor>
  <xdr:twoCellAnchor>
    <xdr:from>
      <xdr:col>1</xdr:col>
      <xdr:colOff>2400</xdr:colOff>
      <xdr:row>1</xdr:row>
      <xdr:rowOff>97650</xdr:rowOff>
    </xdr:from>
    <xdr:to>
      <xdr:col>2</xdr:col>
      <xdr:colOff>354825</xdr:colOff>
      <xdr:row>1</xdr:row>
      <xdr:rowOff>354825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A2D031B1-DC09-472F-8674-BA90EBF7C63A}"/>
            </a:ext>
          </a:extLst>
        </xdr:cNvPr>
        <xdr:cNvSpPr txBox="1"/>
      </xdr:nvSpPr>
      <xdr:spPr>
        <a:xfrm>
          <a:off x="592950" y="211950"/>
          <a:ext cx="942975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>
              <a:solidFill>
                <a:schemeClr val="accent1">
                  <a:lumMod val="75000"/>
                </a:schemeClr>
              </a:solidFill>
            </a:rPr>
            <a:t>INSTRUÇÕES</a:t>
          </a:r>
        </a:p>
      </xdr:txBody>
    </xdr:sp>
    <xdr:clientData/>
  </xdr:twoCellAnchor>
  <xdr:twoCellAnchor>
    <xdr:from>
      <xdr:col>12</xdr:col>
      <xdr:colOff>137583</xdr:colOff>
      <xdr:row>5</xdr:row>
      <xdr:rowOff>148167</xdr:rowOff>
    </xdr:from>
    <xdr:to>
      <xdr:col>20</xdr:col>
      <xdr:colOff>587374</xdr:colOff>
      <xdr:row>15</xdr:row>
      <xdr:rowOff>10583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16836366-0ABF-4FCB-B82A-D2446B6C3D3F}"/>
            </a:ext>
          </a:extLst>
        </xdr:cNvPr>
        <xdr:cNvSpPr txBox="1"/>
      </xdr:nvSpPr>
      <xdr:spPr>
        <a:xfrm>
          <a:off x="8233833" y="1344084"/>
          <a:ext cx="5191124" cy="1449916"/>
        </a:xfrm>
        <a:prstGeom prst="rect">
          <a:avLst/>
        </a:prstGeom>
        <a:solidFill>
          <a:srgbClr val="FBFBFB"/>
        </a:solidFill>
        <a:ln>
          <a:noFill/>
        </a:ln>
        <a:effectLst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2400" b="0" baseline="0">
              <a:solidFill>
                <a:schemeClr val="tx1"/>
              </a:solidFill>
              <a:latin typeface="+mj-lt"/>
              <a:ea typeface="Tahoma" panose="020B0604030504040204" pitchFamily="34" charset="0"/>
              <a:cs typeface="Tahoma" panose="020B0604030504040204" pitchFamily="34" charset="0"/>
            </a:rPr>
            <a:t>Criação de Hiperlinks</a:t>
          </a:r>
        </a:p>
      </xdr:txBody>
    </xdr:sp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464820</xdr:colOff>
      <xdr:row>2</xdr:row>
      <xdr:rowOff>121920</xdr:rowOff>
    </xdr:to>
    <xdr:sp macro="" textlink="">
      <xdr:nvSpPr>
        <xdr:cNvPr id="2" name="Seta: para a Esquerda 1">
          <a:extLst>
            <a:ext uri="{FF2B5EF4-FFF2-40B4-BE49-F238E27FC236}">
              <a16:creationId xmlns:a16="http://schemas.microsoft.com/office/drawing/2014/main" id="{9CEE6D58-6494-4644-A780-0B276821AA29}"/>
            </a:ext>
          </a:extLst>
        </xdr:cNvPr>
        <xdr:cNvSpPr/>
      </xdr:nvSpPr>
      <xdr:spPr>
        <a:xfrm>
          <a:off x="0" y="0"/>
          <a:ext cx="647700" cy="487680"/>
        </a:xfrm>
        <a:prstGeom prst="leftArrow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US" sz="1200">
            <a:solidFill>
              <a:schemeClr val="lt1"/>
            </a:solidFill>
            <a:latin typeface="+mn-lt"/>
            <a:ea typeface="+mn-ea"/>
            <a:cs typeface="Aldhabi" panose="01000000000000000000" pitchFamily="2" charset="-78"/>
          </a:endParaRPr>
        </a:p>
      </xdr:txBody>
    </xdr:sp>
    <xdr:clientData/>
  </xdr:twoCellAnchor>
  <xdr:twoCellAnchor editAs="oneCell">
    <xdr:from>
      <xdr:col>2</xdr:col>
      <xdr:colOff>536575</xdr:colOff>
      <xdr:row>5</xdr:row>
      <xdr:rowOff>25973</xdr:rowOff>
    </xdr:from>
    <xdr:to>
      <xdr:col>2</xdr:col>
      <xdr:colOff>1285875</xdr:colOff>
      <xdr:row>5</xdr:row>
      <xdr:rowOff>777875</xdr:rowOff>
    </xdr:to>
    <xdr:pic>
      <xdr:nvPicPr>
        <xdr:cNvPr id="4" name="Gráfico 3" descr="Cmd Terminal com preenchimento sólido">
          <a:extLst>
            <a:ext uri="{FF2B5EF4-FFF2-40B4-BE49-F238E27FC236}">
              <a16:creationId xmlns:a16="http://schemas.microsoft.com/office/drawing/2014/main" id="{D307A06C-2679-EBF5-6E90-7E2EB9687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987675" y="997523"/>
          <a:ext cx="749300" cy="751902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464820</xdr:colOff>
      <xdr:row>2</xdr:row>
      <xdr:rowOff>121920</xdr:rowOff>
    </xdr:to>
    <xdr:sp macro="" textlink="">
      <xdr:nvSpPr>
        <xdr:cNvPr id="3" name="Seta: para a Esquerda 2">
          <a:extLst>
            <a:ext uri="{FF2B5EF4-FFF2-40B4-BE49-F238E27FC236}">
              <a16:creationId xmlns:a16="http://schemas.microsoft.com/office/drawing/2014/main" id="{F45815D9-1AC7-4B06-804B-5A2C65A58527}"/>
            </a:ext>
          </a:extLst>
        </xdr:cNvPr>
        <xdr:cNvSpPr/>
      </xdr:nvSpPr>
      <xdr:spPr>
        <a:xfrm>
          <a:off x="0" y="0"/>
          <a:ext cx="647700" cy="487680"/>
        </a:xfrm>
        <a:prstGeom prst="leftArrow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>
            <a:latin typeface="+mn-lt"/>
            <a:cs typeface="Aldhabi" panose="01000000000000000000" pitchFamily="2" charset="-78"/>
          </a:endParaRPr>
        </a:p>
      </xdr:txBody>
    </xdr:sp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464820</xdr:colOff>
      <xdr:row>2</xdr:row>
      <xdr:rowOff>121920</xdr:rowOff>
    </xdr:to>
    <xdr:sp macro="" textlink="">
      <xdr:nvSpPr>
        <xdr:cNvPr id="4" name="Seta: para a Esquerda 3">
          <a:extLst>
            <a:ext uri="{FF2B5EF4-FFF2-40B4-BE49-F238E27FC236}">
              <a16:creationId xmlns:a16="http://schemas.microsoft.com/office/drawing/2014/main" id="{BE7EBEE6-49FE-4DDC-B1D3-58F0AC19B342}"/>
            </a:ext>
          </a:extLst>
        </xdr:cNvPr>
        <xdr:cNvSpPr/>
      </xdr:nvSpPr>
      <xdr:spPr>
        <a:xfrm>
          <a:off x="0" y="0"/>
          <a:ext cx="647700" cy="487680"/>
        </a:xfrm>
        <a:prstGeom prst="leftArrow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>
            <a:latin typeface="+mn-lt"/>
            <a:cs typeface="Aldhabi" panose="01000000000000000000" pitchFamily="2" charset="-78"/>
          </a:endParaRPr>
        </a:p>
      </xdr:txBody>
    </xdr:sp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464820</xdr:colOff>
      <xdr:row>3</xdr:row>
      <xdr:rowOff>30480</xdr:rowOff>
    </xdr:to>
    <xdr:sp macro="" textlink="">
      <xdr:nvSpPr>
        <xdr:cNvPr id="4" name="Seta: para a Esquerda 3">
          <a:extLst>
            <a:ext uri="{FF2B5EF4-FFF2-40B4-BE49-F238E27FC236}">
              <a16:creationId xmlns:a16="http://schemas.microsoft.com/office/drawing/2014/main" id="{AEA6474C-DB83-4822-9B2B-35AE7FF80DB7}"/>
            </a:ext>
          </a:extLst>
        </xdr:cNvPr>
        <xdr:cNvSpPr/>
      </xdr:nvSpPr>
      <xdr:spPr>
        <a:xfrm>
          <a:off x="0" y="0"/>
          <a:ext cx="647700" cy="487680"/>
        </a:xfrm>
        <a:prstGeom prst="leftArrow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>
            <a:latin typeface="+mn-lt"/>
            <a:cs typeface="Aldhabi" panose="010000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552450</xdr:colOff>
      <xdr:row>0</xdr:row>
      <xdr:rowOff>104775</xdr:rowOff>
    </xdr:from>
    <xdr:ext cx="3584058" cy="433452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2F66F53-F3FE-489C-A684-9E7A13A974CC}"/>
            </a:ext>
          </a:extLst>
        </xdr:cNvPr>
        <xdr:cNvSpPr txBox="1"/>
      </xdr:nvSpPr>
      <xdr:spPr>
        <a:xfrm>
          <a:off x="1257300" y="104775"/>
          <a:ext cx="3584058" cy="4334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 b="1" baseline="0">
              <a:latin typeface="Segoe UI Light" panose="020B0502040204020203" pitchFamily="34" charset="0"/>
              <a:cs typeface="Segoe UI Light" panose="020B0502040204020203" pitchFamily="34" charset="0"/>
            </a:rPr>
            <a:t>Data no Formato Personalizado</a:t>
          </a:r>
        </a:p>
      </xdr:txBody>
    </xdr:sp>
    <xdr:clientData/>
  </xdr:oneCellAnchor>
  <xdr:oneCellAnchor>
    <xdr:from>
      <xdr:col>3</xdr:col>
      <xdr:colOff>0</xdr:colOff>
      <xdr:row>22</xdr:row>
      <xdr:rowOff>0</xdr:rowOff>
    </xdr:from>
    <xdr:ext cx="3610412" cy="433452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2569DC43-B856-45FC-A3DF-746B154EF414}"/>
            </a:ext>
          </a:extLst>
        </xdr:cNvPr>
        <xdr:cNvSpPr txBox="1"/>
      </xdr:nvSpPr>
      <xdr:spPr>
        <a:xfrm>
          <a:off x="1323975" y="4610100"/>
          <a:ext cx="3610412" cy="4334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 b="1" baseline="0">
              <a:latin typeface="Segoe UI Light" panose="020B0502040204020203" pitchFamily="34" charset="0"/>
              <a:cs typeface="Segoe UI Light" panose="020B0502040204020203" pitchFamily="34" charset="0"/>
            </a:rPr>
            <a:t>Hora no Formato Personalizado</a:t>
          </a:r>
        </a:p>
      </xdr:txBody>
    </xdr:sp>
    <xdr:clientData/>
  </xdr:oneCellAnchor>
  <xdr:oneCellAnchor>
    <xdr:from>
      <xdr:col>2</xdr:col>
      <xdr:colOff>523875</xdr:colOff>
      <xdr:row>34</xdr:row>
      <xdr:rowOff>152400</xdr:rowOff>
    </xdr:from>
    <xdr:ext cx="3333750" cy="433452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26A08B82-F981-4C24-B28D-AF7A46505C41}"/>
            </a:ext>
          </a:extLst>
        </xdr:cNvPr>
        <xdr:cNvSpPr txBox="1"/>
      </xdr:nvSpPr>
      <xdr:spPr>
        <a:xfrm>
          <a:off x="1228725" y="6705600"/>
          <a:ext cx="3333750" cy="4334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000" b="1" baseline="0">
              <a:latin typeface="Segoe UI Light" panose="020B0502040204020203" pitchFamily="34" charset="0"/>
              <a:cs typeface="Segoe UI Light" panose="020B0502040204020203" pitchFamily="34" charset="0"/>
            </a:rPr>
            <a:t>Formato Personalizado</a:t>
          </a:r>
        </a:p>
      </xdr:txBody>
    </xdr:sp>
    <xdr:clientData/>
  </xdr:oneCellAnchor>
  <xdr:twoCellAnchor editAs="oneCell">
    <xdr:from>
      <xdr:col>2</xdr:col>
      <xdr:colOff>609599</xdr:colOff>
      <xdr:row>37</xdr:row>
      <xdr:rowOff>65529</xdr:rowOff>
    </xdr:from>
    <xdr:to>
      <xdr:col>7</xdr:col>
      <xdr:colOff>342900</xdr:colOff>
      <xdr:row>59</xdr:row>
      <xdr:rowOff>90988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80C8AC41-F229-44E7-849E-C458FA198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449" y="7190229"/>
          <a:ext cx="7648576" cy="4216459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504825</xdr:colOff>
      <xdr:row>59</xdr:row>
      <xdr:rowOff>104775</xdr:rowOff>
    </xdr:from>
    <xdr:ext cx="3670236" cy="433452"/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0A3BB352-6987-489A-A253-368EDA9F261E}"/>
            </a:ext>
          </a:extLst>
        </xdr:cNvPr>
        <xdr:cNvSpPr txBox="1"/>
      </xdr:nvSpPr>
      <xdr:spPr>
        <a:xfrm>
          <a:off x="1209675" y="11420475"/>
          <a:ext cx="3670236" cy="4334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 b="1" baseline="0">
              <a:latin typeface="Segoe UI Light" panose="020B0502040204020203" pitchFamily="34" charset="0"/>
              <a:cs typeface="Segoe UI Light" panose="020B0502040204020203" pitchFamily="34" charset="0"/>
            </a:rPr>
            <a:t>Texto no Formato Personalizado</a:t>
          </a:r>
        </a:p>
      </xdr:txBody>
    </xdr:sp>
    <xdr:clientData/>
  </xdr:oneCellAnchor>
  <xdr:oneCellAnchor>
    <xdr:from>
      <xdr:col>2</xdr:col>
      <xdr:colOff>542925</xdr:colOff>
      <xdr:row>72</xdr:row>
      <xdr:rowOff>142875</xdr:rowOff>
    </xdr:from>
    <xdr:ext cx="3576813" cy="433452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72CD2AD3-5455-4D21-98F7-97463BE099D5}"/>
            </a:ext>
          </a:extLst>
        </xdr:cNvPr>
        <xdr:cNvSpPr txBox="1"/>
      </xdr:nvSpPr>
      <xdr:spPr>
        <a:xfrm>
          <a:off x="1247775" y="13973175"/>
          <a:ext cx="3576813" cy="4334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 b="1" baseline="0">
              <a:latin typeface="Segoe UI Light" panose="020B0502040204020203" pitchFamily="34" charset="0"/>
              <a:cs typeface="Segoe UI Light" panose="020B0502040204020203" pitchFamily="34" charset="0"/>
            </a:rPr>
            <a:t>Formato Personalizado Especial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123825</xdr:colOff>
      <xdr:row>2</xdr:row>
      <xdr:rowOff>76200</xdr:rowOff>
    </xdr:from>
    <xdr:ext cx="632813" cy="540000"/>
    <xdr:pic>
      <xdr:nvPicPr>
        <xdr:cNvPr id="2" name="Imagem 1">
          <a:extLst>
            <a:ext uri="{FF2B5EF4-FFF2-40B4-BE49-F238E27FC236}">
              <a16:creationId xmlns:a16="http://schemas.microsoft.com/office/drawing/2014/main" id="{4366893F-25E7-4A32-A3CF-5FE94141D5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9825" y="457200"/>
          <a:ext cx="632813" cy="540000"/>
        </a:xfrm>
        <a:prstGeom prst="rect">
          <a:avLst/>
        </a:prstGeom>
      </xdr:spPr>
    </xdr:pic>
    <xdr:clientData/>
  </xdr:oneCellAnchor>
  <xdr:oneCellAnchor>
    <xdr:from>
      <xdr:col>1</xdr:col>
      <xdr:colOff>150000</xdr:colOff>
      <xdr:row>1</xdr:row>
      <xdr:rowOff>36862</xdr:rowOff>
    </xdr:from>
    <xdr:ext cx="632813" cy="540000"/>
    <xdr:pic>
      <xdr:nvPicPr>
        <xdr:cNvPr id="3" name="Imagem 2">
          <a:extLst>
            <a:ext uri="{FF2B5EF4-FFF2-40B4-BE49-F238E27FC236}">
              <a16:creationId xmlns:a16="http://schemas.microsoft.com/office/drawing/2014/main" id="{B73EA5E7-FFB3-4B75-B2E0-87095AE41E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7200" y="227362"/>
          <a:ext cx="632813" cy="540000"/>
        </a:xfrm>
        <a:prstGeom prst="rect">
          <a:avLst/>
        </a:prstGeom>
      </xdr:spPr>
    </xdr:pic>
    <xdr:clientData/>
  </xdr:oneCellAnchor>
  <xdr:oneCellAnchor>
    <xdr:from>
      <xdr:col>9</xdr:col>
      <xdr:colOff>2325</xdr:colOff>
      <xdr:row>1</xdr:row>
      <xdr:rowOff>40425</xdr:rowOff>
    </xdr:from>
    <xdr:ext cx="632813" cy="540000"/>
    <xdr:pic>
      <xdr:nvPicPr>
        <xdr:cNvPr id="4" name="Imagem 3">
          <a:extLst>
            <a:ext uri="{FF2B5EF4-FFF2-40B4-BE49-F238E27FC236}">
              <a16:creationId xmlns:a16="http://schemas.microsoft.com/office/drawing/2014/main" id="{9ECAD523-2668-49A6-8F49-FDFD298652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79350" y="97575"/>
          <a:ext cx="632813" cy="540000"/>
        </a:xfrm>
        <a:prstGeom prst="rect">
          <a:avLst/>
        </a:prstGeom>
      </xdr:spPr>
    </xdr:pic>
    <xdr:clientData/>
  </xdr:oneCellAnchor>
  <xdr:oneCellAnchor>
    <xdr:from>
      <xdr:col>2</xdr:col>
      <xdr:colOff>554700</xdr:colOff>
      <xdr:row>1</xdr:row>
      <xdr:rowOff>36862</xdr:rowOff>
    </xdr:from>
    <xdr:ext cx="632813" cy="540000"/>
    <xdr:pic>
      <xdr:nvPicPr>
        <xdr:cNvPr id="7" name="Imagem 6">
          <a:extLst>
            <a:ext uri="{FF2B5EF4-FFF2-40B4-BE49-F238E27FC236}">
              <a16:creationId xmlns:a16="http://schemas.microsoft.com/office/drawing/2014/main" id="{1D9D7498-01BB-40EC-8A1B-677C354C1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1500" y="227362"/>
          <a:ext cx="632813" cy="540000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1</xdr:row>
      <xdr:rowOff>133350</xdr:rowOff>
    </xdr:from>
    <xdr:ext cx="360000" cy="360000"/>
    <xdr:pic>
      <xdr:nvPicPr>
        <xdr:cNvPr id="10" name="Imagem 9">
          <a:extLst>
            <a:ext uri="{FF2B5EF4-FFF2-40B4-BE49-F238E27FC236}">
              <a16:creationId xmlns:a16="http://schemas.microsoft.com/office/drawing/2014/main" id="{77538FEA-DBA8-409C-B927-34AA88076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1100" y="323850"/>
          <a:ext cx="360000" cy="360000"/>
        </a:xfrm>
        <a:prstGeom prst="rect">
          <a:avLst/>
        </a:prstGeom>
      </xdr:spPr>
    </xdr:pic>
    <xdr:clientData/>
  </xdr:oneCellAnchor>
  <xdr:oneCellAnchor>
    <xdr:from>
      <xdr:col>1</xdr:col>
      <xdr:colOff>161925</xdr:colOff>
      <xdr:row>2</xdr:row>
      <xdr:rowOff>66675</xdr:rowOff>
    </xdr:from>
    <xdr:ext cx="632813" cy="540000"/>
    <xdr:pic>
      <xdr:nvPicPr>
        <xdr:cNvPr id="11" name="Imagem 10">
          <a:extLst>
            <a:ext uri="{FF2B5EF4-FFF2-40B4-BE49-F238E27FC236}">
              <a16:creationId xmlns:a16="http://schemas.microsoft.com/office/drawing/2014/main" id="{C9E12ABF-D4EA-4FBF-86E6-0E835A4B2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771525"/>
          <a:ext cx="632813" cy="540000"/>
        </a:xfrm>
        <a:prstGeom prst="rect">
          <a:avLst/>
        </a:prstGeom>
      </xdr:spPr>
    </xdr:pic>
    <xdr:clientData/>
  </xdr:oneCellAnchor>
  <xdr:oneCellAnchor>
    <xdr:from>
      <xdr:col>2</xdr:col>
      <xdr:colOff>114300</xdr:colOff>
      <xdr:row>2</xdr:row>
      <xdr:rowOff>142875</xdr:rowOff>
    </xdr:from>
    <xdr:ext cx="360000" cy="360000"/>
    <xdr:pic>
      <xdr:nvPicPr>
        <xdr:cNvPr id="12" name="Imagem 11">
          <a:extLst>
            <a:ext uri="{FF2B5EF4-FFF2-40B4-BE49-F238E27FC236}">
              <a16:creationId xmlns:a16="http://schemas.microsoft.com/office/drawing/2014/main" id="{BE0CEC0B-B8F3-4ED4-891A-41B3C6043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1100" y="523875"/>
          <a:ext cx="360000" cy="360000"/>
        </a:xfrm>
        <a:prstGeom prst="rect">
          <a:avLst/>
        </a:prstGeom>
      </xdr:spPr>
    </xdr:pic>
    <xdr:clientData/>
  </xdr:oneCellAnchor>
  <xdr:oneCellAnchor>
    <xdr:from>
      <xdr:col>2</xdr:col>
      <xdr:colOff>542925</xdr:colOff>
      <xdr:row>2</xdr:row>
      <xdr:rowOff>76200</xdr:rowOff>
    </xdr:from>
    <xdr:ext cx="632813" cy="540000"/>
    <xdr:pic>
      <xdr:nvPicPr>
        <xdr:cNvPr id="13" name="Imagem 12">
          <a:extLst>
            <a:ext uri="{FF2B5EF4-FFF2-40B4-BE49-F238E27FC236}">
              <a16:creationId xmlns:a16="http://schemas.microsoft.com/office/drawing/2014/main" id="{5BF3F05A-FECF-4ECE-93D8-7E90E79A0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9725" y="457200"/>
          <a:ext cx="632813" cy="540000"/>
        </a:xfrm>
        <a:prstGeom prst="rect">
          <a:avLst/>
        </a:prstGeom>
      </xdr:spPr>
    </xdr:pic>
    <xdr:clientData/>
  </xdr:oneCellAnchor>
  <xdr:oneCellAnchor>
    <xdr:from>
      <xdr:col>3</xdr:col>
      <xdr:colOff>457200</xdr:colOff>
      <xdr:row>2</xdr:row>
      <xdr:rowOff>152400</xdr:rowOff>
    </xdr:from>
    <xdr:ext cx="360000" cy="360000"/>
    <xdr:pic>
      <xdr:nvPicPr>
        <xdr:cNvPr id="14" name="Imagem 13">
          <a:extLst>
            <a:ext uri="{FF2B5EF4-FFF2-40B4-BE49-F238E27FC236}">
              <a16:creationId xmlns:a16="http://schemas.microsoft.com/office/drawing/2014/main" id="{A521A877-296A-42FC-A75B-A3451325C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3600" y="533400"/>
          <a:ext cx="360000" cy="360000"/>
        </a:xfrm>
        <a:prstGeom prst="rect">
          <a:avLst/>
        </a:prstGeom>
      </xdr:spPr>
    </xdr:pic>
    <xdr:clientData/>
  </xdr:oneCellAnchor>
  <xdr:oneCellAnchor>
    <xdr:from>
      <xdr:col>7</xdr:col>
      <xdr:colOff>352425</xdr:colOff>
      <xdr:row>1</xdr:row>
      <xdr:rowOff>36862</xdr:rowOff>
    </xdr:from>
    <xdr:ext cx="632813" cy="540000"/>
    <xdr:pic>
      <xdr:nvPicPr>
        <xdr:cNvPr id="15" name="Imagem 14">
          <a:extLst>
            <a:ext uri="{FF2B5EF4-FFF2-40B4-BE49-F238E27FC236}">
              <a16:creationId xmlns:a16="http://schemas.microsoft.com/office/drawing/2014/main" id="{14A2FEDF-944F-4203-A5C7-BD1113185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0" y="94012"/>
          <a:ext cx="632813" cy="540000"/>
        </a:xfrm>
        <a:prstGeom prst="rect">
          <a:avLst/>
        </a:prstGeom>
      </xdr:spPr>
    </xdr:pic>
    <xdr:clientData/>
  </xdr:oneCellAnchor>
  <xdr:oneCellAnchor>
    <xdr:from>
      <xdr:col>8</xdr:col>
      <xdr:colOff>285750</xdr:colOff>
      <xdr:row>1</xdr:row>
      <xdr:rowOff>142875</xdr:rowOff>
    </xdr:from>
    <xdr:ext cx="360000" cy="360000"/>
    <xdr:pic>
      <xdr:nvPicPr>
        <xdr:cNvPr id="16" name="Imagem 15">
          <a:extLst>
            <a:ext uri="{FF2B5EF4-FFF2-40B4-BE49-F238E27FC236}">
              <a16:creationId xmlns:a16="http://schemas.microsoft.com/office/drawing/2014/main" id="{EF23C3E3-DCF8-4300-A374-82A83CE34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5050" y="200025"/>
          <a:ext cx="360000" cy="360000"/>
        </a:xfrm>
        <a:prstGeom prst="rect">
          <a:avLst/>
        </a:prstGeom>
      </xdr:spPr>
    </xdr:pic>
    <xdr:clientData/>
  </xdr:oneCellAnchor>
  <xdr:oneCellAnchor>
    <xdr:from>
      <xdr:col>9</xdr:col>
      <xdr:colOff>21375</xdr:colOff>
      <xdr:row>2</xdr:row>
      <xdr:rowOff>95250</xdr:rowOff>
    </xdr:from>
    <xdr:ext cx="632813" cy="540000"/>
    <xdr:pic>
      <xdr:nvPicPr>
        <xdr:cNvPr id="17" name="Imagem 16">
          <a:extLst>
            <a:ext uri="{FF2B5EF4-FFF2-40B4-BE49-F238E27FC236}">
              <a16:creationId xmlns:a16="http://schemas.microsoft.com/office/drawing/2014/main" id="{7D5355A3-D568-44B4-BE11-843D9C3FA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8400" y="800100"/>
          <a:ext cx="632813" cy="540000"/>
        </a:xfrm>
        <a:prstGeom prst="rect">
          <a:avLst/>
        </a:prstGeom>
      </xdr:spPr>
    </xdr:pic>
    <xdr:clientData/>
  </xdr:oneCellAnchor>
  <xdr:oneCellAnchor>
    <xdr:from>
      <xdr:col>8</xdr:col>
      <xdr:colOff>295275</xdr:colOff>
      <xdr:row>2</xdr:row>
      <xdr:rowOff>197700</xdr:rowOff>
    </xdr:from>
    <xdr:ext cx="360000" cy="360000"/>
    <xdr:pic>
      <xdr:nvPicPr>
        <xdr:cNvPr id="18" name="Imagem 17">
          <a:extLst>
            <a:ext uri="{FF2B5EF4-FFF2-40B4-BE49-F238E27FC236}">
              <a16:creationId xmlns:a16="http://schemas.microsoft.com/office/drawing/2014/main" id="{63D601C6-7261-4C7B-B957-7C14EDFC3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4575" y="902550"/>
          <a:ext cx="360000" cy="360000"/>
        </a:xfrm>
        <a:prstGeom prst="rect">
          <a:avLst/>
        </a:prstGeom>
      </xdr:spPr>
    </xdr:pic>
    <xdr:clientData/>
  </xdr:oneCellAnchor>
  <xdr:oneCellAnchor>
    <xdr:from>
      <xdr:col>7</xdr:col>
      <xdr:colOff>323850</xdr:colOff>
      <xdr:row>2</xdr:row>
      <xdr:rowOff>95250</xdr:rowOff>
    </xdr:from>
    <xdr:ext cx="632813" cy="540000"/>
    <xdr:pic>
      <xdr:nvPicPr>
        <xdr:cNvPr id="19" name="Imagem 18">
          <a:extLst>
            <a:ext uri="{FF2B5EF4-FFF2-40B4-BE49-F238E27FC236}">
              <a16:creationId xmlns:a16="http://schemas.microsoft.com/office/drawing/2014/main" id="{04DC57BA-0BF8-4A13-9AE7-E940F694B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800100"/>
          <a:ext cx="632813" cy="540000"/>
        </a:xfrm>
        <a:prstGeom prst="rect">
          <a:avLst/>
        </a:prstGeom>
      </xdr:spPr>
    </xdr:pic>
    <xdr:clientData/>
  </xdr:oneCellAnchor>
  <xdr:oneCellAnchor>
    <xdr:from>
      <xdr:col>12</xdr:col>
      <xdr:colOff>714375</xdr:colOff>
      <xdr:row>1</xdr:row>
      <xdr:rowOff>36862</xdr:rowOff>
    </xdr:from>
    <xdr:ext cx="632813" cy="540000"/>
    <xdr:pic>
      <xdr:nvPicPr>
        <xdr:cNvPr id="20" name="Imagem 19">
          <a:extLst>
            <a:ext uri="{FF2B5EF4-FFF2-40B4-BE49-F238E27FC236}">
              <a16:creationId xmlns:a16="http://schemas.microsoft.com/office/drawing/2014/main" id="{997DCD7F-4E64-4AEA-A50C-F8E25940B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34550" y="94012"/>
          <a:ext cx="632813" cy="540000"/>
        </a:xfrm>
        <a:prstGeom prst="rect">
          <a:avLst/>
        </a:prstGeom>
      </xdr:spPr>
    </xdr:pic>
    <xdr:clientData/>
  </xdr:oneCellAnchor>
  <xdr:oneCellAnchor>
    <xdr:from>
      <xdr:col>13</xdr:col>
      <xdr:colOff>647700</xdr:colOff>
      <xdr:row>1</xdr:row>
      <xdr:rowOff>142875</xdr:rowOff>
    </xdr:from>
    <xdr:ext cx="360000" cy="360000"/>
    <xdr:pic>
      <xdr:nvPicPr>
        <xdr:cNvPr id="21" name="Imagem 20">
          <a:extLst>
            <a:ext uri="{FF2B5EF4-FFF2-40B4-BE49-F238E27FC236}">
              <a16:creationId xmlns:a16="http://schemas.microsoft.com/office/drawing/2014/main" id="{35DA6347-84B9-4443-93A8-25A8CA048E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200025"/>
          <a:ext cx="360000" cy="360000"/>
        </a:xfrm>
        <a:prstGeom prst="rect">
          <a:avLst/>
        </a:prstGeom>
      </xdr:spPr>
    </xdr:pic>
    <xdr:clientData/>
  </xdr:oneCellAnchor>
  <xdr:oneCellAnchor>
    <xdr:from>
      <xdr:col>13</xdr:col>
      <xdr:colOff>657225</xdr:colOff>
      <xdr:row>2</xdr:row>
      <xdr:rowOff>197700</xdr:rowOff>
    </xdr:from>
    <xdr:ext cx="360000" cy="360000"/>
    <xdr:pic>
      <xdr:nvPicPr>
        <xdr:cNvPr id="22" name="Imagem 21">
          <a:extLst>
            <a:ext uri="{FF2B5EF4-FFF2-40B4-BE49-F238E27FC236}">
              <a16:creationId xmlns:a16="http://schemas.microsoft.com/office/drawing/2014/main" id="{C9457B89-8573-4C82-83E3-C3FE84F36C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902550"/>
          <a:ext cx="360000" cy="360000"/>
        </a:xfrm>
        <a:prstGeom prst="rect">
          <a:avLst/>
        </a:prstGeom>
      </xdr:spPr>
    </xdr:pic>
    <xdr:clientData/>
  </xdr:oneCellAnchor>
  <xdr:oneCellAnchor>
    <xdr:from>
      <xdr:col>12</xdr:col>
      <xdr:colOff>704850</xdr:colOff>
      <xdr:row>2</xdr:row>
      <xdr:rowOff>85725</xdr:rowOff>
    </xdr:from>
    <xdr:ext cx="632813" cy="540000"/>
    <xdr:pic>
      <xdr:nvPicPr>
        <xdr:cNvPr id="23" name="Imagem 22">
          <a:extLst>
            <a:ext uri="{FF2B5EF4-FFF2-40B4-BE49-F238E27FC236}">
              <a16:creationId xmlns:a16="http://schemas.microsoft.com/office/drawing/2014/main" id="{A12097E8-029E-44A8-B886-FDC0B05261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5025" y="790575"/>
          <a:ext cx="632813" cy="540000"/>
        </a:xfrm>
        <a:prstGeom prst="rect">
          <a:avLst/>
        </a:prstGeom>
      </xdr:spPr>
    </xdr:pic>
    <xdr:clientData/>
  </xdr:oneCellAnchor>
  <xdr:twoCellAnchor>
    <xdr:from>
      <xdr:col>14</xdr:col>
      <xdr:colOff>390525</xdr:colOff>
      <xdr:row>1</xdr:row>
      <xdr:rowOff>57151</xdr:rowOff>
    </xdr:from>
    <xdr:to>
      <xdr:col>15</xdr:col>
      <xdr:colOff>372517</xdr:colOff>
      <xdr:row>2</xdr:row>
      <xdr:rowOff>19051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A678C138-A904-4206-9687-4355FC3C866B}"/>
            </a:ext>
          </a:extLst>
        </xdr:cNvPr>
        <xdr:cNvGrpSpPr/>
      </xdr:nvGrpSpPr>
      <xdr:grpSpPr>
        <a:xfrm>
          <a:off x="11280775" y="110068"/>
          <a:ext cx="828659" cy="607483"/>
          <a:chOff x="542925" y="752474"/>
          <a:chExt cx="866775" cy="739647"/>
        </a:xfrm>
      </xdr:grpSpPr>
      <xdr:pic>
        <xdr:nvPicPr>
          <xdr:cNvPr id="25" name="Imagem 24">
            <a:extLst>
              <a:ext uri="{FF2B5EF4-FFF2-40B4-BE49-F238E27FC236}">
                <a16:creationId xmlns:a16="http://schemas.microsoft.com/office/drawing/2014/main" id="{3D16A546-A4F1-43EE-B616-ECF13C26D2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2925" y="752474"/>
            <a:ext cx="866775" cy="739647"/>
          </a:xfrm>
          <a:prstGeom prst="rect">
            <a:avLst/>
          </a:prstGeom>
        </xdr:spPr>
      </xdr:pic>
      <xdr:sp macro="" textlink="">
        <xdr:nvSpPr>
          <xdr:cNvPr id="26" name="Retângulo 25">
            <a:extLst>
              <a:ext uri="{FF2B5EF4-FFF2-40B4-BE49-F238E27FC236}">
                <a16:creationId xmlns:a16="http://schemas.microsoft.com/office/drawing/2014/main" id="{148FB8A3-3A54-4F8B-9312-4D03EFBC3FBF}"/>
              </a:ext>
            </a:extLst>
          </xdr:cNvPr>
          <xdr:cNvSpPr/>
        </xdr:nvSpPr>
        <xdr:spPr>
          <a:xfrm>
            <a:off x="714217" y="843660"/>
            <a:ext cx="617588" cy="567561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050" b="1"/>
              <a:t>PAGE</a:t>
            </a:r>
          </a:p>
          <a:p>
            <a:pPr algn="ctr"/>
            <a:r>
              <a:rPr lang="pt-BR" sz="1050" b="1"/>
              <a:t>UP</a:t>
            </a:r>
          </a:p>
        </xdr:txBody>
      </xdr:sp>
    </xdr:grpSp>
    <xdr:clientData/>
  </xdr:twoCellAnchor>
  <xdr:twoCellAnchor>
    <xdr:from>
      <xdr:col>14</xdr:col>
      <xdr:colOff>381000</xdr:colOff>
      <xdr:row>2</xdr:row>
      <xdr:rowOff>66676</xdr:rowOff>
    </xdr:from>
    <xdr:to>
      <xdr:col>15</xdr:col>
      <xdr:colOff>381000</xdr:colOff>
      <xdr:row>2</xdr:row>
      <xdr:rowOff>638176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01A439F2-272D-4321-ABE0-75AECD8C29CB}"/>
            </a:ext>
          </a:extLst>
        </xdr:cNvPr>
        <xdr:cNvGrpSpPr/>
      </xdr:nvGrpSpPr>
      <xdr:grpSpPr>
        <a:xfrm>
          <a:off x="11271250" y="765176"/>
          <a:ext cx="846667" cy="571500"/>
          <a:chOff x="542925" y="752474"/>
          <a:chExt cx="866775" cy="739647"/>
        </a:xfrm>
      </xdr:grpSpPr>
      <xdr:pic>
        <xdr:nvPicPr>
          <xdr:cNvPr id="28" name="Imagem 27">
            <a:extLst>
              <a:ext uri="{FF2B5EF4-FFF2-40B4-BE49-F238E27FC236}">
                <a16:creationId xmlns:a16="http://schemas.microsoft.com/office/drawing/2014/main" id="{64D84BF0-A8FA-4F7E-A001-70415E9FFEA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2925" y="752474"/>
            <a:ext cx="866775" cy="739647"/>
          </a:xfrm>
          <a:prstGeom prst="rect">
            <a:avLst/>
          </a:prstGeom>
        </xdr:spPr>
      </xdr:pic>
      <xdr:sp macro="" textlink="">
        <xdr:nvSpPr>
          <xdr:cNvPr id="29" name="Retângulo 28">
            <a:extLst>
              <a:ext uri="{FF2B5EF4-FFF2-40B4-BE49-F238E27FC236}">
                <a16:creationId xmlns:a16="http://schemas.microsoft.com/office/drawing/2014/main" id="{B21AC628-83AE-4C65-B7D6-2D35A966085F}"/>
              </a:ext>
            </a:extLst>
          </xdr:cNvPr>
          <xdr:cNvSpPr/>
        </xdr:nvSpPr>
        <xdr:spPr>
          <a:xfrm>
            <a:off x="674087" y="866773"/>
            <a:ext cx="723901" cy="588364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PAGE</a:t>
            </a:r>
          </a:p>
          <a:p>
            <a:pPr algn="ctr"/>
            <a:r>
              <a:rPr lang="pt-BR" sz="1100" b="1"/>
              <a:t>DOWN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238131</xdr:colOff>
      <xdr:row>0</xdr:row>
      <xdr:rowOff>142874</xdr:rowOff>
    </xdr:from>
    <xdr:to>
      <xdr:col>6</xdr:col>
      <xdr:colOff>66676</xdr:colOff>
      <xdr:row>3</xdr:row>
      <xdr:rowOff>133349</xdr:rowOff>
    </xdr:to>
    <xdr:grpSp>
      <xdr:nvGrpSpPr>
        <xdr:cNvPr id="2" name="Grupo 37">
          <a:extLst>
            <a:ext uri="{FF2B5EF4-FFF2-40B4-BE49-F238E27FC236}">
              <a16:creationId xmlns:a16="http://schemas.microsoft.com/office/drawing/2014/main" id="{70E1C6F6-686A-4CDE-89B9-2AF51397130C}"/>
            </a:ext>
          </a:extLst>
        </xdr:cNvPr>
        <xdr:cNvGrpSpPr/>
      </xdr:nvGrpSpPr>
      <xdr:grpSpPr>
        <a:xfrm>
          <a:off x="3086106" y="142874"/>
          <a:ext cx="2800345" cy="561975"/>
          <a:chOff x="2238387" y="3333749"/>
          <a:chExt cx="6148555" cy="752475"/>
        </a:xfrm>
        <a:solidFill>
          <a:srgbClr val="FBFBFB"/>
        </a:solidFill>
        <a:effectLst/>
      </xdr:grpSpPr>
      <xdr:sp macro="" textlink="">
        <xdr:nvSpPr>
          <xdr:cNvPr id="3" name="CaixaDeTexto 2">
            <a:extLst>
              <a:ext uri="{FF2B5EF4-FFF2-40B4-BE49-F238E27FC236}">
                <a16:creationId xmlns:a16="http://schemas.microsoft.com/office/drawing/2014/main" id="{3107E84A-E985-490C-8AFB-6DAA664D81B5}"/>
              </a:ext>
            </a:extLst>
          </xdr:cNvPr>
          <xdr:cNvSpPr txBox="1"/>
        </xdr:nvSpPr>
        <xdr:spPr>
          <a:xfrm>
            <a:off x="2647948" y="3333749"/>
            <a:ext cx="5738994" cy="695326"/>
          </a:xfrm>
          <a:prstGeom prst="rect">
            <a:avLst/>
          </a:prstGeom>
          <a:grpFill/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vertOverflow="clip" horzOverflow="clip" wrap="square" lIns="252000" rtlCol="0" anchor="t">
            <a:noAutofit/>
          </a:bodyPr>
          <a:lstStyle/>
          <a:p>
            <a:pPr marL="0" indent="0" algn="ctr"/>
            <a:r>
              <a:rPr lang="pt-BR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Substituir Nordeste</a:t>
            </a:r>
            <a:r>
              <a:rPr lang="pt-BR" sz="1100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</a:t>
            </a:r>
            <a:r>
              <a:rPr lang="pt-BR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por Norte e destacar as áreas alteradas.</a:t>
            </a:r>
          </a:p>
        </xdr:txBody>
      </xdr:sp>
      <xdr:cxnSp macro="">
        <xdr:nvCxnSpPr>
          <xdr:cNvPr id="4" name="Conector angulado 40">
            <a:extLst>
              <a:ext uri="{FF2B5EF4-FFF2-40B4-BE49-F238E27FC236}">
                <a16:creationId xmlns:a16="http://schemas.microsoft.com/office/drawing/2014/main" id="{BBB6A4A4-523B-4247-AEF5-DF4E2723DF76}"/>
              </a:ext>
            </a:extLst>
          </xdr:cNvPr>
          <xdr:cNvCxnSpPr>
            <a:stCxn id="3" idx="1"/>
          </xdr:cNvCxnSpPr>
        </xdr:nvCxnSpPr>
        <xdr:spPr>
          <a:xfrm rot="10800000" flipV="1">
            <a:off x="2238387" y="3681412"/>
            <a:ext cx="409563" cy="404812"/>
          </a:xfrm>
          <a:prstGeom prst="bentConnector2">
            <a:avLst/>
          </a:prstGeom>
          <a:grpFill/>
          <a:ln w="19050">
            <a:solidFill>
              <a:srgbClr val="00206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690090</xdr:colOff>
      <xdr:row>12</xdr:row>
      <xdr:rowOff>4445</xdr:rowOff>
    </xdr:from>
    <xdr:to>
      <xdr:col>6</xdr:col>
      <xdr:colOff>775335</xdr:colOff>
      <xdr:row>19</xdr:row>
      <xdr:rowOff>28575</xdr:rowOff>
    </xdr:to>
    <xdr:grpSp>
      <xdr:nvGrpSpPr>
        <xdr:cNvPr id="2" name="Grupo 37">
          <a:extLst>
            <a:ext uri="{FF2B5EF4-FFF2-40B4-BE49-F238E27FC236}">
              <a16:creationId xmlns:a16="http://schemas.microsoft.com/office/drawing/2014/main" id="{BD3C81E3-FD4C-4E7E-A28E-072C42D2B2CF}"/>
            </a:ext>
          </a:extLst>
        </xdr:cNvPr>
        <xdr:cNvGrpSpPr/>
      </xdr:nvGrpSpPr>
      <xdr:grpSpPr>
        <a:xfrm>
          <a:off x="4281015" y="2414270"/>
          <a:ext cx="2752245" cy="1357630"/>
          <a:chOff x="2373270" y="2045614"/>
          <a:chExt cx="3583838" cy="1657995"/>
        </a:xfrm>
        <a:solidFill>
          <a:srgbClr val="FBFBFB"/>
        </a:solidFill>
        <a:effectLst/>
      </xdr:grpSpPr>
      <xdr:sp macro="" textlink="">
        <xdr:nvSpPr>
          <xdr:cNvPr id="3" name="CaixaDeTexto 2">
            <a:extLst>
              <a:ext uri="{FF2B5EF4-FFF2-40B4-BE49-F238E27FC236}">
                <a16:creationId xmlns:a16="http://schemas.microsoft.com/office/drawing/2014/main" id="{0F6B4C98-28C9-E0DE-98C1-2F8FFC0FD9D8}"/>
              </a:ext>
            </a:extLst>
          </xdr:cNvPr>
          <xdr:cNvSpPr txBox="1"/>
        </xdr:nvSpPr>
        <xdr:spPr>
          <a:xfrm>
            <a:off x="2373270" y="3244472"/>
            <a:ext cx="3583838" cy="459137"/>
          </a:xfrm>
          <a:prstGeom prst="rect">
            <a:avLst/>
          </a:prstGeom>
          <a:grpFill/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vertOverflow="clip" horzOverflow="clip" wrap="square" lIns="252000" rtlCol="0" anchor="ctr">
            <a:noAutofit/>
          </a:bodyPr>
          <a:lstStyle/>
          <a:p>
            <a:pPr algn="ctr"/>
            <a:r>
              <a:rPr lang="pt-BR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Auto Preenchimento</a:t>
            </a:r>
            <a:endParaRPr lang="pt-BR">
              <a:solidFill>
                <a:sysClr val="windowText" lastClr="000000"/>
              </a:solidFill>
              <a:effectLst/>
            </a:endParaRPr>
          </a:p>
        </xdr:txBody>
      </xdr:sp>
      <xdr:cxnSp macro="">
        <xdr:nvCxnSpPr>
          <xdr:cNvPr id="4" name="Conector angulado 40">
            <a:extLst>
              <a:ext uri="{FF2B5EF4-FFF2-40B4-BE49-F238E27FC236}">
                <a16:creationId xmlns:a16="http://schemas.microsoft.com/office/drawing/2014/main" id="{835A80F0-1C7C-E3B5-9804-41957C5ACCD9}"/>
              </a:ext>
            </a:extLst>
          </xdr:cNvPr>
          <xdr:cNvCxnSpPr>
            <a:stCxn id="3" idx="1"/>
          </xdr:cNvCxnSpPr>
        </xdr:nvCxnSpPr>
        <xdr:spPr>
          <a:xfrm rot="10800000" flipH="1">
            <a:off x="2373270" y="2045614"/>
            <a:ext cx="1280767" cy="1428427"/>
          </a:xfrm>
          <a:prstGeom prst="bentConnector4">
            <a:avLst>
              <a:gd name="adj1" fmla="val -39593"/>
              <a:gd name="adj2" fmla="val 58036"/>
            </a:avLst>
          </a:prstGeom>
          <a:grpFill/>
          <a:ln w="19050">
            <a:solidFill>
              <a:srgbClr val="00206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lte/Desktop/CONTE&#218;DO%20TREINAMENTO/Excel.V3.0%20(2021)%20-%20Aluno/Excel.V3.0%20(2021)%20-%20Aluno/02.%20Intermedi&#225;rio/Intermedi&#225;rio%20(Aluno)/08.%20Gr&#225;ficos%20Avan&#231;ados/01.%20Gr&#225;f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bri/Documents/Profissional/Novo_Material/00%20-%20EXCEL/00%20-%20ExcelV1-01-19/02%20-%20Excel%20M&#243;dulo%20II%20-%20Intermedi&#225;rio/EXCEL_M&#211;DULO_INTERMEDI&#193;RIO/08%20-%20GR&#193;FICOS%20E%20MINIGR&#193;FICO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ocuments\Documentos\Arquivos%20Cursos\Grau%201\F&#243;rmulas%20e%20Fun&#231;&#245;es%20no%20Excel.xlsx" TargetMode="External"/><Relationship Id="rId1" Type="http://schemas.openxmlformats.org/officeDocument/2006/relationships/externalLinkPath" Target="/Users/pc/Documents/Documentos/Arquivos%20Cursos/Grau%201/F&#243;rmulas%20e%20Fun&#231;&#245;es%20no%20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áficos"/>
      <sheetName val="Bases Gráfico"/>
      <sheetName val="Atividade Gráficos 1"/>
      <sheetName val="Atividade Gráficos 2"/>
      <sheetName val="Atividade Gráficos 3"/>
    </sheetNames>
    <sheetDataSet>
      <sheetData sheetId="0"/>
      <sheetData sheetId="1">
        <row r="3">
          <cell r="F3" t="str">
            <v>PAÍS</v>
          </cell>
          <cell r="G3" t="str">
            <v>MATRÍCULAS</v>
          </cell>
        </row>
        <row r="4">
          <cell r="F4" t="str">
            <v>Argentina</v>
          </cell>
          <cell r="G4">
            <v>4810199</v>
          </cell>
        </row>
        <row r="5">
          <cell r="F5" t="str">
            <v>Brasil</v>
          </cell>
          <cell r="G5">
            <v>8736545</v>
          </cell>
        </row>
        <row r="6">
          <cell r="F6" t="str">
            <v>Chile</v>
          </cell>
          <cell r="G6">
            <v>2893005</v>
          </cell>
        </row>
        <row r="7">
          <cell r="F7" t="str">
            <v>Colômbia</v>
          </cell>
          <cell r="G7">
            <v>7607249</v>
          </cell>
        </row>
        <row r="8">
          <cell r="F8" t="str">
            <v>Equador</v>
          </cell>
          <cell r="G8">
            <v>7152586</v>
          </cell>
        </row>
        <row r="9">
          <cell r="F9" t="str">
            <v>Paraguai</v>
          </cell>
          <cell r="G9">
            <v>7089610</v>
          </cell>
        </row>
        <row r="10">
          <cell r="F10" t="str">
            <v>Peru</v>
          </cell>
          <cell r="G10">
            <v>4909504</v>
          </cell>
        </row>
        <row r="11">
          <cell r="F11" t="str">
            <v>Uruguai</v>
          </cell>
          <cell r="G11">
            <v>2661914</v>
          </cell>
        </row>
        <row r="14">
          <cell r="D14" t="str">
            <v>SALÁRIO</v>
          </cell>
          <cell r="G14" t="str">
            <v>Nº RECLAMAÇÕES</v>
          </cell>
          <cell r="L14" t="str">
            <v>QTDE. VENDAS</v>
          </cell>
        </row>
        <row r="15">
          <cell r="B15" t="str">
            <v>ADMISTRAÇÃO</v>
          </cell>
          <cell r="C15" t="str">
            <v>RECURSOS HUMANOS</v>
          </cell>
          <cell r="D15">
            <v>7500</v>
          </cell>
          <cell r="F15" t="str">
            <v>DEFEITO</v>
          </cell>
          <cell r="G15">
            <v>12</v>
          </cell>
          <cell r="I15" t="str">
            <v>Norte</v>
          </cell>
          <cell r="J15" t="str">
            <v>Amazonas</v>
          </cell>
          <cell r="K15" t="str">
            <v>Manaus</v>
          </cell>
          <cell r="L15">
            <v>6257</v>
          </cell>
        </row>
        <row r="16">
          <cell r="B16"/>
          <cell r="C16" t="str">
            <v>FINANCEIRO</v>
          </cell>
          <cell r="D16">
            <v>3300</v>
          </cell>
          <cell r="F16" t="str">
            <v>PEÇA QUEBRADA</v>
          </cell>
          <cell r="G16">
            <v>14</v>
          </cell>
          <cell r="I16" t="str">
            <v>Norte</v>
          </cell>
          <cell r="J16" t="str">
            <v>Amazonas</v>
          </cell>
          <cell r="K16" t="str">
            <v>Parintins</v>
          </cell>
          <cell r="L16">
            <v>5005</v>
          </cell>
        </row>
        <row r="17">
          <cell r="B17"/>
          <cell r="C17" t="str">
            <v>COMERCIAL</v>
          </cell>
          <cell r="D17">
            <v>9980</v>
          </cell>
          <cell r="F17" t="str">
            <v>ATRASO NA ENTREGA</v>
          </cell>
          <cell r="G17">
            <v>90</v>
          </cell>
          <cell r="I17" t="str">
            <v>Norte</v>
          </cell>
          <cell r="J17" t="str">
            <v>Pará</v>
          </cell>
          <cell r="K17" t="str">
            <v>Belém</v>
          </cell>
          <cell r="L17">
            <v>5648</v>
          </cell>
        </row>
        <row r="18">
          <cell r="B18"/>
          <cell r="C18" t="str">
            <v>MARKETING</v>
          </cell>
          <cell r="D18">
            <v>4500</v>
          </cell>
          <cell r="F18" t="str">
            <v>PRODUTO ERRADO</v>
          </cell>
          <cell r="G18">
            <v>17</v>
          </cell>
          <cell r="I18" t="str">
            <v>Norte</v>
          </cell>
          <cell r="J18" t="str">
            <v>Pará</v>
          </cell>
          <cell r="K18" t="str">
            <v>Santarém</v>
          </cell>
          <cell r="L18">
            <v>5054</v>
          </cell>
        </row>
        <row r="19">
          <cell r="B19"/>
          <cell r="C19" t="str">
            <v>SUPRIMENTOS</v>
          </cell>
          <cell r="D19">
            <v>3900</v>
          </cell>
          <cell r="F19" t="str">
            <v>DÚVIDAS DE UTILIZAÇÃO</v>
          </cell>
          <cell r="G19">
            <v>3</v>
          </cell>
          <cell r="I19" t="str">
            <v>Norte</v>
          </cell>
          <cell r="J19" t="str">
            <v>Pará</v>
          </cell>
          <cell r="K19" t="str">
            <v>Paragominas</v>
          </cell>
          <cell r="L19">
            <v>5804</v>
          </cell>
        </row>
        <row r="20">
          <cell r="B20"/>
          <cell r="C20" t="str">
            <v>LOGISTICA</v>
          </cell>
          <cell r="D20">
            <v>2400</v>
          </cell>
          <cell r="F20" t="str">
            <v>ATENDIMENTO</v>
          </cell>
          <cell r="G20">
            <v>6</v>
          </cell>
          <cell r="I20" t="str">
            <v>Nordeste</v>
          </cell>
          <cell r="J20" t="str">
            <v>Bahia</v>
          </cell>
          <cell r="K20" t="str">
            <v>Salvador</v>
          </cell>
          <cell r="L20">
            <v>7471</v>
          </cell>
        </row>
        <row r="21">
          <cell r="B21" t="str">
            <v>PRODUÇÃO</v>
          </cell>
          <cell r="C21" t="str">
            <v>PPCP</v>
          </cell>
          <cell r="D21">
            <v>3600</v>
          </cell>
          <cell r="F21" t="str">
            <v>COBRANÇA INDEVIDA</v>
          </cell>
          <cell r="G21">
            <v>8</v>
          </cell>
          <cell r="I21" t="str">
            <v>Nordeste</v>
          </cell>
          <cell r="J21" t="str">
            <v>Bahia</v>
          </cell>
          <cell r="K21" t="str">
            <v>Vit. da Conquista</v>
          </cell>
          <cell r="L21">
            <v>6539</v>
          </cell>
        </row>
        <row r="22">
          <cell r="B22"/>
          <cell r="C22" t="str">
            <v>QUALIDADE</v>
          </cell>
          <cell r="D22">
            <v>4400</v>
          </cell>
          <cell r="I22" t="str">
            <v>Nordeste</v>
          </cell>
          <cell r="J22" t="str">
            <v>Bahia</v>
          </cell>
          <cell r="K22" t="str">
            <v>Feira de Santana</v>
          </cell>
          <cell r="L22">
            <v>5755</v>
          </cell>
        </row>
        <row r="23">
          <cell r="B23"/>
          <cell r="C23" t="str">
            <v>MANUTENÇÃO</v>
          </cell>
          <cell r="D23">
            <v>5400</v>
          </cell>
          <cell r="I23" t="str">
            <v>Sudeste</v>
          </cell>
          <cell r="J23" t="str">
            <v>Minas Gerais</v>
          </cell>
          <cell r="K23" t="str">
            <v>Belo Horizonte</v>
          </cell>
          <cell r="L23">
            <v>6424</v>
          </cell>
        </row>
        <row r="24">
          <cell r="B24"/>
          <cell r="C24" t="str">
            <v>FERRAMENTARIA</v>
          </cell>
          <cell r="D24">
            <v>2210</v>
          </cell>
          <cell r="G24" t="str">
            <v>DADOS</v>
          </cell>
          <cell r="I24" t="str">
            <v>Sudeste</v>
          </cell>
          <cell r="J24" t="str">
            <v>Minas Gerais</v>
          </cell>
          <cell r="K24" t="str">
            <v>Betim</v>
          </cell>
          <cell r="L24">
            <v>7518</v>
          </cell>
        </row>
        <row r="25">
          <cell r="F25" t="str">
            <v>Visitantes</v>
          </cell>
          <cell r="G25">
            <v>115</v>
          </cell>
          <cell r="I25" t="str">
            <v>Sudeste</v>
          </cell>
          <cell r="J25" t="str">
            <v>Esperíto Santo</v>
          </cell>
          <cell r="K25" t="str">
            <v>Vitória</v>
          </cell>
          <cell r="L25">
            <v>5280</v>
          </cell>
        </row>
        <row r="26">
          <cell r="F26" t="str">
            <v>Leads Qual.</v>
          </cell>
          <cell r="G26">
            <v>73</v>
          </cell>
        </row>
        <row r="27">
          <cell r="F27" t="str">
            <v>Negocioação</v>
          </cell>
          <cell r="G27">
            <v>45</v>
          </cell>
        </row>
        <row r="28">
          <cell r="F28" t="str">
            <v>Fechados</v>
          </cell>
          <cell r="G28">
            <v>40</v>
          </cell>
        </row>
        <row r="31">
          <cell r="G31" t="str">
            <v>VALORES</v>
          </cell>
        </row>
        <row r="32">
          <cell r="F32" t="str">
            <v>Arrecadação Total</v>
          </cell>
          <cell r="G32">
            <v>300000</v>
          </cell>
        </row>
        <row r="33">
          <cell r="F33" t="str">
            <v>Fun. de Reserva</v>
          </cell>
          <cell r="G33">
            <v>-45000</v>
          </cell>
        </row>
        <row r="34">
          <cell r="F34" t="str">
            <v>Água</v>
          </cell>
          <cell r="G34">
            <v>-77500</v>
          </cell>
        </row>
        <row r="35">
          <cell r="F35" t="str">
            <v>Luz</v>
          </cell>
          <cell r="G35">
            <v>-85000</v>
          </cell>
        </row>
        <row r="36">
          <cell r="F36" t="str">
            <v>Segurança</v>
          </cell>
          <cell r="G36">
            <v>-18000</v>
          </cell>
        </row>
        <row r="37">
          <cell r="F37" t="str">
            <v>Limpeza</v>
          </cell>
          <cell r="G37">
            <v>-12000</v>
          </cell>
        </row>
        <row r="38">
          <cell r="F38" t="str">
            <v>Manutenção</v>
          </cell>
          <cell r="G38">
            <v>-18000</v>
          </cell>
        </row>
        <row r="39">
          <cell r="F39" t="str">
            <v>Subtotal Despesas</v>
          </cell>
          <cell r="G39">
            <v>44500</v>
          </cell>
        </row>
        <row r="40">
          <cell r="F40" t="str">
            <v>Aluguel Salão de Festas</v>
          </cell>
          <cell r="G40">
            <v>18000</v>
          </cell>
        </row>
        <row r="41">
          <cell r="F41" t="str">
            <v>Pintura Fachada</v>
          </cell>
          <cell r="G41">
            <v>-10000</v>
          </cell>
        </row>
        <row r="42">
          <cell r="F42" t="str">
            <v>Total Líquido Final</v>
          </cell>
          <cell r="G42">
            <v>52500</v>
          </cell>
        </row>
        <row r="45">
          <cell r="G45" t="str">
            <v>Produção Diária</v>
          </cell>
        </row>
        <row r="46">
          <cell r="F46" t="str">
            <v>Máquina 1</v>
          </cell>
          <cell r="G46">
            <v>4646</v>
          </cell>
        </row>
        <row r="47">
          <cell r="F47" t="str">
            <v>Máquina 2</v>
          </cell>
          <cell r="G47">
            <v>4624</v>
          </cell>
        </row>
        <row r="48">
          <cell r="F48" t="str">
            <v>Máquina 3</v>
          </cell>
          <cell r="G48">
            <v>2771</v>
          </cell>
        </row>
        <row r="49">
          <cell r="F49" t="str">
            <v>Máquina 4</v>
          </cell>
          <cell r="G49">
            <v>1092</v>
          </cell>
        </row>
        <row r="50">
          <cell r="F50" t="str">
            <v>Máquina 5</v>
          </cell>
          <cell r="G50">
            <v>4890</v>
          </cell>
        </row>
        <row r="51">
          <cell r="F51" t="str">
            <v>Máquina 6</v>
          </cell>
          <cell r="G51">
            <v>1000</v>
          </cell>
        </row>
        <row r="52">
          <cell r="F52" t="str">
            <v>Máquina 7</v>
          </cell>
          <cell r="G52">
            <v>6600</v>
          </cell>
        </row>
        <row r="53">
          <cell r="F53" t="str">
            <v>Máquina 8</v>
          </cell>
          <cell r="G53">
            <v>4734</v>
          </cell>
        </row>
        <row r="54">
          <cell r="F54" t="str">
            <v>Máquina 9</v>
          </cell>
          <cell r="G54">
            <v>1314</v>
          </cell>
        </row>
        <row r="55">
          <cell r="F55" t="str">
            <v>Máquina 10</v>
          </cell>
          <cell r="G55">
            <v>1157</v>
          </cell>
        </row>
        <row r="56">
          <cell r="F56" t="str">
            <v>Máquina 11</v>
          </cell>
          <cell r="G56">
            <v>5980</v>
          </cell>
        </row>
        <row r="57">
          <cell r="F57" t="str">
            <v>Máquina 12</v>
          </cell>
          <cell r="G57">
            <v>1929</v>
          </cell>
        </row>
        <row r="58">
          <cell r="F58" t="str">
            <v>Máquina 13</v>
          </cell>
          <cell r="G58">
            <v>3530</v>
          </cell>
        </row>
        <row r="59">
          <cell r="F59" t="str">
            <v>Máquina 14</v>
          </cell>
          <cell r="G59">
            <v>2393</v>
          </cell>
        </row>
        <row r="60">
          <cell r="F60" t="str">
            <v>Máquina 15</v>
          </cell>
          <cell r="G60">
            <v>2000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BALHANDO MINIGRÁFICOS"/>
      <sheetName val="CRIANDO MINIGRÁFICOS"/>
      <sheetName val="GUIA VISUAL"/>
      <sheetName val="TIPOS GRÁFICOS "/>
      <sheetName val="BASES"/>
      <sheetName val="BASES ATIVIDADE"/>
    </sheetNames>
    <sheetDataSet>
      <sheetData sheetId="0"/>
      <sheetData sheetId="1"/>
      <sheetData sheetId="2"/>
      <sheetData sheetId="3"/>
      <sheetData sheetId="4">
        <row r="3">
          <cell r="G3" t="str">
            <v>REALIZADO</v>
          </cell>
          <cell r="L3" t="str">
            <v>MATRÍCULAS</v>
          </cell>
        </row>
        <row r="4">
          <cell r="K4" t="str">
            <v>Argentina</v>
          </cell>
          <cell r="L4">
            <v>4810199</v>
          </cell>
        </row>
        <row r="5">
          <cell r="K5" t="str">
            <v>Brasil</v>
          </cell>
          <cell r="L5">
            <v>8736545</v>
          </cell>
        </row>
        <row r="6">
          <cell r="K6" t="str">
            <v>Chile</v>
          </cell>
          <cell r="L6">
            <v>2893005</v>
          </cell>
        </row>
        <row r="7">
          <cell r="K7" t="str">
            <v>Colômbia</v>
          </cell>
          <cell r="L7">
            <v>7607249</v>
          </cell>
        </row>
        <row r="8">
          <cell r="K8" t="str">
            <v>Equador</v>
          </cell>
          <cell r="L8">
            <v>7152586</v>
          </cell>
        </row>
        <row r="9">
          <cell r="K9" t="str">
            <v>Paraguai</v>
          </cell>
          <cell r="L9">
            <v>7089610</v>
          </cell>
        </row>
        <row r="10">
          <cell r="K10" t="str">
            <v>Peru</v>
          </cell>
          <cell r="L10">
            <v>4909504</v>
          </cell>
        </row>
        <row r="11">
          <cell r="K11" t="str">
            <v>Uruguai</v>
          </cell>
          <cell r="L11">
            <v>2661914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órmulas e Funções"/>
      <sheetName val="Operadores"/>
      <sheetName val="SOMA"/>
      <sheetName val="AUTOSOMA"/>
      <sheetName val="MÉDIA"/>
      <sheetName val="MÍNIMO e MÁXIMO"/>
      <sheetName val="CONT.VALORES"/>
      <sheetName val="PROCV"/>
      <sheetName val="PROCV (BUSCA APROXIMADA)"/>
      <sheetName val="PROCX"/>
      <sheetName val="SOMASE E SOMASES"/>
      <sheetName val="Ajuda"/>
      <sheetName val="Preenchimento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7">
          <cell r="I7">
            <v>0</v>
          </cell>
          <cell r="J7">
            <v>0.02</v>
          </cell>
        </row>
        <row r="8">
          <cell r="I8">
            <v>10000</v>
          </cell>
          <cell r="J8">
            <v>0.03</v>
          </cell>
        </row>
        <row r="9">
          <cell r="I9">
            <v>15000</v>
          </cell>
          <cell r="J9">
            <v>0.04</v>
          </cell>
        </row>
        <row r="10">
          <cell r="I10">
            <v>20000</v>
          </cell>
          <cell r="J10">
            <v>0.05</v>
          </cell>
        </row>
        <row r="11">
          <cell r="I11">
            <v>25000</v>
          </cell>
          <cell r="J11">
            <v>0.06</v>
          </cell>
        </row>
        <row r="12">
          <cell r="I12">
            <v>30000</v>
          </cell>
          <cell r="J12">
            <v>7.0000000000000007E-2</v>
          </cell>
        </row>
      </sheetData>
      <sheetData sheetId="9" refreshError="1"/>
      <sheetData sheetId="10" refreshError="1"/>
      <sheetData sheetId="11" refreshError="1"/>
      <sheetData sheetId="1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atia aparecida" id="{86C512C1-E5D9-4DDF-9808-471851D0D0A4}" userId="af34002ee13d8922" providerId="Windows Live"/>
  <person displayName="integral" id="{DA56F8E3-BF34-479F-B9D1-897BC0A7CAF6}" userId="S-1-5-21-1260383985-3331312934-2942625827-1184" providerId="AD"/>
  <person displayName="Clarify | ADM" id="{9198880D-8DA1-4861-9815-0D7944BD2537}" userId="S::clarify100@progestiona.onmicrosoft.com::dfe9f780-92c1-49d9-af97-3ebd1140d00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492E9A-E2E9-434F-9966-3E4D004AF781}" name="Tabela1" displayName="Tabela1" ref="G4:G5" totalsRowShown="0" headerRowDxfId="90" dataDxfId="88" headerRowBorderDxfId="89" tableBorderDxfId="87" totalsRowBorderDxfId="86">
  <autoFilter ref="G4:G5" xr:uid="{B49501CA-5721-4E2F-95F0-A35E86DF39E4}">
    <filterColumn colId="0" hiddenButton="1"/>
  </autoFilter>
  <tableColumns count="1">
    <tableColumn id="1" xr3:uid="{A860385A-DEE4-423C-B76B-8432B4FF1C5A}" name="Data Atual" dataDxfId="85">
      <calculatedColumnFormula>TODAY()</calculatedColumnFormula>
    </tableColumn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53930F49-2BE3-42C9-9AA8-3EF3BA337520}" name="tBLORDEMDIAUTIL2833" displayName="tBLORDEMDIAUTIL2833" ref="J5:L23" totalsRowShown="0" headerRowDxfId="32" dataDxfId="30" headerRowBorderDxfId="31" tableBorderDxfId="29">
  <autoFilter ref="J5:L23" xr:uid="{1C4004AC-3143-493D-B46F-AEA147210C80}">
    <filterColumn colId="0" hiddenButton="1"/>
    <filterColumn colId="1" hiddenButton="1"/>
    <filterColumn colId="2" hiddenButton="1"/>
  </autoFilter>
  <tableColumns count="3">
    <tableColumn id="1" xr3:uid="{01678F0E-AAB1-4661-AD0D-4252BEC91BA1}" name="NÚMERO DE FIM DE SEMANA" dataDxfId="28"/>
    <tableColumn id="2" xr3:uid="{C42DB885-90CF-431A-858E-AF9186CF644A}" name="DIAS DE FIM DE SEMANA" dataDxfId="27"/>
    <tableColumn id="3" xr3:uid="{97EF65FF-DCEA-48E0-9492-32A6274A4191}" name="TEXTO DE FIM DE SEMANA" dataDxfId="26"/>
  </tableColumns>
  <tableStyleInfo name="TableStyleMedium11" showFirstColumn="1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D15E61D-BFF3-4DB4-8D97-FD42E88A103F}" name="Feriados" displayName="Feriados" ref="G5:H18" totalsRowShown="0" headerRowDxfId="25" dataDxfId="24">
  <autoFilter ref="G5:H18" xr:uid="{8D15E61D-BFF3-4DB4-8D97-FD42E88A103F}"/>
  <tableColumns count="2">
    <tableColumn id="1" xr3:uid="{A235AFD0-CBAD-4AA9-9FB3-5C2170D11426}" name="Feriados" dataDxfId="23"/>
    <tableColumn id="2" xr3:uid="{DFEEE539-B644-4493-B703-DC419FCCD28C}" name="Descrição" dataDxfId="22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798F1B4-A550-4912-8AD2-E5E8B107377E}" name="TblAumentoSalário" displayName="TblAumentoSalário" ref="B4:E18" totalsRowShown="0" headerRowDxfId="21" dataDxfId="19" headerRowBorderDxfId="20" tableBorderDxfId="18" totalsRowBorderDxfId="17">
  <autoFilter ref="B4:E18" xr:uid="{9A3E92F9-6AC1-4E37-B7E3-6B4C86D245AE}">
    <filterColumn colId="0" hiddenButton="1"/>
    <filterColumn colId="1" hiddenButton="1"/>
    <filterColumn colId="2" hiddenButton="1"/>
    <filterColumn colId="3" hiddenButton="1"/>
  </autoFilter>
  <tableColumns count="4">
    <tableColumn id="1" xr3:uid="{B507F587-3816-4D72-9408-11E122F79B4B}" name="TAREFA" dataDxfId="16"/>
    <tableColumn id="2" xr3:uid="{DDE8E3A8-81D2-4127-8761-95D64A4893B4}" name="INÍCIO" dataDxfId="15"/>
    <tableColumn id="3" xr3:uid="{FFF1AAB9-538A-4C34-9685-BA87661350CB}" name="HORA" dataDxfId="1"/>
    <tableColumn id="4" xr3:uid="{9AE89203-89E9-41E1-BBCD-CA93801DF78A}" name="DATA LIMITE" dataDxfId="0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722BBA2B-B127-4DA6-A0B3-3D05E2901A4F}" name="Tabela33" displayName="Tabela33" ref="B5:E25" totalsRowShown="0" headerRowDxfId="14" headerRowBorderDxfId="13" tableBorderDxfId="12" totalsRowBorderDxfId="11" headerRowCellStyle="Normal 2">
  <autoFilter ref="B5:E25" xr:uid="{722BBA2B-B127-4DA6-A0B3-3D05E2901A4F}"/>
  <tableColumns count="4">
    <tableColumn id="1" xr3:uid="{62E02E30-29CF-4044-863F-684896BF5B15}" name="Nome" dataDxfId="10" dataCellStyle="Normal 2"/>
    <tableColumn id="2" xr3:uid="{C480C169-4599-4D55-93F3-5DEC2AE37797}" name="E-mail" dataDxfId="9" dataCellStyle="Normal 2"/>
    <tableColumn id="3" xr3:uid="{E579536B-AC07-4297-A235-2343A40D92BA}" name="WhatsApp" dataDxfId="8" dataCellStyle="Normal 2"/>
    <tableColumn id="4" xr3:uid="{756A59D0-53A1-4140-9AC3-5A716FAD2BEA}" name="Facebook" dataDxfId="7" dataCellStyle="Normal 2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82068E-E5F8-4F40-ABF1-9EA1B4E0EFF2}" name="TabelaTexto1" displayName="TabelaTexto1" ref="B4:F9" totalsRowShown="0" headerRowDxfId="84" headerRowBorderDxfId="83" tableBorderDxfId="82" totalsRowBorderDxfId="81">
  <autoFilter ref="B4:F9" xr:uid="{7A97EFE6-059C-4B5D-AC3A-B20B6155CE03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A8963691-1461-4338-985C-9942ABFFF50F}" name="ENDEREÇO" dataDxfId="80"/>
    <tableColumn id="2" xr3:uid="{48C5256C-E42C-47C8-926A-AA6682269B1C}" name="ARRUMAR" dataDxfId="79"/>
    <tableColumn id="3" xr3:uid="{38CFDDCF-BF7E-4DB2-8281-5EAF519138B3}" name="MINÚSCULA" dataDxfId="78"/>
    <tableColumn id="4" xr3:uid="{1AF50CA2-AC87-4A13-AAAD-9FE4CBF6FB12}" name="MAÍUSCULA" dataDxfId="77"/>
    <tableColumn id="5" xr3:uid="{FD4961CB-0404-4F41-8EED-E0A556555E0F}" name="PRI.MAÍUSCULA" dataDxfId="7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4101D09-7286-4E4A-9426-60EDE4A427FD}" name="TabelaTexto3" displayName="TabelaTexto3" ref="B77:E84" totalsRowShown="0" headerRowDxfId="75" headerRowBorderDxfId="74" tableBorderDxfId="73" totalsRowBorderDxfId="72">
  <autoFilter ref="B77:E84" xr:uid="{E6549090-827C-455D-ADCB-72E7F33A4C31}">
    <filterColumn colId="0" hiddenButton="1"/>
    <filterColumn colId="1" hiddenButton="1"/>
    <filterColumn colId="2" hiddenButton="1"/>
    <filterColumn colId="3" hiddenButton="1"/>
  </autoFilter>
  <tableColumns count="4">
    <tableColumn id="1" xr3:uid="{AA005E59-8714-4B76-A191-9FAE66E4E961}" name="ID" dataDxfId="71"/>
    <tableColumn id="2" xr3:uid="{7A5BC3DC-6BB5-4893-90F1-0D0032AAE0D7}" name="SEM TRAÇO" dataDxfId="70"/>
    <tableColumn id="3" xr3:uid="{FD3E575C-8A4A-46E8-AF1E-356C734BE7D5}" name="SEM BARRA" dataDxfId="69"/>
    <tableColumn id="4" xr3:uid="{0A26441A-5721-4DBC-A474-A839AABEB5A7}" name="SEM MASCARA" dataDxfId="6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7A31EC5-7E41-4C4A-ACE7-C7F83B43B5C0}" name="TabelaTexto4" displayName="TabelaTexto4" ref="B105:D133" totalsRowShown="0" headerRowDxfId="67" tableBorderDxfId="66">
  <autoFilter ref="B105:D133" xr:uid="{311C5053-7F4A-4209-BAB9-7C13F996BF91}">
    <filterColumn colId="0" hiddenButton="1"/>
    <filterColumn colId="1" hiddenButton="1"/>
    <filterColumn colId="2" hiddenButton="1"/>
  </autoFilter>
  <tableColumns count="3">
    <tableColumn id="1" xr3:uid="{072C66B5-229E-43C7-8AAF-F88B203CE7A2}" name="VALOR" dataDxfId="65"/>
    <tableColumn id="2" xr3:uid="{B77D0E85-2803-451B-86A8-686108C57E7B}" name="FORMATO" dataDxfId="64"/>
    <tableColumn id="3" xr3:uid="{B59DF40E-9EC0-4261-A478-19BA82F10039}" name="RESULTADO" dataDxfId="6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9EFDB4C-FE10-4F96-BF50-28532C7FE81A}" name="TabelaAtividade2" displayName="TabelaAtividade2" ref="B4:D29" totalsRowShown="0" headerRowDxfId="62" headerRowBorderDxfId="61" tableBorderDxfId="60" totalsRowBorderDxfId="59">
  <autoFilter ref="B4:D29" xr:uid="{6FA8B90C-8C86-4577-AAF7-F5B6A5C622B8}">
    <filterColumn colId="0" hiddenButton="1"/>
    <filterColumn colId="1" hiddenButton="1"/>
    <filterColumn colId="2" hiddenButton="1"/>
  </autoFilter>
  <tableColumns count="3">
    <tableColumn id="1" xr3:uid="{937931FC-4E0B-49CA-AEAC-926B43BDB9E3}" name="Nome" dataDxfId="58"/>
    <tableColumn id="2" xr3:uid="{20CE4B9D-32BD-4051-8D2C-CB10D2A8B8FF}" name="Sobrenome" dataDxfId="57"/>
    <tableColumn id="3" xr3:uid="{6D05481B-109C-4FC1-86EB-2D21C2B2FDC2}" name="Nome Completo" dataDxfId="5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D375686-C8B3-49B6-9911-3743860EBC26}" name="TabelaAtividade3" displayName="TabelaAtividade3" ref="B4:D29" totalsRowShown="0" headerRowDxfId="55" headerRowBorderDxfId="54" tableBorderDxfId="53" totalsRowBorderDxfId="52">
  <autoFilter ref="B4:D29" xr:uid="{4ABC10B2-19E5-4047-B395-5D342CCFDF19}">
    <filterColumn colId="0" hiddenButton="1"/>
    <filterColumn colId="1" hiddenButton="1"/>
    <filterColumn colId="2" hiddenButton="1"/>
  </autoFilter>
  <tableColumns count="3">
    <tableColumn id="1" xr3:uid="{5401A916-C352-4D25-AB31-DA80E6125E2E}" name="Nome" dataDxfId="51"/>
    <tableColumn id="2" xr3:uid="{369AF81D-BE1E-49AD-8722-FC43BD80ED04}" name="Sobrenome" dataDxfId="50"/>
    <tableColumn id="3" xr3:uid="{7E833A3E-D911-4276-B428-AD3519B7C010}" name="Nome Completo" dataDxfId="4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17F65A56-9F58-45FC-85F8-0DA4BA6FCB5F}" name="Tbl_DATAM_FIMMES24" displayName="Tbl_DATAM_FIMMES24" ref="B7:E16" totalsRowShown="0" headerRowDxfId="48" dataDxfId="47">
  <autoFilter ref="B7:E16" xr:uid="{C36AA2EC-B126-4658-91E6-0601D6D80F20}">
    <filterColumn colId="0" hiddenButton="1"/>
    <filterColumn colId="1" hiddenButton="1"/>
    <filterColumn colId="2" hiddenButton="1"/>
    <filterColumn colId="3" hiddenButton="1"/>
  </autoFilter>
  <tableColumns count="4">
    <tableColumn id="1" xr3:uid="{CF80C68E-6EF5-45F3-A3C2-684174A2A7E0}" name="INÍCIO" dataDxfId="46"/>
    <tableColumn id="2" xr3:uid="{C6742171-1DF4-4807-9E44-6BB0191BC9B5}" name="MESES" dataDxfId="45"/>
    <tableColumn id="3" xr3:uid="{FCAFF45B-6129-4661-9959-972CB2ED98DD}" name="DATAM" dataDxfId="44"/>
    <tableColumn id="4" xr3:uid="{07F02854-588A-483D-A50C-1551EE8B4794}" name="FIMMES" dataDxfId="43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A0A244E4-C68F-43B9-90E9-BCD0EECD87E5}" name="Tbl_DIATRABALHO.INT2530" displayName="Tbl_DIATRABALHO.INT2530" ref="B6:D10" totalsRowShown="0" headerRowDxfId="42" dataDxfId="41">
  <autoFilter ref="B6:D10" xr:uid="{FF4557B9-CF2C-4231-B24B-2A468A0BCC54}">
    <filterColumn colId="0" hiddenButton="1"/>
    <filterColumn colId="1" hiddenButton="1"/>
    <filterColumn colId="2" hiddenButton="1"/>
  </autoFilter>
  <tableColumns count="3">
    <tableColumn id="1" xr3:uid="{D8474F62-3094-41AF-AAE2-57268E0CE1E0}" name="Início" dataDxfId="40"/>
    <tableColumn id="2" xr3:uid="{1ADC1083-8265-4ED3-A12D-ED45CC701933}" name="Dias" dataDxfId="39"/>
    <tableColumn id="4" xr3:uid="{4457C534-11D4-4A68-B4D3-489DEE9B3C4F}" name="DIAS ÚTEIS" dataDxfId="38"/>
  </tableColumns>
  <tableStyleInfo name="TableStyleMedium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ABA0ABBA-6745-4B70-87D6-DEF20A633319}" name="Tbl_DIATRABALHO.INT152631" displayName="Tbl_DIATRABALHO.INT152631" ref="B14:D18" totalsRowShown="0" headerRowDxfId="37" dataDxfId="36">
  <autoFilter ref="B14:D18" xr:uid="{82B17B92-4FFD-4805-9B3C-7DADF250A3C5}">
    <filterColumn colId="0" hiddenButton="1"/>
    <filterColumn colId="1" hiddenButton="1"/>
    <filterColumn colId="2" hiddenButton="1"/>
  </autoFilter>
  <tableColumns count="3">
    <tableColumn id="1" xr3:uid="{3DAD95CC-EE9F-4A43-B479-74841E82E4A7}" name="Início" dataDxfId="35"/>
    <tableColumn id="2" xr3:uid="{FF5045FA-2C71-422D-88DA-B49ADA6C68C5}" name="Término" dataDxfId="34"/>
    <tableColumn id="4" xr3:uid="{C6CC3CB5-801D-4A56-ACB5-A90824059A70}" name="DIAS ÚTEIS" dataDxfId="33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71" dT="2023-12-21T00:07:14.91" personId="{DA56F8E3-BF34-479F-B9D1-897BC0A7CAF6}" id="{171FD28D-71F7-49E6-817D-2254C10F510E}">
    <text>Peso / Altura ^ 2</text>
  </threadedComment>
  <threadedComment ref="E96" dT="2024-10-21T13:18:10.42" personId="{9198880D-8DA1-4861-9815-0D7944BD2537}" id="{590CEAC6-1858-4A9E-88AC-16F371DF0311}">
    <text>Total * Percentual de Comissão</text>
  </threadedComment>
  <threadedComment ref="F96" dT="2024-10-21T13:19:20.49" personId="{9198880D-8DA1-4861-9815-0D7944BD2537}" id="{242B4B29-CFDE-4155-A28A-09408749C60F}">
    <text>Total Geral + Valor Comissão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4" dT="2023-12-20T23:26:19.14" personId="{DA56F8E3-BF34-479F-B9D1-897BC0A7CAF6}" id="{41BFC7BD-065F-4035-8010-6AD8C73B9794}">
    <text>Soma de Salário + Outros</text>
  </threadedComment>
  <threadedComment ref="B10" dT="2023-12-20T23:27:12.57" personId="{DA56F8E3-BF34-479F-B9D1-897BC0A7CAF6}" id="{CAEEFE1B-2B50-4644-A55F-9BAA4DE825E5}">
    <text>Soma de Aluguel + Luz + Agua + Internet + Compras</text>
  </threadedComment>
  <threadedComment ref="K11" dT="2023-12-20T23:28:40.18" personId="{DA56F8E3-BF34-479F-B9D1-897BC0A7CAF6}" id="{4918B97F-E199-4F86-8A0B-9206EEA97F58}">
    <text>Restante * Quantidade de meses</text>
  </threadedComment>
  <threadedComment ref="K12" dT="2023-12-20T23:29:36.57" personId="{DA56F8E3-BF34-479F-B9D1-897BC0A7CAF6}" id="{E69EC080-E621-43E9-AEF8-DD56990D0AEA}">
    <text>Valor do Carro - Entrada</text>
  </threadedComment>
  <threadedComment ref="K14" dT="2023-12-21T00:06:49.32" personId="{DA56F8E3-BF34-479F-B9D1-897BC0A7CAF6}" id="{16847CE3-5B67-492F-B24A-B1A3EBA9B616}">
    <text>Valor Financiado / Parcelas sem juros</text>
  </threadedComment>
  <threadedComment ref="A19" dT="2023-12-20T23:27:35.55" personId="{DA56F8E3-BF34-479F-B9D1-897BC0A7CAF6}" id="{19833A26-3FC1-408A-90DB-78C35A794BF6}">
    <text>Total de Receitas - Total de Despesas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38" dT="2024-11-22T13:16:19.20" personId="{86C512C1-E5D9-4DDF-9808-471851D0D0A4}" id="{E1DB3A2F-F6C9-47D4-9C2C-DDFFDB14E85F}">
    <text xml:space="preserve">Criar o Acumulo de Horas 37:30:55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2.xml"/><Relationship Id="rId4" Type="http://schemas.microsoft.com/office/2017/10/relationships/threadedComment" Target="../threadedComments/threadedComment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8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4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5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16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19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6.x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7.x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0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21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2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2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2.xml"/><Relationship Id="rId7" Type="http://schemas.openxmlformats.org/officeDocument/2006/relationships/table" Target="../tables/table11.xml"/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https://www.anbima.com.br/feriados/fer_nacionais/2024.asp" TargetMode="Externa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25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26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27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28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30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3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3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3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5.xml"/><Relationship Id="rId2" Type="http://schemas.openxmlformats.org/officeDocument/2006/relationships/printerSettings" Target="../printerSettings/printerSettings34.bin"/><Relationship Id="rId1" Type="http://schemas.openxmlformats.org/officeDocument/2006/relationships/hyperlink" Target="mailto:biancad@teste.com" TargetMode="External"/><Relationship Id="rId4" Type="http://schemas.openxmlformats.org/officeDocument/2006/relationships/table" Target="../tables/table13.xm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3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E49A2-1262-4BB0-B606-8FB6EF23638D}">
  <dimension ref="A1:U57"/>
  <sheetViews>
    <sheetView showGridLines="0" showRowColHeaders="0" topLeftCell="A4" zoomScale="90" zoomScaleNormal="90" workbookViewId="0">
      <selection activeCell="U30" sqref="U30"/>
    </sheetView>
  </sheetViews>
  <sheetFormatPr defaultColWidth="0" defaultRowHeight="15" zeroHeight="1"/>
  <cols>
    <col min="1" max="21" width="9.140625" customWidth="1"/>
    <col min="22" max="16384" width="9.140625" hidden="1"/>
  </cols>
  <sheetData>
    <row r="1" customFormat="1"/>
    <row r="2" customFormat="1"/>
    <row r="3" customFormat="1"/>
    <row r="4" customFormat="1"/>
    <row r="5" customFormat="1"/>
    <row r="6" customFormat="1"/>
    <row r="7" customFormat="1"/>
    <row r="8" customFormat="1"/>
    <row r="9" customFormat="1"/>
    <row r="10" customFormat="1"/>
    <row r="11" customFormat="1"/>
    <row r="12" customFormat="1"/>
    <row r="13" customFormat="1"/>
    <row r="14" customFormat="1"/>
    <row r="15" customFormat="1"/>
    <row r="16" customFormat="1"/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  <row r="26" customFormat="1"/>
    <row r="27" customFormat="1"/>
    <row r="28" customFormat="1"/>
    <row r="29" customFormat="1"/>
    <row r="30" customFormat="1"/>
    <row r="31" customFormat="1"/>
    <row r="32" customFormat="1"/>
    <row r="33" customFormat="1"/>
    <row r="34" customFormat="1" hidden="1"/>
    <row r="35" customFormat="1" hidden="1"/>
    <row r="36" customFormat="1" hidden="1"/>
    <row r="37" customFormat="1" hidden="1"/>
    <row r="38" customFormat="1" hidden="1"/>
    <row r="39" customFormat="1" hidden="1"/>
    <row r="40" customFormat="1" hidden="1"/>
    <row r="41" customFormat="1" hidden="1"/>
    <row r="42" customFormat="1" hidden="1"/>
    <row r="43" customFormat="1" hidden="1"/>
    <row r="44" customFormat="1" hidden="1"/>
    <row r="45" customFormat="1" hidden="1"/>
    <row r="46" customFormat="1" hidden="1"/>
    <row r="47" customFormat="1" hidden="1"/>
    <row r="48" customFormat="1" hidden="1"/>
    <row r="49" customFormat="1" hidden="1"/>
    <row r="50" customFormat="1" hidden="1"/>
    <row r="51" customFormat="1" hidden="1"/>
    <row r="52" customFormat="1" hidden="1"/>
    <row r="53" customFormat="1" hidden="1"/>
    <row r="54" customFormat="1" hidden="1"/>
    <row r="55" customFormat="1" hidden="1"/>
    <row r="56" customFormat="1" hidden="1"/>
    <row r="57" customFormat="1" hidden="1"/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3D964-5BA0-4F91-A13C-C6686C3E0BEB}">
  <sheetPr codeName="Planilha59"/>
  <dimension ref="B1:I12"/>
  <sheetViews>
    <sheetView showGridLines="0" workbookViewId="0">
      <selection activeCell="C3" sqref="C3"/>
    </sheetView>
  </sheetViews>
  <sheetFormatPr defaultColWidth="9.28515625" defaultRowHeight="15"/>
  <cols>
    <col min="1" max="1" width="1.5703125" style="1" customWidth="1"/>
    <col min="2" max="2" width="21.7109375" style="1" customWidth="1"/>
    <col min="3" max="3" width="10.5703125" style="1" customWidth="1"/>
    <col min="4" max="7" width="20" style="1" bestFit="1" customWidth="1"/>
    <col min="8" max="8" width="21.28515625" style="1" bestFit="1" customWidth="1"/>
    <col min="9" max="9" width="26.28515625" style="1" customWidth="1"/>
    <col min="10" max="16384" width="9.28515625" style="1"/>
  </cols>
  <sheetData>
    <row r="1" spans="2:9" ht="7.5" customHeight="1" thickBot="1"/>
    <row r="2" spans="2:9" ht="32.25" thickBot="1">
      <c r="B2" s="345" t="s">
        <v>248</v>
      </c>
      <c r="C2" s="345" t="s">
        <v>1724</v>
      </c>
      <c r="D2" s="345" t="s">
        <v>1725</v>
      </c>
      <c r="E2" s="345" t="s">
        <v>1726</v>
      </c>
      <c r="F2" s="345" t="s">
        <v>1727</v>
      </c>
      <c r="G2" s="345" t="s">
        <v>1728</v>
      </c>
      <c r="H2" s="345" t="s">
        <v>1731</v>
      </c>
      <c r="I2" s="345" t="s">
        <v>1732</v>
      </c>
    </row>
    <row r="3" spans="2:9">
      <c r="B3" s="147" t="s">
        <v>1997</v>
      </c>
      <c r="C3" s="274">
        <v>1</v>
      </c>
      <c r="D3" s="147">
        <v>45163</v>
      </c>
      <c r="E3" s="275">
        <v>0.34375</v>
      </c>
      <c r="F3" s="276" t="s">
        <v>1589</v>
      </c>
      <c r="G3" s="276" t="s">
        <v>1729</v>
      </c>
      <c r="H3" s="276" t="s">
        <v>1730</v>
      </c>
      <c r="I3" s="276"/>
    </row>
    <row r="4" spans="2:9">
      <c r="B4" s="10"/>
      <c r="C4" s="11"/>
      <c r="D4" s="10"/>
      <c r="E4" s="275"/>
      <c r="F4" s="11"/>
      <c r="G4" s="276"/>
      <c r="H4" s="11"/>
      <c r="I4" s="11"/>
    </row>
    <row r="5" spans="2:9">
      <c r="B5" s="10"/>
      <c r="C5" s="11"/>
      <c r="D5" s="10"/>
      <c r="E5" s="275"/>
      <c r="F5" s="11"/>
      <c r="G5" s="276"/>
      <c r="H5" s="11"/>
      <c r="I5" s="11"/>
    </row>
    <row r="6" spans="2:9">
      <c r="B6" s="10"/>
      <c r="C6" s="11"/>
      <c r="D6" s="10"/>
      <c r="E6" s="11"/>
      <c r="F6" s="11"/>
      <c r="G6" s="276"/>
      <c r="H6" s="11"/>
      <c r="I6" s="11"/>
    </row>
    <row r="7" spans="2:9">
      <c r="B7" s="10"/>
      <c r="C7" s="11"/>
      <c r="D7" s="10"/>
      <c r="E7" s="11"/>
      <c r="F7" s="11"/>
      <c r="G7" s="276"/>
      <c r="H7" s="11"/>
      <c r="I7" s="11"/>
    </row>
    <row r="8" spans="2:9">
      <c r="B8" s="10"/>
      <c r="C8" s="11"/>
      <c r="D8" s="10"/>
      <c r="E8" s="11"/>
      <c r="F8" s="11"/>
      <c r="G8" s="276"/>
      <c r="H8" s="11"/>
      <c r="I8" s="11"/>
    </row>
    <row r="9" spans="2:9">
      <c r="B9" s="10"/>
      <c r="C9" s="11"/>
      <c r="D9" s="10"/>
      <c r="E9" s="11"/>
      <c r="F9" s="11"/>
      <c r="G9" s="276"/>
      <c r="H9" s="11"/>
      <c r="I9" s="11"/>
    </row>
    <row r="10" spans="2:9">
      <c r="B10" s="10"/>
      <c r="C10" s="11"/>
      <c r="D10" s="10"/>
      <c r="E10" s="11"/>
      <c r="F10" s="11"/>
      <c r="G10" s="276"/>
      <c r="H10" s="11"/>
      <c r="I10" s="11"/>
    </row>
    <row r="11" spans="2:9">
      <c r="B11" s="10"/>
      <c r="C11" s="11"/>
      <c r="D11" s="10"/>
      <c r="E11" s="11"/>
      <c r="F11" s="11"/>
      <c r="G11" s="276"/>
      <c r="H11" s="11"/>
      <c r="I11" s="11"/>
    </row>
    <row r="12" spans="2:9">
      <c r="B12" s="10"/>
      <c r="C12" s="11"/>
      <c r="D12" s="10"/>
      <c r="E12" s="11"/>
      <c r="F12" s="11"/>
      <c r="G12" s="276"/>
      <c r="H12" s="11"/>
      <c r="I12" s="1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E44EA-3308-4C51-9228-DB2DB8234E27}">
  <dimension ref="A1"/>
  <sheetViews>
    <sheetView showGridLines="0" zoomScale="80" zoomScaleNormal="80" workbookViewId="0">
      <selection activeCell="R7" sqref="R7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00ACA-A8A3-4F04-B648-0B9FEE313BED}">
  <sheetPr codeName="Planilha58"/>
  <dimension ref="A1:U162"/>
  <sheetViews>
    <sheetView showGridLines="0" zoomScale="80" zoomScaleNormal="80" workbookViewId="0">
      <pane ySplit="2" topLeftCell="A39" activePane="bottomLeft" state="frozen"/>
      <selection activeCell="B3" sqref="B3"/>
      <selection pane="bottomLeft" activeCell="M56" sqref="M56"/>
    </sheetView>
  </sheetViews>
  <sheetFormatPr defaultColWidth="0" defaultRowHeight="0" customHeight="1" zeroHeight="1"/>
  <cols>
    <col min="1" max="1" width="2.28515625" style="1" customWidth="1"/>
    <col min="2" max="2" width="18.7109375" style="1" bestFit="1" customWidth="1"/>
    <col min="3" max="3" width="19.85546875" style="1" customWidth="1"/>
    <col min="4" max="4" width="17.140625" style="1" customWidth="1"/>
    <col min="5" max="5" width="25.140625" style="1" customWidth="1"/>
    <col min="6" max="6" width="21.7109375" style="1" customWidth="1"/>
    <col min="7" max="7" width="16.140625" style="1" customWidth="1"/>
    <col min="8" max="8" width="15.42578125" style="1" customWidth="1"/>
    <col min="9" max="9" width="14.5703125" style="1" customWidth="1"/>
    <col min="10" max="10" width="11.85546875" style="1" customWidth="1"/>
    <col min="11" max="11" width="14" style="1" customWidth="1"/>
    <col min="12" max="12" width="17.85546875" style="1" customWidth="1"/>
    <col min="13" max="13" width="15.5703125" style="1" customWidth="1"/>
    <col min="14" max="16" width="9.28515625" style="1" customWidth="1"/>
    <col min="17" max="21" width="0" style="1" hidden="1" customWidth="1"/>
    <col min="22" max="16384" width="9.28515625" style="1" hidden="1"/>
  </cols>
  <sheetData>
    <row r="1" s="15" customFormat="1" ht="9" customHeight="1"/>
    <row r="2" s="16" customFormat="1" ht="46.5" customHeight="1" thickBot="1"/>
    <row r="3" s="1" customFormat="1" ht="15.75" thickTop="1"/>
    <row r="4" s="1" customFormat="1" ht="15"/>
    <row r="5" s="1" customFormat="1" ht="15"/>
    <row r="6" s="1" customFormat="1" ht="15"/>
    <row r="7" s="1" customFormat="1" ht="15"/>
    <row r="8" ht="15"/>
    <row r="9" ht="15"/>
    <row r="10" ht="15"/>
    <row r="11" ht="15"/>
    <row r="12" s="1" customFormat="1" ht="15"/>
    <row r="13" s="1" customFormat="1" ht="15"/>
    <row r="14" s="1" customFormat="1" ht="15"/>
    <row r="15" s="1" customFormat="1" ht="15"/>
    <row r="16" s="1" customFormat="1" ht="15"/>
    <row r="17" ht="15"/>
    <row r="18" ht="15"/>
    <row r="19" ht="15"/>
    <row r="20" ht="15"/>
    <row r="21" ht="15"/>
    <row r="22" ht="15"/>
    <row r="23" ht="15"/>
    <row r="24" ht="15"/>
    <row r="25" ht="15"/>
    <row r="26" ht="15"/>
    <row r="27" ht="15"/>
    <row r="28" ht="15"/>
    <row r="29" ht="15"/>
    <row r="30" ht="15"/>
    <row r="31" ht="15"/>
    <row r="32" ht="15"/>
    <row r="33" spans="7:12" ht="15"/>
    <row r="34" spans="7:12" ht="15"/>
    <row r="35" spans="7:12" ht="15"/>
    <row r="36" spans="7:12" ht="15">
      <c r="G36" s="583" t="s">
        <v>2024</v>
      </c>
      <c r="H36" s="583"/>
      <c r="I36" s="583"/>
      <c r="J36" s="583"/>
      <c r="K36" s="583"/>
      <c r="L36" s="583"/>
    </row>
    <row r="37" spans="7:12" ht="16.5" customHeight="1">
      <c r="G37" s="583"/>
      <c r="H37" s="583"/>
      <c r="I37" s="583"/>
      <c r="J37" s="583"/>
      <c r="K37" s="583"/>
      <c r="L37" s="583"/>
    </row>
    <row r="38" spans="7:12" ht="15">
      <c r="G38"/>
      <c r="H38"/>
      <c r="I38"/>
      <c r="J38"/>
      <c r="K38"/>
      <c r="L38"/>
    </row>
    <row r="39" spans="7:12" ht="15">
      <c r="G39" s="549"/>
      <c r="H39" s="549"/>
      <c r="I39" s="549"/>
      <c r="J39" s="549"/>
      <c r="K39" s="549"/>
      <c r="L39" s="549"/>
    </row>
    <row r="40" spans="7:12" ht="15">
      <c r="G40" s="581" t="s">
        <v>2020</v>
      </c>
      <c r="H40" s="581"/>
      <c r="I40" s="582"/>
      <c r="J40" s="551" t="s">
        <v>2025</v>
      </c>
      <c r="K40" s="551" t="s">
        <v>2026</v>
      </c>
      <c r="L40" s="551" t="s">
        <v>360</v>
      </c>
    </row>
    <row r="41" spans="7:12" ht="15">
      <c r="G41" s="581"/>
      <c r="H41" s="581"/>
      <c r="I41" s="582"/>
      <c r="J41" s="548">
        <v>20</v>
      </c>
      <c r="K41" s="548">
        <v>30</v>
      </c>
      <c r="L41" s="334"/>
    </row>
    <row r="42" spans="7:12" ht="15">
      <c r="G42" s="547"/>
      <c r="H42" s="547"/>
      <c r="I42" s="547"/>
      <c r="J42" s="547"/>
      <c r="K42" s="547"/>
      <c r="L42" s="547"/>
    </row>
    <row r="43" spans="7:12" ht="15">
      <c r="G43" s="581" t="s">
        <v>2021</v>
      </c>
      <c r="H43" s="581"/>
      <c r="I43" s="582"/>
      <c r="J43" s="551" t="s">
        <v>2025</v>
      </c>
      <c r="K43" s="551" t="s">
        <v>2026</v>
      </c>
      <c r="L43" s="551" t="s">
        <v>360</v>
      </c>
    </row>
    <row r="44" spans="7:12" ht="15">
      <c r="G44" s="581"/>
      <c r="H44" s="581"/>
      <c r="I44" s="582"/>
      <c r="J44" s="548">
        <v>100</v>
      </c>
      <c r="K44" s="548">
        <v>15</v>
      </c>
      <c r="L44" s="334"/>
    </row>
    <row r="45" spans="7:12" ht="15">
      <c r="G45"/>
      <c r="H45"/>
      <c r="I45"/>
      <c r="J45"/>
      <c r="K45"/>
      <c r="L45"/>
    </row>
    <row r="46" spans="7:12" ht="15">
      <c r="G46" s="581" t="s">
        <v>2022</v>
      </c>
      <c r="H46" s="581"/>
      <c r="I46" s="582"/>
      <c r="J46" s="551" t="s">
        <v>2025</v>
      </c>
      <c r="K46" s="551" t="s">
        <v>2026</v>
      </c>
      <c r="L46" s="551" t="s">
        <v>360</v>
      </c>
    </row>
    <row r="47" spans="7:12" ht="15">
      <c r="G47" s="581"/>
      <c r="H47" s="581"/>
      <c r="I47" s="582"/>
      <c r="J47" s="548">
        <v>30</v>
      </c>
      <c r="K47" s="548">
        <v>5</v>
      </c>
      <c r="L47" s="334"/>
    </row>
    <row r="48" spans="7:12" ht="15">
      <c r="G48"/>
      <c r="H48"/>
      <c r="I48"/>
      <c r="J48"/>
      <c r="K48"/>
      <c r="L48"/>
    </row>
    <row r="49" spans="2:14" ht="15">
      <c r="G49" s="581" t="s">
        <v>2023</v>
      </c>
      <c r="H49" s="581"/>
      <c r="I49" s="582"/>
      <c r="J49" s="551" t="s">
        <v>2025</v>
      </c>
      <c r="K49" s="551" t="s">
        <v>2026</v>
      </c>
      <c r="L49" s="551" t="s">
        <v>360</v>
      </c>
    </row>
    <row r="50" spans="2:14" ht="15">
      <c r="G50" s="581"/>
      <c r="H50" s="581"/>
      <c r="I50" s="582"/>
      <c r="J50" s="548">
        <v>150</v>
      </c>
      <c r="K50" s="548">
        <v>20</v>
      </c>
      <c r="L50" s="334"/>
    </row>
    <row r="51" spans="2:14" ht="15">
      <c r="G51"/>
      <c r="H51"/>
      <c r="I51"/>
      <c r="J51"/>
      <c r="K51"/>
      <c r="L51"/>
    </row>
    <row r="52" spans="2:14" ht="15">
      <c r="G52" s="581" t="s">
        <v>2027</v>
      </c>
      <c r="H52" s="581"/>
      <c r="I52" s="582"/>
      <c r="J52" s="551" t="s">
        <v>2025</v>
      </c>
      <c r="K52" s="551" t="s">
        <v>2026</v>
      </c>
      <c r="L52" s="551" t="s">
        <v>360</v>
      </c>
    </row>
    <row r="53" spans="2:14" ht="15">
      <c r="G53" s="581"/>
      <c r="H53" s="581"/>
      <c r="I53" s="582"/>
      <c r="J53" s="548">
        <v>10</v>
      </c>
      <c r="K53" s="548">
        <v>2</v>
      </c>
      <c r="L53" s="334"/>
    </row>
    <row r="54" spans="2:14" ht="15"/>
    <row r="55" spans="2:14" ht="15">
      <c r="G55" s="581" t="s">
        <v>2034</v>
      </c>
      <c r="H55" s="581"/>
      <c r="I55" s="582"/>
      <c r="J55" s="551" t="s">
        <v>2028</v>
      </c>
      <c r="K55" s="551" t="s">
        <v>2029</v>
      </c>
      <c r="L55" s="551" t="s">
        <v>2030</v>
      </c>
      <c r="M55" s="552" t="s">
        <v>1558</v>
      </c>
    </row>
    <row r="56" spans="2:14" ht="15">
      <c r="G56" s="581"/>
      <c r="H56" s="581"/>
      <c r="I56" s="582"/>
      <c r="J56" s="548">
        <v>10</v>
      </c>
      <c r="K56" s="548">
        <v>8.5</v>
      </c>
      <c r="L56" s="548">
        <v>7.5</v>
      </c>
      <c r="M56" s="550"/>
    </row>
    <row r="57" spans="2:14" ht="15"/>
    <row r="58" spans="2:14" ht="15"/>
    <row r="59" spans="2:14" ht="15"/>
    <row r="60" spans="2:14" ht="15"/>
    <row r="61" spans="2:14" ht="15"/>
    <row r="62" spans="2:14" ht="15">
      <c r="B62"/>
      <c r="C62"/>
      <c r="D62"/>
      <c r="E62"/>
      <c r="F62"/>
      <c r="G62"/>
      <c r="H62"/>
      <c r="I62"/>
      <c r="J62"/>
      <c r="K62"/>
      <c r="L62"/>
    </row>
    <row r="63" spans="2:14" ht="15">
      <c r="B63"/>
      <c r="C63"/>
      <c r="D63"/>
      <c r="E63"/>
      <c r="F63"/>
      <c r="G63"/>
      <c r="H63"/>
      <c r="I63"/>
      <c r="J63"/>
      <c r="K63"/>
      <c r="L63"/>
    </row>
    <row r="64" spans="2:14" ht="15">
      <c r="B64"/>
      <c r="C64"/>
      <c r="D64"/>
      <c r="E64"/>
      <c r="F64"/>
      <c r="G64"/>
      <c r="H64"/>
      <c r="I64"/>
      <c r="J64"/>
      <c r="K64"/>
      <c r="L64"/>
      <c r="M64" s="21"/>
      <c r="N64" s="21"/>
    </row>
    <row r="65" spans="2:12" ht="15">
      <c r="B65"/>
      <c r="C65"/>
      <c r="D65"/>
      <c r="E65"/>
      <c r="F65"/>
      <c r="G65"/>
      <c r="H65"/>
      <c r="I65"/>
      <c r="J65"/>
      <c r="K65"/>
      <c r="L65"/>
    </row>
    <row r="66" spans="2:12" ht="15"/>
    <row r="67" spans="2:12" ht="15"/>
    <row r="68" spans="2:12" ht="15"/>
    <row r="69" spans="2:12" ht="15.75" thickBot="1"/>
    <row r="70" spans="2:12" ht="15.75" thickBot="1">
      <c r="B70" s="349" t="s">
        <v>160</v>
      </c>
      <c r="C70" s="350" t="s">
        <v>161</v>
      </c>
      <c r="D70" s="349" t="s">
        <v>162</v>
      </c>
      <c r="E70" s="350" t="s">
        <v>163</v>
      </c>
      <c r="F70" s="350" t="s">
        <v>164</v>
      </c>
    </row>
    <row r="71" spans="2:12" ht="15">
      <c r="B71" s="17" t="s">
        <v>165</v>
      </c>
      <c r="C71" s="9">
        <v>1.6967455002169123</v>
      </c>
      <c r="D71" s="28">
        <v>87</v>
      </c>
      <c r="E71" s="9"/>
      <c r="F71" s="9" t="s">
        <v>166</v>
      </c>
      <c r="H71" s="29"/>
    </row>
    <row r="72" spans="2:12" ht="15">
      <c r="B72" s="17" t="s">
        <v>167</v>
      </c>
      <c r="C72" s="9">
        <v>1.8000257278378613</v>
      </c>
      <c r="D72" s="28">
        <v>62</v>
      </c>
      <c r="E72" s="9"/>
      <c r="F72" s="9" t="s">
        <v>166</v>
      </c>
      <c r="H72" s="29"/>
    </row>
    <row r="73" spans="2:12" ht="15">
      <c r="B73" s="17" t="s">
        <v>168</v>
      </c>
      <c r="C73" s="9">
        <v>1.6540520464187858</v>
      </c>
      <c r="D73" s="28">
        <v>70</v>
      </c>
      <c r="E73" s="9"/>
      <c r="F73" s="9" t="s">
        <v>166</v>
      </c>
    </row>
    <row r="74" spans="2:12" ht="15">
      <c r="B74" s="17" t="s">
        <v>169</v>
      </c>
      <c r="C74" s="9">
        <v>1.7539213195708825</v>
      </c>
      <c r="D74" s="28">
        <v>77</v>
      </c>
      <c r="E74" s="9"/>
      <c r="F74" s="9" t="s">
        <v>166</v>
      </c>
    </row>
    <row r="75" spans="2:12" ht="15">
      <c r="B75" s="17" t="s">
        <v>170</v>
      </c>
      <c r="C75" s="9">
        <v>1.7722054834353438</v>
      </c>
      <c r="D75" s="28">
        <v>90</v>
      </c>
      <c r="E75" s="9"/>
      <c r="F75" s="9" t="s">
        <v>166</v>
      </c>
    </row>
    <row r="76" spans="2:12" ht="15">
      <c r="B76" s="17" t="s">
        <v>171</v>
      </c>
      <c r="C76" s="9">
        <v>1.8416705091250252</v>
      </c>
      <c r="D76" s="28">
        <v>88</v>
      </c>
      <c r="E76" s="9"/>
      <c r="F76" s="9" t="s">
        <v>166</v>
      </c>
    </row>
    <row r="77" spans="2:12" ht="15">
      <c r="B77" s="17" t="s">
        <v>172</v>
      </c>
      <c r="C77" s="9">
        <v>1.6153794191599813</v>
      </c>
      <c r="D77" s="28">
        <v>77</v>
      </c>
      <c r="E77" s="9"/>
      <c r="F77" s="9" t="s">
        <v>173</v>
      </c>
    </row>
    <row r="78" spans="2:12" ht="15">
      <c r="B78" s="17" t="s">
        <v>174</v>
      </c>
      <c r="C78" s="9">
        <v>1.9113496178046292</v>
      </c>
      <c r="D78" s="28">
        <v>92</v>
      </c>
      <c r="E78" s="9"/>
      <c r="F78" s="9" t="s">
        <v>166</v>
      </c>
    </row>
    <row r="79" spans="2:12" ht="15">
      <c r="B79" s="17" t="s">
        <v>175</v>
      </c>
      <c r="C79" s="9">
        <v>1.7078325851081093</v>
      </c>
      <c r="D79" s="28">
        <v>71</v>
      </c>
      <c r="E79" s="9"/>
      <c r="F79" s="9" t="s">
        <v>173</v>
      </c>
    </row>
    <row r="80" spans="2:12" ht="15">
      <c r="B80" s="17" t="s">
        <v>176</v>
      </c>
      <c r="C80" s="9">
        <v>2.2326169311651034</v>
      </c>
      <c r="D80" s="28">
        <v>79</v>
      </c>
      <c r="E80" s="9"/>
      <c r="F80" s="9" t="s">
        <v>166</v>
      </c>
    </row>
    <row r="81" spans="2:10" ht="15">
      <c r="B81" s="17" t="s">
        <v>177</v>
      </c>
      <c r="C81" s="9">
        <v>2.2261105765133626</v>
      </c>
      <c r="D81" s="28">
        <v>94</v>
      </c>
      <c r="E81" s="9"/>
      <c r="F81" s="9" t="s">
        <v>173</v>
      </c>
    </row>
    <row r="82" spans="2:10" ht="15">
      <c r="B82" s="17" t="s">
        <v>178</v>
      </c>
      <c r="C82" s="9">
        <v>1.5895385516205169</v>
      </c>
      <c r="D82" s="28">
        <v>64</v>
      </c>
      <c r="E82" s="9"/>
      <c r="F82" s="9" t="s">
        <v>166</v>
      </c>
    </row>
    <row r="83" spans="2:10" ht="15">
      <c r="B83" s="17" t="s">
        <v>179</v>
      </c>
      <c r="C83" s="9">
        <v>1.6709303609291004</v>
      </c>
      <c r="D83" s="28">
        <v>76</v>
      </c>
      <c r="E83" s="9"/>
      <c r="F83" s="9" t="s">
        <v>173</v>
      </c>
    </row>
    <row r="84" spans="2:10" ht="15">
      <c r="B84" s="17" t="s">
        <v>180</v>
      </c>
      <c r="C84" s="9">
        <v>1.6918952845210904</v>
      </c>
      <c r="D84" s="28">
        <v>72</v>
      </c>
      <c r="E84" s="9"/>
      <c r="F84" s="9" t="s">
        <v>166</v>
      </c>
    </row>
    <row r="85" spans="2:10" ht="15">
      <c r="B85" s="17" t="s">
        <v>181</v>
      </c>
      <c r="C85" s="9">
        <v>2.0930670643155063</v>
      </c>
      <c r="D85" s="28">
        <v>74</v>
      </c>
      <c r="E85" s="9"/>
      <c r="F85" s="9" t="s">
        <v>173</v>
      </c>
    </row>
    <row r="86" spans="2:10" ht="15">
      <c r="B86" s="17" t="s">
        <v>182</v>
      </c>
      <c r="C86" s="9">
        <v>1.7654083133016334</v>
      </c>
      <c r="D86" s="28">
        <v>90</v>
      </c>
      <c r="E86" s="9"/>
      <c r="F86" s="9" t="s">
        <v>166</v>
      </c>
    </row>
    <row r="87" spans="2:10" ht="15"/>
    <row r="88" spans="2:10" ht="15"/>
    <row r="89" spans="2:10" ht="15"/>
    <row r="90" spans="2:10" ht="15"/>
    <row r="91" spans="2:10" ht="15"/>
    <row r="92" spans="2:10" ht="15"/>
    <row r="93" spans="2:10" ht="15"/>
    <row r="94" spans="2:10" ht="15.75" thickBot="1"/>
    <row r="95" spans="2:10" ht="39.75" customHeight="1" thickBot="1">
      <c r="B95" s="351" t="s">
        <v>183</v>
      </c>
      <c r="C95" s="352" t="s">
        <v>184</v>
      </c>
      <c r="D95" s="353" t="s">
        <v>185</v>
      </c>
      <c r="E95" s="353" t="s">
        <v>186</v>
      </c>
      <c r="F95" s="354" t="s">
        <v>187</v>
      </c>
      <c r="H95"/>
      <c r="I95"/>
      <c r="J95"/>
    </row>
    <row r="96" spans="2:10" ht="15">
      <c r="B96" s="220" t="s">
        <v>165</v>
      </c>
      <c r="C96" s="9">
        <v>659817.99</v>
      </c>
      <c r="D96" s="30">
        <v>7.0052177548292002E-2</v>
      </c>
      <c r="E96" s="17"/>
      <c r="F96" s="221"/>
      <c r="H96"/>
      <c r="I96"/>
      <c r="J96"/>
    </row>
    <row r="97" spans="2:10" ht="15">
      <c r="B97" s="220" t="s">
        <v>167</v>
      </c>
      <c r="C97" s="9">
        <v>790351.82</v>
      </c>
      <c r="D97" s="30">
        <v>2.1398067343853001E-2</v>
      </c>
      <c r="E97" s="17"/>
      <c r="F97" s="221"/>
      <c r="H97"/>
      <c r="I97"/>
      <c r="J97"/>
    </row>
    <row r="98" spans="2:10" ht="15">
      <c r="B98" s="220" t="s">
        <v>168</v>
      </c>
      <c r="C98" s="9">
        <v>358630.09</v>
      </c>
      <c r="D98" s="30">
        <v>2.0309531501637001E-2</v>
      </c>
      <c r="E98" s="17"/>
      <c r="F98" s="221"/>
      <c r="H98"/>
      <c r="I98"/>
      <c r="J98"/>
    </row>
    <row r="99" spans="2:10" ht="15">
      <c r="B99" s="220" t="s">
        <v>169</v>
      </c>
      <c r="C99" s="9">
        <v>645354.29</v>
      </c>
      <c r="D99" s="30">
        <v>4.5845950597137003E-2</v>
      </c>
      <c r="E99" s="17"/>
      <c r="F99" s="221"/>
      <c r="H99"/>
      <c r="I99"/>
      <c r="J99"/>
    </row>
    <row r="100" spans="2:10" ht="15">
      <c r="B100" s="220" t="s">
        <v>170</v>
      </c>
      <c r="C100" s="9">
        <v>307437.34999999998</v>
      </c>
      <c r="D100" s="30">
        <v>8.8312009708471001E-2</v>
      </c>
      <c r="E100" s="17"/>
      <c r="F100" s="221"/>
      <c r="H100"/>
      <c r="I100"/>
      <c r="J100"/>
    </row>
    <row r="101" spans="2:10" ht="15">
      <c r="B101" s="220" t="s">
        <v>171</v>
      </c>
      <c r="C101" s="9">
        <v>319991.37</v>
      </c>
      <c r="D101" s="30">
        <v>2.1776580139991952E-2</v>
      </c>
      <c r="E101" s="17"/>
      <c r="F101" s="221"/>
      <c r="H101"/>
      <c r="I101"/>
      <c r="J101"/>
    </row>
    <row r="102" spans="2:10" ht="15">
      <c r="B102" s="220" t="s">
        <v>172</v>
      </c>
      <c r="C102" s="9">
        <v>482853.57</v>
      </c>
      <c r="D102" s="30">
        <v>5.7596512665645999E-2</v>
      </c>
      <c r="E102" s="17"/>
      <c r="F102" s="221"/>
      <c r="H102"/>
      <c r="I102"/>
      <c r="J102"/>
    </row>
    <row r="103" spans="2:10" ht="15">
      <c r="B103" s="220" t="s">
        <v>174</v>
      </c>
      <c r="C103" s="9">
        <v>131217.04</v>
      </c>
      <c r="D103" s="30">
        <v>6.4065917325912006E-2</v>
      </c>
      <c r="E103" s="17"/>
      <c r="F103" s="221"/>
      <c r="H103"/>
      <c r="I103"/>
      <c r="J103"/>
    </row>
    <row r="104" spans="2:10" ht="15">
      <c r="B104" s="220" t="s">
        <v>175</v>
      </c>
      <c r="C104" s="9">
        <v>920831.39</v>
      </c>
      <c r="D104" s="30">
        <v>1.0997287352862E-2</v>
      </c>
      <c r="E104" s="17"/>
      <c r="F104" s="221"/>
      <c r="H104"/>
      <c r="I104"/>
      <c r="J104"/>
    </row>
    <row r="105" spans="2:10" ht="15">
      <c r="B105" s="220" t="s">
        <v>176</v>
      </c>
      <c r="C105" s="9">
        <v>657850.97</v>
      </c>
      <c r="D105" s="30">
        <v>7.8604150842528003E-2</v>
      </c>
      <c r="E105" s="17"/>
      <c r="F105" s="221"/>
      <c r="H105"/>
      <c r="I105"/>
      <c r="J105"/>
    </row>
    <row r="106" spans="2:10" ht="15">
      <c r="B106" s="220" t="s">
        <v>177</v>
      </c>
      <c r="C106" s="9">
        <v>703388.99</v>
      </c>
      <c r="D106" s="30">
        <v>4.3250266390136002E-2</v>
      </c>
      <c r="E106" s="17"/>
      <c r="F106" s="221"/>
      <c r="H106"/>
      <c r="I106"/>
      <c r="J106"/>
    </row>
    <row r="107" spans="2:10" ht="15">
      <c r="B107" s="220" t="s">
        <v>178</v>
      </c>
      <c r="C107" s="9">
        <v>629233.63</v>
      </c>
      <c r="D107" s="30">
        <v>6.3038636391899994E-2</v>
      </c>
      <c r="E107" s="17"/>
      <c r="F107" s="221"/>
      <c r="H107"/>
      <c r="I107"/>
      <c r="J107"/>
    </row>
    <row r="108" spans="2:10" ht="15">
      <c r="B108" s="220" t="s">
        <v>179</v>
      </c>
      <c r="C108" s="9">
        <v>363478.46</v>
      </c>
      <c r="D108" s="30">
        <v>5.6766310235667E-2</v>
      </c>
      <c r="E108" s="17"/>
      <c r="F108" s="221"/>
      <c r="H108"/>
      <c r="I108"/>
      <c r="J108"/>
    </row>
    <row r="109" spans="2:10" ht="15">
      <c r="B109" s="220" t="s">
        <v>180</v>
      </c>
      <c r="C109" s="9">
        <v>842714.4</v>
      </c>
      <c r="D109" s="30">
        <v>2.2456696840696001E-2</v>
      </c>
      <c r="E109" s="17"/>
      <c r="F109" s="221"/>
      <c r="H109"/>
      <c r="I109"/>
      <c r="J109"/>
    </row>
    <row r="110" spans="2:10" ht="15">
      <c r="B110" s="220" t="s">
        <v>181</v>
      </c>
      <c r="C110" s="9">
        <v>238457.2</v>
      </c>
      <c r="D110" s="30">
        <v>2.5915584415236E-2</v>
      </c>
      <c r="E110" s="17"/>
      <c r="F110" s="221"/>
      <c r="H110"/>
      <c r="I110"/>
      <c r="J110"/>
    </row>
    <row r="111" spans="2:10" ht="15.75" thickBot="1">
      <c r="B111" s="222" t="s">
        <v>182</v>
      </c>
      <c r="C111" s="223">
        <v>247255.63</v>
      </c>
      <c r="D111" s="224">
        <v>6.1360841268297002E-2</v>
      </c>
      <c r="E111" s="225"/>
      <c r="F111" s="226"/>
      <c r="H111"/>
      <c r="I111"/>
      <c r="J111"/>
    </row>
    <row r="112" spans="2:10" ht="15"/>
    <row r="113" spans="2:5" ht="15"/>
    <row r="114" spans="2:5" ht="15"/>
    <row r="115" spans="2:5" ht="15"/>
    <row r="116" spans="2:5" ht="15"/>
    <row r="117" spans="2:5" ht="15.75" thickBot="1"/>
    <row r="118" spans="2:5" ht="32.25" thickBot="1">
      <c r="B118" s="345" t="s">
        <v>188</v>
      </c>
      <c r="C118" s="345" t="s">
        <v>189</v>
      </c>
      <c r="D118" s="345" t="s">
        <v>94</v>
      </c>
      <c r="E118" s="345" t="s">
        <v>190</v>
      </c>
    </row>
    <row r="119" spans="2:5" ht="15">
      <c r="B119" s="17" t="s">
        <v>191</v>
      </c>
      <c r="C119" s="17" t="s">
        <v>167</v>
      </c>
      <c r="D119" s="17">
        <v>12000</v>
      </c>
      <c r="E119" s="31"/>
    </row>
    <row r="120" spans="2:5" ht="15">
      <c r="B120" s="17" t="s">
        <v>192</v>
      </c>
      <c r="C120" s="17" t="s">
        <v>168</v>
      </c>
      <c r="D120" s="17">
        <v>11500</v>
      </c>
      <c r="E120" s="31"/>
    </row>
    <row r="121" spans="2:5" ht="15">
      <c r="B121" s="17" t="s">
        <v>193</v>
      </c>
      <c r="C121" s="17" t="s">
        <v>169</v>
      </c>
      <c r="D121" s="17">
        <v>12500</v>
      </c>
      <c r="E121" s="31"/>
    </row>
    <row r="122" spans="2:5" ht="15">
      <c r="B122" s="17" t="s">
        <v>194</v>
      </c>
      <c r="C122" s="17" t="s">
        <v>170</v>
      </c>
      <c r="D122" s="17">
        <v>13000</v>
      </c>
      <c r="E122" s="31"/>
    </row>
    <row r="123" spans="2:5" ht="15">
      <c r="B123" s="17" t="s">
        <v>195</v>
      </c>
      <c r="C123" s="17" t="s">
        <v>171</v>
      </c>
      <c r="D123" s="17">
        <v>12500</v>
      </c>
      <c r="E123" s="31"/>
    </row>
    <row r="124" spans="2:5" ht="15">
      <c r="B124" s="17" t="s">
        <v>196</v>
      </c>
      <c r="C124" s="17" t="s">
        <v>172</v>
      </c>
      <c r="D124" s="17">
        <v>15000</v>
      </c>
      <c r="E124" s="31"/>
    </row>
    <row r="125" spans="2:5" ht="15">
      <c r="B125" s="17" t="s">
        <v>158</v>
      </c>
      <c r="C125" s="17" t="s">
        <v>179</v>
      </c>
      <c r="D125" s="17">
        <v>11000</v>
      </c>
      <c r="E125" s="31"/>
    </row>
    <row r="126" spans="2:5" ht="15">
      <c r="B126" s="17" t="s">
        <v>197</v>
      </c>
      <c r="C126" s="17" t="s">
        <v>180</v>
      </c>
      <c r="D126" s="17">
        <v>14000</v>
      </c>
      <c r="E126" s="31"/>
    </row>
    <row r="127" spans="2:5" ht="15">
      <c r="B127" s="17" t="s">
        <v>198</v>
      </c>
      <c r="C127" s="17" t="s">
        <v>181</v>
      </c>
      <c r="D127" s="17">
        <v>14000</v>
      </c>
      <c r="E127" s="31"/>
    </row>
    <row r="128" spans="2:5" ht="15">
      <c r="B128" s="17" t="s">
        <v>199</v>
      </c>
      <c r="C128" s="17" t="s">
        <v>200</v>
      </c>
      <c r="D128" s="17">
        <v>14500</v>
      </c>
      <c r="E128" s="31"/>
    </row>
    <row r="129" spans="2:5" ht="15">
      <c r="B129" s="579" t="s">
        <v>201</v>
      </c>
      <c r="C129" s="580"/>
      <c r="D129" s="32">
        <f>SUM(D119:D128)</f>
        <v>130000</v>
      </c>
    </row>
    <row r="130" spans="2:5" ht="15"/>
    <row r="131" spans="2:5" ht="15"/>
    <row r="132" spans="2:5" ht="15"/>
    <row r="133" spans="2:5" ht="15"/>
    <row r="134" spans="2:5" ht="15"/>
    <row r="135" spans="2:5" ht="15"/>
    <row r="136" spans="2:5" ht="15"/>
    <row r="137" spans="2:5" ht="15"/>
    <row r="138" spans="2:5" ht="15"/>
    <row r="139" spans="2:5" ht="15.75" thickBot="1"/>
    <row r="140" spans="2:5" ht="16.5" thickBot="1">
      <c r="B140" s="345" t="s">
        <v>202</v>
      </c>
      <c r="C140" s="345" t="s">
        <v>137</v>
      </c>
      <c r="D140" s="355" t="s">
        <v>203</v>
      </c>
      <c r="E140" s="345" t="s">
        <v>204</v>
      </c>
    </row>
    <row r="141" spans="2:5" ht="15">
      <c r="B141" s="17" t="s">
        <v>92</v>
      </c>
      <c r="C141" s="17">
        <v>10000</v>
      </c>
      <c r="D141" s="9">
        <v>10900</v>
      </c>
      <c r="E141" s="30"/>
    </row>
    <row r="142" spans="2:5" ht="15">
      <c r="B142" s="17" t="s">
        <v>205</v>
      </c>
      <c r="C142" s="17">
        <v>10000</v>
      </c>
      <c r="D142" s="9">
        <v>7900</v>
      </c>
      <c r="E142" s="30"/>
    </row>
    <row r="143" spans="2:5" ht="15">
      <c r="B143" s="17" t="s">
        <v>50</v>
      </c>
      <c r="C143" s="17">
        <v>10000</v>
      </c>
      <c r="D143" s="9">
        <v>7400</v>
      </c>
      <c r="E143" s="30"/>
    </row>
    <row r="144" spans="2:5" ht="15">
      <c r="B144" s="17" t="s">
        <v>79</v>
      </c>
      <c r="C144" s="17">
        <v>10000</v>
      </c>
      <c r="D144" s="9">
        <v>10800</v>
      </c>
      <c r="E144" s="30"/>
    </row>
    <row r="145" spans="2:5" ht="15">
      <c r="B145" s="17" t="s">
        <v>40</v>
      </c>
      <c r="C145" s="17">
        <v>10000</v>
      </c>
      <c r="D145" s="9">
        <v>13899.999999999998</v>
      </c>
      <c r="E145" s="30"/>
    </row>
    <row r="146" spans="2:5" ht="15">
      <c r="B146" s="17" t="s">
        <v>206</v>
      </c>
      <c r="C146" s="17">
        <v>10000</v>
      </c>
      <c r="D146" s="9">
        <v>9700</v>
      </c>
      <c r="E146" s="30"/>
    </row>
    <row r="147" spans="2:5" ht="15">
      <c r="B147" s="17" t="s">
        <v>207</v>
      </c>
      <c r="C147" s="17">
        <v>10000</v>
      </c>
      <c r="D147" s="9">
        <v>6800.0000000000009</v>
      </c>
      <c r="E147" s="30"/>
    </row>
    <row r="148" spans="2:5" ht="15">
      <c r="B148" s="17" t="s">
        <v>208</v>
      </c>
      <c r="C148" s="17">
        <v>10000</v>
      </c>
      <c r="D148" s="9">
        <v>10000</v>
      </c>
      <c r="E148" s="30"/>
    </row>
    <row r="149" spans="2:5" ht="15">
      <c r="B149" s="17" t="s">
        <v>86</v>
      </c>
      <c r="C149" s="17">
        <v>10000</v>
      </c>
      <c r="D149" s="9">
        <v>11800</v>
      </c>
      <c r="E149" s="30"/>
    </row>
    <row r="150" spans="2:5" ht="15">
      <c r="B150" s="17" t="s">
        <v>87</v>
      </c>
      <c r="C150" s="17">
        <v>10000</v>
      </c>
      <c r="D150" s="9">
        <v>13700.000000000002</v>
      </c>
      <c r="E150" s="30"/>
    </row>
    <row r="151" spans="2:5" ht="15">
      <c r="B151" s="17" t="s">
        <v>209</v>
      </c>
      <c r="C151" s="17">
        <v>10000</v>
      </c>
      <c r="D151" s="9">
        <v>12200</v>
      </c>
      <c r="E151" s="30"/>
    </row>
    <row r="152" spans="2:5" ht="15">
      <c r="B152" s="17" t="s">
        <v>210</v>
      </c>
      <c r="C152" s="17">
        <v>10000</v>
      </c>
      <c r="D152" s="9">
        <v>5300</v>
      </c>
      <c r="E152" s="30"/>
    </row>
    <row r="153" spans="2:5" ht="15">
      <c r="B153" s="17" t="s">
        <v>211</v>
      </c>
      <c r="C153" s="17">
        <v>10000</v>
      </c>
      <c r="D153" s="9">
        <v>13500</v>
      </c>
      <c r="E153" s="30"/>
    </row>
    <row r="154" spans="2:5" ht="15">
      <c r="B154" s="17" t="s">
        <v>212</v>
      </c>
      <c r="C154" s="17">
        <v>10000</v>
      </c>
      <c r="D154" s="9">
        <v>5600.0000000000009</v>
      </c>
      <c r="E154" s="30"/>
    </row>
    <row r="155" spans="2:5" ht="15">
      <c r="B155" s="17" t="s">
        <v>213</v>
      </c>
      <c r="C155" s="17">
        <v>10000</v>
      </c>
      <c r="D155" s="9">
        <v>15800</v>
      </c>
      <c r="E155" s="30"/>
    </row>
    <row r="156" spans="2:5" ht="15">
      <c r="B156" s="17" t="s">
        <v>214</v>
      </c>
      <c r="C156" s="17">
        <v>10000</v>
      </c>
      <c r="D156" s="9">
        <v>10700</v>
      </c>
      <c r="E156" s="562"/>
    </row>
    <row r="157" spans="2:5" ht="15">
      <c r="B157" s="559" t="s">
        <v>132</v>
      </c>
      <c r="C157" s="560">
        <f>SUM(C141:C156)</f>
        <v>160000</v>
      </c>
      <c r="D157" s="561">
        <f>SUM(D141:D156)</f>
        <v>166000</v>
      </c>
      <c r="E157" s="563"/>
    </row>
    <row r="158" spans="2:5" ht="15"/>
    <row r="159" spans="2:5" ht="15"/>
    <row r="160" spans="2:5" ht="15"/>
    <row r="161" ht="15"/>
    <row r="162" ht="15"/>
  </sheetData>
  <mergeCells count="8">
    <mergeCell ref="B129:C129"/>
    <mergeCell ref="G52:I53"/>
    <mergeCell ref="G55:I56"/>
    <mergeCell ref="G36:L37"/>
    <mergeCell ref="G40:I41"/>
    <mergeCell ref="G43:I44"/>
    <mergeCell ref="G46:I47"/>
    <mergeCell ref="G49:I50"/>
  </mergeCells>
  <phoneticPr fontId="38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B2E15-DDEB-403B-AC3A-14FE4EA7A481}">
  <dimension ref="A1:N19"/>
  <sheetViews>
    <sheetView showGridLines="0" topLeftCell="A13" zoomScale="80" zoomScaleNormal="80" workbookViewId="0">
      <selection activeCell="O30" sqref="O30"/>
    </sheetView>
  </sheetViews>
  <sheetFormatPr defaultRowHeight="15"/>
  <cols>
    <col min="1" max="1" width="21.85546875" customWidth="1"/>
    <col min="2" max="2" width="19.5703125" customWidth="1"/>
    <col min="9" max="9" width="5.85546875" customWidth="1"/>
    <col min="10" max="10" width="28" customWidth="1"/>
    <col min="11" max="11" width="25.7109375" customWidth="1"/>
    <col min="17" max="17" width="23.5703125" bestFit="1" customWidth="1"/>
  </cols>
  <sheetData>
    <row r="1" spans="1:14" s="15" customFormat="1" ht="9" customHeight="1" thickBot="1"/>
    <row r="2" spans="1:14" s="1" customFormat="1" ht="46.5" customHeight="1" thickTop="1" thickBot="1">
      <c r="A2" s="558"/>
      <c r="B2" s="558"/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8"/>
      <c r="N2" s="558"/>
    </row>
    <row r="3" spans="1:14" ht="15.75" thickBot="1">
      <c r="A3" s="356" t="s">
        <v>138</v>
      </c>
      <c r="B3" s="356"/>
    </row>
    <row r="4" spans="1:14" ht="16.5" thickBot="1">
      <c r="A4" s="17" t="s">
        <v>140</v>
      </c>
      <c r="B4" s="18"/>
      <c r="J4" s="356" t="s">
        <v>139</v>
      </c>
      <c r="K4" s="356"/>
    </row>
    <row r="5" spans="1:14">
      <c r="A5" s="1"/>
      <c r="B5" s="1"/>
      <c r="J5" s="17" t="s">
        <v>141</v>
      </c>
      <c r="K5" s="17" t="s">
        <v>142</v>
      </c>
    </row>
    <row r="6" spans="1:14" ht="15.75">
      <c r="A6" s="17" t="s">
        <v>144</v>
      </c>
      <c r="B6" s="20">
        <v>4500</v>
      </c>
      <c r="J6" s="17" t="s">
        <v>143</v>
      </c>
      <c r="K6" s="19">
        <v>40000</v>
      </c>
    </row>
    <row r="7" spans="1:14" ht="16.5" thickBot="1">
      <c r="A7" s="17" t="s">
        <v>145</v>
      </c>
      <c r="B7" s="20">
        <v>200</v>
      </c>
      <c r="J7" s="2"/>
      <c r="K7" s="2"/>
    </row>
    <row r="8" spans="1:14" ht="18.75" customHeight="1" thickBot="1">
      <c r="A8" s="1"/>
      <c r="B8" s="1"/>
      <c r="J8" s="356" t="s">
        <v>146</v>
      </c>
      <c r="K8" s="356"/>
    </row>
    <row r="9" spans="1:14" ht="15.75" thickBot="1">
      <c r="A9" s="356" t="s">
        <v>148</v>
      </c>
      <c r="B9" s="356"/>
      <c r="J9" s="17" t="s">
        <v>147</v>
      </c>
      <c r="K9" s="22">
        <f ca="1">TODAY()+30.45*K10</f>
        <v>46027.4</v>
      </c>
    </row>
    <row r="10" spans="1:14" ht="12.75" customHeight="1">
      <c r="A10" s="17" t="s">
        <v>140</v>
      </c>
      <c r="B10" s="24"/>
      <c r="J10" s="17" t="s">
        <v>149</v>
      </c>
      <c r="K10" s="23">
        <v>12</v>
      </c>
    </row>
    <row r="11" spans="1:14">
      <c r="A11" s="1"/>
      <c r="B11" s="1"/>
      <c r="J11" s="17" t="s">
        <v>150</v>
      </c>
      <c r="K11" s="19"/>
    </row>
    <row r="12" spans="1:14" ht="15" customHeight="1">
      <c r="A12" s="17" t="s">
        <v>152</v>
      </c>
      <c r="B12" s="25">
        <v>800</v>
      </c>
      <c r="J12" s="17" t="s">
        <v>151</v>
      </c>
      <c r="K12" s="19"/>
    </row>
    <row r="13" spans="1:14" ht="15.75">
      <c r="A13" s="17" t="s">
        <v>154</v>
      </c>
      <c r="B13" s="25">
        <v>444</v>
      </c>
      <c r="J13" s="17" t="s">
        <v>153</v>
      </c>
      <c r="K13" s="23">
        <v>36</v>
      </c>
    </row>
    <row r="14" spans="1:14" ht="15" customHeight="1">
      <c r="A14" s="17" t="s">
        <v>156</v>
      </c>
      <c r="B14" s="25">
        <v>200</v>
      </c>
      <c r="J14" s="553" t="s">
        <v>155</v>
      </c>
      <c r="K14" s="19"/>
    </row>
    <row r="15" spans="1:14" ht="15.75">
      <c r="A15" s="17" t="s">
        <v>157</v>
      </c>
      <c r="B15" s="25">
        <v>700</v>
      </c>
      <c r="J15" s="554" t="s">
        <v>2031</v>
      </c>
      <c r="K15" s="556">
        <v>0.17</v>
      </c>
    </row>
    <row r="16" spans="1:14" ht="15.75">
      <c r="A16" s="17" t="s">
        <v>158</v>
      </c>
      <c r="B16" s="25">
        <v>1000</v>
      </c>
      <c r="J16" s="554" t="s">
        <v>2032</v>
      </c>
      <c r="K16" s="557"/>
    </row>
    <row r="17" spans="1:11" ht="15.75" thickBot="1">
      <c r="A17" s="1"/>
      <c r="B17" s="1"/>
      <c r="J17" s="554" t="s">
        <v>2033</v>
      </c>
      <c r="K17" s="555"/>
    </row>
    <row r="18" spans="1:11" ht="15.75" thickBot="1">
      <c r="A18" s="356" t="s">
        <v>159</v>
      </c>
      <c r="B18" s="1"/>
    </row>
    <row r="19" spans="1:11">
      <c r="A19" s="26"/>
      <c r="B19" s="1"/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50324-D0FC-490B-821A-C21A51D0F13A}">
  <sheetPr codeName="Planilha11"/>
  <dimension ref="B1:N12"/>
  <sheetViews>
    <sheetView showGridLines="0" topLeftCell="A16" workbookViewId="0">
      <selection activeCell="E8" sqref="E8"/>
    </sheetView>
  </sheetViews>
  <sheetFormatPr defaultColWidth="9.28515625" defaultRowHeight="15"/>
  <cols>
    <col min="1" max="1" width="2.28515625" style="1" customWidth="1"/>
    <col min="2" max="2" width="25.28515625" style="1" customWidth="1"/>
    <col min="3" max="3" width="18.28515625" style="1" customWidth="1"/>
    <col min="4" max="4" width="20.5703125" style="1" customWidth="1"/>
    <col min="5" max="5" width="14.5703125" style="1" customWidth="1"/>
    <col min="6" max="6" width="17.7109375" style="1" customWidth="1"/>
    <col min="7" max="14" width="11.28515625" style="1" bestFit="1" customWidth="1"/>
    <col min="15" max="16384" width="9.28515625" style="1"/>
  </cols>
  <sheetData>
    <row r="1" spans="2:14" s="15" customFormat="1" ht="9" customHeight="1"/>
    <row r="2" spans="2:14" s="16" customFormat="1" ht="46.5" customHeight="1" thickBot="1"/>
    <row r="3" spans="2:14" ht="16.5" thickTop="1" thickBot="1"/>
    <row r="4" spans="2:14" ht="16.5" thickBot="1">
      <c r="B4" s="345" t="s">
        <v>216</v>
      </c>
      <c r="C4" s="345" t="s">
        <v>217</v>
      </c>
      <c r="D4" s="345" t="s">
        <v>218</v>
      </c>
      <c r="E4" s="345" t="s">
        <v>219</v>
      </c>
      <c r="F4" s="345" t="s">
        <v>220</v>
      </c>
      <c r="G4" s="345" t="s">
        <v>221</v>
      </c>
      <c r="H4" s="345" t="s">
        <v>222</v>
      </c>
      <c r="I4" s="345" t="s">
        <v>223</v>
      </c>
      <c r="J4" s="345" t="s">
        <v>224</v>
      </c>
      <c r="K4" s="345" t="s">
        <v>225</v>
      </c>
      <c r="L4" s="345" t="s">
        <v>226</v>
      </c>
      <c r="M4" s="345" t="s">
        <v>227</v>
      </c>
      <c r="N4" s="345" t="s">
        <v>228</v>
      </c>
    </row>
    <row r="5" spans="2:14">
      <c r="B5" s="33" t="s">
        <v>229</v>
      </c>
      <c r="C5" s="17">
        <v>507000</v>
      </c>
      <c r="D5" s="17">
        <v>429000</v>
      </c>
      <c r="E5" s="17">
        <v>511000</v>
      </c>
      <c r="F5" s="17">
        <v>577000</v>
      </c>
      <c r="G5" s="17">
        <v>599000</v>
      </c>
      <c r="H5" s="17">
        <v>583000</v>
      </c>
      <c r="I5" s="17">
        <v>563000</v>
      </c>
      <c r="J5" s="17">
        <v>586000</v>
      </c>
      <c r="K5" s="17">
        <v>529000</v>
      </c>
      <c r="L5" s="17">
        <v>572000</v>
      </c>
      <c r="M5" s="17">
        <v>434000</v>
      </c>
      <c r="N5" s="17">
        <v>547000</v>
      </c>
    </row>
    <row r="6" spans="2:14">
      <c r="B6" s="33" t="s">
        <v>230</v>
      </c>
      <c r="C6" s="386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</row>
    <row r="7" spans="2:14">
      <c r="B7" s="33" t="s">
        <v>231</v>
      </c>
      <c r="C7" s="9">
        <v>330650</v>
      </c>
      <c r="D7" s="35">
        <v>396950</v>
      </c>
      <c r="E7" s="17">
        <v>389300</v>
      </c>
      <c r="F7" s="9">
        <v>387600</v>
      </c>
      <c r="G7" s="35">
        <v>425000</v>
      </c>
      <c r="H7" s="17">
        <v>372300</v>
      </c>
      <c r="I7" s="9">
        <v>428400</v>
      </c>
      <c r="J7" s="35">
        <v>351900</v>
      </c>
      <c r="K7" s="17">
        <v>367200</v>
      </c>
      <c r="L7" s="9">
        <v>339150</v>
      </c>
      <c r="M7" s="35">
        <v>449650</v>
      </c>
      <c r="N7" s="17">
        <v>425000</v>
      </c>
    </row>
    <row r="8" spans="2:14">
      <c r="B8" s="33" t="s">
        <v>232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</row>
    <row r="9" spans="2:14" ht="15.75" thickBot="1"/>
    <row r="10" spans="2:14" ht="16.5" thickBot="1">
      <c r="B10" s="345" t="s">
        <v>233</v>
      </c>
      <c r="C10" s="357">
        <v>8.8999999999999996E-2</v>
      </c>
      <c r="D10" s="357">
        <v>9.5836145948060003E-2</v>
      </c>
      <c r="E10" s="357">
        <v>0.13300826468431981</v>
      </c>
      <c r="F10" s="357">
        <v>6.8697901945812004E-2</v>
      </c>
      <c r="G10" s="357">
        <v>6.3977658927663994E-2</v>
      </c>
      <c r="H10" s="357">
        <v>8.3320706110177001E-2</v>
      </c>
      <c r="I10" s="357">
        <v>9.383361368737575E-2</v>
      </c>
      <c r="J10" s="357">
        <v>0.13366635012283101</v>
      </c>
      <c r="K10" s="357">
        <v>0.13151802966377557</v>
      </c>
      <c r="L10" s="357">
        <v>0.13898871142339331</v>
      </c>
      <c r="M10" s="357">
        <v>5.8548729562834002E-2</v>
      </c>
      <c r="N10" s="357">
        <v>0.118024325170049</v>
      </c>
    </row>
    <row r="11" spans="2:14">
      <c r="B11" s="33" t="s">
        <v>234</v>
      </c>
      <c r="C11" s="10" t="s">
        <v>217</v>
      </c>
      <c r="D11" s="37" t="s">
        <v>218</v>
      </c>
      <c r="E11" s="33" t="s">
        <v>219</v>
      </c>
      <c r="F11" s="10" t="s">
        <v>220</v>
      </c>
      <c r="G11" s="37" t="s">
        <v>221</v>
      </c>
      <c r="H11" s="33" t="s">
        <v>222</v>
      </c>
      <c r="I11" s="10" t="s">
        <v>223</v>
      </c>
      <c r="J11" s="37" t="s">
        <v>224</v>
      </c>
      <c r="K11" s="33" t="s">
        <v>225</v>
      </c>
      <c r="L11" s="10" t="s">
        <v>226</v>
      </c>
      <c r="M11" s="37" t="s">
        <v>227</v>
      </c>
      <c r="N11" s="33" t="s">
        <v>228</v>
      </c>
    </row>
    <row r="12" spans="2:14">
      <c r="B12" s="33" t="s">
        <v>235</v>
      </c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</row>
  </sheetData>
  <protectedRanges>
    <protectedRange sqref="B5:B7" name="atração_1"/>
  </protectedRange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D7DCB-564A-4B18-8EA1-4CDA9FE180B6}">
  <sheetPr codeName="Planilha12"/>
  <dimension ref="A1:U153"/>
  <sheetViews>
    <sheetView showGridLines="0" workbookViewId="0">
      <pane ySplit="2" topLeftCell="A34" activePane="bottomLeft" state="frozen"/>
      <selection activeCell="C20" sqref="C20"/>
      <selection pane="bottomLeft" activeCell="D8" sqref="D8"/>
    </sheetView>
  </sheetViews>
  <sheetFormatPr defaultColWidth="0" defaultRowHeight="14.45" customHeight="1" zeroHeight="1"/>
  <cols>
    <col min="1" max="1" width="2.28515625" style="1" customWidth="1"/>
    <col min="2" max="2" width="23" style="1" customWidth="1"/>
    <col min="3" max="3" width="32" style="1" customWidth="1"/>
    <col min="4" max="4" width="16.5703125" style="1" customWidth="1"/>
    <col min="5" max="9" width="13.7109375" style="1" customWidth="1"/>
    <col min="10" max="10" width="17.7109375" style="1" bestFit="1" customWidth="1"/>
    <col min="11" max="11" width="18.5703125" style="1" bestFit="1" customWidth="1"/>
    <col min="12" max="12" width="17.7109375" style="1" bestFit="1" customWidth="1"/>
    <col min="13" max="13" width="11.28515625" style="1" bestFit="1" customWidth="1"/>
    <col min="14" max="16" width="9.28515625" style="1" customWidth="1"/>
    <col min="17" max="21" width="0" style="1" hidden="1" customWidth="1"/>
    <col min="22" max="16384" width="9.28515625" style="1" hidden="1"/>
  </cols>
  <sheetData>
    <row r="1" spans="2:12" s="15" customFormat="1" ht="9" customHeight="1"/>
    <row r="2" spans="2:12" s="16" customFormat="1" ht="46.5" customHeight="1" thickBot="1"/>
    <row r="3" spans="2:12" ht="16.5" thickTop="1" thickBot="1"/>
    <row r="4" spans="2:12" ht="15.75">
      <c r="B4" s="358" t="s">
        <v>236</v>
      </c>
    </row>
    <row r="5" spans="2:12" ht="15">
      <c r="B5" s="40">
        <v>5.89</v>
      </c>
    </row>
    <row r="6" spans="2:12" ht="15.75" thickBot="1"/>
    <row r="7" spans="2:12" ht="32.25" thickBot="1">
      <c r="B7" s="361" t="s">
        <v>237</v>
      </c>
      <c r="C7" s="345" t="s">
        <v>238</v>
      </c>
      <c r="D7" s="345" t="s">
        <v>239</v>
      </c>
      <c r="E7" s="345" t="s">
        <v>240</v>
      </c>
      <c r="G7" s="345" t="s">
        <v>237</v>
      </c>
      <c r="H7" s="345" t="s">
        <v>241</v>
      </c>
      <c r="I7" s="345" t="s">
        <v>242</v>
      </c>
      <c r="J7" s="345" t="s">
        <v>243</v>
      </c>
      <c r="K7" s="345" t="s">
        <v>244</v>
      </c>
      <c r="L7" s="345" t="s">
        <v>245</v>
      </c>
    </row>
    <row r="8" spans="2:12" ht="25.5" customHeight="1" thickBot="1">
      <c r="B8" s="42" t="s">
        <v>241</v>
      </c>
      <c r="C8" s="43">
        <v>21.558752997601921</v>
      </c>
      <c r="D8" s="44"/>
      <c r="E8" s="45">
        <v>13</v>
      </c>
      <c r="G8" s="42" t="s">
        <v>246</v>
      </c>
      <c r="H8" s="43">
        <v>21.558752997601921</v>
      </c>
      <c r="I8" s="43">
        <v>64.724220623501196</v>
      </c>
      <c r="J8" s="43">
        <v>21.558752997601921</v>
      </c>
      <c r="K8" s="43">
        <v>28.752997601918466</v>
      </c>
      <c r="L8" s="43">
        <v>40.743405275779381</v>
      </c>
    </row>
    <row r="9" spans="2:12" ht="16.5" thickBot="1">
      <c r="B9" s="42" t="s">
        <v>242</v>
      </c>
      <c r="C9" s="43">
        <v>64.724220623501196</v>
      </c>
      <c r="D9" s="44"/>
      <c r="E9" s="45">
        <v>15</v>
      </c>
      <c r="G9" s="42" t="s">
        <v>247</v>
      </c>
      <c r="H9" s="44"/>
      <c r="I9" s="44"/>
      <c r="J9" s="44"/>
      <c r="K9" s="44"/>
      <c r="L9" s="44"/>
    </row>
    <row r="10" spans="2:12" ht="21" customHeight="1" thickBot="1">
      <c r="B10" s="42" t="s">
        <v>243</v>
      </c>
      <c r="C10" s="43">
        <v>21.558752997601921</v>
      </c>
      <c r="D10" s="44"/>
      <c r="E10" s="45">
        <v>7</v>
      </c>
      <c r="G10" s="42" t="s">
        <v>240</v>
      </c>
      <c r="H10" s="45">
        <v>13</v>
      </c>
      <c r="I10" s="45">
        <v>15</v>
      </c>
      <c r="J10" s="45">
        <v>7</v>
      </c>
      <c r="K10" s="45">
        <v>5</v>
      </c>
      <c r="L10" s="45">
        <v>8</v>
      </c>
    </row>
    <row r="11" spans="2:12" ht="18.75" customHeight="1" thickBot="1">
      <c r="B11" s="42" t="s">
        <v>244</v>
      </c>
      <c r="C11" s="43">
        <v>28.752997601918466</v>
      </c>
      <c r="D11" s="44"/>
      <c r="E11" s="45">
        <v>5</v>
      </c>
    </row>
    <row r="12" spans="2:12" ht="18" customHeight="1" thickBot="1">
      <c r="B12" s="42" t="s">
        <v>245</v>
      </c>
      <c r="C12" s="43">
        <v>40.743405275779381</v>
      </c>
      <c r="D12" s="44"/>
      <c r="E12" s="45">
        <v>8</v>
      </c>
    </row>
    <row r="13" spans="2:12" ht="15"/>
    <row r="14" spans="2:12" ht="15"/>
    <row r="15" spans="2:12" ht="15"/>
    <row r="16" spans="2:12" ht="15"/>
    <row r="17" spans="2:9" ht="15"/>
    <row r="18" spans="2:9" ht="15"/>
    <row r="19" spans="2:9" ht="15"/>
    <row r="20" spans="2:9" ht="15"/>
    <row r="21" spans="2:9" ht="15"/>
    <row r="22" spans="2:9" ht="15"/>
    <row r="23" spans="2:9" ht="15"/>
    <row r="24" spans="2:9" ht="15"/>
    <row r="25" spans="2:9" ht="15"/>
    <row r="26" spans="2:9" ht="15"/>
    <row r="27" spans="2:9" ht="15"/>
    <row r="28" spans="2:9" ht="15"/>
    <row r="29" spans="2:9" ht="15"/>
    <row r="30" spans="2:9" ht="15"/>
    <row r="31" spans="2:9" ht="15"/>
    <row r="32" spans="2:9" ht="15.75" thickBot="1">
      <c r="B32" s="359" t="s">
        <v>248</v>
      </c>
      <c r="C32" s="359" t="s">
        <v>249</v>
      </c>
      <c r="D32" s="359" t="s">
        <v>142</v>
      </c>
      <c r="E32" s="360">
        <v>43374</v>
      </c>
      <c r="F32" s="360">
        <v>43375</v>
      </c>
      <c r="G32" s="360">
        <v>43376</v>
      </c>
      <c r="H32" s="360">
        <v>43377</v>
      </c>
      <c r="I32" s="360">
        <v>43378</v>
      </c>
    </row>
    <row r="33" spans="2:9" ht="15.75" thickBot="1">
      <c r="B33" s="27" t="s">
        <v>250</v>
      </c>
      <c r="C33" s="46" t="s">
        <v>251</v>
      </c>
      <c r="D33" s="43">
        <v>500.34300000000002</v>
      </c>
      <c r="E33" s="44"/>
      <c r="F33" s="44"/>
      <c r="G33" s="44"/>
      <c r="H33" s="44"/>
      <c r="I33" s="44"/>
    </row>
    <row r="34" spans="2:9" ht="15.75" thickBot="1">
      <c r="B34" s="27" t="s">
        <v>252</v>
      </c>
      <c r="C34" s="46" t="s">
        <v>253</v>
      </c>
      <c r="D34" s="43">
        <v>244.363</v>
      </c>
      <c r="E34" s="44"/>
      <c r="F34" s="44"/>
      <c r="G34" s="44"/>
      <c r="H34" s="44"/>
      <c r="I34" s="44"/>
    </row>
    <row r="35" spans="2:9" ht="15.75" thickBot="1">
      <c r="B35" s="27" t="s">
        <v>254</v>
      </c>
      <c r="C35" s="46" t="s">
        <v>255</v>
      </c>
      <c r="D35" s="43">
        <v>242.137</v>
      </c>
      <c r="E35" s="44"/>
      <c r="F35" s="44"/>
      <c r="G35" s="44"/>
      <c r="H35" s="44"/>
      <c r="I35" s="44"/>
    </row>
    <row r="36" spans="2:9" ht="15.75" thickBot="1">
      <c r="B36" s="27" t="s">
        <v>256</v>
      </c>
      <c r="C36" s="46" t="s">
        <v>257</v>
      </c>
      <c r="D36" s="43">
        <v>229.23400000000001</v>
      </c>
      <c r="E36" s="44"/>
      <c r="F36" s="44"/>
      <c r="G36" s="44"/>
      <c r="H36" s="44"/>
      <c r="I36" s="44"/>
    </row>
    <row r="37" spans="2:9" ht="15.75" thickBot="1">
      <c r="B37" s="27" t="s">
        <v>258</v>
      </c>
      <c r="C37" s="46" t="s">
        <v>259</v>
      </c>
      <c r="D37" s="43">
        <v>201.15899999999999</v>
      </c>
      <c r="E37" s="44"/>
      <c r="F37" s="44"/>
      <c r="G37" s="44"/>
      <c r="H37" s="44"/>
      <c r="I37" s="44"/>
    </row>
    <row r="38" spans="2:9" ht="15.75" thickBot="1">
      <c r="B38" s="564" t="s">
        <v>260</v>
      </c>
      <c r="C38" s="47" t="s">
        <v>261</v>
      </c>
      <c r="D38" s="43">
        <v>198.53299999999999</v>
      </c>
      <c r="E38" s="44"/>
      <c r="F38" s="44"/>
      <c r="G38" s="44"/>
      <c r="H38" s="44"/>
      <c r="I38" s="44"/>
    </row>
    <row r="39" spans="2:9" ht="15.75" thickBot="1">
      <c r="B39" s="27" t="s">
        <v>262</v>
      </c>
      <c r="C39" s="46" t="s">
        <v>263</v>
      </c>
      <c r="D39" s="43">
        <v>184.76499999999999</v>
      </c>
      <c r="E39" s="44"/>
      <c r="F39" s="44"/>
      <c r="G39" s="44"/>
      <c r="H39" s="44"/>
      <c r="I39" s="44"/>
    </row>
    <row r="40" spans="2:9" ht="15.75" thickBot="1">
      <c r="B40" s="27" t="s">
        <v>264</v>
      </c>
      <c r="C40" s="46" t="s">
        <v>265</v>
      </c>
      <c r="D40" s="43">
        <v>177.86600000000001</v>
      </c>
      <c r="E40" s="44"/>
      <c r="F40" s="44"/>
      <c r="G40" s="44"/>
      <c r="H40" s="44"/>
      <c r="I40" s="44"/>
    </row>
    <row r="41" spans="2:9" ht="15.75" thickBot="1">
      <c r="B41" s="27" t="s">
        <v>266</v>
      </c>
      <c r="C41" s="46" t="s">
        <v>267</v>
      </c>
      <c r="D41" s="43">
        <v>160.54599999999999</v>
      </c>
      <c r="E41" s="44"/>
      <c r="F41" s="44"/>
      <c r="G41" s="44"/>
      <c r="H41" s="44"/>
      <c r="I41" s="44"/>
    </row>
    <row r="42" spans="2:9" ht="15.75" thickBot="1">
      <c r="B42" s="27" t="s">
        <v>268</v>
      </c>
      <c r="C42" s="46" t="s">
        <v>269</v>
      </c>
      <c r="D42" s="43">
        <v>157.31100000000001</v>
      </c>
      <c r="E42" s="44"/>
      <c r="F42" s="44"/>
      <c r="G42" s="44"/>
      <c r="H42" s="44"/>
      <c r="I42" s="44"/>
    </row>
    <row r="43" spans="2:9" ht="15.75" thickBot="1">
      <c r="B43" s="27" t="s">
        <v>270</v>
      </c>
      <c r="C43" s="46" t="s">
        <v>271</v>
      </c>
      <c r="D43" s="43">
        <v>156.77600000000001</v>
      </c>
      <c r="E43" s="44"/>
      <c r="F43" s="44"/>
      <c r="G43" s="44"/>
      <c r="H43" s="44"/>
      <c r="I43" s="44"/>
    </row>
    <row r="44" spans="2:9" ht="15.75" thickBot="1">
      <c r="B44" s="564" t="s">
        <v>272</v>
      </c>
      <c r="C44" s="47" t="s">
        <v>273</v>
      </c>
      <c r="D44" s="43">
        <v>153.14400000000001</v>
      </c>
      <c r="E44" s="44"/>
      <c r="F44" s="44"/>
      <c r="G44" s="44"/>
      <c r="H44" s="44"/>
      <c r="I44" s="44"/>
    </row>
    <row r="45" spans="2:9" ht="15.75" thickBot="1">
      <c r="B45" s="27" t="s">
        <v>274</v>
      </c>
      <c r="C45" s="46" t="s">
        <v>275</v>
      </c>
      <c r="D45" s="43">
        <v>134.53299999999999</v>
      </c>
      <c r="E45" s="44"/>
      <c r="F45" s="44"/>
      <c r="G45" s="44"/>
      <c r="H45" s="44"/>
      <c r="I45" s="44"/>
    </row>
    <row r="46" spans="2:9" ht="15.75" thickBot="1">
      <c r="B46" s="27" t="s">
        <v>276</v>
      </c>
      <c r="C46" s="46" t="s">
        <v>277</v>
      </c>
      <c r="D46" s="48">
        <v>129.976</v>
      </c>
      <c r="E46" s="49"/>
      <c r="F46" s="49"/>
      <c r="G46" s="49"/>
      <c r="H46" s="49"/>
      <c r="I46" s="49"/>
    </row>
    <row r="47" spans="2:9" ht="15"/>
    <row r="48" spans="2:9" ht="15.75" thickBot="1">
      <c r="E48" s="360">
        <v>43374</v>
      </c>
      <c r="F48" s="360">
        <v>43375</v>
      </c>
      <c r="G48" s="360">
        <v>43376</v>
      </c>
      <c r="H48" s="360">
        <v>43377</v>
      </c>
      <c r="I48" s="360">
        <v>43378</v>
      </c>
    </row>
    <row r="49" spans="5:9" ht="15">
      <c r="E49" s="43">
        <v>3.9348999999999998</v>
      </c>
      <c r="F49" s="43">
        <v>3.8875999999999999</v>
      </c>
      <c r="G49" s="43">
        <v>3.8668999999999998</v>
      </c>
      <c r="H49" s="43">
        <v>3.8961000000000001</v>
      </c>
      <c r="I49" s="43">
        <v>3.8456000000000001</v>
      </c>
    </row>
    <row r="50" spans="5:9" ht="15"/>
    <row r="51" spans="5:9" ht="15"/>
    <row r="52" spans="5:9" ht="15"/>
    <row r="53" spans="5:9" ht="15"/>
    <row r="54" spans="5:9" ht="15"/>
    <row r="55" spans="5:9" ht="15"/>
    <row r="56" spans="5:9" ht="15"/>
    <row r="57" spans="5:9" ht="15"/>
    <row r="58" spans="5:9" ht="15"/>
    <row r="59" spans="5:9" ht="15"/>
    <row r="60" spans="5:9" ht="15"/>
    <row r="61" spans="5:9" ht="15"/>
    <row r="62" spans="5:9" ht="15"/>
    <row r="63" spans="5:9" ht="15"/>
    <row r="64" spans="5:9" ht="15"/>
    <row r="65" ht="15"/>
    <row r="66" ht="15"/>
    <row r="67" ht="15"/>
    <row r="68" ht="15"/>
    <row r="69" ht="15"/>
    <row r="70" ht="15"/>
    <row r="71" ht="15"/>
    <row r="72" ht="15"/>
    <row r="73" ht="15"/>
    <row r="74" ht="15"/>
    <row r="75" ht="15"/>
    <row r="76" ht="15"/>
    <row r="77" ht="15"/>
    <row r="78" ht="15"/>
    <row r="79" ht="15"/>
    <row r="80" ht="15"/>
    <row r="81" ht="15"/>
    <row r="82" ht="15"/>
    <row r="83" ht="15"/>
    <row r="84" ht="15"/>
    <row r="85" ht="15"/>
    <row r="86" ht="15"/>
    <row r="87" ht="15"/>
    <row r="88" ht="15"/>
    <row r="89" ht="15"/>
    <row r="90" ht="15"/>
    <row r="91" ht="15"/>
    <row r="92" ht="15"/>
    <row r="93" ht="15"/>
    <row r="94" ht="15"/>
    <row r="95" ht="15"/>
    <row r="96" ht="15"/>
    <row r="97" ht="15"/>
    <row r="98" ht="15"/>
    <row r="99" ht="15"/>
    <row r="100" ht="15"/>
    <row r="101" ht="15"/>
    <row r="102" ht="15"/>
    <row r="103" ht="15"/>
    <row r="104" ht="15"/>
    <row r="105" ht="15"/>
    <row r="106" ht="15"/>
    <row r="107" ht="15"/>
    <row r="108" ht="15"/>
    <row r="109" ht="15"/>
    <row r="110" ht="15"/>
    <row r="111" ht="15"/>
    <row r="112" ht="15"/>
    <row r="113" ht="15"/>
    <row r="114" ht="15"/>
    <row r="115" ht="15"/>
    <row r="116" ht="15"/>
    <row r="117" ht="15"/>
    <row r="118" ht="15"/>
    <row r="119" ht="15"/>
    <row r="120" ht="15"/>
    <row r="121" ht="15"/>
    <row r="122" ht="15"/>
    <row r="123" ht="15"/>
    <row r="124" ht="15"/>
    <row r="125" ht="15"/>
    <row r="126" ht="15"/>
    <row r="127" ht="15"/>
    <row r="128" ht="15"/>
    <row r="129" ht="15"/>
    <row r="130" ht="15"/>
    <row r="131" ht="15"/>
    <row r="132" ht="15"/>
    <row r="133" ht="15"/>
    <row r="134" ht="15"/>
    <row r="135" ht="15"/>
    <row r="136" ht="15"/>
    <row r="137" ht="15"/>
    <row r="138" ht="15"/>
    <row r="139" ht="15"/>
    <row r="140" ht="15"/>
    <row r="141" ht="15"/>
    <row r="142" ht="15"/>
    <row r="143" ht="15"/>
    <row r="144" ht="15"/>
    <row r="145" ht="15"/>
    <row r="146" ht="15"/>
    <row r="147" ht="15"/>
    <row r="148" ht="15"/>
    <row r="149" ht="15"/>
    <row r="150" ht="15"/>
    <row r="151" ht="15"/>
    <row r="152" ht="15"/>
    <row r="153" ht="15"/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AEA6C-E324-42E3-9F9E-9845E89EA03E}">
  <sheetPr codeName="Planilha13"/>
  <dimension ref="B1:H13"/>
  <sheetViews>
    <sheetView showGridLines="0" workbookViewId="0">
      <selection activeCell="H12" sqref="C12:H12"/>
    </sheetView>
  </sheetViews>
  <sheetFormatPr defaultColWidth="9.28515625" defaultRowHeight="15"/>
  <cols>
    <col min="1" max="1" width="2.28515625" style="1" customWidth="1"/>
    <col min="2" max="2" width="13" style="1" customWidth="1"/>
    <col min="3" max="3" width="12.5703125" style="1" bestFit="1" customWidth="1"/>
    <col min="4" max="8" width="13.42578125" style="1" customWidth="1"/>
    <col min="9" max="16384" width="9.28515625" style="1"/>
  </cols>
  <sheetData>
    <row r="1" spans="2:8" s="15" customFormat="1" ht="9" customHeight="1"/>
    <row r="2" spans="2:8" s="16" customFormat="1" ht="46.5" customHeight="1" thickBot="1"/>
    <row r="3" spans="2:8" ht="16.5" thickTop="1" thickBot="1"/>
    <row r="4" spans="2:8" ht="27.75" customHeight="1" thickBot="1">
      <c r="B4" s="349" t="s">
        <v>237</v>
      </c>
      <c r="C4" s="349" t="s">
        <v>278</v>
      </c>
      <c r="D4" s="566">
        <v>43102</v>
      </c>
      <c r="E4" s="566">
        <v>43105</v>
      </c>
      <c r="F4" s="566">
        <v>43106</v>
      </c>
      <c r="G4" s="566">
        <v>43107</v>
      </c>
      <c r="H4" s="566">
        <v>43108</v>
      </c>
    </row>
    <row r="5" spans="2:8" ht="16.5" thickBot="1">
      <c r="B5" s="8" t="s">
        <v>279</v>
      </c>
      <c r="C5" s="50">
        <v>2226</v>
      </c>
      <c r="D5" s="38"/>
      <c r="E5" s="38"/>
      <c r="F5" s="38"/>
      <c r="G5" s="38"/>
      <c r="H5" s="38"/>
    </row>
    <row r="6" spans="2:8" ht="16.5" thickBot="1">
      <c r="B6" s="8" t="s">
        <v>280</v>
      </c>
      <c r="C6" s="50">
        <v>2260</v>
      </c>
      <c r="D6" s="38"/>
      <c r="E6" s="38"/>
      <c r="F6" s="38"/>
      <c r="G6" s="38"/>
      <c r="H6" s="38"/>
    </row>
    <row r="7" spans="2:8" ht="16.5" thickBot="1">
      <c r="B7" s="8" t="s">
        <v>281</v>
      </c>
      <c r="C7" s="50">
        <v>7409.5</v>
      </c>
      <c r="D7" s="38"/>
      <c r="E7" s="38"/>
      <c r="F7" s="38"/>
      <c r="G7" s="38"/>
      <c r="H7" s="38"/>
    </row>
    <row r="8" spans="2:8" ht="16.5" thickBot="1">
      <c r="B8" s="8" t="s">
        <v>282</v>
      </c>
      <c r="C8" s="50">
        <v>17550</v>
      </c>
      <c r="D8" s="38"/>
      <c r="E8" s="38"/>
      <c r="F8" s="38"/>
      <c r="G8" s="38"/>
      <c r="H8" s="38"/>
    </row>
    <row r="9" spans="2:8" ht="16.5" thickBot="1">
      <c r="B9" s="8" t="s">
        <v>283</v>
      </c>
      <c r="C9" s="50">
        <v>21395</v>
      </c>
      <c r="D9" s="38"/>
      <c r="E9" s="38"/>
      <c r="F9" s="38"/>
      <c r="G9" s="38"/>
      <c r="H9" s="38"/>
    </row>
    <row r="10" spans="2:8" ht="16.5" thickBot="1">
      <c r="B10" s="8" t="s">
        <v>284</v>
      </c>
      <c r="C10" s="50">
        <v>2336</v>
      </c>
      <c r="D10" s="38"/>
      <c r="E10" s="38"/>
      <c r="F10" s="38"/>
      <c r="G10" s="38"/>
      <c r="H10" s="38"/>
    </row>
    <row r="11" spans="2:8" ht="15.75" thickBot="1"/>
    <row r="12" spans="2:8" ht="16.5" thickBot="1">
      <c r="C12" s="345" t="s">
        <v>147</v>
      </c>
      <c r="D12" s="566">
        <v>43102</v>
      </c>
      <c r="E12" s="566">
        <v>43105</v>
      </c>
      <c r="F12" s="566">
        <v>43106</v>
      </c>
      <c r="G12" s="566">
        <v>43107</v>
      </c>
      <c r="H12" s="566">
        <v>43108</v>
      </c>
    </row>
    <row r="13" spans="2:8" ht="16.5" thickBot="1">
      <c r="C13" s="8" t="s">
        <v>285</v>
      </c>
      <c r="D13" s="38">
        <v>4.1399999999999997</v>
      </c>
      <c r="E13" s="38">
        <v>4.01</v>
      </c>
      <c r="F13" s="38">
        <v>4.07</v>
      </c>
      <c r="G13" s="38">
        <v>3.899</v>
      </c>
      <c r="H13" s="38">
        <v>3.9671400000000001</v>
      </c>
    </row>
  </sheetData>
  <protectedRanges>
    <protectedRange sqref="B4:B6" name="atração"/>
  </protectedRanges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EE5D5-10F3-4D89-B9AA-1A324B2FDBAF}">
  <sheetPr codeName="Planilha14"/>
  <dimension ref="B1:L14"/>
  <sheetViews>
    <sheetView showGridLines="0" topLeftCell="A2" workbookViewId="0">
      <selection activeCell="L14" sqref="C5:L14"/>
    </sheetView>
  </sheetViews>
  <sheetFormatPr defaultColWidth="9.28515625" defaultRowHeight="15"/>
  <cols>
    <col min="1" max="1" width="2.28515625" style="1" customWidth="1"/>
    <col min="2" max="2" width="11.42578125" style="1" customWidth="1"/>
    <col min="3" max="12" width="8.5703125" style="1" customWidth="1"/>
    <col min="13" max="16384" width="9.28515625" style="1"/>
  </cols>
  <sheetData>
    <row r="1" spans="2:12" s="15" customFormat="1" ht="9" customHeight="1"/>
    <row r="2" spans="2:12" s="16" customFormat="1" ht="46.5" customHeight="1" thickBot="1"/>
    <row r="3" spans="2:12" ht="16.5" thickTop="1" thickBot="1"/>
    <row r="4" spans="2:12" ht="30.75" customHeight="1" thickBot="1">
      <c r="B4" s="345" t="s">
        <v>286</v>
      </c>
      <c r="C4" s="345">
        <v>1</v>
      </c>
      <c r="D4" s="345">
        <v>2</v>
      </c>
      <c r="E4" s="345">
        <v>3</v>
      </c>
      <c r="F4" s="345">
        <v>4</v>
      </c>
      <c r="G4" s="345">
        <v>5</v>
      </c>
      <c r="H4" s="345">
        <v>6</v>
      </c>
      <c r="I4" s="345">
        <v>7</v>
      </c>
      <c r="J4" s="345">
        <v>8</v>
      </c>
      <c r="K4" s="345">
        <v>9</v>
      </c>
      <c r="L4" s="345">
        <v>10</v>
      </c>
    </row>
    <row r="5" spans="2:12" ht="16.5" thickBot="1">
      <c r="B5" s="345">
        <v>1</v>
      </c>
      <c r="C5" s="51"/>
      <c r="D5" s="51"/>
      <c r="E5" s="51"/>
      <c r="F5" s="51"/>
      <c r="G5" s="51"/>
      <c r="H5" s="51"/>
      <c r="I5" s="51"/>
      <c r="J5" s="51"/>
      <c r="K5" s="51"/>
      <c r="L5" s="51"/>
    </row>
    <row r="6" spans="2:12" ht="16.5" thickBot="1">
      <c r="B6" s="345">
        <v>2</v>
      </c>
      <c r="C6" s="51"/>
      <c r="D6" s="51"/>
      <c r="E6" s="51"/>
      <c r="F6" s="51"/>
      <c r="G6" s="51"/>
      <c r="H6" s="51"/>
      <c r="I6" s="51"/>
      <c r="J6" s="51"/>
      <c r="K6" s="51"/>
      <c r="L6" s="51"/>
    </row>
    <row r="7" spans="2:12" ht="16.5" thickBot="1">
      <c r="B7" s="345">
        <v>3</v>
      </c>
      <c r="C7" s="51"/>
      <c r="D7" s="51"/>
      <c r="E7" s="51"/>
      <c r="F7" s="51"/>
      <c r="G7" s="51"/>
      <c r="H7" s="51"/>
      <c r="I7" s="51"/>
      <c r="J7" s="51"/>
      <c r="K7" s="51"/>
      <c r="L7" s="51"/>
    </row>
    <row r="8" spans="2:12" ht="16.5" thickBot="1">
      <c r="B8" s="345">
        <v>4</v>
      </c>
      <c r="C8" s="51"/>
      <c r="D8" s="51"/>
      <c r="E8" s="51"/>
      <c r="F8" s="51"/>
      <c r="G8" s="51"/>
      <c r="H8" s="51"/>
      <c r="I8" s="51"/>
      <c r="J8" s="51"/>
      <c r="K8" s="51"/>
      <c r="L8" s="51"/>
    </row>
    <row r="9" spans="2:12" ht="16.5" thickBot="1">
      <c r="B9" s="345">
        <v>5</v>
      </c>
      <c r="C9" s="51"/>
      <c r="D9" s="51"/>
      <c r="E9" s="51"/>
      <c r="F9" s="51"/>
      <c r="G9" s="51"/>
      <c r="H9" s="51"/>
      <c r="I9" s="51"/>
      <c r="J9" s="51"/>
      <c r="K9" s="51"/>
      <c r="L9" s="51"/>
    </row>
    <row r="10" spans="2:12" ht="16.5" thickBot="1">
      <c r="B10" s="345">
        <v>6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</row>
    <row r="11" spans="2:12" ht="16.5" thickBot="1">
      <c r="B11" s="345">
        <v>7</v>
      </c>
      <c r="C11" s="51"/>
      <c r="D11" s="51"/>
      <c r="E11" s="51"/>
      <c r="F11" s="51"/>
      <c r="G11" s="51"/>
      <c r="H11" s="51"/>
      <c r="I11" s="51"/>
      <c r="J11" s="51"/>
      <c r="K11" s="51"/>
      <c r="L11" s="51"/>
    </row>
    <row r="12" spans="2:12" ht="16.5" thickBot="1">
      <c r="B12" s="345">
        <v>8</v>
      </c>
      <c r="C12" s="51"/>
      <c r="D12" s="51"/>
      <c r="E12" s="51"/>
      <c r="F12" s="51"/>
      <c r="G12" s="51"/>
      <c r="H12" s="51"/>
      <c r="I12" s="51"/>
      <c r="J12" s="51"/>
      <c r="K12" s="51"/>
      <c r="L12" s="51"/>
    </row>
    <row r="13" spans="2:12" ht="16.5" thickBot="1">
      <c r="B13" s="345">
        <v>9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</row>
    <row r="14" spans="2:12" ht="16.5" thickBot="1">
      <c r="B14" s="345">
        <v>10</v>
      </c>
      <c r="C14" s="51"/>
      <c r="D14" s="51"/>
      <c r="E14" s="51"/>
      <c r="F14" s="51"/>
      <c r="G14" s="51"/>
      <c r="H14" s="51"/>
      <c r="I14" s="51"/>
      <c r="J14" s="51"/>
      <c r="K14" s="51"/>
      <c r="L14" s="51"/>
    </row>
  </sheetData>
  <protectedRanges>
    <protectedRange sqref="B5:B7" name="atração"/>
  </protectedRanges>
  <pageMargins left="0.511811024" right="0.511811024" top="0.78740157499999996" bottom="0.78740157499999996" header="0.31496062000000002" footer="0.3149606200000000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203B-D04F-4AF9-876D-4FA2B2D4394B}">
  <sheetPr codeName="Planilha15"/>
  <dimension ref="A1:U275"/>
  <sheetViews>
    <sheetView showGridLines="0" workbookViewId="0">
      <pane ySplit="2" topLeftCell="A7" activePane="bottomLeft" state="frozen"/>
      <selection pane="bottomLeft" activeCell="G13" sqref="G13:G16"/>
    </sheetView>
  </sheetViews>
  <sheetFormatPr defaultColWidth="0" defaultRowHeight="14.45" customHeight="1" zeroHeight="1"/>
  <cols>
    <col min="1" max="1" width="2.28515625" style="1" customWidth="1"/>
    <col min="2" max="2" width="25.7109375" style="1" customWidth="1"/>
    <col min="3" max="3" width="23.28515625" style="1" bestFit="1" customWidth="1"/>
    <col min="4" max="4" width="15.140625" style="1" customWidth="1"/>
    <col min="5" max="5" width="24.42578125" style="1" customWidth="1"/>
    <col min="6" max="6" width="22.5703125" style="1" bestFit="1" customWidth="1"/>
    <col min="7" max="7" width="28.42578125" style="1" customWidth="1"/>
    <col min="8" max="8" width="15" style="1" customWidth="1"/>
    <col min="9" max="9" width="13.28515625" style="1" customWidth="1"/>
    <col min="10" max="10" width="23.5703125" style="1" bestFit="1" customWidth="1"/>
    <col min="11" max="11" width="13.42578125" style="1" customWidth="1"/>
    <col min="12" max="13" width="11.28515625" style="1" bestFit="1" customWidth="1"/>
    <col min="14" max="16" width="9.28515625" style="1" customWidth="1"/>
    <col min="17" max="21" width="0" style="1" hidden="1" customWidth="1"/>
    <col min="22" max="16384" width="9.28515625" style="1" hidden="1"/>
  </cols>
  <sheetData>
    <row r="1" spans="2:11" s="15" customFormat="1" ht="9" customHeight="1"/>
    <row r="2" spans="2:11" s="16" customFormat="1" ht="46.5" customHeight="1" thickBot="1"/>
    <row r="3" spans="2:11" ht="15.75" thickTop="1"/>
    <row r="4" spans="2:11" ht="15.75" thickBot="1"/>
    <row r="5" spans="2:11" ht="21.75" customHeight="1" thickBot="1">
      <c r="B5" s="52" t="s">
        <v>287</v>
      </c>
      <c r="C5" s="52"/>
    </row>
    <row r="6" spans="2:11" ht="16.5" thickBot="1">
      <c r="B6" s="345" t="s">
        <v>94</v>
      </c>
      <c r="C6" s="345" t="s">
        <v>288</v>
      </c>
    </row>
    <row r="7" spans="2:11" ht="15">
      <c r="B7" s="53">
        <v>1</v>
      </c>
      <c r="C7" s="54">
        <v>1</v>
      </c>
    </row>
    <row r="8" spans="2:11" ht="15">
      <c r="B8" s="53">
        <v>2</v>
      </c>
      <c r="C8" s="54">
        <v>2</v>
      </c>
    </row>
    <row r="9" spans="2:11" ht="15">
      <c r="B9" s="53">
        <v>30</v>
      </c>
      <c r="C9" s="54">
        <v>30</v>
      </c>
    </row>
    <row r="10" spans="2:11" ht="15">
      <c r="B10" s="53">
        <v>31</v>
      </c>
      <c r="C10" s="54">
        <v>31</v>
      </c>
    </row>
    <row r="11" spans="2:11" ht="15">
      <c r="B11" s="53">
        <v>32</v>
      </c>
      <c r="C11" s="54">
        <v>32</v>
      </c>
    </row>
    <row r="12" spans="2:11" ht="15.75">
      <c r="B12" s="53">
        <v>365</v>
      </c>
      <c r="C12" s="54">
        <v>365</v>
      </c>
      <c r="E12" s="546" t="s">
        <v>1855</v>
      </c>
      <c r="F12" s="546" t="s">
        <v>1856</v>
      </c>
      <c r="G12" s="546" t="s">
        <v>2017</v>
      </c>
    </row>
    <row r="13" spans="2:11" ht="23.25">
      <c r="B13" s="53">
        <v>366</v>
      </c>
      <c r="C13" s="54">
        <v>366</v>
      </c>
      <c r="E13" s="538">
        <f ca="1">TODAY()</f>
        <v>45662</v>
      </c>
      <c r="F13" s="538">
        <f ca="1">E13+27</f>
        <v>45689</v>
      </c>
      <c r="G13" s="542"/>
    </row>
    <row r="14" spans="2:11" ht="23.25">
      <c r="B14" s="53">
        <v>367</v>
      </c>
      <c r="C14" s="54">
        <v>367</v>
      </c>
      <c r="D14" s="55"/>
      <c r="E14" s="538">
        <f ca="1">E13+12</f>
        <v>45674</v>
      </c>
      <c r="F14" s="538">
        <f ca="1">E14+122</f>
        <v>45796</v>
      </c>
      <c r="G14" s="542"/>
    </row>
    <row r="15" spans="2:11" ht="23.25">
      <c r="B15" s="53">
        <f ca="1">C15</f>
        <v>45662</v>
      </c>
      <c r="C15" s="54">
        <f ca="1">TODAY()</f>
        <v>45662</v>
      </c>
      <c r="E15" s="538">
        <f t="shared" ref="E15:E16" ca="1" si="0">E14+12</f>
        <v>45686</v>
      </c>
      <c r="F15" s="538">
        <f ca="1">E15+30</f>
        <v>45716</v>
      </c>
      <c r="G15" s="542"/>
      <c r="I15"/>
      <c r="J15"/>
      <c r="K15"/>
    </row>
    <row r="16" spans="2:11" ht="23.25">
      <c r="B16" s="53">
        <v>0</v>
      </c>
      <c r="C16" s="56">
        <v>0</v>
      </c>
      <c r="E16" s="538">
        <f t="shared" ca="1" si="0"/>
        <v>45698</v>
      </c>
      <c r="F16" s="538">
        <f ca="1">E16+45</f>
        <v>45743</v>
      </c>
      <c r="G16" s="542"/>
      <c r="I16"/>
      <c r="J16"/>
      <c r="K16"/>
    </row>
    <row r="17" spans="2:11" ht="15">
      <c r="B17" s="53">
        <v>0.25</v>
      </c>
      <c r="C17" s="56">
        <v>0.25</v>
      </c>
      <c r="I17"/>
      <c r="J17"/>
      <c r="K17"/>
    </row>
    <row r="18" spans="2:11" ht="15">
      <c r="B18" s="53">
        <v>0.5</v>
      </c>
      <c r="C18" s="56">
        <v>0.5</v>
      </c>
      <c r="I18"/>
      <c r="J18"/>
      <c r="K18"/>
    </row>
    <row r="19" spans="2:11" ht="15">
      <c r="B19" s="53">
        <v>0.75</v>
      </c>
      <c r="C19" s="56">
        <v>0.75</v>
      </c>
      <c r="I19"/>
      <c r="J19"/>
      <c r="K19"/>
    </row>
    <row r="20" spans="2:11" ht="16.5" customHeight="1">
      <c r="B20" s="53">
        <v>1</v>
      </c>
      <c r="C20" s="56">
        <v>1</v>
      </c>
      <c r="I20"/>
      <c r="J20"/>
      <c r="K20"/>
    </row>
    <row r="21" spans="2:11" ht="15.75">
      <c r="B21" s="53">
        <f ca="1">C21</f>
        <v>0.61296608795964858</v>
      </c>
      <c r="C21" s="56">
        <f ca="1">NOW()-TODAY()</f>
        <v>0.61296608795964858</v>
      </c>
      <c r="E21" s="546" t="s">
        <v>2014</v>
      </c>
      <c r="F21" s="546" t="s">
        <v>2015</v>
      </c>
      <c r="G21" s="546" t="s">
        <v>2016</v>
      </c>
      <c r="I21"/>
      <c r="J21"/>
      <c r="K21"/>
    </row>
    <row r="22" spans="2:11" ht="23.25">
      <c r="B22" s="53">
        <f ca="1">C22</f>
        <v>45662.61296608796</v>
      </c>
      <c r="C22" s="57">
        <f ca="1">NOW()</f>
        <v>45662.61296608796</v>
      </c>
      <c r="E22" s="538">
        <f ca="1">TODAY()</f>
        <v>45662</v>
      </c>
      <c r="F22" s="539">
        <v>29</v>
      </c>
      <c r="G22" s="540"/>
      <c r="I22"/>
      <c r="J22"/>
      <c r="K22"/>
    </row>
    <row r="23" spans="2:11" ht="23.25">
      <c r="E23" s="538">
        <f ca="1">E22+12</f>
        <v>45674</v>
      </c>
      <c r="F23" s="539">
        <v>31</v>
      </c>
      <c r="G23" s="541"/>
    </row>
    <row r="24" spans="2:11" ht="23.25">
      <c r="E24" s="538">
        <f t="shared" ref="E24:E25" ca="1" si="1">E23+12</f>
        <v>45686</v>
      </c>
      <c r="F24" s="539">
        <v>45</v>
      </c>
      <c r="G24" s="541"/>
    </row>
    <row r="25" spans="2:11" ht="23.25">
      <c r="E25" s="538">
        <f t="shared" ca="1" si="1"/>
        <v>45698</v>
      </c>
      <c r="F25" s="539">
        <v>63</v>
      </c>
      <c r="G25" s="541"/>
    </row>
    <row r="26" spans="2:11" ht="15"/>
    <row r="27" spans="2:11" ht="15"/>
    <row r="28" spans="2:11" ht="15"/>
    <row r="29" spans="2:11" ht="15"/>
    <row r="30" spans="2:11" ht="15.75">
      <c r="E30" s="546" t="s">
        <v>2018</v>
      </c>
      <c r="F30" s="546" t="s">
        <v>2019</v>
      </c>
      <c r="G30" s="546" t="s">
        <v>132</v>
      </c>
    </row>
    <row r="31" spans="2:11" ht="22.5">
      <c r="E31" s="543">
        <v>0.44791666666666669</v>
      </c>
      <c r="F31" s="543">
        <v>0.65625</v>
      </c>
      <c r="G31" s="544"/>
    </row>
    <row r="32" spans="2:11" ht="22.5">
      <c r="E32" s="543">
        <v>0.3833333333333333</v>
      </c>
      <c r="F32" s="543">
        <v>0.8833333333333333</v>
      </c>
      <c r="G32" s="544"/>
    </row>
    <row r="33" spans="5:7" ht="22.5">
      <c r="E33" s="543">
        <v>0.59722222222222221</v>
      </c>
      <c r="F33" s="543">
        <v>0.73472222222222217</v>
      </c>
      <c r="G33" s="544"/>
    </row>
    <row r="34" spans="5:7" ht="22.5">
      <c r="E34" s="543">
        <v>0.95</v>
      </c>
      <c r="F34" s="543">
        <v>0.9916666666666667</v>
      </c>
      <c r="G34" s="544"/>
    </row>
    <row r="35" spans="5:7" ht="22.5">
      <c r="E35" s="543">
        <v>0.82708333333333339</v>
      </c>
      <c r="F35" s="543">
        <v>0.97222222222222221</v>
      </c>
      <c r="G35" s="544"/>
    </row>
    <row r="36" spans="5:7" ht="22.5">
      <c r="E36" s="543">
        <v>0.16250000000000001</v>
      </c>
      <c r="F36" s="543">
        <v>0.82847222222222217</v>
      </c>
      <c r="G36" s="544"/>
    </row>
    <row r="37" spans="5:7" ht="22.5">
      <c r="E37" s="543">
        <v>0.33333333333333331</v>
      </c>
      <c r="F37" s="543">
        <v>0.66874999999999996</v>
      </c>
      <c r="G37" s="544"/>
    </row>
    <row r="38" spans="5:7" ht="24.75" customHeight="1">
      <c r="E38" s="545"/>
      <c r="F38" s="565" t="s">
        <v>132</v>
      </c>
      <c r="G38" s="544">
        <f>SUM(G31:G37)</f>
        <v>0</v>
      </c>
    </row>
    <row r="39" spans="5:7" ht="15"/>
    <row r="40" spans="5:7" ht="15"/>
    <row r="41" spans="5:7" ht="15"/>
    <row r="42" spans="5:7" ht="15"/>
    <row r="43" spans="5:7" ht="15"/>
    <row r="44" spans="5:7" ht="15"/>
    <row r="45" spans="5:7" ht="15"/>
    <row r="46" spans="5:7" ht="15"/>
    <row r="47" spans="5:7" ht="15"/>
    <row r="48" spans="5:7" ht="15"/>
    <row r="49" ht="15"/>
    <row r="50" ht="15"/>
    <row r="51" ht="15"/>
    <row r="52" ht="15"/>
    <row r="53" ht="15"/>
    <row r="54" ht="15"/>
    <row r="55" ht="15"/>
    <row r="56" ht="15"/>
    <row r="57" ht="15"/>
    <row r="58" ht="15"/>
    <row r="59" ht="15"/>
    <row r="60" ht="15"/>
    <row r="61" ht="15"/>
    <row r="62" ht="15"/>
    <row r="63" ht="15"/>
    <row r="64" ht="15"/>
    <row r="65" ht="15"/>
    <row r="66" ht="15"/>
    <row r="67" ht="15"/>
    <row r="68" ht="15"/>
    <row r="69" ht="15"/>
    <row r="70" ht="15"/>
    <row r="71" ht="15"/>
    <row r="72" ht="15"/>
    <row r="73" ht="15"/>
    <row r="74" ht="15"/>
    <row r="75" ht="15"/>
    <row r="76" ht="15"/>
    <row r="77" ht="15"/>
    <row r="78" ht="15"/>
    <row r="79" ht="15"/>
    <row r="80" ht="15"/>
    <row r="81" ht="15"/>
    <row r="82" ht="15"/>
    <row r="83" ht="15"/>
    <row r="84" ht="15"/>
    <row r="85" ht="15"/>
    <row r="86" ht="15"/>
    <row r="87" ht="15"/>
    <row r="88" ht="15"/>
    <row r="89" ht="15"/>
    <row r="90" ht="15"/>
    <row r="91" ht="15"/>
    <row r="92" ht="15"/>
    <row r="93" ht="15"/>
    <row r="94" ht="15"/>
    <row r="95" ht="15"/>
    <row r="96" ht="15"/>
    <row r="97" ht="15"/>
    <row r="98" ht="15"/>
    <row r="99" ht="15"/>
    <row r="100" ht="15"/>
    <row r="101" ht="15"/>
    <row r="102" ht="15"/>
    <row r="103" ht="15"/>
    <row r="104" ht="15"/>
    <row r="105" ht="15"/>
    <row r="106" ht="15"/>
    <row r="107" ht="15"/>
    <row r="108" ht="15"/>
    <row r="109" ht="15"/>
    <row r="110" ht="15"/>
    <row r="111" ht="15"/>
    <row r="112" ht="15"/>
    <row r="113" ht="15"/>
    <row r="114" ht="15"/>
    <row r="115" ht="15"/>
    <row r="116" ht="15"/>
    <row r="117" ht="15"/>
    <row r="118" ht="15"/>
    <row r="119" ht="15"/>
    <row r="120" ht="15"/>
    <row r="121" ht="15"/>
    <row r="122" ht="15"/>
    <row r="123" ht="15"/>
    <row r="124" ht="15"/>
    <row r="125" ht="15"/>
    <row r="126" ht="15"/>
    <row r="127" ht="15"/>
    <row r="128" ht="15"/>
    <row r="129" ht="15"/>
    <row r="130" ht="15"/>
    <row r="131" ht="15"/>
    <row r="132" ht="15"/>
    <row r="133" ht="15"/>
    <row r="134" ht="15"/>
    <row r="135" ht="15"/>
    <row r="136" ht="15"/>
    <row r="137" ht="15"/>
    <row r="138" ht="15"/>
    <row r="139" ht="15"/>
    <row r="140" ht="15"/>
    <row r="141" ht="15"/>
    <row r="142" ht="15"/>
    <row r="143" ht="15"/>
    <row r="144" ht="15"/>
    <row r="145" ht="15"/>
    <row r="146" ht="15"/>
    <row r="147" ht="15"/>
    <row r="148" ht="15"/>
    <row r="149" ht="15"/>
    <row r="150" ht="15"/>
    <row r="151" ht="15"/>
    <row r="152" ht="15"/>
    <row r="153" ht="15"/>
    <row r="154" ht="15"/>
    <row r="155" ht="15"/>
    <row r="156" ht="15"/>
    <row r="157" ht="15"/>
    <row r="158" ht="15"/>
    <row r="159" ht="15"/>
    <row r="160" ht="15"/>
    <row r="161" ht="15"/>
    <row r="162" ht="15"/>
    <row r="163" ht="15"/>
    <row r="164" ht="15"/>
    <row r="165" ht="15"/>
    <row r="166" ht="15"/>
    <row r="167" ht="15"/>
    <row r="168" ht="15"/>
    <row r="169" ht="15"/>
    <row r="170" ht="15"/>
    <row r="171" ht="15"/>
    <row r="172" ht="15"/>
    <row r="173" ht="15"/>
    <row r="174" ht="15"/>
    <row r="175" ht="15"/>
    <row r="176" ht="15"/>
    <row r="177" ht="15"/>
    <row r="178" ht="15"/>
    <row r="179" ht="15"/>
    <row r="180" ht="15"/>
    <row r="181" ht="15"/>
    <row r="182" ht="15"/>
    <row r="183" ht="15"/>
    <row r="184" ht="15"/>
    <row r="185" ht="15"/>
    <row r="186" ht="15"/>
    <row r="187" ht="15"/>
    <row r="188" ht="15"/>
    <row r="189" ht="15"/>
    <row r="190" ht="15"/>
    <row r="191" ht="15"/>
    <row r="192" ht="15"/>
    <row r="193" ht="15"/>
    <row r="194" ht="15"/>
    <row r="195" ht="15"/>
    <row r="196" ht="15"/>
    <row r="197" ht="15"/>
    <row r="198" ht="15"/>
    <row r="199" ht="15"/>
    <row r="200" ht="15"/>
    <row r="201" ht="15"/>
    <row r="202" ht="15"/>
    <row r="203" ht="15"/>
    <row r="204" ht="15"/>
    <row r="205" ht="15"/>
    <row r="206" ht="15"/>
    <row r="207" ht="15"/>
    <row r="208" ht="15"/>
    <row r="209" ht="15"/>
    <row r="210" ht="15"/>
    <row r="211" ht="15"/>
    <row r="212" ht="15"/>
    <row r="213" ht="15"/>
    <row r="214" ht="15"/>
    <row r="215" ht="15"/>
    <row r="216" ht="15"/>
    <row r="217" ht="15"/>
    <row r="218" ht="15"/>
    <row r="219" ht="15"/>
    <row r="220" ht="15"/>
    <row r="221" ht="15"/>
    <row r="222" ht="15"/>
    <row r="223" ht="15"/>
    <row r="224" ht="15"/>
    <row r="225" ht="15"/>
    <row r="226" ht="15"/>
    <row r="227" ht="15"/>
    <row r="228" ht="15"/>
    <row r="229" ht="15"/>
    <row r="230" ht="15"/>
    <row r="231" ht="15"/>
    <row r="232" ht="15"/>
    <row r="233" ht="15"/>
    <row r="234" ht="15"/>
    <row r="235" ht="15"/>
    <row r="236" ht="15"/>
    <row r="237" ht="15"/>
    <row r="238" ht="15"/>
    <row r="239" ht="15"/>
    <row r="240" ht="15"/>
    <row r="241" ht="15"/>
    <row r="242" ht="15"/>
    <row r="243" ht="15"/>
    <row r="244" ht="15"/>
    <row r="245" ht="15"/>
    <row r="246" ht="15"/>
    <row r="247" ht="15"/>
    <row r="248" ht="15"/>
    <row r="249" ht="15"/>
    <row r="250" ht="15"/>
    <row r="251" ht="15"/>
    <row r="252" ht="15"/>
    <row r="253" ht="15"/>
    <row r="254" ht="15"/>
    <row r="255" ht="15"/>
    <row r="256" ht="15"/>
    <row r="257" ht="15"/>
    <row r="258" ht="15"/>
    <row r="259" ht="15"/>
    <row r="260" ht="15"/>
    <row r="261" ht="15"/>
    <row r="262" ht="15"/>
    <row r="263" ht="15"/>
    <row r="264" ht="15"/>
    <row r="265" ht="15"/>
    <row r="266" ht="15"/>
    <row r="267" ht="15"/>
    <row r="268" ht="15"/>
    <row r="269" ht="15"/>
    <row r="270" ht="15"/>
    <row r="271" ht="15"/>
    <row r="272" ht="15"/>
    <row r="273" ht="15"/>
    <row r="274" ht="15"/>
    <row r="275" ht="15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5DB27-582E-46BB-A835-CA988ABD1BBE}">
  <sheetPr codeName="Planilha16"/>
  <dimension ref="B1:G28"/>
  <sheetViews>
    <sheetView showGridLines="0" topLeftCell="A2" zoomScaleNormal="100" workbookViewId="0">
      <selection activeCell="F10" sqref="F10"/>
    </sheetView>
  </sheetViews>
  <sheetFormatPr defaultColWidth="9.28515625" defaultRowHeight="15"/>
  <cols>
    <col min="1" max="1" width="2.28515625" style="1" customWidth="1"/>
    <col min="2" max="2" width="12.5703125" style="1" customWidth="1"/>
    <col min="3" max="3" width="24.28515625" style="1" bestFit="1" customWidth="1"/>
    <col min="4" max="4" width="14.7109375" style="1" customWidth="1"/>
    <col min="5" max="5" width="17" style="1" bestFit="1" customWidth="1"/>
    <col min="6" max="6" width="16.28515625" style="1" customWidth="1"/>
    <col min="7" max="7" width="16.7109375" style="1" customWidth="1"/>
    <col min="8" max="8" width="29.28515625" style="1" bestFit="1" customWidth="1"/>
    <col min="9" max="16384" width="9.28515625" style="1"/>
  </cols>
  <sheetData>
    <row r="1" spans="2:7" s="15" customFormat="1" ht="9" customHeight="1"/>
    <row r="2" spans="2:7" s="16" customFormat="1" ht="46.5" customHeight="1" thickBot="1"/>
    <row r="3" spans="2:7" ht="16.5" thickTop="1" thickBot="1"/>
    <row r="4" spans="2:7" ht="32.25" thickBot="1">
      <c r="B4" s="345" t="s">
        <v>289</v>
      </c>
      <c r="C4" s="345" t="s">
        <v>290</v>
      </c>
      <c r="D4" s="345" t="s">
        <v>94</v>
      </c>
      <c r="E4" s="345" t="s">
        <v>291</v>
      </c>
      <c r="F4" s="345" t="s">
        <v>292</v>
      </c>
      <c r="G4" s="345" t="s">
        <v>293</v>
      </c>
    </row>
    <row r="5" spans="2:7">
      <c r="B5" s="33" t="s">
        <v>294</v>
      </c>
      <c r="C5" s="33" t="s">
        <v>295</v>
      </c>
      <c r="D5" s="17">
        <v>31475</v>
      </c>
      <c r="E5" s="33">
        <v>58</v>
      </c>
      <c r="F5" s="58">
        <v>43577</v>
      </c>
      <c r="G5" s="58"/>
    </row>
    <row r="6" spans="2:7">
      <c r="B6" s="33" t="s">
        <v>296</v>
      </c>
      <c r="C6" s="33" t="s">
        <v>297</v>
      </c>
      <c r="D6" s="17">
        <v>26767</v>
      </c>
      <c r="E6" s="33">
        <v>39</v>
      </c>
      <c r="F6" s="58">
        <v>43549</v>
      </c>
      <c r="G6" s="58"/>
    </row>
    <row r="7" spans="2:7">
      <c r="B7" s="33" t="s">
        <v>298</v>
      </c>
      <c r="C7" s="33" t="s">
        <v>299</v>
      </c>
      <c r="D7" s="17">
        <v>18589</v>
      </c>
      <c r="E7" s="33">
        <v>49</v>
      </c>
      <c r="F7" s="58">
        <v>43563</v>
      </c>
      <c r="G7" s="58"/>
    </row>
    <row r="8" spans="2:7">
      <c r="B8" s="33" t="s">
        <v>300</v>
      </c>
      <c r="C8" s="33" t="s">
        <v>301</v>
      </c>
      <c r="D8" s="17">
        <v>25740</v>
      </c>
      <c r="E8" s="33">
        <v>32</v>
      </c>
      <c r="F8" s="58">
        <v>43677</v>
      </c>
      <c r="G8" s="58"/>
    </row>
    <row r="9" spans="2:7">
      <c r="B9" s="33" t="s">
        <v>302</v>
      </c>
      <c r="C9" s="33" t="s">
        <v>303</v>
      </c>
      <c r="D9" s="17">
        <v>13941</v>
      </c>
      <c r="E9" s="33">
        <v>47</v>
      </c>
      <c r="F9" s="58">
        <v>43565</v>
      </c>
      <c r="G9" s="58"/>
    </row>
    <row r="10" spans="2:7">
      <c r="B10" s="33" t="s">
        <v>304</v>
      </c>
      <c r="C10" s="33" t="s">
        <v>305</v>
      </c>
      <c r="D10" s="17">
        <v>29093</v>
      </c>
      <c r="E10" s="33">
        <v>30</v>
      </c>
      <c r="F10" s="58">
        <v>43516</v>
      </c>
      <c r="G10" s="58"/>
    </row>
    <row r="11" spans="2:7">
      <c r="B11" s="33" t="s">
        <v>306</v>
      </c>
      <c r="C11" s="33" t="s">
        <v>307</v>
      </c>
      <c r="D11" s="17">
        <v>29619</v>
      </c>
      <c r="E11" s="33">
        <v>30</v>
      </c>
      <c r="F11" s="58">
        <v>43593</v>
      </c>
      <c r="G11" s="58"/>
    </row>
    <row r="12" spans="2:7">
      <c r="B12" s="33" t="s">
        <v>308</v>
      </c>
      <c r="C12" s="33" t="s">
        <v>309</v>
      </c>
      <c r="D12" s="17">
        <v>23846</v>
      </c>
      <c r="E12" s="33">
        <v>48</v>
      </c>
      <c r="F12" s="58">
        <v>43549</v>
      </c>
      <c r="G12" s="58"/>
    </row>
    <row r="13" spans="2:7">
      <c r="B13" s="33" t="s">
        <v>310</v>
      </c>
      <c r="C13" s="33" t="s">
        <v>311</v>
      </c>
      <c r="D13" s="17">
        <v>13997</v>
      </c>
      <c r="E13" s="33">
        <v>41</v>
      </c>
      <c r="F13" s="58">
        <v>43704</v>
      </c>
      <c r="G13" s="58"/>
    </row>
    <row r="14" spans="2:7">
      <c r="B14" s="33" t="s">
        <v>312</v>
      </c>
      <c r="C14" s="33" t="s">
        <v>313</v>
      </c>
      <c r="D14" s="17">
        <v>26894</v>
      </c>
      <c r="E14" s="33">
        <v>40</v>
      </c>
      <c r="F14" s="58">
        <v>43563</v>
      </c>
      <c r="G14" s="58"/>
    </row>
    <row r="15" spans="2:7">
      <c r="B15" s="33" t="s">
        <v>314</v>
      </c>
      <c r="C15" s="33" t="s">
        <v>315</v>
      </c>
      <c r="D15" s="17">
        <v>26096</v>
      </c>
      <c r="E15" s="33">
        <v>40</v>
      </c>
      <c r="F15" s="58">
        <v>43572</v>
      </c>
      <c r="G15" s="58"/>
    </row>
    <row r="16" spans="2:7">
      <c r="B16" s="33" t="s">
        <v>316</v>
      </c>
      <c r="C16" s="33" t="s">
        <v>317</v>
      </c>
      <c r="D16" s="17">
        <v>17698</v>
      </c>
      <c r="E16" s="33">
        <v>42</v>
      </c>
      <c r="F16" s="58">
        <v>43572</v>
      </c>
      <c r="G16" s="58"/>
    </row>
    <row r="17" spans="2:7">
      <c r="B17" s="33" t="s">
        <v>318</v>
      </c>
      <c r="C17" s="33" t="s">
        <v>319</v>
      </c>
      <c r="D17" s="17">
        <v>19218</v>
      </c>
      <c r="E17" s="33">
        <v>36</v>
      </c>
      <c r="F17" s="58">
        <v>43634</v>
      </c>
      <c r="G17" s="58"/>
    </row>
    <row r="18" spans="2:7">
      <c r="B18" s="33" t="s">
        <v>320</v>
      </c>
      <c r="C18" s="33" t="s">
        <v>321</v>
      </c>
      <c r="D18" s="17">
        <v>19675</v>
      </c>
      <c r="E18" s="33">
        <v>42</v>
      </c>
      <c r="F18" s="58">
        <v>43669</v>
      </c>
      <c r="G18" s="58"/>
    </row>
    <row r="19" spans="2:7">
      <c r="B19" s="33" t="s">
        <v>322</v>
      </c>
      <c r="C19" s="33" t="s">
        <v>323</v>
      </c>
      <c r="D19" s="17">
        <v>17720</v>
      </c>
      <c r="E19" s="33">
        <v>45</v>
      </c>
      <c r="F19" s="58">
        <v>43655</v>
      </c>
      <c r="G19" s="58"/>
    </row>
    <row r="20" spans="2:7">
      <c r="B20" s="33" t="s">
        <v>324</v>
      </c>
      <c r="C20" s="33" t="s">
        <v>325</v>
      </c>
      <c r="D20" s="17">
        <v>24200</v>
      </c>
      <c r="E20" s="33">
        <v>40</v>
      </c>
      <c r="F20" s="58">
        <v>43593</v>
      </c>
      <c r="G20" s="58"/>
    </row>
    <row r="21" spans="2:7">
      <c r="B21" s="33" t="s">
        <v>326</v>
      </c>
      <c r="C21" s="33" t="s">
        <v>327</v>
      </c>
      <c r="D21" s="17">
        <v>24674</v>
      </c>
      <c r="E21" s="33">
        <v>35</v>
      </c>
      <c r="F21" s="58">
        <v>43516</v>
      </c>
      <c r="G21" s="58"/>
    </row>
    <row r="22" spans="2:7">
      <c r="B22" s="33" t="s">
        <v>328</v>
      </c>
      <c r="C22" s="33" t="s">
        <v>329</v>
      </c>
      <c r="D22" s="17">
        <v>23313</v>
      </c>
      <c r="E22" s="33">
        <v>39</v>
      </c>
      <c r="F22" s="58">
        <v>43577</v>
      </c>
      <c r="G22" s="58"/>
    </row>
    <row r="23" spans="2:7">
      <c r="B23" s="33" t="s">
        <v>330</v>
      </c>
      <c r="C23" s="33" t="s">
        <v>331</v>
      </c>
      <c r="D23" s="17">
        <v>15966</v>
      </c>
      <c r="E23" s="33">
        <v>41</v>
      </c>
      <c r="F23" s="58">
        <v>43642</v>
      </c>
      <c r="G23" s="58"/>
    </row>
    <row r="24" spans="2:7">
      <c r="B24" s="33" t="s">
        <v>332</v>
      </c>
      <c r="C24" s="33" t="s">
        <v>333</v>
      </c>
      <c r="D24" s="17">
        <v>32156</v>
      </c>
      <c r="E24" s="33">
        <v>48</v>
      </c>
      <c r="F24" s="58">
        <v>43634</v>
      </c>
      <c r="G24" s="58"/>
    </row>
    <row r="25" spans="2:7">
      <c r="B25" s="33" t="s">
        <v>334</v>
      </c>
      <c r="C25" s="33" t="s">
        <v>335</v>
      </c>
      <c r="D25" s="17">
        <v>14255</v>
      </c>
      <c r="E25" s="33">
        <v>40</v>
      </c>
      <c r="F25" s="58">
        <v>43642</v>
      </c>
      <c r="G25" s="58"/>
    </row>
    <row r="26" spans="2:7">
      <c r="B26" s="33" t="s">
        <v>336</v>
      </c>
      <c r="C26" s="33" t="s">
        <v>337</v>
      </c>
      <c r="D26" s="17">
        <v>33799</v>
      </c>
      <c r="E26" s="33">
        <v>32</v>
      </c>
      <c r="F26" s="58">
        <v>43577</v>
      </c>
      <c r="G26" s="58"/>
    </row>
    <row r="27" spans="2:7">
      <c r="B27" s="33" t="s">
        <v>338</v>
      </c>
      <c r="C27" s="33" t="s">
        <v>339</v>
      </c>
      <c r="D27" s="17">
        <v>14364</v>
      </c>
      <c r="E27" s="33">
        <v>58</v>
      </c>
      <c r="F27" s="58">
        <v>43577</v>
      </c>
      <c r="G27" s="58"/>
    </row>
    <row r="28" spans="2:7">
      <c r="B28" s="33" t="s">
        <v>340</v>
      </c>
      <c r="C28" s="33" t="s">
        <v>341</v>
      </c>
      <c r="D28" s="17">
        <v>25952</v>
      </c>
      <c r="E28" s="33">
        <v>30</v>
      </c>
      <c r="F28" s="58">
        <v>43565</v>
      </c>
      <c r="G28" s="58"/>
    </row>
  </sheetData>
  <protectedRanges>
    <protectedRange sqref="B4:B6" name="atração"/>
  </protectedRanges>
  <pageMargins left="0.511811024" right="0.511811024" top="0.78740157499999996" bottom="0.78740157499999996" header="0.31496062000000002" footer="0.31496062000000002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D1A74-B366-475B-BBE0-9012DB13BCE4}">
  <sheetPr codeName="Planilha1"/>
  <dimension ref="A1:O25"/>
  <sheetViews>
    <sheetView showRowColHeaders="0" zoomScale="120" zoomScaleNormal="120" zoomScaleSheetLayoutView="150" workbookViewId="0">
      <selection activeCell="I23" sqref="I23"/>
    </sheetView>
  </sheetViews>
  <sheetFormatPr defaultColWidth="0" defaultRowHeight="15" zeroHeight="1"/>
  <cols>
    <col min="1" max="15" width="9.28515625" style="310" customWidth="1"/>
    <col min="16" max="16384" width="9.28515625" style="308" hidden="1"/>
  </cols>
  <sheetData>
    <row r="1" spans="1:15" s="309" customFormat="1">
      <c r="A1" s="310"/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</row>
    <row r="2" spans="1:15" s="309" customFormat="1">
      <c r="A2" s="310"/>
      <c r="B2" s="310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</row>
    <row r="3" spans="1:15" s="309" customFormat="1">
      <c r="A3" s="310"/>
      <c r="B3" s="310"/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</row>
    <row r="4" spans="1:15" s="309" customFormat="1">
      <c r="A4" s="310"/>
      <c r="B4" s="310"/>
      <c r="C4" s="310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</row>
    <row r="5" spans="1:15" s="309" customFormat="1">
      <c r="A5" s="310"/>
      <c r="B5" s="310"/>
      <c r="C5" s="310"/>
      <c r="D5" s="310"/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</row>
    <row r="6" spans="1:15" s="309" customForma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</row>
    <row r="7" spans="1:15" s="309" customFormat="1">
      <c r="A7" s="310"/>
      <c r="B7" s="310"/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</row>
    <row r="8" spans="1:15" s="309" customFormat="1">
      <c r="A8" s="310"/>
      <c r="B8" s="310"/>
      <c r="C8" s="310"/>
      <c r="D8" s="310"/>
      <c r="E8" s="310"/>
      <c r="F8" s="310"/>
      <c r="G8" s="310"/>
      <c r="H8" s="310"/>
      <c r="I8" s="310"/>
      <c r="J8" s="310"/>
      <c r="K8" s="310"/>
      <c r="L8" s="310"/>
      <c r="M8" s="310"/>
      <c r="N8" s="310"/>
      <c r="O8" s="310"/>
    </row>
    <row r="9" spans="1:15" s="309" customFormat="1">
      <c r="A9" s="310"/>
      <c r="B9" s="310"/>
      <c r="C9" s="310"/>
      <c r="D9" s="310"/>
      <c r="E9" s="310"/>
      <c r="F9" s="310"/>
      <c r="G9" s="310"/>
      <c r="H9" s="310"/>
      <c r="I9" s="310"/>
      <c r="J9" s="310"/>
      <c r="K9" s="310"/>
      <c r="L9" s="310"/>
      <c r="M9" s="310"/>
      <c r="N9" s="310"/>
      <c r="O9" s="310"/>
    </row>
    <row r="10" spans="1:15" s="309" customFormat="1">
      <c r="A10" s="310"/>
      <c r="B10" s="310"/>
      <c r="C10" s="310"/>
      <c r="D10" s="310"/>
      <c r="E10" s="310"/>
      <c r="F10" s="310"/>
      <c r="G10" s="310"/>
      <c r="H10" s="310"/>
      <c r="I10" s="310"/>
      <c r="J10" s="310"/>
      <c r="K10" s="310"/>
      <c r="L10" s="310"/>
      <c r="M10" s="310"/>
      <c r="N10" s="310"/>
      <c r="O10" s="310"/>
    </row>
    <row r="11" spans="1:15" s="309" customFormat="1">
      <c r="A11" s="310"/>
      <c r="B11" s="310"/>
      <c r="C11" s="310"/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</row>
    <row r="12" spans="1:15" s="309" customFormat="1">
      <c r="A12" s="310"/>
      <c r="B12" s="310"/>
      <c r="C12" s="310"/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</row>
    <row r="13" spans="1:15" s="309" customFormat="1">
      <c r="A13" s="310"/>
      <c r="B13" s="310"/>
      <c r="C13" s="310"/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</row>
    <row r="14" spans="1:15" s="309" customFormat="1">
      <c r="A14" s="310"/>
      <c r="B14" s="310"/>
      <c r="C14" s="310"/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</row>
    <row r="15" spans="1:15" s="309" customFormat="1">
      <c r="A15" s="310"/>
      <c r="B15" s="310"/>
      <c r="C15" s="310"/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</row>
    <row r="16" spans="1:15" s="309" customFormat="1">
      <c r="A16" s="310"/>
      <c r="B16" s="310"/>
      <c r="C16" s="310"/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</row>
    <row r="17" spans="1:15" s="309" customFormat="1">
      <c r="A17" s="310"/>
      <c r="B17" s="310"/>
      <c r="C17" s="310"/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</row>
    <row r="18" spans="1:15" s="309" customFormat="1">
      <c r="A18" s="310"/>
      <c r="B18" s="310"/>
      <c r="C18" s="310"/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</row>
    <row r="19" spans="1:15" s="309" customFormat="1">
      <c r="A19" s="310"/>
      <c r="B19" s="310"/>
      <c r="C19" s="310"/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</row>
    <row r="20" spans="1:15" s="309" customFormat="1">
      <c r="A20" s="310"/>
      <c r="B20" s="310"/>
      <c r="C20" s="310"/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</row>
    <row r="21" spans="1:15" s="309" customFormat="1">
      <c r="A21" s="310"/>
      <c r="B21" s="310"/>
      <c r="C21" s="310"/>
      <c r="D21" s="310"/>
      <c r="E21" s="310"/>
      <c r="F21" s="310"/>
      <c r="G21" s="310"/>
      <c r="H21" s="310"/>
      <c r="I21" s="310"/>
      <c r="J21" s="310"/>
      <c r="K21" s="310"/>
      <c r="L21" s="310"/>
      <c r="M21" s="310"/>
      <c r="N21" s="310"/>
      <c r="O21" s="310"/>
    </row>
    <row r="22" spans="1:15" s="309" customFormat="1">
      <c r="A22" s="310"/>
      <c r="B22" s="310"/>
      <c r="C22" s="310"/>
      <c r="D22" s="310"/>
      <c r="E22" s="310"/>
      <c r="F22" s="310"/>
      <c r="G22" s="310"/>
      <c r="H22" s="310"/>
      <c r="I22" s="310"/>
      <c r="J22" s="310"/>
      <c r="K22" s="310"/>
      <c r="L22" s="310"/>
      <c r="M22" s="310"/>
      <c r="N22" s="310"/>
      <c r="O22" s="310"/>
    </row>
    <row r="23" spans="1:15" s="309" customFormat="1">
      <c r="A23" s="310"/>
      <c r="B23" s="310"/>
      <c r="C23" s="310"/>
      <c r="D23" s="310"/>
      <c r="E23" s="310"/>
      <c r="F23" s="310"/>
      <c r="G23" s="310"/>
      <c r="H23" s="310"/>
      <c r="I23" s="310"/>
      <c r="J23" s="310"/>
      <c r="K23" s="310"/>
      <c r="L23" s="310"/>
      <c r="M23" s="310"/>
      <c r="N23" s="310"/>
      <c r="O23" s="310"/>
    </row>
    <row r="24" spans="1:15" s="309" customFormat="1">
      <c r="A24" s="310"/>
      <c r="B24" s="310"/>
      <c r="C24" s="310"/>
      <c r="D24" s="310"/>
      <c r="E24" s="310"/>
      <c r="F24" s="310"/>
      <c r="G24" s="310"/>
      <c r="H24" s="310"/>
      <c r="I24" s="310"/>
      <c r="J24" s="310"/>
      <c r="K24" s="310"/>
      <c r="L24" s="310"/>
      <c r="M24" s="310"/>
      <c r="N24" s="310"/>
      <c r="O24" s="310"/>
    </row>
    <row r="25" spans="1:15" s="309" customFormat="1">
      <c r="A25" s="310"/>
      <c r="B25" s="310"/>
      <c r="C25" s="310"/>
      <c r="D25" s="310"/>
      <c r="E25" s="310"/>
      <c r="F25" s="310"/>
      <c r="G25" s="310"/>
      <c r="H25" s="310"/>
      <c r="I25" s="310"/>
      <c r="J25" s="310"/>
      <c r="K25" s="310"/>
      <c r="L25" s="310"/>
      <c r="M25" s="310"/>
      <c r="N25" s="310"/>
      <c r="O25" s="310"/>
    </row>
  </sheetData>
  <sheetProtection selectLockedCells="1" selectUnlockedCells="1"/>
  <pageMargins left="0.511811024" right="0.511811024" top="0.78740157499999996" bottom="0.78740157499999996" header="0.31496062000000002" footer="0.31496062000000002"/>
  <pageSetup paperSize="9" scale="66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2F799-23EC-4BC3-882E-157AEAA402DC}">
  <sheetPr codeName="Planilha17"/>
  <dimension ref="B1:E18"/>
  <sheetViews>
    <sheetView showGridLines="0" topLeftCell="A2" workbookViewId="0">
      <selection activeCell="C9" sqref="C9"/>
    </sheetView>
  </sheetViews>
  <sheetFormatPr defaultColWidth="9.28515625" defaultRowHeight="15"/>
  <cols>
    <col min="1" max="1" width="2.28515625" style="1" customWidth="1"/>
    <col min="2" max="2" width="63.28515625" style="1" customWidth="1"/>
    <col min="3" max="3" width="18.5703125" style="1" customWidth="1"/>
    <col min="4" max="4" width="23.7109375" style="1" customWidth="1"/>
    <col min="5" max="5" width="14.5703125" style="1" customWidth="1"/>
    <col min="6" max="6" width="17.7109375" style="1" customWidth="1"/>
    <col min="7" max="7" width="3.42578125" style="1" customWidth="1"/>
    <col min="8" max="8" width="20" style="1" bestFit="1" customWidth="1"/>
    <col min="9" max="16384" width="9.28515625" style="1"/>
  </cols>
  <sheetData>
    <row r="1" spans="2:5" s="15" customFormat="1" ht="9" customHeight="1"/>
    <row r="2" spans="2:5" s="16" customFormat="1" ht="46.5" customHeight="1" thickBot="1"/>
    <row r="3" spans="2:5" ht="16.5" thickTop="1" thickBot="1"/>
    <row r="4" spans="2:5" ht="30.75" customHeight="1" thickBot="1">
      <c r="B4" s="345" t="s">
        <v>342</v>
      </c>
      <c r="C4" s="345" t="s">
        <v>343</v>
      </c>
      <c r="D4" s="345" t="s">
        <v>344</v>
      </c>
      <c r="E4" s="345" t="s">
        <v>345</v>
      </c>
    </row>
    <row r="5" spans="2:5">
      <c r="B5" s="33" t="s">
        <v>346</v>
      </c>
      <c r="C5" s="58">
        <v>45326</v>
      </c>
      <c r="D5" s="58">
        <v>45376</v>
      </c>
      <c r="E5" s="33"/>
    </row>
    <row r="6" spans="2:5">
      <c r="B6" s="33" t="s">
        <v>347</v>
      </c>
      <c r="C6" s="58">
        <v>45312</v>
      </c>
      <c r="D6" s="58">
        <v>45342</v>
      </c>
      <c r="E6" s="33"/>
    </row>
    <row r="7" spans="2:5">
      <c r="B7" s="33" t="s">
        <v>348</v>
      </c>
      <c r="C7" s="58">
        <v>45340</v>
      </c>
      <c r="D7" s="58">
        <v>45390</v>
      </c>
      <c r="E7" s="33"/>
    </row>
    <row r="8" spans="2:5" ht="25.5">
      <c r="B8" s="33" t="s">
        <v>349</v>
      </c>
      <c r="C8" s="58">
        <v>45347</v>
      </c>
      <c r="D8" s="58">
        <v>45404</v>
      </c>
      <c r="E8" s="33"/>
    </row>
    <row r="9" spans="2:5">
      <c r="B9" s="33" t="s">
        <v>350</v>
      </c>
      <c r="C9" s="58">
        <v>45347</v>
      </c>
      <c r="D9" s="58">
        <v>45392</v>
      </c>
      <c r="E9" s="33"/>
    </row>
    <row r="10" spans="2:5">
      <c r="B10" s="33" t="s">
        <v>351</v>
      </c>
      <c r="C10" s="58">
        <v>45355</v>
      </c>
      <c r="D10" s="58">
        <v>45399</v>
      </c>
      <c r="E10" s="33"/>
    </row>
    <row r="11" spans="2:5">
      <c r="B11" s="33" t="s">
        <v>352</v>
      </c>
      <c r="C11" s="58">
        <v>45390</v>
      </c>
      <c r="D11" s="58">
        <v>45420</v>
      </c>
      <c r="E11" s="33"/>
    </row>
    <row r="12" spans="2:5">
      <c r="B12" s="33" t="s">
        <v>353</v>
      </c>
      <c r="C12" s="58">
        <v>45413</v>
      </c>
      <c r="D12" s="58">
        <v>45461</v>
      </c>
      <c r="E12" s="33"/>
    </row>
    <row r="13" spans="2:5">
      <c r="B13" s="33" t="s">
        <v>354</v>
      </c>
      <c r="C13" s="58">
        <v>45439</v>
      </c>
      <c r="D13" s="58">
        <v>45482</v>
      </c>
      <c r="E13" s="33"/>
    </row>
    <row r="14" spans="2:5">
      <c r="B14" s="33" t="s">
        <v>355</v>
      </c>
      <c r="C14" s="58">
        <v>45530</v>
      </c>
      <c r="D14" s="58">
        <v>45580</v>
      </c>
      <c r="E14" s="33"/>
    </row>
    <row r="15" spans="2:5">
      <c r="B15" s="33" t="s">
        <v>356</v>
      </c>
      <c r="C15" s="58">
        <v>45531</v>
      </c>
      <c r="D15" s="58">
        <v>45572</v>
      </c>
      <c r="E15" s="33"/>
    </row>
    <row r="16" spans="2:5">
      <c r="B16" s="33" t="s">
        <v>357</v>
      </c>
      <c r="C16" s="58">
        <v>45546</v>
      </c>
      <c r="D16" s="58">
        <v>45595</v>
      </c>
      <c r="E16" s="33"/>
    </row>
    <row r="17" spans="2:5">
      <c r="B17" s="33" t="s">
        <v>358</v>
      </c>
      <c r="C17" s="58">
        <v>45565</v>
      </c>
      <c r="D17" s="58">
        <v>45615</v>
      </c>
      <c r="E17" s="33"/>
    </row>
    <row r="18" spans="2:5">
      <c r="B18" s="33" t="s">
        <v>359</v>
      </c>
      <c r="C18" s="58">
        <v>45583</v>
      </c>
      <c r="D18" s="58">
        <v>45635</v>
      </c>
      <c r="E18" s="33"/>
    </row>
  </sheetData>
  <pageMargins left="0.511811024" right="0.511811024" top="0.78740157499999996" bottom="0.78740157499999996" header="0.31496062000000002" footer="0.31496062000000002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93696-42FF-429B-8888-896EC762A5DA}">
  <sheetPr codeName="Planilha18"/>
  <dimension ref="A1:U83"/>
  <sheetViews>
    <sheetView showGridLines="0" zoomScaleNormal="100" workbookViewId="0">
      <pane ySplit="2" topLeftCell="A3" activePane="bottomLeft" state="frozen"/>
      <selection pane="bottomLeft" activeCell="G14" sqref="G14"/>
    </sheetView>
  </sheetViews>
  <sheetFormatPr defaultColWidth="0" defaultRowHeight="14.45" customHeight="1" zeroHeight="1"/>
  <cols>
    <col min="1" max="1" width="2.28515625" style="1" customWidth="1"/>
    <col min="2" max="2" width="22.85546875" style="1" customWidth="1"/>
    <col min="3" max="3" width="18.28515625" style="1" customWidth="1"/>
    <col min="4" max="4" width="17.7109375" style="1" customWidth="1"/>
    <col min="5" max="5" width="17.42578125" style="1" customWidth="1"/>
    <col min="6" max="6" width="18.85546875" style="1" customWidth="1"/>
    <col min="7" max="7" width="19.28515625" style="1" customWidth="1"/>
    <col min="8" max="8" width="13.5703125" style="1" customWidth="1"/>
    <col min="9" max="9" width="13.28515625" style="1" customWidth="1"/>
    <col min="10" max="10" width="12.5703125" style="1" customWidth="1"/>
    <col min="11" max="11" width="28" style="1" customWidth="1"/>
    <col min="12" max="13" width="11.28515625" style="1" bestFit="1" customWidth="1"/>
    <col min="14" max="16" width="9.28515625" style="1" customWidth="1"/>
    <col min="17" max="21" width="0" style="1" hidden="1" customWidth="1"/>
    <col min="22" max="16384" width="9.28515625" style="1" hidden="1"/>
  </cols>
  <sheetData>
    <row r="1" spans="2:11" s="15" customFormat="1" ht="9" customHeight="1"/>
    <row r="2" spans="2:11" s="16" customFormat="1" ht="46.5" customHeight="1" thickBot="1"/>
    <row r="3" spans="2:11" ht="16.5" thickTop="1" thickBot="1"/>
    <row r="4" spans="2:11" ht="16.5" thickBot="1">
      <c r="B4" s="344" t="s">
        <v>361</v>
      </c>
      <c r="C4" s="345" t="s">
        <v>142</v>
      </c>
      <c r="E4" s="345" t="s">
        <v>184</v>
      </c>
      <c r="H4" s="340" t="s">
        <v>1857</v>
      </c>
      <c r="I4"/>
    </row>
    <row r="5" spans="2:11" ht="16.5" thickBot="1">
      <c r="B5" s="60" t="s">
        <v>362</v>
      </c>
      <c r="C5" s="9">
        <v>668</v>
      </c>
      <c r="E5" s="9"/>
      <c r="H5" s="344" t="s">
        <v>237</v>
      </c>
      <c r="I5" s="345" t="s">
        <v>142</v>
      </c>
      <c r="K5" s="362" t="s">
        <v>1863</v>
      </c>
    </row>
    <row r="6" spans="2:11" ht="15">
      <c r="B6" s="60" t="s">
        <v>363</v>
      </c>
      <c r="C6" s="9">
        <v>585</v>
      </c>
      <c r="H6" s="341" t="s">
        <v>1858</v>
      </c>
      <c r="I6" s="342">
        <v>2.4900000000000002</v>
      </c>
      <c r="K6" s="343"/>
    </row>
    <row r="7" spans="2:11" ht="15">
      <c r="B7" s="60" t="s">
        <v>364</v>
      </c>
      <c r="C7" s="9">
        <v>822</v>
      </c>
      <c r="H7" s="341" t="s">
        <v>1859</v>
      </c>
      <c r="I7" s="342">
        <v>1.23</v>
      </c>
    </row>
    <row r="8" spans="2:11" ht="15">
      <c r="B8" s="60" t="s">
        <v>365</v>
      </c>
      <c r="C8" s="9">
        <v>855</v>
      </c>
      <c r="H8" s="341" t="s">
        <v>1860</v>
      </c>
      <c r="I8" s="342">
        <v>5.7</v>
      </c>
    </row>
    <row r="9" spans="2:11" ht="15">
      <c r="B9" s="60" t="s">
        <v>366</v>
      </c>
      <c r="C9" s="9">
        <v>616</v>
      </c>
      <c r="H9" s="341" t="s">
        <v>1861</v>
      </c>
      <c r="I9" s="342">
        <v>8.9</v>
      </c>
    </row>
    <row r="10" spans="2:11" ht="15">
      <c r="B10" s="60" t="s">
        <v>367</v>
      </c>
      <c r="C10" s="9">
        <v>695</v>
      </c>
      <c r="H10"/>
      <c r="I10"/>
    </row>
    <row r="11" spans="2:11" ht="15.75" thickBot="1">
      <c r="B11" s="60" t="s">
        <v>156</v>
      </c>
      <c r="C11" s="9">
        <v>707</v>
      </c>
      <c r="H11" s="340" t="s">
        <v>1862</v>
      </c>
      <c r="I11"/>
    </row>
    <row r="12" spans="2:11" ht="16.5" thickBot="1">
      <c r="B12" s="60" t="s">
        <v>368</v>
      </c>
      <c r="C12" s="9">
        <v>962</v>
      </c>
      <c r="H12" s="344" t="s">
        <v>237</v>
      </c>
      <c r="I12" s="345" t="s">
        <v>142</v>
      </c>
    </row>
    <row r="13" spans="2:11" ht="15">
      <c r="B13" s="60" t="s">
        <v>369</v>
      </c>
      <c r="C13" s="9">
        <v>676</v>
      </c>
      <c r="H13" s="341" t="s">
        <v>1858</v>
      </c>
      <c r="I13" s="342">
        <v>3.11</v>
      </c>
    </row>
    <row r="14" spans="2:11" ht="15">
      <c r="B14" s="60" t="s">
        <v>370</v>
      </c>
      <c r="C14" s="9">
        <v>755</v>
      </c>
      <c r="H14" s="341" t="s">
        <v>1859</v>
      </c>
      <c r="I14" s="342">
        <v>1.56</v>
      </c>
    </row>
    <row r="15" spans="2:11" ht="15">
      <c r="B15" s="60" t="s">
        <v>371</v>
      </c>
      <c r="C15" s="9">
        <v>528</v>
      </c>
      <c r="H15" s="341" t="s">
        <v>1860</v>
      </c>
      <c r="I15" s="342">
        <v>4.8899999999999997</v>
      </c>
    </row>
    <row r="16" spans="2:11" ht="15">
      <c r="C16" s="61"/>
      <c r="H16" s="341" t="s">
        <v>1861</v>
      </c>
      <c r="I16" s="342">
        <v>7.55</v>
      </c>
    </row>
    <row r="17" spans="2:6" ht="15">
      <c r="C17" s="61"/>
    </row>
    <row r="18" spans="2:6" ht="15">
      <c r="C18" s="61"/>
    </row>
    <row r="19" spans="2:6" ht="15">
      <c r="C19" s="61"/>
    </row>
    <row r="20" spans="2:6" ht="15">
      <c r="C20" s="61"/>
    </row>
    <row r="21" spans="2:6" ht="15">
      <c r="C21" s="61"/>
    </row>
    <row r="22" spans="2:6" ht="15">
      <c r="C22" s="61"/>
    </row>
    <row r="23" spans="2:6" ht="15"/>
    <row r="24" spans="2:6" ht="15"/>
    <row r="25" spans="2:6" ht="15.75" thickBot="1"/>
    <row r="26" spans="2:6" ht="16.5" thickBot="1">
      <c r="B26" s="344" t="s">
        <v>372</v>
      </c>
      <c r="C26" s="345" t="s">
        <v>237</v>
      </c>
      <c r="D26" s="345" t="s">
        <v>373</v>
      </c>
      <c r="F26" s="345" t="s">
        <v>184</v>
      </c>
    </row>
    <row r="27" spans="2:6" ht="15">
      <c r="B27" s="62">
        <v>7</v>
      </c>
      <c r="C27" s="9" t="s">
        <v>374</v>
      </c>
      <c r="D27" s="9">
        <v>1638.2</v>
      </c>
      <c r="F27" s="9"/>
    </row>
    <row r="28" spans="2:6" ht="15">
      <c r="B28" s="62">
        <v>6</v>
      </c>
      <c r="C28" s="9" t="s">
        <v>375</v>
      </c>
      <c r="D28" s="9">
        <v>39.9</v>
      </c>
    </row>
    <row r="29" spans="2:6" ht="15">
      <c r="B29" s="62">
        <v>4</v>
      </c>
      <c r="C29" s="9" t="s">
        <v>376</v>
      </c>
      <c r="D29" s="9">
        <v>32.9</v>
      </c>
    </row>
    <row r="30" spans="2:6" ht="15">
      <c r="B30" s="62">
        <v>2</v>
      </c>
      <c r="C30" s="9" t="s">
        <v>377</v>
      </c>
      <c r="D30" s="9">
        <v>755.5</v>
      </c>
    </row>
    <row r="31" spans="2:6" ht="15">
      <c r="B31" s="62">
        <v>3</v>
      </c>
      <c r="C31" s="9" t="s">
        <v>378</v>
      </c>
      <c r="D31" s="9">
        <v>387.5</v>
      </c>
    </row>
    <row r="32" spans="2:6" ht="15">
      <c r="B32" s="62">
        <v>5</v>
      </c>
      <c r="C32" s="9" t="s">
        <v>379</v>
      </c>
      <c r="D32" s="9">
        <v>123.9</v>
      </c>
    </row>
    <row r="33" spans="2:9" ht="15">
      <c r="B33" s="62">
        <v>3</v>
      </c>
      <c r="C33" s="9" t="s">
        <v>380</v>
      </c>
      <c r="D33" s="9">
        <v>16.899999999999999</v>
      </c>
    </row>
    <row r="34" spans="2:9" ht="15"/>
    <row r="35" spans="2:9" ht="15"/>
    <row r="36" spans="2:9" ht="15"/>
    <row r="37" spans="2:9" ht="15"/>
    <row r="38" spans="2:9" ht="15"/>
    <row r="39" spans="2:9" ht="15"/>
    <row r="40" spans="2:9" ht="15"/>
    <row r="41" spans="2:9" ht="15"/>
    <row r="42" spans="2:9" ht="15"/>
    <row r="43" spans="2:9" ht="15"/>
    <row r="44" spans="2:9" ht="15.75" thickBot="1"/>
    <row r="45" spans="2:9" ht="32.25" thickBot="1">
      <c r="B45" s="344" t="s">
        <v>147</v>
      </c>
      <c r="C45" s="344" t="s">
        <v>381</v>
      </c>
      <c r="D45" s="345" t="s">
        <v>382</v>
      </c>
      <c r="E45" s="345" t="s">
        <v>383</v>
      </c>
      <c r="F45" s="345" t="s">
        <v>384</v>
      </c>
      <c r="G45" s="345" t="s">
        <v>385</v>
      </c>
      <c r="H45" s="345" t="s">
        <v>386</v>
      </c>
      <c r="I45" s="345" t="s">
        <v>387</v>
      </c>
    </row>
    <row r="46" spans="2:9" ht="15">
      <c r="B46" s="63">
        <v>42736</v>
      </c>
      <c r="C46" s="9">
        <v>53.593000000000004</v>
      </c>
      <c r="D46" s="64">
        <v>1.84E-2</v>
      </c>
      <c r="E46" s="9"/>
      <c r="F46" s="9"/>
      <c r="G46" s="9"/>
      <c r="H46" s="9"/>
      <c r="I46" s="9"/>
    </row>
    <row r="47" spans="2:9" ht="15">
      <c r="B47" s="63">
        <v>42767</v>
      </c>
      <c r="C47" s="9">
        <v>54.353999999999999</v>
      </c>
      <c r="D47" s="64">
        <v>1.4200000000000001E-2</v>
      </c>
      <c r="E47" s="9"/>
      <c r="F47" s="9"/>
      <c r="G47" s="9"/>
      <c r="H47" s="9"/>
      <c r="I47" s="9"/>
    </row>
    <row r="48" spans="2:9" ht="15">
      <c r="B48" s="63">
        <v>42795</v>
      </c>
      <c r="C48" s="9">
        <v>50.900999999999996</v>
      </c>
      <c r="D48" s="64">
        <v>-6.3500000000000001E-2</v>
      </c>
      <c r="E48" s="9"/>
      <c r="F48" s="9"/>
      <c r="G48" s="9"/>
      <c r="H48" s="9"/>
      <c r="I48" s="9"/>
    </row>
    <row r="49" spans="2:9" ht="15">
      <c r="B49" s="63">
        <v>42826</v>
      </c>
      <c r="C49" s="9">
        <v>52.164999999999999</v>
      </c>
      <c r="D49" s="64">
        <v>2.4799999999999999E-2</v>
      </c>
      <c r="E49" s="9"/>
      <c r="F49" s="9"/>
      <c r="G49" s="9"/>
      <c r="H49" s="9"/>
      <c r="I49" s="9"/>
    </row>
    <row r="50" spans="2:9" ht="15">
      <c r="B50" s="63">
        <v>42856</v>
      </c>
      <c r="C50" s="9">
        <v>49.899000000000001</v>
      </c>
      <c r="D50" s="64">
        <v>-4.3499999999999997E-2</v>
      </c>
      <c r="E50" s="9"/>
      <c r="F50" s="9"/>
      <c r="G50" s="9"/>
      <c r="H50" s="9"/>
      <c r="I50" s="9"/>
    </row>
    <row r="51" spans="2:9" ht="15">
      <c r="B51" s="63">
        <v>42887</v>
      </c>
      <c r="C51" s="9">
        <v>46.175000000000004</v>
      </c>
      <c r="D51" s="64">
        <v>-7.46E-2</v>
      </c>
      <c r="E51" s="9"/>
      <c r="F51" s="9"/>
      <c r="G51" s="9"/>
      <c r="H51" s="9"/>
      <c r="I51" s="9"/>
    </row>
    <row r="52" spans="2:9" ht="15">
      <c r="B52" s="63">
        <v>42917</v>
      </c>
      <c r="C52" s="9">
        <v>47.662999999999997</v>
      </c>
      <c r="D52" s="64">
        <v>3.2300000000000002E-2</v>
      </c>
      <c r="E52" s="9"/>
      <c r="F52" s="9"/>
      <c r="G52" s="9"/>
      <c r="H52" s="9"/>
      <c r="I52" s="9"/>
    </row>
    <row r="53" spans="2:9" ht="15">
      <c r="B53" s="63">
        <v>42948</v>
      </c>
      <c r="C53" s="9">
        <v>49.943999999999996</v>
      </c>
      <c r="D53" s="64">
        <v>4.7800000000000002E-2</v>
      </c>
      <c r="E53" s="9"/>
      <c r="F53" s="9"/>
      <c r="G53" s="9"/>
      <c r="H53" s="9"/>
      <c r="I53" s="9"/>
    </row>
    <row r="54" spans="2:9" ht="15">
      <c r="B54" s="63">
        <v>42979</v>
      </c>
      <c r="C54" s="9">
        <v>52.957000000000001</v>
      </c>
      <c r="D54" s="64">
        <v>6.0299999999999999E-2</v>
      </c>
      <c r="E54" s="9"/>
      <c r="F54" s="9"/>
      <c r="G54" s="9"/>
      <c r="H54" s="9"/>
      <c r="I54" s="9"/>
    </row>
    <row r="55" spans="2:9" ht="15">
      <c r="B55" s="63">
        <v>43009</v>
      </c>
      <c r="C55" s="9">
        <v>54.923999999999999</v>
      </c>
      <c r="D55" s="64">
        <v>3.7199999999999997E-2</v>
      </c>
      <c r="E55" s="9"/>
      <c r="F55" s="9"/>
      <c r="G55" s="9"/>
      <c r="H55" s="9"/>
      <c r="I55" s="9"/>
    </row>
    <row r="56" spans="2:9" ht="15">
      <c r="B56" s="63">
        <v>43040</v>
      </c>
      <c r="C56" s="9">
        <v>59.932000000000002</v>
      </c>
      <c r="D56" s="64">
        <v>9.1200000000000003E-2</v>
      </c>
      <c r="E56" s="9"/>
      <c r="F56" s="9"/>
      <c r="G56" s="9"/>
      <c r="H56" s="9"/>
      <c r="I56" s="9"/>
    </row>
    <row r="57" spans="2:9" ht="15">
      <c r="B57" s="63">
        <v>43070</v>
      </c>
      <c r="C57" s="9">
        <v>61.195</v>
      </c>
      <c r="D57" s="64">
        <v>2.1000000000000001E-2</v>
      </c>
      <c r="E57" s="9"/>
      <c r="F57" s="9"/>
      <c r="G57" s="9"/>
      <c r="H57" s="9"/>
      <c r="I57" s="9"/>
    </row>
    <row r="58" spans="2:9" ht="15">
      <c r="B58" s="63">
        <v>43101</v>
      </c>
      <c r="C58" s="9">
        <v>66.231999999999999</v>
      </c>
      <c r="D58" s="64">
        <v>8.2400000000000001E-2</v>
      </c>
      <c r="E58" s="9"/>
      <c r="F58" s="9"/>
      <c r="G58" s="9"/>
      <c r="H58" s="9"/>
      <c r="I58" s="9"/>
    </row>
    <row r="59" spans="2:9" ht="15">
      <c r="B59" s="63">
        <v>43132</v>
      </c>
      <c r="C59" s="9">
        <v>63.465000000000003</v>
      </c>
      <c r="D59" s="64">
        <v>-4.1799999999999997E-2</v>
      </c>
      <c r="E59" s="9"/>
      <c r="F59" s="9"/>
      <c r="G59" s="9"/>
      <c r="H59" s="9"/>
      <c r="I59" s="9"/>
    </row>
    <row r="60" spans="2:9" ht="15"/>
    <row r="61" spans="2:9" ht="15"/>
    <row r="62" spans="2:9" ht="15"/>
    <row r="63" spans="2:9" ht="15"/>
    <row r="64" spans="2:9" ht="15"/>
    <row r="65" ht="15"/>
    <row r="66" ht="15"/>
    <row r="67" ht="15"/>
    <row r="68" ht="14.45" customHeight="1"/>
    <row r="69" ht="14.45" customHeight="1"/>
    <row r="70" ht="14.45" customHeight="1"/>
    <row r="71" ht="14.45" customHeight="1"/>
    <row r="72" ht="14.45" customHeight="1"/>
    <row r="73" ht="14.45" customHeight="1"/>
    <row r="74" ht="14.45" customHeight="1"/>
    <row r="75" ht="14.45" customHeight="1"/>
    <row r="76" ht="14.45" customHeight="1"/>
    <row r="77" ht="14.45" customHeight="1"/>
    <row r="78" ht="14.45" customHeight="1"/>
    <row r="79" ht="14.45" customHeight="1"/>
    <row r="80" ht="14.45" customHeight="1"/>
    <row r="81" ht="14.45" customHeight="1"/>
    <row r="82" ht="14.45" customHeight="1"/>
    <row r="83" ht="14.45" customHeight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BC6D3-8DEF-42ED-8AA4-A5CCF20D7DBF}">
  <sheetPr codeName="Planilha19"/>
  <dimension ref="B1:H21"/>
  <sheetViews>
    <sheetView showGridLines="0" topLeftCell="A2" workbookViewId="0">
      <selection activeCell="F6" sqref="F6"/>
    </sheetView>
  </sheetViews>
  <sheetFormatPr defaultColWidth="9.28515625" defaultRowHeight="15"/>
  <cols>
    <col min="1" max="1" width="2.28515625" style="1" customWidth="1"/>
    <col min="2" max="2" width="25.28515625" style="1" customWidth="1"/>
    <col min="3" max="3" width="14" style="1" customWidth="1"/>
    <col min="4" max="4" width="17.7109375" style="1" customWidth="1"/>
    <col min="5" max="5" width="16.7109375" style="1" customWidth="1"/>
    <col min="6" max="6" width="17.7109375" style="1" customWidth="1"/>
    <col min="7" max="7" width="3.42578125" style="1" customWidth="1"/>
    <col min="8" max="8" width="30.5703125" style="1" customWidth="1"/>
    <col min="9" max="16384" width="9.28515625" style="1"/>
  </cols>
  <sheetData>
    <row r="1" spans="2:8" s="15" customFormat="1" ht="9" customHeight="1"/>
    <row r="2" spans="2:8" s="16" customFormat="1" ht="46.5" customHeight="1" thickBot="1"/>
    <row r="3" spans="2:8" ht="16.5" thickTop="1" thickBot="1"/>
    <row r="4" spans="2:8" ht="30.75" customHeight="1" thickBot="1">
      <c r="B4" s="345" t="s">
        <v>388</v>
      </c>
      <c r="C4" s="345" t="s">
        <v>34</v>
      </c>
      <c r="D4" s="345" t="s">
        <v>389</v>
      </c>
      <c r="E4" s="345" t="s">
        <v>390</v>
      </c>
      <c r="F4" s="345" t="s">
        <v>391</v>
      </c>
      <c r="H4" s="363" t="s">
        <v>392</v>
      </c>
    </row>
    <row r="5" spans="2:8">
      <c r="B5" s="65" t="s">
        <v>393</v>
      </c>
      <c r="C5" s="10" t="s">
        <v>11</v>
      </c>
      <c r="D5" s="66">
        <v>1412.93</v>
      </c>
      <c r="E5" s="60">
        <v>2.2552211232886241E-2</v>
      </c>
      <c r="F5" s="9"/>
      <c r="H5" s="67"/>
    </row>
    <row r="6" spans="2:8">
      <c r="B6" s="65" t="s">
        <v>394</v>
      </c>
      <c r="C6" s="10" t="s">
        <v>11</v>
      </c>
      <c r="D6" s="66">
        <v>1814.36</v>
      </c>
      <c r="E6" s="60">
        <v>0.28689246017697378</v>
      </c>
      <c r="F6" s="9"/>
    </row>
    <row r="7" spans="2:8">
      <c r="B7" s="65" t="s">
        <v>395</v>
      </c>
      <c r="C7" s="10" t="s">
        <v>41</v>
      </c>
      <c r="D7" s="66">
        <v>2393.73</v>
      </c>
      <c r="E7" s="60">
        <v>8.2898541555815011E-2</v>
      </c>
      <c r="F7" s="9"/>
    </row>
    <row r="8" spans="2:8">
      <c r="B8" s="65" t="s">
        <v>396</v>
      </c>
      <c r="C8" s="10" t="s">
        <v>41</v>
      </c>
      <c r="D8" s="66">
        <v>2606.33</v>
      </c>
      <c r="E8" s="60">
        <v>1.5381044442598229E-2</v>
      </c>
      <c r="F8" s="9"/>
    </row>
    <row r="9" spans="2:8">
      <c r="B9" s="65" t="s">
        <v>397</v>
      </c>
      <c r="C9" s="10" t="s">
        <v>18</v>
      </c>
      <c r="D9" s="66">
        <v>3125.47</v>
      </c>
      <c r="E9" s="60">
        <v>0.21862607866394779</v>
      </c>
      <c r="F9" s="9"/>
    </row>
    <row r="10" spans="2:8">
      <c r="B10" s="65" t="s">
        <v>398</v>
      </c>
      <c r="C10" s="10" t="s">
        <v>4</v>
      </c>
      <c r="D10" s="66">
        <v>3552.75</v>
      </c>
      <c r="E10" s="60">
        <v>0.30725302810657279</v>
      </c>
      <c r="F10" s="9"/>
    </row>
    <row r="11" spans="2:8">
      <c r="B11" s="65" t="s">
        <v>399</v>
      </c>
      <c r="C11" s="10" t="s">
        <v>4</v>
      </c>
      <c r="D11" s="66">
        <v>4895.1899999999996</v>
      </c>
      <c r="E11" s="60">
        <v>0.27773070150479096</v>
      </c>
      <c r="F11" s="9"/>
    </row>
    <row r="12" spans="2:8">
      <c r="B12" s="65" t="s">
        <v>400</v>
      </c>
      <c r="C12" s="10" t="s">
        <v>18</v>
      </c>
      <c r="D12" s="66">
        <v>5745.32</v>
      </c>
      <c r="E12" s="60">
        <v>0.23733790133951099</v>
      </c>
      <c r="F12" s="9"/>
    </row>
    <row r="13" spans="2:8">
      <c r="B13" s="65" t="s">
        <v>401</v>
      </c>
      <c r="C13" s="10" t="s">
        <v>41</v>
      </c>
      <c r="D13" s="66">
        <v>6814.19</v>
      </c>
      <c r="E13" s="60">
        <v>0.21506579338998266</v>
      </c>
      <c r="F13" s="9"/>
    </row>
    <row r="14" spans="2:8">
      <c r="B14" s="65" t="s">
        <v>402</v>
      </c>
      <c r="C14" s="10" t="s">
        <v>11</v>
      </c>
      <c r="D14" s="66">
        <v>6913.92</v>
      </c>
      <c r="E14" s="60">
        <v>0.23077850375089401</v>
      </c>
      <c r="F14" s="9"/>
    </row>
    <row r="15" spans="2:8">
      <c r="B15" s="65" t="s">
        <v>403</v>
      </c>
      <c r="C15" s="10" t="s">
        <v>4</v>
      </c>
      <c r="D15" s="66">
        <v>7397.54</v>
      </c>
      <c r="E15" s="60">
        <v>0.59492447915286151</v>
      </c>
      <c r="F15" s="9"/>
    </row>
    <row r="16" spans="2:8">
      <c r="B16" s="65" t="s">
        <v>404</v>
      </c>
      <c r="C16" s="10" t="s">
        <v>4</v>
      </c>
      <c r="D16" s="66">
        <v>8334.75</v>
      </c>
      <c r="E16" s="60">
        <v>0.56262676330615857</v>
      </c>
      <c r="F16" s="9"/>
    </row>
    <row r="17" spans="2:6">
      <c r="B17" s="65" t="s">
        <v>405</v>
      </c>
      <c r="C17" s="10" t="s">
        <v>41</v>
      </c>
      <c r="D17" s="66">
        <v>8608.4699999999993</v>
      </c>
      <c r="E17" s="60">
        <v>0.13564120627996024</v>
      </c>
      <c r="F17" s="9"/>
    </row>
    <row r="18" spans="2:6">
      <c r="B18" s="65" t="s">
        <v>406</v>
      </c>
      <c r="C18" s="10" t="s">
        <v>18</v>
      </c>
      <c r="D18" s="66">
        <v>8811.25</v>
      </c>
      <c r="E18" s="60">
        <v>0.25424072429695266</v>
      </c>
      <c r="F18" s="9"/>
    </row>
    <row r="19" spans="2:6">
      <c r="B19" s="65" t="s">
        <v>407</v>
      </c>
      <c r="C19" s="10" t="s">
        <v>11</v>
      </c>
      <c r="D19" s="66">
        <v>9223.89</v>
      </c>
      <c r="E19" s="60">
        <v>0.20562574698224936</v>
      </c>
      <c r="F19" s="9"/>
    </row>
    <row r="20" spans="2:6">
      <c r="B20" s="65" t="s">
        <v>408</v>
      </c>
      <c r="C20" s="10" t="s">
        <v>18</v>
      </c>
      <c r="D20" s="66">
        <v>9363.89</v>
      </c>
      <c r="E20" s="60">
        <v>7.1114417649027636E-2</v>
      </c>
      <c r="F20" s="9"/>
    </row>
    <row r="21" spans="2:6">
      <c r="D21" s="68"/>
      <c r="E21" s="69"/>
    </row>
  </sheetData>
  <protectedRanges>
    <protectedRange sqref="E5:E7 B5:B7" name="atração"/>
  </protectedRanges>
  <pageMargins left="0.511811024" right="0.511811024" top="0.78740157499999996" bottom="0.78740157499999996" header="0.31496062000000002" footer="0.31496062000000002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30242-5D14-4EB9-9906-B420F37F9EE9}">
  <sheetPr codeName="Planilha20"/>
  <dimension ref="B1:K19"/>
  <sheetViews>
    <sheetView showGridLines="0" topLeftCell="D2" workbookViewId="0">
      <selection activeCell="G5" sqref="G5"/>
    </sheetView>
  </sheetViews>
  <sheetFormatPr defaultColWidth="9.28515625" defaultRowHeight="15"/>
  <cols>
    <col min="1" max="1" width="2.28515625" style="1" customWidth="1"/>
    <col min="2" max="2" width="11.42578125" style="1" bestFit="1" customWidth="1"/>
    <col min="3" max="3" width="22.85546875" style="1" customWidth="1"/>
    <col min="4" max="4" width="17.140625" style="1" customWidth="1"/>
    <col min="5" max="5" width="14.7109375" style="1" customWidth="1"/>
    <col min="6" max="6" width="21.7109375" style="1" customWidth="1"/>
    <col min="7" max="7" width="16.5703125" style="1" customWidth="1"/>
    <col min="8" max="8" width="21.7109375" style="1" customWidth="1"/>
    <col min="9" max="9" width="17.42578125" style="1" customWidth="1"/>
    <col min="10" max="10" width="3.42578125" style="1" customWidth="1"/>
    <col min="11" max="11" width="19.5703125" style="1" customWidth="1"/>
    <col min="12" max="16384" width="9.28515625" style="1"/>
  </cols>
  <sheetData>
    <row r="1" spans="2:11" s="15" customFormat="1" ht="9" customHeight="1"/>
    <row r="2" spans="2:11" s="16" customFormat="1" ht="46.5" customHeight="1" thickBot="1"/>
    <row r="3" spans="2:11" ht="16.5" thickTop="1" thickBot="1"/>
    <row r="4" spans="2:11" ht="42.75" customHeight="1" thickBot="1">
      <c r="B4" s="345" t="s">
        <v>409</v>
      </c>
      <c r="C4" s="345" t="s">
        <v>410</v>
      </c>
      <c r="D4" s="345" t="s">
        <v>411</v>
      </c>
      <c r="E4" s="345" t="s">
        <v>412</v>
      </c>
      <c r="F4" s="345" t="s">
        <v>345</v>
      </c>
      <c r="G4" s="345" t="s">
        <v>413</v>
      </c>
      <c r="H4" s="345" t="s">
        <v>414</v>
      </c>
      <c r="I4" s="345" t="s">
        <v>415</v>
      </c>
      <c r="K4" s="345" t="s">
        <v>416</v>
      </c>
    </row>
    <row r="5" spans="2:11">
      <c r="B5" s="33" t="s">
        <v>417</v>
      </c>
      <c r="C5" s="10" t="s">
        <v>418</v>
      </c>
      <c r="D5" s="37">
        <v>0.44026796214667741</v>
      </c>
      <c r="E5" s="70">
        <v>0.5887686743167786</v>
      </c>
      <c r="F5" s="70"/>
      <c r="G5" s="9"/>
      <c r="H5" s="71"/>
      <c r="I5" s="72"/>
      <c r="K5" s="227">
        <v>8</v>
      </c>
    </row>
    <row r="6" spans="2:11">
      <c r="B6" s="33" t="s">
        <v>419</v>
      </c>
      <c r="C6" s="10" t="s">
        <v>420</v>
      </c>
      <c r="D6" s="37">
        <v>0.49079819637725985</v>
      </c>
      <c r="E6" s="70">
        <v>0.59225643581663012</v>
      </c>
      <c r="F6" s="70"/>
      <c r="G6" s="9"/>
      <c r="H6" s="71"/>
      <c r="I6" s="72"/>
    </row>
    <row r="7" spans="2:11">
      <c r="B7" s="33" t="s">
        <v>421</v>
      </c>
      <c r="C7" s="10" t="s">
        <v>422</v>
      </c>
      <c r="D7" s="37">
        <v>0.44623903887233163</v>
      </c>
      <c r="E7" s="70">
        <v>0.83809853612177809</v>
      </c>
      <c r="F7" s="70"/>
      <c r="G7" s="9"/>
      <c r="H7" s="71"/>
      <c r="I7" s="72"/>
    </row>
    <row r="8" spans="2:11">
      <c r="B8" s="33" t="s">
        <v>423</v>
      </c>
      <c r="C8" s="10" t="s">
        <v>424</v>
      </c>
      <c r="D8" s="37">
        <v>0.41779663236356801</v>
      </c>
      <c r="E8" s="70">
        <v>0.57113568513298596</v>
      </c>
      <c r="F8" s="70"/>
      <c r="G8" s="9"/>
      <c r="H8" s="71"/>
      <c r="I8" s="72"/>
    </row>
    <row r="9" spans="2:11">
      <c r="B9" s="33" t="s">
        <v>425</v>
      </c>
      <c r="C9" s="10" t="s">
        <v>426</v>
      </c>
      <c r="D9" s="37">
        <v>0.46131828997882163</v>
      </c>
      <c r="E9" s="70">
        <v>0.69678240740740749</v>
      </c>
      <c r="F9" s="70"/>
      <c r="G9" s="9"/>
      <c r="H9" s="71"/>
      <c r="I9" s="72"/>
    </row>
    <row r="10" spans="2:11">
      <c r="B10" s="33" t="s">
        <v>427</v>
      </c>
      <c r="C10" s="10" t="s">
        <v>428</v>
      </c>
      <c r="D10" s="37">
        <v>0.34663676480516215</v>
      </c>
      <c r="E10" s="70">
        <v>0.62217592592592597</v>
      </c>
      <c r="F10" s="70"/>
      <c r="G10" s="9"/>
      <c r="H10" s="71"/>
      <c r="I10" s="72"/>
    </row>
    <row r="11" spans="2:11">
      <c r="B11" s="33" t="s">
        <v>429</v>
      </c>
      <c r="C11" s="10" t="s">
        <v>430</v>
      </c>
      <c r="D11" s="37">
        <v>0.48906118423762601</v>
      </c>
      <c r="E11" s="70">
        <v>0.66809144750773075</v>
      </c>
      <c r="F11" s="70"/>
      <c r="G11" s="9"/>
      <c r="H11" s="71"/>
      <c r="I11" s="72"/>
    </row>
    <row r="12" spans="2:11">
      <c r="B12" s="33" t="s">
        <v>431</v>
      </c>
      <c r="C12" s="10" t="s">
        <v>432</v>
      </c>
      <c r="D12" s="37">
        <v>0.56128072530339224</v>
      </c>
      <c r="E12" s="70">
        <v>0.98465388042130042</v>
      </c>
      <c r="F12" s="70"/>
      <c r="G12" s="9"/>
      <c r="H12" s="71"/>
      <c r="I12" s="72"/>
    </row>
    <row r="13" spans="2:11">
      <c r="B13" s="33" t="s">
        <v>433</v>
      </c>
      <c r="C13" s="10" t="s">
        <v>434</v>
      </c>
      <c r="D13" s="37">
        <v>0.25118855359422754</v>
      </c>
      <c r="E13" s="70">
        <v>0.52656249999999993</v>
      </c>
      <c r="F13" s="70"/>
      <c r="G13" s="9"/>
      <c r="H13" s="71"/>
      <c r="I13" s="72"/>
    </row>
    <row r="14" spans="2:11">
      <c r="B14" s="33" t="s">
        <v>435</v>
      </c>
      <c r="C14" s="10" t="s">
        <v>436</v>
      </c>
      <c r="D14" s="37">
        <v>0.51158114037084834</v>
      </c>
      <c r="E14" s="70">
        <v>0.92939928046413689</v>
      </c>
      <c r="F14" s="70"/>
      <c r="G14" s="9"/>
      <c r="H14" s="71"/>
      <c r="I14" s="72"/>
    </row>
    <row r="15" spans="2:11">
      <c r="B15" s="33" t="s">
        <v>437</v>
      </c>
      <c r="C15" s="10" t="s">
        <v>438</v>
      </c>
      <c r="D15" s="37">
        <v>0.38844836391737581</v>
      </c>
      <c r="E15" s="70">
        <v>0.53398586787138991</v>
      </c>
      <c r="F15" s="70"/>
      <c r="G15" s="9"/>
      <c r="H15" s="71"/>
      <c r="I15" s="72"/>
    </row>
    <row r="16" spans="2:11">
      <c r="B16" s="33" t="s">
        <v>439</v>
      </c>
      <c r="C16" s="10" t="s">
        <v>440</v>
      </c>
      <c r="D16" s="37">
        <v>0.3849742322805968</v>
      </c>
      <c r="E16" s="70">
        <v>0.63501157407407405</v>
      </c>
      <c r="F16" s="70"/>
      <c r="G16" s="9"/>
      <c r="H16" s="71"/>
      <c r="I16" s="72"/>
    </row>
    <row r="17" spans="2:9">
      <c r="B17" s="33" t="s">
        <v>441</v>
      </c>
      <c r="C17" s="10" t="s">
        <v>442</v>
      </c>
      <c r="D17" s="37">
        <v>0.4164889435758713</v>
      </c>
      <c r="E17" s="70">
        <v>0.67235012746767153</v>
      </c>
      <c r="F17" s="70"/>
      <c r="G17" s="9"/>
      <c r="H17" s="71"/>
      <c r="I17" s="72"/>
    </row>
    <row r="18" spans="2:9">
      <c r="B18" s="33" t="s">
        <v>443</v>
      </c>
      <c r="C18" s="10" t="s">
        <v>444</v>
      </c>
      <c r="D18" s="37">
        <v>0.29092683580918521</v>
      </c>
      <c r="E18" s="70">
        <v>0.65202546296296293</v>
      </c>
      <c r="F18" s="70"/>
      <c r="G18" s="9"/>
      <c r="H18" s="71"/>
      <c r="I18" s="72"/>
    </row>
    <row r="19" spans="2:9">
      <c r="D19" s="68"/>
      <c r="E19" s="69"/>
    </row>
  </sheetData>
  <protectedRanges>
    <protectedRange sqref="G5:I7 B5:B7 E5:E7" name="atração"/>
  </protectedRanges>
  <pageMargins left="0.511811024" right="0.511811024" top="0.78740157499999996" bottom="0.78740157499999996" header="0.31496062000000002" footer="0.31496062000000002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6F028-493F-4E61-A750-1B81D0FCA1C2}">
  <sheetPr codeName="Planilha21"/>
  <dimension ref="A1:U59"/>
  <sheetViews>
    <sheetView showGridLines="0" zoomScaleNormal="100" workbookViewId="0">
      <pane ySplit="2" topLeftCell="A4" activePane="bottomLeft" state="frozen"/>
      <selection pane="bottomLeft" activeCell="G4" sqref="G4:G9"/>
    </sheetView>
  </sheetViews>
  <sheetFormatPr defaultColWidth="0" defaultRowHeight="14.45" customHeight="1" zeroHeight="1"/>
  <cols>
    <col min="1" max="1" width="2.28515625" customWidth="1"/>
    <col min="2" max="2" width="17" customWidth="1"/>
    <col min="3" max="3" width="17.42578125" customWidth="1"/>
    <col min="4" max="4" width="16" customWidth="1"/>
    <col min="5" max="5" width="17" bestFit="1" customWidth="1"/>
    <col min="6" max="6" width="12.7109375" customWidth="1"/>
    <col min="7" max="7" width="15" customWidth="1"/>
    <col min="8" max="8" width="15.7109375" customWidth="1"/>
    <col min="9" max="9" width="16.42578125" customWidth="1"/>
    <col min="10" max="10" width="12.5703125" customWidth="1"/>
    <col min="11" max="11" width="13.42578125" customWidth="1"/>
    <col min="12" max="13" width="11.28515625" bestFit="1" customWidth="1"/>
    <col min="14" max="16" width="9.28515625" customWidth="1"/>
    <col min="17" max="21" width="0" hidden="1" customWidth="1"/>
    <col min="22" max="16384" width="9.28515625" hidden="1"/>
  </cols>
  <sheetData>
    <row r="1" spans="2:7" s="73" customFormat="1" ht="9" customHeight="1"/>
    <row r="2" spans="2:7" s="74" customFormat="1" ht="46.5" customHeight="1" thickBot="1"/>
    <row r="3" spans="2:7" ht="31.5" customHeight="1" thickTop="1" thickBot="1">
      <c r="B3" s="584" t="s">
        <v>1996</v>
      </c>
      <c r="C3" s="584"/>
      <c r="D3" s="584"/>
    </row>
    <row r="4" spans="2:7" ht="16.5" thickBot="1">
      <c r="B4" s="364" t="s">
        <v>114</v>
      </c>
      <c r="C4" s="365" t="s">
        <v>1990</v>
      </c>
      <c r="D4" s="364" t="s">
        <v>1991</v>
      </c>
      <c r="F4" s="525" t="s">
        <v>1992</v>
      </c>
      <c r="G4" s="503"/>
    </row>
    <row r="5" spans="2:7" ht="15">
      <c r="B5" s="497">
        <v>45296</v>
      </c>
      <c r="C5" s="499" t="s">
        <v>39</v>
      </c>
      <c r="D5" s="501">
        <v>1086503</v>
      </c>
      <c r="F5" s="525" t="s">
        <v>1994</v>
      </c>
      <c r="G5" s="504"/>
    </row>
    <row r="6" spans="2:7" ht="15">
      <c r="B6" s="498">
        <v>45297</v>
      </c>
      <c r="C6" s="500" t="s">
        <v>44</v>
      </c>
      <c r="D6" s="502">
        <v>1586031</v>
      </c>
      <c r="F6" s="525" t="s">
        <v>1993</v>
      </c>
      <c r="G6" s="504"/>
    </row>
    <row r="7" spans="2:7" ht="15">
      <c r="B7" s="498">
        <v>45298</v>
      </c>
      <c r="C7" s="500" t="s">
        <v>99</v>
      </c>
      <c r="D7" s="502">
        <v>2085580</v>
      </c>
      <c r="F7" s="525" t="s">
        <v>1734</v>
      </c>
      <c r="G7" s="503"/>
    </row>
    <row r="8" spans="2:7" ht="15">
      <c r="B8" s="498">
        <v>45299</v>
      </c>
      <c r="C8" s="500" t="s">
        <v>17</v>
      </c>
      <c r="D8" s="502">
        <v>2775880</v>
      </c>
      <c r="F8" s="525" t="s">
        <v>1735</v>
      </c>
      <c r="G8" s="504"/>
    </row>
    <row r="9" spans="2:7" ht="15">
      <c r="B9" s="498">
        <v>45300</v>
      </c>
      <c r="C9" s="500" t="s">
        <v>44</v>
      </c>
      <c r="D9" s="502">
        <v>1628019</v>
      </c>
      <c r="F9" s="525" t="s">
        <v>1995</v>
      </c>
      <c r="G9" s="504"/>
    </row>
    <row r="10" spans="2:7" ht="15">
      <c r="B10" s="498">
        <v>45301</v>
      </c>
      <c r="C10" s="500" t="s">
        <v>39</v>
      </c>
      <c r="D10" s="502">
        <v>1950684</v>
      </c>
    </row>
    <row r="11" spans="2:7" ht="15">
      <c r="B11" s="498">
        <v>45302</v>
      </c>
      <c r="C11" s="500" t="s">
        <v>17</v>
      </c>
      <c r="D11" s="502"/>
    </row>
    <row r="12" spans="2:7" ht="15">
      <c r="B12" s="498">
        <v>45303</v>
      </c>
      <c r="C12" s="500" t="s">
        <v>99</v>
      </c>
      <c r="D12" s="502">
        <v>1837064</v>
      </c>
    </row>
    <row r="13" spans="2:7" ht="15">
      <c r="B13" s="498">
        <v>45304</v>
      </c>
      <c r="C13" s="500" t="s">
        <v>61</v>
      </c>
      <c r="D13" s="502"/>
    </row>
    <row r="14" spans="2:7" ht="15">
      <c r="B14" s="498">
        <v>45305</v>
      </c>
      <c r="C14" s="500" t="s">
        <v>39</v>
      </c>
      <c r="D14" s="502">
        <v>1726208</v>
      </c>
    </row>
    <row r="15" spans="2:7" ht="15">
      <c r="B15" s="498">
        <v>45306</v>
      </c>
      <c r="C15" s="500" t="s">
        <v>44</v>
      </c>
      <c r="D15" s="502">
        <v>2298128</v>
      </c>
    </row>
    <row r="16" spans="2:7" ht="15">
      <c r="B16" s="498">
        <v>45307</v>
      </c>
      <c r="C16" s="500" t="s">
        <v>39</v>
      </c>
      <c r="D16" s="502">
        <v>2713886</v>
      </c>
    </row>
    <row r="17" spans="2:7" ht="15">
      <c r="B17" s="498">
        <v>45308</v>
      </c>
      <c r="C17" s="500" t="s">
        <v>61</v>
      </c>
      <c r="D17" s="502"/>
    </row>
    <row r="18" spans="2:7" ht="15">
      <c r="B18" s="498">
        <v>45309</v>
      </c>
      <c r="C18" s="500" t="s">
        <v>99</v>
      </c>
      <c r="D18" s="502">
        <v>1080039</v>
      </c>
    </row>
    <row r="19" spans="2:7" ht="14.25" customHeight="1"/>
    <row r="20" spans="2:7" ht="19.5" customHeight="1">
      <c r="B20" s="1"/>
      <c r="C20" s="1"/>
      <c r="D20" s="1"/>
      <c r="E20" s="1"/>
      <c r="F20" s="1"/>
    </row>
    <row r="21" spans="2:7" ht="81" customHeight="1"/>
    <row r="22" spans="2:7" ht="15.75" thickBot="1"/>
    <row r="23" spans="2:7" ht="16.5" thickBot="1">
      <c r="B23" s="364" t="s">
        <v>388</v>
      </c>
      <c r="C23" s="365" t="s">
        <v>142</v>
      </c>
      <c r="E23" s="78" t="s">
        <v>446</v>
      </c>
      <c r="F23" s="78"/>
    </row>
    <row r="24" spans="2:7" ht="16.5" thickBot="1">
      <c r="B24" s="79" t="s">
        <v>447</v>
      </c>
      <c r="C24" s="505">
        <v>8432</v>
      </c>
      <c r="E24" s="364" t="s">
        <v>448</v>
      </c>
      <c r="F24" s="364" t="s">
        <v>449</v>
      </c>
      <c r="G24" s="365" t="s">
        <v>388</v>
      </c>
    </row>
    <row r="25" spans="2:7" ht="15">
      <c r="B25" s="81" t="s">
        <v>403</v>
      </c>
      <c r="C25" s="506">
        <v>7333</v>
      </c>
      <c r="E25" s="79">
        <v>1</v>
      </c>
      <c r="F25" s="83"/>
      <c r="G25" s="80" t="str">
        <f>IF(ISBLANK('Funções Estatística 1.0'!$F25),"",INDEX('Funções Estatística 1.0'!$B$24:$B$48,MATCH('Funções Estatística 1.0'!$F25,'Funções Estatística 1.0'!$C$24:$C$48,0)))</f>
        <v/>
      </c>
    </row>
    <row r="26" spans="2:7" ht="15">
      <c r="B26" s="81" t="s">
        <v>450</v>
      </c>
      <c r="C26" s="506">
        <v>7638</v>
      </c>
      <c r="E26" s="81">
        <v>2</v>
      </c>
      <c r="F26" s="84"/>
      <c r="G26" s="82" t="str">
        <f>IF(ISBLANK('Funções Estatística 1.0'!$F26),"",INDEX('Funções Estatística 1.0'!$B$24:$B$48,MATCH('Funções Estatística 1.0'!$F26,'Funções Estatística 1.0'!$C$24:$C$48,0)))</f>
        <v/>
      </c>
    </row>
    <row r="27" spans="2:7" ht="15">
      <c r="B27" s="81" t="s">
        <v>406</v>
      </c>
      <c r="C27" s="506">
        <v>4841</v>
      </c>
      <c r="E27" s="81">
        <v>3</v>
      </c>
      <c r="F27" s="84"/>
      <c r="G27" s="82" t="str">
        <f>IF(ISBLANK('Funções Estatística 1.0'!$F27),"",INDEX('Funções Estatística 1.0'!$B$24:$B$48,MATCH('Funções Estatística 1.0'!$F27,'Funções Estatística 1.0'!$C$24:$C$48,0)))</f>
        <v/>
      </c>
    </row>
    <row r="28" spans="2:7" ht="13.5" customHeight="1">
      <c r="B28" s="81" t="s">
        <v>405</v>
      </c>
      <c r="C28" s="506">
        <v>9206</v>
      </c>
      <c r="E28" s="81">
        <v>4</v>
      </c>
      <c r="F28" s="84"/>
      <c r="G28" s="82" t="str">
        <f>IF(ISBLANK('Funções Estatística 1.0'!$F28),"",INDEX('Funções Estatística 1.0'!$B$24:$B$48,MATCH('Funções Estatística 1.0'!$F28,'Funções Estatística 1.0'!$C$24:$C$48,0)))</f>
        <v/>
      </c>
    </row>
    <row r="29" spans="2:7" ht="15">
      <c r="B29" s="81" t="s">
        <v>400</v>
      </c>
      <c r="C29" s="506">
        <v>7808</v>
      </c>
      <c r="E29" s="85">
        <v>5</v>
      </c>
      <c r="F29" s="86"/>
      <c r="G29" s="87" t="str">
        <f>IF(ISBLANK('Funções Estatística 1.0'!$F29),"",INDEX('Funções Estatística 1.0'!$B$24:$B$48,MATCH('Funções Estatística 1.0'!$F29,'Funções Estatística 1.0'!$C$24:$C$48,0)))</f>
        <v/>
      </c>
    </row>
    <row r="30" spans="2:7" ht="15">
      <c r="B30" s="81" t="s">
        <v>401</v>
      </c>
      <c r="C30" s="506">
        <v>7058</v>
      </c>
      <c r="F30" s="88"/>
    </row>
    <row r="31" spans="2:7" ht="15">
      <c r="B31" s="81" t="s">
        <v>394</v>
      </c>
      <c r="C31" s="506">
        <v>1661</v>
      </c>
      <c r="E31" s="78" t="s">
        <v>451</v>
      </c>
      <c r="F31" s="78"/>
    </row>
    <row r="32" spans="2:7" ht="16.5" thickBot="1">
      <c r="B32" s="81" t="s">
        <v>398</v>
      </c>
      <c r="C32" s="506">
        <v>1255</v>
      </c>
      <c r="E32" s="366" t="s">
        <v>448</v>
      </c>
      <c r="F32" s="366" t="s">
        <v>449</v>
      </c>
      <c r="G32" s="367" t="s">
        <v>388</v>
      </c>
    </row>
    <row r="33" spans="2:7" ht="15">
      <c r="B33" s="81" t="s">
        <v>452</v>
      </c>
      <c r="C33" s="506">
        <v>4144</v>
      </c>
      <c r="E33" s="79">
        <v>1</v>
      </c>
      <c r="F33" s="83"/>
      <c r="G33" s="80" t="str">
        <f>IF(ISBLANK('Funções Estatística 1.0'!$F33),"",INDEX('Funções Estatística 1.0'!$B$24:$B$48,MATCH('Funções Estatística 1.0'!$F33,'Funções Estatística 1.0'!$C$24:$C$48,0)))</f>
        <v/>
      </c>
    </row>
    <row r="34" spans="2:7" ht="15">
      <c r="B34" s="81" t="s">
        <v>393</v>
      </c>
      <c r="C34" s="506">
        <v>7152</v>
      </c>
      <c r="E34" s="81">
        <v>2</v>
      </c>
      <c r="F34" s="84"/>
      <c r="G34" s="82" t="str">
        <f>IF(ISBLANK('Funções Estatística 1.0'!$F34),"",INDEX('Funções Estatística 1.0'!$B$24:$B$48,MATCH('Funções Estatística 1.0'!$F34,'Funções Estatística 1.0'!$C$24:$C$48,0)))</f>
        <v/>
      </c>
    </row>
    <row r="35" spans="2:7" ht="15">
      <c r="B35" s="81" t="s">
        <v>453</v>
      </c>
      <c r="C35" s="506">
        <v>1431</v>
      </c>
      <c r="E35" s="81">
        <v>3</v>
      </c>
      <c r="F35" s="84"/>
      <c r="G35" s="82" t="str">
        <f>IF(ISBLANK('Funções Estatística 1.0'!$F35),"",INDEX('Funções Estatística 1.0'!$B$24:$B$48,MATCH('Funções Estatística 1.0'!$F35,'Funções Estatística 1.0'!$C$24:$C$48,0)))</f>
        <v/>
      </c>
    </row>
    <row r="36" spans="2:7" ht="15">
      <c r="B36" s="81" t="s">
        <v>404</v>
      </c>
      <c r="C36" s="506">
        <v>4775</v>
      </c>
      <c r="E36" s="81">
        <v>4</v>
      </c>
      <c r="F36" s="84"/>
      <c r="G36" s="82" t="str">
        <f>IF(ISBLANK('Funções Estatística 1.0'!$F36),"",INDEX('Funções Estatística 1.0'!$B$24:$B$48,MATCH('Funções Estatística 1.0'!$F36,'Funções Estatística 1.0'!$C$24:$C$48,0)))</f>
        <v/>
      </c>
    </row>
    <row r="37" spans="2:7" ht="15">
      <c r="B37" s="81" t="s">
        <v>397</v>
      </c>
      <c r="C37" s="506">
        <v>3394</v>
      </c>
      <c r="E37" s="89">
        <v>5</v>
      </c>
      <c r="F37" s="90"/>
      <c r="G37" s="91" t="str">
        <f>IF(ISBLANK('Funções Estatística 1.0'!$F37),"",INDEX('Funções Estatística 1.0'!$B$24:$B$48,MATCH('Funções Estatística 1.0'!$F37,'Funções Estatística 1.0'!$C$24:$C$48,0)))</f>
        <v/>
      </c>
    </row>
    <row r="38" spans="2:7" ht="15">
      <c r="B38" s="81" t="s">
        <v>395</v>
      </c>
      <c r="C38" s="506">
        <v>9918</v>
      </c>
    </row>
    <row r="39" spans="2:7" ht="15">
      <c r="B39" s="81" t="s">
        <v>407</v>
      </c>
      <c r="C39" s="506">
        <v>6752</v>
      </c>
    </row>
    <row r="40" spans="2:7" ht="15">
      <c r="B40" s="81" t="s">
        <v>399</v>
      </c>
      <c r="C40" s="506">
        <v>3646</v>
      </c>
    </row>
    <row r="41" spans="2:7" ht="15">
      <c r="B41" s="81" t="s">
        <v>402</v>
      </c>
      <c r="C41" s="506">
        <v>7213</v>
      </c>
    </row>
    <row r="42" spans="2:7" ht="15">
      <c r="B42" s="81" t="s">
        <v>396</v>
      </c>
      <c r="C42" s="506">
        <v>6288</v>
      </c>
    </row>
    <row r="43" spans="2:7" ht="15">
      <c r="B43" s="81" t="s">
        <v>408</v>
      </c>
      <c r="C43" s="506">
        <v>2589</v>
      </c>
    </row>
    <row r="44" spans="2:7" ht="15">
      <c r="B44" s="81" t="s">
        <v>454</v>
      </c>
      <c r="C44" s="506">
        <v>3892</v>
      </c>
    </row>
    <row r="45" spans="2:7" ht="15">
      <c r="B45" s="81" t="s">
        <v>455</v>
      </c>
      <c r="C45" s="506">
        <v>4354</v>
      </c>
    </row>
    <row r="46" spans="2:7" ht="15">
      <c r="B46" s="81" t="s">
        <v>456</v>
      </c>
      <c r="C46" s="506">
        <v>6681</v>
      </c>
    </row>
    <row r="47" spans="2:7" ht="15">
      <c r="B47" s="81" t="s">
        <v>457</v>
      </c>
      <c r="C47" s="506">
        <v>6439</v>
      </c>
    </row>
    <row r="48" spans="2:7" ht="15">
      <c r="B48" s="85" t="s">
        <v>458</v>
      </c>
      <c r="C48" s="507">
        <v>6664</v>
      </c>
    </row>
    <row r="49" ht="15"/>
    <row r="50" ht="15"/>
    <row r="51" ht="15"/>
    <row r="52" ht="15"/>
    <row r="53" ht="15"/>
    <row r="54" ht="15"/>
    <row r="55" ht="15"/>
    <row r="56" ht="15"/>
    <row r="57" ht="14.45" customHeight="1"/>
    <row r="58" ht="14.45" customHeight="1"/>
    <row r="59" ht="14.45" customHeight="1"/>
  </sheetData>
  <protectedRanges>
    <protectedRange sqref="G49:H51 B49:B51 E49:E51" name="atração"/>
  </protectedRanges>
  <mergeCells count="1">
    <mergeCell ref="B3:D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4D5E3-BC92-4739-9079-8DE656907F75}">
  <sheetPr codeName="Planilha22"/>
  <dimension ref="A1:O28"/>
  <sheetViews>
    <sheetView showGridLines="0" zoomScale="120" zoomScaleNormal="120" workbookViewId="0">
      <selection activeCell="H7" sqref="H7"/>
    </sheetView>
  </sheetViews>
  <sheetFormatPr defaultColWidth="9.28515625" defaultRowHeight="15"/>
  <cols>
    <col min="1" max="1" width="2.28515625" style="94" customWidth="1"/>
    <col min="2" max="2" width="21.7109375" style="94" customWidth="1"/>
    <col min="3" max="3" width="11.7109375" style="94" customWidth="1"/>
    <col min="4" max="4" width="8.7109375" style="94" customWidth="1"/>
    <col min="5" max="5" width="9.42578125" style="94" customWidth="1"/>
    <col min="6" max="6" width="10.140625" style="94" customWidth="1"/>
    <col min="7" max="7" width="10" style="94" customWidth="1"/>
    <col min="8" max="9" width="9.28515625" style="94"/>
    <col min="10" max="10" width="9.7109375" style="94" customWidth="1"/>
    <col min="11" max="11" width="8.85546875" style="94" customWidth="1"/>
    <col min="12" max="12" width="9.42578125" style="94" customWidth="1"/>
    <col min="13" max="13" width="10.28515625" style="94" customWidth="1"/>
    <col min="14" max="14" width="10.5703125" style="94" customWidth="1"/>
    <col min="15" max="16384" width="9.28515625" style="94"/>
  </cols>
  <sheetData>
    <row r="1" spans="1:15" s="92" customFormat="1" ht="9" customHeight="1"/>
    <row r="2" spans="1:15" s="93" customFormat="1" ht="46.5" customHeight="1" thickBot="1"/>
    <row r="3" spans="1:15" ht="16.5" thickTop="1" thickBot="1"/>
    <row r="4" spans="1:15" ht="13.5" customHeight="1">
      <c r="A4"/>
      <c r="B4" s="397" t="s">
        <v>459</v>
      </c>
      <c r="C4" s="585" t="s">
        <v>460</v>
      </c>
      <c r="D4" s="586"/>
      <c r="E4" s="587"/>
      <c r="F4" s="588" t="s">
        <v>461</v>
      </c>
      <c r="G4" s="589"/>
      <c r="H4" s="590"/>
      <c r="I4" s="585" t="s">
        <v>462</v>
      </c>
      <c r="J4" s="586"/>
      <c r="K4" s="587"/>
      <c r="L4" s="588" t="s">
        <v>463</v>
      </c>
      <c r="M4" s="589"/>
      <c r="N4" s="591"/>
      <c r="O4"/>
    </row>
    <row r="5" spans="1:15" ht="15.75" thickBot="1">
      <c r="A5"/>
      <c r="B5" s="401" t="s">
        <v>445</v>
      </c>
      <c r="C5" s="402" t="s">
        <v>217</v>
      </c>
      <c r="D5" s="402" t="s">
        <v>218</v>
      </c>
      <c r="E5" s="402" t="s">
        <v>219</v>
      </c>
      <c r="F5" s="402" t="s">
        <v>220</v>
      </c>
      <c r="G5" s="402" t="s">
        <v>221</v>
      </c>
      <c r="H5" s="402" t="s">
        <v>222</v>
      </c>
      <c r="I5" s="402" t="s">
        <v>223</v>
      </c>
      <c r="J5" s="402" t="s">
        <v>224</v>
      </c>
      <c r="K5" s="402" t="s">
        <v>225</v>
      </c>
      <c r="L5" s="402" t="s">
        <v>226</v>
      </c>
      <c r="M5" s="402" t="s">
        <v>227</v>
      </c>
      <c r="N5" s="403" t="s">
        <v>228</v>
      </c>
      <c r="O5"/>
    </row>
    <row r="6" spans="1:15" ht="15.75" thickTop="1">
      <c r="A6"/>
      <c r="B6" s="395" t="s">
        <v>92</v>
      </c>
      <c r="C6" s="387">
        <v>447</v>
      </c>
      <c r="D6" s="387">
        <v>166</v>
      </c>
      <c r="E6" s="387">
        <v>419</v>
      </c>
      <c r="F6" s="387">
        <v>215</v>
      </c>
      <c r="G6" s="387">
        <v>588</v>
      </c>
      <c r="H6" s="387">
        <v>409</v>
      </c>
      <c r="I6" s="387">
        <v>982</v>
      </c>
      <c r="J6" s="387">
        <v>926</v>
      </c>
      <c r="K6" s="387">
        <v>178</v>
      </c>
      <c r="L6" s="387">
        <v>479</v>
      </c>
      <c r="M6" s="387">
        <v>125</v>
      </c>
      <c r="N6" s="388">
        <v>906</v>
      </c>
      <c r="O6"/>
    </row>
    <row r="7" spans="1:15">
      <c r="A7"/>
      <c r="B7" s="395" t="s">
        <v>205</v>
      </c>
      <c r="C7" s="389">
        <v>889</v>
      </c>
      <c r="D7" s="389"/>
      <c r="E7" s="389">
        <v>936</v>
      </c>
      <c r="F7" s="389">
        <v>325</v>
      </c>
      <c r="G7" s="389">
        <v>454</v>
      </c>
      <c r="H7" s="389">
        <v>340</v>
      </c>
      <c r="I7" s="389"/>
      <c r="J7" s="389">
        <v>991</v>
      </c>
      <c r="K7" s="389">
        <v>968</v>
      </c>
      <c r="L7" s="389">
        <v>297</v>
      </c>
      <c r="M7" s="389">
        <v>786</v>
      </c>
      <c r="N7" s="390">
        <v>346</v>
      </c>
      <c r="O7"/>
    </row>
    <row r="8" spans="1:15">
      <c r="A8"/>
      <c r="B8" s="395" t="s">
        <v>50</v>
      </c>
      <c r="C8" s="391"/>
      <c r="D8" s="391">
        <v>746</v>
      </c>
      <c r="E8" s="391">
        <v>648</v>
      </c>
      <c r="F8" s="391">
        <v>731</v>
      </c>
      <c r="G8" s="391">
        <v>405</v>
      </c>
      <c r="H8" s="391">
        <v>117</v>
      </c>
      <c r="I8" s="391">
        <v>475</v>
      </c>
      <c r="J8" s="391">
        <v>436</v>
      </c>
      <c r="K8" s="391">
        <v>138</v>
      </c>
      <c r="L8" s="391">
        <v>992</v>
      </c>
      <c r="M8" s="391"/>
      <c r="N8" s="392"/>
      <c r="O8"/>
    </row>
    <row r="9" spans="1:15">
      <c r="A9"/>
      <c r="B9" s="395" t="s">
        <v>79</v>
      </c>
      <c r="C9" s="389">
        <v>955</v>
      </c>
      <c r="D9" s="389">
        <v>527</v>
      </c>
      <c r="E9" s="389">
        <v>977</v>
      </c>
      <c r="F9" s="389">
        <v>177</v>
      </c>
      <c r="G9" s="389">
        <v>627</v>
      </c>
      <c r="H9" s="389">
        <v>256</v>
      </c>
      <c r="I9" s="389">
        <v>654</v>
      </c>
      <c r="J9" s="389">
        <v>533</v>
      </c>
      <c r="K9" s="389">
        <v>806</v>
      </c>
      <c r="L9" s="389">
        <v>294</v>
      </c>
      <c r="M9" s="389">
        <v>716</v>
      </c>
      <c r="N9" s="390">
        <v>699</v>
      </c>
      <c r="O9"/>
    </row>
    <row r="10" spans="1:15">
      <c r="A10"/>
      <c r="B10" s="395" t="s">
        <v>40</v>
      </c>
      <c r="C10" s="391">
        <v>701</v>
      </c>
      <c r="D10" s="391">
        <v>356</v>
      </c>
      <c r="E10" s="391">
        <v>410</v>
      </c>
      <c r="F10" s="391">
        <v>187</v>
      </c>
      <c r="G10" s="391">
        <v>678</v>
      </c>
      <c r="H10" s="391">
        <v>353</v>
      </c>
      <c r="I10" s="391">
        <v>369</v>
      </c>
      <c r="J10" s="391">
        <v>937</v>
      </c>
      <c r="K10" s="391">
        <v>759</v>
      </c>
      <c r="L10" s="391"/>
      <c r="M10" s="391">
        <v>689</v>
      </c>
      <c r="N10" s="392">
        <v>796</v>
      </c>
      <c r="O10"/>
    </row>
    <row r="11" spans="1:15">
      <c r="A11"/>
      <c r="B11" s="395" t="s">
        <v>206</v>
      </c>
      <c r="C11" s="389"/>
      <c r="D11" s="389">
        <v>912</v>
      </c>
      <c r="E11" s="389">
        <v>725</v>
      </c>
      <c r="F11" s="389"/>
      <c r="G11" s="389">
        <v>714</v>
      </c>
      <c r="H11" s="389">
        <v>725</v>
      </c>
      <c r="I11" s="389"/>
      <c r="J11" s="389"/>
      <c r="K11" s="389"/>
      <c r="L11" s="389">
        <v>803</v>
      </c>
      <c r="M11" s="389">
        <v>925</v>
      </c>
      <c r="N11" s="390">
        <v>826</v>
      </c>
      <c r="O11"/>
    </row>
    <row r="12" spans="1:15">
      <c r="A12"/>
      <c r="B12" s="395" t="s">
        <v>207</v>
      </c>
      <c r="C12" s="391">
        <v>766</v>
      </c>
      <c r="D12" s="391">
        <v>968</v>
      </c>
      <c r="E12" s="391">
        <v>837</v>
      </c>
      <c r="F12" s="391">
        <v>652</v>
      </c>
      <c r="G12" s="391"/>
      <c r="H12" s="391">
        <v>720</v>
      </c>
      <c r="I12" s="391">
        <v>668</v>
      </c>
      <c r="J12" s="391">
        <v>892</v>
      </c>
      <c r="K12" s="391">
        <v>801</v>
      </c>
      <c r="L12" s="391">
        <v>645</v>
      </c>
      <c r="M12" s="391">
        <v>924</v>
      </c>
      <c r="N12" s="392">
        <v>980</v>
      </c>
      <c r="O12"/>
    </row>
    <row r="13" spans="1:15">
      <c r="A13"/>
      <c r="B13" s="395" t="s">
        <v>208</v>
      </c>
      <c r="C13" s="389">
        <v>730</v>
      </c>
      <c r="D13" s="389"/>
      <c r="E13" s="389">
        <v>887</v>
      </c>
      <c r="F13" s="389">
        <v>599</v>
      </c>
      <c r="G13" s="389">
        <v>739</v>
      </c>
      <c r="H13" s="389">
        <v>753</v>
      </c>
      <c r="I13" s="389">
        <v>865</v>
      </c>
      <c r="J13" s="389">
        <v>978</v>
      </c>
      <c r="K13" s="389">
        <v>802</v>
      </c>
      <c r="L13" s="389">
        <v>965</v>
      </c>
      <c r="M13" s="389">
        <v>917</v>
      </c>
      <c r="N13" s="390">
        <v>837</v>
      </c>
      <c r="O13"/>
    </row>
    <row r="14" spans="1:15">
      <c r="A14"/>
      <c r="B14" s="395" t="s">
        <v>86</v>
      </c>
      <c r="C14" s="391">
        <v>752</v>
      </c>
      <c r="D14" s="391">
        <v>755</v>
      </c>
      <c r="E14" s="391">
        <v>936</v>
      </c>
      <c r="F14" s="391">
        <v>813</v>
      </c>
      <c r="G14" s="391">
        <v>742</v>
      </c>
      <c r="H14" s="391">
        <v>912</v>
      </c>
      <c r="I14" s="391">
        <v>605</v>
      </c>
      <c r="J14" s="391">
        <v>607</v>
      </c>
      <c r="K14" s="391">
        <v>894</v>
      </c>
      <c r="L14" s="391">
        <v>584</v>
      </c>
      <c r="M14" s="391"/>
      <c r="N14" s="392">
        <v>594</v>
      </c>
      <c r="O14"/>
    </row>
    <row r="15" spans="1:15">
      <c r="A15"/>
      <c r="B15" s="395" t="s">
        <v>87</v>
      </c>
      <c r="C15" s="389">
        <v>657</v>
      </c>
      <c r="D15" s="389">
        <v>745</v>
      </c>
      <c r="E15" s="389">
        <v>786</v>
      </c>
      <c r="F15" s="389">
        <v>835</v>
      </c>
      <c r="G15" s="389">
        <v>682</v>
      </c>
      <c r="H15" s="389"/>
      <c r="I15" s="389">
        <v>708</v>
      </c>
      <c r="J15" s="389">
        <v>732</v>
      </c>
      <c r="K15" s="389">
        <v>746</v>
      </c>
      <c r="L15" s="389">
        <v>866</v>
      </c>
      <c r="M15" s="389">
        <v>926</v>
      </c>
      <c r="N15" s="390">
        <v>938</v>
      </c>
      <c r="O15"/>
    </row>
    <row r="16" spans="1:15">
      <c r="A16"/>
      <c r="B16" s="395" t="s">
        <v>209</v>
      </c>
      <c r="C16" s="391">
        <v>774</v>
      </c>
      <c r="D16" s="391">
        <v>638</v>
      </c>
      <c r="E16" s="391">
        <v>758</v>
      </c>
      <c r="F16" s="391">
        <v>596</v>
      </c>
      <c r="G16" s="391">
        <v>876</v>
      </c>
      <c r="H16" s="391">
        <v>962</v>
      </c>
      <c r="I16" s="391">
        <v>701</v>
      </c>
      <c r="J16" s="391">
        <v>873</v>
      </c>
      <c r="K16" s="391"/>
      <c r="L16" s="391">
        <v>787</v>
      </c>
      <c r="M16" s="391">
        <v>687</v>
      </c>
      <c r="N16" s="392"/>
      <c r="O16"/>
    </row>
    <row r="17" spans="1:15">
      <c r="A17"/>
      <c r="B17" s="395" t="s">
        <v>210</v>
      </c>
      <c r="C17" s="389"/>
      <c r="D17" s="389">
        <v>931</v>
      </c>
      <c r="E17" s="389">
        <v>967</v>
      </c>
      <c r="F17" s="389">
        <v>917</v>
      </c>
      <c r="G17" s="389">
        <v>854</v>
      </c>
      <c r="H17" s="389">
        <v>975</v>
      </c>
      <c r="I17" s="389">
        <v>920</v>
      </c>
      <c r="J17" s="389">
        <v>915</v>
      </c>
      <c r="K17" s="389">
        <v>872</v>
      </c>
      <c r="L17" s="389">
        <v>916</v>
      </c>
      <c r="M17" s="389">
        <v>940</v>
      </c>
      <c r="N17" s="390">
        <v>856</v>
      </c>
      <c r="O17"/>
    </row>
    <row r="18" spans="1:15">
      <c r="A18"/>
      <c r="B18" s="395" t="s">
        <v>211</v>
      </c>
      <c r="C18" s="391">
        <v>953</v>
      </c>
      <c r="D18" s="391"/>
      <c r="E18" s="391">
        <v>900</v>
      </c>
      <c r="F18" s="391"/>
      <c r="G18" s="391">
        <v>954</v>
      </c>
      <c r="H18" s="391"/>
      <c r="I18" s="391">
        <v>780</v>
      </c>
      <c r="J18" s="391">
        <v>850</v>
      </c>
      <c r="K18" s="391">
        <v>768</v>
      </c>
      <c r="L18" s="391">
        <v>621</v>
      </c>
      <c r="M18" s="391">
        <v>756</v>
      </c>
      <c r="N18" s="392">
        <v>932</v>
      </c>
      <c r="O18"/>
    </row>
    <row r="19" spans="1:15">
      <c r="A19"/>
      <c r="B19" s="395" t="s">
        <v>212</v>
      </c>
      <c r="C19" s="389">
        <v>956</v>
      </c>
      <c r="D19" s="389">
        <v>701</v>
      </c>
      <c r="E19" s="389">
        <v>791</v>
      </c>
      <c r="F19" s="389">
        <v>603</v>
      </c>
      <c r="G19" s="389">
        <v>802</v>
      </c>
      <c r="H19" s="389">
        <v>650</v>
      </c>
      <c r="I19" s="389">
        <v>706</v>
      </c>
      <c r="J19" s="389">
        <v>837</v>
      </c>
      <c r="K19" s="389">
        <v>797</v>
      </c>
      <c r="L19" s="389">
        <v>892</v>
      </c>
      <c r="M19" s="389">
        <v>927</v>
      </c>
      <c r="N19" s="390">
        <v>954</v>
      </c>
      <c r="O19"/>
    </row>
    <row r="20" spans="1:15">
      <c r="A20"/>
      <c r="B20" s="395" t="s">
        <v>213</v>
      </c>
      <c r="C20" s="391">
        <v>790</v>
      </c>
      <c r="D20" s="391"/>
      <c r="E20" s="391">
        <v>607</v>
      </c>
      <c r="F20" s="391">
        <v>882</v>
      </c>
      <c r="G20" s="391">
        <v>716</v>
      </c>
      <c r="H20" s="391">
        <v>897</v>
      </c>
      <c r="I20" s="391">
        <v>840</v>
      </c>
      <c r="J20" s="391">
        <v>750</v>
      </c>
      <c r="K20" s="391">
        <v>746</v>
      </c>
      <c r="L20" s="391"/>
      <c r="M20" s="391">
        <v>675</v>
      </c>
      <c r="N20" s="392">
        <v>726</v>
      </c>
      <c r="O20"/>
    </row>
    <row r="21" spans="1:15" ht="15.75" thickBot="1">
      <c r="A21"/>
      <c r="B21" s="396" t="s">
        <v>214</v>
      </c>
      <c r="C21" s="393">
        <v>857</v>
      </c>
      <c r="D21" s="393">
        <v>808</v>
      </c>
      <c r="E21" s="393">
        <v>792</v>
      </c>
      <c r="F21" s="393">
        <v>740</v>
      </c>
      <c r="G21" s="393">
        <v>900</v>
      </c>
      <c r="H21" s="393">
        <v>786</v>
      </c>
      <c r="I21" s="393">
        <v>814</v>
      </c>
      <c r="J21" s="393">
        <v>706</v>
      </c>
      <c r="K21" s="393">
        <v>665</v>
      </c>
      <c r="L21" s="393">
        <v>741</v>
      </c>
      <c r="M21" s="393">
        <v>584</v>
      </c>
      <c r="N21" s="394">
        <v>684</v>
      </c>
      <c r="O21"/>
    </row>
    <row r="22" spans="1:15">
      <c r="A22"/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1:15">
      <c r="A23"/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1:15" ht="18" customHeight="1">
      <c r="A24"/>
      <c r="B24" s="399" t="s">
        <v>1881</v>
      </c>
      <c r="C24"/>
      <c r="D24" s="592" t="s">
        <v>1883</v>
      </c>
      <c r="E24" s="592"/>
      <c r="F24" s="592"/>
      <c r="G24"/>
      <c r="H24" s="592" t="s">
        <v>1885</v>
      </c>
      <c r="I24" s="592"/>
      <c r="J24" s="592"/>
      <c r="K24"/>
      <c r="L24"/>
      <c r="M24"/>
      <c r="N24"/>
    </row>
    <row r="25" spans="1:15" ht="17.25" customHeight="1">
      <c r="B25" s="398"/>
      <c r="C25"/>
      <c r="D25" s="593"/>
      <c r="E25" s="593"/>
      <c r="F25" s="593"/>
      <c r="G25"/>
      <c r="H25" s="593"/>
      <c r="I25" s="593"/>
      <c r="J25" s="593"/>
    </row>
    <row r="26" spans="1:15">
      <c r="C26"/>
      <c r="D26"/>
      <c r="E26"/>
      <c r="F26"/>
      <c r="G26"/>
      <c r="H26"/>
      <c r="I26"/>
    </row>
    <row r="27" spans="1:15" ht="17.25" customHeight="1">
      <c r="B27" s="400" t="s">
        <v>1882</v>
      </c>
      <c r="C27"/>
      <c r="D27" s="592" t="s">
        <v>1884</v>
      </c>
      <c r="E27" s="592"/>
      <c r="F27" s="592"/>
      <c r="H27" s="592" t="s">
        <v>1886</v>
      </c>
      <c r="I27" s="592"/>
      <c r="J27" s="592"/>
    </row>
    <row r="28" spans="1:15" ht="18.75" customHeight="1">
      <c r="B28" s="398"/>
      <c r="D28" s="593"/>
      <c r="E28" s="593"/>
      <c r="F28" s="593"/>
      <c r="H28" s="593"/>
      <c r="I28" s="593"/>
      <c r="J28" s="593"/>
    </row>
  </sheetData>
  <protectedRanges>
    <protectedRange sqref="B5:B7 E5:F7" name="atração"/>
  </protectedRanges>
  <mergeCells count="12">
    <mergeCell ref="D27:F27"/>
    <mergeCell ref="H24:J24"/>
    <mergeCell ref="H27:J27"/>
    <mergeCell ref="D25:F25"/>
    <mergeCell ref="D28:F28"/>
    <mergeCell ref="H25:J25"/>
    <mergeCell ref="H28:J28"/>
    <mergeCell ref="C4:E4"/>
    <mergeCell ref="F4:H4"/>
    <mergeCell ref="I4:K4"/>
    <mergeCell ref="L4:N4"/>
    <mergeCell ref="D24:F2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5B23C-9EF9-4B50-9DE8-8592E2B6D274}">
  <sheetPr codeName="Planilha23"/>
  <dimension ref="A1:H23"/>
  <sheetViews>
    <sheetView showGridLines="0" topLeftCell="A2" workbookViewId="0">
      <selection activeCell="F12" sqref="F12"/>
    </sheetView>
  </sheetViews>
  <sheetFormatPr defaultColWidth="8.7109375" defaultRowHeight="15"/>
  <cols>
    <col min="1" max="1" width="2.28515625" customWidth="1"/>
    <col min="2" max="2" width="21.7109375" customWidth="1"/>
    <col min="3" max="3" width="21.85546875" customWidth="1"/>
    <col min="4" max="4" width="13.28515625" bestFit="1" customWidth="1"/>
    <col min="5" max="5" width="12.7109375" customWidth="1"/>
    <col min="6" max="6" width="17.7109375" customWidth="1"/>
    <col min="7" max="7" width="13.28515625" customWidth="1"/>
    <col min="8" max="8" width="15.7109375" customWidth="1"/>
    <col min="9" max="9" width="3.42578125" customWidth="1"/>
  </cols>
  <sheetData>
    <row r="1" spans="1:8" s="73" customFormat="1" ht="9" customHeight="1"/>
    <row r="2" spans="1:8" s="74" customFormat="1" ht="46.5" customHeight="1" thickBot="1">
      <c r="A2" s="16"/>
      <c r="B2" s="16"/>
      <c r="C2" s="16"/>
      <c r="D2" s="16"/>
      <c r="E2" s="16"/>
      <c r="F2" s="16"/>
      <c r="G2" s="16"/>
      <c r="H2" s="16"/>
    </row>
    <row r="3" spans="1:8" ht="16.5" thickTop="1" thickBot="1">
      <c r="A3" s="1"/>
      <c r="B3" s="1"/>
      <c r="C3" s="1"/>
      <c r="D3" s="1"/>
      <c r="E3" s="1"/>
      <c r="F3" s="1"/>
      <c r="G3" s="1"/>
      <c r="H3" s="1"/>
    </row>
    <row r="4" spans="1:8" ht="16.5" thickBot="1">
      <c r="A4" s="1"/>
      <c r="B4" s="348" t="s">
        <v>94</v>
      </c>
      <c r="C4" s="368" t="s">
        <v>464</v>
      </c>
      <c r="D4" s="68"/>
      <c r="E4" s="348" t="s">
        <v>465</v>
      </c>
      <c r="F4" s="348" t="s">
        <v>466</v>
      </c>
      <c r="G4" s="1"/>
      <c r="H4" s="1"/>
    </row>
    <row r="5" spans="1:8">
      <c r="A5" s="1"/>
      <c r="B5" s="95">
        <v>3205747.59</v>
      </c>
      <c r="C5" s="96" t="s">
        <v>467</v>
      </c>
      <c r="D5" s="1"/>
      <c r="E5" s="97">
        <v>1</v>
      </c>
      <c r="F5" s="98"/>
      <c r="G5" s="1"/>
      <c r="H5" s="1"/>
    </row>
    <row r="6" spans="1:8">
      <c r="A6" s="1"/>
      <c r="B6" s="99">
        <v>3462365.19</v>
      </c>
      <c r="C6" s="100" t="s">
        <v>468</v>
      </c>
      <c r="D6" s="1"/>
      <c r="E6" s="101">
        <v>2</v>
      </c>
      <c r="F6" s="102"/>
      <c r="G6" s="1"/>
      <c r="H6" s="1"/>
    </row>
    <row r="7" spans="1:8">
      <c r="A7" s="1"/>
      <c r="B7" s="99">
        <v>7078737.5199999996</v>
      </c>
      <c r="C7" s="100" t="s">
        <v>469</v>
      </c>
      <c r="D7" s="1"/>
      <c r="E7" s="101">
        <v>3</v>
      </c>
      <c r="F7" s="102"/>
      <c r="G7" s="1"/>
      <c r="H7" s="1"/>
    </row>
    <row r="8" spans="1:8">
      <c r="A8" s="1"/>
      <c r="B8" s="99">
        <v>5059006.5199999996</v>
      </c>
      <c r="C8" s="100" t="s">
        <v>470</v>
      </c>
      <c r="D8" s="1"/>
      <c r="E8" s="101">
        <v>4</v>
      </c>
      <c r="F8" s="102"/>
      <c r="G8" s="1"/>
      <c r="H8" s="1"/>
    </row>
    <row r="9" spans="1:8">
      <c r="A9" s="1"/>
      <c r="B9" s="99">
        <v>4616827.9800000004</v>
      </c>
      <c r="C9" s="100" t="s">
        <v>471</v>
      </c>
      <c r="D9" s="1"/>
      <c r="E9" s="103">
        <v>5</v>
      </c>
      <c r="F9" s="38"/>
      <c r="G9" s="1"/>
      <c r="H9" s="1"/>
    </row>
    <row r="10" spans="1:8" ht="15.75" thickBot="1">
      <c r="A10" s="1"/>
      <c r="B10" s="99">
        <v>8111487.9100000001</v>
      </c>
      <c r="C10" s="100" t="s">
        <v>472</v>
      </c>
      <c r="D10" s="1"/>
      <c r="E10" s="2"/>
      <c r="F10" s="1"/>
      <c r="G10" s="1"/>
      <c r="H10" s="1"/>
    </row>
    <row r="11" spans="1:8" ht="16.5" thickBot="1">
      <c r="A11" s="1"/>
      <c r="B11" s="99">
        <v>5048818.4800000004</v>
      </c>
      <c r="C11" s="100" t="s">
        <v>473</v>
      </c>
      <c r="D11" s="1"/>
      <c r="E11" s="348" t="s">
        <v>465</v>
      </c>
      <c r="F11" s="348" t="s">
        <v>474</v>
      </c>
      <c r="G11" s="1"/>
      <c r="H11" s="1"/>
    </row>
    <row r="12" spans="1:8">
      <c r="A12" s="1"/>
      <c r="B12" s="99">
        <v>7458721.4800000004</v>
      </c>
      <c r="C12" s="100" t="s">
        <v>475</v>
      </c>
      <c r="D12" s="1"/>
      <c r="E12" s="97">
        <v>1</v>
      </c>
      <c r="F12" s="98"/>
      <c r="G12" s="1"/>
      <c r="H12" s="1"/>
    </row>
    <row r="13" spans="1:8">
      <c r="A13" s="1"/>
      <c r="B13" s="99">
        <v>9157481.3900000006</v>
      </c>
      <c r="C13" s="100" t="s">
        <v>476</v>
      </c>
      <c r="D13" s="1"/>
      <c r="E13" s="101">
        <v>2</v>
      </c>
      <c r="F13" s="102"/>
      <c r="G13" s="1"/>
      <c r="H13" s="1"/>
    </row>
    <row r="14" spans="1:8">
      <c r="A14" s="1"/>
      <c r="B14" s="99">
        <v>2580956.09</v>
      </c>
      <c r="C14" s="100" t="s">
        <v>477</v>
      </c>
      <c r="D14" s="1"/>
      <c r="E14" s="101">
        <v>3</v>
      </c>
      <c r="F14" s="102"/>
      <c r="G14" s="1"/>
      <c r="H14" s="1"/>
    </row>
    <row r="15" spans="1:8">
      <c r="A15" s="1"/>
      <c r="B15" s="99">
        <v>1385846.64</v>
      </c>
      <c r="C15" s="100" t="s">
        <v>478</v>
      </c>
      <c r="D15" s="1"/>
      <c r="E15" s="101">
        <v>4</v>
      </c>
      <c r="F15" s="102"/>
      <c r="G15" s="1"/>
      <c r="H15" s="1"/>
    </row>
    <row r="16" spans="1:8">
      <c r="A16" s="1"/>
      <c r="B16" s="99">
        <v>1630154.87</v>
      </c>
      <c r="C16" s="100" t="s">
        <v>479</v>
      </c>
      <c r="D16" s="1"/>
      <c r="E16" s="103">
        <v>5</v>
      </c>
      <c r="F16" s="38"/>
      <c r="G16" s="1"/>
      <c r="H16" s="1"/>
    </row>
    <row r="17" spans="1:8">
      <c r="A17" s="1"/>
      <c r="B17" s="99">
        <v>4000156.06</v>
      </c>
      <c r="C17" s="100" t="s">
        <v>480</v>
      </c>
      <c r="D17" s="1"/>
      <c r="E17" s="1"/>
      <c r="F17" s="1"/>
      <c r="G17" s="1"/>
      <c r="H17" s="1"/>
    </row>
    <row r="18" spans="1:8">
      <c r="A18" s="1"/>
      <c r="B18" s="99">
        <v>1510995.32</v>
      </c>
      <c r="C18" s="100" t="s">
        <v>481</v>
      </c>
      <c r="D18" s="1"/>
      <c r="E18" s="1"/>
      <c r="F18" s="1"/>
      <c r="G18" s="1"/>
      <c r="H18" s="1"/>
    </row>
    <row r="19" spans="1:8">
      <c r="A19" s="1"/>
      <c r="B19" s="99">
        <v>1632056.12</v>
      </c>
      <c r="C19" s="100" t="s">
        <v>482</v>
      </c>
      <c r="D19" s="1"/>
      <c r="E19" s="1"/>
      <c r="F19" s="1"/>
      <c r="G19" s="1"/>
      <c r="H19" s="1"/>
    </row>
    <row r="20" spans="1:8">
      <c r="A20" s="1"/>
      <c r="B20" s="99">
        <v>9454635.1099999994</v>
      </c>
      <c r="C20" s="100" t="s">
        <v>483</v>
      </c>
      <c r="D20" s="1"/>
      <c r="E20" s="1"/>
      <c r="F20" s="1"/>
      <c r="G20" s="1"/>
      <c r="H20" s="1"/>
    </row>
    <row r="21" spans="1:8">
      <c r="A21" s="1"/>
      <c r="B21" s="99">
        <v>2838802.78</v>
      </c>
      <c r="C21" s="100" t="s">
        <v>484</v>
      </c>
      <c r="D21" s="1"/>
      <c r="E21" s="1"/>
      <c r="F21" s="1"/>
      <c r="G21" s="1"/>
      <c r="H21" s="1"/>
    </row>
    <row r="22" spans="1:8">
      <c r="A22" s="1"/>
      <c r="B22" s="104">
        <v>5855560.1299999999</v>
      </c>
      <c r="C22" s="10" t="s">
        <v>485</v>
      </c>
      <c r="D22" s="1"/>
      <c r="E22" s="1"/>
      <c r="F22" s="1"/>
      <c r="G22" s="1"/>
      <c r="H22" s="1"/>
    </row>
    <row r="23" spans="1:8">
      <c r="A23" s="1"/>
      <c r="B23" s="1"/>
      <c r="C23" s="1"/>
      <c r="D23" s="1"/>
      <c r="E23" s="1"/>
      <c r="F23" s="1"/>
      <c r="G23" s="1"/>
      <c r="H23" s="1"/>
    </row>
  </sheetData>
  <protectedRanges>
    <protectedRange sqref="B5:B7" name="atração"/>
  </protectedRanges>
  <pageMargins left="0.511811024" right="0.511811024" top="0.78740157499999996" bottom="0.78740157499999996" header="0.31496062000000002" footer="0.31496062000000002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882D3-ABD5-4CB1-B81A-2E19AE60E314}">
  <sheetPr codeName="Planilha24"/>
  <dimension ref="A1:H23"/>
  <sheetViews>
    <sheetView showGridLines="0" workbookViewId="0">
      <selection activeCell="C5" sqref="C5:C9"/>
    </sheetView>
  </sheetViews>
  <sheetFormatPr defaultColWidth="8.7109375" defaultRowHeight="15"/>
  <cols>
    <col min="1" max="1" width="2.28515625" customWidth="1"/>
    <col min="2" max="2" width="22.28515625" customWidth="1"/>
    <col min="3" max="3" width="17.7109375" bestFit="1" customWidth="1"/>
    <col min="4" max="4" width="13.28515625" bestFit="1" customWidth="1"/>
    <col min="5" max="5" width="12.7109375" customWidth="1"/>
    <col min="6" max="6" width="17.7109375" customWidth="1"/>
    <col min="7" max="7" width="13.28515625" customWidth="1"/>
    <col min="8" max="8" width="15.7109375" customWidth="1"/>
    <col min="9" max="9" width="3.42578125" customWidth="1"/>
  </cols>
  <sheetData>
    <row r="1" spans="1:8" s="73" customFormat="1" ht="9" customHeight="1"/>
    <row r="2" spans="1:8" s="74" customFormat="1" ht="46.5" customHeight="1" thickBot="1">
      <c r="A2" s="16"/>
      <c r="B2" s="16"/>
      <c r="C2" s="16"/>
      <c r="D2" s="16"/>
      <c r="E2" s="16"/>
      <c r="F2" s="16"/>
      <c r="G2" s="16"/>
      <c r="H2" s="16"/>
    </row>
    <row r="3" spans="1:8" ht="16.5" thickTop="1" thickBot="1">
      <c r="A3" s="1"/>
      <c r="B3" s="1"/>
      <c r="C3" s="1"/>
      <c r="D3" s="1"/>
      <c r="E3" s="1"/>
      <c r="F3" s="1"/>
      <c r="G3" s="1"/>
      <c r="H3" s="1"/>
    </row>
    <row r="4" spans="1:8" ht="16.5" thickBot="1">
      <c r="A4" s="1"/>
      <c r="B4" s="348" t="s">
        <v>1733</v>
      </c>
      <c r="C4" s="348" t="s">
        <v>449</v>
      </c>
      <c r="D4" s="68"/>
      <c r="G4" s="1"/>
      <c r="H4" s="1"/>
    </row>
    <row r="5" spans="1:8">
      <c r="A5" s="1"/>
      <c r="B5" s="97" t="s">
        <v>360</v>
      </c>
      <c r="C5" s="98"/>
      <c r="D5" s="1"/>
      <c r="G5" s="1"/>
      <c r="H5" s="1"/>
    </row>
    <row r="6" spans="1:8">
      <c r="A6" s="1"/>
      <c r="B6" s="101" t="s">
        <v>1558</v>
      </c>
      <c r="C6" s="102"/>
      <c r="D6" s="1"/>
      <c r="G6" s="1"/>
      <c r="H6" s="1"/>
    </row>
    <row r="7" spans="1:8">
      <c r="A7" s="1"/>
      <c r="B7" s="101" t="s">
        <v>1734</v>
      </c>
      <c r="C7" s="102"/>
      <c r="D7" s="1"/>
      <c r="G7" s="1"/>
      <c r="H7" s="1"/>
    </row>
    <row r="8" spans="1:8">
      <c r="A8" s="1"/>
      <c r="B8" s="101" t="s">
        <v>1735</v>
      </c>
      <c r="C8" s="102"/>
      <c r="D8" s="1"/>
      <c r="G8" s="1"/>
      <c r="H8" s="1"/>
    </row>
    <row r="9" spans="1:8">
      <c r="A9" s="1"/>
      <c r="B9" s="103" t="s">
        <v>1736</v>
      </c>
      <c r="C9" s="38"/>
      <c r="D9" s="1"/>
      <c r="G9" s="1"/>
      <c r="H9" s="1"/>
    </row>
    <row r="10" spans="1:8">
      <c r="A10" s="1"/>
      <c r="B10" s="2"/>
      <c r="C10" s="1"/>
      <c r="D10" s="1"/>
      <c r="G10" s="1"/>
      <c r="H10" s="1"/>
    </row>
    <row r="11" spans="1:8">
      <c r="A11" s="1"/>
      <c r="D11" s="1"/>
      <c r="G11" s="1"/>
      <c r="H11" s="1"/>
    </row>
    <row r="12" spans="1:8">
      <c r="A12" s="1"/>
      <c r="D12" s="1"/>
      <c r="G12" s="1"/>
      <c r="H12" s="1"/>
    </row>
    <row r="13" spans="1:8">
      <c r="A13" s="1"/>
      <c r="D13" s="1"/>
      <c r="G13" s="1"/>
      <c r="H13" s="1"/>
    </row>
    <row r="14" spans="1:8">
      <c r="A14" s="1"/>
      <c r="D14" s="1"/>
      <c r="G14" s="1"/>
      <c r="H14" s="1"/>
    </row>
    <row r="15" spans="1:8">
      <c r="A15" s="1"/>
      <c r="D15" s="1"/>
      <c r="G15" s="1"/>
      <c r="H15" s="1"/>
    </row>
    <row r="16" spans="1:8">
      <c r="A16" s="1"/>
      <c r="D16" s="1"/>
      <c r="G16" s="1"/>
      <c r="H16" s="1"/>
    </row>
    <row r="17" spans="1:8">
      <c r="A17" s="1"/>
      <c r="D17" s="1"/>
      <c r="E17" s="1"/>
      <c r="F17" s="1"/>
      <c r="G17" s="1"/>
      <c r="H17" s="1"/>
    </row>
    <row r="18" spans="1:8">
      <c r="A18" s="1"/>
      <c r="D18" s="1"/>
      <c r="E18" s="1"/>
      <c r="F18" s="1"/>
      <c r="G18" s="1"/>
      <c r="H18" s="1"/>
    </row>
    <row r="19" spans="1:8">
      <c r="A19" s="1"/>
      <c r="D19" s="1"/>
      <c r="E19" s="1"/>
      <c r="F19" s="1"/>
      <c r="G19" s="1"/>
      <c r="H19" s="1"/>
    </row>
    <row r="20" spans="1:8">
      <c r="A20" s="1"/>
      <c r="D20" s="1"/>
      <c r="E20" s="1"/>
      <c r="F20" s="1"/>
      <c r="G20" s="1"/>
      <c r="H20" s="1"/>
    </row>
    <row r="21" spans="1:8">
      <c r="A21" s="1"/>
      <c r="D21" s="1"/>
      <c r="E21" s="1"/>
      <c r="F21" s="1"/>
      <c r="G21" s="1"/>
      <c r="H21" s="1"/>
    </row>
    <row r="22" spans="1:8">
      <c r="A22" s="1"/>
      <c r="D22" s="1"/>
      <c r="E22" s="1"/>
      <c r="F22" s="1"/>
      <c r="G22" s="1"/>
      <c r="H22" s="1"/>
    </row>
    <row r="23" spans="1:8">
      <c r="A23" s="1"/>
      <c r="B23" s="1"/>
      <c r="C23" s="1"/>
      <c r="D23" s="1"/>
      <c r="E23" s="1"/>
      <c r="F23" s="1"/>
      <c r="G23" s="1"/>
      <c r="H23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A5FFF-F695-4C30-A77B-ED4702EA224C}">
  <sheetPr codeName="Planilha25"/>
  <dimension ref="A1:H23"/>
  <sheetViews>
    <sheetView showGridLines="0" workbookViewId="0">
      <selection activeCell="C12" sqref="C12"/>
    </sheetView>
  </sheetViews>
  <sheetFormatPr defaultColWidth="8.7109375" defaultRowHeight="15"/>
  <cols>
    <col min="1" max="1" width="2.28515625" customWidth="1"/>
    <col min="2" max="2" width="17.7109375" customWidth="1"/>
    <col min="3" max="3" width="17.7109375" bestFit="1" customWidth="1"/>
    <col min="4" max="4" width="13.28515625" bestFit="1" customWidth="1"/>
    <col min="5" max="5" width="12.7109375" customWidth="1"/>
    <col min="6" max="6" width="17.7109375" customWidth="1"/>
    <col min="7" max="7" width="13.28515625" customWidth="1"/>
    <col min="8" max="8" width="15.7109375" customWidth="1"/>
    <col min="9" max="9" width="3.42578125" customWidth="1"/>
  </cols>
  <sheetData>
    <row r="1" spans="1:8" s="73" customFormat="1" ht="9" customHeight="1"/>
    <row r="2" spans="1:8" s="74" customFormat="1" ht="46.5" customHeight="1" thickBot="1">
      <c r="A2" s="16"/>
      <c r="B2" s="16"/>
      <c r="C2" s="16"/>
      <c r="D2" s="16"/>
      <c r="E2" s="16"/>
      <c r="F2" s="16"/>
      <c r="G2" s="16"/>
      <c r="H2" s="16"/>
    </row>
    <row r="3" spans="1:8" ht="16.5" thickTop="1" thickBot="1">
      <c r="A3" s="1"/>
      <c r="B3" s="1"/>
      <c r="C3" s="1"/>
      <c r="D3" s="1"/>
      <c r="E3" s="1"/>
      <c r="F3" s="1"/>
      <c r="G3" s="1"/>
      <c r="H3" s="1"/>
    </row>
    <row r="4" spans="1:8" ht="16.5" thickBot="1">
      <c r="A4" s="1"/>
      <c r="B4" s="368" t="s">
        <v>464</v>
      </c>
      <c r="C4" s="348" t="s">
        <v>1737</v>
      </c>
    </row>
    <row r="5" spans="1:8">
      <c r="A5" s="1"/>
      <c r="B5" s="96" t="s">
        <v>467</v>
      </c>
      <c r="C5" s="280">
        <v>6576</v>
      </c>
    </row>
    <row r="6" spans="1:8">
      <c r="A6" s="1"/>
      <c r="B6" s="100" t="s">
        <v>468</v>
      </c>
      <c r="C6" s="281">
        <v>3895</v>
      </c>
    </row>
    <row r="7" spans="1:8">
      <c r="A7" s="1"/>
      <c r="B7" s="100" t="s">
        <v>469</v>
      </c>
      <c r="C7" s="281">
        <v>3143</v>
      </c>
    </row>
    <row r="8" spans="1:8">
      <c r="A8" s="1"/>
      <c r="B8" s="100" t="s">
        <v>470</v>
      </c>
      <c r="C8" s="281">
        <v>7966</v>
      </c>
    </row>
    <row r="9" spans="1:8">
      <c r="A9" s="1"/>
      <c r="B9" s="100" t="s">
        <v>471</v>
      </c>
      <c r="C9" s="281">
        <v>3290</v>
      </c>
    </row>
    <row r="10" spans="1:8">
      <c r="A10" s="1"/>
      <c r="B10" s="100" t="s">
        <v>472</v>
      </c>
      <c r="C10" s="281">
        <v>9861</v>
      </c>
    </row>
    <row r="11" spans="1:8">
      <c r="A11" s="1"/>
      <c r="B11" s="100" t="s">
        <v>473</v>
      </c>
      <c r="C11" s="281">
        <v>6553</v>
      </c>
    </row>
    <row r="12" spans="1:8">
      <c r="A12" s="1"/>
      <c r="B12" s="100" t="s">
        <v>475</v>
      </c>
      <c r="C12" s="281">
        <v>3966</v>
      </c>
    </row>
    <row r="13" spans="1:8">
      <c r="A13" s="1"/>
      <c r="B13" s="100" t="s">
        <v>476</v>
      </c>
      <c r="C13" s="281">
        <v>8082</v>
      </c>
    </row>
    <row r="14" spans="1:8">
      <c r="A14" s="1"/>
      <c r="B14" s="100" t="s">
        <v>477</v>
      </c>
      <c r="C14" s="281">
        <v>2282</v>
      </c>
    </row>
    <row r="15" spans="1:8">
      <c r="A15" s="1"/>
      <c r="B15" s="100" t="s">
        <v>478</v>
      </c>
      <c r="C15" s="281">
        <v>6673</v>
      </c>
    </row>
    <row r="16" spans="1:8">
      <c r="A16" s="1"/>
      <c r="B16" s="100" t="s">
        <v>479</v>
      </c>
      <c r="C16" s="281">
        <v>5423</v>
      </c>
    </row>
    <row r="17" spans="1:8">
      <c r="A17" s="1"/>
      <c r="B17" s="100" t="s">
        <v>480</v>
      </c>
      <c r="C17" s="281">
        <v>7293</v>
      </c>
    </row>
    <row r="18" spans="1:8">
      <c r="A18" s="1"/>
      <c r="B18" s="100" t="s">
        <v>481</v>
      </c>
      <c r="C18" s="281">
        <v>8948</v>
      </c>
      <c r="E18" s="1"/>
      <c r="F18" s="1"/>
      <c r="G18" s="1"/>
      <c r="H18" s="1"/>
    </row>
    <row r="19" spans="1:8">
      <c r="A19" s="1"/>
      <c r="B19" s="100" t="s">
        <v>482</v>
      </c>
      <c r="C19" s="281">
        <v>5826</v>
      </c>
      <c r="E19" s="1"/>
      <c r="F19" s="1"/>
      <c r="G19" s="1"/>
      <c r="H19" s="1"/>
    </row>
    <row r="20" spans="1:8">
      <c r="A20" s="1"/>
      <c r="B20" s="100" t="s">
        <v>483</v>
      </c>
      <c r="C20" s="281">
        <v>9703</v>
      </c>
      <c r="E20" s="1"/>
      <c r="F20" s="1"/>
      <c r="G20" s="1"/>
      <c r="H20" s="1"/>
    </row>
    <row r="21" spans="1:8">
      <c r="A21" s="1"/>
      <c r="B21" s="100" t="s">
        <v>484</v>
      </c>
      <c r="C21" s="281">
        <v>5618</v>
      </c>
      <c r="E21" s="1"/>
      <c r="F21" s="1"/>
      <c r="G21" s="1"/>
      <c r="H21" s="1"/>
    </row>
    <row r="22" spans="1:8">
      <c r="A22" s="1"/>
      <c r="B22" s="10" t="s">
        <v>485</v>
      </c>
      <c r="C22" s="282">
        <v>3939</v>
      </c>
      <c r="E22" s="1"/>
      <c r="F22" s="1"/>
      <c r="G22" s="1"/>
      <c r="H22" s="1"/>
    </row>
    <row r="23" spans="1:8">
      <c r="A23" s="1"/>
      <c r="B23" s="1"/>
      <c r="C23" s="1"/>
      <c r="D23" s="1"/>
      <c r="E23" s="1"/>
      <c r="F23" s="1"/>
      <c r="G23" s="1"/>
      <c r="H23" s="1"/>
    </row>
  </sheetData>
  <protectedRanges>
    <protectedRange sqref="C5:C7" name="atração"/>
  </protectedRanges>
  <pageMargins left="0.511811024" right="0.511811024" top="0.78740157499999996" bottom="0.78740157499999996" header="0.31496062000000002" footer="0.31496062000000002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2347F-C435-487C-B8A7-3E76D681E2DA}">
  <sheetPr codeName="Planilha26"/>
  <dimension ref="A1:U86"/>
  <sheetViews>
    <sheetView showGridLines="0" zoomScale="80" zoomScaleNormal="80" workbookViewId="0">
      <pane ySplit="2" topLeftCell="A63" activePane="bottomLeft" state="frozen"/>
      <selection activeCell="A2" sqref="A2"/>
      <selection pane="bottomLeft" activeCell="E33" sqref="E33"/>
    </sheetView>
  </sheetViews>
  <sheetFormatPr defaultColWidth="0" defaultRowHeight="14.45" customHeight="1" zeroHeight="1"/>
  <cols>
    <col min="1" max="1" width="2.28515625" style="1" customWidth="1"/>
    <col min="2" max="2" width="21.85546875" style="1" customWidth="1"/>
    <col min="3" max="3" width="21.5703125" style="1" customWidth="1"/>
    <col min="4" max="4" width="28.140625" style="1" customWidth="1"/>
    <col min="5" max="5" width="23.5703125" style="1" customWidth="1"/>
    <col min="6" max="6" width="14.85546875" style="1" customWidth="1"/>
    <col min="7" max="7" width="16.85546875" style="1" customWidth="1"/>
    <col min="8" max="8" width="16.28515625" style="1" customWidth="1"/>
    <col min="9" max="9" width="17.5703125" style="1" customWidth="1"/>
    <col min="10" max="11" width="15" style="1" customWidth="1"/>
    <col min="12" max="13" width="14.42578125" style="1" customWidth="1"/>
    <col min="14" max="16" width="9.28515625" style="1" customWidth="1"/>
    <col min="17" max="21" width="0" style="1" hidden="1" customWidth="1"/>
    <col min="22" max="16384" width="9.28515625" style="1" hidden="1"/>
  </cols>
  <sheetData>
    <row r="1" s="15" customFormat="1" ht="9" customHeight="1"/>
    <row r="2" s="16" customFormat="1" ht="46.5" customHeight="1" thickBot="1"/>
    <row r="3" s="1" customFormat="1" ht="46.5" customHeight="1" thickTop="1"/>
    <row r="4" s="1" customFormat="1" ht="46.5" customHeight="1"/>
    <row r="5" s="1" customFormat="1" ht="46.5" customHeight="1"/>
    <row r="6" s="1" customFormat="1" ht="46.5" customHeight="1"/>
    <row r="7" s="1" customFormat="1" ht="46.5" customHeight="1"/>
    <row r="8" s="1" customFormat="1" ht="46.5" customHeight="1"/>
    <row r="9" s="1" customFormat="1" ht="46.5" customHeight="1"/>
    <row r="10" s="1" customFormat="1" ht="46.5" customHeight="1"/>
    <row r="11" s="1" customFormat="1" ht="46.5" customHeight="1"/>
    <row r="12" s="1" customFormat="1" ht="46.5" customHeight="1"/>
    <row r="13" s="1" customFormat="1" ht="46.5" customHeight="1"/>
    <row r="14" s="1" customFormat="1" ht="46.5" customHeight="1"/>
    <row r="15" s="1" customFormat="1" ht="46.5" customHeight="1"/>
    <row r="16" s="1" customFormat="1" ht="46.5" customHeight="1"/>
    <row r="17" spans="2:4" ht="46.5" customHeight="1"/>
    <row r="18" spans="2:4" ht="15"/>
    <row r="19" spans="2:4" ht="15"/>
    <row r="20" spans="2:4" ht="15"/>
    <row r="21" spans="2:4" ht="46.5" customHeight="1"/>
    <row r="22" spans="2:4" ht="12" customHeight="1"/>
    <row r="23" spans="2:4" ht="13.5" customHeight="1"/>
    <row r="24" spans="2:4" ht="18" customHeight="1" thickBot="1"/>
    <row r="25" spans="2:4" ht="46.5" customHeight="1" thickBot="1">
      <c r="B25" s="348" t="s">
        <v>388</v>
      </c>
      <c r="C25" s="346" t="s">
        <v>34</v>
      </c>
      <c r="D25" s="347" t="s">
        <v>500</v>
      </c>
    </row>
    <row r="26" spans="2:4" ht="15.75">
      <c r="B26" s="108" t="s">
        <v>447</v>
      </c>
      <c r="C26" s="109" t="s">
        <v>11</v>
      </c>
      <c r="D26" s="110"/>
    </row>
    <row r="27" spans="2:4" ht="15.75">
      <c r="B27" s="111" t="s">
        <v>403</v>
      </c>
      <c r="C27" s="112" t="s">
        <v>18</v>
      </c>
      <c r="D27" s="113"/>
    </row>
    <row r="28" spans="2:4" ht="15.75">
      <c r="B28" s="111" t="s">
        <v>450</v>
      </c>
      <c r="C28" s="112" t="s">
        <v>26</v>
      </c>
      <c r="D28" s="113"/>
    </row>
    <row r="29" spans="2:4" ht="15.75">
      <c r="B29" s="111" t="s">
        <v>406</v>
      </c>
      <c r="C29" s="112" t="s">
        <v>11</v>
      </c>
      <c r="D29" s="113"/>
    </row>
    <row r="30" spans="2:4" ht="15.75">
      <c r="B30" s="111" t="s">
        <v>405</v>
      </c>
      <c r="C30" s="112" t="s">
        <v>4</v>
      </c>
      <c r="D30" s="113"/>
    </row>
    <row r="31" spans="2:4" ht="15.75">
      <c r="B31" s="111" t="s">
        <v>400</v>
      </c>
      <c r="C31" s="112" t="s">
        <v>41</v>
      </c>
      <c r="D31" s="113"/>
    </row>
    <row r="32" spans="2:4" ht="15.75">
      <c r="B32" s="111" t="s">
        <v>401</v>
      </c>
      <c r="C32" s="112" t="s">
        <v>18</v>
      </c>
      <c r="D32" s="113"/>
    </row>
    <row r="33" spans="2:8" ht="15.75">
      <c r="B33" s="114" t="s">
        <v>394</v>
      </c>
      <c r="C33" s="112" t="s">
        <v>26</v>
      </c>
      <c r="D33" s="113"/>
    </row>
    <row r="34" spans="2:8" ht="15.75">
      <c r="B34" s="114" t="s">
        <v>398</v>
      </c>
      <c r="C34" s="112" t="s">
        <v>11</v>
      </c>
      <c r="D34" s="113"/>
    </row>
    <row r="35" spans="2:8" ht="15.75">
      <c r="B35" s="115" t="s">
        <v>452</v>
      </c>
      <c r="C35" s="116" t="s">
        <v>4</v>
      </c>
      <c r="D35" s="117"/>
    </row>
    <row r="36" spans="2:8" ht="15"/>
    <row r="37" spans="2:8" ht="15"/>
    <row r="38" spans="2:8" ht="15"/>
    <row r="39" spans="2:8" ht="15"/>
    <row r="40" spans="2:8" ht="15"/>
    <row r="41" spans="2:8" ht="15"/>
    <row r="42" spans="2:8" ht="15.75" thickBot="1"/>
    <row r="43" spans="2:8" ht="16.5" customHeight="1" thickBot="1">
      <c r="B43" s="348" t="s">
        <v>486</v>
      </c>
      <c r="C43" s="346" t="s">
        <v>487</v>
      </c>
      <c r="D43" s="346" t="s">
        <v>488</v>
      </c>
      <c r="E43" s="348" t="s">
        <v>489</v>
      </c>
      <c r="F43" s="346" t="s">
        <v>490</v>
      </c>
      <c r="G43" s="348" t="s">
        <v>491</v>
      </c>
      <c r="H43" s="368" t="s">
        <v>501</v>
      </c>
    </row>
    <row r="44" spans="2:8" ht="15.75">
      <c r="B44" s="108" t="s">
        <v>492</v>
      </c>
      <c r="C44" s="109">
        <v>8.5</v>
      </c>
      <c r="D44" s="109">
        <v>9</v>
      </c>
      <c r="E44" s="109">
        <v>9.5</v>
      </c>
      <c r="F44" s="109">
        <v>9.75</v>
      </c>
      <c r="G44" s="109">
        <v>9.25</v>
      </c>
      <c r="H44" s="110"/>
    </row>
    <row r="45" spans="2:8" ht="15.75">
      <c r="B45" s="111" t="s">
        <v>493</v>
      </c>
      <c r="C45" s="112">
        <v>7.25</v>
      </c>
      <c r="D45" s="112">
        <v>7.5</v>
      </c>
      <c r="E45" s="112">
        <v>7.75</v>
      </c>
      <c r="F45" s="112">
        <v>8.75</v>
      </c>
      <c r="G45" s="112">
        <v>7.75</v>
      </c>
      <c r="H45" s="113"/>
    </row>
    <row r="46" spans="2:8" ht="15.75">
      <c r="B46" s="111" t="s">
        <v>494</v>
      </c>
      <c r="C46" s="112">
        <v>10</v>
      </c>
      <c r="D46" s="112">
        <v>10</v>
      </c>
      <c r="E46" s="112">
        <v>10</v>
      </c>
      <c r="F46" s="112">
        <v>10</v>
      </c>
      <c r="G46" s="112">
        <v>10</v>
      </c>
      <c r="H46" s="113"/>
    </row>
    <row r="47" spans="2:8" ht="15.75">
      <c r="B47" s="111" t="s">
        <v>495</v>
      </c>
      <c r="C47" s="112">
        <v>9.5</v>
      </c>
      <c r="D47" s="112">
        <v>9.75</v>
      </c>
      <c r="E47" s="112">
        <v>10</v>
      </c>
      <c r="F47" s="112">
        <v>10</v>
      </c>
      <c r="G47" s="112">
        <v>9.75</v>
      </c>
      <c r="H47" s="113"/>
    </row>
    <row r="48" spans="2:8" ht="15.75">
      <c r="B48" s="111" t="s">
        <v>496</v>
      </c>
      <c r="C48" s="112">
        <v>7.25</v>
      </c>
      <c r="D48" s="112">
        <v>7.5</v>
      </c>
      <c r="E48" s="112">
        <v>8.25</v>
      </c>
      <c r="F48" s="112">
        <v>8.5</v>
      </c>
      <c r="G48" s="112">
        <v>8</v>
      </c>
      <c r="H48" s="113"/>
    </row>
    <row r="49" spans="2:8" ht="15.75">
      <c r="B49" s="111" t="s">
        <v>497</v>
      </c>
      <c r="C49" s="112">
        <v>6.25</v>
      </c>
      <c r="D49" s="112">
        <v>6.5</v>
      </c>
      <c r="E49" s="112">
        <v>6.75</v>
      </c>
      <c r="F49" s="112">
        <v>7</v>
      </c>
      <c r="G49" s="112">
        <v>6.75</v>
      </c>
      <c r="H49" s="113"/>
    </row>
    <row r="50" spans="2:8" ht="15.75">
      <c r="B50" s="111" t="s">
        <v>498</v>
      </c>
      <c r="C50" s="112">
        <v>3</v>
      </c>
      <c r="D50" s="112">
        <v>3.25</v>
      </c>
      <c r="E50" s="112">
        <v>3.25</v>
      </c>
      <c r="F50" s="112">
        <v>3.75</v>
      </c>
      <c r="G50" s="112">
        <v>3.25</v>
      </c>
      <c r="H50" s="113"/>
    </row>
    <row r="51" spans="2:8" ht="15.75">
      <c r="B51" s="115" t="s">
        <v>499</v>
      </c>
      <c r="C51" s="116">
        <v>2</v>
      </c>
      <c r="D51" s="116">
        <v>2.75</v>
      </c>
      <c r="E51" s="116">
        <v>3</v>
      </c>
      <c r="F51" s="116">
        <v>3.25</v>
      </c>
      <c r="G51" s="116">
        <v>2.75</v>
      </c>
      <c r="H51" s="117"/>
    </row>
    <row r="52" spans="2:8" ht="15"/>
    <row r="53" spans="2:8" ht="15"/>
    <row r="54" spans="2:8" ht="15"/>
    <row r="55" spans="2:8" ht="15"/>
    <row r="56" spans="2:8" ht="15"/>
    <row r="57" spans="2:8" ht="15"/>
    <row r="58" spans="2:8" ht="15"/>
    <row r="59" spans="2:8" ht="15"/>
    <row r="60" spans="2:8" ht="15"/>
    <row r="61" spans="2:8" ht="15"/>
    <row r="62" spans="2:8" ht="15.75" thickBot="1"/>
    <row r="63" spans="2:8" ht="16.5" thickBot="1">
      <c r="B63" s="348" t="s">
        <v>388</v>
      </c>
      <c r="C63" s="346" t="s">
        <v>34</v>
      </c>
      <c r="D63" s="347" t="s">
        <v>503</v>
      </c>
      <c r="E63" s="347" t="s">
        <v>500</v>
      </c>
      <c r="G63" s="347" t="s">
        <v>502</v>
      </c>
    </row>
    <row r="64" spans="2:8" ht="15.75">
      <c r="B64" s="108" t="s">
        <v>447</v>
      </c>
      <c r="C64" s="109" t="s">
        <v>11</v>
      </c>
      <c r="D64" s="119">
        <v>337</v>
      </c>
      <c r="E64" s="110"/>
      <c r="G64" s="118">
        <v>2.5</v>
      </c>
    </row>
    <row r="65" spans="2:5" ht="15.75">
      <c r="B65" s="111" t="s">
        <v>403</v>
      </c>
      <c r="C65" s="112" t="s">
        <v>18</v>
      </c>
      <c r="D65" s="120">
        <v>370</v>
      </c>
      <c r="E65" s="113"/>
    </row>
    <row r="66" spans="2:5" ht="15.75">
      <c r="B66" s="111" t="s">
        <v>450</v>
      </c>
      <c r="C66" s="112" t="s">
        <v>26</v>
      </c>
      <c r="D66" s="120">
        <v>251</v>
      </c>
      <c r="E66" s="113"/>
    </row>
    <row r="67" spans="2:5" ht="15.75">
      <c r="B67" s="111" t="s">
        <v>406</v>
      </c>
      <c r="C67" s="112" t="s">
        <v>11</v>
      </c>
      <c r="D67" s="120">
        <v>138</v>
      </c>
      <c r="E67" s="113"/>
    </row>
    <row r="68" spans="2:5" ht="15.75">
      <c r="B68" s="111" t="s">
        <v>405</v>
      </c>
      <c r="C68" s="112" t="s">
        <v>4</v>
      </c>
      <c r="D68" s="120">
        <v>394</v>
      </c>
      <c r="E68" s="113"/>
    </row>
    <row r="69" spans="2:5" ht="15.75">
      <c r="B69" s="111" t="s">
        <v>400</v>
      </c>
      <c r="C69" s="112" t="s">
        <v>41</v>
      </c>
      <c r="D69" s="120">
        <v>123</v>
      </c>
      <c r="E69" s="113"/>
    </row>
    <row r="70" spans="2:5" ht="15.75">
      <c r="B70" s="111" t="s">
        <v>401</v>
      </c>
      <c r="C70" s="112" t="s">
        <v>18</v>
      </c>
      <c r="D70" s="120">
        <v>353</v>
      </c>
      <c r="E70" s="113"/>
    </row>
    <row r="71" spans="2:5" ht="15.75">
      <c r="B71" s="114" t="s">
        <v>394</v>
      </c>
      <c r="C71" s="112" t="s">
        <v>26</v>
      </c>
      <c r="D71" s="120">
        <v>398</v>
      </c>
      <c r="E71" s="113"/>
    </row>
    <row r="72" spans="2:5" ht="15.75">
      <c r="B72" s="114" t="s">
        <v>398</v>
      </c>
      <c r="C72" s="112" t="s">
        <v>11</v>
      </c>
      <c r="D72" s="120">
        <v>393</v>
      </c>
      <c r="E72" s="113"/>
    </row>
    <row r="73" spans="2:5" ht="15.75">
      <c r="B73" s="115" t="s">
        <v>452</v>
      </c>
      <c r="C73" s="116" t="s">
        <v>4</v>
      </c>
      <c r="D73" s="121">
        <v>106</v>
      </c>
      <c r="E73" s="117"/>
    </row>
    <row r="74" spans="2:5" ht="15"/>
    <row r="75" spans="2:5" ht="15"/>
    <row r="76" spans="2:5" ht="14.45" customHeight="1"/>
    <row r="77" spans="2:5" ht="14.45" customHeight="1"/>
    <row r="78" spans="2:5" ht="14.45" customHeight="1"/>
    <row r="79" spans="2:5" ht="14.45" customHeight="1"/>
    <row r="80" spans="2:5" ht="14.45" customHeight="1"/>
    <row r="81" ht="14.45" customHeight="1"/>
    <row r="82" ht="14.45" customHeight="1"/>
    <row r="83" ht="14.45" customHeight="1"/>
    <row r="84" ht="14.45" customHeight="1"/>
    <row r="85" ht="14.45" customHeight="1"/>
    <row r="86" ht="14.45" customHeight="1"/>
  </sheetData>
  <protectedRanges>
    <protectedRange sqref="G44:H46 B44:B46 E44:E46" name="atração"/>
  </protectedRange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1A735-A9C2-4413-A552-FE8A20A7B694}">
  <sheetPr codeName="Planilha2"/>
  <dimension ref="A1:XFD1048576"/>
  <sheetViews>
    <sheetView showGridLines="0" workbookViewId="0">
      <selection activeCell="H19" sqref="H19"/>
    </sheetView>
  </sheetViews>
  <sheetFormatPr defaultRowHeight="15"/>
  <cols>
    <col min="1" max="9" width="9.28515625" style="1"/>
    <col min="10" max="10" width="16.42578125" style="1" bestFit="1" customWidth="1"/>
    <col min="11" max="16383" width="9.28515625" style="1"/>
    <col min="16384" max="16384" width="14.28515625" style="1" bestFit="1" customWidth="1"/>
  </cols>
  <sheetData>
    <row r="1" spans="1:1 16383:16384">
      <c r="A1" s="5" t="s">
        <v>0</v>
      </c>
      <c r="XFD1" s="5" t="s">
        <v>0</v>
      </c>
    </row>
    <row r="7" spans="1:1 16383:16384">
      <c r="XFC7" s="6" t="s">
        <v>1</v>
      </c>
    </row>
    <row r="8" spans="1:1 16383:16384" ht="10.5" customHeight="1"/>
    <row r="1048573" spans="1:10 16384:16384">
      <c r="J1048573" s="7"/>
    </row>
    <row r="1048576" spans="1:10 16384:16384">
      <c r="A1048576" s="5" t="s">
        <v>0</v>
      </c>
      <c r="XFD1048576" s="5" t="s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F0E2C-9557-426D-A835-95E3094A3C74}">
  <sheetPr codeName="Planilha27"/>
  <dimension ref="B1:G12"/>
  <sheetViews>
    <sheetView showGridLines="0" workbookViewId="0">
      <selection activeCell="H13" sqref="H13"/>
    </sheetView>
  </sheetViews>
  <sheetFormatPr defaultColWidth="9.28515625" defaultRowHeight="15"/>
  <cols>
    <col min="1" max="1" width="2.28515625" style="1" customWidth="1"/>
    <col min="2" max="2" width="21.42578125" style="1" customWidth="1"/>
    <col min="3" max="3" width="15.85546875" style="1" customWidth="1"/>
    <col min="4" max="4" width="16.140625" style="1" customWidth="1"/>
    <col min="5" max="5" width="15.7109375" style="1" customWidth="1"/>
    <col min="6" max="6" width="12.7109375" style="1" customWidth="1"/>
    <col min="7" max="7" width="15.7109375" style="1" customWidth="1"/>
    <col min="8" max="16384" width="9.28515625" style="1"/>
  </cols>
  <sheetData>
    <row r="1" spans="2:7" s="15" customFormat="1" ht="9" customHeight="1"/>
    <row r="2" spans="2:7" s="16" customFormat="1" ht="46.5" customHeight="1" thickBot="1"/>
    <row r="3" spans="2:7" ht="16.5" thickTop="1" thickBot="1"/>
    <row r="4" spans="2:7" ht="15.75" customHeight="1" thickBot="1">
      <c r="B4" s="348" t="s">
        <v>237</v>
      </c>
      <c r="C4" s="346" t="s">
        <v>35</v>
      </c>
      <c r="D4" s="347" t="s">
        <v>1592</v>
      </c>
      <c r="E4" s="347" t="s">
        <v>1887</v>
      </c>
      <c r="F4"/>
      <c r="G4"/>
    </row>
    <row r="5" spans="2:7" ht="15.75">
      <c r="B5" s="108" t="s">
        <v>1888</v>
      </c>
      <c r="C5" s="404">
        <v>5000</v>
      </c>
      <c r="D5" s="406">
        <v>4000</v>
      </c>
      <c r="E5" s="110"/>
      <c r="F5"/>
      <c r="G5"/>
    </row>
    <row r="6" spans="2:7" ht="15.75">
      <c r="B6" s="111" t="s">
        <v>1889</v>
      </c>
      <c r="C6" s="405">
        <v>3000</v>
      </c>
      <c r="D6" s="407">
        <v>3500</v>
      </c>
      <c r="E6" s="113"/>
      <c r="F6"/>
      <c r="G6"/>
    </row>
    <row r="7" spans="2:7" ht="15.75">
      <c r="B7" s="111" t="s">
        <v>1890</v>
      </c>
      <c r="C7" s="405">
        <v>4500</v>
      </c>
      <c r="D7" s="407">
        <v>4000</v>
      </c>
      <c r="E7" s="113"/>
      <c r="F7"/>
      <c r="G7"/>
    </row>
    <row r="8" spans="2:7" ht="15.75">
      <c r="B8" s="111" t="s">
        <v>1891</v>
      </c>
      <c r="C8" s="405">
        <v>2000</v>
      </c>
      <c r="D8" s="407">
        <v>2500</v>
      </c>
      <c r="E8" s="113"/>
      <c r="F8"/>
      <c r="G8"/>
    </row>
    <row r="9" spans="2:7" ht="20.25" customHeight="1">
      <c r="B9" s="111" t="s">
        <v>1892</v>
      </c>
      <c r="C9" s="405">
        <v>6000</v>
      </c>
      <c r="D9" s="407">
        <v>5000</v>
      </c>
      <c r="E9" s="113"/>
      <c r="F9"/>
      <c r="G9"/>
    </row>
    <row r="10" spans="2:7" ht="17.25" customHeight="1">
      <c r="B10" s="111" t="s">
        <v>1893</v>
      </c>
      <c r="C10" s="405">
        <v>3200</v>
      </c>
      <c r="D10" s="407">
        <v>3000</v>
      </c>
      <c r="E10" s="113"/>
      <c r="F10"/>
      <c r="G10"/>
    </row>
    <row r="11" spans="2:7" ht="15.75">
      <c r="B11" s="408" t="s">
        <v>1895</v>
      </c>
      <c r="C11" s="405">
        <v>7000</v>
      </c>
      <c r="D11" s="407">
        <v>6000</v>
      </c>
      <c r="E11" s="113"/>
      <c r="F11"/>
      <c r="G11"/>
    </row>
    <row r="12" spans="2:7" ht="15.75">
      <c r="B12" s="114" t="s">
        <v>1894</v>
      </c>
      <c r="C12" s="405">
        <v>1500</v>
      </c>
      <c r="D12" s="407">
        <v>2000</v>
      </c>
      <c r="E12" s="113"/>
      <c r="F12"/>
      <c r="G12"/>
    </row>
  </sheetData>
  <protectedRanges>
    <protectedRange sqref="G5:G7 B5:B6 E5:E6" name="atração"/>
  </protectedRange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39B14-B855-4732-A0FD-3E56DFB766BF}">
  <sheetPr codeName="Planilha28"/>
  <dimension ref="B1:J23"/>
  <sheetViews>
    <sheetView showGridLines="0" topLeftCell="A6" workbookViewId="0">
      <selection activeCell="E10" sqref="E10"/>
    </sheetView>
  </sheetViews>
  <sheetFormatPr defaultColWidth="9.28515625" defaultRowHeight="15"/>
  <cols>
    <col min="1" max="1" width="2.28515625" style="1" customWidth="1"/>
    <col min="2" max="2" width="25.28515625" style="1" customWidth="1"/>
    <col min="3" max="3" width="14" style="1" customWidth="1"/>
    <col min="4" max="4" width="18.5703125" style="1" customWidth="1"/>
    <col min="5" max="5" width="19.28515625" style="1" customWidth="1"/>
    <col min="6" max="6" width="16.5703125" style="1" customWidth="1"/>
    <col min="7" max="7" width="18.28515625" style="1" customWidth="1"/>
    <col min="8" max="8" width="15.7109375" style="1" customWidth="1"/>
    <col min="9" max="9" width="3.42578125" style="1" customWidth="1"/>
    <col min="10" max="10" width="25.42578125" style="1" customWidth="1"/>
    <col min="11" max="16384" width="9.28515625" style="1"/>
  </cols>
  <sheetData>
    <row r="1" spans="2:10" s="15" customFormat="1" ht="9" customHeight="1"/>
    <row r="2" spans="2:10" s="16" customFormat="1" ht="46.5" customHeight="1" thickBot="1"/>
    <row r="3" spans="2:10" ht="16.5" thickTop="1" thickBot="1"/>
    <row r="4" spans="2:10" ht="30.75" customHeight="1" thickBot="1">
      <c r="B4" s="345" t="s">
        <v>388</v>
      </c>
      <c r="C4" s="345" t="s">
        <v>150</v>
      </c>
      <c r="D4" s="345" t="s">
        <v>504</v>
      </c>
      <c r="E4" s="345" t="s">
        <v>505</v>
      </c>
      <c r="F4" s="345" t="s">
        <v>506</v>
      </c>
      <c r="G4" s="345" t="s">
        <v>507</v>
      </c>
      <c r="J4" s="345" t="s">
        <v>508</v>
      </c>
    </row>
    <row r="5" spans="2:10" ht="18" customHeight="1">
      <c r="B5" s="65" t="s">
        <v>447</v>
      </c>
      <c r="C5" s="10">
        <v>43224</v>
      </c>
      <c r="D5" s="66">
        <v>3922.33</v>
      </c>
      <c r="E5" s="283">
        <f t="shared" ref="E5:E22" ca="1" si="0">($J$5-C5)/365</f>
        <v>6.6794520547945204</v>
      </c>
      <c r="F5" s="9"/>
      <c r="G5" s="9"/>
      <c r="J5" s="147">
        <f ca="1">TODAY()</f>
        <v>45662</v>
      </c>
    </row>
    <row r="6" spans="2:10">
      <c r="B6" s="65" t="s">
        <v>403</v>
      </c>
      <c r="C6" s="10">
        <v>39121</v>
      </c>
      <c r="D6" s="66">
        <v>3953.71</v>
      </c>
      <c r="E6" s="283">
        <f t="shared" ca="1" si="0"/>
        <v>17.920547945205481</v>
      </c>
      <c r="F6" s="9"/>
      <c r="G6" s="9"/>
    </row>
    <row r="7" spans="2:10">
      <c r="B7" s="65" t="s">
        <v>450</v>
      </c>
      <c r="C7" s="10">
        <v>37648</v>
      </c>
      <c r="D7" s="66">
        <v>3200</v>
      </c>
      <c r="E7" s="283">
        <f t="shared" ca="1" si="0"/>
        <v>21.956164383561642</v>
      </c>
      <c r="F7" s="9"/>
      <c r="G7" s="9"/>
    </row>
    <row r="8" spans="2:10">
      <c r="B8" s="65" t="s">
        <v>406</v>
      </c>
      <c r="C8" s="10">
        <v>37697</v>
      </c>
      <c r="D8" s="66">
        <v>4200</v>
      </c>
      <c r="E8" s="283">
        <f t="shared" ca="1" si="0"/>
        <v>21.82191780821918</v>
      </c>
      <c r="F8" s="9"/>
      <c r="G8" s="9"/>
    </row>
    <row r="9" spans="2:10">
      <c r="B9" s="65" t="s">
        <v>405</v>
      </c>
      <c r="C9" s="10">
        <v>43159</v>
      </c>
      <c r="D9" s="66">
        <v>2700</v>
      </c>
      <c r="E9" s="283">
        <f t="shared" ca="1" si="0"/>
        <v>6.8575342465753426</v>
      </c>
      <c r="F9" s="9"/>
      <c r="G9" s="9"/>
    </row>
    <row r="10" spans="2:10">
      <c r="B10" s="65" t="s">
        <v>400</v>
      </c>
      <c r="C10" s="10">
        <v>43164</v>
      </c>
      <c r="D10" s="66">
        <v>5096</v>
      </c>
      <c r="E10" s="283">
        <f t="shared" ca="1" si="0"/>
        <v>6.8438356164383558</v>
      </c>
      <c r="F10" s="9"/>
      <c r="G10" s="9"/>
    </row>
    <row r="11" spans="2:10">
      <c r="B11" s="65" t="s">
        <v>401</v>
      </c>
      <c r="C11" s="10">
        <v>40886</v>
      </c>
      <c r="D11" s="66">
        <v>2500</v>
      </c>
      <c r="E11" s="283">
        <f t="shared" ca="1" si="0"/>
        <v>13.084931506849315</v>
      </c>
      <c r="F11" s="9"/>
      <c r="G11" s="9"/>
    </row>
    <row r="12" spans="2:10">
      <c r="B12" s="65" t="s">
        <v>394</v>
      </c>
      <c r="C12" s="10">
        <v>43250</v>
      </c>
      <c r="D12" s="66">
        <v>2500</v>
      </c>
      <c r="E12" s="283">
        <f t="shared" ca="1" si="0"/>
        <v>6.6082191780821917</v>
      </c>
      <c r="F12" s="9"/>
      <c r="G12" s="9"/>
    </row>
    <row r="13" spans="2:10">
      <c r="B13" s="65" t="s">
        <v>398</v>
      </c>
      <c r="C13" s="10">
        <v>39764</v>
      </c>
      <c r="D13" s="66">
        <v>3973</v>
      </c>
      <c r="E13" s="283">
        <f t="shared" ca="1" si="0"/>
        <v>16.158904109589042</v>
      </c>
      <c r="F13" s="9"/>
      <c r="G13" s="9"/>
    </row>
    <row r="14" spans="2:10">
      <c r="B14" s="65" t="s">
        <v>452</v>
      </c>
      <c r="C14" s="10">
        <v>39468</v>
      </c>
      <c r="D14" s="66">
        <v>3713.67</v>
      </c>
      <c r="E14" s="283">
        <f t="shared" ca="1" si="0"/>
        <v>16.969863013698632</v>
      </c>
      <c r="F14" s="9"/>
      <c r="G14" s="9"/>
    </row>
    <row r="15" spans="2:10">
      <c r="B15" s="65" t="s">
        <v>393</v>
      </c>
      <c r="C15" s="10">
        <v>38365</v>
      </c>
      <c r="D15" s="66">
        <v>4406</v>
      </c>
      <c r="E15" s="283">
        <f t="shared" ca="1" si="0"/>
        <v>19.991780821917807</v>
      </c>
      <c r="F15" s="9"/>
      <c r="G15" s="9"/>
    </row>
    <row r="16" spans="2:10">
      <c r="B16" s="65" t="s">
        <v>453</v>
      </c>
      <c r="C16" s="10">
        <v>40070</v>
      </c>
      <c r="D16" s="66">
        <v>4761.33</v>
      </c>
      <c r="E16" s="283">
        <f t="shared" ca="1" si="0"/>
        <v>15.32054794520548</v>
      </c>
      <c r="F16" s="9"/>
      <c r="G16" s="9"/>
    </row>
    <row r="17" spans="2:7">
      <c r="B17" s="65" t="s">
        <v>404</v>
      </c>
      <c r="C17" s="10">
        <v>43368</v>
      </c>
      <c r="D17" s="66">
        <v>6875</v>
      </c>
      <c r="E17" s="283">
        <f t="shared" ca="1" si="0"/>
        <v>6.2849315068493148</v>
      </c>
      <c r="F17" s="9"/>
      <c r="G17" s="9"/>
    </row>
    <row r="18" spans="2:7">
      <c r="B18" s="65" t="s">
        <v>397</v>
      </c>
      <c r="C18" s="10">
        <v>40588</v>
      </c>
      <c r="D18" s="66">
        <v>800</v>
      </c>
      <c r="E18" s="283">
        <f t="shared" ca="1" si="0"/>
        <v>13.901369863013699</v>
      </c>
      <c r="F18" s="9"/>
      <c r="G18" s="9"/>
    </row>
    <row r="19" spans="2:7">
      <c r="B19" s="65" t="s">
        <v>395</v>
      </c>
      <c r="C19" s="10">
        <v>40666</v>
      </c>
      <c r="D19" s="66">
        <v>2000</v>
      </c>
      <c r="E19" s="283">
        <f t="shared" ca="1" si="0"/>
        <v>13.687671232876712</v>
      </c>
      <c r="F19" s="9"/>
      <c r="G19" s="9"/>
    </row>
    <row r="20" spans="2:7">
      <c r="B20" s="65" t="s">
        <v>407</v>
      </c>
      <c r="C20" s="10">
        <v>43360</v>
      </c>
      <c r="D20" s="66">
        <v>1700</v>
      </c>
      <c r="E20" s="283">
        <f t="shared" ca="1" si="0"/>
        <v>6.3068493150684928</v>
      </c>
      <c r="F20" s="9"/>
      <c r="G20" s="9"/>
    </row>
    <row r="21" spans="2:7">
      <c r="B21" s="65" t="s">
        <v>399</v>
      </c>
      <c r="C21" s="10">
        <v>43110</v>
      </c>
      <c r="D21" s="66">
        <v>3000</v>
      </c>
      <c r="E21" s="283">
        <f t="shared" ca="1" si="0"/>
        <v>6.9917808219178079</v>
      </c>
      <c r="F21" s="9"/>
      <c r="G21" s="9"/>
    </row>
    <row r="22" spans="2:7">
      <c r="B22" s="65" t="s">
        <v>402</v>
      </c>
      <c r="C22" s="10">
        <v>39652</v>
      </c>
      <c r="D22" s="66">
        <v>1800</v>
      </c>
      <c r="E22" s="283">
        <f t="shared" ca="1" si="0"/>
        <v>16.465753424657535</v>
      </c>
      <c r="F22" s="9"/>
      <c r="G22" s="9"/>
    </row>
    <row r="23" spans="2:7">
      <c r="D23" s="68"/>
      <c r="E23" s="69"/>
    </row>
  </sheetData>
  <protectedRanges>
    <protectedRange sqref="G5:G7 B5:B7 E5:E22" name="atração"/>
  </protectedRange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DECA7-C9EF-4057-9839-7A2D99CE8638}">
  <sheetPr codeName="Planilha29"/>
  <dimension ref="A1:W235"/>
  <sheetViews>
    <sheetView showGridLines="0" zoomScaleNormal="100" workbookViewId="0">
      <pane ySplit="2" topLeftCell="A3" activePane="bottomLeft" state="frozen"/>
      <selection activeCell="G8" sqref="G8"/>
      <selection pane="bottomLeft" activeCell="G72" sqref="G72"/>
    </sheetView>
  </sheetViews>
  <sheetFormatPr defaultColWidth="0" defaultRowHeight="0" customHeight="1" zeroHeight="1"/>
  <cols>
    <col min="1" max="1" width="2.28515625" style="1" customWidth="1"/>
    <col min="2" max="2" width="21.85546875" style="1" customWidth="1"/>
    <col min="3" max="3" width="20" style="1" customWidth="1"/>
    <col min="4" max="4" width="19.5703125" style="1" customWidth="1"/>
    <col min="5" max="5" width="19" style="1" customWidth="1"/>
    <col min="6" max="6" width="6.42578125" style="1" customWidth="1"/>
    <col min="7" max="7" width="21.140625" style="1" customWidth="1"/>
    <col min="8" max="8" width="18" style="1" customWidth="1"/>
    <col min="9" max="9" width="20.85546875" style="1" customWidth="1"/>
    <col min="10" max="10" width="20.28515625" style="1" customWidth="1"/>
    <col min="11" max="11" width="18.28515625" style="1" bestFit="1" customWidth="1"/>
    <col min="12" max="12" width="16" style="1" bestFit="1" customWidth="1"/>
    <col min="13" max="13" width="14" style="1" bestFit="1" customWidth="1"/>
    <col min="14" max="14" width="11.28515625" style="1" bestFit="1" customWidth="1"/>
    <col min="15" max="17" width="9.28515625" style="1" customWidth="1"/>
    <col min="18" max="23" width="0" style="1" hidden="1" customWidth="1"/>
    <col min="24" max="16384" width="9.28515625" style="1" hidden="1"/>
  </cols>
  <sheetData>
    <row r="1" spans="2:10" s="15" customFormat="1" ht="9" customHeight="1"/>
    <row r="2" spans="2:10" s="16" customFormat="1" ht="46.5" customHeight="1" thickBot="1"/>
    <row r="3" spans="2:10" ht="126" customHeight="1" thickTop="1"/>
    <row r="4" spans="2:10" ht="18.75">
      <c r="B4" s="125" t="s">
        <v>509</v>
      </c>
      <c r="C4" s="126"/>
      <c r="D4" s="127">
        <f>SUMIFS(D8:D19,B8:B19,B4)</f>
        <v>24624</v>
      </c>
      <c r="E4" s="126"/>
      <c r="G4" s="128" t="s">
        <v>510</v>
      </c>
      <c r="H4" s="129"/>
      <c r="I4" s="127">
        <v>70000</v>
      </c>
      <c r="J4" s="126"/>
    </row>
    <row r="5" spans="2:10" ht="15"/>
    <row r="6" spans="2:10" ht="15.75" thickBot="1">
      <c r="B6" s="130" t="s">
        <v>511</v>
      </c>
      <c r="C6" s="131"/>
      <c r="D6" s="131"/>
      <c r="E6" s="131"/>
      <c r="G6" s="130" t="s">
        <v>512</v>
      </c>
      <c r="H6" s="130"/>
      <c r="I6" s="130"/>
      <c r="J6" s="130"/>
    </row>
    <row r="7" spans="2:10" ht="16.5" thickBot="1">
      <c r="B7" s="344" t="s">
        <v>513</v>
      </c>
      <c r="C7" s="345" t="s">
        <v>514</v>
      </c>
      <c r="D7" s="345" t="s">
        <v>94</v>
      </c>
      <c r="E7" s="345" t="s">
        <v>515</v>
      </c>
      <c r="G7" s="344" t="s">
        <v>237</v>
      </c>
      <c r="H7" s="345" t="s">
        <v>35</v>
      </c>
      <c r="I7" s="345" t="s">
        <v>142</v>
      </c>
      <c r="J7" s="345" t="s">
        <v>516</v>
      </c>
    </row>
    <row r="8" spans="2:10" ht="15">
      <c r="B8" s="132" t="s">
        <v>517</v>
      </c>
      <c r="C8" s="133">
        <v>43432</v>
      </c>
      <c r="D8" s="134">
        <v>14680</v>
      </c>
      <c r="E8" s="135">
        <v>0.12</v>
      </c>
      <c r="G8" s="132" t="s">
        <v>133</v>
      </c>
      <c r="H8" s="136">
        <v>7074</v>
      </c>
      <c r="I8" s="136">
        <f>H8</f>
        <v>7074</v>
      </c>
      <c r="J8" s="137">
        <f>I8/$I$4</f>
        <v>0.10105714285714286</v>
      </c>
    </row>
    <row r="9" spans="2:10" ht="15">
      <c r="B9" s="132" t="s">
        <v>518</v>
      </c>
      <c r="C9" s="133">
        <v>43432</v>
      </c>
      <c r="D9" s="134">
        <v>13498</v>
      </c>
      <c r="E9" s="135">
        <v>7.0000000000000007E-2</v>
      </c>
      <c r="G9" s="132" t="s">
        <v>134</v>
      </c>
      <c r="H9" s="136">
        <v>6877</v>
      </c>
      <c r="I9" s="136">
        <f t="shared" ref="I9:I16" si="0">H9+I8</f>
        <v>13951</v>
      </c>
      <c r="J9" s="137">
        <f t="shared" ref="J9:J16" si="1">I9/$I$4</f>
        <v>0.1993</v>
      </c>
    </row>
    <row r="10" spans="2:10" ht="15">
      <c r="B10" s="132" t="s">
        <v>518</v>
      </c>
      <c r="C10" s="133">
        <v>43433</v>
      </c>
      <c r="D10" s="134">
        <v>10331</v>
      </c>
      <c r="E10" s="135">
        <v>-0.1</v>
      </c>
      <c r="G10" s="132" t="s">
        <v>135</v>
      </c>
      <c r="H10" s="136">
        <v>8068</v>
      </c>
      <c r="I10" s="136">
        <f t="shared" si="0"/>
        <v>22019</v>
      </c>
      <c r="J10" s="137">
        <f t="shared" si="1"/>
        <v>0.31455714285714287</v>
      </c>
    </row>
    <row r="11" spans="2:10" ht="15">
      <c r="B11" s="132" t="s">
        <v>517</v>
      </c>
      <c r="C11" s="133">
        <v>43434</v>
      </c>
      <c r="D11" s="134">
        <v>13264</v>
      </c>
      <c r="E11" s="135">
        <v>0.11</v>
      </c>
      <c r="G11" s="132" t="s">
        <v>136</v>
      </c>
      <c r="H11" s="136">
        <v>4135</v>
      </c>
      <c r="I11" s="136">
        <f t="shared" si="0"/>
        <v>26154</v>
      </c>
      <c r="J11" s="137">
        <f t="shared" si="1"/>
        <v>0.37362857142857142</v>
      </c>
    </row>
    <row r="12" spans="2:10" ht="15">
      <c r="B12" s="132" t="s">
        <v>509</v>
      </c>
      <c r="C12" s="133">
        <v>43435</v>
      </c>
      <c r="D12" s="134">
        <v>12212</v>
      </c>
      <c r="E12" s="135">
        <v>0.15</v>
      </c>
      <c r="G12" s="132" t="s">
        <v>519</v>
      </c>
      <c r="H12" s="136">
        <v>9894</v>
      </c>
      <c r="I12" s="136">
        <f t="shared" si="0"/>
        <v>36048</v>
      </c>
      <c r="J12" s="137">
        <f t="shared" si="1"/>
        <v>0.51497142857142852</v>
      </c>
    </row>
    <row r="13" spans="2:10" ht="15">
      <c r="B13" s="132" t="s">
        <v>518</v>
      </c>
      <c r="C13" s="133">
        <v>43436</v>
      </c>
      <c r="D13" s="134">
        <v>10980</v>
      </c>
      <c r="E13" s="135">
        <v>0.05</v>
      </c>
      <c r="G13" s="132" t="s">
        <v>520</v>
      </c>
      <c r="H13" s="136">
        <v>6970</v>
      </c>
      <c r="I13" s="136">
        <f t="shared" si="0"/>
        <v>43018</v>
      </c>
      <c r="J13" s="137">
        <f t="shared" si="1"/>
        <v>0.61454285714285717</v>
      </c>
    </row>
    <row r="14" spans="2:10" ht="15">
      <c r="B14" s="132" t="s">
        <v>509</v>
      </c>
      <c r="C14" s="133">
        <v>43437</v>
      </c>
      <c r="D14" s="134">
        <v>12412</v>
      </c>
      <c r="E14" s="135">
        <v>-0.13</v>
      </c>
      <c r="G14" s="132" t="s">
        <v>521</v>
      </c>
      <c r="H14" s="136">
        <v>7113</v>
      </c>
      <c r="I14" s="136">
        <f t="shared" si="0"/>
        <v>50131</v>
      </c>
      <c r="J14" s="137">
        <f t="shared" si="1"/>
        <v>0.71615714285714283</v>
      </c>
    </row>
    <row r="15" spans="2:10" ht="15">
      <c r="B15" s="132" t="s">
        <v>518</v>
      </c>
      <c r="C15" s="133">
        <v>43438</v>
      </c>
      <c r="D15" s="134">
        <v>12781</v>
      </c>
      <c r="E15" s="135">
        <v>0.05</v>
      </c>
      <c r="G15" s="132" t="s">
        <v>522</v>
      </c>
      <c r="H15" s="136">
        <v>8163</v>
      </c>
      <c r="I15" s="136">
        <f t="shared" si="0"/>
        <v>58294</v>
      </c>
      <c r="J15" s="137">
        <f t="shared" si="1"/>
        <v>0.83277142857142861</v>
      </c>
    </row>
    <row r="16" spans="2:10" ht="15">
      <c r="B16" s="132" t="s">
        <v>517</v>
      </c>
      <c r="C16" s="133">
        <v>43439</v>
      </c>
      <c r="D16" s="134">
        <v>13693</v>
      </c>
      <c r="E16" s="135">
        <v>0.06</v>
      </c>
      <c r="G16" s="132" t="s">
        <v>523</v>
      </c>
      <c r="H16" s="136">
        <v>8293</v>
      </c>
      <c r="I16" s="136">
        <f t="shared" si="0"/>
        <v>66587</v>
      </c>
      <c r="J16" s="137">
        <f t="shared" si="1"/>
        <v>0.95124285714285717</v>
      </c>
    </row>
    <row r="17" spans="2:10" ht="15"/>
    <row r="18" spans="2:10" ht="15"/>
    <row r="19" spans="2:10" ht="53.25" customHeight="1"/>
    <row r="20" spans="2:10" ht="15.75" thickBot="1">
      <c r="B20" s="594" t="s">
        <v>1900</v>
      </c>
      <c r="C20" s="594"/>
      <c r="D20" s="594"/>
      <c r="E20"/>
      <c r="G20" s="138" t="s">
        <v>524</v>
      </c>
      <c r="H20" s="139"/>
      <c r="I20" s="139"/>
      <c r="J20" s="139"/>
    </row>
    <row r="21" spans="2:10" ht="16.5" customHeight="1">
      <c r="B21" s="409" t="s">
        <v>1896</v>
      </c>
      <c r="C21" s="410" t="s">
        <v>32</v>
      </c>
      <c r="D21" s="418" t="s">
        <v>142</v>
      </c>
      <c r="E21"/>
      <c r="G21" s="409" t="s">
        <v>525</v>
      </c>
      <c r="H21" s="410" t="s">
        <v>293</v>
      </c>
      <c r="I21" s="418" t="s">
        <v>94</v>
      </c>
      <c r="J21" s="409" t="s">
        <v>526</v>
      </c>
    </row>
    <row r="22" spans="2:10" ht="15">
      <c r="B22" s="412">
        <v>27793</v>
      </c>
      <c r="C22" s="411" t="s">
        <v>1897</v>
      </c>
      <c r="D22" s="140">
        <v>1045</v>
      </c>
      <c r="E22"/>
      <c r="G22" s="132" t="s">
        <v>527</v>
      </c>
      <c r="H22" s="133">
        <v>43959</v>
      </c>
      <c r="I22" s="140">
        <v>1758</v>
      </c>
      <c r="J22" s="141" t="s">
        <v>528</v>
      </c>
    </row>
    <row r="23" spans="2:10" ht="15">
      <c r="B23" s="412">
        <v>30606</v>
      </c>
      <c r="C23" s="411" t="s">
        <v>92</v>
      </c>
      <c r="D23" s="140">
        <v>22230</v>
      </c>
      <c r="E23"/>
      <c r="G23" s="132" t="s">
        <v>529</v>
      </c>
      <c r="H23" s="133">
        <v>43950</v>
      </c>
      <c r="I23" s="140">
        <v>1716</v>
      </c>
      <c r="J23" s="141" t="s">
        <v>530</v>
      </c>
    </row>
    <row r="24" spans="2:10" ht="15">
      <c r="B24" s="412">
        <v>30644</v>
      </c>
      <c r="C24" s="411" t="s">
        <v>50</v>
      </c>
      <c r="D24" s="140">
        <v>7350</v>
      </c>
      <c r="E24"/>
      <c r="G24" s="132" t="s">
        <v>531</v>
      </c>
      <c r="H24" s="133">
        <v>43939</v>
      </c>
      <c r="I24" s="140">
        <v>1718</v>
      </c>
      <c r="J24" s="141" t="s">
        <v>530</v>
      </c>
    </row>
    <row r="25" spans="2:10" ht="15">
      <c r="B25" s="412">
        <v>59155</v>
      </c>
      <c r="C25" s="411" t="s">
        <v>60</v>
      </c>
      <c r="D25" s="140">
        <v>65000</v>
      </c>
      <c r="E25"/>
      <c r="G25" s="132" t="s">
        <v>532</v>
      </c>
      <c r="H25" s="133">
        <v>43955</v>
      </c>
      <c r="I25" s="140">
        <v>1462</v>
      </c>
      <c r="J25" s="141" t="s">
        <v>528</v>
      </c>
    </row>
    <row r="26" spans="2:10" ht="15">
      <c r="B26" s="412">
        <v>66903</v>
      </c>
      <c r="C26" s="411" t="s">
        <v>604</v>
      </c>
      <c r="D26" s="140">
        <v>6120</v>
      </c>
      <c r="E26"/>
      <c r="G26" s="132" t="s">
        <v>533</v>
      </c>
      <c r="H26" s="133">
        <v>43952</v>
      </c>
      <c r="I26" s="140">
        <v>835</v>
      </c>
      <c r="J26" s="141" t="s">
        <v>528</v>
      </c>
    </row>
    <row r="27" spans="2:10" ht="15">
      <c r="B27" s="412">
        <v>82001</v>
      </c>
      <c r="C27" s="411" t="s">
        <v>92</v>
      </c>
      <c r="D27" s="140">
        <v>30000</v>
      </c>
      <c r="E27"/>
      <c r="G27" s="132" t="s">
        <v>534</v>
      </c>
      <c r="H27" s="133">
        <v>43970</v>
      </c>
      <c r="I27" s="140">
        <v>1864</v>
      </c>
      <c r="J27" s="141" t="s">
        <v>528</v>
      </c>
    </row>
    <row r="28" spans="2:10" ht="15">
      <c r="B28" s="412">
        <v>57820</v>
      </c>
      <c r="C28" s="411" t="s">
        <v>87</v>
      </c>
      <c r="D28" s="140">
        <v>2585</v>
      </c>
      <c r="E28"/>
      <c r="G28" s="132" t="s">
        <v>535</v>
      </c>
      <c r="H28" s="133">
        <v>43971</v>
      </c>
      <c r="I28" s="140">
        <v>1389</v>
      </c>
      <c r="J28" s="141" t="s">
        <v>528</v>
      </c>
    </row>
    <row r="29" spans="2:10" ht="15">
      <c r="B29" s="412">
        <v>60523</v>
      </c>
      <c r="C29" s="411" t="s">
        <v>92</v>
      </c>
      <c r="D29" s="140">
        <v>11316</v>
      </c>
      <c r="E29"/>
      <c r="G29" s="132" t="s">
        <v>536</v>
      </c>
      <c r="H29" s="133">
        <v>43951</v>
      </c>
      <c r="I29" s="140">
        <v>1728</v>
      </c>
      <c r="J29" s="141" t="s">
        <v>530</v>
      </c>
    </row>
    <row r="30" spans="2:10" ht="15">
      <c r="B30" s="412">
        <v>56796</v>
      </c>
      <c r="C30" s="411" t="s">
        <v>60</v>
      </c>
      <c r="D30" s="140">
        <v>20000</v>
      </c>
      <c r="E30"/>
      <c r="G30" s="132" t="s">
        <v>537</v>
      </c>
      <c r="H30" s="133">
        <v>43972</v>
      </c>
      <c r="I30" s="140">
        <v>1938</v>
      </c>
      <c r="J30" s="141" t="s">
        <v>528</v>
      </c>
    </row>
    <row r="31" spans="2:10" ht="15">
      <c r="B31" s="412">
        <v>81336</v>
      </c>
      <c r="C31" s="411" t="s">
        <v>1898</v>
      </c>
      <c r="D31" s="140">
        <v>42000</v>
      </c>
      <c r="E31"/>
      <c r="G31" s="132" t="s">
        <v>538</v>
      </c>
      <c r="H31" s="133">
        <v>43940</v>
      </c>
      <c r="I31" s="140">
        <v>2089</v>
      </c>
      <c r="J31" s="141" t="s">
        <v>530</v>
      </c>
    </row>
    <row r="32" spans="2:10" ht="15">
      <c r="B32" s="412">
        <v>54047</v>
      </c>
      <c r="C32" s="411" t="s">
        <v>1898</v>
      </c>
      <c r="D32" s="140">
        <v>1937</v>
      </c>
      <c r="E32"/>
      <c r="G32" s="132" t="s">
        <v>539</v>
      </c>
      <c r="H32" s="133">
        <v>43953</v>
      </c>
      <c r="I32" s="140">
        <v>1924</v>
      </c>
      <c r="J32" s="141" t="s">
        <v>528</v>
      </c>
    </row>
    <row r="33" spans="1:10" ht="15.75" customHeight="1">
      <c r="B33" s="412">
        <v>82001</v>
      </c>
      <c r="C33" s="411" t="s">
        <v>604</v>
      </c>
      <c r="D33" s="140">
        <v>140000</v>
      </c>
      <c r="E33"/>
      <c r="G33" s="132" t="s">
        <v>538</v>
      </c>
      <c r="H33" s="133">
        <v>43928</v>
      </c>
      <c r="I33" s="140">
        <v>1525</v>
      </c>
      <c r="J33" s="141" t="s">
        <v>530</v>
      </c>
    </row>
    <row r="34" spans="1:10" ht="15.75" customHeight="1">
      <c r="B34" s="412">
        <v>63078</v>
      </c>
      <c r="C34" s="411" t="s">
        <v>92</v>
      </c>
      <c r="D34" s="140">
        <v>12136</v>
      </c>
      <c r="E34"/>
      <c r="G34" s="132" t="s">
        <v>540</v>
      </c>
      <c r="H34" s="133">
        <v>43925</v>
      </c>
      <c r="I34" s="140">
        <v>1518</v>
      </c>
      <c r="J34" s="141" t="s">
        <v>530</v>
      </c>
    </row>
    <row r="35" spans="1:10" ht="15.75" customHeight="1">
      <c r="B35" s="412">
        <v>42565</v>
      </c>
      <c r="C35" s="411" t="s">
        <v>58</v>
      </c>
      <c r="D35" s="140">
        <v>2952</v>
      </c>
      <c r="E35"/>
      <c r="G35" s="132" t="s">
        <v>541</v>
      </c>
      <c r="H35" s="133">
        <v>43952</v>
      </c>
      <c r="I35" s="140">
        <v>1186</v>
      </c>
      <c r="J35" s="141" t="s">
        <v>528</v>
      </c>
    </row>
    <row r="36" spans="1:10" ht="15.75" customHeight="1">
      <c r="B36" s="412">
        <v>86718</v>
      </c>
      <c r="C36" s="411" t="s">
        <v>60</v>
      </c>
      <c r="D36" s="140">
        <v>50445</v>
      </c>
      <c r="E36"/>
      <c r="G36" s="132" t="s">
        <v>542</v>
      </c>
      <c r="H36" s="133">
        <v>43970</v>
      </c>
      <c r="I36" s="140">
        <v>1874</v>
      </c>
      <c r="J36" s="141" t="s">
        <v>528</v>
      </c>
    </row>
    <row r="37" spans="1:10" ht="15.75" customHeight="1">
      <c r="B37" s="412">
        <v>30644</v>
      </c>
      <c r="C37" s="411" t="s">
        <v>92</v>
      </c>
      <c r="D37" s="140">
        <v>292.5</v>
      </c>
      <c r="E37"/>
      <c r="G37" s="132" t="s">
        <v>537</v>
      </c>
      <c r="H37" s="133">
        <v>43971</v>
      </c>
      <c r="I37" s="140">
        <v>1389</v>
      </c>
      <c r="J37" s="141" t="s">
        <v>528</v>
      </c>
    </row>
    <row r="38" spans="1:10" ht="15">
      <c r="B38" s="412">
        <v>52501</v>
      </c>
      <c r="C38" s="411" t="s">
        <v>1899</v>
      </c>
      <c r="D38" s="140">
        <v>47520</v>
      </c>
      <c r="E38"/>
      <c r="G38" s="132" t="s">
        <v>543</v>
      </c>
      <c r="H38" s="133">
        <v>43958</v>
      </c>
      <c r="I38" s="140">
        <v>1225</v>
      </c>
      <c r="J38" s="141" t="s">
        <v>528</v>
      </c>
    </row>
    <row r="39" spans="1:10" ht="15">
      <c r="B39" s="412">
        <v>71479</v>
      </c>
      <c r="C39" s="411" t="s">
        <v>60</v>
      </c>
      <c r="D39" s="140">
        <v>30720</v>
      </c>
      <c r="E39"/>
      <c r="G39" s="132" t="s">
        <v>544</v>
      </c>
      <c r="H39" s="133">
        <v>43952</v>
      </c>
      <c r="I39" s="140">
        <v>1186</v>
      </c>
      <c r="J39" s="141" t="s">
        <v>528</v>
      </c>
    </row>
    <row r="40" spans="1:10" ht="15">
      <c r="B40" s="412">
        <v>72628</v>
      </c>
      <c r="C40" s="411" t="s">
        <v>87</v>
      </c>
      <c r="D40" s="140">
        <v>3016</v>
      </c>
      <c r="E40"/>
      <c r="G40" s="132" t="s">
        <v>545</v>
      </c>
      <c r="H40" s="133">
        <v>43970</v>
      </c>
      <c r="I40" s="140">
        <v>1874</v>
      </c>
      <c r="J40" s="141" t="s">
        <v>528</v>
      </c>
    </row>
    <row r="41" spans="1:10" ht="15">
      <c r="A41"/>
      <c r="B41"/>
      <c r="C41"/>
      <c r="D41"/>
    </row>
    <row r="42" spans="1:10" ht="15">
      <c r="A42"/>
    </row>
    <row r="43" spans="1:10" ht="15">
      <c r="A43"/>
    </row>
    <row r="44" spans="1:10" ht="15"/>
    <row r="45" spans="1:10" ht="24.75" customHeight="1" thickBot="1">
      <c r="B45" s="416" t="s">
        <v>1907</v>
      </c>
      <c r="C45" s="139"/>
      <c r="D45" s="139"/>
      <c r="E45" s="139"/>
    </row>
    <row r="46" spans="1:10" ht="16.5" thickBot="1">
      <c r="B46" s="348" t="s">
        <v>248</v>
      </c>
      <c r="C46" s="346" t="s">
        <v>1903</v>
      </c>
      <c r="D46" s="348" t="s">
        <v>1904</v>
      </c>
      <c r="E46" s="347" t="s">
        <v>1905</v>
      </c>
    </row>
    <row r="47" spans="1:10" ht="15">
      <c r="B47" s="423">
        <v>10498</v>
      </c>
      <c r="C47" s="424" t="s">
        <v>1906</v>
      </c>
      <c r="D47" s="425">
        <v>80</v>
      </c>
      <c r="E47" s="426">
        <v>88</v>
      </c>
    </row>
    <row r="48" spans="1:10" ht="15">
      <c r="B48" s="427">
        <v>11325</v>
      </c>
      <c r="C48" s="428" t="s">
        <v>546</v>
      </c>
      <c r="D48" s="429">
        <v>92.5</v>
      </c>
      <c r="E48" s="430">
        <v>101.75</v>
      </c>
    </row>
    <row r="49" spans="2:5" ht="15">
      <c r="B49" s="427">
        <v>12011</v>
      </c>
      <c r="C49" s="428" t="s">
        <v>547</v>
      </c>
      <c r="D49" s="429">
        <v>112</v>
      </c>
      <c r="E49" s="430">
        <v>123.25</v>
      </c>
    </row>
    <row r="50" spans="2:5" ht="15">
      <c r="B50" s="427">
        <v>12233</v>
      </c>
      <c r="C50" s="428" t="s">
        <v>548</v>
      </c>
      <c r="D50" s="429">
        <v>152</v>
      </c>
      <c r="E50" s="430">
        <v>167.25</v>
      </c>
    </row>
    <row r="51" spans="2:5" ht="15">
      <c r="B51" s="427"/>
      <c r="C51" s="428" t="s">
        <v>549</v>
      </c>
      <c r="D51" s="429">
        <v>137.5</v>
      </c>
      <c r="E51" s="430">
        <v>151.25</v>
      </c>
    </row>
    <row r="52" spans="2:5" ht="15">
      <c r="B52" s="427">
        <v>12851</v>
      </c>
      <c r="C52" s="428" t="s">
        <v>550</v>
      </c>
      <c r="D52" s="429"/>
      <c r="E52" s="430">
        <v>159.5</v>
      </c>
    </row>
    <row r="53" spans="2:5" ht="15">
      <c r="B53" s="427">
        <v>13959</v>
      </c>
      <c r="C53" s="428" t="s">
        <v>551</v>
      </c>
      <c r="D53" s="429">
        <v>45</v>
      </c>
      <c r="E53" s="430">
        <v>48.25</v>
      </c>
    </row>
    <row r="54" spans="2:5" ht="15">
      <c r="B54" s="427">
        <v>14277</v>
      </c>
      <c r="C54" s="428" t="s">
        <v>552</v>
      </c>
      <c r="D54" s="429">
        <v>45</v>
      </c>
      <c r="E54" s="430">
        <v>48.25</v>
      </c>
    </row>
    <row r="55" spans="2:5" ht="15">
      <c r="B55" s="427">
        <v>14745</v>
      </c>
      <c r="C55" s="428" t="s">
        <v>553</v>
      </c>
      <c r="D55" s="429">
        <v>178.5</v>
      </c>
      <c r="E55" s="430">
        <v>196.25</v>
      </c>
    </row>
    <row r="56" spans="2:5" ht="15">
      <c r="B56" s="427">
        <v>15370</v>
      </c>
      <c r="C56" s="428"/>
      <c r="D56" s="429">
        <v>34</v>
      </c>
      <c r="E56" s="430">
        <v>36.5</v>
      </c>
    </row>
    <row r="57" spans="2:5" ht="15">
      <c r="B57" s="427">
        <v>15914</v>
      </c>
      <c r="C57" s="428" t="s">
        <v>554</v>
      </c>
      <c r="D57" s="429">
        <v>34</v>
      </c>
      <c r="E57" s="430">
        <v>36.5</v>
      </c>
    </row>
    <row r="58" spans="2:5" ht="15">
      <c r="B58" s="427">
        <v>16796</v>
      </c>
      <c r="C58" s="428" t="s">
        <v>555</v>
      </c>
      <c r="D58" s="429">
        <v>117</v>
      </c>
      <c r="E58" s="430">
        <v>128.75</v>
      </c>
    </row>
    <row r="59" spans="2:5" ht="15">
      <c r="B59" s="427">
        <v>18318</v>
      </c>
      <c r="C59" s="428" t="s">
        <v>556</v>
      </c>
      <c r="D59" s="429">
        <v>180</v>
      </c>
      <c r="E59" s="430">
        <v>198</v>
      </c>
    </row>
    <row r="60" spans="2:5" ht="15">
      <c r="B60" s="427">
        <v>18548</v>
      </c>
      <c r="C60" s="428" t="s">
        <v>557</v>
      </c>
      <c r="D60" s="429">
        <v>49</v>
      </c>
      <c r="E60" s="430"/>
    </row>
    <row r="61" spans="2:5" ht="15">
      <c r="B61" s="427"/>
      <c r="C61" s="428"/>
      <c r="D61" s="429">
        <v>225</v>
      </c>
      <c r="E61" s="430">
        <v>247.5</v>
      </c>
    </row>
    <row r="62" spans="2:5" ht="15">
      <c r="B62" s="427">
        <v>27172</v>
      </c>
      <c r="C62" s="428" t="s">
        <v>558</v>
      </c>
      <c r="D62" s="429">
        <v>160</v>
      </c>
      <c r="E62" s="430">
        <v>176</v>
      </c>
    </row>
    <row r="63" spans="2:5" ht="15">
      <c r="B63" s="427">
        <v>27202</v>
      </c>
      <c r="C63" s="428" t="s">
        <v>559</v>
      </c>
      <c r="D63" s="429">
        <v>54</v>
      </c>
      <c r="E63" s="430">
        <v>59.5</v>
      </c>
    </row>
    <row r="64" spans="2:5" ht="15">
      <c r="B64" s="427">
        <v>30532</v>
      </c>
      <c r="C64" s="428" t="s">
        <v>560</v>
      </c>
      <c r="D64" s="429">
        <v>29</v>
      </c>
      <c r="E64" s="430">
        <v>31</v>
      </c>
    </row>
    <row r="65" spans="1:11" ht="15">
      <c r="B65" s="431"/>
      <c r="C65" s="432" t="s">
        <v>561</v>
      </c>
      <c r="D65" s="433"/>
      <c r="E65" s="422">
        <v>145.25</v>
      </c>
    </row>
    <row r="66" spans="1:11" ht="15"/>
    <row r="67" spans="1:11" ht="15"/>
    <row r="68" spans="1:11" ht="15">
      <c r="A68"/>
    </row>
    <row r="69" spans="1:11" ht="15">
      <c r="A69"/>
    </row>
    <row r="70" spans="1:11" ht="15"/>
    <row r="71" spans="1:11" ht="14.25" customHeight="1">
      <c r="B71" s="595" t="s">
        <v>1902</v>
      </c>
      <c r="C71" s="595"/>
      <c r="D71" s="595"/>
      <c r="E71" s="595"/>
      <c r="G71" s="417" t="s">
        <v>1901</v>
      </c>
    </row>
    <row r="72" spans="1:11" ht="25.5" customHeight="1">
      <c r="B72" s="413" t="s">
        <v>147</v>
      </c>
      <c r="C72" s="413" t="s">
        <v>1896</v>
      </c>
      <c r="D72" s="413" t="s">
        <v>32</v>
      </c>
      <c r="E72" s="413" t="s">
        <v>142</v>
      </c>
      <c r="G72" s="414"/>
    </row>
    <row r="73" spans="1:11" ht="15">
      <c r="B73" s="411">
        <v>45312</v>
      </c>
      <c r="C73" s="412">
        <v>27793</v>
      </c>
      <c r="D73" s="140" t="s">
        <v>1897</v>
      </c>
      <c r="E73" s="415">
        <v>1045</v>
      </c>
    </row>
    <row r="74" spans="1:11" ht="15">
      <c r="B74" s="411">
        <v>45312</v>
      </c>
      <c r="C74" s="412">
        <v>30606</v>
      </c>
      <c r="D74" s="140" t="s">
        <v>92</v>
      </c>
      <c r="E74" s="415">
        <v>22230</v>
      </c>
    </row>
    <row r="75" spans="1:11" ht="15">
      <c r="B75" s="411">
        <v>45317</v>
      </c>
      <c r="C75" s="412">
        <v>30644</v>
      </c>
      <c r="D75" s="140" t="s">
        <v>50</v>
      </c>
      <c r="E75" s="415">
        <v>7350</v>
      </c>
    </row>
    <row r="76" spans="1:11" ht="15">
      <c r="B76" s="411">
        <v>45340</v>
      </c>
      <c r="C76" s="412">
        <v>59155</v>
      </c>
      <c r="D76" s="140" t="s">
        <v>60</v>
      </c>
      <c r="E76" s="415">
        <v>65000</v>
      </c>
    </row>
    <row r="77" spans="1:11" ht="15">
      <c r="B77" s="411">
        <v>45350</v>
      </c>
      <c r="C77" s="412">
        <v>66903</v>
      </c>
      <c r="D77" s="140" t="s">
        <v>604</v>
      </c>
      <c r="E77" s="415">
        <v>6120</v>
      </c>
    </row>
    <row r="78" spans="1:11" ht="15">
      <c r="B78" s="411">
        <v>45352</v>
      </c>
      <c r="C78" s="412">
        <v>82001</v>
      </c>
      <c r="D78" s="140" t="s">
        <v>92</v>
      </c>
      <c r="E78" s="415">
        <v>14360</v>
      </c>
    </row>
    <row r="79" spans="1:11" ht="15">
      <c r="B79" s="411">
        <v>45368</v>
      </c>
      <c r="C79" s="412">
        <v>57820</v>
      </c>
      <c r="D79" s="140" t="s">
        <v>87</v>
      </c>
      <c r="E79" s="415">
        <v>2585</v>
      </c>
    </row>
    <row r="80" spans="1:11" ht="15">
      <c r="B80" s="411">
        <v>45371</v>
      </c>
      <c r="C80" s="412">
        <v>60523</v>
      </c>
      <c r="D80" s="140" t="s">
        <v>92</v>
      </c>
      <c r="E80" s="415">
        <v>11316</v>
      </c>
      <c r="F80"/>
      <c r="G80"/>
      <c r="H80"/>
      <c r="I80"/>
      <c r="J80"/>
      <c r="K80"/>
    </row>
    <row r="81" spans="2:11" ht="15">
      <c r="B81" s="411">
        <v>45409</v>
      </c>
      <c r="C81" s="412">
        <v>56796</v>
      </c>
      <c r="D81" s="140" t="s">
        <v>60</v>
      </c>
      <c r="E81" s="415">
        <v>1012</v>
      </c>
      <c r="F81"/>
      <c r="G81"/>
      <c r="H81"/>
      <c r="I81"/>
      <c r="J81"/>
      <c r="K81"/>
    </row>
    <row r="82" spans="2:11" ht="15">
      <c r="B82" s="411">
        <v>45428</v>
      </c>
      <c r="C82" s="412">
        <v>81336</v>
      </c>
      <c r="D82" s="140" t="s">
        <v>1898</v>
      </c>
      <c r="E82" s="415">
        <v>42000</v>
      </c>
      <c r="F82"/>
      <c r="G82"/>
      <c r="H82"/>
      <c r="I82"/>
      <c r="J82"/>
      <c r="K82"/>
    </row>
    <row r="83" spans="2:11" ht="15">
      <c r="B83" s="411">
        <v>45459</v>
      </c>
      <c r="C83" s="412">
        <v>54047</v>
      </c>
      <c r="D83" s="140" t="s">
        <v>1898</v>
      </c>
      <c r="E83" s="415">
        <v>1937</v>
      </c>
      <c r="F83"/>
      <c r="G83"/>
      <c r="H83"/>
      <c r="I83"/>
      <c r="J83"/>
      <c r="K83"/>
    </row>
    <row r="84" spans="2:11" ht="15">
      <c r="B84" s="411">
        <v>45493</v>
      </c>
      <c r="C84" s="412">
        <v>82001</v>
      </c>
      <c r="D84" s="140" t="s">
        <v>604</v>
      </c>
      <c r="E84" s="415">
        <v>2029.5</v>
      </c>
      <c r="F84"/>
      <c r="G84"/>
      <c r="H84"/>
      <c r="I84"/>
      <c r="J84"/>
      <c r="K84"/>
    </row>
    <row r="85" spans="2:11" ht="15">
      <c r="B85" s="411">
        <v>45532</v>
      </c>
      <c r="C85" s="412">
        <v>63078</v>
      </c>
      <c r="D85" s="140" t="s">
        <v>92</v>
      </c>
      <c r="E85" s="415">
        <v>12136</v>
      </c>
      <c r="F85"/>
      <c r="G85"/>
      <c r="H85"/>
      <c r="I85"/>
      <c r="J85"/>
      <c r="K85"/>
    </row>
    <row r="86" spans="2:11" ht="15">
      <c r="B86" s="411">
        <v>45581</v>
      </c>
      <c r="C86" s="412">
        <v>42565</v>
      </c>
      <c r="D86" s="140" t="s">
        <v>58</v>
      </c>
      <c r="E86" s="415">
        <v>2952</v>
      </c>
      <c r="F86"/>
      <c r="G86"/>
      <c r="H86"/>
      <c r="I86"/>
      <c r="J86"/>
      <c r="K86"/>
    </row>
    <row r="87" spans="2:11" ht="15">
      <c r="B87"/>
      <c r="C87"/>
      <c r="D87"/>
      <c r="E87"/>
      <c r="F87"/>
      <c r="G87"/>
      <c r="H87"/>
      <c r="I87"/>
      <c r="J87"/>
      <c r="K87"/>
    </row>
    <row r="88" spans="2:11" ht="15">
      <c r="B88"/>
      <c r="C88"/>
      <c r="D88"/>
      <c r="E88"/>
      <c r="F88"/>
      <c r="G88"/>
      <c r="H88"/>
      <c r="I88"/>
      <c r="J88"/>
      <c r="K88"/>
    </row>
    <row r="89" spans="2:11" ht="15">
      <c r="B89"/>
      <c r="C89"/>
      <c r="D89"/>
      <c r="E89"/>
      <c r="F89"/>
      <c r="G89"/>
      <c r="H89"/>
      <c r="I89"/>
      <c r="J89"/>
      <c r="K89"/>
    </row>
    <row r="90" spans="2:11" ht="15">
      <c r="B90"/>
      <c r="C90"/>
      <c r="D90"/>
      <c r="E90"/>
      <c r="F90"/>
      <c r="G90"/>
      <c r="H90"/>
      <c r="I90"/>
      <c r="J90"/>
      <c r="K90"/>
    </row>
    <row r="91" spans="2:11" ht="15">
      <c r="B91"/>
      <c r="C91"/>
      <c r="D91"/>
      <c r="E91"/>
      <c r="F91"/>
      <c r="G91"/>
      <c r="H91"/>
      <c r="I91"/>
      <c r="J91"/>
      <c r="K91"/>
    </row>
    <row r="92" spans="2:11" ht="15">
      <c r="B92"/>
      <c r="C92"/>
      <c r="D92"/>
      <c r="E92"/>
      <c r="F92"/>
      <c r="G92"/>
      <c r="H92"/>
      <c r="I92"/>
      <c r="J92"/>
      <c r="K92"/>
    </row>
    <row r="93" spans="2:11" ht="15">
      <c r="B93"/>
      <c r="C93"/>
      <c r="D93"/>
      <c r="E93"/>
      <c r="F93"/>
      <c r="G93"/>
      <c r="H93"/>
      <c r="I93"/>
      <c r="J93"/>
      <c r="K93"/>
    </row>
    <row r="94" spans="2:11" ht="15">
      <c r="B94"/>
      <c r="C94"/>
      <c r="D94"/>
      <c r="E94"/>
      <c r="F94"/>
      <c r="G94"/>
      <c r="H94"/>
      <c r="I94"/>
      <c r="J94"/>
      <c r="K94"/>
    </row>
    <row r="95" spans="2:11" ht="15">
      <c r="B95"/>
      <c r="C95"/>
      <c r="D95"/>
      <c r="E95"/>
      <c r="F95"/>
      <c r="G95"/>
      <c r="H95"/>
      <c r="I95"/>
      <c r="J95"/>
      <c r="K95"/>
    </row>
    <row r="96" spans="2:11" ht="15">
      <c r="B96"/>
      <c r="C96"/>
      <c r="D96"/>
      <c r="E96"/>
      <c r="F96"/>
      <c r="G96"/>
      <c r="H96"/>
      <c r="I96"/>
      <c r="J96"/>
      <c r="K96"/>
    </row>
    <row r="97" spans="2:11" ht="15">
      <c r="B97"/>
      <c r="C97"/>
      <c r="D97"/>
      <c r="E97"/>
      <c r="F97"/>
      <c r="G97"/>
      <c r="H97"/>
      <c r="I97"/>
      <c r="J97"/>
      <c r="K97"/>
    </row>
    <row r="98" spans="2:11" ht="15">
      <c r="B98"/>
      <c r="C98"/>
      <c r="D98"/>
      <c r="E98"/>
      <c r="F98"/>
      <c r="G98"/>
      <c r="H98"/>
      <c r="I98"/>
      <c r="J98"/>
      <c r="K98"/>
    </row>
    <row r="99" spans="2:11" ht="15">
      <c r="B99"/>
      <c r="C99"/>
      <c r="D99"/>
      <c r="E99"/>
      <c r="F99"/>
      <c r="G99"/>
      <c r="H99"/>
      <c r="I99"/>
      <c r="J99"/>
      <c r="K99"/>
    </row>
    <row r="100" spans="2:11" ht="15">
      <c r="B100"/>
      <c r="C100"/>
      <c r="D100"/>
      <c r="E100"/>
      <c r="F100"/>
      <c r="G100"/>
      <c r="H100"/>
      <c r="I100"/>
      <c r="J100"/>
      <c r="K100"/>
    </row>
    <row r="101" spans="2:11" ht="15">
      <c r="B101"/>
      <c r="C101"/>
      <c r="D101"/>
      <c r="E101"/>
      <c r="F101"/>
      <c r="G101"/>
      <c r="H101"/>
      <c r="I101"/>
      <c r="J101"/>
      <c r="K101"/>
    </row>
    <row r="102" spans="2:11" ht="15">
      <c r="B102"/>
      <c r="C102"/>
      <c r="D102"/>
      <c r="E102"/>
      <c r="F102"/>
      <c r="G102"/>
      <c r="H102"/>
      <c r="I102"/>
      <c r="J102"/>
      <c r="K102"/>
    </row>
    <row r="103" spans="2:11" ht="15">
      <c r="B103"/>
      <c r="C103"/>
      <c r="D103"/>
      <c r="E103"/>
      <c r="F103"/>
      <c r="G103"/>
      <c r="H103"/>
      <c r="I103"/>
      <c r="J103"/>
      <c r="K103"/>
    </row>
    <row r="104" spans="2:11" ht="15">
      <c r="B104"/>
      <c r="C104"/>
      <c r="D104"/>
      <c r="E104"/>
      <c r="F104"/>
      <c r="G104"/>
      <c r="H104"/>
      <c r="I104"/>
      <c r="J104"/>
      <c r="K104"/>
    </row>
    <row r="105" spans="2:11" ht="15">
      <c r="B105"/>
      <c r="C105"/>
      <c r="D105"/>
      <c r="E105"/>
      <c r="F105"/>
      <c r="G105"/>
      <c r="H105"/>
      <c r="I105"/>
      <c r="J105"/>
      <c r="K105"/>
    </row>
    <row r="106" spans="2:11" ht="15">
      <c r="B106"/>
      <c r="C106"/>
      <c r="D106"/>
      <c r="E106"/>
      <c r="F106"/>
      <c r="G106"/>
      <c r="H106"/>
      <c r="I106"/>
      <c r="J106"/>
      <c r="K106"/>
    </row>
    <row r="107" spans="2:11" ht="15">
      <c r="B107"/>
      <c r="C107"/>
      <c r="D107"/>
      <c r="E107"/>
      <c r="F107"/>
      <c r="G107"/>
      <c r="H107"/>
      <c r="I107"/>
      <c r="J107"/>
      <c r="K107"/>
    </row>
    <row r="108" spans="2:11" ht="15">
      <c r="B108"/>
      <c r="C108"/>
      <c r="D108"/>
      <c r="E108"/>
      <c r="F108"/>
      <c r="G108"/>
      <c r="H108"/>
      <c r="I108"/>
      <c r="J108"/>
      <c r="K108"/>
    </row>
    <row r="109" spans="2:11" ht="15">
      <c r="B109"/>
      <c r="C109"/>
      <c r="D109"/>
      <c r="E109"/>
      <c r="F109"/>
      <c r="G109"/>
      <c r="H109"/>
      <c r="I109"/>
      <c r="J109"/>
      <c r="K109"/>
    </row>
    <row r="110" spans="2:11" ht="15">
      <c r="B110"/>
      <c r="C110"/>
      <c r="D110"/>
      <c r="E110"/>
      <c r="F110"/>
      <c r="G110"/>
      <c r="H110"/>
      <c r="I110"/>
      <c r="J110"/>
      <c r="K110"/>
    </row>
    <row r="111" spans="2:11" ht="15">
      <c r="B111"/>
      <c r="C111"/>
      <c r="D111"/>
      <c r="E111"/>
      <c r="F111"/>
      <c r="G111"/>
      <c r="H111"/>
      <c r="I111"/>
      <c r="J111"/>
      <c r="K111"/>
    </row>
    <row r="112" spans="2:11" ht="15">
      <c r="B112"/>
      <c r="C112"/>
      <c r="D112"/>
      <c r="E112"/>
      <c r="F112"/>
      <c r="G112"/>
      <c r="H112"/>
      <c r="I112"/>
      <c r="J112"/>
      <c r="K112"/>
    </row>
    <row r="113" spans="2:11" ht="15">
      <c r="B113"/>
      <c r="C113"/>
      <c r="D113"/>
      <c r="E113"/>
      <c r="F113"/>
      <c r="G113"/>
      <c r="H113"/>
      <c r="I113"/>
      <c r="J113"/>
      <c r="K113"/>
    </row>
    <row r="114" spans="2:11" ht="15">
      <c r="B114"/>
      <c r="C114"/>
      <c r="D114"/>
      <c r="E114"/>
      <c r="F114"/>
      <c r="G114"/>
      <c r="H114"/>
      <c r="I114"/>
      <c r="J114"/>
      <c r="K114"/>
    </row>
    <row r="115" spans="2:11" ht="15">
      <c r="B115"/>
      <c r="C115"/>
      <c r="D115"/>
      <c r="E115"/>
      <c r="F115"/>
      <c r="G115"/>
      <c r="H115"/>
      <c r="I115"/>
      <c r="J115"/>
      <c r="K115"/>
    </row>
    <row r="116" spans="2:11" ht="15">
      <c r="B116"/>
      <c r="C116"/>
      <c r="D116"/>
      <c r="E116"/>
      <c r="F116"/>
      <c r="G116"/>
      <c r="H116"/>
      <c r="I116"/>
      <c r="J116"/>
      <c r="K116"/>
    </row>
    <row r="117" spans="2:11" ht="15">
      <c r="B117"/>
      <c r="C117"/>
      <c r="D117"/>
      <c r="E117"/>
      <c r="F117"/>
      <c r="G117"/>
      <c r="H117"/>
      <c r="I117"/>
      <c r="J117"/>
      <c r="K117"/>
    </row>
    <row r="118" spans="2:11" ht="15">
      <c r="B118"/>
      <c r="C118"/>
      <c r="D118"/>
      <c r="E118"/>
      <c r="F118"/>
      <c r="G118"/>
      <c r="H118"/>
      <c r="I118"/>
      <c r="J118"/>
      <c r="K118"/>
    </row>
    <row r="119" spans="2:11" ht="15">
      <c r="B119"/>
      <c r="C119"/>
      <c r="D119"/>
      <c r="E119"/>
      <c r="F119"/>
      <c r="G119"/>
      <c r="H119"/>
      <c r="I119"/>
      <c r="J119"/>
      <c r="K119"/>
    </row>
    <row r="120" spans="2:11" ht="15">
      <c r="B120"/>
      <c r="C120"/>
      <c r="D120"/>
      <c r="E120"/>
      <c r="F120"/>
      <c r="G120"/>
      <c r="H120"/>
      <c r="I120"/>
      <c r="J120"/>
      <c r="K120"/>
    </row>
    <row r="121" spans="2:11" ht="15">
      <c r="B121"/>
      <c r="C121"/>
      <c r="D121"/>
      <c r="E121"/>
      <c r="F121"/>
      <c r="G121"/>
      <c r="H121"/>
      <c r="I121"/>
      <c r="J121"/>
      <c r="K121"/>
    </row>
    <row r="122" spans="2:11" ht="15">
      <c r="B122"/>
      <c r="C122"/>
      <c r="D122"/>
      <c r="E122"/>
      <c r="F122"/>
      <c r="G122"/>
      <c r="H122"/>
      <c r="I122"/>
      <c r="J122"/>
      <c r="K122"/>
    </row>
    <row r="123" spans="2:11" ht="15">
      <c r="B123"/>
      <c r="C123"/>
      <c r="D123"/>
      <c r="E123"/>
      <c r="F123"/>
      <c r="G123"/>
      <c r="H123"/>
      <c r="I123"/>
      <c r="J123"/>
      <c r="K123"/>
    </row>
    <row r="124" spans="2:11" ht="15">
      <c r="B124"/>
      <c r="C124"/>
      <c r="D124"/>
      <c r="E124"/>
      <c r="F124"/>
      <c r="G124"/>
      <c r="H124"/>
      <c r="I124"/>
      <c r="J124"/>
      <c r="K124"/>
    </row>
    <row r="125" spans="2:11" ht="15">
      <c r="B125"/>
      <c r="C125"/>
      <c r="D125"/>
      <c r="E125"/>
      <c r="F125"/>
      <c r="G125"/>
      <c r="H125"/>
      <c r="I125"/>
      <c r="J125"/>
      <c r="K125"/>
    </row>
    <row r="126" spans="2:11" ht="15">
      <c r="B126"/>
      <c r="C126"/>
      <c r="D126"/>
      <c r="E126"/>
      <c r="F126"/>
      <c r="G126"/>
      <c r="H126"/>
      <c r="I126"/>
      <c r="J126"/>
      <c r="K126"/>
    </row>
    <row r="127" spans="2:11" ht="15">
      <c r="B127"/>
      <c r="C127"/>
      <c r="D127"/>
      <c r="E127"/>
      <c r="F127"/>
      <c r="G127"/>
      <c r="H127"/>
      <c r="I127"/>
      <c r="J127"/>
      <c r="K127"/>
    </row>
    <row r="128" spans="2:11" ht="15">
      <c r="B128"/>
      <c r="C128"/>
      <c r="D128"/>
      <c r="E128"/>
      <c r="F128"/>
      <c r="G128"/>
      <c r="H128"/>
      <c r="I128"/>
      <c r="J128"/>
      <c r="K128"/>
    </row>
    <row r="129" spans="2:11" ht="15">
      <c r="B129"/>
      <c r="C129"/>
      <c r="D129"/>
      <c r="E129"/>
      <c r="F129"/>
      <c r="G129"/>
      <c r="H129"/>
      <c r="I129"/>
      <c r="J129"/>
      <c r="K129"/>
    </row>
    <row r="130" spans="2:11" ht="15">
      <c r="B130"/>
      <c r="C130"/>
      <c r="D130"/>
      <c r="E130"/>
      <c r="F130"/>
      <c r="G130"/>
      <c r="H130"/>
      <c r="I130"/>
      <c r="J130"/>
      <c r="K130"/>
    </row>
    <row r="131" spans="2:11" ht="15">
      <c r="B131"/>
      <c r="C131"/>
      <c r="D131"/>
      <c r="E131"/>
      <c r="F131"/>
      <c r="G131"/>
      <c r="H131"/>
      <c r="I131"/>
      <c r="J131"/>
      <c r="K131"/>
    </row>
    <row r="132" spans="2:11" ht="15">
      <c r="B132"/>
      <c r="C132"/>
      <c r="D132"/>
      <c r="E132"/>
      <c r="F132"/>
      <c r="G132"/>
      <c r="H132"/>
      <c r="I132"/>
      <c r="J132"/>
      <c r="K132"/>
    </row>
    <row r="133" spans="2:11" ht="15">
      <c r="B133"/>
      <c r="C133"/>
      <c r="D133"/>
      <c r="E133"/>
      <c r="F133"/>
      <c r="G133"/>
      <c r="H133"/>
      <c r="I133"/>
      <c r="J133"/>
      <c r="K133"/>
    </row>
    <row r="134" spans="2:11" ht="15">
      <c r="B134"/>
      <c r="C134"/>
      <c r="D134"/>
      <c r="E134"/>
      <c r="F134"/>
      <c r="G134"/>
      <c r="H134"/>
      <c r="I134"/>
      <c r="J134"/>
      <c r="K134"/>
    </row>
    <row r="135" spans="2:11" ht="15">
      <c r="B135"/>
      <c r="C135"/>
      <c r="D135"/>
      <c r="E135"/>
      <c r="F135"/>
      <c r="G135"/>
      <c r="H135"/>
      <c r="I135"/>
      <c r="J135"/>
      <c r="K135"/>
    </row>
    <row r="136" spans="2:11" ht="15">
      <c r="B136"/>
      <c r="C136"/>
      <c r="D136"/>
      <c r="E136"/>
      <c r="F136"/>
      <c r="G136"/>
      <c r="H136"/>
      <c r="I136"/>
      <c r="J136"/>
      <c r="K136"/>
    </row>
    <row r="137" spans="2:11" ht="15">
      <c r="B137"/>
      <c r="C137"/>
      <c r="D137"/>
      <c r="E137"/>
      <c r="F137"/>
      <c r="G137"/>
      <c r="H137"/>
      <c r="I137"/>
      <c r="J137"/>
      <c r="K137"/>
    </row>
    <row r="138" spans="2:11" ht="15">
      <c r="B138"/>
      <c r="C138"/>
      <c r="D138"/>
      <c r="E138"/>
      <c r="F138"/>
      <c r="G138"/>
      <c r="H138"/>
      <c r="I138"/>
      <c r="J138"/>
      <c r="K138"/>
    </row>
    <row r="139" spans="2:11" ht="15">
      <c r="B139"/>
      <c r="C139"/>
      <c r="D139"/>
      <c r="E139"/>
      <c r="F139"/>
      <c r="G139"/>
      <c r="H139"/>
      <c r="I139"/>
      <c r="J139"/>
      <c r="K139"/>
    </row>
    <row r="140" spans="2:11" ht="15">
      <c r="B140"/>
      <c r="C140"/>
      <c r="D140"/>
      <c r="E140"/>
      <c r="F140"/>
      <c r="G140"/>
      <c r="H140"/>
      <c r="I140"/>
      <c r="J140"/>
      <c r="K140"/>
    </row>
    <row r="141" spans="2:11" ht="15">
      <c r="B141"/>
      <c r="C141"/>
      <c r="D141"/>
      <c r="E141"/>
      <c r="F141"/>
      <c r="G141"/>
      <c r="H141"/>
      <c r="I141"/>
      <c r="J141"/>
      <c r="K141"/>
    </row>
    <row r="142" spans="2:11" ht="15"/>
    <row r="143" spans="2:11" ht="15"/>
    <row r="144" spans="2:11" ht="15"/>
    <row r="145" ht="15"/>
    <row r="146" ht="15"/>
    <row r="147" ht="15"/>
    <row r="148" ht="15"/>
    <row r="149" ht="15"/>
    <row r="150" ht="15"/>
    <row r="151" ht="15"/>
    <row r="152" ht="15"/>
    <row r="153" ht="15"/>
    <row r="154" ht="15"/>
    <row r="155" ht="15"/>
    <row r="156" ht="15"/>
    <row r="157" ht="15"/>
    <row r="158" ht="15"/>
    <row r="159" ht="15"/>
    <row r="160" ht="15"/>
    <row r="161" ht="15"/>
    <row r="162" ht="15"/>
    <row r="163" ht="15"/>
    <row r="164" ht="15"/>
    <row r="165" ht="15"/>
    <row r="166" ht="15"/>
    <row r="167" ht="15"/>
    <row r="168" ht="15"/>
    <row r="169" ht="15"/>
    <row r="170" ht="15"/>
    <row r="171" ht="15"/>
    <row r="172" ht="15"/>
    <row r="173" ht="15"/>
    <row r="174" ht="15"/>
    <row r="175" ht="15"/>
    <row r="176" ht="15"/>
    <row r="177" ht="15"/>
    <row r="178" ht="15"/>
    <row r="179" ht="15"/>
    <row r="180" ht="15"/>
    <row r="181" ht="15"/>
    <row r="182" ht="15"/>
    <row r="183" ht="15"/>
    <row r="184" ht="15"/>
    <row r="185" ht="15"/>
    <row r="186" ht="15"/>
    <row r="187" ht="15"/>
    <row r="188" ht="15"/>
    <row r="189" ht="15"/>
    <row r="190" ht="15"/>
    <row r="191" ht="15"/>
    <row r="192" ht="15"/>
    <row r="193" ht="15"/>
    <row r="194" ht="15"/>
    <row r="195" ht="15"/>
    <row r="196" ht="15"/>
    <row r="197" ht="15"/>
    <row r="198" ht="15"/>
    <row r="199" ht="15"/>
    <row r="200" ht="15"/>
    <row r="201" ht="15"/>
    <row r="202" ht="15"/>
    <row r="203" ht="15"/>
    <row r="204" ht="15"/>
    <row r="205" ht="15"/>
    <row r="206" ht="15"/>
    <row r="207" ht="15"/>
    <row r="208" ht="15"/>
    <row r="209" ht="15"/>
    <row r="210" ht="15"/>
    <row r="211" ht="15"/>
    <row r="212" ht="15"/>
    <row r="213" ht="15"/>
    <row r="214" ht="15"/>
    <row r="215" ht="15"/>
    <row r="216" ht="15"/>
    <row r="217" ht="15"/>
    <row r="218" ht="15"/>
    <row r="219" ht="15"/>
    <row r="220" ht="15"/>
    <row r="221" ht="15"/>
    <row r="222" ht="15"/>
    <row r="223" ht="15"/>
    <row r="224" ht="15"/>
    <row r="225" ht="15"/>
    <row r="226" ht="15"/>
    <row r="227" ht="15"/>
    <row r="228" ht="15"/>
    <row r="229" ht="15"/>
    <row r="230" ht="15"/>
    <row r="231" ht="15"/>
    <row r="232" ht="15"/>
    <row r="233" ht="15"/>
    <row r="234" ht="14.45" customHeight="1"/>
    <row r="235" ht="14.45" customHeight="1"/>
  </sheetData>
  <sortState xmlns:xlrd2="http://schemas.microsoft.com/office/spreadsheetml/2017/richdata2" ref="B73:B86">
    <sortCondition ref="B73:B86"/>
  </sortState>
  <mergeCells count="2">
    <mergeCell ref="B20:D20"/>
    <mergeCell ref="B71:E71"/>
  </mergeCells>
  <dataValidations disablePrompts="1" count="1">
    <dataValidation type="list" allowBlank="1" showInputMessage="1" showErrorMessage="1" sqref="B4" xr:uid="{66DFB2DD-ADEA-4F41-9C6D-24BD6F7973F1}">
      <formula1>"MARIA,JOÃO,CARLOS"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D0F89-9AAD-48DC-80C8-E2207A53F2FB}">
  <sheetPr codeName="Planilha30"/>
  <dimension ref="A1:G28"/>
  <sheetViews>
    <sheetView showGridLines="0" workbookViewId="0">
      <selection activeCell="E5" sqref="E5"/>
    </sheetView>
  </sheetViews>
  <sheetFormatPr defaultColWidth="9.28515625" defaultRowHeight="15"/>
  <cols>
    <col min="1" max="1" width="2.28515625" style="1" customWidth="1"/>
    <col min="2" max="2" width="27.28515625" style="1" customWidth="1"/>
    <col min="3" max="3" width="24.28515625" style="1" bestFit="1" customWidth="1"/>
    <col min="4" max="4" width="26.28515625" style="1" bestFit="1" customWidth="1"/>
    <col min="5" max="5" width="19.28515625" style="1" customWidth="1"/>
    <col min="6" max="6" width="14.42578125" style="1" customWidth="1"/>
    <col min="7" max="7" width="21.85546875" style="1" customWidth="1"/>
    <col min="8" max="16384" width="9.28515625" style="1"/>
  </cols>
  <sheetData>
    <row r="1" spans="1:7" s="15" customFormat="1" ht="9" customHeight="1">
      <c r="A1" s="142"/>
    </row>
    <row r="2" spans="1:7" s="16" customFormat="1" ht="46.5" customHeight="1" thickBot="1"/>
    <row r="3" spans="1:7" ht="16.5" thickTop="1" thickBot="1"/>
    <row r="4" spans="1:7" ht="30.75" customHeight="1" thickBot="1">
      <c r="B4" s="345" t="s">
        <v>160</v>
      </c>
      <c r="C4" s="345" t="s">
        <v>563</v>
      </c>
      <c r="D4" s="345" t="s">
        <v>564</v>
      </c>
      <c r="E4" s="345" t="s">
        <v>565</v>
      </c>
      <c r="G4" s="369" t="s">
        <v>508</v>
      </c>
    </row>
    <row r="5" spans="1:7">
      <c r="B5" s="33" t="s">
        <v>527</v>
      </c>
      <c r="C5" s="10" t="s">
        <v>295</v>
      </c>
      <c r="D5" s="143" t="s">
        <v>566</v>
      </c>
      <c r="E5" s="124">
        <v>43987</v>
      </c>
      <c r="G5" s="336">
        <f ca="1">TODAY()</f>
        <v>45662</v>
      </c>
    </row>
    <row r="6" spans="1:7">
      <c r="B6" s="33" t="s">
        <v>529</v>
      </c>
      <c r="C6" s="10" t="s">
        <v>297</v>
      </c>
      <c r="D6" s="143" t="s">
        <v>567</v>
      </c>
      <c r="E6" s="124">
        <v>43984</v>
      </c>
    </row>
    <row r="7" spans="1:7">
      <c r="B7" s="33" t="s">
        <v>531</v>
      </c>
      <c r="C7" s="10" t="s">
        <v>299</v>
      </c>
      <c r="D7" s="143" t="s">
        <v>568</v>
      </c>
      <c r="E7" s="124">
        <v>43987</v>
      </c>
    </row>
    <row r="8" spans="1:7">
      <c r="B8" s="33" t="s">
        <v>532</v>
      </c>
      <c r="C8" s="10" t="s">
        <v>301</v>
      </c>
      <c r="D8" s="143" t="s">
        <v>569</v>
      </c>
      <c r="E8" s="124">
        <f ca="1">TODAY()</f>
        <v>45662</v>
      </c>
    </row>
    <row r="9" spans="1:7">
      <c r="B9" s="33" t="s">
        <v>533</v>
      </c>
      <c r="C9" s="10" t="s">
        <v>303</v>
      </c>
      <c r="D9" s="143" t="s">
        <v>570</v>
      </c>
      <c r="E9" s="124">
        <v>43983</v>
      </c>
    </row>
    <row r="10" spans="1:7">
      <c r="B10" s="33" t="s">
        <v>534</v>
      </c>
      <c r="C10" s="10" t="s">
        <v>305</v>
      </c>
      <c r="D10" s="143" t="s">
        <v>571</v>
      </c>
      <c r="E10" s="124">
        <v>43984</v>
      </c>
    </row>
    <row r="11" spans="1:7">
      <c r="B11" s="33" t="s">
        <v>535</v>
      </c>
      <c r="C11" s="10" t="s">
        <v>307</v>
      </c>
      <c r="D11" s="143" t="s">
        <v>566</v>
      </c>
      <c r="E11" s="124">
        <v>43984</v>
      </c>
    </row>
    <row r="12" spans="1:7">
      <c r="B12" s="33" t="s">
        <v>536</v>
      </c>
      <c r="C12" s="10" t="s">
        <v>309</v>
      </c>
      <c r="D12" s="143" t="s">
        <v>572</v>
      </c>
      <c r="E12" s="124">
        <v>43988</v>
      </c>
    </row>
    <row r="13" spans="1:7">
      <c r="B13" s="33" t="s">
        <v>537</v>
      </c>
      <c r="C13" s="10" t="s">
        <v>311</v>
      </c>
      <c r="D13" s="143" t="s">
        <v>573</v>
      </c>
      <c r="E13" s="124">
        <v>43988</v>
      </c>
    </row>
    <row r="14" spans="1:7">
      <c r="B14" s="33" t="s">
        <v>538</v>
      </c>
      <c r="C14" s="10" t="s">
        <v>313</v>
      </c>
      <c r="D14" s="143" t="s">
        <v>568</v>
      </c>
      <c r="E14" s="124">
        <v>43988</v>
      </c>
    </row>
    <row r="15" spans="1:7">
      <c r="B15" s="33" t="s">
        <v>539</v>
      </c>
      <c r="C15" s="10" t="s">
        <v>315</v>
      </c>
      <c r="D15" s="143" t="s">
        <v>574</v>
      </c>
      <c r="E15" s="124">
        <f ca="1">TODAY()</f>
        <v>45662</v>
      </c>
    </row>
    <row r="16" spans="1:7">
      <c r="B16" s="33" t="s">
        <v>575</v>
      </c>
      <c r="C16" s="10" t="s">
        <v>317</v>
      </c>
      <c r="D16" s="143" t="s">
        <v>573</v>
      </c>
      <c r="E16" s="124">
        <v>43983</v>
      </c>
    </row>
    <row r="17" spans="2:5">
      <c r="B17" s="144" t="s">
        <v>540</v>
      </c>
      <c r="C17" s="100" t="s">
        <v>319</v>
      </c>
      <c r="D17" s="145" t="s">
        <v>566</v>
      </c>
      <c r="E17" s="123">
        <v>43987</v>
      </c>
    </row>
    <row r="18" spans="2:5">
      <c r="B18" s="33" t="s">
        <v>541</v>
      </c>
      <c r="C18" s="10" t="s">
        <v>321</v>
      </c>
      <c r="D18" s="143" t="s">
        <v>576</v>
      </c>
      <c r="E18" s="124">
        <v>43987</v>
      </c>
    </row>
    <row r="19" spans="2:5">
      <c r="B19" s="33" t="s">
        <v>577</v>
      </c>
      <c r="C19" s="10" t="s">
        <v>323</v>
      </c>
      <c r="D19" s="143" t="s">
        <v>566</v>
      </c>
      <c r="E19" s="124">
        <v>43988</v>
      </c>
    </row>
    <row r="20" spans="2:5">
      <c r="B20" s="33" t="s">
        <v>578</v>
      </c>
      <c r="C20" s="10" t="s">
        <v>325</v>
      </c>
      <c r="D20" s="143" t="s">
        <v>567</v>
      </c>
      <c r="E20" s="124">
        <v>43985</v>
      </c>
    </row>
    <row r="21" spans="2:5">
      <c r="B21" s="33" t="s">
        <v>579</v>
      </c>
      <c r="C21" s="10" t="s">
        <v>327</v>
      </c>
      <c r="D21" s="143" t="s">
        <v>568</v>
      </c>
      <c r="E21" s="124">
        <f ca="1">TODAY()</f>
        <v>45662</v>
      </c>
    </row>
    <row r="22" spans="2:5">
      <c r="B22" s="33" t="s">
        <v>542</v>
      </c>
      <c r="C22" s="10" t="s">
        <v>329</v>
      </c>
      <c r="D22" s="143" t="s">
        <v>569</v>
      </c>
      <c r="E22" s="124">
        <v>43988</v>
      </c>
    </row>
    <row r="23" spans="2:5">
      <c r="B23" s="33" t="s">
        <v>580</v>
      </c>
      <c r="C23" s="10" t="s">
        <v>331</v>
      </c>
      <c r="D23" s="143" t="s">
        <v>570</v>
      </c>
      <c r="E23" s="124">
        <v>43985</v>
      </c>
    </row>
    <row r="24" spans="2:5">
      <c r="B24" s="33" t="s">
        <v>581</v>
      </c>
      <c r="C24" s="10" t="s">
        <v>333</v>
      </c>
      <c r="D24" s="143" t="s">
        <v>571</v>
      </c>
      <c r="E24" s="124">
        <v>43985</v>
      </c>
    </row>
    <row r="25" spans="2:5">
      <c r="B25" s="33" t="s">
        <v>582</v>
      </c>
      <c r="C25" s="10" t="s">
        <v>335</v>
      </c>
      <c r="D25" s="143" t="s">
        <v>566</v>
      </c>
      <c r="E25" s="124">
        <v>43987</v>
      </c>
    </row>
    <row r="26" spans="2:5">
      <c r="B26" s="33" t="s">
        <v>543</v>
      </c>
      <c r="C26" s="10" t="s">
        <v>337</v>
      </c>
      <c r="D26" s="143" t="s">
        <v>572</v>
      </c>
      <c r="E26" s="124">
        <v>43983</v>
      </c>
    </row>
    <row r="27" spans="2:5">
      <c r="B27" s="33" t="s">
        <v>544</v>
      </c>
      <c r="C27" s="10" t="s">
        <v>339</v>
      </c>
      <c r="D27" s="143" t="s">
        <v>573</v>
      </c>
      <c r="E27" s="124">
        <v>43987</v>
      </c>
    </row>
    <row r="28" spans="2:5">
      <c r="B28" s="33" t="s">
        <v>545</v>
      </c>
      <c r="C28" s="10" t="s">
        <v>341</v>
      </c>
      <c r="D28" s="143" t="s">
        <v>568</v>
      </c>
      <c r="E28" s="124">
        <v>43988</v>
      </c>
    </row>
  </sheetData>
  <protectedRanges>
    <protectedRange sqref="B5:B7" name="atração"/>
  </protectedRange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7364C-63C1-4890-8293-A35C8E97944D}">
  <sheetPr codeName="Planilha31"/>
  <dimension ref="A1:J16"/>
  <sheetViews>
    <sheetView showGridLines="0" workbookViewId="0">
      <selection activeCell="J13" sqref="J13"/>
    </sheetView>
  </sheetViews>
  <sheetFormatPr defaultColWidth="9.28515625" defaultRowHeight="15"/>
  <cols>
    <col min="1" max="1" width="2.28515625" style="1" customWidth="1"/>
    <col min="2" max="2" width="12.28515625" style="1" customWidth="1"/>
    <col min="3" max="3" width="20" style="1" customWidth="1"/>
    <col min="4" max="4" width="16.28515625" style="1" customWidth="1"/>
    <col min="5" max="5" width="20.7109375" style="1" customWidth="1"/>
    <col min="6" max="6" width="12.7109375" style="1" customWidth="1"/>
    <col min="7" max="7" width="13.28515625" style="1" customWidth="1"/>
    <col min="8" max="8" width="15.7109375" style="1" customWidth="1"/>
    <col min="9" max="9" width="15.5703125" style="1" customWidth="1"/>
    <col min="10" max="10" width="13.7109375" style="1" customWidth="1"/>
    <col min="11" max="11" width="17.28515625" style="1" customWidth="1"/>
    <col min="12" max="12" width="13.7109375" style="1" customWidth="1"/>
    <col min="13" max="16384" width="9.28515625" style="1"/>
  </cols>
  <sheetData>
    <row r="1" spans="1:10" s="15" customFormat="1" ht="9" customHeight="1"/>
    <row r="2" spans="1:10" s="16" customFormat="1" ht="46.5" customHeight="1" thickBot="1"/>
    <row r="3" spans="1:10" ht="15.75" thickTop="1"/>
    <row r="4" spans="1:10" ht="30.75" customHeight="1" thickBot="1">
      <c r="A4" s="146"/>
      <c r="B4" s="370" t="s">
        <v>289</v>
      </c>
      <c r="C4" s="361" t="s">
        <v>583</v>
      </c>
      <c r="D4" s="361" t="s">
        <v>584</v>
      </c>
      <c r="E4" s="361" t="s">
        <v>585</v>
      </c>
      <c r="F4" s="361" t="s">
        <v>525</v>
      </c>
      <c r="G4" s="361" t="s">
        <v>464</v>
      </c>
      <c r="H4" s="371" t="s">
        <v>562</v>
      </c>
      <c r="I4" s="371" t="s">
        <v>93</v>
      </c>
      <c r="J4" s="371" t="s">
        <v>586</v>
      </c>
    </row>
    <row r="5" spans="1:10">
      <c r="B5" s="45">
        <v>18</v>
      </c>
      <c r="C5" s="147">
        <v>42368</v>
      </c>
      <c r="D5" s="148">
        <v>45</v>
      </c>
      <c r="E5" s="147">
        <v>42418</v>
      </c>
      <c r="F5" s="149" t="s">
        <v>587</v>
      </c>
      <c r="G5" s="149" t="s">
        <v>92</v>
      </c>
      <c r="H5" s="149" t="s">
        <v>588</v>
      </c>
      <c r="I5" s="149" t="s">
        <v>589</v>
      </c>
      <c r="J5" s="149" t="s">
        <v>590</v>
      </c>
    </row>
    <row r="6" spans="1:10">
      <c r="B6" s="45">
        <v>107</v>
      </c>
      <c r="C6" s="147">
        <v>42365</v>
      </c>
      <c r="D6" s="148">
        <v>45</v>
      </c>
      <c r="E6" s="147">
        <v>42426</v>
      </c>
      <c r="F6" s="149" t="s">
        <v>587</v>
      </c>
      <c r="G6" s="149" t="s">
        <v>92</v>
      </c>
      <c r="H6" s="149" t="s">
        <v>588</v>
      </c>
      <c r="I6" s="149" t="s">
        <v>589</v>
      </c>
      <c r="J6" s="149" t="s">
        <v>590</v>
      </c>
    </row>
    <row r="7" spans="1:10">
      <c r="B7" s="45">
        <v>16</v>
      </c>
      <c r="C7" s="147">
        <v>42364</v>
      </c>
      <c r="D7" s="148">
        <v>45</v>
      </c>
      <c r="E7" s="147">
        <v>42405</v>
      </c>
      <c r="F7" s="149" t="s">
        <v>591</v>
      </c>
      <c r="G7" s="149" t="s">
        <v>92</v>
      </c>
      <c r="H7" s="149" t="s">
        <v>592</v>
      </c>
      <c r="I7" s="149" t="s">
        <v>589</v>
      </c>
      <c r="J7" s="149" t="s">
        <v>593</v>
      </c>
    </row>
    <row r="8" spans="1:10">
      <c r="B8" s="45">
        <v>92</v>
      </c>
      <c r="C8" s="147">
        <v>42346</v>
      </c>
      <c r="D8" s="148">
        <v>45</v>
      </c>
      <c r="E8" s="147">
        <v>42400</v>
      </c>
      <c r="F8" s="149" t="s">
        <v>591</v>
      </c>
      <c r="G8" s="149" t="s">
        <v>92</v>
      </c>
      <c r="H8" s="149" t="s">
        <v>594</v>
      </c>
      <c r="I8" s="149" t="s">
        <v>589</v>
      </c>
      <c r="J8" s="149" t="s">
        <v>595</v>
      </c>
    </row>
    <row r="9" spans="1:10">
      <c r="B9" s="45">
        <v>105</v>
      </c>
      <c r="C9" s="147">
        <v>42346</v>
      </c>
      <c r="D9" s="148">
        <v>45</v>
      </c>
      <c r="E9" s="147">
        <v>42395</v>
      </c>
      <c r="F9" s="149" t="s">
        <v>591</v>
      </c>
      <c r="G9" s="149" t="s">
        <v>92</v>
      </c>
      <c r="H9" s="149" t="s">
        <v>594</v>
      </c>
      <c r="I9" s="149" t="s">
        <v>589</v>
      </c>
      <c r="J9" s="149" t="s">
        <v>595</v>
      </c>
    </row>
    <row r="10" spans="1:10">
      <c r="B10" s="45">
        <v>46</v>
      </c>
      <c r="C10" s="147">
        <v>42365</v>
      </c>
      <c r="D10" s="148">
        <v>30</v>
      </c>
      <c r="E10" s="147">
        <v>42407</v>
      </c>
      <c r="F10" s="149" t="s">
        <v>587</v>
      </c>
      <c r="G10" s="149" t="s">
        <v>40</v>
      </c>
      <c r="H10" s="149" t="s">
        <v>596</v>
      </c>
      <c r="I10" s="149" t="s">
        <v>589</v>
      </c>
      <c r="J10" s="149" t="s">
        <v>593</v>
      </c>
    </row>
    <row r="11" spans="1:10">
      <c r="B11" s="45">
        <v>99</v>
      </c>
      <c r="C11" s="147">
        <v>42365</v>
      </c>
      <c r="D11" s="148">
        <v>45</v>
      </c>
      <c r="E11" s="147">
        <v>42411</v>
      </c>
      <c r="F11" s="149" t="s">
        <v>587</v>
      </c>
      <c r="G11" s="149" t="s">
        <v>597</v>
      </c>
      <c r="H11" s="149" t="s">
        <v>592</v>
      </c>
      <c r="I11" s="149" t="s">
        <v>589</v>
      </c>
      <c r="J11" s="149" t="s">
        <v>595</v>
      </c>
    </row>
    <row r="12" spans="1:10">
      <c r="B12" s="45">
        <v>114</v>
      </c>
      <c r="C12" s="147">
        <v>42357</v>
      </c>
      <c r="D12" s="148">
        <v>45</v>
      </c>
      <c r="E12" s="147">
        <v>42400</v>
      </c>
      <c r="F12" s="149" t="s">
        <v>587</v>
      </c>
      <c r="G12" s="149" t="s">
        <v>597</v>
      </c>
      <c r="H12" s="149" t="s">
        <v>592</v>
      </c>
      <c r="I12" s="149" t="s">
        <v>589</v>
      </c>
      <c r="J12" s="149" t="s">
        <v>593</v>
      </c>
    </row>
    <row r="13" spans="1:10">
      <c r="B13" s="45">
        <v>45</v>
      </c>
      <c r="C13" s="147">
        <v>42369</v>
      </c>
      <c r="D13" s="148">
        <v>30</v>
      </c>
      <c r="E13" s="147">
        <v>42422</v>
      </c>
      <c r="F13" s="149" t="s">
        <v>598</v>
      </c>
      <c r="G13" s="149" t="s">
        <v>92</v>
      </c>
      <c r="H13" s="149" t="s">
        <v>592</v>
      </c>
      <c r="I13" s="149" t="s">
        <v>589</v>
      </c>
      <c r="J13" s="149" t="s">
        <v>595</v>
      </c>
    </row>
    <row r="14" spans="1:10">
      <c r="B14" s="45">
        <v>10</v>
      </c>
      <c r="C14" s="147">
        <v>42370</v>
      </c>
      <c r="D14" s="148">
        <v>45</v>
      </c>
      <c r="E14" s="147">
        <v>42439</v>
      </c>
      <c r="F14" s="149" t="s">
        <v>587</v>
      </c>
      <c r="G14" s="149" t="s">
        <v>597</v>
      </c>
      <c r="H14" s="149" t="s">
        <v>594</v>
      </c>
      <c r="I14" s="149" t="s">
        <v>589</v>
      </c>
      <c r="J14" s="149" t="s">
        <v>595</v>
      </c>
    </row>
    <row r="15" spans="1:10">
      <c r="B15" s="45">
        <v>108</v>
      </c>
      <c r="C15" s="147">
        <v>42372</v>
      </c>
      <c r="D15" s="148">
        <v>30</v>
      </c>
      <c r="E15" s="147">
        <v>42436</v>
      </c>
      <c r="F15" s="149" t="s">
        <v>587</v>
      </c>
      <c r="G15" s="149" t="s">
        <v>597</v>
      </c>
      <c r="H15" s="149" t="s">
        <v>594</v>
      </c>
      <c r="I15" s="149" t="s">
        <v>589</v>
      </c>
      <c r="J15" s="149" t="s">
        <v>590</v>
      </c>
    </row>
    <row r="16" spans="1:10">
      <c r="B16" s="45">
        <v>29</v>
      </c>
      <c r="C16" s="147">
        <v>42369</v>
      </c>
      <c r="D16" s="148">
        <v>45</v>
      </c>
      <c r="E16" s="147">
        <v>42435</v>
      </c>
      <c r="F16" s="149" t="s">
        <v>598</v>
      </c>
      <c r="G16" s="149" t="s">
        <v>92</v>
      </c>
      <c r="H16" s="149" t="s">
        <v>588</v>
      </c>
      <c r="I16" s="149" t="s">
        <v>599</v>
      </c>
      <c r="J16" s="149" t="s">
        <v>595</v>
      </c>
    </row>
  </sheetData>
  <protectedRanges>
    <protectedRange sqref="G5:H7 B5:B7 E5:E7" name="atração"/>
  </protectedRange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E9514-040B-470C-985C-477D88396966}">
  <sheetPr codeName="Planilha32"/>
  <dimension ref="B1:G238"/>
  <sheetViews>
    <sheetView showGridLines="0" topLeftCell="A6" workbookViewId="0">
      <selection activeCell="E16" sqref="E16"/>
    </sheetView>
  </sheetViews>
  <sheetFormatPr defaultColWidth="9.140625" defaultRowHeight="15"/>
  <cols>
    <col min="1" max="1" width="2.28515625" style="1" customWidth="1"/>
    <col min="2" max="2" width="17.7109375" style="1" customWidth="1"/>
    <col min="3" max="3" width="17.28515625" style="1" customWidth="1"/>
    <col min="4" max="4" width="12.5703125" style="1" customWidth="1"/>
    <col min="5" max="5" width="22.28515625" style="1" customWidth="1"/>
    <col min="6" max="6" width="26.28515625" style="1" customWidth="1"/>
    <col min="7" max="7" width="12.28515625" style="1" customWidth="1"/>
    <col min="8" max="8" width="23.85546875" style="1" customWidth="1"/>
    <col min="9" max="9" width="9.140625" style="1"/>
    <col min="10" max="10" width="10.7109375" style="1" bestFit="1" customWidth="1"/>
    <col min="11" max="11" width="9.140625" style="1"/>
    <col min="12" max="12" width="11.85546875" style="1" bestFit="1" customWidth="1"/>
    <col min="13" max="16384" width="9.140625" style="1"/>
  </cols>
  <sheetData>
    <row r="1" spans="2:7" s="15" customFormat="1" ht="9" customHeight="1"/>
    <row r="2" spans="2:7" s="16" customFormat="1" ht="46.5" customHeight="1" thickBot="1"/>
    <row r="3" spans="2:7" ht="15.75" thickTop="1"/>
    <row r="4" spans="2:7" ht="33.75">
      <c r="B4" s="159" t="s">
        <v>619</v>
      </c>
      <c r="C4" s="158"/>
    </row>
    <row r="6" spans="2:7" ht="27.75" customHeight="1">
      <c r="B6" s="338" t="s">
        <v>618</v>
      </c>
      <c r="C6" s="157"/>
      <c r="G6" s="3"/>
    </row>
    <row r="7" spans="2:7" ht="27.75" customHeight="1">
      <c r="G7" s="3"/>
    </row>
    <row r="8" spans="2:7" ht="24" customHeight="1">
      <c r="D8" s="372" t="s">
        <v>617</v>
      </c>
      <c r="E8" s="372"/>
      <c r="F8" s="337"/>
      <c r="G8" s="3"/>
    </row>
    <row r="9" spans="2:7" ht="21" customHeight="1">
      <c r="D9" s="372" t="s">
        <v>616</v>
      </c>
      <c r="E9" s="372"/>
      <c r="F9" s="337"/>
      <c r="G9" s="3"/>
    </row>
    <row r="10" spans="2:7" ht="21" customHeight="1">
      <c r="D10" s="372" t="s">
        <v>615</v>
      </c>
      <c r="E10" s="372"/>
      <c r="F10" s="337"/>
      <c r="G10" s="3"/>
    </row>
    <row r="11" spans="2:7">
      <c r="E11" s="156"/>
      <c r="F11" s="61"/>
      <c r="G11" s="3"/>
    </row>
    <row r="12" spans="2:7">
      <c r="G12" s="3"/>
    </row>
    <row r="13" spans="2:7">
      <c r="B13" s="155" t="s">
        <v>147</v>
      </c>
      <c r="C13" s="154" t="s">
        <v>34</v>
      </c>
      <c r="D13" s="154" t="s">
        <v>614</v>
      </c>
      <c r="E13" s="154" t="s">
        <v>32</v>
      </c>
      <c r="F13" s="154" t="s">
        <v>613</v>
      </c>
      <c r="G13" s="153" t="s">
        <v>35</v>
      </c>
    </row>
    <row r="14" spans="2:7">
      <c r="B14" s="152">
        <v>43468</v>
      </c>
      <c r="C14" s="151" t="s">
        <v>4</v>
      </c>
      <c r="D14" s="151" t="s">
        <v>3</v>
      </c>
      <c r="E14" s="151" t="s">
        <v>70</v>
      </c>
      <c r="F14" s="151" t="s">
        <v>605</v>
      </c>
      <c r="G14" s="150">
        <v>431</v>
      </c>
    </row>
    <row r="15" spans="2:7">
      <c r="B15" s="152">
        <v>43468</v>
      </c>
      <c r="C15" s="151" t="s">
        <v>11</v>
      </c>
      <c r="D15" s="151" t="s">
        <v>99</v>
      </c>
      <c r="E15" s="151" t="s">
        <v>604</v>
      </c>
      <c r="F15" s="151" t="s">
        <v>600</v>
      </c>
      <c r="G15" s="150">
        <v>2537</v>
      </c>
    </row>
    <row r="16" spans="2:7">
      <c r="B16" s="152">
        <v>43468</v>
      </c>
      <c r="C16" s="151" t="s">
        <v>11</v>
      </c>
      <c r="D16" s="151" t="s">
        <v>52</v>
      </c>
      <c r="E16" s="151" t="s">
        <v>612</v>
      </c>
      <c r="F16" s="151" t="s">
        <v>608</v>
      </c>
      <c r="G16" s="150">
        <v>2942</v>
      </c>
    </row>
    <row r="17" spans="2:7">
      <c r="B17" s="152">
        <v>43469</v>
      </c>
      <c r="C17" s="151" t="s">
        <v>11</v>
      </c>
      <c r="D17" s="151" t="s">
        <v>52</v>
      </c>
      <c r="E17" s="151" t="s">
        <v>612</v>
      </c>
      <c r="F17" s="151" t="s">
        <v>611</v>
      </c>
      <c r="G17" s="150">
        <v>1879</v>
      </c>
    </row>
    <row r="18" spans="2:7">
      <c r="B18" s="152">
        <v>43470</v>
      </c>
      <c r="C18" s="151" t="s">
        <v>4</v>
      </c>
      <c r="D18" s="151" t="s">
        <v>3</v>
      </c>
      <c r="E18" s="151" t="s">
        <v>70</v>
      </c>
      <c r="F18" s="151" t="s">
        <v>611</v>
      </c>
      <c r="G18" s="150">
        <v>2601</v>
      </c>
    </row>
    <row r="19" spans="2:7">
      <c r="B19" s="152">
        <v>43470</v>
      </c>
      <c r="C19" s="151" t="s">
        <v>18</v>
      </c>
      <c r="D19" s="151" t="s">
        <v>17</v>
      </c>
      <c r="E19" s="151" t="s">
        <v>87</v>
      </c>
      <c r="F19" s="151" t="s">
        <v>606</v>
      </c>
      <c r="G19" s="150">
        <v>1514</v>
      </c>
    </row>
    <row r="20" spans="2:7">
      <c r="B20" s="152">
        <v>43472</v>
      </c>
      <c r="C20" s="151" t="s">
        <v>4</v>
      </c>
      <c r="D20" s="151" t="s">
        <v>56</v>
      </c>
      <c r="E20" s="151" t="s">
        <v>610</v>
      </c>
      <c r="F20" s="151" t="s">
        <v>608</v>
      </c>
      <c r="G20" s="150">
        <v>2278</v>
      </c>
    </row>
    <row r="21" spans="2:7">
      <c r="B21" s="152">
        <v>43472</v>
      </c>
      <c r="C21" s="151" t="s">
        <v>4</v>
      </c>
      <c r="D21" s="151" t="s">
        <v>3</v>
      </c>
      <c r="E21" s="151" t="s">
        <v>58</v>
      </c>
      <c r="F21" s="151" t="s">
        <v>603</v>
      </c>
      <c r="G21" s="150">
        <v>1794</v>
      </c>
    </row>
    <row r="22" spans="2:7">
      <c r="B22" s="152">
        <v>43473</v>
      </c>
      <c r="C22" s="151" t="s">
        <v>11</v>
      </c>
      <c r="D22" s="151" t="s">
        <v>52</v>
      </c>
      <c r="E22" s="151" t="s">
        <v>86</v>
      </c>
      <c r="F22" s="151" t="s">
        <v>608</v>
      </c>
      <c r="G22" s="150">
        <v>1118</v>
      </c>
    </row>
    <row r="23" spans="2:7">
      <c r="B23" s="152">
        <v>43474</v>
      </c>
      <c r="C23" s="151" t="s">
        <v>11</v>
      </c>
      <c r="D23" s="151" t="s">
        <v>52</v>
      </c>
      <c r="E23" s="151" t="s">
        <v>86</v>
      </c>
      <c r="F23" s="151" t="s">
        <v>609</v>
      </c>
      <c r="G23" s="150">
        <v>2971</v>
      </c>
    </row>
    <row r="24" spans="2:7">
      <c r="B24" s="152">
        <v>43474</v>
      </c>
      <c r="C24" s="151" t="s">
        <v>11</v>
      </c>
      <c r="D24" s="151" t="s">
        <v>39</v>
      </c>
      <c r="E24" s="151" t="s">
        <v>92</v>
      </c>
      <c r="F24" s="151" t="s">
        <v>608</v>
      </c>
      <c r="G24" s="150">
        <v>1123</v>
      </c>
    </row>
    <row r="25" spans="2:7">
      <c r="B25" s="152">
        <v>43475</v>
      </c>
      <c r="C25" s="151" t="s">
        <v>11</v>
      </c>
      <c r="D25" s="151" t="s">
        <v>52</v>
      </c>
      <c r="E25" s="151" t="s">
        <v>86</v>
      </c>
      <c r="F25" s="151" t="s">
        <v>608</v>
      </c>
      <c r="G25" s="150">
        <v>922</v>
      </c>
    </row>
    <row r="26" spans="2:7">
      <c r="B26" s="152">
        <v>43477</v>
      </c>
      <c r="C26" s="151" t="s">
        <v>11</v>
      </c>
      <c r="D26" s="151" t="s">
        <v>39</v>
      </c>
      <c r="E26" s="151" t="s">
        <v>92</v>
      </c>
      <c r="F26" s="151" t="s">
        <v>603</v>
      </c>
      <c r="G26" s="150">
        <v>1672</v>
      </c>
    </row>
    <row r="27" spans="2:7">
      <c r="B27" s="152">
        <v>43478</v>
      </c>
      <c r="C27" s="151" t="s">
        <v>11</v>
      </c>
      <c r="D27" s="151" t="s">
        <v>52</v>
      </c>
      <c r="E27" s="151" t="s">
        <v>86</v>
      </c>
      <c r="F27" s="151" t="s">
        <v>607</v>
      </c>
      <c r="G27" s="150">
        <v>1608</v>
      </c>
    </row>
    <row r="28" spans="2:7">
      <c r="B28" s="152">
        <v>43480</v>
      </c>
      <c r="C28" s="151" t="s">
        <v>11</v>
      </c>
      <c r="D28" s="151" t="s">
        <v>39</v>
      </c>
      <c r="E28" s="151" t="s">
        <v>89</v>
      </c>
      <c r="F28" s="151" t="s">
        <v>607</v>
      </c>
      <c r="G28" s="150">
        <v>1331</v>
      </c>
    </row>
    <row r="29" spans="2:7">
      <c r="B29" s="152">
        <v>43481</v>
      </c>
      <c r="C29" s="151" t="s">
        <v>11</v>
      </c>
      <c r="D29" s="151" t="s">
        <v>39</v>
      </c>
      <c r="E29" s="151" t="s">
        <v>92</v>
      </c>
      <c r="F29" s="151" t="s">
        <v>606</v>
      </c>
      <c r="G29" s="150">
        <v>1675</v>
      </c>
    </row>
    <row r="30" spans="2:7">
      <c r="B30" s="152">
        <v>43481</v>
      </c>
      <c r="C30" s="151" t="s">
        <v>11</v>
      </c>
      <c r="D30" s="151" t="s">
        <v>39</v>
      </c>
      <c r="E30" s="151" t="s">
        <v>89</v>
      </c>
      <c r="F30" s="151" t="s">
        <v>605</v>
      </c>
      <c r="G30" s="150">
        <v>2223</v>
      </c>
    </row>
    <row r="31" spans="2:7">
      <c r="B31" s="152">
        <v>43482</v>
      </c>
      <c r="C31" s="151" t="s">
        <v>4</v>
      </c>
      <c r="D31" s="151" t="s">
        <v>44</v>
      </c>
      <c r="E31" s="151" t="s">
        <v>60</v>
      </c>
      <c r="F31" s="151" t="s">
        <v>603</v>
      </c>
      <c r="G31" s="150">
        <v>2129</v>
      </c>
    </row>
    <row r="32" spans="2:7">
      <c r="B32" s="152">
        <v>43482</v>
      </c>
      <c r="C32" s="151" t="s">
        <v>11</v>
      </c>
      <c r="D32" s="151" t="s">
        <v>99</v>
      </c>
      <c r="E32" s="151" t="s">
        <v>604</v>
      </c>
      <c r="F32" s="151" t="s">
        <v>603</v>
      </c>
      <c r="G32" s="150">
        <v>1205</v>
      </c>
    </row>
    <row r="33" spans="2:7">
      <c r="B33" s="152">
        <v>43482</v>
      </c>
      <c r="C33" s="151" t="s">
        <v>11</v>
      </c>
      <c r="D33" s="151" t="s">
        <v>39</v>
      </c>
      <c r="E33" s="151" t="s">
        <v>92</v>
      </c>
      <c r="F33" s="151" t="s">
        <v>602</v>
      </c>
      <c r="G33" s="150">
        <v>810</v>
      </c>
    </row>
    <row r="34" spans="2:7">
      <c r="B34" s="152">
        <v>43483</v>
      </c>
      <c r="C34" s="151" t="s">
        <v>601</v>
      </c>
      <c r="D34" s="151" t="s">
        <v>29</v>
      </c>
      <c r="E34" s="151" t="s">
        <v>31</v>
      </c>
      <c r="F34" s="151" t="s">
        <v>600</v>
      </c>
      <c r="G34" s="150">
        <v>2046</v>
      </c>
    </row>
    <row r="40" spans="2:7">
      <c r="B40"/>
      <c r="C40"/>
      <c r="D40"/>
      <c r="E40"/>
      <c r="F40"/>
    </row>
    <row r="41" spans="2:7">
      <c r="B41" s="277"/>
      <c r="C41"/>
      <c r="D41"/>
      <c r="E41" s="339"/>
      <c r="F41"/>
    </row>
    <row r="42" spans="2:7">
      <c r="B42" s="277"/>
      <c r="C42"/>
      <c r="D42"/>
      <c r="E42" s="339"/>
      <c r="F42"/>
    </row>
    <row r="43" spans="2:7">
      <c r="B43" s="277"/>
      <c r="C43"/>
      <c r="D43"/>
      <c r="E43" s="339"/>
      <c r="F43"/>
    </row>
    <row r="44" spans="2:7">
      <c r="B44" s="277"/>
      <c r="C44"/>
      <c r="D44"/>
      <c r="E44" s="339"/>
      <c r="F44"/>
    </row>
    <row r="45" spans="2:7">
      <c r="B45" s="277"/>
      <c r="C45"/>
      <c r="D45"/>
      <c r="E45" s="339"/>
      <c r="F45"/>
    </row>
    <row r="46" spans="2:7">
      <c r="B46" s="277"/>
      <c r="C46"/>
      <c r="D46"/>
      <c r="E46" s="339"/>
      <c r="F46"/>
    </row>
    <row r="47" spans="2:7">
      <c r="B47" s="277"/>
      <c r="C47"/>
      <c r="D47"/>
      <c r="E47" s="339"/>
      <c r="F47"/>
    </row>
    <row r="48" spans="2:7">
      <c r="B48" s="277"/>
      <c r="C48"/>
      <c r="D48"/>
      <c r="E48" s="339"/>
      <c r="F48"/>
    </row>
    <row r="49" spans="2:6">
      <c r="B49" s="277"/>
      <c r="C49"/>
      <c r="D49"/>
      <c r="E49" s="339"/>
      <c r="F49"/>
    </row>
    <row r="50" spans="2:6">
      <c r="B50" s="277"/>
      <c r="C50"/>
      <c r="D50"/>
      <c r="E50" s="339"/>
      <c r="F50"/>
    </row>
    <row r="51" spans="2:6">
      <c r="B51" s="277"/>
      <c r="C51"/>
      <c r="D51"/>
      <c r="E51" s="339"/>
      <c r="F51"/>
    </row>
    <row r="52" spans="2:6">
      <c r="B52" s="277"/>
      <c r="C52"/>
      <c r="D52"/>
      <c r="E52" s="339"/>
      <c r="F52"/>
    </row>
    <row r="53" spans="2:6">
      <c r="B53" s="277"/>
      <c r="C53"/>
      <c r="D53"/>
      <c r="E53" s="339"/>
      <c r="F53"/>
    </row>
    <row r="54" spans="2:6">
      <c r="B54" s="277"/>
      <c r="C54"/>
      <c r="D54"/>
      <c r="E54" s="339"/>
      <c r="F54"/>
    </row>
    <row r="55" spans="2:6">
      <c r="B55" s="277"/>
      <c r="C55"/>
      <c r="D55"/>
      <c r="E55" s="339"/>
      <c r="F55"/>
    </row>
    <row r="56" spans="2:6">
      <c r="B56" s="277"/>
      <c r="C56"/>
      <c r="D56"/>
      <c r="E56" s="339"/>
      <c r="F56"/>
    </row>
    <row r="57" spans="2:6">
      <c r="B57" s="277"/>
      <c r="C57"/>
      <c r="D57"/>
      <c r="E57" s="339"/>
      <c r="F57"/>
    </row>
    <row r="58" spans="2:6">
      <c r="B58" s="277"/>
      <c r="C58"/>
      <c r="D58"/>
      <c r="E58" s="339"/>
      <c r="F58"/>
    </row>
    <row r="59" spans="2:6">
      <c r="B59" s="277"/>
      <c r="C59"/>
      <c r="D59"/>
      <c r="E59" s="339"/>
      <c r="F59"/>
    </row>
    <row r="60" spans="2:6">
      <c r="B60" s="277"/>
      <c r="C60"/>
      <c r="D60"/>
      <c r="E60" s="339"/>
      <c r="F60"/>
    </row>
    <row r="61" spans="2:6">
      <c r="B61" s="277"/>
      <c r="C61"/>
      <c r="D61"/>
      <c r="E61" s="339"/>
      <c r="F61"/>
    </row>
    <row r="62" spans="2:6">
      <c r="B62" s="277"/>
      <c r="C62"/>
      <c r="D62"/>
      <c r="E62" s="339"/>
      <c r="F62"/>
    </row>
    <row r="63" spans="2:6">
      <c r="B63" s="277"/>
      <c r="C63"/>
      <c r="D63"/>
      <c r="E63" s="339"/>
      <c r="F63"/>
    </row>
    <row r="64" spans="2:6">
      <c r="B64" s="277"/>
      <c r="C64"/>
      <c r="D64"/>
      <c r="E64" s="339"/>
      <c r="F64"/>
    </row>
    <row r="65" spans="2:6">
      <c r="B65" s="277"/>
      <c r="C65"/>
      <c r="D65"/>
      <c r="E65" s="339"/>
      <c r="F65"/>
    </row>
    <row r="66" spans="2:6">
      <c r="B66" s="277"/>
      <c r="C66"/>
      <c r="D66"/>
      <c r="E66" s="339"/>
      <c r="F66"/>
    </row>
    <row r="67" spans="2:6">
      <c r="B67" s="277"/>
      <c r="C67"/>
      <c r="D67"/>
      <c r="E67" s="339"/>
      <c r="F67"/>
    </row>
    <row r="68" spans="2:6">
      <c r="B68" s="277"/>
      <c r="C68"/>
      <c r="D68"/>
      <c r="E68" s="339"/>
      <c r="F68"/>
    </row>
    <row r="69" spans="2:6">
      <c r="B69" s="277"/>
      <c r="C69"/>
      <c r="D69"/>
      <c r="E69" s="339"/>
      <c r="F69"/>
    </row>
    <row r="70" spans="2:6">
      <c r="B70" s="277"/>
      <c r="C70"/>
      <c r="D70"/>
      <c r="E70" s="339"/>
      <c r="F70"/>
    </row>
    <row r="71" spans="2:6">
      <c r="B71" s="277"/>
      <c r="C71"/>
      <c r="D71"/>
      <c r="E71" s="339"/>
      <c r="F71"/>
    </row>
    <row r="72" spans="2:6">
      <c r="B72" s="277"/>
      <c r="C72"/>
      <c r="D72"/>
      <c r="E72" s="339"/>
      <c r="F72"/>
    </row>
    <row r="73" spans="2:6">
      <c r="B73" s="277"/>
      <c r="C73"/>
      <c r="D73"/>
      <c r="E73" s="339"/>
      <c r="F73"/>
    </row>
    <row r="74" spans="2:6">
      <c r="B74" s="277"/>
      <c r="C74"/>
      <c r="D74"/>
      <c r="E74" s="339"/>
      <c r="F74"/>
    </row>
    <row r="75" spans="2:6">
      <c r="B75" s="277"/>
      <c r="C75"/>
      <c r="D75"/>
      <c r="E75" s="339"/>
      <c r="F75"/>
    </row>
    <row r="76" spans="2:6">
      <c r="B76" s="277"/>
      <c r="C76"/>
      <c r="D76"/>
      <c r="E76" s="339"/>
      <c r="F76"/>
    </row>
    <row r="77" spans="2:6">
      <c r="B77" s="277"/>
      <c r="C77"/>
      <c r="D77"/>
      <c r="E77" s="339"/>
      <c r="F77"/>
    </row>
    <row r="78" spans="2:6">
      <c r="B78" s="277"/>
      <c r="C78"/>
      <c r="D78"/>
      <c r="E78" s="339"/>
      <c r="F78"/>
    </row>
    <row r="79" spans="2:6">
      <c r="B79" s="277"/>
      <c r="C79"/>
      <c r="D79"/>
      <c r="E79" s="339"/>
      <c r="F79"/>
    </row>
    <row r="80" spans="2:6">
      <c r="B80" s="277"/>
      <c r="C80"/>
      <c r="D80"/>
      <c r="E80" s="339"/>
      <c r="F80"/>
    </row>
    <row r="81" spans="2:6">
      <c r="B81" s="277"/>
      <c r="C81"/>
      <c r="D81"/>
      <c r="E81" s="339"/>
      <c r="F81"/>
    </row>
    <row r="82" spans="2:6">
      <c r="B82" s="277"/>
      <c r="C82"/>
      <c r="D82"/>
      <c r="E82" s="339"/>
      <c r="F82"/>
    </row>
    <row r="83" spans="2:6">
      <c r="B83" s="277"/>
      <c r="C83"/>
      <c r="D83"/>
      <c r="E83" s="339"/>
      <c r="F83"/>
    </row>
    <row r="84" spans="2:6">
      <c r="B84" s="277"/>
      <c r="C84"/>
      <c r="D84"/>
      <c r="E84" s="339"/>
      <c r="F84"/>
    </row>
    <row r="85" spans="2:6">
      <c r="B85" s="277"/>
      <c r="C85"/>
      <c r="D85"/>
      <c r="E85" s="339"/>
      <c r="F85"/>
    </row>
    <row r="86" spans="2:6">
      <c r="B86" s="277"/>
      <c r="C86"/>
      <c r="D86"/>
      <c r="E86" s="339"/>
      <c r="F86"/>
    </row>
    <row r="87" spans="2:6">
      <c r="B87" s="277"/>
      <c r="C87"/>
      <c r="D87"/>
      <c r="E87" s="339"/>
      <c r="F87"/>
    </row>
    <row r="88" spans="2:6">
      <c r="B88" s="277"/>
      <c r="C88"/>
      <c r="D88"/>
      <c r="E88" s="339"/>
      <c r="F88"/>
    </row>
    <row r="89" spans="2:6">
      <c r="B89" s="277"/>
      <c r="C89"/>
      <c r="D89"/>
      <c r="E89" s="339"/>
      <c r="F89"/>
    </row>
    <row r="90" spans="2:6">
      <c r="B90" s="277"/>
      <c r="C90"/>
      <c r="D90"/>
      <c r="E90" s="339"/>
      <c r="F90"/>
    </row>
    <row r="91" spans="2:6">
      <c r="B91" s="277"/>
      <c r="C91"/>
      <c r="D91"/>
      <c r="E91" s="339"/>
      <c r="F91"/>
    </row>
    <row r="92" spans="2:6">
      <c r="B92" s="277"/>
      <c r="C92"/>
      <c r="D92"/>
      <c r="E92" s="339"/>
      <c r="F92"/>
    </row>
    <row r="93" spans="2:6">
      <c r="B93" s="277"/>
      <c r="C93"/>
      <c r="D93"/>
      <c r="E93" s="339"/>
      <c r="F93"/>
    </row>
    <row r="94" spans="2:6">
      <c r="B94" s="277"/>
      <c r="C94"/>
      <c r="D94"/>
      <c r="E94" s="339"/>
      <c r="F94"/>
    </row>
    <row r="95" spans="2:6">
      <c r="B95" s="277"/>
      <c r="C95"/>
      <c r="D95"/>
      <c r="E95" s="339"/>
      <c r="F95"/>
    </row>
    <row r="96" spans="2:6">
      <c r="B96" s="277"/>
      <c r="C96"/>
      <c r="D96"/>
      <c r="E96" s="339"/>
      <c r="F96"/>
    </row>
    <row r="97" spans="2:6">
      <c r="B97" s="277"/>
      <c r="C97"/>
      <c r="D97"/>
      <c r="E97" s="339"/>
      <c r="F97"/>
    </row>
    <row r="98" spans="2:6">
      <c r="B98" s="277"/>
      <c r="C98"/>
      <c r="D98"/>
      <c r="E98" s="339"/>
      <c r="F98"/>
    </row>
    <row r="99" spans="2:6">
      <c r="B99" s="277"/>
      <c r="C99"/>
      <c r="D99"/>
      <c r="E99" s="339"/>
      <c r="F99"/>
    </row>
    <row r="100" spans="2:6">
      <c r="B100" s="277"/>
      <c r="C100"/>
      <c r="D100"/>
      <c r="E100" s="339"/>
      <c r="F100"/>
    </row>
    <row r="101" spans="2:6">
      <c r="B101" s="277"/>
      <c r="C101"/>
      <c r="D101"/>
      <c r="E101" s="339"/>
      <c r="F101"/>
    </row>
    <row r="102" spans="2:6">
      <c r="B102" s="277"/>
      <c r="C102"/>
      <c r="D102"/>
      <c r="E102" s="339"/>
      <c r="F102"/>
    </row>
    <row r="103" spans="2:6">
      <c r="B103" s="277"/>
      <c r="C103"/>
      <c r="D103"/>
      <c r="E103" s="339"/>
      <c r="F103"/>
    </row>
    <row r="104" spans="2:6">
      <c r="B104" s="277"/>
      <c r="C104"/>
      <c r="D104"/>
      <c r="E104" s="339"/>
      <c r="F104"/>
    </row>
    <row r="105" spans="2:6">
      <c r="B105" s="277"/>
      <c r="C105"/>
      <c r="D105"/>
      <c r="E105" s="339"/>
      <c r="F105"/>
    </row>
    <row r="106" spans="2:6">
      <c r="B106" s="277"/>
      <c r="C106"/>
      <c r="D106"/>
      <c r="E106" s="339"/>
      <c r="F106"/>
    </row>
    <row r="107" spans="2:6">
      <c r="B107" s="277"/>
      <c r="C107"/>
      <c r="D107"/>
      <c r="E107" s="339"/>
      <c r="F107"/>
    </row>
    <row r="108" spans="2:6">
      <c r="B108" s="277"/>
      <c r="C108"/>
      <c r="D108"/>
      <c r="E108" s="339"/>
      <c r="F108"/>
    </row>
    <row r="109" spans="2:6">
      <c r="B109" s="277"/>
      <c r="C109"/>
      <c r="D109"/>
      <c r="E109" s="339"/>
      <c r="F109"/>
    </row>
    <row r="110" spans="2:6">
      <c r="B110" s="277"/>
      <c r="C110"/>
      <c r="D110"/>
      <c r="E110" s="339"/>
      <c r="F110"/>
    </row>
    <row r="111" spans="2:6">
      <c r="B111" s="277"/>
      <c r="C111"/>
      <c r="D111"/>
      <c r="E111" s="339"/>
      <c r="F111"/>
    </row>
    <row r="112" spans="2:6">
      <c r="B112" s="277"/>
      <c r="C112"/>
      <c r="D112"/>
      <c r="E112" s="339"/>
      <c r="F112"/>
    </row>
    <row r="113" spans="2:6">
      <c r="B113" s="277"/>
      <c r="C113"/>
      <c r="D113"/>
      <c r="E113" s="339"/>
      <c r="F113"/>
    </row>
    <row r="114" spans="2:6">
      <c r="B114" s="277"/>
      <c r="C114"/>
      <c r="D114"/>
      <c r="E114" s="339"/>
      <c r="F114"/>
    </row>
    <row r="115" spans="2:6">
      <c r="B115" s="277"/>
      <c r="C115"/>
      <c r="D115"/>
      <c r="E115" s="339"/>
      <c r="F115"/>
    </row>
    <row r="116" spans="2:6">
      <c r="B116" s="277"/>
      <c r="C116"/>
      <c r="D116"/>
      <c r="E116" s="339"/>
      <c r="F116"/>
    </row>
    <row r="117" spans="2:6">
      <c r="B117" s="277"/>
      <c r="C117"/>
      <c r="D117"/>
      <c r="E117" s="339"/>
      <c r="F117"/>
    </row>
    <row r="118" spans="2:6">
      <c r="B118" s="277"/>
      <c r="C118"/>
      <c r="D118"/>
      <c r="E118" s="339"/>
      <c r="F118"/>
    </row>
    <row r="119" spans="2:6">
      <c r="B119" s="277"/>
      <c r="C119"/>
      <c r="D119"/>
      <c r="E119" s="339"/>
      <c r="F119"/>
    </row>
    <row r="120" spans="2:6">
      <c r="B120" s="277"/>
      <c r="C120"/>
      <c r="D120"/>
      <c r="E120" s="339"/>
      <c r="F120"/>
    </row>
    <row r="121" spans="2:6">
      <c r="B121" s="277"/>
      <c r="C121"/>
      <c r="D121"/>
      <c r="E121" s="339"/>
      <c r="F121"/>
    </row>
    <row r="122" spans="2:6">
      <c r="B122" s="277"/>
      <c r="C122"/>
      <c r="D122"/>
      <c r="E122" s="339"/>
      <c r="F122"/>
    </row>
    <row r="123" spans="2:6">
      <c r="B123" s="277"/>
      <c r="C123"/>
      <c r="D123"/>
      <c r="E123" s="339"/>
      <c r="F123"/>
    </row>
    <row r="124" spans="2:6">
      <c r="B124" s="277"/>
      <c r="C124"/>
      <c r="D124"/>
      <c r="E124" s="339"/>
      <c r="F124"/>
    </row>
    <row r="125" spans="2:6">
      <c r="B125" s="277"/>
      <c r="C125"/>
      <c r="D125"/>
      <c r="E125" s="339"/>
      <c r="F125"/>
    </row>
    <row r="126" spans="2:6">
      <c r="B126" s="277"/>
      <c r="C126"/>
      <c r="D126"/>
      <c r="E126" s="339"/>
      <c r="F126"/>
    </row>
    <row r="127" spans="2:6">
      <c r="B127" s="277"/>
      <c r="C127"/>
      <c r="D127"/>
      <c r="E127" s="339"/>
      <c r="F127"/>
    </row>
    <row r="128" spans="2:6">
      <c r="B128" s="277"/>
      <c r="C128"/>
      <c r="D128"/>
      <c r="E128" s="339"/>
      <c r="F128"/>
    </row>
    <row r="129" spans="2:6">
      <c r="B129" s="277"/>
      <c r="C129"/>
      <c r="D129"/>
      <c r="E129" s="339"/>
      <c r="F129"/>
    </row>
    <row r="130" spans="2:6">
      <c r="B130" s="277"/>
      <c r="C130"/>
      <c r="D130"/>
      <c r="E130" s="339"/>
      <c r="F130"/>
    </row>
    <row r="131" spans="2:6">
      <c r="B131" s="277"/>
      <c r="C131"/>
      <c r="D131"/>
      <c r="E131" s="339"/>
      <c r="F131"/>
    </row>
    <row r="132" spans="2:6">
      <c r="B132" s="277"/>
      <c r="C132"/>
      <c r="D132"/>
      <c r="E132" s="339"/>
      <c r="F132"/>
    </row>
    <row r="133" spans="2:6">
      <c r="B133" s="277"/>
      <c r="C133"/>
      <c r="D133"/>
      <c r="E133" s="339"/>
      <c r="F133"/>
    </row>
    <row r="134" spans="2:6">
      <c r="B134" s="277"/>
      <c r="C134"/>
      <c r="D134"/>
      <c r="E134" s="339"/>
      <c r="F134"/>
    </row>
    <row r="135" spans="2:6">
      <c r="B135" s="277"/>
      <c r="C135"/>
      <c r="D135"/>
      <c r="E135" s="339"/>
      <c r="F135"/>
    </row>
    <row r="136" spans="2:6">
      <c r="B136" s="277"/>
      <c r="C136"/>
      <c r="D136"/>
      <c r="E136" s="339"/>
      <c r="F136"/>
    </row>
    <row r="137" spans="2:6">
      <c r="B137" s="277"/>
      <c r="C137"/>
      <c r="D137"/>
      <c r="E137" s="339"/>
      <c r="F137"/>
    </row>
    <row r="138" spans="2:6">
      <c r="B138" s="277"/>
      <c r="C138"/>
      <c r="D138"/>
      <c r="E138" s="339"/>
      <c r="F138"/>
    </row>
    <row r="139" spans="2:6">
      <c r="B139" s="277"/>
      <c r="C139"/>
      <c r="D139"/>
      <c r="E139" s="339"/>
      <c r="F139"/>
    </row>
    <row r="140" spans="2:6">
      <c r="B140" s="277"/>
      <c r="C140"/>
      <c r="D140"/>
      <c r="E140" s="339"/>
      <c r="F140"/>
    </row>
    <row r="141" spans="2:6">
      <c r="B141" s="277"/>
      <c r="C141"/>
      <c r="D141"/>
      <c r="E141" s="339"/>
      <c r="F141"/>
    </row>
    <row r="142" spans="2:6">
      <c r="B142" s="277"/>
      <c r="C142"/>
      <c r="D142"/>
      <c r="E142" s="339"/>
      <c r="F142"/>
    </row>
    <row r="143" spans="2:6">
      <c r="B143" s="277"/>
      <c r="C143"/>
      <c r="D143"/>
      <c r="E143" s="339"/>
      <c r="F143"/>
    </row>
    <row r="144" spans="2:6">
      <c r="B144" s="277"/>
      <c r="C144"/>
      <c r="D144"/>
      <c r="E144" s="339"/>
      <c r="F144"/>
    </row>
    <row r="145" spans="2:6">
      <c r="B145" s="277"/>
      <c r="C145"/>
      <c r="D145"/>
      <c r="E145" s="339"/>
      <c r="F145"/>
    </row>
    <row r="146" spans="2:6">
      <c r="B146" s="277"/>
      <c r="C146"/>
      <c r="D146"/>
      <c r="E146" s="339"/>
      <c r="F146"/>
    </row>
    <row r="147" spans="2:6">
      <c r="B147" s="277"/>
      <c r="C147"/>
      <c r="D147"/>
      <c r="E147" s="339"/>
      <c r="F147"/>
    </row>
    <row r="148" spans="2:6">
      <c r="B148" s="277"/>
      <c r="C148"/>
      <c r="D148"/>
      <c r="E148" s="339"/>
      <c r="F148"/>
    </row>
    <row r="149" spans="2:6">
      <c r="B149" s="277"/>
      <c r="C149"/>
      <c r="D149"/>
      <c r="E149" s="339"/>
      <c r="F149"/>
    </row>
    <row r="150" spans="2:6">
      <c r="B150" s="277"/>
      <c r="C150"/>
      <c r="D150"/>
      <c r="E150" s="339"/>
      <c r="F150"/>
    </row>
    <row r="151" spans="2:6">
      <c r="B151" s="277"/>
      <c r="C151"/>
      <c r="D151"/>
      <c r="E151" s="339"/>
      <c r="F151"/>
    </row>
    <row r="152" spans="2:6">
      <c r="B152" s="277"/>
      <c r="C152"/>
      <c r="D152"/>
      <c r="E152" s="339"/>
      <c r="F152"/>
    </row>
    <row r="153" spans="2:6">
      <c r="B153" s="277"/>
      <c r="C153"/>
      <c r="D153"/>
      <c r="E153" s="339"/>
      <c r="F153"/>
    </row>
    <row r="154" spans="2:6">
      <c r="B154" s="277"/>
      <c r="C154"/>
      <c r="D154"/>
      <c r="E154" s="339"/>
      <c r="F154"/>
    </row>
    <row r="155" spans="2:6">
      <c r="B155" s="277"/>
      <c r="C155"/>
      <c r="D155"/>
      <c r="E155" s="339"/>
      <c r="F155"/>
    </row>
    <row r="156" spans="2:6">
      <c r="B156" s="277"/>
      <c r="C156"/>
      <c r="D156"/>
      <c r="E156" s="339"/>
      <c r="F156"/>
    </row>
    <row r="157" spans="2:6">
      <c r="B157" s="277"/>
      <c r="C157"/>
      <c r="D157"/>
      <c r="E157" s="339"/>
      <c r="F157"/>
    </row>
    <row r="158" spans="2:6">
      <c r="B158" s="277"/>
      <c r="C158"/>
      <c r="D158"/>
      <c r="E158" s="339"/>
      <c r="F158"/>
    </row>
    <row r="159" spans="2:6">
      <c r="B159" s="277"/>
      <c r="C159"/>
      <c r="D159"/>
      <c r="E159" s="339"/>
      <c r="F159"/>
    </row>
    <row r="160" spans="2:6">
      <c r="B160" s="277"/>
      <c r="C160"/>
      <c r="D160"/>
      <c r="E160" s="339"/>
      <c r="F160"/>
    </row>
    <row r="161" spans="2:6">
      <c r="B161" s="277"/>
      <c r="C161"/>
      <c r="D161"/>
      <c r="E161" s="339"/>
      <c r="F161"/>
    </row>
    <row r="162" spans="2:6">
      <c r="B162" s="277"/>
      <c r="C162"/>
      <c r="D162"/>
      <c r="E162" s="339"/>
      <c r="F162"/>
    </row>
    <row r="163" spans="2:6">
      <c r="B163" s="277"/>
      <c r="C163"/>
      <c r="D163"/>
      <c r="E163" s="339"/>
      <c r="F163"/>
    </row>
    <row r="164" spans="2:6">
      <c r="B164" s="277"/>
      <c r="C164"/>
      <c r="D164"/>
      <c r="E164" s="339"/>
      <c r="F164"/>
    </row>
    <row r="165" spans="2:6">
      <c r="B165" s="277"/>
      <c r="C165"/>
      <c r="D165"/>
      <c r="E165" s="339"/>
      <c r="F165"/>
    </row>
    <row r="166" spans="2:6">
      <c r="B166" s="277"/>
      <c r="C166"/>
      <c r="D166"/>
      <c r="E166" s="339"/>
      <c r="F166"/>
    </row>
    <row r="167" spans="2:6">
      <c r="B167" s="277"/>
      <c r="C167"/>
      <c r="D167"/>
      <c r="E167" s="339"/>
      <c r="F167"/>
    </row>
    <row r="168" spans="2:6">
      <c r="B168" s="277"/>
      <c r="C168"/>
      <c r="D168"/>
      <c r="E168" s="339"/>
      <c r="F168"/>
    </row>
    <row r="169" spans="2:6">
      <c r="B169" s="277"/>
      <c r="C169"/>
      <c r="D169"/>
      <c r="E169" s="339"/>
      <c r="F169"/>
    </row>
    <row r="170" spans="2:6">
      <c r="B170" s="277"/>
      <c r="C170"/>
      <c r="D170"/>
      <c r="E170" s="339"/>
      <c r="F170"/>
    </row>
    <row r="171" spans="2:6">
      <c r="B171" s="277"/>
      <c r="C171"/>
      <c r="D171"/>
      <c r="E171" s="339"/>
      <c r="F171"/>
    </row>
    <row r="172" spans="2:6">
      <c r="B172" s="277"/>
      <c r="C172"/>
      <c r="D172"/>
      <c r="E172" s="339"/>
      <c r="F172"/>
    </row>
    <row r="173" spans="2:6">
      <c r="B173" s="277"/>
      <c r="C173"/>
      <c r="D173"/>
      <c r="E173" s="339"/>
      <c r="F173"/>
    </row>
    <row r="174" spans="2:6">
      <c r="B174" s="277"/>
      <c r="C174"/>
      <c r="D174"/>
      <c r="E174" s="339"/>
      <c r="F174"/>
    </row>
    <row r="175" spans="2:6">
      <c r="B175" s="277"/>
      <c r="C175"/>
      <c r="D175"/>
      <c r="E175" s="339"/>
      <c r="F175"/>
    </row>
    <row r="176" spans="2:6">
      <c r="B176" s="277"/>
      <c r="C176"/>
      <c r="D176"/>
      <c r="E176" s="339"/>
      <c r="F176"/>
    </row>
    <row r="177" spans="2:6">
      <c r="B177" s="277"/>
      <c r="C177"/>
      <c r="D177"/>
      <c r="E177" s="339"/>
      <c r="F177"/>
    </row>
    <row r="178" spans="2:6">
      <c r="B178" s="277"/>
      <c r="C178"/>
      <c r="D178"/>
      <c r="E178" s="339"/>
      <c r="F178"/>
    </row>
    <row r="179" spans="2:6">
      <c r="B179" s="277"/>
      <c r="C179"/>
      <c r="D179"/>
      <c r="E179" s="339"/>
      <c r="F179"/>
    </row>
    <row r="180" spans="2:6">
      <c r="B180" s="277"/>
      <c r="C180"/>
      <c r="D180"/>
      <c r="E180" s="339"/>
      <c r="F180"/>
    </row>
    <row r="181" spans="2:6">
      <c r="B181" s="277"/>
      <c r="C181"/>
      <c r="D181"/>
      <c r="E181" s="339"/>
      <c r="F181"/>
    </row>
    <row r="182" spans="2:6">
      <c r="B182" s="277"/>
      <c r="C182"/>
      <c r="D182"/>
      <c r="E182" s="339"/>
      <c r="F182"/>
    </row>
    <row r="183" spans="2:6">
      <c r="B183" s="277"/>
      <c r="C183"/>
      <c r="D183"/>
      <c r="E183" s="339"/>
      <c r="F183"/>
    </row>
    <row r="184" spans="2:6">
      <c r="B184" s="277"/>
      <c r="C184"/>
      <c r="D184"/>
      <c r="E184" s="339"/>
      <c r="F184"/>
    </row>
    <row r="185" spans="2:6">
      <c r="B185" s="277"/>
      <c r="C185"/>
      <c r="D185"/>
      <c r="E185" s="339"/>
      <c r="F185"/>
    </row>
    <row r="186" spans="2:6">
      <c r="B186" s="277"/>
      <c r="C186"/>
      <c r="D186"/>
      <c r="E186" s="339"/>
      <c r="F186"/>
    </row>
    <row r="187" spans="2:6">
      <c r="B187" s="277"/>
      <c r="C187"/>
      <c r="D187"/>
      <c r="E187" s="339"/>
      <c r="F187"/>
    </row>
    <row r="188" spans="2:6">
      <c r="B188" s="277"/>
      <c r="C188"/>
      <c r="D188"/>
      <c r="E188" s="339"/>
      <c r="F188"/>
    </row>
    <row r="189" spans="2:6">
      <c r="B189" s="277"/>
      <c r="C189"/>
      <c r="D189"/>
      <c r="E189" s="339"/>
      <c r="F189"/>
    </row>
    <row r="190" spans="2:6">
      <c r="B190" s="277"/>
      <c r="C190"/>
      <c r="D190"/>
      <c r="E190" s="339"/>
      <c r="F190"/>
    </row>
    <row r="191" spans="2:6">
      <c r="B191" s="277"/>
      <c r="C191"/>
      <c r="D191"/>
      <c r="E191" s="339"/>
      <c r="F191"/>
    </row>
    <row r="192" spans="2:6">
      <c r="B192" s="277"/>
      <c r="C192"/>
      <c r="D192"/>
      <c r="E192" s="339"/>
      <c r="F192"/>
    </row>
    <row r="193" spans="2:6">
      <c r="B193" s="277"/>
      <c r="C193"/>
      <c r="D193"/>
      <c r="E193" s="339"/>
      <c r="F193"/>
    </row>
    <row r="194" spans="2:6">
      <c r="B194" s="277"/>
      <c r="C194"/>
      <c r="D194"/>
      <c r="E194" s="339"/>
      <c r="F194"/>
    </row>
    <row r="195" spans="2:6">
      <c r="B195" s="277"/>
      <c r="C195"/>
      <c r="D195"/>
      <c r="E195" s="339"/>
      <c r="F195"/>
    </row>
    <row r="196" spans="2:6">
      <c r="B196" s="277"/>
      <c r="C196"/>
      <c r="D196"/>
      <c r="E196" s="339"/>
      <c r="F196"/>
    </row>
    <row r="197" spans="2:6">
      <c r="B197" s="277"/>
      <c r="C197"/>
      <c r="D197"/>
      <c r="E197" s="339"/>
      <c r="F197"/>
    </row>
    <row r="198" spans="2:6">
      <c r="B198" s="277"/>
      <c r="C198"/>
      <c r="D198"/>
      <c r="E198" s="339"/>
      <c r="F198"/>
    </row>
    <row r="199" spans="2:6">
      <c r="B199" s="277"/>
      <c r="C199"/>
      <c r="D199"/>
      <c r="E199" s="339"/>
      <c r="F199"/>
    </row>
    <row r="200" spans="2:6">
      <c r="B200" s="277"/>
      <c r="C200"/>
      <c r="D200"/>
      <c r="E200" s="339"/>
      <c r="F200"/>
    </row>
    <row r="201" spans="2:6">
      <c r="B201" s="277"/>
      <c r="C201"/>
      <c r="D201"/>
      <c r="E201" s="339"/>
      <c r="F201"/>
    </row>
    <row r="202" spans="2:6">
      <c r="B202" s="277"/>
      <c r="C202"/>
      <c r="D202"/>
      <c r="E202" s="339"/>
      <c r="F202"/>
    </row>
    <row r="203" spans="2:6">
      <c r="B203" s="277"/>
      <c r="C203"/>
      <c r="D203"/>
      <c r="E203" s="339"/>
      <c r="F203"/>
    </row>
    <row r="204" spans="2:6">
      <c r="B204" s="277"/>
      <c r="C204"/>
      <c r="D204"/>
      <c r="E204" s="339"/>
      <c r="F204"/>
    </row>
    <row r="205" spans="2:6">
      <c r="B205" s="277"/>
      <c r="C205"/>
      <c r="D205"/>
      <c r="E205" s="339"/>
      <c r="F205"/>
    </row>
    <row r="206" spans="2:6">
      <c r="B206" s="277"/>
      <c r="C206"/>
      <c r="D206"/>
      <c r="E206" s="339"/>
      <c r="F206"/>
    </row>
    <row r="207" spans="2:6">
      <c r="B207" s="277"/>
      <c r="C207"/>
      <c r="D207"/>
      <c r="E207" s="339"/>
      <c r="F207"/>
    </row>
    <row r="208" spans="2:6">
      <c r="B208" s="277"/>
      <c r="C208"/>
      <c r="D208"/>
      <c r="E208" s="339"/>
      <c r="F208"/>
    </row>
    <row r="209" spans="2:6">
      <c r="B209" s="277"/>
      <c r="C209"/>
      <c r="D209"/>
      <c r="E209" s="339"/>
      <c r="F209"/>
    </row>
    <row r="210" spans="2:6">
      <c r="B210" s="277"/>
      <c r="C210"/>
      <c r="D210"/>
      <c r="E210" s="339"/>
      <c r="F210"/>
    </row>
    <row r="211" spans="2:6">
      <c r="B211" s="277"/>
      <c r="C211"/>
      <c r="D211"/>
      <c r="E211" s="339"/>
      <c r="F211"/>
    </row>
    <row r="212" spans="2:6">
      <c r="B212" s="277"/>
      <c r="C212"/>
      <c r="D212"/>
      <c r="E212" s="339"/>
      <c r="F212"/>
    </row>
    <row r="213" spans="2:6">
      <c r="B213" s="277"/>
      <c r="C213"/>
      <c r="D213"/>
      <c r="E213" s="339"/>
      <c r="F213"/>
    </row>
    <row r="214" spans="2:6">
      <c r="B214" s="277"/>
      <c r="C214"/>
      <c r="D214"/>
      <c r="E214" s="339"/>
      <c r="F214"/>
    </row>
    <row r="215" spans="2:6">
      <c r="B215" s="277"/>
      <c r="C215"/>
      <c r="D215"/>
      <c r="E215" s="339"/>
      <c r="F215"/>
    </row>
    <row r="216" spans="2:6">
      <c r="B216" s="277"/>
      <c r="C216"/>
      <c r="D216"/>
      <c r="E216" s="339"/>
      <c r="F216"/>
    </row>
    <row r="217" spans="2:6">
      <c r="B217" s="277"/>
      <c r="C217"/>
      <c r="D217"/>
      <c r="E217" s="339"/>
      <c r="F217"/>
    </row>
    <row r="218" spans="2:6">
      <c r="B218" s="277"/>
      <c r="C218"/>
      <c r="D218"/>
      <c r="E218" s="339"/>
      <c r="F218"/>
    </row>
    <row r="219" spans="2:6">
      <c r="B219" s="277"/>
      <c r="C219"/>
      <c r="D219"/>
      <c r="E219" s="339"/>
      <c r="F219"/>
    </row>
    <row r="220" spans="2:6">
      <c r="B220" s="277"/>
      <c r="C220"/>
      <c r="D220"/>
      <c r="E220" s="339"/>
      <c r="F220"/>
    </row>
    <row r="221" spans="2:6">
      <c r="B221" s="277"/>
      <c r="C221"/>
      <c r="D221"/>
      <c r="E221" s="339"/>
      <c r="F221"/>
    </row>
    <row r="222" spans="2:6">
      <c r="B222" s="277"/>
      <c r="C222"/>
      <c r="D222"/>
      <c r="E222" s="339"/>
      <c r="F222"/>
    </row>
    <row r="223" spans="2:6">
      <c r="B223" s="277"/>
      <c r="C223"/>
      <c r="D223"/>
      <c r="E223" s="339"/>
      <c r="F223"/>
    </row>
    <row r="224" spans="2:6">
      <c r="B224" s="277"/>
      <c r="C224"/>
      <c r="D224"/>
      <c r="E224" s="339"/>
      <c r="F224"/>
    </row>
    <row r="225" spans="2:6">
      <c r="B225" s="277"/>
      <c r="C225"/>
      <c r="D225"/>
      <c r="E225" s="339"/>
      <c r="F225"/>
    </row>
    <row r="226" spans="2:6">
      <c r="B226" s="277"/>
      <c r="C226"/>
      <c r="D226"/>
      <c r="E226" s="339"/>
      <c r="F226"/>
    </row>
    <row r="227" spans="2:6">
      <c r="B227" s="277"/>
      <c r="C227"/>
      <c r="D227"/>
      <c r="E227" s="339"/>
      <c r="F227"/>
    </row>
    <row r="228" spans="2:6">
      <c r="B228" s="277"/>
      <c r="C228"/>
      <c r="D228"/>
      <c r="E228" s="339"/>
      <c r="F228"/>
    </row>
    <row r="229" spans="2:6">
      <c r="B229" s="277"/>
      <c r="C229"/>
      <c r="D229"/>
      <c r="E229" s="339"/>
      <c r="F229"/>
    </row>
    <row r="230" spans="2:6">
      <c r="B230" s="277"/>
      <c r="C230"/>
      <c r="D230"/>
      <c r="E230" s="339"/>
      <c r="F230"/>
    </row>
    <row r="231" spans="2:6">
      <c r="B231" s="277"/>
      <c r="C231"/>
      <c r="D231"/>
      <c r="E231" s="339"/>
      <c r="F231"/>
    </row>
    <row r="232" spans="2:6">
      <c r="B232" s="277"/>
      <c r="C232"/>
      <c r="D232"/>
      <c r="E232" s="339"/>
      <c r="F232"/>
    </row>
    <row r="233" spans="2:6">
      <c r="B233" s="277"/>
      <c r="C233"/>
      <c r="D233"/>
      <c r="E233" s="339"/>
      <c r="F233"/>
    </row>
    <row r="234" spans="2:6">
      <c r="B234" s="277"/>
      <c r="C234"/>
      <c r="D234"/>
      <c r="E234" s="339"/>
      <c r="F234"/>
    </row>
    <row r="235" spans="2:6">
      <c r="B235" s="277"/>
      <c r="C235"/>
      <c r="D235"/>
      <c r="E235" s="339"/>
      <c r="F235"/>
    </row>
    <row r="236" spans="2:6">
      <c r="B236" s="277"/>
      <c r="C236"/>
      <c r="D236"/>
      <c r="E236" s="339"/>
      <c r="F236"/>
    </row>
    <row r="237" spans="2:6">
      <c r="B237" s="277"/>
      <c r="C237"/>
      <c r="D237"/>
      <c r="E237" s="339"/>
      <c r="F237"/>
    </row>
    <row r="238" spans="2:6">
      <c r="B238" s="277"/>
      <c r="C238"/>
      <c r="D238"/>
      <c r="E238" s="339"/>
      <c r="F238"/>
    </row>
  </sheetData>
  <protectedRanges>
    <protectedRange sqref="B6:B8" name="atração"/>
  </protectedRange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17D1-4E0F-461C-B98A-45C5BB5288FB}">
  <sheetPr codeName="Planilha33"/>
  <dimension ref="A1:F2403"/>
  <sheetViews>
    <sheetView showGridLines="0" workbookViewId="0">
      <selection activeCell="E4" sqref="E4"/>
    </sheetView>
  </sheetViews>
  <sheetFormatPr defaultColWidth="9.140625" defaultRowHeight="15"/>
  <cols>
    <col min="1" max="1" width="11.5703125" style="1" bestFit="1" customWidth="1"/>
    <col min="2" max="2" width="13.140625" style="1" bestFit="1" customWidth="1"/>
    <col min="3" max="3" width="6.85546875" style="1" bestFit="1" customWidth="1"/>
    <col min="4" max="4" width="14.28515625" style="1" bestFit="1" customWidth="1"/>
    <col min="5" max="5" width="20.85546875" style="1" bestFit="1" customWidth="1"/>
    <col min="6" max="6" width="10.42578125" style="1" bestFit="1" customWidth="1"/>
    <col min="7" max="16384" width="9.140625" style="1"/>
  </cols>
  <sheetData>
    <row r="1" spans="1:6">
      <c r="A1" s="162" t="s">
        <v>147</v>
      </c>
      <c r="B1" s="161" t="s">
        <v>34</v>
      </c>
      <c r="C1" s="161" t="s">
        <v>614</v>
      </c>
      <c r="D1" s="161" t="s">
        <v>32</v>
      </c>
      <c r="E1" s="161" t="s">
        <v>613</v>
      </c>
      <c r="F1" s="160" t="s">
        <v>35</v>
      </c>
    </row>
    <row r="2" spans="1:6">
      <c r="A2" s="55">
        <v>43125</v>
      </c>
      <c r="B2" s="1" t="s">
        <v>11</v>
      </c>
      <c r="C2" s="1" t="s">
        <v>52</v>
      </c>
      <c r="D2" s="1" t="s">
        <v>612</v>
      </c>
      <c r="E2" s="1" t="s">
        <v>606</v>
      </c>
      <c r="F2" s="3">
        <v>1208</v>
      </c>
    </row>
    <row r="3" spans="1:6">
      <c r="A3" s="55">
        <v>43125</v>
      </c>
      <c r="B3" s="1" t="s">
        <v>18</v>
      </c>
      <c r="C3" s="1" t="s">
        <v>61</v>
      </c>
      <c r="D3" s="1" t="s">
        <v>62</v>
      </c>
      <c r="E3" s="1" t="s">
        <v>608</v>
      </c>
      <c r="F3" s="3">
        <v>1255</v>
      </c>
    </row>
    <row r="4" spans="1:6">
      <c r="A4" s="55">
        <v>43125</v>
      </c>
      <c r="B4" s="1" t="s">
        <v>11</v>
      </c>
      <c r="C4" s="1" t="s">
        <v>39</v>
      </c>
      <c r="D4" s="1" t="s">
        <v>92</v>
      </c>
      <c r="E4" s="1" t="s">
        <v>608</v>
      </c>
      <c r="F4" s="3">
        <v>4032</v>
      </c>
    </row>
    <row r="5" spans="1:6">
      <c r="A5" s="55">
        <v>43125</v>
      </c>
      <c r="B5" s="1" t="s">
        <v>11</v>
      </c>
      <c r="C5" s="1" t="s">
        <v>52</v>
      </c>
      <c r="D5" s="1" t="s">
        <v>86</v>
      </c>
      <c r="E5" s="1" t="s">
        <v>603</v>
      </c>
      <c r="F5" s="3">
        <v>6223</v>
      </c>
    </row>
    <row r="6" spans="1:6">
      <c r="A6" s="55">
        <v>43126</v>
      </c>
      <c r="B6" s="1" t="s">
        <v>11</v>
      </c>
      <c r="C6" s="1" t="s">
        <v>52</v>
      </c>
      <c r="D6" s="1" t="s">
        <v>86</v>
      </c>
      <c r="E6" s="1" t="s">
        <v>605</v>
      </c>
      <c r="F6" s="3">
        <v>3578</v>
      </c>
    </row>
    <row r="7" spans="1:6">
      <c r="A7" s="55">
        <v>43126</v>
      </c>
      <c r="B7" s="1" t="s">
        <v>11</v>
      </c>
      <c r="C7" s="1" t="s">
        <v>99</v>
      </c>
      <c r="D7" s="1" t="s">
        <v>604</v>
      </c>
      <c r="E7" s="1" t="s">
        <v>611</v>
      </c>
      <c r="F7" s="3">
        <v>2102</v>
      </c>
    </row>
    <row r="8" spans="1:6">
      <c r="A8" s="55">
        <v>43126</v>
      </c>
      <c r="B8" s="1" t="s">
        <v>11</v>
      </c>
      <c r="C8" s="1" t="s">
        <v>52</v>
      </c>
      <c r="D8" s="1" t="s">
        <v>86</v>
      </c>
      <c r="E8" s="1" t="s">
        <v>611</v>
      </c>
      <c r="F8" s="3">
        <v>3827</v>
      </c>
    </row>
    <row r="9" spans="1:6">
      <c r="A9" s="55">
        <v>43126</v>
      </c>
      <c r="B9" s="1" t="s">
        <v>4</v>
      </c>
      <c r="C9" s="1" t="s">
        <v>3</v>
      </c>
      <c r="D9" s="1" t="s">
        <v>70</v>
      </c>
      <c r="E9" s="1" t="s">
        <v>611</v>
      </c>
      <c r="F9" s="3">
        <v>1931</v>
      </c>
    </row>
    <row r="10" spans="1:6">
      <c r="A10" s="55">
        <v>43127</v>
      </c>
      <c r="B10" s="1" t="s">
        <v>18</v>
      </c>
      <c r="C10" s="1" t="s">
        <v>61</v>
      </c>
      <c r="D10" s="1" t="s">
        <v>62</v>
      </c>
      <c r="E10" s="1" t="s">
        <v>600</v>
      </c>
      <c r="F10" s="3">
        <v>5596</v>
      </c>
    </row>
    <row r="11" spans="1:6">
      <c r="A11" s="55">
        <v>43128</v>
      </c>
      <c r="B11" s="1" t="s">
        <v>18</v>
      </c>
      <c r="C11" s="1" t="s">
        <v>61</v>
      </c>
      <c r="D11" s="1" t="s">
        <v>62</v>
      </c>
      <c r="E11" s="1" t="s">
        <v>607</v>
      </c>
      <c r="F11" s="3">
        <v>937</v>
      </c>
    </row>
    <row r="12" spans="1:6">
      <c r="A12" s="55">
        <v>43128</v>
      </c>
      <c r="B12" s="1" t="s">
        <v>11</v>
      </c>
      <c r="C12" s="1" t="s">
        <v>39</v>
      </c>
      <c r="D12" s="1" t="s">
        <v>92</v>
      </c>
      <c r="E12" s="1" t="s">
        <v>608</v>
      </c>
      <c r="F12" s="3">
        <v>5472</v>
      </c>
    </row>
    <row r="13" spans="1:6">
      <c r="A13" s="55">
        <v>43130</v>
      </c>
      <c r="B13" s="1" t="s">
        <v>11</v>
      </c>
      <c r="C13" s="1" t="s">
        <v>39</v>
      </c>
      <c r="D13" s="1" t="s">
        <v>92</v>
      </c>
      <c r="E13" s="1" t="s">
        <v>608</v>
      </c>
      <c r="F13" s="3">
        <v>5435</v>
      </c>
    </row>
    <row r="14" spans="1:6">
      <c r="A14" s="55">
        <v>43130</v>
      </c>
      <c r="B14" s="1" t="s">
        <v>11</v>
      </c>
      <c r="C14" s="1" t="s">
        <v>39</v>
      </c>
      <c r="D14" s="1" t="s">
        <v>92</v>
      </c>
      <c r="E14" s="1" t="s">
        <v>609</v>
      </c>
      <c r="F14" s="3">
        <v>3758</v>
      </c>
    </row>
    <row r="15" spans="1:6">
      <c r="A15" s="55">
        <v>43133</v>
      </c>
      <c r="B15" s="1" t="s">
        <v>4</v>
      </c>
      <c r="C15" s="1" t="s">
        <v>3</v>
      </c>
      <c r="D15" s="1" t="s">
        <v>58</v>
      </c>
      <c r="E15" s="1" t="s">
        <v>606</v>
      </c>
      <c r="F15" s="3">
        <v>4798</v>
      </c>
    </row>
    <row r="16" spans="1:6">
      <c r="A16" s="55">
        <v>43134</v>
      </c>
      <c r="B16" s="1" t="s">
        <v>11</v>
      </c>
      <c r="C16" s="1" t="s">
        <v>52</v>
      </c>
      <c r="D16" s="1" t="s">
        <v>86</v>
      </c>
      <c r="E16" s="1" t="s">
        <v>605</v>
      </c>
      <c r="F16" s="3">
        <v>5108</v>
      </c>
    </row>
    <row r="17" spans="1:6">
      <c r="A17" s="55">
        <v>43138</v>
      </c>
      <c r="B17" s="1" t="s">
        <v>4</v>
      </c>
      <c r="C17" s="1" t="s">
        <v>3</v>
      </c>
      <c r="D17" s="1" t="s">
        <v>70</v>
      </c>
      <c r="E17" s="1" t="s">
        <v>608</v>
      </c>
      <c r="F17" s="3">
        <v>5739</v>
      </c>
    </row>
    <row r="18" spans="1:6">
      <c r="A18" s="55">
        <v>43139</v>
      </c>
      <c r="B18" s="1" t="s">
        <v>11</v>
      </c>
      <c r="C18" s="1" t="s">
        <v>52</v>
      </c>
      <c r="D18" s="1" t="s">
        <v>86</v>
      </c>
      <c r="E18" s="1" t="s">
        <v>605</v>
      </c>
      <c r="F18" s="3">
        <v>4245</v>
      </c>
    </row>
    <row r="19" spans="1:6">
      <c r="A19" s="55">
        <v>43139</v>
      </c>
      <c r="B19" s="1" t="s">
        <v>11</v>
      </c>
      <c r="C19" s="1" t="s">
        <v>52</v>
      </c>
      <c r="D19" s="1" t="s">
        <v>612</v>
      </c>
      <c r="E19" s="1" t="s">
        <v>600</v>
      </c>
      <c r="F19" s="3">
        <v>5420</v>
      </c>
    </row>
    <row r="20" spans="1:6">
      <c r="A20" s="55">
        <v>43140</v>
      </c>
      <c r="B20" s="1" t="s">
        <v>4</v>
      </c>
      <c r="C20" s="1" t="s">
        <v>44</v>
      </c>
      <c r="D20" s="1" t="s">
        <v>60</v>
      </c>
      <c r="E20" s="1" t="s">
        <v>611</v>
      </c>
      <c r="F20" s="3">
        <v>3606</v>
      </c>
    </row>
    <row r="21" spans="1:6">
      <c r="A21" s="55">
        <v>43140</v>
      </c>
      <c r="B21" s="1" t="s">
        <v>18</v>
      </c>
      <c r="C21" s="1" t="s">
        <v>61</v>
      </c>
      <c r="D21" s="1" t="s">
        <v>62</v>
      </c>
      <c r="E21" s="1" t="s">
        <v>611</v>
      </c>
      <c r="F21" s="3">
        <v>5479</v>
      </c>
    </row>
    <row r="22" spans="1:6">
      <c r="A22" s="55">
        <v>43140</v>
      </c>
      <c r="B22" s="1" t="s">
        <v>4</v>
      </c>
      <c r="C22" s="1" t="s">
        <v>3</v>
      </c>
      <c r="D22" s="1" t="s">
        <v>70</v>
      </c>
      <c r="E22" s="1" t="s">
        <v>606</v>
      </c>
      <c r="F22" s="3">
        <v>6303</v>
      </c>
    </row>
    <row r="23" spans="1:6">
      <c r="A23" s="55">
        <v>43141</v>
      </c>
      <c r="B23" s="1" t="s">
        <v>4</v>
      </c>
      <c r="C23" s="1" t="s">
        <v>44</v>
      </c>
      <c r="D23" s="1" t="s">
        <v>60</v>
      </c>
      <c r="E23" s="1" t="s">
        <v>608</v>
      </c>
      <c r="F23" s="3">
        <v>4207</v>
      </c>
    </row>
    <row r="24" spans="1:6">
      <c r="A24" s="55">
        <v>43142</v>
      </c>
      <c r="B24" s="1" t="s">
        <v>11</v>
      </c>
      <c r="C24" s="1" t="s">
        <v>39</v>
      </c>
      <c r="D24" s="1" t="s">
        <v>92</v>
      </c>
      <c r="E24" s="1" t="s">
        <v>600</v>
      </c>
      <c r="F24" s="3">
        <v>5006</v>
      </c>
    </row>
    <row r="25" spans="1:6">
      <c r="A25" s="55">
        <v>43142</v>
      </c>
      <c r="B25" s="1" t="s">
        <v>4</v>
      </c>
      <c r="C25" s="1" t="s">
        <v>56</v>
      </c>
      <c r="D25" s="1" t="s">
        <v>610</v>
      </c>
      <c r="E25" s="1" t="s">
        <v>608</v>
      </c>
      <c r="F25" s="3">
        <v>1639</v>
      </c>
    </row>
    <row r="26" spans="1:6">
      <c r="A26" s="55">
        <v>43142</v>
      </c>
      <c r="B26" s="1" t="s">
        <v>4</v>
      </c>
      <c r="C26" s="1" t="s">
        <v>44</v>
      </c>
      <c r="D26" s="1" t="s">
        <v>60</v>
      </c>
      <c r="E26" s="1" t="s">
        <v>605</v>
      </c>
      <c r="F26" s="3">
        <v>4350</v>
      </c>
    </row>
    <row r="27" spans="1:6">
      <c r="A27" s="55">
        <v>43143</v>
      </c>
      <c r="B27" s="1" t="s">
        <v>601</v>
      </c>
      <c r="C27" s="1" t="s">
        <v>29</v>
      </c>
      <c r="D27" s="1" t="s">
        <v>31</v>
      </c>
      <c r="E27" s="1" t="s">
        <v>605</v>
      </c>
      <c r="F27" s="3">
        <v>6223</v>
      </c>
    </row>
    <row r="28" spans="1:6">
      <c r="A28" s="55">
        <v>43143</v>
      </c>
      <c r="B28" s="1" t="s">
        <v>11</v>
      </c>
      <c r="C28" s="1" t="s">
        <v>39</v>
      </c>
      <c r="D28" s="1" t="s">
        <v>50</v>
      </c>
      <c r="E28" s="1" t="s">
        <v>603</v>
      </c>
      <c r="F28" s="3">
        <v>4826</v>
      </c>
    </row>
    <row r="29" spans="1:6">
      <c r="A29" s="55">
        <v>43144</v>
      </c>
      <c r="B29" s="1" t="s">
        <v>11</v>
      </c>
      <c r="C29" s="1" t="s">
        <v>39</v>
      </c>
      <c r="D29" s="1" t="s">
        <v>92</v>
      </c>
      <c r="E29" s="1" t="s">
        <v>606</v>
      </c>
      <c r="F29" s="3">
        <v>4102</v>
      </c>
    </row>
    <row r="30" spans="1:6">
      <c r="A30" s="55">
        <v>43146</v>
      </c>
      <c r="B30" s="1" t="s">
        <v>4</v>
      </c>
      <c r="C30" s="1" t="s">
        <v>44</v>
      </c>
      <c r="D30" s="1" t="s">
        <v>60</v>
      </c>
      <c r="E30" s="1" t="s">
        <v>603</v>
      </c>
      <c r="F30" s="3">
        <v>492</v>
      </c>
    </row>
    <row r="31" spans="1:6">
      <c r="A31" s="55">
        <v>43146</v>
      </c>
      <c r="B31" s="1" t="s">
        <v>11</v>
      </c>
      <c r="C31" s="1" t="s">
        <v>39</v>
      </c>
      <c r="D31" s="1" t="s">
        <v>50</v>
      </c>
      <c r="E31" s="1" t="s">
        <v>607</v>
      </c>
      <c r="F31" s="3">
        <v>542</v>
      </c>
    </row>
    <row r="32" spans="1:6">
      <c r="A32" s="55">
        <v>43147</v>
      </c>
      <c r="B32" s="1" t="s">
        <v>11</v>
      </c>
      <c r="C32" s="1" t="s">
        <v>39</v>
      </c>
      <c r="D32" s="1" t="s">
        <v>92</v>
      </c>
      <c r="E32" s="1" t="s">
        <v>607</v>
      </c>
      <c r="F32" s="3">
        <v>409</v>
      </c>
    </row>
    <row r="33" spans="1:6">
      <c r="A33" s="55">
        <v>43147</v>
      </c>
      <c r="B33" s="1" t="s">
        <v>11</v>
      </c>
      <c r="C33" s="1" t="s">
        <v>39</v>
      </c>
      <c r="D33" s="1" t="s">
        <v>92</v>
      </c>
      <c r="E33" s="1" t="s">
        <v>607</v>
      </c>
      <c r="F33" s="3">
        <v>3889</v>
      </c>
    </row>
    <row r="34" spans="1:6">
      <c r="A34" s="55">
        <v>43148</v>
      </c>
      <c r="B34" s="1" t="s">
        <v>11</v>
      </c>
      <c r="C34" s="1" t="s">
        <v>39</v>
      </c>
      <c r="D34" s="1" t="s">
        <v>92</v>
      </c>
      <c r="E34" s="1" t="s">
        <v>608</v>
      </c>
      <c r="F34" s="3">
        <v>4174</v>
      </c>
    </row>
    <row r="35" spans="1:6">
      <c r="A35" s="55">
        <v>43148</v>
      </c>
      <c r="B35" s="1" t="s">
        <v>11</v>
      </c>
      <c r="C35" s="1" t="s">
        <v>39</v>
      </c>
      <c r="D35" s="1" t="s">
        <v>92</v>
      </c>
      <c r="E35" s="1" t="s">
        <v>607</v>
      </c>
      <c r="F35" s="3">
        <v>4050</v>
      </c>
    </row>
    <row r="36" spans="1:6">
      <c r="A36" s="55">
        <v>43148</v>
      </c>
      <c r="B36" s="1" t="s">
        <v>4</v>
      </c>
      <c r="C36" s="1" t="s">
        <v>3</v>
      </c>
      <c r="D36" s="1" t="s">
        <v>70</v>
      </c>
      <c r="E36" s="1" t="s">
        <v>600</v>
      </c>
      <c r="F36" s="3">
        <v>4861</v>
      </c>
    </row>
    <row r="37" spans="1:6">
      <c r="A37" s="55">
        <v>43148</v>
      </c>
      <c r="B37" s="1" t="s">
        <v>11</v>
      </c>
      <c r="C37" s="1" t="s">
        <v>39</v>
      </c>
      <c r="D37" s="1" t="s">
        <v>50</v>
      </c>
      <c r="E37" s="1" t="s">
        <v>605</v>
      </c>
      <c r="F37" s="3">
        <v>3476</v>
      </c>
    </row>
    <row r="38" spans="1:6">
      <c r="A38" s="55">
        <v>43148</v>
      </c>
      <c r="B38" s="1" t="s">
        <v>601</v>
      </c>
      <c r="C38" s="1" t="s">
        <v>29</v>
      </c>
      <c r="D38" s="1" t="s">
        <v>31</v>
      </c>
      <c r="E38" s="1" t="s">
        <v>608</v>
      </c>
      <c r="F38" s="3">
        <v>3565</v>
      </c>
    </row>
    <row r="39" spans="1:6">
      <c r="A39" s="55">
        <v>43149</v>
      </c>
      <c r="B39" s="1" t="s">
        <v>11</v>
      </c>
      <c r="C39" s="1" t="s">
        <v>39</v>
      </c>
      <c r="D39" s="1" t="s">
        <v>92</v>
      </c>
      <c r="E39" s="1" t="s">
        <v>602</v>
      </c>
      <c r="F39" s="3">
        <v>1164</v>
      </c>
    </row>
    <row r="40" spans="1:6">
      <c r="A40" s="55">
        <v>43149</v>
      </c>
      <c r="B40" s="1" t="s">
        <v>11</v>
      </c>
      <c r="C40" s="1" t="s">
        <v>99</v>
      </c>
      <c r="D40" s="1" t="s">
        <v>604</v>
      </c>
      <c r="E40" s="1" t="s">
        <v>606</v>
      </c>
      <c r="F40" s="3">
        <v>4398</v>
      </c>
    </row>
    <row r="41" spans="1:6">
      <c r="A41" s="55">
        <v>43150</v>
      </c>
      <c r="B41" s="1" t="s">
        <v>18</v>
      </c>
      <c r="C41" s="1" t="s">
        <v>17</v>
      </c>
      <c r="D41" s="1" t="s">
        <v>87</v>
      </c>
      <c r="E41" s="1" t="s">
        <v>608</v>
      </c>
      <c r="F41" s="3">
        <v>1363</v>
      </c>
    </row>
    <row r="42" spans="1:6">
      <c r="A42" s="55">
        <v>43151</v>
      </c>
      <c r="B42" s="1" t="s">
        <v>11</v>
      </c>
      <c r="C42" s="1" t="s">
        <v>39</v>
      </c>
      <c r="D42" s="1" t="s">
        <v>92</v>
      </c>
      <c r="E42" s="1" t="s">
        <v>607</v>
      </c>
      <c r="F42" s="3">
        <v>4479</v>
      </c>
    </row>
    <row r="43" spans="1:6">
      <c r="A43" s="55">
        <v>43151</v>
      </c>
      <c r="B43" s="1" t="s">
        <v>11</v>
      </c>
      <c r="C43" s="1" t="s">
        <v>99</v>
      </c>
      <c r="D43" s="1" t="s">
        <v>604</v>
      </c>
      <c r="E43" s="1" t="s">
        <v>600</v>
      </c>
      <c r="F43" s="3">
        <v>1218</v>
      </c>
    </row>
    <row r="44" spans="1:6">
      <c r="A44" s="55">
        <v>43152</v>
      </c>
      <c r="B44" s="1" t="s">
        <v>11</v>
      </c>
      <c r="C44" s="1" t="s">
        <v>39</v>
      </c>
      <c r="D44" s="1" t="s">
        <v>89</v>
      </c>
      <c r="E44" s="1" t="s">
        <v>611</v>
      </c>
      <c r="F44" s="3">
        <v>4249</v>
      </c>
    </row>
    <row r="45" spans="1:6">
      <c r="A45" s="55">
        <v>43152</v>
      </c>
      <c r="B45" s="1" t="s">
        <v>601</v>
      </c>
      <c r="C45" s="1" t="s">
        <v>29</v>
      </c>
      <c r="D45" s="1" t="s">
        <v>31</v>
      </c>
      <c r="E45" s="1" t="s">
        <v>600</v>
      </c>
      <c r="F45" s="3">
        <v>6133</v>
      </c>
    </row>
    <row r="46" spans="1:6">
      <c r="A46" s="55">
        <v>43153</v>
      </c>
      <c r="B46" s="1" t="s">
        <v>18</v>
      </c>
      <c r="C46" s="1" t="s">
        <v>61</v>
      </c>
      <c r="D46" s="1" t="s">
        <v>62</v>
      </c>
      <c r="E46" s="1" t="s">
        <v>605</v>
      </c>
      <c r="F46" s="3">
        <v>3172</v>
      </c>
    </row>
    <row r="47" spans="1:6">
      <c r="A47" s="55">
        <v>43153</v>
      </c>
      <c r="B47" s="1" t="s">
        <v>4</v>
      </c>
      <c r="C47" s="1" t="s">
        <v>3</v>
      </c>
      <c r="D47" s="1" t="s">
        <v>70</v>
      </c>
      <c r="E47" s="1" t="s">
        <v>600</v>
      </c>
      <c r="F47" s="3">
        <v>444</v>
      </c>
    </row>
    <row r="48" spans="1:6">
      <c r="A48" s="55">
        <v>43153</v>
      </c>
      <c r="B48" s="1" t="s">
        <v>11</v>
      </c>
      <c r="C48" s="1" t="s">
        <v>52</v>
      </c>
      <c r="D48" s="1" t="s">
        <v>86</v>
      </c>
      <c r="E48" s="1" t="s">
        <v>607</v>
      </c>
      <c r="F48" s="3">
        <v>5389</v>
      </c>
    </row>
    <row r="49" spans="1:6">
      <c r="A49" s="55">
        <v>43154</v>
      </c>
      <c r="B49" s="1" t="s">
        <v>18</v>
      </c>
      <c r="C49" s="1" t="s">
        <v>61</v>
      </c>
      <c r="D49" s="1" t="s">
        <v>62</v>
      </c>
      <c r="E49" s="1" t="s">
        <v>607</v>
      </c>
      <c r="F49" s="3">
        <v>740</v>
      </c>
    </row>
    <row r="50" spans="1:6">
      <c r="A50" s="55">
        <v>43155</v>
      </c>
      <c r="B50" s="1" t="s">
        <v>4</v>
      </c>
      <c r="C50" s="1" t="s">
        <v>3</v>
      </c>
      <c r="D50" s="1" t="s">
        <v>70</v>
      </c>
      <c r="E50" s="1" t="s">
        <v>600</v>
      </c>
      <c r="F50" s="3">
        <v>5385</v>
      </c>
    </row>
    <row r="51" spans="1:6">
      <c r="A51" s="55">
        <v>43155</v>
      </c>
      <c r="B51" s="1" t="s">
        <v>11</v>
      </c>
      <c r="C51" s="1" t="s">
        <v>52</v>
      </c>
      <c r="D51" s="1" t="s">
        <v>612</v>
      </c>
      <c r="E51" s="1" t="s">
        <v>608</v>
      </c>
      <c r="F51" s="3">
        <v>6218</v>
      </c>
    </row>
    <row r="52" spans="1:6">
      <c r="A52" s="55">
        <v>43155</v>
      </c>
      <c r="B52" s="1" t="s">
        <v>11</v>
      </c>
      <c r="C52" s="1" t="s">
        <v>99</v>
      </c>
      <c r="D52" s="1" t="s">
        <v>604</v>
      </c>
      <c r="E52" s="1" t="s">
        <v>609</v>
      </c>
      <c r="F52" s="3">
        <v>5437</v>
      </c>
    </row>
    <row r="53" spans="1:6">
      <c r="A53" s="55">
        <v>43155</v>
      </c>
      <c r="B53" s="1" t="s">
        <v>11</v>
      </c>
      <c r="C53" s="1" t="s">
        <v>39</v>
      </c>
      <c r="D53" s="1" t="s">
        <v>92</v>
      </c>
      <c r="E53" s="1" t="s">
        <v>603</v>
      </c>
      <c r="F53" s="3">
        <v>4495</v>
      </c>
    </row>
    <row r="54" spans="1:6">
      <c r="A54" s="55">
        <v>43156</v>
      </c>
      <c r="B54" s="1" t="s">
        <v>18</v>
      </c>
      <c r="C54" s="1" t="s">
        <v>17</v>
      </c>
      <c r="D54" s="1" t="s">
        <v>87</v>
      </c>
      <c r="E54" s="1" t="s">
        <v>603</v>
      </c>
      <c r="F54" s="3">
        <v>5438</v>
      </c>
    </row>
    <row r="55" spans="1:6">
      <c r="A55" s="55">
        <v>43156</v>
      </c>
      <c r="B55" s="1" t="s">
        <v>11</v>
      </c>
      <c r="C55" s="1" t="s">
        <v>39</v>
      </c>
      <c r="D55" s="1" t="s">
        <v>89</v>
      </c>
      <c r="E55" s="1" t="s">
        <v>600</v>
      </c>
      <c r="F55" s="3">
        <v>4321</v>
      </c>
    </row>
    <row r="56" spans="1:6">
      <c r="A56" s="55">
        <v>43157</v>
      </c>
      <c r="B56" s="1" t="s">
        <v>601</v>
      </c>
      <c r="C56" s="1" t="s">
        <v>29</v>
      </c>
      <c r="D56" s="1" t="s">
        <v>31</v>
      </c>
      <c r="E56" s="1" t="s">
        <v>608</v>
      </c>
      <c r="F56" s="3">
        <v>1447</v>
      </c>
    </row>
    <row r="57" spans="1:6">
      <c r="A57" s="55">
        <v>43157</v>
      </c>
      <c r="B57" s="1" t="s">
        <v>11</v>
      </c>
      <c r="C57" s="1" t="s">
        <v>39</v>
      </c>
      <c r="D57" s="1" t="s">
        <v>50</v>
      </c>
      <c r="E57" s="1" t="s">
        <v>602</v>
      </c>
      <c r="F57" s="3">
        <v>4790</v>
      </c>
    </row>
    <row r="58" spans="1:6">
      <c r="A58" s="55">
        <v>43158</v>
      </c>
      <c r="B58" s="1" t="s">
        <v>11</v>
      </c>
      <c r="C58" s="1" t="s">
        <v>39</v>
      </c>
      <c r="D58" s="1" t="s">
        <v>92</v>
      </c>
      <c r="E58" s="1" t="s">
        <v>606</v>
      </c>
      <c r="F58" s="3">
        <v>1615</v>
      </c>
    </row>
    <row r="59" spans="1:6">
      <c r="A59" s="55">
        <v>43158</v>
      </c>
      <c r="B59" s="1" t="s">
        <v>11</v>
      </c>
      <c r="C59" s="1" t="s">
        <v>52</v>
      </c>
      <c r="D59" s="1" t="s">
        <v>612</v>
      </c>
      <c r="E59" s="1" t="s">
        <v>603</v>
      </c>
      <c r="F59" s="3">
        <v>894</v>
      </c>
    </row>
    <row r="60" spans="1:6">
      <c r="A60" s="55">
        <v>43159</v>
      </c>
      <c r="B60" s="1" t="s">
        <v>4</v>
      </c>
      <c r="C60" s="1" t="s">
        <v>44</v>
      </c>
      <c r="D60" s="1" t="s">
        <v>60</v>
      </c>
      <c r="E60" s="1" t="s">
        <v>611</v>
      </c>
      <c r="F60" s="3">
        <v>2618</v>
      </c>
    </row>
    <row r="61" spans="1:6">
      <c r="A61" s="55">
        <v>43160</v>
      </c>
      <c r="B61" s="1" t="s">
        <v>18</v>
      </c>
      <c r="C61" s="1" t="s">
        <v>17</v>
      </c>
      <c r="D61" s="1" t="s">
        <v>87</v>
      </c>
      <c r="E61" s="1" t="s">
        <v>605</v>
      </c>
      <c r="F61" s="3">
        <v>1723</v>
      </c>
    </row>
    <row r="62" spans="1:6">
      <c r="A62" s="55">
        <v>43161</v>
      </c>
      <c r="B62" s="1" t="s">
        <v>601</v>
      </c>
      <c r="C62" s="1" t="s">
        <v>29</v>
      </c>
      <c r="D62" s="1" t="s">
        <v>31</v>
      </c>
      <c r="E62" s="1" t="s">
        <v>609</v>
      </c>
      <c r="F62" s="3">
        <v>607</v>
      </c>
    </row>
    <row r="63" spans="1:6">
      <c r="A63" s="55">
        <v>43163</v>
      </c>
      <c r="B63" s="1" t="s">
        <v>11</v>
      </c>
      <c r="C63" s="1" t="s">
        <v>99</v>
      </c>
      <c r="D63" s="1" t="s">
        <v>604</v>
      </c>
      <c r="E63" s="1" t="s">
        <v>602</v>
      </c>
      <c r="F63" s="3">
        <v>753</v>
      </c>
    </row>
    <row r="64" spans="1:6">
      <c r="A64" s="55">
        <v>43164</v>
      </c>
      <c r="B64" s="1" t="s">
        <v>4</v>
      </c>
      <c r="C64" s="1" t="s">
        <v>44</v>
      </c>
      <c r="D64" s="1" t="s">
        <v>60</v>
      </c>
      <c r="E64" s="1" t="s">
        <v>608</v>
      </c>
      <c r="F64" s="3">
        <v>2175</v>
      </c>
    </row>
    <row r="65" spans="1:6">
      <c r="A65" s="55">
        <v>43166</v>
      </c>
      <c r="B65" s="1" t="s">
        <v>11</v>
      </c>
      <c r="C65" s="1" t="s">
        <v>39</v>
      </c>
      <c r="D65" s="1" t="s">
        <v>92</v>
      </c>
      <c r="E65" s="1" t="s">
        <v>609</v>
      </c>
      <c r="F65" s="3">
        <v>2078</v>
      </c>
    </row>
    <row r="66" spans="1:6">
      <c r="A66" s="55">
        <v>43167</v>
      </c>
      <c r="B66" s="1" t="s">
        <v>11</v>
      </c>
      <c r="C66" s="1" t="s">
        <v>99</v>
      </c>
      <c r="D66" s="1" t="s">
        <v>604</v>
      </c>
      <c r="E66" s="1" t="s">
        <v>603</v>
      </c>
      <c r="F66" s="3">
        <v>795</v>
      </c>
    </row>
    <row r="67" spans="1:6">
      <c r="A67" s="55">
        <v>43167</v>
      </c>
      <c r="B67" s="1" t="s">
        <v>11</v>
      </c>
      <c r="C67" s="1" t="s">
        <v>39</v>
      </c>
      <c r="D67" s="1" t="s">
        <v>92</v>
      </c>
      <c r="E67" s="1" t="s">
        <v>607</v>
      </c>
      <c r="F67" s="3">
        <v>1160</v>
      </c>
    </row>
    <row r="68" spans="1:6">
      <c r="A68" s="55">
        <v>43168</v>
      </c>
      <c r="B68" s="1" t="s">
        <v>11</v>
      </c>
      <c r="C68" s="1" t="s">
        <v>39</v>
      </c>
      <c r="D68" s="1" t="s">
        <v>50</v>
      </c>
      <c r="E68" s="1" t="s">
        <v>605</v>
      </c>
      <c r="F68" s="3">
        <v>4245</v>
      </c>
    </row>
    <row r="69" spans="1:6">
      <c r="A69" s="55">
        <v>43169</v>
      </c>
      <c r="B69" s="1" t="s">
        <v>11</v>
      </c>
      <c r="C69" s="1" t="s">
        <v>52</v>
      </c>
      <c r="D69" s="1" t="s">
        <v>86</v>
      </c>
      <c r="E69" s="1" t="s">
        <v>605</v>
      </c>
      <c r="F69" s="3">
        <v>6355</v>
      </c>
    </row>
    <row r="70" spans="1:6">
      <c r="A70" s="55">
        <v>43170</v>
      </c>
      <c r="B70" s="1" t="s">
        <v>4</v>
      </c>
      <c r="C70" s="1" t="s">
        <v>3</v>
      </c>
      <c r="D70" s="1" t="s">
        <v>58</v>
      </c>
      <c r="E70" s="1" t="s">
        <v>600</v>
      </c>
      <c r="F70" s="3">
        <v>6200</v>
      </c>
    </row>
    <row r="71" spans="1:6">
      <c r="A71" s="55">
        <v>43172</v>
      </c>
      <c r="B71" s="1" t="s">
        <v>18</v>
      </c>
      <c r="C71" s="1" t="s">
        <v>17</v>
      </c>
      <c r="D71" s="1" t="s">
        <v>87</v>
      </c>
      <c r="E71" s="1" t="s">
        <v>600</v>
      </c>
      <c r="F71" s="3">
        <v>264</v>
      </c>
    </row>
    <row r="72" spans="1:6">
      <c r="A72" s="55">
        <v>43172</v>
      </c>
      <c r="B72" s="1" t="s">
        <v>18</v>
      </c>
      <c r="C72" s="1" t="s">
        <v>61</v>
      </c>
      <c r="D72" s="1" t="s">
        <v>62</v>
      </c>
      <c r="E72" s="1" t="s">
        <v>611</v>
      </c>
      <c r="F72" s="3">
        <v>2365</v>
      </c>
    </row>
    <row r="73" spans="1:6">
      <c r="A73" s="55">
        <v>43173</v>
      </c>
      <c r="B73" s="1" t="s">
        <v>11</v>
      </c>
      <c r="C73" s="1" t="s">
        <v>52</v>
      </c>
      <c r="D73" s="1" t="s">
        <v>86</v>
      </c>
      <c r="E73" s="1" t="s">
        <v>608</v>
      </c>
      <c r="F73" s="3">
        <v>1198</v>
      </c>
    </row>
    <row r="74" spans="1:6">
      <c r="A74" s="55">
        <v>43173</v>
      </c>
      <c r="B74" s="1" t="s">
        <v>11</v>
      </c>
      <c r="C74" s="1" t="s">
        <v>99</v>
      </c>
      <c r="D74" s="1" t="s">
        <v>604</v>
      </c>
      <c r="E74" s="1" t="s">
        <v>607</v>
      </c>
      <c r="F74" s="3">
        <v>3601</v>
      </c>
    </row>
    <row r="75" spans="1:6">
      <c r="A75" s="55">
        <v>43175</v>
      </c>
      <c r="B75" s="1" t="s">
        <v>11</v>
      </c>
      <c r="C75" s="1" t="s">
        <v>39</v>
      </c>
      <c r="D75" s="1" t="s">
        <v>89</v>
      </c>
      <c r="E75" s="1" t="s">
        <v>608</v>
      </c>
      <c r="F75" s="3">
        <v>3233</v>
      </c>
    </row>
    <row r="76" spans="1:6">
      <c r="A76" s="55">
        <v>43176</v>
      </c>
      <c r="B76" s="1" t="s">
        <v>4</v>
      </c>
      <c r="C76" s="1" t="s">
        <v>56</v>
      </c>
      <c r="D76" s="1" t="s">
        <v>610</v>
      </c>
      <c r="E76" s="1" t="s">
        <v>600</v>
      </c>
      <c r="F76" s="3">
        <v>4024</v>
      </c>
    </row>
    <row r="77" spans="1:6">
      <c r="A77" s="55">
        <v>43178</v>
      </c>
      <c r="B77" s="1" t="s">
        <v>18</v>
      </c>
      <c r="C77" s="1" t="s">
        <v>17</v>
      </c>
      <c r="D77" s="1" t="s">
        <v>87</v>
      </c>
      <c r="E77" s="1" t="s">
        <v>606</v>
      </c>
      <c r="F77" s="3">
        <v>2402</v>
      </c>
    </row>
    <row r="78" spans="1:6">
      <c r="A78" s="55">
        <v>43179</v>
      </c>
      <c r="B78" s="1" t="s">
        <v>4</v>
      </c>
      <c r="C78" s="1" t="s">
        <v>44</v>
      </c>
      <c r="D78" s="1" t="s">
        <v>60</v>
      </c>
      <c r="E78" s="1" t="s">
        <v>605</v>
      </c>
      <c r="F78" s="3">
        <v>3782</v>
      </c>
    </row>
    <row r="79" spans="1:6">
      <c r="A79" s="55">
        <v>43179</v>
      </c>
      <c r="B79" s="1" t="s">
        <v>4</v>
      </c>
      <c r="C79" s="1" t="s">
        <v>56</v>
      </c>
      <c r="D79" s="1" t="s">
        <v>610</v>
      </c>
      <c r="E79" s="1" t="s">
        <v>606</v>
      </c>
      <c r="F79" s="3">
        <v>2843</v>
      </c>
    </row>
    <row r="80" spans="1:6">
      <c r="A80" s="55">
        <v>43179</v>
      </c>
      <c r="B80" s="1" t="s">
        <v>18</v>
      </c>
      <c r="C80" s="1" t="s">
        <v>61</v>
      </c>
      <c r="D80" s="1" t="s">
        <v>62</v>
      </c>
      <c r="E80" s="1" t="s">
        <v>606</v>
      </c>
      <c r="F80" s="3">
        <v>4158</v>
      </c>
    </row>
    <row r="81" spans="1:6">
      <c r="A81" s="55">
        <v>43179</v>
      </c>
      <c r="B81" s="1" t="s">
        <v>18</v>
      </c>
      <c r="C81" s="1" t="s">
        <v>61</v>
      </c>
      <c r="D81" s="1" t="s">
        <v>62</v>
      </c>
      <c r="E81" s="1" t="s">
        <v>607</v>
      </c>
      <c r="F81" s="3">
        <v>2051</v>
      </c>
    </row>
    <row r="82" spans="1:6">
      <c r="A82" s="55">
        <v>43182</v>
      </c>
      <c r="B82" s="1" t="s">
        <v>601</v>
      </c>
      <c r="C82" s="1" t="s">
        <v>29</v>
      </c>
      <c r="D82" s="1" t="s">
        <v>31</v>
      </c>
      <c r="E82" s="1" t="s">
        <v>600</v>
      </c>
      <c r="F82" s="3">
        <v>5509</v>
      </c>
    </row>
    <row r="83" spans="1:6">
      <c r="A83" s="55">
        <v>43182</v>
      </c>
      <c r="B83" s="1" t="s">
        <v>11</v>
      </c>
      <c r="C83" s="1" t="s">
        <v>39</v>
      </c>
      <c r="D83" s="1" t="s">
        <v>92</v>
      </c>
      <c r="E83" s="1" t="s">
        <v>607</v>
      </c>
      <c r="F83" s="3">
        <v>1347</v>
      </c>
    </row>
    <row r="84" spans="1:6">
      <c r="A84" s="55">
        <v>43183</v>
      </c>
      <c r="B84" s="1" t="s">
        <v>11</v>
      </c>
      <c r="C84" s="1" t="s">
        <v>52</v>
      </c>
      <c r="D84" s="1" t="s">
        <v>612</v>
      </c>
      <c r="E84" s="1" t="s">
        <v>609</v>
      </c>
      <c r="F84" s="3">
        <v>1561</v>
      </c>
    </row>
    <row r="85" spans="1:6">
      <c r="A85" s="55">
        <v>43183</v>
      </c>
      <c r="B85" s="1" t="s">
        <v>4</v>
      </c>
      <c r="C85" s="1" t="s">
        <v>44</v>
      </c>
      <c r="D85" s="1" t="s">
        <v>60</v>
      </c>
      <c r="E85" s="1" t="s">
        <v>608</v>
      </c>
      <c r="F85" s="3">
        <v>3604</v>
      </c>
    </row>
    <row r="86" spans="1:6">
      <c r="A86" s="55">
        <v>43183</v>
      </c>
      <c r="B86" s="1" t="s">
        <v>4</v>
      </c>
      <c r="C86" s="1" t="s">
        <v>3</v>
      </c>
      <c r="D86" s="1" t="s">
        <v>70</v>
      </c>
      <c r="E86" s="1" t="s">
        <v>608</v>
      </c>
      <c r="F86" s="3">
        <v>1517</v>
      </c>
    </row>
    <row r="87" spans="1:6">
      <c r="A87" s="55">
        <v>43184</v>
      </c>
      <c r="B87" s="1" t="s">
        <v>11</v>
      </c>
      <c r="C87" s="1" t="s">
        <v>52</v>
      </c>
      <c r="D87" s="1" t="s">
        <v>86</v>
      </c>
      <c r="E87" s="1" t="s">
        <v>606</v>
      </c>
      <c r="F87" s="3">
        <v>4186</v>
      </c>
    </row>
    <row r="88" spans="1:6">
      <c r="A88" s="55">
        <v>43186</v>
      </c>
      <c r="B88" s="1" t="s">
        <v>601</v>
      </c>
      <c r="C88" s="1" t="s">
        <v>29</v>
      </c>
      <c r="D88" s="1" t="s">
        <v>31</v>
      </c>
      <c r="E88" s="1" t="s">
        <v>606</v>
      </c>
      <c r="F88" s="3">
        <v>6464</v>
      </c>
    </row>
    <row r="89" spans="1:6">
      <c r="A89" s="55">
        <v>43186</v>
      </c>
      <c r="B89" s="1" t="s">
        <v>11</v>
      </c>
      <c r="C89" s="1" t="s">
        <v>99</v>
      </c>
      <c r="D89" s="1" t="s">
        <v>604</v>
      </c>
      <c r="E89" s="1" t="s">
        <v>603</v>
      </c>
      <c r="F89" s="3">
        <v>2851</v>
      </c>
    </row>
    <row r="90" spans="1:6">
      <c r="A90" s="55">
        <v>43187</v>
      </c>
      <c r="B90" s="1" t="s">
        <v>11</v>
      </c>
      <c r="C90" s="1" t="s">
        <v>39</v>
      </c>
      <c r="D90" s="1" t="s">
        <v>92</v>
      </c>
      <c r="E90" s="1" t="s">
        <v>605</v>
      </c>
      <c r="F90" s="3">
        <v>4051</v>
      </c>
    </row>
    <row r="91" spans="1:6">
      <c r="A91" s="55">
        <v>43187</v>
      </c>
      <c r="B91" s="1" t="s">
        <v>11</v>
      </c>
      <c r="C91" s="1" t="s">
        <v>39</v>
      </c>
      <c r="D91" s="1" t="s">
        <v>92</v>
      </c>
      <c r="E91" s="1" t="s">
        <v>603</v>
      </c>
      <c r="F91" s="3">
        <v>3644</v>
      </c>
    </row>
    <row r="92" spans="1:6">
      <c r="A92" s="55">
        <v>43189</v>
      </c>
      <c r="B92" s="1" t="s">
        <v>601</v>
      </c>
      <c r="C92" s="1" t="s">
        <v>29</v>
      </c>
      <c r="D92" s="1" t="s">
        <v>31</v>
      </c>
      <c r="E92" s="1" t="s">
        <v>605</v>
      </c>
      <c r="F92" s="3">
        <v>3351</v>
      </c>
    </row>
    <row r="93" spans="1:6">
      <c r="A93" s="55">
        <v>43191</v>
      </c>
      <c r="B93" s="1" t="s">
        <v>11</v>
      </c>
      <c r="C93" s="1" t="s">
        <v>39</v>
      </c>
      <c r="D93" s="1" t="s">
        <v>50</v>
      </c>
      <c r="E93" s="1" t="s">
        <v>605</v>
      </c>
      <c r="F93" s="3">
        <v>5577</v>
      </c>
    </row>
    <row r="94" spans="1:6">
      <c r="A94" s="55">
        <v>43191</v>
      </c>
      <c r="B94" s="1" t="s">
        <v>11</v>
      </c>
      <c r="C94" s="1" t="s">
        <v>52</v>
      </c>
      <c r="D94" s="1" t="s">
        <v>86</v>
      </c>
      <c r="E94" s="1" t="s">
        <v>602</v>
      </c>
      <c r="F94" s="3">
        <v>815</v>
      </c>
    </row>
    <row r="95" spans="1:6">
      <c r="A95" s="55">
        <v>43192</v>
      </c>
      <c r="B95" s="1" t="s">
        <v>601</v>
      </c>
      <c r="C95" s="1" t="s">
        <v>29</v>
      </c>
      <c r="D95" s="1" t="s">
        <v>31</v>
      </c>
      <c r="E95" s="1" t="s">
        <v>611</v>
      </c>
      <c r="F95" s="3">
        <v>3115</v>
      </c>
    </row>
    <row r="96" spans="1:6">
      <c r="A96" s="55">
        <v>43192</v>
      </c>
      <c r="B96" s="1" t="s">
        <v>11</v>
      </c>
      <c r="C96" s="1" t="s">
        <v>99</v>
      </c>
      <c r="D96" s="1" t="s">
        <v>604</v>
      </c>
      <c r="E96" s="1" t="s">
        <v>603</v>
      </c>
      <c r="F96" s="3">
        <v>3087</v>
      </c>
    </row>
    <row r="97" spans="1:6">
      <c r="A97" s="55">
        <v>43192</v>
      </c>
      <c r="B97" s="1" t="s">
        <v>4</v>
      </c>
      <c r="C97" s="1" t="s">
        <v>44</v>
      </c>
      <c r="D97" s="1" t="s">
        <v>60</v>
      </c>
      <c r="E97" s="1" t="s">
        <v>602</v>
      </c>
      <c r="F97" s="3">
        <v>6013</v>
      </c>
    </row>
    <row r="98" spans="1:6">
      <c r="A98" s="55">
        <v>43192</v>
      </c>
      <c r="B98" s="1" t="s">
        <v>4</v>
      </c>
      <c r="C98" s="1" t="s">
        <v>3</v>
      </c>
      <c r="D98" s="1" t="s">
        <v>58</v>
      </c>
      <c r="E98" s="1" t="s">
        <v>611</v>
      </c>
      <c r="F98" s="3">
        <v>1169</v>
      </c>
    </row>
    <row r="99" spans="1:6">
      <c r="A99" s="55">
        <v>43193</v>
      </c>
      <c r="B99" s="1" t="s">
        <v>18</v>
      </c>
      <c r="C99" s="1" t="s">
        <v>17</v>
      </c>
      <c r="D99" s="1" t="s">
        <v>87</v>
      </c>
      <c r="E99" s="1" t="s">
        <v>609</v>
      </c>
      <c r="F99" s="3">
        <v>584</v>
      </c>
    </row>
    <row r="100" spans="1:6">
      <c r="A100" s="55">
        <v>43193</v>
      </c>
      <c r="B100" s="1" t="s">
        <v>11</v>
      </c>
      <c r="C100" s="1" t="s">
        <v>99</v>
      </c>
      <c r="D100" s="1" t="s">
        <v>604</v>
      </c>
      <c r="E100" s="1" t="s">
        <v>602</v>
      </c>
      <c r="F100" s="3">
        <v>4808</v>
      </c>
    </row>
    <row r="101" spans="1:6">
      <c r="A101" s="55">
        <v>43103</v>
      </c>
      <c r="B101" s="1" t="s">
        <v>4</v>
      </c>
      <c r="C101" s="1" t="s">
        <v>3</v>
      </c>
      <c r="D101" s="1" t="s">
        <v>70</v>
      </c>
      <c r="E101" s="1" t="s">
        <v>605</v>
      </c>
      <c r="F101" s="3">
        <v>5268</v>
      </c>
    </row>
    <row r="102" spans="1:6">
      <c r="A102" s="55">
        <v>43103</v>
      </c>
      <c r="B102" s="1" t="s">
        <v>11</v>
      </c>
      <c r="C102" s="1" t="s">
        <v>99</v>
      </c>
      <c r="D102" s="1" t="s">
        <v>604</v>
      </c>
      <c r="E102" s="1" t="s">
        <v>600</v>
      </c>
      <c r="F102" s="3">
        <v>3175</v>
      </c>
    </row>
    <row r="103" spans="1:6">
      <c r="A103" s="55">
        <v>43103</v>
      </c>
      <c r="B103" s="1" t="s">
        <v>11</v>
      </c>
      <c r="C103" s="1" t="s">
        <v>52</v>
      </c>
      <c r="D103" s="1" t="s">
        <v>612</v>
      </c>
      <c r="E103" s="1" t="s">
        <v>608</v>
      </c>
      <c r="F103" s="3">
        <v>6306</v>
      </c>
    </row>
    <row r="104" spans="1:6">
      <c r="A104" s="55">
        <v>43104</v>
      </c>
      <c r="B104" s="1" t="s">
        <v>11</v>
      </c>
      <c r="C104" s="1" t="s">
        <v>52</v>
      </c>
      <c r="D104" s="1" t="s">
        <v>612</v>
      </c>
      <c r="E104" s="1" t="s">
        <v>611</v>
      </c>
      <c r="F104" s="3">
        <v>1939</v>
      </c>
    </row>
    <row r="105" spans="1:6">
      <c r="A105" s="55">
        <v>43105</v>
      </c>
      <c r="B105" s="1" t="s">
        <v>4</v>
      </c>
      <c r="C105" s="1" t="s">
        <v>3</v>
      </c>
      <c r="D105" s="1" t="s">
        <v>70</v>
      </c>
      <c r="E105" s="1" t="s">
        <v>611</v>
      </c>
      <c r="F105" s="3">
        <v>3111</v>
      </c>
    </row>
    <row r="106" spans="1:6">
      <c r="A106" s="55">
        <v>43105</v>
      </c>
      <c r="B106" s="1" t="s">
        <v>18</v>
      </c>
      <c r="C106" s="1" t="s">
        <v>17</v>
      </c>
      <c r="D106" s="1" t="s">
        <v>87</v>
      </c>
      <c r="E106" s="1" t="s">
        <v>606</v>
      </c>
      <c r="F106" s="3">
        <v>2128</v>
      </c>
    </row>
    <row r="107" spans="1:6">
      <c r="A107" s="55">
        <v>43107</v>
      </c>
      <c r="B107" s="1" t="s">
        <v>4</v>
      </c>
      <c r="C107" s="1" t="s">
        <v>56</v>
      </c>
      <c r="D107" s="1" t="s">
        <v>610</v>
      </c>
      <c r="E107" s="1" t="s">
        <v>608</v>
      </c>
      <c r="F107" s="3">
        <v>6136</v>
      </c>
    </row>
    <row r="108" spans="1:6">
      <c r="A108" s="55">
        <v>43107</v>
      </c>
      <c r="B108" s="1" t="s">
        <v>4</v>
      </c>
      <c r="C108" s="1" t="s">
        <v>3</v>
      </c>
      <c r="D108" s="1" t="s">
        <v>58</v>
      </c>
      <c r="E108" s="1" t="s">
        <v>603</v>
      </c>
      <c r="F108" s="3">
        <v>1071</v>
      </c>
    </row>
    <row r="109" spans="1:6">
      <c r="A109" s="55">
        <v>43108</v>
      </c>
      <c r="B109" s="1" t="s">
        <v>11</v>
      </c>
      <c r="C109" s="1" t="s">
        <v>52</v>
      </c>
      <c r="D109" s="1" t="s">
        <v>86</v>
      </c>
      <c r="E109" s="1" t="s">
        <v>608</v>
      </c>
      <c r="F109" s="3">
        <v>2875</v>
      </c>
    </row>
    <row r="110" spans="1:6">
      <c r="A110" s="55">
        <v>43109</v>
      </c>
      <c r="B110" s="1" t="s">
        <v>11</v>
      </c>
      <c r="C110" s="1" t="s">
        <v>52</v>
      </c>
      <c r="D110" s="1" t="s">
        <v>86</v>
      </c>
      <c r="E110" s="1" t="s">
        <v>609</v>
      </c>
      <c r="F110" s="3">
        <v>5763</v>
      </c>
    </row>
    <row r="111" spans="1:6">
      <c r="A111" s="55">
        <v>43109</v>
      </c>
      <c r="B111" s="1" t="s">
        <v>11</v>
      </c>
      <c r="C111" s="1" t="s">
        <v>39</v>
      </c>
      <c r="D111" s="1" t="s">
        <v>92</v>
      </c>
      <c r="E111" s="1" t="s">
        <v>608</v>
      </c>
      <c r="F111" s="3">
        <v>5969</v>
      </c>
    </row>
    <row r="112" spans="1:6">
      <c r="A112" s="55">
        <v>43110</v>
      </c>
      <c r="B112" s="1" t="s">
        <v>11</v>
      </c>
      <c r="C112" s="1" t="s">
        <v>52</v>
      </c>
      <c r="D112" s="1" t="s">
        <v>86</v>
      </c>
      <c r="E112" s="1" t="s">
        <v>608</v>
      </c>
      <c r="F112" s="3">
        <v>1623</v>
      </c>
    </row>
    <row r="113" spans="1:6">
      <c r="A113" s="55">
        <v>43112</v>
      </c>
      <c r="B113" s="1" t="s">
        <v>11</v>
      </c>
      <c r="C113" s="1" t="s">
        <v>39</v>
      </c>
      <c r="D113" s="1" t="s">
        <v>92</v>
      </c>
      <c r="E113" s="1" t="s">
        <v>603</v>
      </c>
      <c r="F113" s="3">
        <v>286</v>
      </c>
    </row>
    <row r="114" spans="1:6">
      <c r="A114" s="55">
        <v>43113</v>
      </c>
      <c r="B114" s="1" t="s">
        <v>11</v>
      </c>
      <c r="C114" s="1" t="s">
        <v>52</v>
      </c>
      <c r="D114" s="1" t="s">
        <v>86</v>
      </c>
      <c r="E114" s="1" t="s">
        <v>607</v>
      </c>
      <c r="F114" s="3">
        <v>4012</v>
      </c>
    </row>
    <row r="115" spans="1:6">
      <c r="A115" s="55">
        <v>43115</v>
      </c>
      <c r="B115" s="1" t="s">
        <v>11</v>
      </c>
      <c r="C115" s="1" t="s">
        <v>39</v>
      </c>
      <c r="D115" s="1" t="s">
        <v>89</v>
      </c>
      <c r="E115" s="1" t="s">
        <v>607</v>
      </c>
      <c r="F115" s="3">
        <v>2285</v>
      </c>
    </row>
    <row r="116" spans="1:6">
      <c r="A116" s="55">
        <v>43116</v>
      </c>
      <c r="B116" s="1" t="s">
        <v>11</v>
      </c>
      <c r="C116" s="1" t="s">
        <v>39</v>
      </c>
      <c r="D116" s="1" t="s">
        <v>92</v>
      </c>
      <c r="E116" s="1" t="s">
        <v>606</v>
      </c>
      <c r="F116" s="3">
        <v>6164</v>
      </c>
    </row>
    <row r="117" spans="1:6">
      <c r="A117" s="55">
        <v>43116</v>
      </c>
      <c r="B117" s="1" t="s">
        <v>11</v>
      </c>
      <c r="C117" s="1" t="s">
        <v>39</v>
      </c>
      <c r="D117" s="1" t="s">
        <v>89</v>
      </c>
      <c r="E117" s="1" t="s">
        <v>605</v>
      </c>
      <c r="F117" s="3">
        <v>6285</v>
      </c>
    </row>
    <row r="118" spans="1:6">
      <c r="A118" s="55">
        <v>43117</v>
      </c>
      <c r="B118" s="1" t="s">
        <v>4</v>
      </c>
      <c r="C118" s="1" t="s">
        <v>44</v>
      </c>
      <c r="D118" s="1" t="s">
        <v>60</v>
      </c>
      <c r="E118" s="1" t="s">
        <v>603</v>
      </c>
      <c r="F118" s="3">
        <v>5861</v>
      </c>
    </row>
    <row r="119" spans="1:6">
      <c r="A119" s="55">
        <v>43117</v>
      </c>
      <c r="B119" s="1" t="s">
        <v>11</v>
      </c>
      <c r="C119" s="1" t="s">
        <v>99</v>
      </c>
      <c r="D119" s="1" t="s">
        <v>604</v>
      </c>
      <c r="E119" s="1" t="s">
        <v>603</v>
      </c>
      <c r="F119" s="3">
        <v>1399</v>
      </c>
    </row>
    <row r="120" spans="1:6">
      <c r="A120" s="55">
        <v>43117</v>
      </c>
      <c r="B120" s="1" t="s">
        <v>11</v>
      </c>
      <c r="C120" s="1" t="s">
        <v>39</v>
      </c>
      <c r="D120" s="1" t="s">
        <v>92</v>
      </c>
      <c r="E120" s="1" t="s">
        <v>602</v>
      </c>
      <c r="F120" s="3">
        <v>3811</v>
      </c>
    </row>
    <row r="121" spans="1:6">
      <c r="A121" s="55">
        <v>43118</v>
      </c>
      <c r="B121" s="1" t="s">
        <v>601</v>
      </c>
      <c r="C121" s="1" t="s">
        <v>29</v>
      </c>
      <c r="D121" s="1" t="s">
        <v>31</v>
      </c>
      <c r="E121" s="1" t="s">
        <v>600</v>
      </c>
      <c r="F121" s="3">
        <v>1241</v>
      </c>
    </row>
    <row r="122" spans="1:6">
      <c r="A122" s="55">
        <v>43118</v>
      </c>
      <c r="B122" s="1" t="s">
        <v>18</v>
      </c>
      <c r="C122" s="1" t="s">
        <v>17</v>
      </c>
      <c r="D122" s="1" t="s">
        <v>87</v>
      </c>
      <c r="E122" s="1" t="s">
        <v>602</v>
      </c>
      <c r="F122" s="3">
        <v>5381</v>
      </c>
    </row>
    <row r="123" spans="1:6">
      <c r="A123" s="55">
        <v>43121</v>
      </c>
      <c r="B123" s="1" t="s">
        <v>4</v>
      </c>
      <c r="C123" s="1" t="s">
        <v>3</v>
      </c>
      <c r="D123" s="1" t="s">
        <v>58</v>
      </c>
      <c r="E123" s="1" t="s">
        <v>609</v>
      </c>
      <c r="F123" s="3">
        <v>5884</v>
      </c>
    </row>
    <row r="124" spans="1:6">
      <c r="A124" s="55">
        <v>43121</v>
      </c>
      <c r="B124" s="1" t="s">
        <v>4</v>
      </c>
      <c r="C124" s="1" t="s">
        <v>44</v>
      </c>
      <c r="D124" s="1" t="s">
        <v>60</v>
      </c>
      <c r="E124" s="1" t="s">
        <v>600</v>
      </c>
      <c r="F124" s="3">
        <v>2845</v>
      </c>
    </row>
    <row r="125" spans="1:6">
      <c r="A125" s="55">
        <v>43122</v>
      </c>
      <c r="B125" s="1" t="s">
        <v>11</v>
      </c>
      <c r="C125" s="1" t="s">
        <v>52</v>
      </c>
      <c r="D125" s="1" t="s">
        <v>86</v>
      </c>
      <c r="E125" s="1" t="s">
        <v>607</v>
      </c>
      <c r="F125" s="3">
        <v>3422</v>
      </c>
    </row>
    <row r="126" spans="1:6">
      <c r="A126" s="55">
        <v>43123</v>
      </c>
      <c r="B126" s="1" t="s">
        <v>601</v>
      </c>
      <c r="C126" s="1" t="s">
        <v>29</v>
      </c>
      <c r="D126" s="1" t="s">
        <v>31</v>
      </c>
      <c r="E126" s="1" t="s">
        <v>600</v>
      </c>
      <c r="F126" s="3">
        <v>1825</v>
      </c>
    </row>
    <row r="127" spans="1:6">
      <c r="A127" s="55">
        <v>43123</v>
      </c>
      <c r="B127" s="1" t="s">
        <v>4</v>
      </c>
      <c r="C127" s="1" t="s">
        <v>44</v>
      </c>
      <c r="D127" s="1" t="s">
        <v>60</v>
      </c>
      <c r="E127" s="1" t="s">
        <v>608</v>
      </c>
      <c r="F127" s="3">
        <v>6333</v>
      </c>
    </row>
    <row r="128" spans="1:6">
      <c r="A128" s="55">
        <v>43124</v>
      </c>
      <c r="B128" s="1" t="s">
        <v>18</v>
      </c>
      <c r="C128" s="1" t="s">
        <v>61</v>
      </c>
      <c r="D128" s="1" t="s">
        <v>62</v>
      </c>
      <c r="E128" s="1" t="s">
        <v>606</v>
      </c>
      <c r="F128" s="3">
        <v>1780</v>
      </c>
    </row>
    <row r="129" spans="1:6">
      <c r="A129" s="55">
        <v>43125</v>
      </c>
      <c r="B129" s="1" t="s">
        <v>11</v>
      </c>
      <c r="C129" s="1" t="s">
        <v>39</v>
      </c>
      <c r="D129" s="1" t="s">
        <v>50</v>
      </c>
      <c r="E129" s="1" t="s">
        <v>602</v>
      </c>
      <c r="F129" s="3">
        <v>408</v>
      </c>
    </row>
    <row r="130" spans="1:6">
      <c r="A130" s="55">
        <v>43125</v>
      </c>
      <c r="B130" s="1" t="s">
        <v>11</v>
      </c>
      <c r="C130" s="1" t="s">
        <v>52</v>
      </c>
      <c r="D130" s="1" t="s">
        <v>612</v>
      </c>
      <c r="E130" s="1" t="s">
        <v>606</v>
      </c>
      <c r="F130" s="3">
        <v>2699</v>
      </c>
    </row>
    <row r="131" spans="1:6">
      <c r="A131" s="55">
        <v>43125</v>
      </c>
      <c r="B131" s="1" t="s">
        <v>18</v>
      </c>
      <c r="C131" s="1" t="s">
        <v>61</v>
      </c>
      <c r="D131" s="1" t="s">
        <v>62</v>
      </c>
      <c r="E131" s="1" t="s">
        <v>608</v>
      </c>
      <c r="F131" s="3">
        <v>6357</v>
      </c>
    </row>
    <row r="132" spans="1:6">
      <c r="A132" s="55">
        <v>43125</v>
      </c>
      <c r="B132" s="1" t="s">
        <v>11</v>
      </c>
      <c r="C132" s="1" t="s">
        <v>39</v>
      </c>
      <c r="D132" s="1" t="s">
        <v>92</v>
      </c>
      <c r="E132" s="1" t="s">
        <v>608</v>
      </c>
      <c r="F132" s="3">
        <v>1876</v>
      </c>
    </row>
    <row r="133" spans="1:6">
      <c r="A133" s="55">
        <v>43125</v>
      </c>
      <c r="B133" s="1" t="s">
        <v>11</v>
      </c>
      <c r="C133" s="1" t="s">
        <v>52</v>
      </c>
      <c r="D133" s="1" t="s">
        <v>86</v>
      </c>
      <c r="E133" s="1" t="s">
        <v>603</v>
      </c>
      <c r="F133" s="3">
        <v>2834</v>
      </c>
    </row>
    <row r="134" spans="1:6">
      <c r="A134" s="55">
        <v>43126</v>
      </c>
      <c r="B134" s="1" t="s">
        <v>11</v>
      </c>
      <c r="C134" s="1" t="s">
        <v>52</v>
      </c>
      <c r="D134" s="1" t="s">
        <v>86</v>
      </c>
      <c r="E134" s="1" t="s">
        <v>605</v>
      </c>
      <c r="F134" s="3">
        <v>4129</v>
      </c>
    </row>
    <row r="135" spans="1:6">
      <c r="A135" s="55">
        <v>43126</v>
      </c>
      <c r="B135" s="1" t="s">
        <v>11</v>
      </c>
      <c r="C135" s="1" t="s">
        <v>99</v>
      </c>
      <c r="D135" s="1" t="s">
        <v>604</v>
      </c>
      <c r="E135" s="1" t="s">
        <v>611</v>
      </c>
      <c r="F135" s="3">
        <v>2068</v>
      </c>
    </row>
    <row r="136" spans="1:6">
      <c r="A136" s="55">
        <v>43126</v>
      </c>
      <c r="B136" s="1" t="s">
        <v>11</v>
      </c>
      <c r="C136" s="1" t="s">
        <v>52</v>
      </c>
      <c r="D136" s="1" t="s">
        <v>86</v>
      </c>
      <c r="E136" s="1" t="s">
        <v>611</v>
      </c>
      <c r="F136" s="3">
        <v>2401</v>
      </c>
    </row>
    <row r="137" spans="1:6">
      <c r="A137" s="55">
        <v>43126</v>
      </c>
      <c r="B137" s="1" t="s">
        <v>4</v>
      </c>
      <c r="C137" s="1" t="s">
        <v>3</v>
      </c>
      <c r="D137" s="1" t="s">
        <v>70</v>
      </c>
      <c r="E137" s="1" t="s">
        <v>611</v>
      </c>
      <c r="F137" s="3">
        <v>3656</v>
      </c>
    </row>
    <row r="138" spans="1:6">
      <c r="A138" s="55">
        <v>43127</v>
      </c>
      <c r="B138" s="1" t="s">
        <v>18</v>
      </c>
      <c r="C138" s="1" t="s">
        <v>61</v>
      </c>
      <c r="D138" s="1" t="s">
        <v>62</v>
      </c>
      <c r="E138" s="1" t="s">
        <v>600</v>
      </c>
      <c r="F138" s="3">
        <v>2995</v>
      </c>
    </row>
    <row r="139" spans="1:6">
      <c r="A139" s="55">
        <v>43128</v>
      </c>
      <c r="B139" s="1" t="s">
        <v>18</v>
      </c>
      <c r="C139" s="1" t="s">
        <v>61</v>
      </c>
      <c r="D139" s="1" t="s">
        <v>62</v>
      </c>
      <c r="E139" s="1" t="s">
        <v>607</v>
      </c>
      <c r="F139" s="3">
        <v>1754</v>
      </c>
    </row>
    <row r="140" spans="1:6">
      <c r="A140" s="55">
        <v>43128</v>
      </c>
      <c r="B140" s="1" t="s">
        <v>11</v>
      </c>
      <c r="C140" s="1" t="s">
        <v>39</v>
      </c>
      <c r="D140" s="1" t="s">
        <v>92</v>
      </c>
      <c r="E140" s="1" t="s">
        <v>608</v>
      </c>
      <c r="F140" s="3">
        <v>5537</v>
      </c>
    </row>
    <row r="141" spans="1:6">
      <c r="A141" s="55">
        <v>43130</v>
      </c>
      <c r="B141" s="1" t="s">
        <v>11</v>
      </c>
      <c r="C141" s="1" t="s">
        <v>39</v>
      </c>
      <c r="D141" s="1" t="s">
        <v>92</v>
      </c>
      <c r="E141" s="1" t="s">
        <v>608</v>
      </c>
      <c r="F141" s="3">
        <v>2917</v>
      </c>
    </row>
    <row r="142" spans="1:6">
      <c r="A142" s="55">
        <v>43130</v>
      </c>
      <c r="B142" s="1" t="s">
        <v>11</v>
      </c>
      <c r="C142" s="1" t="s">
        <v>39</v>
      </c>
      <c r="D142" s="1" t="s">
        <v>92</v>
      </c>
      <c r="E142" s="1" t="s">
        <v>609</v>
      </c>
      <c r="F142" s="3">
        <v>4137</v>
      </c>
    </row>
    <row r="143" spans="1:6">
      <c r="A143" s="55">
        <v>43133</v>
      </c>
      <c r="B143" s="1" t="s">
        <v>4</v>
      </c>
      <c r="C143" s="1" t="s">
        <v>3</v>
      </c>
      <c r="D143" s="1" t="s">
        <v>58</v>
      </c>
      <c r="E143" s="1" t="s">
        <v>606</v>
      </c>
      <c r="F143" s="3">
        <v>6077</v>
      </c>
    </row>
    <row r="144" spans="1:6">
      <c r="A144" s="55">
        <v>43134</v>
      </c>
      <c r="B144" s="1" t="s">
        <v>11</v>
      </c>
      <c r="C144" s="1" t="s">
        <v>52</v>
      </c>
      <c r="D144" s="1" t="s">
        <v>86</v>
      </c>
      <c r="E144" s="1" t="s">
        <v>605</v>
      </c>
      <c r="F144" s="3">
        <v>5296</v>
      </c>
    </row>
    <row r="145" spans="1:6">
      <c r="A145" s="55">
        <v>43138</v>
      </c>
      <c r="B145" s="1" t="s">
        <v>4</v>
      </c>
      <c r="C145" s="1" t="s">
        <v>3</v>
      </c>
      <c r="D145" s="1" t="s">
        <v>70</v>
      </c>
      <c r="E145" s="1" t="s">
        <v>608</v>
      </c>
      <c r="F145" s="3">
        <v>2902</v>
      </c>
    </row>
    <row r="146" spans="1:6">
      <c r="A146" s="55">
        <v>43139</v>
      </c>
      <c r="B146" s="1" t="s">
        <v>11</v>
      </c>
      <c r="C146" s="1" t="s">
        <v>52</v>
      </c>
      <c r="D146" s="1" t="s">
        <v>86</v>
      </c>
      <c r="E146" s="1" t="s">
        <v>605</v>
      </c>
      <c r="F146" s="3">
        <v>5735</v>
      </c>
    </row>
    <row r="147" spans="1:6">
      <c r="A147" s="55">
        <v>43139</v>
      </c>
      <c r="B147" s="1" t="s">
        <v>11</v>
      </c>
      <c r="C147" s="1" t="s">
        <v>52</v>
      </c>
      <c r="D147" s="1" t="s">
        <v>612</v>
      </c>
      <c r="E147" s="1" t="s">
        <v>600</v>
      </c>
      <c r="F147" s="3">
        <v>3046</v>
      </c>
    </row>
    <row r="148" spans="1:6">
      <c r="A148" s="55">
        <v>43140</v>
      </c>
      <c r="B148" s="1" t="s">
        <v>4</v>
      </c>
      <c r="C148" s="1" t="s">
        <v>44</v>
      </c>
      <c r="D148" s="1" t="s">
        <v>60</v>
      </c>
      <c r="E148" s="1" t="s">
        <v>611</v>
      </c>
      <c r="F148" s="3">
        <v>766</v>
      </c>
    </row>
    <row r="149" spans="1:6">
      <c r="A149" s="55">
        <v>43140</v>
      </c>
      <c r="B149" s="1" t="s">
        <v>18</v>
      </c>
      <c r="C149" s="1" t="s">
        <v>61</v>
      </c>
      <c r="D149" s="1" t="s">
        <v>62</v>
      </c>
      <c r="E149" s="1" t="s">
        <v>611</v>
      </c>
      <c r="F149" s="3">
        <v>2645</v>
      </c>
    </row>
    <row r="150" spans="1:6">
      <c r="A150" s="55">
        <v>43140</v>
      </c>
      <c r="B150" s="1" t="s">
        <v>4</v>
      </c>
      <c r="C150" s="1" t="s">
        <v>3</v>
      </c>
      <c r="D150" s="1" t="s">
        <v>70</v>
      </c>
      <c r="E150" s="1" t="s">
        <v>606</v>
      </c>
      <c r="F150" s="3">
        <v>6332</v>
      </c>
    </row>
    <row r="151" spans="1:6">
      <c r="A151" s="55">
        <v>43141</v>
      </c>
      <c r="B151" s="1" t="s">
        <v>4</v>
      </c>
      <c r="C151" s="1" t="s">
        <v>44</v>
      </c>
      <c r="D151" s="1" t="s">
        <v>60</v>
      </c>
      <c r="E151" s="1" t="s">
        <v>608</v>
      </c>
      <c r="F151" s="3">
        <v>4194</v>
      </c>
    </row>
    <row r="152" spans="1:6">
      <c r="A152" s="55">
        <v>43142</v>
      </c>
      <c r="B152" s="1" t="s">
        <v>11</v>
      </c>
      <c r="C152" s="1" t="s">
        <v>39</v>
      </c>
      <c r="D152" s="1" t="s">
        <v>92</v>
      </c>
      <c r="E152" s="1" t="s">
        <v>600</v>
      </c>
      <c r="F152" s="3">
        <v>6320</v>
      </c>
    </row>
    <row r="153" spans="1:6">
      <c r="A153" s="55">
        <v>43142</v>
      </c>
      <c r="B153" s="1" t="s">
        <v>4</v>
      </c>
      <c r="C153" s="1" t="s">
        <v>56</v>
      </c>
      <c r="D153" s="1" t="s">
        <v>610</v>
      </c>
      <c r="E153" s="1" t="s">
        <v>608</v>
      </c>
      <c r="F153" s="3">
        <v>6190</v>
      </c>
    </row>
    <row r="154" spans="1:6">
      <c r="A154" s="55">
        <v>43142</v>
      </c>
      <c r="B154" s="1" t="s">
        <v>4</v>
      </c>
      <c r="C154" s="1" t="s">
        <v>44</v>
      </c>
      <c r="D154" s="1" t="s">
        <v>60</v>
      </c>
      <c r="E154" s="1" t="s">
        <v>605</v>
      </c>
      <c r="F154" s="3">
        <v>1479</v>
      </c>
    </row>
    <row r="155" spans="1:6">
      <c r="A155" s="55">
        <v>43143</v>
      </c>
      <c r="B155" s="1" t="s">
        <v>601</v>
      </c>
      <c r="C155" s="1" t="s">
        <v>29</v>
      </c>
      <c r="D155" s="1" t="s">
        <v>31</v>
      </c>
      <c r="E155" s="1" t="s">
        <v>605</v>
      </c>
      <c r="F155" s="3">
        <v>1050</v>
      </c>
    </row>
    <row r="156" spans="1:6">
      <c r="A156" s="55">
        <v>43143</v>
      </c>
      <c r="B156" s="1" t="s">
        <v>11</v>
      </c>
      <c r="C156" s="1" t="s">
        <v>39</v>
      </c>
      <c r="D156" s="1" t="s">
        <v>50</v>
      </c>
      <c r="E156" s="1" t="s">
        <v>603</v>
      </c>
      <c r="F156" s="3">
        <v>6001</v>
      </c>
    </row>
    <row r="157" spans="1:6">
      <c r="A157" s="55">
        <v>43144</v>
      </c>
      <c r="B157" s="1" t="s">
        <v>11</v>
      </c>
      <c r="C157" s="1" t="s">
        <v>39</v>
      </c>
      <c r="D157" s="1" t="s">
        <v>92</v>
      </c>
      <c r="E157" s="1" t="s">
        <v>606</v>
      </c>
      <c r="F157" s="3">
        <v>5101</v>
      </c>
    </row>
    <row r="158" spans="1:6">
      <c r="A158" s="55">
        <v>43146</v>
      </c>
      <c r="B158" s="1" t="s">
        <v>4</v>
      </c>
      <c r="C158" s="1" t="s">
        <v>44</v>
      </c>
      <c r="D158" s="1" t="s">
        <v>60</v>
      </c>
      <c r="E158" s="1" t="s">
        <v>603</v>
      </c>
      <c r="F158" s="3">
        <v>5463</v>
      </c>
    </row>
    <row r="159" spans="1:6">
      <c r="A159" s="55">
        <v>43146</v>
      </c>
      <c r="B159" s="1" t="s">
        <v>11</v>
      </c>
      <c r="C159" s="1" t="s">
        <v>39</v>
      </c>
      <c r="D159" s="1" t="s">
        <v>50</v>
      </c>
      <c r="E159" s="1" t="s">
        <v>607</v>
      </c>
      <c r="F159" s="3">
        <v>5003</v>
      </c>
    </row>
    <row r="160" spans="1:6">
      <c r="A160" s="55">
        <v>43147</v>
      </c>
      <c r="B160" s="1" t="s">
        <v>11</v>
      </c>
      <c r="C160" s="1" t="s">
        <v>39</v>
      </c>
      <c r="D160" s="1" t="s">
        <v>92</v>
      </c>
      <c r="E160" s="1" t="s">
        <v>607</v>
      </c>
      <c r="F160" s="3">
        <v>5114</v>
      </c>
    </row>
    <row r="161" spans="1:6">
      <c r="A161" s="55">
        <v>43147</v>
      </c>
      <c r="B161" s="1" t="s">
        <v>11</v>
      </c>
      <c r="C161" s="1" t="s">
        <v>39</v>
      </c>
      <c r="D161" s="1" t="s">
        <v>92</v>
      </c>
      <c r="E161" s="1" t="s">
        <v>607</v>
      </c>
      <c r="F161" s="3">
        <v>870</v>
      </c>
    </row>
    <row r="162" spans="1:6">
      <c r="A162" s="55">
        <v>43148</v>
      </c>
      <c r="B162" s="1" t="s">
        <v>11</v>
      </c>
      <c r="C162" s="1" t="s">
        <v>39</v>
      </c>
      <c r="D162" s="1" t="s">
        <v>92</v>
      </c>
      <c r="E162" s="1" t="s">
        <v>608</v>
      </c>
      <c r="F162" s="3">
        <v>5043</v>
      </c>
    </row>
    <row r="163" spans="1:6">
      <c r="A163" s="55">
        <v>43148</v>
      </c>
      <c r="B163" s="1" t="s">
        <v>11</v>
      </c>
      <c r="C163" s="1" t="s">
        <v>39</v>
      </c>
      <c r="D163" s="1" t="s">
        <v>92</v>
      </c>
      <c r="E163" s="1" t="s">
        <v>607</v>
      </c>
      <c r="F163" s="3">
        <v>2736</v>
      </c>
    </row>
    <row r="164" spans="1:6">
      <c r="A164" s="55">
        <v>43148</v>
      </c>
      <c r="B164" s="1" t="s">
        <v>4</v>
      </c>
      <c r="C164" s="1" t="s">
        <v>3</v>
      </c>
      <c r="D164" s="1" t="s">
        <v>70</v>
      </c>
      <c r="E164" s="1" t="s">
        <v>600</v>
      </c>
      <c r="F164" s="3">
        <v>2676</v>
      </c>
    </row>
    <row r="165" spans="1:6">
      <c r="A165" s="55">
        <v>43148</v>
      </c>
      <c r="B165" s="1" t="s">
        <v>11</v>
      </c>
      <c r="C165" s="1" t="s">
        <v>39</v>
      </c>
      <c r="D165" s="1" t="s">
        <v>50</v>
      </c>
      <c r="E165" s="1" t="s">
        <v>605</v>
      </c>
      <c r="F165" s="3">
        <v>4236</v>
      </c>
    </row>
    <row r="166" spans="1:6">
      <c r="A166" s="55">
        <v>43148</v>
      </c>
      <c r="B166" s="1" t="s">
        <v>601</v>
      </c>
      <c r="C166" s="1" t="s">
        <v>29</v>
      </c>
      <c r="D166" s="1" t="s">
        <v>31</v>
      </c>
      <c r="E166" s="1" t="s">
        <v>608</v>
      </c>
      <c r="F166" s="3">
        <v>5674</v>
      </c>
    </row>
    <row r="167" spans="1:6">
      <c r="A167" s="55">
        <v>43149</v>
      </c>
      <c r="B167" s="1" t="s">
        <v>11</v>
      </c>
      <c r="C167" s="1" t="s">
        <v>39</v>
      </c>
      <c r="D167" s="1" t="s">
        <v>92</v>
      </c>
      <c r="E167" s="1" t="s">
        <v>602</v>
      </c>
      <c r="F167" s="3">
        <v>500</v>
      </c>
    </row>
    <row r="168" spans="1:6">
      <c r="A168" s="55">
        <v>43149</v>
      </c>
      <c r="B168" s="1" t="s">
        <v>11</v>
      </c>
      <c r="C168" s="1" t="s">
        <v>99</v>
      </c>
      <c r="D168" s="1" t="s">
        <v>604</v>
      </c>
      <c r="E168" s="1" t="s">
        <v>606</v>
      </c>
      <c r="F168" s="3">
        <v>1503</v>
      </c>
    </row>
    <row r="169" spans="1:6">
      <c r="A169" s="55">
        <v>43150</v>
      </c>
      <c r="B169" s="1" t="s">
        <v>18</v>
      </c>
      <c r="C169" s="1" t="s">
        <v>17</v>
      </c>
      <c r="D169" s="1" t="s">
        <v>87</v>
      </c>
      <c r="E169" s="1" t="s">
        <v>608</v>
      </c>
      <c r="F169" s="3">
        <v>2909</v>
      </c>
    </row>
    <row r="170" spans="1:6">
      <c r="A170" s="55">
        <v>43151</v>
      </c>
      <c r="B170" s="1" t="s">
        <v>11</v>
      </c>
      <c r="C170" s="1" t="s">
        <v>39</v>
      </c>
      <c r="D170" s="1" t="s">
        <v>92</v>
      </c>
      <c r="E170" s="1" t="s">
        <v>607</v>
      </c>
      <c r="F170" s="3">
        <v>1985</v>
      </c>
    </row>
    <row r="171" spans="1:6">
      <c r="A171" s="55">
        <v>43151</v>
      </c>
      <c r="B171" s="1" t="s">
        <v>11</v>
      </c>
      <c r="C171" s="1" t="s">
        <v>99</v>
      </c>
      <c r="D171" s="1" t="s">
        <v>604</v>
      </c>
      <c r="E171" s="1" t="s">
        <v>600</v>
      </c>
      <c r="F171" s="3">
        <v>2433</v>
      </c>
    </row>
    <row r="172" spans="1:6">
      <c r="A172" s="55">
        <v>43152</v>
      </c>
      <c r="B172" s="1" t="s">
        <v>11</v>
      </c>
      <c r="C172" s="1" t="s">
        <v>39</v>
      </c>
      <c r="D172" s="1" t="s">
        <v>89</v>
      </c>
      <c r="E172" s="1" t="s">
        <v>611</v>
      </c>
      <c r="F172" s="3">
        <v>6470</v>
      </c>
    </row>
    <row r="173" spans="1:6">
      <c r="A173" s="55">
        <v>43152</v>
      </c>
      <c r="B173" s="1" t="s">
        <v>601</v>
      </c>
      <c r="C173" s="1" t="s">
        <v>29</v>
      </c>
      <c r="D173" s="1" t="s">
        <v>31</v>
      </c>
      <c r="E173" s="1" t="s">
        <v>600</v>
      </c>
      <c r="F173" s="3">
        <v>3905</v>
      </c>
    </row>
    <row r="174" spans="1:6">
      <c r="A174" s="55">
        <v>43153</v>
      </c>
      <c r="B174" s="1" t="s">
        <v>18</v>
      </c>
      <c r="C174" s="1" t="s">
        <v>61</v>
      </c>
      <c r="D174" s="1" t="s">
        <v>62</v>
      </c>
      <c r="E174" s="1" t="s">
        <v>605</v>
      </c>
      <c r="F174" s="3">
        <v>2160</v>
      </c>
    </row>
    <row r="175" spans="1:6">
      <c r="A175" s="55">
        <v>43153</v>
      </c>
      <c r="B175" s="1" t="s">
        <v>4</v>
      </c>
      <c r="C175" s="1" t="s">
        <v>3</v>
      </c>
      <c r="D175" s="1" t="s">
        <v>70</v>
      </c>
      <c r="E175" s="1" t="s">
        <v>600</v>
      </c>
      <c r="F175" s="3">
        <v>5321</v>
      </c>
    </row>
    <row r="176" spans="1:6">
      <c r="A176" s="55">
        <v>43153</v>
      </c>
      <c r="B176" s="1" t="s">
        <v>11</v>
      </c>
      <c r="C176" s="1" t="s">
        <v>52</v>
      </c>
      <c r="D176" s="1" t="s">
        <v>86</v>
      </c>
      <c r="E176" s="1" t="s">
        <v>607</v>
      </c>
      <c r="F176" s="3">
        <v>5942</v>
      </c>
    </row>
    <row r="177" spans="1:6">
      <c r="A177" s="55">
        <v>43154</v>
      </c>
      <c r="B177" s="1" t="s">
        <v>18</v>
      </c>
      <c r="C177" s="1" t="s">
        <v>61</v>
      </c>
      <c r="D177" s="1" t="s">
        <v>62</v>
      </c>
      <c r="E177" s="1" t="s">
        <v>607</v>
      </c>
      <c r="F177" s="3">
        <v>2687</v>
      </c>
    </row>
    <row r="178" spans="1:6">
      <c r="A178" s="55">
        <v>43155</v>
      </c>
      <c r="B178" s="1" t="s">
        <v>4</v>
      </c>
      <c r="C178" s="1" t="s">
        <v>3</v>
      </c>
      <c r="D178" s="1" t="s">
        <v>70</v>
      </c>
      <c r="E178" s="1" t="s">
        <v>600</v>
      </c>
      <c r="F178" s="3">
        <v>3781</v>
      </c>
    </row>
    <row r="179" spans="1:6">
      <c r="A179" s="55">
        <v>43155</v>
      </c>
      <c r="B179" s="1" t="s">
        <v>11</v>
      </c>
      <c r="C179" s="1" t="s">
        <v>52</v>
      </c>
      <c r="D179" s="1" t="s">
        <v>612</v>
      </c>
      <c r="E179" s="1" t="s">
        <v>608</v>
      </c>
      <c r="F179" s="3">
        <v>618</v>
      </c>
    </row>
    <row r="180" spans="1:6">
      <c r="A180" s="55">
        <v>43155</v>
      </c>
      <c r="B180" s="1" t="s">
        <v>11</v>
      </c>
      <c r="C180" s="1" t="s">
        <v>99</v>
      </c>
      <c r="D180" s="1" t="s">
        <v>604</v>
      </c>
      <c r="E180" s="1" t="s">
        <v>609</v>
      </c>
      <c r="F180" s="3">
        <v>3854</v>
      </c>
    </row>
    <row r="181" spans="1:6">
      <c r="A181" s="55">
        <v>43155</v>
      </c>
      <c r="B181" s="1" t="s">
        <v>11</v>
      </c>
      <c r="C181" s="1" t="s">
        <v>39</v>
      </c>
      <c r="D181" s="1" t="s">
        <v>92</v>
      </c>
      <c r="E181" s="1" t="s">
        <v>603</v>
      </c>
      <c r="F181" s="3">
        <v>728</v>
      </c>
    </row>
    <row r="182" spans="1:6">
      <c r="A182" s="55">
        <v>43156</v>
      </c>
      <c r="B182" s="1" t="s">
        <v>18</v>
      </c>
      <c r="C182" s="1" t="s">
        <v>17</v>
      </c>
      <c r="D182" s="1" t="s">
        <v>87</v>
      </c>
      <c r="E182" s="1" t="s">
        <v>603</v>
      </c>
      <c r="F182" s="3">
        <v>1243</v>
      </c>
    </row>
    <row r="183" spans="1:6">
      <c r="A183" s="55">
        <v>43156</v>
      </c>
      <c r="B183" s="1" t="s">
        <v>11</v>
      </c>
      <c r="C183" s="1" t="s">
        <v>39</v>
      </c>
      <c r="D183" s="1" t="s">
        <v>89</v>
      </c>
      <c r="E183" s="1" t="s">
        <v>600</v>
      </c>
      <c r="F183" s="3">
        <v>2040</v>
      </c>
    </row>
    <row r="184" spans="1:6">
      <c r="A184" s="55">
        <v>43157</v>
      </c>
      <c r="B184" s="1" t="s">
        <v>601</v>
      </c>
      <c r="C184" s="1" t="s">
        <v>29</v>
      </c>
      <c r="D184" s="1" t="s">
        <v>31</v>
      </c>
      <c r="E184" s="1" t="s">
        <v>608</v>
      </c>
      <c r="F184" s="3">
        <v>2114</v>
      </c>
    </row>
    <row r="185" spans="1:6">
      <c r="A185" s="55">
        <v>43157</v>
      </c>
      <c r="B185" s="1" t="s">
        <v>11</v>
      </c>
      <c r="C185" s="1" t="s">
        <v>39</v>
      </c>
      <c r="D185" s="1" t="s">
        <v>50</v>
      </c>
      <c r="E185" s="1" t="s">
        <v>602</v>
      </c>
      <c r="F185" s="3">
        <v>3938</v>
      </c>
    </row>
    <row r="186" spans="1:6">
      <c r="A186" s="55">
        <v>43158</v>
      </c>
      <c r="B186" s="1" t="s">
        <v>11</v>
      </c>
      <c r="C186" s="1" t="s">
        <v>39</v>
      </c>
      <c r="D186" s="1" t="s">
        <v>92</v>
      </c>
      <c r="E186" s="1" t="s">
        <v>606</v>
      </c>
      <c r="F186" s="3">
        <v>1243</v>
      </c>
    </row>
    <row r="187" spans="1:6">
      <c r="A187" s="55">
        <v>43158</v>
      </c>
      <c r="B187" s="1" t="s">
        <v>11</v>
      </c>
      <c r="C187" s="1" t="s">
        <v>52</v>
      </c>
      <c r="D187" s="1" t="s">
        <v>612</v>
      </c>
      <c r="E187" s="1" t="s">
        <v>603</v>
      </c>
      <c r="F187" s="3">
        <v>2614</v>
      </c>
    </row>
    <row r="188" spans="1:6">
      <c r="A188" s="55">
        <v>43159</v>
      </c>
      <c r="B188" s="1" t="s">
        <v>4</v>
      </c>
      <c r="C188" s="1" t="s">
        <v>44</v>
      </c>
      <c r="D188" s="1" t="s">
        <v>60</v>
      </c>
      <c r="E188" s="1" t="s">
        <v>611</v>
      </c>
      <c r="F188" s="3">
        <v>4487</v>
      </c>
    </row>
    <row r="189" spans="1:6">
      <c r="A189" s="55">
        <v>43160</v>
      </c>
      <c r="B189" s="1" t="s">
        <v>18</v>
      </c>
      <c r="C189" s="1" t="s">
        <v>17</v>
      </c>
      <c r="D189" s="1" t="s">
        <v>87</v>
      </c>
      <c r="E189" s="1" t="s">
        <v>605</v>
      </c>
      <c r="F189" s="3">
        <v>1955</v>
      </c>
    </row>
    <row r="190" spans="1:6">
      <c r="A190" s="55">
        <v>43161</v>
      </c>
      <c r="B190" s="1" t="s">
        <v>601</v>
      </c>
      <c r="C190" s="1" t="s">
        <v>29</v>
      </c>
      <c r="D190" s="1" t="s">
        <v>31</v>
      </c>
      <c r="E190" s="1" t="s">
        <v>609</v>
      </c>
      <c r="F190" s="3">
        <v>3999</v>
      </c>
    </row>
    <row r="191" spans="1:6">
      <c r="A191" s="55">
        <v>43163</v>
      </c>
      <c r="B191" s="1" t="s">
        <v>11</v>
      </c>
      <c r="C191" s="1" t="s">
        <v>99</v>
      </c>
      <c r="D191" s="1" t="s">
        <v>604</v>
      </c>
      <c r="E191" s="1" t="s">
        <v>602</v>
      </c>
      <c r="F191" s="3">
        <v>2694</v>
      </c>
    </row>
    <row r="192" spans="1:6">
      <c r="A192" s="55">
        <v>43164</v>
      </c>
      <c r="B192" s="1" t="s">
        <v>4</v>
      </c>
      <c r="C192" s="1" t="s">
        <v>44</v>
      </c>
      <c r="D192" s="1" t="s">
        <v>60</v>
      </c>
      <c r="E192" s="1" t="s">
        <v>608</v>
      </c>
      <c r="F192" s="3">
        <v>4161</v>
      </c>
    </row>
    <row r="193" spans="1:6">
      <c r="A193" s="55">
        <v>43166</v>
      </c>
      <c r="B193" s="1" t="s">
        <v>11</v>
      </c>
      <c r="C193" s="1" t="s">
        <v>39</v>
      </c>
      <c r="D193" s="1" t="s">
        <v>92</v>
      </c>
      <c r="E193" s="1" t="s">
        <v>609</v>
      </c>
      <c r="F193" s="3">
        <v>1648</v>
      </c>
    </row>
    <row r="194" spans="1:6">
      <c r="A194" s="55">
        <v>43167</v>
      </c>
      <c r="B194" s="1" t="s">
        <v>11</v>
      </c>
      <c r="C194" s="1" t="s">
        <v>99</v>
      </c>
      <c r="D194" s="1" t="s">
        <v>604</v>
      </c>
      <c r="E194" s="1" t="s">
        <v>603</v>
      </c>
      <c r="F194" s="3">
        <v>4972</v>
      </c>
    </row>
    <row r="195" spans="1:6">
      <c r="A195" s="55">
        <v>43167</v>
      </c>
      <c r="B195" s="1" t="s">
        <v>11</v>
      </c>
      <c r="C195" s="1" t="s">
        <v>39</v>
      </c>
      <c r="D195" s="1" t="s">
        <v>92</v>
      </c>
      <c r="E195" s="1" t="s">
        <v>607</v>
      </c>
      <c r="F195" s="3">
        <v>2358</v>
      </c>
    </row>
    <row r="196" spans="1:6">
      <c r="A196" s="55">
        <v>43168</v>
      </c>
      <c r="B196" s="1" t="s">
        <v>11</v>
      </c>
      <c r="C196" s="1" t="s">
        <v>39</v>
      </c>
      <c r="D196" s="1" t="s">
        <v>50</v>
      </c>
      <c r="E196" s="1" t="s">
        <v>605</v>
      </c>
      <c r="F196" s="3">
        <v>4988</v>
      </c>
    </row>
    <row r="197" spans="1:6">
      <c r="A197" s="55">
        <v>43169</v>
      </c>
      <c r="B197" s="1" t="s">
        <v>11</v>
      </c>
      <c r="C197" s="1" t="s">
        <v>52</v>
      </c>
      <c r="D197" s="1" t="s">
        <v>86</v>
      </c>
      <c r="E197" s="1" t="s">
        <v>605</v>
      </c>
      <c r="F197" s="3">
        <v>3655</v>
      </c>
    </row>
    <row r="198" spans="1:6">
      <c r="A198" s="55">
        <v>43170</v>
      </c>
      <c r="B198" s="1" t="s">
        <v>4</v>
      </c>
      <c r="C198" s="1" t="s">
        <v>3</v>
      </c>
      <c r="D198" s="1" t="s">
        <v>58</v>
      </c>
      <c r="E198" s="1" t="s">
        <v>600</v>
      </c>
      <c r="F198" s="3">
        <v>821</v>
      </c>
    </row>
    <row r="199" spans="1:6">
      <c r="A199" s="55">
        <v>43172</v>
      </c>
      <c r="B199" s="1" t="s">
        <v>18</v>
      </c>
      <c r="C199" s="1" t="s">
        <v>17</v>
      </c>
      <c r="D199" s="1" t="s">
        <v>87</v>
      </c>
      <c r="E199" s="1" t="s">
        <v>600</v>
      </c>
      <c r="F199" s="3">
        <v>290</v>
      </c>
    </row>
    <row r="200" spans="1:6">
      <c r="A200" s="55">
        <v>43172</v>
      </c>
      <c r="B200" s="1" t="s">
        <v>18</v>
      </c>
      <c r="C200" s="1" t="s">
        <v>61</v>
      </c>
      <c r="D200" s="1" t="s">
        <v>62</v>
      </c>
      <c r="E200" s="1" t="s">
        <v>611</v>
      </c>
      <c r="F200" s="3">
        <v>293</v>
      </c>
    </row>
    <row r="201" spans="1:6">
      <c r="A201" s="55">
        <v>43173</v>
      </c>
      <c r="B201" s="1" t="s">
        <v>11</v>
      </c>
      <c r="C201" s="1" t="s">
        <v>52</v>
      </c>
      <c r="D201" s="1" t="s">
        <v>86</v>
      </c>
      <c r="E201" s="1" t="s">
        <v>608</v>
      </c>
      <c r="F201" s="3">
        <v>2410</v>
      </c>
    </row>
    <row r="202" spans="1:6">
      <c r="A202" s="55">
        <v>43173</v>
      </c>
      <c r="B202" s="1" t="s">
        <v>11</v>
      </c>
      <c r="C202" s="1" t="s">
        <v>99</v>
      </c>
      <c r="D202" s="1" t="s">
        <v>604</v>
      </c>
      <c r="E202" s="1" t="s">
        <v>607</v>
      </c>
      <c r="F202" s="3">
        <v>3697</v>
      </c>
    </row>
    <row r="203" spans="1:6">
      <c r="A203" s="55">
        <v>43175</v>
      </c>
      <c r="B203" s="1" t="s">
        <v>11</v>
      </c>
      <c r="C203" s="1" t="s">
        <v>39</v>
      </c>
      <c r="D203" s="1" t="s">
        <v>89</v>
      </c>
      <c r="E203" s="1" t="s">
        <v>608</v>
      </c>
      <c r="F203" s="3">
        <v>1165</v>
      </c>
    </row>
    <row r="204" spans="1:6">
      <c r="A204" s="55">
        <v>43176</v>
      </c>
      <c r="B204" s="1" t="s">
        <v>4</v>
      </c>
      <c r="C204" s="1" t="s">
        <v>56</v>
      </c>
      <c r="D204" s="1" t="s">
        <v>610</v>
      </c>
      <c r="E204" s="1" t="s">
        <v>600</v>
      </c>
      <c r="F204" s="3">
        <v>5729</v>
      </c>
    </row>
    <row r="205" spans="1:6">
      <c r="A205" s="55">
        <v>43178</v>
      </c>
      <c r="B205" s="1" t="s">
        <v>18</v>
      </c>
      <c r="C205" s="1" t="s">
        <v>17</v>
      </c>
      <c r="D205" s="1" t="s">
        <v>87</v>
      </c>
      <c r="E205" s="1" t="s">
        <v>606</v>
      </c>
      <c r="F205" s="3">
        <v>547</v>
      </c>
    </row>
    <row r="206" spans="1:6">
      <c r="A206" s="55">
        <v>43179</v>
      </c>
      <c r="B206" s="1" t="s">
        <v>4</v>
      </c>
      <c r="C206" s="1" t="s">
        <v>44</v>
      </c>
      <c r="D206" s="1" t="s">
        <v>60</v>
      </c>
      <c r="E206" s="1" t="s">
        <v>605</v>
      </c>
      <c r="F206" s="3">
        <v>3243</v>
      </c>
    </row>
    <row r="207" spans="1:6">
      <c r="A207" s="55">
        <v>43179</v>
      </c>
      <c r="B207" s="1" t="s">
        <v>4</v>
      </c>
      <c r="C207" s="1" t="s">
        <v>56</v>
      </c>
      <c r="D207" s="1" t="s">
        <v>610</v>
      </c>
      <c r="E207" s="1" t="s">
        <v>606</v>
      </c>
      <c r="F207" s="3">
        <v>5504</v>
      </c>
    </row>
    <row r="208" spans="1:6">
      <c r="A208" s="55">
        <v>43179</v>
      </c>
      <c r="B208" s="1" t="s">
        <v>18</v>
      </c>
      <c r="C208" s="1" t="s">
        <v>61</v>
      </c>
      <c r="D208" s="1" t="s">
        <v>62</v>
      </c>
      <c r="E208" s="1" t="s">
        <v>606</v>
      </c>
      <c r="F208" s="3">
        <v>1356</v>
      </c>
    </row>
    <row r="209" spans="1:6">
      <c r="A209" s="55">
        <v>43179</v>
      </c>
      <c r="B209" s="1" t="s">
        <v>18</v>
      </c>
      <c r="C209" s="1" t="s">
        <v>61</v>
      </c>
      <c r="D209" s="1" t="s">
        <v>62</v>
      </c>
      <c r="E209" s="1" t="s">
        <v>607</v>
      </c>
      <c r="F209" s="3">
        <v>1422</v>
      </c>
    </row>
    <row r="210" spans="1:6">
      <c r="A210" s="55">
        <v>43182</v>
      </c>
      <c r="B210" s="1" t="s">
        <v>601</v>
      </c>
      <c r="C210" s="1" t="s">
        <v>29</v>
      </c>
      <c r="D210" s="1" t="s">
        <v>31</v>
      </c>
      <c r="E210" s="1" t="s">
        <v>600</v>
      </c>
      <c r="F210" s="3">
        <v>3026</v>
      </c>
    </row>
    <row r="211" spans="1:6">
      <c r="A211" s="55">
        <v>43182</v>
      </c>
      <c r="B211" s="1" t="s">
        <v>11</v>
      </c>
      <c r="C211" s="1" t="s">
        <v>39</v>
      </c>
      <c r="D211" s="1" t="s">
        <v>92</v>
      </c>
      <c r="E211" s="1" t="s">
        <v>607</v>
      </c>
      <c r="F211" s="3">
        <v>1442</v>
      </c>
    </row>
    <row r="212" spans="1:6">
      <c r="A212" s="55">
        <v>43183</v>
      </c>
      <c r="B212" s="1" t="s">
        <v>11</v>
      </c>
      <c r="C212" s="1" t="s">
        <v>52</v>
      </c>
      <c r="D212" s="1" t="s">
        <v>612</v>
      </c>
      <c r="E212" s="1" t="s">
        <v>609</v>
      </c>
      <c r="F212" s="3">
        <v>1844</v>
      </c>
    </row>
    <row r="213" spans="1:6">
      <c r="A213" s="55">
        <v>43183</v>
      </c>
      <c r="B213" s="1" t="s">
        <v>4</v>
      </c>
      <c r="C213" s="1" t="s">
        <v>44</v>
      </c>
      <c r="D213" s="1" t="s">
        <v>60</v>
      </c>
      <c r="E213" s="1" t="s">
        <v>608</v>
      </c>
      <c r="F213" s="3">
        <v>5721</v>
      </c>
    </row>
    <row r="214" spans="1:6">
      <c r="A214" s="55">
        <v>43183</v>
      </c>
      <c r="B214" s="1" t="s">
        <v>4</v>
      </c>
      <c r="C214" s="1" t="s">
        <v>3</v>
      </c>
      <c r="D214" s="1" t="s">
        <v>70</v>
      </c>
      <c r="E214" s="1" t="s">
        <v>608</v>
      </c>
      <c r="F214" s="3">
        <v>3307</v>
      </c>
    </row>
    <row r="215" spans="1:6">
      <c r="A215" s="55">
        <v>43184</v>
      </c>
      <c r="B215" s="1" t="s">
        <v>11</v>
      </c>
      <c r="C215" s="1" t="s">
        <v>52</v>
      </c>
      <c r="D215" s="1" t="s">
        <v>86</v>
      </c>
      <c r="E215" s="1" t="s">
        <v>606</v>
      </c>
      <c r="F215" s="3">
        <v>2525</v>
      </c>
    </row>
    <row r="216" spans="1:6">
      <c r="A216" s="55">
        <v>43186</v>
      </c>
      <c r="B216" s="1" t="s">
        <v>601</v>
      </c>
      <c r="C216" s="1" t="s">
        <v>29</v>
      </c>
      <c r="D216" s="1" t="s">
        <v>31</v>
      </c>
      <c r="E216" s="1" t="s">
        <v>606</v>
      </c>
      <c r="F216" s="3">
        <v>3910</v>
      </c>
    </row>
    <row r="217" spans="1:6">
      <c r="A217" s="55">
        <v>43186</v>
      </c>
      <c r="B217" s="1" t="s">
        <v>11</v>
      </c>
      <c r="C217" s="1" t="s">
        <v>99</v>
      </c>
      <c r="D217" s="1" t="s">
        <v>604</v>
      </c>
      <c r="E217" s="1" t="s">
        <v>603</v>
      </c>
      <c r="F217" s="3">
        <v>786</v>
      </c>
    </row>
    <row r="218" spans="1:6">
      <c r="A218" s="55">
        <v>43187</v>
      </c>
      <c r="B218" s="1" t="s">
        <v>11</v>
      </c>
      <c r="C218" s="1" t="s">
        <v>39</v>
      </c>
      <c r="D218" s="1" t="s">
        <v>92</v>
      </c>
      <c r="E218" s="1" t="s">
        <v>605</v>
      </c>
      <c r="F218" s="3">
        <v>436</v>
      </c>
    </row>
    <row r="219" spans="1:6">
      <c r="A219" s="55">
        <v>43187</v>
      </c>
      <c r="B219" s="1" t="s">
        <v>11</v>
      </c>
      <c r="C219" s="1" t="s">
        <v>39</v>
      </c>
      <c r="D219" s="1" t="s">
        <v>92</v>
      </c>
      <c r="E219" s="1" t="s">
        <v>603</v>
      </c>
      <c r="F219" s="3">
        <v>2908</v>
      </c>
    </row>
    <row r="220" spans="1:6">
      <c r="A220" s="55">
        <v>43189</v>
      </c>
      <c r="B220" s="1" t="s">
        <v>601</v>
      </c>
      <c r="C220" s="1" t="s">
        <v>29</v>
      </c>
      <c r="D220" s="1" t="s">
        <v>31</v>
      </c>
      <c r="E220" s="1" t="s">
        <v>605</v>
      </c>
      <c r="F220" s="3">
        <v>6339</v>
      </c>
    </row>
    <row r="221" spans="1:6">
      <c r="A221" s="55">
        <v>43191</v>
      </c>
      <c r="B221" s="1" t="s">
        <v>11</v>
      </c>
      <c r="C221" s="1" t="s">
        <v>39</v>
      </c>
      <c r="D221" s="1" t="s">
        <v>50</v>
      </c>
      <c r="E221" s="1" t="s">
        <v>605</v>
      </c>
      <c r="F221" s="3">
        <v>5990</v>
      </c>
    </row>
    <row r="222" spans="1:6">
      <c r="A222" s="55">
        <v>43191</v>
      </c>
      <c r="B222" s="1" t="s">
        <v>11</v>
      </c>
      <c r="C222" s="1" t="s">
        <v>52</v>
      </c>
      <c r="D222" s="1" t="s">
        <v>86</v>
      </c>
      <c r="E222" s="1" t="s">
        <v>602</v>
      </c>
      <c r="F222" s="3">
        <v>1278</v>
      </c>
    </row>
    <row r="223" spans="1:6">
      <c r="A223" s="55">
        <v>43192</v>
      </c>
      <c r="B223" s="1" t="s">
        <v>601</v>
      </c>
      <c r="C223" s="1" t="s">
        <v>29</v>
      </c>
      <c r="D223" s="1" t="s">
        <v>31</v>
      </c>
      <c r="E223" s="1" t="s">
        <v>611</v>
      </c>
      <c r="F223" s="3">
        <v>1895</v>
      </c>
    </row>
    <row r="224" spans="1:6">
      <c r="A224" s="55">
        <v>43192</v>
      </c>
      <c r="B224" s="1" t="s">
        <v>11</v>
      </c>
      <c r="C224" s="1" t="s">
        <v>99</v>
      </c>
      <c r="D224" s="1" t="s">
        <v>604</v>
      </c>
      <c r="E224" s="1" t="s">
        <v>603</v>
      </c>
      <c r="F224" s="3">
        <v>4515</v>
      </c>
    </row>
    <row r="225" spans="1:6">
      <c r="A225" s="55">
        <v>43192</v>
      </c>
      <c r="B225" s="1" t="s">
        <v>4</v>
      </c>
      <c r="C225" s="1" t="s">
        <v>44</v>
      </c>
      <c r="D225" s="1" t="s">
        <v>60</v>
      </c>
      <c r="E225" s="1" t="s">
        <v>602</v>
      </c>
      <c r="F225" s="3">
        <v>1614</v>
      </c>
    </row>
    <row r="226" spans="1:6">
      <c r="A226" s="55">
        <v>43192</v>
      </c>
      <c r="B226" s="1" t="s">
        <v>4</v>
      </c>
      <c r="C226" s="1" t="s">
        <v>3</v>
      </c>
      <c r="D226" s="1" t="s">
        <v>58</v>
      </c>
      <c r="E226" s="1" t="s">
        <v>611</v>
      </c>
      <c r="F226" s="3">
        <v>3636</v>
      </c>
    </row>
    <row r="227" spans="1:6">
      <c r="A227" s="55">
        <v>43193</v>
      </c>
      <c r="B227" s="1" t="s">
        <v>18</v>
      </c>
      <c r="C227" s="1" t="s">
        <v>17</v>
      </c>
      <c r="D227" s="1" t="s">
        <v>87</v>
      </c>
      <c r="E227" s="1" t="s">
        <v>609</v>
      </c>
      <c r="F227" s="3">
        <v>331</v>
      </c>
    </row>
    <row r="228" spans="1:6">
      <c r="A228" s="55">
        <v>43193</v>
      </c>
      <c r="B228" s="1" t="s">
        <v>11</v>
      </c>
      <c r="C228" s="1" t="s">
        <v>99</v>
      </c>
      <c r="D228" s="1" t="s">
        <v>604</v>
      </c>
      <c r="E228" s="1" t="s">
        <v>602</v>
      </c>
      <c r="F228" s="3">
        <v>4715</v>
      </c>
    </row>
    <row r="229" spans="1:6">
      <c r="A229" s="55">
        <v>43193</v>
      </c>
      <c r="B229" s="1" t="s">
        <v>4</v>
      </c>
      <c r="C229" s="1" t="s">
        <v>44</v>
      </c>
      <c r="D229" s="1" t="s">
        <v>60</v>
      </c>
      <c r="E229" s="1" t="s">
        <v>611</v>
      </c>
      <c r="F229" s="3">
        <v>3010</v>
      </c>
    </row>
    <row r="230" spans="1:6">
      <c r="A230" s="55">
        <v>43194</v>
      </c>
      <c r="B230" s="1" t="s">
        <v>11</v>
      </c>
      <c r="C230" s="1" t="s">
        <v>52</v>
      </c>
      <c r="D230" s="1" t="s">
        <v>86</v>
      </c>
      <c r="E230" s="1" t="s">
        <v>602</v>
      </c>
      <c r="F230" s="3">
        <v>3432</v>
      </c>
    </row>
    <row r="231" spans="1:6">
      <c r="A231" s="55">
        <v>43194</v>
      </c>
      <c r="B231" s="1" t="s">
        <v>11</v>
      </c>
      <c r="C231" s="1" t="s">
        <v>52</v>
      </c>
      <c r="D231" s="1" t="s">
        <v>86</v>
      </c>
      <c r="E231" s="1" t="s">
        <v>607</v>
      </c>
      <c r="F231" s="3">
        <v>5747</v>
      </c>
    </row>
    <row r="232" spans="1:6">
      <c r="A232" s="55">
        <v>43195</v>
      </c>
      <c r="B232" s="1" t="s">
        <v>11</v>
      </c>
      <c r="C232" s="1" t="s">
        <v>39</v>
      </c>
      <c r="D232" s="1" t="s">
        <v>92</v>
      </c>
      <c r="E232" s="1" t="s">
        <v>602</v>
      </c>
      <c r="F232" s="3">
        <v>4257</v>
      </c>
    </row>
    <row r="233" spans="1:6">
      <c r="A233" s="55">
        <v>43195</v>
      </c>
      <c r="B233" s="1" t="s">
        <v>11</v>
      </c>
      <c r="C233" s="1" t="s">
        <v>39</v>
      </c>
      <c r="D233" s="1" t="s">
        <v>92</v>
      </c>
      <c r="E233" s="1" t="s">
        <v>600</v>
      </c>
      <c r="F233" s="3">
        <v>5885</v>
      </c>
    </row>
    <row r="234" spans="1:6">
      <c r="A234" s="55">
        <v>43196</v>
      </c>
      <c r="B234" s="1" t="s">
        <v>11</v>
      </c>
      <c r="C234" s="1" t="s">
        <v>39</v>
      </c>
      <c r="D234" s="1" t="s">
        <v>89</v>
      </c>
      <c r="E234" s="1" t="s">
        <v>600</v>
      </c>
      <c r="F234" s="3">
        <v>4285</v>
      </c>
    </row>
    <row r="235" spans="1:6">
      <c r="A235" s="55">
        <v>43196</v>
      </c>
      <c r="B235" s="1" t="s">
        <v>11</v>
      </c>
      <c r="C235" s="1" t="s">
        <v>52</v>
      </c>
      <c r="D235" s="1" t="s">
        <v>86</v>
      </c>
      <c r="E235" s="1" t="s">
        <v>608</v>
      </c>
      <c r="F235" s="3">
        <v>5559</v>
      </c>
    </row>
    <row r="236" spans="1:6">
      <c r="A236" s="55">
        <v>43196</v>
      </c>
      <c r="B236" s="1" t="s">
        <v>11</v>
      </c>
      <c r="C236" s="1" t="s">
        <v>99</v>
      </c>
      <c r="D236" s="1" t="s">
        <v>604</v>
      </c>
      <c r="E236" s="1" t="s">
        <v>602</v>
      </c>
      <c r="F236" s="3">
        <v>1093</v>
      </c>
    </row>
    <row r="237" spans="1:6">
      <c r="A237" s="55">
        <v>43197</v>
      </c>
      <c r="B237" s="1" t="s">
        <v>4</v>
      </c>
      <c r="C237" s="1" t="s">
        <v>3</v>
      </c>
      <c r="D237" s="1" t="s">
        <v>58</v>
      </c>
      <c r="E237" s="1" t="s">
        <v>608</v>
      </c>
      <c r="F237" s="3">
        <v>2822</v>
      </c>
    </row>
    <row r="238" spans="1:6">
      <c r="A238" s="55">
        <v>43197</v>
      </c>
      <c r="B238" s="1" t="s">
        <v>11</v>
      </c>
      <c r="C238" s="1" t="s">
        <v>39</v>
      </c>
      <c r="D238" s="1" t="s">
        <v>50</v>
      </c>
      <c r="E238" s="1" t="s">
        <v>611</v>
      </c>
      <c r="F238" s="3">
        <v>5331</v>
      </c>
    </row>
    <row r="239" spans="1:6">
      <c r="A239" s="55">
        <v>43198</v>
      </c>
      <c r="B239" s="1" t="s">
        <v>4</v>
      </c>
      <c r="C239" s="1" t="s">
        <v>3</v>
      </c>
      <c r="D239" s="1" t="s">
        <v>70</v>
      </c>
      <c r="E239" s="1" t="s">
        <v>611</v>
      </c>
      <c r="F239" s="3">
        <v>3094</v>
      </c>
    </row>
    <row r="240" spans="1:6">
      <c r="A240" s="55">
        <v>43198</v>
      </c>
      <c r="B240" s="1" t="s">
        <v>11</v>
      </c>
      <c r="C240" s="1" t="s">
        <v>39</v>
      </c>
      <c r="D240" s="1" t="s">
        <v>92</v>
      </c>
      <c r="E240" s="1" t="s">
        <v>611</v>
      </c>
      <c r="F240" s="3">
        <v>4279</v>
      </c>
    </row>
    <row r="241" spans="1:6">
      <c r="A241" s="55">
        <v>43200</v>
      </c>
      <c r="B241" s="1" t="s">
        <v>11</v>
      </c>
      <c r="C241" s="1" t="s">
        <v>99</v>
      </c>
      <c r="D241" s="1" t="s">
        <v>604</v>
      </c>
      <c r="E241" s="1" t="s">
        <v>603</v>
      </c>
      <c r="F241" s="3">
        <v>6413</v>
      </c>
    </row>
    <row r="242" spans="1:6">
      <c r="A242" s="55">
        <v>43200</v>
      </c>
      <c r="B242" s="1" t="s">
        <v>11</v>
      </c>
      <c r="C242" s="1" t="s">
        <v>52</v>
      </c>
      <c r="D242" s="1" t="s">
        <v>86</v>
      </c>
      <c r="E242" s="1" t="s">
        <v>609</v>
      </c>
      <c r="F242" s="3">
        <v>1885</v>
      </c>
    </row>
    <row r="243" spans="1:6">
      <c r="A243" s="55">
        <v>43200</v>
      </c>
      <c r="B243" s="1" t="s">
        <v>601</v>
      </c>
      <c r="C243" s="1" t="s">
        <v>29</v>
      </c>
      <c r="D243" s="1" t="s">
        <v>31</v>
      </c>
      <c r="E243" s="1" t="s">
        <v>605</v>
      </c>
      <c r="F243" s="3">
        <v>1559</v>
      </c>
    </row>
    <row r="244" spans="1:6">
      <c r="A244" s="55">
        <v>43201</v>
      </c>
      <c r="B244" s="1" t="s">
        <v>11</v>
      </c>
      <c r="C244" s="1" t="s">
        <v>52</v>
      </c>
      <c r="D244" s="1" t="s">
        <v>612</v>
      </c>
      <c r="E244" s="1" t="s">
        <v>606</v>
      </c>
      <c r="F244" s="3">
        <v>6124</v>
      </c>
    </row>
    <row r="245" spans="1:6">
      <c r="A245" s="55">
        <v>43202</v>
      </c>
      <c r="B245" s="1" t="s">
        <v>11</v>
      </c>
      <c r="C245" s="1" t="s">
        <v>52</v>
      </c>
      <c r="D245" s="1" t="s">
        <v>86</v>
      </c>
      <c r="E245" s="1" t="s">
        <v>606</v>
      </c>
      <c r="F245" s="3">
        <v>4915</v>
      </c>
    </row>
    <row r="246" spans="1:6">
      <c r="A246" s="55">
        <v>43202</v>
      </c>
      <c r="B246" s="1" t="s">
        <v>11</v>
      </c>
      <c r="C246" s="1" t="s">
        <v>39</v>
      </c>
      <c r="D246" s="1" t="s">
        <v>92</v>
      </c>
      <c r="E246" s="1" t="s">
        <v>608</v>
      </c>
      <c r="F246" s="3">
        <v>901</v>
      </c>
    </row>
    <row r="247" spans="1:6">
      <c r="A247" s="55">
        <v>43202</v>
      </c>
      <c r="B247" s="1" t="s">
        <v>18</v>
      </c>
      <c r="C247" s="1" t="s">
        <v>17</v>
      </c>
      <c r="D247" s="1" t="s">
        <v>87</v>
      </c>
      <c r="E247" s="1" t="s">
        <v>606</v>
      </c>
      <c r="F247" s="3">
        <v>2748</v>
      </c>
    </row>
    <row r="248" spans="1:6">
      <c r="A248" s="55">
        <v>43203</v>
      </c>
      <c r="B248" s="1" t="s">
        <v>11</v>
      </c>
      <c r="C248" s="1" t="s">
        <v>39</v>
      </c>
      <c r="D248" s="1" t="s">
        <v>89</v>
      </c>
      <c r="E248" s="1" t="s">
        <v>609</v>
      </c>
      <c r="F248" s="3">
        <v>2018</v>
      </c>
    </row>
    <row r="249" spans="1:6">
      <c r="A249" s="55">
        <v>43203</v>
      </c>
      <c r="B249" s="1" t="s">
        <v>4</v>
      </c>
      <c r="C249" s="1" t="s">
        <v>44</v>
      </c>
      <c r="D249" s="1" t="s">
        <v>60</v>
      </c>
      <c r="E249" s="1" t="s">
        <v>603</v>
      </c>
      <c r="F249" s="3">
        <v>3443</v>
      </c>
    </row>
    <row r="250" spans="1:6">
      <c r="A250" s="55">
        <v>43203</v>
      </c>
      <c r="B250" s="1" t="s">
        <v>18</v>
      </c>
      <c r="C250" s="1" t="s">
        <v>61</v>
      </c>
      <c r="D250" s="1" t="s">
        <v>62</v>
      </c>
      <c r="E250" s="1" t="s">
        <v>605</v>
      </c>
      <c r="F250" s="3">
        <v>341</v>
      </c>
    </row>
    <row r="251" spans="1:6">
      <c r="A251" s="55">
        <v>43205</v>
      </c>
      <c r="B251" s="1" t="s">
        <v>11</v>
      </c>
      <c r="C251" s="1" t="s">
        <v>52</v>
      </c>
      <c r="D251" s="1" t="s">
        <v>612</v>
      </c>
      <c r="E251" s="1" t="s">
        <v>608</v>
      </c>
      <c r="F251" s="3">
        <v>4021</v>
      </c>
    </row>
    <row r="252" spans="1:6">
      <c r="A252" s="55">
        <v>43205</v>
      </c>
      <c r="B252" s="1" t="s">
        <v>11</v>
      </c>
      <c r="C252" s="1" t="s">
        <v>39</v>
      </c>
      <c r="D252" s="1" t="s">
        <v>92</v>
      </c>
      <c r="E252" s="1" t="s">
        <v>608</v>
      </c>
      <c r="F252" s="3">
        <v>1556</v>
      </c>
    </row>
    <row r="253" spans="1:6">
      <c r="A253" s="55">
        <v>43206</v>
      </c>
      <c r="B253" s="1" t="s">
        <v>11</v>
      </c>
      <c r="C253" s="1" t="s">
        <v>52</v>
      </c>
      <c r="D253" s="1" t="s">
        <v>86</v>
      </c>
      <c r="E253" s="1" t="s">
        <v>605</v>
      </c>
      <c r="F253" s="3">
        <v>5217</v>
      </c>
    </row>
    <row r="254" spans="1:6">
      <c r="A254" s="55">
        <v>43206</v>
      </c>
      <c r="B254" s="1" t="s">
        <v>11</v>
      </c>
      <c r="C254" s="1" t="s">
        <v>39</v>
      </c>
      <c r="D254" s="1" t="s">
        <v>50</v>
      </c>
      <c r="E254" s="1" t="s">
        <v>609</v>
      </c>
      <c r="F254" s="3">
        <v>3333</v>
      </c>
    </row>
    <row r="255" spans="1:6">
      <c r="A255" s="55">
        <v>43207</v>
      </c>
      <c r="B255" s="1" t="s">
        <v>11</v>
      </c>
      <c r="C255" s="1" t="s">
        <v>39</v>
      </c>
      <c r="D255" s="1" t="s">
        <v>92</v>
      </c>
      <c r="E255" s="1" t="s">
        <v>605</v>
      </c>
      <c r="F255" s="3">
        <v>3509</v>
      </c>
    </row>
    <row r="256" spans="1:6">
      <c r="A256" s="55">
        <v>43208</v>
      </c>
      <c r="B256" s="1" t="s">
        <v>11</v>
      </c>
      <c r="C256" s="1" t="s">
        <v>52</v>
      </c>
      <c r="D256" s="1" t="s">
        <v>86</v>
      </c>
      <c r="E256" s="1" t="s">
        <v>603</v>
      </c>
      <c r="F256" s="3">
        <v>5346</v>
      </c>
    </row>
    <row r="257" spans="1:6">
      <c r="A257" s="55">
        <v>43210</v>
      </c>
      <c r="B257" s="1" t="s">
        <v>601</v>
      </c>
      <c r="C257" s="1" t="s">
        <v>29</v>
      </c>
      <c r="D257" s="1" t="s">
        <v>31</v>
      </c>
      <c r="E257" s="1" t="s">
        <v>609</v>
      </c>
      <c r="F257" s="3">
        <v>2332</v>
      </c>
    </row>
    <row r="258" spans="1:6">
      <c r="A258" s="55">
        <v>43210</v>
      </c>
      <c r="B258" s="1" t="s">
        <v>18</v>
      </c>
      <c r="C258" s="1" t="s">
        <v>17</v>
      </c>
      <c r="D258" s="1" t="s">
        <v>87</v>
      </c>
      <c r="E258" s="1" t="s">
        <v>602</v>
      </c>
      <c r="F258" s="3">
        <v>4199</v>
      </c>
    </row>
    <row r="259" spans="1:6">
      <c r="A259" s="55">
        <v>43210</v>
      </c>
      <c r="B259" s="1" t="s">
        <v>601</v>
      </c>
      <c r="C259" s="1" t="s">
        <v>29</v>
      </c>
      <c r="D259" s="1" t="s">
        <v>31</v>
      </c>
      <c r="E259" s="1" t="s">
        <v>603</v>
      </c>
      <c r="F259" s="3">
        <v>3072</v>
      </c>
    </row>
    <row r="260" spans="1:6">
      <c r="A260" s="55">
        <v>43210</v>
      </c>
      <c r="B260" s="1" t="s">
        <v>18</v>
      </c>
      <c r="C260" s="1" t="s">
        <v>61</v>
      </c>
      <c r="D260" s="1" t="s">
        <v>62</v>
      </c>
      <c r="E260" s="1" t="s">
        <v>600</v>
      </c>
      <c r="F260" s="3">
        <v>292</v>
      </c>
    </row>
    <row r="261" spans="1:6">
      <c r="A261" s="55">
        <v>43210</v>
      </c>
      <c r="B261" s="1" t="s">
        <v>11</v>
      </c>
      <c r="C261" s="1" t="s">
        <v>39</v>
      </c>
      <c r="D261" s="1" t="s">
        <v>89</v>
      </c>
      <c r="E261" s="1" t="s">
        <v>609</v>
      </c>
      <c r="F261" s="3">
        <v>6266</v>
      </c>
    </row>
    <row r="262" spans="1:6">
      <c r="A262" s="55">
        <v>43212</v>
      </c>
      <c r="B262" s="1" t="s">
        <v>11</v>
      </c>
      <c r="C262" s="1" t="s">
        <v>52</v>
      </c>
      <c r="D262" s="1" t="s">
        <v>612</v>
      </c>
      <c r="E262" s="1" t="s">
        <v>602</v>
      </c>
      <c r="F262" s="3">
        <v>2627</v>
      </c>
    </row>
    <row r="263" spans="1:6">
      <c r="A263" s="55">
        <v>43213</v>
      </c>
      <c r="B263" s="1" t="s">
        <v>4</v>
      </c>
      <c r="C263" s="1" t="s">
        <v>3</v>
      </c>
      <c r="D263" s="1" t="s">
        <v>70</v>
      </c>
      <c r="E263" s="1" t="s">
        <v>607</v>
      </c>
      <c r="F263" s="3">
        <v>2725</v>
      </c>
    </row>
    <row r="264" spans="1:6">
      <c r="A264" s="55">
        <v>43214</v>
      </c>
      <c r="B264" s="1" t="s">
        <v>11</v>
      </c>
      <c r="C264" s="1" t="s">
        <v>39</v>
      </c>
      <c r="D264" s="1" t="s">
        <v>50</v>
      </c>
      <c r="E264" s="1" t="s">
        <v>611</v>
      </c>
      <c r="F264" s="3">
        <v>1448</v>
      </c>
    </row>
    <row r="265" spans="1:6">
      <c r="A265" s="55">
        <v>43215</v>
      </c>
      <c r="B265" s="1" t="s">
        <v>11</v>
      </c>
      <c r="C265" s="1" t="s">
        <v>39</v>
      </c>
      <c r="D265" s="1" t="s">
        <v>89</v>
      </c>
      <c r="E265" s="1" t="s">
        <v>606</v>
      </c>
      <c r="F265" s="3">
        <v>5001</v>
      </c>
    </row>
    <row r="266" spans="1:6">
      <c r="A266" s="55">
        <v>43215</v>
      </c>
      <c r="B266" s="1" t="s">
        <v>11</v>
      </c>
      <c r="C266" s="1" t="s">
        <v>39</v>
      </c>
      <c r="D266" s="1" t="s">
        <v>92</v>
      </c>
      <c r="E266" s="1" t="s">
        <v>605</v>
      </c>
      <c r="F266" s="3">
        <v>6004</v>
      </c>
    </row>
    <row r="267" spans="1:6">
      <c r="A267" s="55">
        <v>43216</v>
      </c>
      <c r="B267" s="1" t="s">
        <v>11</v>
      </c>
      <c r="C267" s="1" t="s">
        <v>99</v>
      </c>
      <c r="D267" s="1" t="s">
        <v>604</v>
      </c>
      <c r="E267" s="1" t="s">
        <v>609</v>
      </c>
      <c r="F267" s="3">
        <v>4438</v>
      </c>
    </row>
    <row r="268" spans="1:6">
      <c r="A268" s="55">
        <v>43216</v>
      </c>
      <c r="B268" s="1" t="s">
        <v>11</v>
      </c>
      <c r="C268" s="1" t="s">
        <v>39</v>
      </c>
      <c r="D268" s="1" t="s">
        <v>92</v>
      </c>
      <c r="E268" s="1" t="s">
        <v>608</v>
      </c>
      <c r="F268" s="3">
        <v>5191</v>
      </c>
    </row>
    <row r="269" spans="1:6">
      <c r="A269" s="55">
        <v>43218</v>
      </c>
      <c r="B269" s="1" t="s">
        <v>18</v>
      </c>
      <c r="C269" s="1" t="s">
        <v>17</v>
      </c>
      <c r="D269" s="1" t="s">
        <v>87</v>
      </c>
      <c r="E269" s="1" t="s">
        <v>608</v>
      </c>
      <c r="F269" s="3">
        <v>4576</v>
      </c>
    </row>
    <row r="270" spans="1:6">
      <c r="A270" s="55">
        <v>43218</v>
      </c>
      <c r="B270" s="1" t="s">
        <v>4</v>
      </c>
      <c r="C270" s="1" t="s">
        <v>3</v>
      </c>
      <c r="D270" s="1" t="s">
        <v>58</v>
      </c>
      <c r="E270" s="1" t="s">
        <v>600</v>
      </c>
      <c r="F270" s="3">
        <v>5614</v>
      </c>
    </row>
    <row r="271" spans="1:6">
      <c r="A271" s="55">
        <v>43218</v>
      </c>
      <c r="B271" s="1" t="s">
        <v>11</v>
      </c>
      <c r="C271" s="1" t="s">
        <v>39</v>
      </c>
      <c r="D271" s="1" t="s">
        <v>92</v>
      </c>
      <c r="E271" s="1" t="s">
        <v>602</v>
      </c>
      <c r="F271" s="3">
        <v>3898</v>
      </c>
    </row>
    <row r="272" spans="1:6">
      <c r="A272" s="55">
        <v>43218</v>
      </c>
      <c r="B272" s="1" t="s">
        <v>11</v>
      </c>
      <c r="C272" s="1" t="s">
        <v>39</v>
      </c>
      <c r="D272" s="1" t="s">
        <v>92</v>
      </c>
      <c r="E272" s="1" t="s">
        <v>606</v>
      </c>
      <c r="F272" s="3">
        <v>5211</v>
      </c>
    </row>
    <row r="273" spans="1:6">
      <c r="A273" s="55">
        <v>43220</v>
      </c>
      <c r="B273" s="1" t="s">
        <v>11</v>
      </c>
      <c r="C273" s="1" t="s">
        <v>39</v>
      </c>
      <c r="D273" s="1" t="s">
        <v>89</v>
      </c>
      <c r="E273" s="1" t="s">
        <v>608</v>
      </c>
      <c r="F273" s="3">
        <v>3782</v>
      </c>
    </row>
    <row r="274" spans="1:6">
      <c r="A274" s="55">
        <v>43220</v>
      </c>
      <c r="B274" s="1" t="s">
        <v>11</v>
      </c>
      <c r="C274" s="1" t="s">
        <v>39</v>
      </c>
      <c r="D274" s="1" t="s">
        <v>92</v>
      </c>
      <c r="E274" s="1" t="s">
        <v>603</v>
      </c>
      <c r="F274" s="3">
        <v>1185</v>
      </c>
    </row>
    <row r="275" spans="1:6">
      <c r="A275" s="55">
        <v>43221</v>
      </c>
      <c r="B275" s="1" t="s">
        <v>11</v>
      </c>
      <c r="C275" s="1" t="s">
        <v>52</v>
      </c>
      <c r="D275" s="1" t="s">
        <v>86</v>
      </c>
      <c r="E275" s="1" t="s">
        <v>606</v>
      </c>
      <c r="F275" s="3">
        <v>5546</v>
      </c>
    </row>
    <row r="276" spans="1:6">
      <c r="A276" s="55">
        <v>43224</v>
      </c>
      <c r="B276" s="1" t="s">
        <v>601</v>
      </c>
      <c r="C276" s="1" t="s">
        <v>29</v>
      </c>
      <c r="D276" s="1" t="s">
        <v>31</v>
      </c>
      <c r="E276" s="1" t="s">
        <v>609</v>
      </c>
      <c r="F276" s="3">
        <v>2620</v>
      </c>
    </row>
    <row r="277" spans="1:6">
      <c r="A277" s="55">
        <v>43224</v>
      </c>
      <c r="B277" s="1" t="s">
        <v>11</v>
      </c>
      <c r="C277" s="1" t="s">
        <v>39</v>
      </c>
      <c r="D277" s="1" t="s">
        <v>89</v>
      </c>
      <c r="E277" s="1" t="s">
        <v>602</v>
      </c>
      <c r="F277" s="3">
        <v>5479</v>
      </c>
    </row>
    <row r="278" spans="1:6">
      <c r="A278" s="55">
        <v>43224</v>
      </c>
      <c r="B278" s="1" t="s">
        <v>601</v>
      </c>
      <c r="C278" s="1" t="s">
        <v>29</v>
      </c>
      <c r="D278" s="1" t="s">
        <v>31</v>
      </c>
      <c r="E278" s="1" t="s">
        <v>602</v>
      </c>
      <c r="F278" s="3">
        <v>5777</v>
      </c>
    </row>
    <row r="279" spans="1:6">
      <c r="A279" s="55">
        <v>43224</v>
      </c>
      <c r="B279" s="1" t="s">
        <v>4</v>
      </c>
      <c r="C279" s="1" t="s">
        <v>44</v>
      </c>
      <c r="D279" s="1" t="s">
        <v>60</v>
      </c>
      <c r="E279" s="1" t="s">
        <v>602</v>
      </c>
      <c r="F279" s="3">
        <v>2080</v>
      </c>
    </row>
    <row r="280" spans="1:6">
      <c r="A280" s="55">
        <v>43226</v>
      </c>
      <c r="B280" s="1" t="s">
        <v>11</v>
      </c>
      <c r="C280" s="1" t="s">
        <v>39</v>
      </c>
      <c r="D280" s="1" t="s">
        <v>92</v>
      </c>
      <c r="E280" s="1" t="s">
        <v>611</v>
      </c>
      <c r="F280" s="3">
        <v>3085</v>
      </c>
    </row>
    <row r="281" spans="1:6">
      <c r="A281" s="55">
        <v>43226</v>
      </c>
      <c r="B281" s="1" t="s">
        <v>11</v>
      </c>
      <c r="C281" s="1" t="s">
        <v>52</v>
      </c>
      <c r="D281" s="1" t="s">
        <v>612</v>
      </c>
      <c r="E281" s="1" t="s">
        <v>609</v>
      </c>
      <c r="F281" s="3">
        <v>797</v>
      </c>
    </row>
    <row r="282" spans="1:6">
      <c r="A282" s="55">
        <v>43227</v>
      </c>
      <c r="B282" s="1" t="s">
        <v>11</v>
      </c>
      <c r="C282" s="1" t="s">
        <v>39</v>
      </c>
      <c r="D282" s="1" t="s">
        <v>92</v>
      </c>
      <c r="E282" s="1" t="s">
        <v>602</v>
      </c>
      <c r="F282" s="3">
        <v>1735</v>
      </c>
    </row>
    <row r="283" spans="1:6">
      <c r="A283" s="55">
        <v>43228</v>
      </c>
      <c r="B283" s="1" t="s">
        <v>11</v>
      </c>
      <c r="C283" s="1" t="s">
        <v>99</v>
      </c>
      <c r="D283" s="1" t="s">
        <v>604</v>
      </c>
      <c r="E283" s="1" t="s">
        <v>602</v>
      </c>
      <c r="F283" s="3">
        <v>1600</v>
      </c>
    </row>
    <row r="284" spans="1:6">
      <c r="A284" s="55">
        <v>43229</v>
      </c>
      <c r="B284" s="1" t="s">
        <v>11</v>
      </c>
      <c r="C284" s="1" t="s">
        <v>39</v>
      </c>
      <c r="D284" s="1" t="s">
        <v>92</v>
      </c>
      <c r="E284" s="1" t="s">
        <v>603</v>
      </c>
      <c r="F284" s="3">
        <v>5494</v>
      </c>
    </row>
    <row r="285" spans="1:6">
      <c r="A285" s="55">
        <v>43229</v>
      </c>
      <c r="B285" s="1" t="s">
        <v>4</v>
      </c>
      <c r="C285" s="1" t="s">
        <v>3</v>
      </c>
      <c r="D285" s="1" t="s">
        <v>58</v>
      </c>
      <c r="E285" s="1" t="s">
        <v>602</v>
      </c>
      <c r="F285" s="3">
        <v>3082</v>
      </c>
    </row>
    <row r="286" spans="1:6">
      <c r="A286" s="55">
        <v>43229</v>
      </c>
      <c r="B286" s="1" t="s">
        <v>4</v>
      </c>
      <c r="C286" s="1" t="s">
        <v>3</v>
      </c>
      <c r="D286" s="1" t="s">
        <v>70</v>
      </c>
      <c r="E286" s="1" t="s">
        <v>603</v>
      </c>
      <c r="F286" s="3">
        <v>1876</v>
      </c>
    </row>
    <row r="287" spans="1:6">
      <c r="A287" s="55">
        <v>43230</v>
      </c>
      <c r="B287" s="1" t="s">
        <v>11</v>
      </c>
      <c r="C287" s="1" t="s">
        <v>52</v>
      </c>
      <c r="D287" s="1" t="s">
        <v>612</v>
      </c>
      <c r="E287" s="1" t="s">
        <v>602</v>
      </c>
      <c r="F287" s="3">
        <v>2356</v>
      </c>
    </row>
    <row r="288" spans="1:6">
      <c r="A288" s="55">
        <v>43230</v>
      </c>
      <c r="B288" s="1" t="s">
        <v>601</v>
      </c>
      <c r="C288" s="1" t="s">
        <v>29</v>
      </c>
      <c r="D288" s="1" t="s">
        <v>31</v>
      </c>
      <c r="E288" s="1" t="s">
        <v>609</v>
      </c>
      <c r="F288" s="3">
        <v>1375</v>
      </c>
    </row>
    <row r="289" spans="1:6">
      <c r="A289" s="55">
        <v>43230</v>
      </c>
      <c r="B289" s="1" t="s">
        <v>18</v>
      </c>
      <c r="C289" s="1" t="s">
        <v>17</v>
      </c>
      <c r="D289" s="1" t="s">
        <v>87</v>
      </c>
      <c r="E289" s="1" t="s">
        <v>606</v>
      </c>
      <c r="F289" s="3">
        <v>2074</v>
      </c>
    </row>
    <row r="290" spans="1:6">
      <c r="A290" s="55">
        <v>43231</v>
      </c>
      <c r="B290" s="1" t="s">
        <v>4</v>
      </c>
      <c r="C290" s="1" t="s">
        <v>56</v>
      </c>
      <c r="D290" s="1" t="s">
        <v>610</v>
      </c>
      <c r="E290" s="1" t="s">
        <v>603</v>
      </c>
      <c r="F290" s="3">
        <v>6166</v>
      </c>
    </row>
    <row r="291" spans="1:6">
      <c r="A291" s="55">
        <v>43231</v>
      </c>
      <c r="B291" s="1" t="s">
        <v>4</v>
      </c>
      <c r="C291" s="1" t="s">
        <v>44</v>
      </c>
      <c r="D291" s="1" t="s">
        <v>60</v>
      </c>
      <c r="E291" s="1" t="s">
        <v>608</v>
      </c>
      <c r="F291" s="3">
        <v>1661</v>
      </c>
    </row>
    <row r="292" spans="1:6">
      <c r="A292" s="55">
        <v>43232</v>
      </c>
      <c r="B292" s="1" t="s">
        <v>18</v>
      </c>
      <c r="C292" s="1" t="s">
        <v>17</v>
      </c>
      <c r="D292" s="1" t="s">
        <v>87</v>
      </c>
      <c r="E292" s="1" t="s">
        <v>608</v>
      </c>
      <c r="F292" s="3">
        <v>1965</v>
      </c>
    </row>
    <row r="293" spans="1:6">
      <c r="A293" s="55">
        <v>43233</v>
      </c>
      <c r="B293" s="1" t="s">
        <v>11</v>
      </c>
      <c r="C293" s="1" t="s">
        <v>39</v>
      </c>
      <c r="D293" s="1" t="s">
        <v>92</v>
      </c>
      <c r="E293" s="1" t="s">
        <v>609</v>
      </c>
      <c r="F293" s="3">
        <v>4328</v>
      </c>
    </row>
    <row r="294" spans="1:6">
      <c r="A294" s="55">
        <v>43233</v>
      </c>
      <c r="B294" s="1" t="s">
        <v>11</v>
      </c>
      <c r="C294" s="1" t="s">
        <v>99</v>
      </c>
      <c r="D294" s="1" t="s">
        <v>604</v>
      </c>
      <c r="E294" s="1" t="s">
        <v>606</v>
      </c>
      <c r="F294" s="3">
        <v>2814</v>
      </c>
    </row>
    <row r="295" spans="1:6">
      <c r="A295" s="55">
        <v>43234</v>
      </c>
      <c r="B295" s="1" t="s">
        <v>18</v>
      </c>
      <c r="C295" s="1" t="s">
        <v>61</v>
      </c>
      <c r="D295" s="1" t="s">
        <v>62</v>
      </c>
      <c r="E295" s="1" t="s">
        <v>608</v>
      </c>
      <c r="F295" s="3">
        <v>2690</v>
      </c>
    </row>
    <row r="296" spans="1:6">
      <c r="A296" s="55">
        <v>43234</v>
      </c>
      <c r="B296" s="1" t="s">
        <v>4</v>
      </c>
      <c r="C296" s="1" t="s">
        <v>3</v>
      </c>
      <c r="D296" s="1" t="s">
        <v>70</v>
      </c>
      <c r="E296" s="1" t="s">
        <v>608</v>
      </c>
      <c r="F296" s="3">
        <v>3151</v>
      </c>
    </row>
    <row r="297" spans="1:6">
      <c r="A297" s="55">
        <v>43235</v>
      </c>
      <c r="B297" s="1" t="s">
        <v>11</v>
      </c>
      <c r="C297" s="1" t="s">
        <v>99</v>
      </c>
      <c r="D297" s="1" t="s">
        <v>604</v>
      </c>
      <c r="E297" s="1" t="s">
        <v>602</v>
      </c>
      <c r="F297" s="3">
        <v>6192</v>
      </c>
    </row>
    <row r="298" spans="1:6">
      <c r="A298" s="55">
        <v>43235</v>
      </c>
      <c r="B298" s="1" t="s">
        <v>4</v>
      </c>
      <c r="C298" s="1" t="s">
        <v>3</v>
      </c>
      <c r="D298" s="1" t="s">
        <v>70</v>
      </c>
      <c r="E298" s="1" t="s">
        <v>611</v>
      </c>
      <c r="F298" s="3">
        <v>5865</v>
      </c>
    </row>
    <row r="299" spans="1:6">
      <c r="A299" s="55">
        <v>43235</v>
      </c>
      <c r="B299" s="1" t="s">
        <v>11</v>
      </c>
      <c r="C299" s="1" t="s">
        <v>99</v>
      </c>
      <c r="D299" s="1" t="s">
        <v>604</v>
      </c>
      <c r="E299" s="1" t="s">
        <v>608</v>
      </c>
      <c r="F299" s="3">
        <v>524</v>
      </c>
    </row>
    <row r="300" spans="1:6">
      <c r="A300" s="55">
        <v>43236</v>
      </c>
      <c r="B300" s="1" t="s">
        <v>11</v>
      </c>
      <c r="C300" s="1" t="s">
        <v>52</v>
      </c>
      <c r="D300" s="1" t="s">
        <v>86</v>
      </c>
      <c r="E300" s="1" t="s">
        <v>600</v>
      </c>
      <c r="F300" s="3">
        <v>6407</v>
      </c>
    </row>
    <row r="301" spans="1:6">
      <c r="A301" s="55">
        <v>43236</v>
      </c>
      <c r="B301" s="1" t="s">
        <v>11</v>
      </c>
      <c r="C301" s="1" t="s">
        <v>52</v>
      </c>
      <c r="D301" s="1" t="s">
        <v>86</v>
      </c>
      <c r="E301" s="1" t="s">
        <v>608</v>
      </c>
      <c r="F301" s="3">
        <v>3727</v>
      </c>
    </row>
    <row r="302" spans="1:6">
      <c r="A302" s="55">
        <v>43236</v>
      </c>
      <c r="B302" s="1" t="s">
        <v>11</v>
      </c>
      <c r="C302" s="1" t="s">
        <v>99</v>
      </c>
      <c r="D302" s="1" t="s">
        <v>604</v>
      </c>
      <c r="E302" s="1" t="s">
        <v>608</v>
      </c>
      <c r="F302" s="3">
        <v>6410</v>
      </c>
    </row>
    <row r="303" spans="1:6">
      <c r="A303" s="55">
        <v>43237</v>
      </c>
      <c r="B303" s="1" t="s">
        <v>4</v>
      </c>
      <c r="C303" s="1" t="s">
        <v>3</v>
      </c>
      <c r="D303" s="1" t="s">
        <v>70</v>
      </c>
      <c r="E303" s="1" t="s">
        <v>609</v>
      </c>
      <c r="F303" s="3">
        <v>311</v>
      </c>
    </row>
    <row r="304" spans="1:6">
      <c r="A304" s="55">
        <v>43237</v>
      </c>
      <c r="B304" s="1" t="s">
        <v>11</v>
      </c>
      <c r="C304" s="1" t="s">
        <v>52</v>
      </c>
      <c r="D304" s="1" t="s">
        <v>612</v>
      </c>
      <c r="E304" s="1" t="s">
        <v>606</v>
      </c>
      <c r="F304" s="3">
        <v>2733</v>
      </c>
    </row>
    <row r="305" spans="1:6">
      <c r="A305" s="55">
        <v>43238</v>
      </c>
      <c r="B305" s="1" t="s">
        <v>11</v>
      </c>
      <c r="C305" s="1" t="s">
        <v>99</v>
      </c>
      <c r="D305" s="1" t="s">
        <v>604</v>
      </c>
      <c r="E305" s="1" t="s">
        <v>606</v>
      </c>
      <c r="F305" s="3">
        <v>1707</v>
      </c>
    </row>
    <row r="306" spans="1:6">
      <c r="A306" s="55">
        <v>43238</v>
      </c>
      <c r="B306" s="1" t="s">
        <v>11</v>
      </c>
      <c r="C306" s="1" t="s">
        <v>39</v>
      </c>
      <c r="D306" s="1" t="s">
        <v>92</v>
      </c>
      <c r="E306" s="1" t="s">
        <v>603</v>
      </c>
      <c r="F306" s="3">
        <v>915</v>
      </c>
    </row>
    <row r="307" spans="1:6">
      <c r="A307" s="55">
        <v>43238</v>
      </c>
      <c r="B307" s="1" t="s">
        <v>601</v>
      </c>
      <c r="C307" s="1" t="s">
        <v>29</v>
      </c>
      <c r="D307" s="1" t="s">
        <v>31</v>
      </c>
      <c r="E307" s="1" t="s">
        <v>600</v>
      </c>
      <c r="F307" s="3">
        <v>4131</v>
      </c>
    </row>
    <row r="308" spans="1:6">
      <c r="A308" s="55">
        <v>43239</v>
      </c>
      <c r="B308" s="1" t="s">
        <v>11</v>
      </c>
      <c r="C308" s="1" t="s">
        <v>99</v>
      </c>
      <c r="D308" s="1" t="s">
        <v>604</v>
      </c>
      <c r="E308" s="1" t="s">
        <v>605</v>
      </c>
      <c r="F308" s="3">
        <v>3172</v>
      </c>
    </row>
    <row r="309" spans="1:6">
      <c r="A309" s="55">
        <v>43240</v>
      </c>
      <c r="B309" s="1" t="s">
        <v>11</v>
      </c>
      <c r="C309" s="1" t="s">
        <v>39</v>
      </c>
      <c r="D309" s="1" t="s">
        <v>92</v>
      </c>
      <c r="E309" s="1" t="s">
        <v>606</v>
      </c>
      <c r="F309" s="3">
        <v>4275</v>
      </c>
    </row>
    <row r="310" spans="1:6">
      <c r="A310" s="55">
        <v>43241</v>
      </c>
      <c r="B310" s="1" t="s">
        <v>4</v>
      </c>
      <c r="C310" s="1" t="s">
        <v>3</v>
      </c>
      <c r="D310" s="1" t="s">
        <v>58</v>
      </c>
      <c r="E310" s="1" t="s">
        <v>600</v>
      </c>
      <c r="F310" s="3">
        <v>2430</v>
      </c>
    </row>
    <row r="311" spans="1:6">
      <c r="A311" s="55">
        <v>43243</v>
      </c>
      <c r="B311" s="1" t="s">
        <v>11</v>
      </c>
      <c r="C311" s="1" t="s">
        <v>39</v>
      </c>
      <c r="D311" s="1" t="s">
        <v>50</v>
      </c>
      <c r="E311" s="1" t="s">
        <v>603</v>
      </c>
      <c r="F311" s="3">
        <v>4626</v>
      </c>
    </row>
    <row r="312" spans="1:6">
      <c r="A312" s="55">
        <v>43243</v>
      </c>
      <c r="B312" s="1" t="s">
        <v>11</v>
      </c>
      <c r="C312" s="1" t="s">
        <v>99</v>
      </c>
      <c r="D312" s="1" t="s">
        <v>604</v>
      </c>
      <c r="E312" s="1" t="s">
        <v>608</v>
      </c>
      <c r="F312" s="3">
        <v>3562</v>
      </c>
    </row>
    <row r="313" spans="1:6">
      <c r="A313" s="55">
        <v>43243</v>
      </c>
      <c r="B313" s="1" t="s">
        <v>11</v>
      </c>
      <c r="C313" s="1" t="s">
        <v>39</v>
      </c>
      <c r="D313" s="1" t="s">
        <v>50</v>
      </c>
      <c r="E313" s="1" t="s">
        <v>606</v>
      </c>
      <c r="F313" s="3">
        <v>1868</v>
      </c>
    </row>
    <row r="314" spans="1:6">
      <c r="A314" s="55">
        <v>43245</v>
      </c>
      <c r="B314" s="1" t="s">
        <v>4</v>
      </c>
      <c r="C314" s="1" t="s">
        <v>3</v>
      </c>
      <c r="D314" s="1" t="s">
        <v>58</v>
      </c>
      <c r="E314" s="1" t="s">
        <v>606</v>
      </c>
      <c r="F314" s="3">
        <v>1497</v>
      </c>
    </row>
    <row r="315" spans="1:6">
      <c r="A315" s="55">
        <v>43246</v>
      </c>
      <c r="B315" s="1" t="s">
        <v>4</v>
      </c>
      <c r="C315" s="1" t="s">
        <v>3</v>
      </c>
      <c r="D315" s="1" t="s">
        <v>70</v>
      </c>
      <c r="E315" s="1" t="s">
        <v>609</v>
      </c>
      <c r="F315" s="3">
        <v>5436</v>
      </c>
    </row>
    <row r="316" spans="1:6">
      <c r="A316" s="55">
        <v>43246</v>
      </c>
      <c r="B316" s="1" t="s">
        <v>11</v>
      </c>
      <c r="C316" s="1" t="s">
        <v>99</v>
      </c>
      <c r="D316" s="1" t="s">
        <v>604</v>
      </c>
      <c r="E316" s="1" t="s">
        <v>600</v>
      </c>
      <c r="F316" s="3">
        <v>5015</v>
      </c>
    </row>
    <row r="317" spans="1:6">
      <c r="A317" s="55">
        <v>43246</v>
      </c>
      <c r="B317" s="1" t="s">
        <v>11</v>
      </c>
      <c r="C317" s="1" t="s">
        <v>39</v>
      </c>
      <c r="D317" s="1" t="s">
        <v>92</v>
      </c>
      <c r="E317" s="1" t="s">
        <v>608</v>
      </c>
      <c r="F317" s="3">
        <v>3200</v>
      </c>
    </row>
    <row r="318" spans="1:6">
      <c r="A318" s="55">
        <v>43247</v>
      </c>
      <c r="B318" s="1" t="s">
        <v>18</v>
      </c>
      <c r="C318" s="1" t="s">
        <v>61</v>
      </c>
      <c r="D318" s="1" t="s">
        <v>62</v>
      </c>
      <c r="E318" s="1" t="s">
        <v>608</v>
      </c>
      <c r="F318" s="3">
        <v>3750</v>
      </c>
    </row>
    <row r="319" spans="1:6">
      <c r="A319" s="55">
        <v>43247</v>
      </c>
      <c r="B319" s="1" t="s">
        <v>601</v>
      </c>
      <c r="C319" s="1" t="s">
        <v>29</v>
      </c>
      <c r="D319" s="1" t="s">
        <v>31</v>
      </c>
      <c r="E319" s="1" t="s">
        <v>608</v>
      </c>
      <c r="F319" s="3">
        <v>546</v>
      </c>
    </row>
    <row r="320" spans="1:6">
      <c r="A320" s="55">
        <v>43247</v>
      </c>
      <c r="B320" s="1" t="s">
        <v>11</v>
      </c>
      <c r="C320" s="1" t="s">
        <v>52</v>
      </c>
      <c r="D320" s="1" t="s">
        <v>86</v>
      </c>
      <c r="E320" s="1" t="s">
        <v>602</v>
      </c>
      <c r="F320" s="3">
        <v>2435</v>
      </c>
    </row>
    <row r="321" spans="1:6">
      <c r="A321" s="55">
        <v>43247</v>
      </c>
      <c r="B321" s="1" t="s">
        <v>11</v>
      </c>
      <c r="C321" s="1" t="s">
        <v>39</v>
      </c>
      <c r="D321" s="1" t="s">
        <v>92</v>
      </c>
      <c r="E321" s="1" t="s">
        <v>609</v>
      </c>
      <c r="F321" s="3">
        <v>5952</v>
      </c>
    </row>
    <row r="322" spans="1:6">
      <c r="A322" s="55">
        <v>43248</v>
      </c>
      <c r="B322" s="1" t="s">
        <v>4</v>
      </c>
      <c r="C322" s="1" t="s">
        <v>3</v>
      </c>
      <c r="D322" s="1" t="s">
        <v>58</v>
      </c>
      <c r="E322" s="1" t="s">
        <v>603</v>
      </c>
      <c r="F322" s="3">
        <v>5700</v>
      </c>
    </row>
    <row r="323" spans="1:6">
      <c r="A323" s="55">
        <v>43248</v>
      </c>
      <c r="B323" s="1" t="s">
        <v>18</v>
      </c>
      <c r="C323" s="1" t="s">
        <v>17</v>
      </c>
      <c r="D323" s="1" t="s">
        <v>87</v>
      </c>
      <c r="E323" s="1" t="s">
        <v>602</v>
      </c>
      <c r="F323" s="3">
        <v>2789</v>
      </c>
    </row>
    <row r="324" spans="1:6">
      <c r="A324" s="55">
        <v>43248</v>
      </c>
      <c r="B324" s="1" t="s">
        <v>11</v>
      </c>
      <c r="C324" s="1" t="s">
        <v>99</v>
      </c>
      <c r="D324" s="1" t="s">
        <v>604</v>
      </c>
      <c r="E324" s="1" t="s">
        <v>603</v>
      </c>
      <c r="F324" s="3">
        <v>6262</v>
      </c>
    </row>
    <row r="325" spans="1:6">
      <c r="A325" s="55">
        <v>43250</v>
      </c>
      <c r="B325" s="1" t="s">
        <v>11</v>
      </c>
      <c r="C325" s="1" t="s">
        <v>39</v>
      </c>
      <c r="D325" s="1" t="s">
        <v>92</v>
      </c>
      <c r="E325" s="1" t="s">
        <v>600</v>
      </c>
      <c r="F325" s="3">
        <v>4581</v>
      </c>
    </row>
    <row r="326" spans="1:6">
      <c r="A326" s="55">
        <v>43250</v>
      </c>
      <c r="B326" s="1" t="s">
        <v>11</v>
      </c>
      <c r="C326" s="1" t="s">
        <v>39</v>
      </c>
      <c r="D326" s="1" t="s">
        <v>92</v>
      </c>
      <c r="E326" s="1" t="s">
        <v>607</v>
      </c>
      <c r="F326" s="3">
        <v>1708</v>
      </c>
    </row>
    <row r="327" spans="1:6">
      <c r="A327" s="55">
        <v>43250</v>
      </c>
      <c r="B327" s="1" t="s">
        <v>11</v>
      </c>
      <c r="C327" s="1" t="s">
        <v>39</v>
      </c>
      <c r="D327" s="1" t="s">
        <v>89</v>
      </c>
      <c r="E327" s="1" t="s">
        <v>603</v>
      </c>
      <c r="F327" s="3">
        <v>6300</v>
      </c>
    </row>
    <row r="328" spans="1:6">
      <c r="A328" s="55">
        <v>43252</v>
      </c>
      <c r="B328" s="1" t="s">
        <v>11</v>
      </c>
      <c r="C328" s="1" t="s">
        <v>39</v>
      </c>
      <c r="D328" s="1" t="s">
        <v>89</v>
      </c>
      <c r="E328" s="1" t="s">
        <v>602</v>
      </c>
      <c r="F328" s="3">
        <v>1175</v>
      </c>
    </row>
    <row r="329" spans="1:6">
      <c r="A329" s="55">
        <v>43253</v>
      </c>
      <c r="B329" s="1" t="s">
        <v>11</v>
      </c>
      <c r="C329" s="1" t="s">
        <v>52</v>
      </c>
      <c r="D329" s="1" t="s">
        <v>86</v>
      </c>
      <c r="E329" s="1" t="s">
        <v>600</v>
      </c>
      <c r="F329" s="3">
        <v>3835</v>
      </c>
    </row>
    <row r="330" spans="1:6">
      <c r="A330" s="55">
        <v>43254</v>
      </c>
      <c r="B330" s="1" t="s">
        <v>11</v>
      </c>
      <c r="C330" s="1" t="s">
        <v>99</v>
      </c>
      <c r="D330" s="1" t="s">
        <v>604</v>
      </c>
      <c r="E330" s="1" t="s">
        <v>609</v>
      </c>
      <c r="F330" s="3">
        <v>5719</v>
      </c>
    </row>
    <row r="331" spans="1:6">
      <c r="A331" s="55">
        <v>43255</v>
      </c>
      <c r="B331" s="1" t="s">
        <v>11</v>
      </c>
      <c r="C331" s="1" t="s">
        <v>99</v>
      </c>
      <c r="D331" s="1" t="s">
        <v>604</v>
      </c>
      <c r="E331" s="1" t="s">
        <v>603</v>
      </c>
      <c r="F331" s="3">
        <v>5564</v>
      </c>
    </row>
    <row r="332" spans="1:6">
      <c r="A332" s="55">
        <v>43255</v>
      </c>
      <c r="B332" s="1" t="s">
        <v>601</v>
      </c>
      <c r="C332" s="1" t="s">
        <v>29</v>
      </c>
      <c r="D332" s="1" t="s">
        <v>31</v>
      </c>
      <c r="E332" s="1" t="s">
        <v>600</v>
      </c>
      <c r="F332" s="3">
        <v>2925</v>
      </c>
    </row>
    <row r="333" spans="1:6">
      <c r="A333" s="55">
        <v>43256</v>
      </c>
      <c r="B333" s="1" t="s">
        <v>11</v>
      </c>
      <c r="C333" s="1" t="s">
        <v>52</v>
      </c>
      <c r="D333" s="1" t="s">
        <v>86</v>
      </c>
      <c r="E333" s="1" t="s">
        <v>609</v>
      </c>
      <c r="F333" s="3">
        <v>4949</v>
      </c>
    </row>
    <row r="334" spans="1:6">
      <c r="A334" s="55">
        <v>43256</v>
      </c>
      <c r="B334" s="1" t="s">
        <v>11</v>
      </c>
      <c r="C334" s="1" t="s">
        <v>39</v>
      </c>
      <c r="D334" s="1" t="s">
        <v>92</v>
      </c>
      <c r="E334" s="1" t="s">
        <v>602</v>
      </c>
      <c r="F334" s="3">
        <v>3042</v>
      </c>
    </row>
    <row r="335" spans="1:6">
      <c r="A335" s="55">
        <v>43257</v>
      </c>
      <c r="B335" s="1" t="s">
        <v>11</v>
      </c>
      <c r="C335" s="1" t="s">
        <v>39</v>
      </c>
      <c r="D335" s="1" t="s">
        <v>92</v>
      </c>
      <c r="E335" s="1" t="s">
        <v>603</v>
      </c>
      <c r="F335" s="3">
        <v>2349</v>
      </c>
    </row>
    <row r="336" spans="1:6">
      <c r="A336" s="55">
        <v>43257</v>
      </c>
      <c r="B336" s="1" t="s">
        <v>18</v>
      </c>
      <c r="C336" s="1" t="s">
        <v>61</v>
      </c>
      <c r="D336" s="1" t="s">
        <v>62</v>
      </c>
      <c r="E336" s="1" t="s">
        <v>600</v>
      </c>
      <c r="F336" s="3">
        <v>552</v>
      </c>
    </row>
    <row r="337" spans="1:6">
      <c r="A337" s="55">
        <v>43257</v>
      </c>
      <c r="B337" s="1" t="s">
        <v>11</v>
      </c>
      <c r="C337" s="1" t="s">
        <v>52</v>
      </c>
      <c r="D337" s="1" t="s">
        <v>612</v>
      </c>
      <c r="E337" s="1" t="s">
        <v>608</v>
      </c>
      <c r="F337" s="3">
        <v>3568</v>
      </c>
    </row>
    <row r="338" spans="1:6">
      <c r="A338" s="55">
        <v>43258</v>
      </c>
      <c r="B338" s="1" t="s">
        <v>11</v>
      </c>
      <c r="C338" s="1" t="s">
        <v>99</v>
      </c>
      <c r="D338" s="1" t="s">
        <v>604</v>
      </c>
      <c r="E338" s="1" t="s">
        <v>607</v>
      </c>
      <c r="F338" s="3">
        <v>777</v>
      </c>
    </row>
    <row r="339" spans="1:6">
      <c r="A339" s="55">
        <v>43258</v>
      </c>
      <c r="B339" s="1" t="s">
        <v>11</v>
      </c>
      <c r="C339" s="1" t="s">
        <v>39</v>
      </c>
      <c r="D339" s="1" t="s">
        <v>89</v>
      </c>
      <c r="E339" s="1" t="s">
        <v>609</v>
      </c>
      <c r="F339" s="3">
        <v>3285</v>
      </c>
    </row>
    <row r="340" spans="1:6">
      <c r="A340" s="55">
        <v>43259</v>
      </c>
      <c r="B340" s="1" t="s">
        <v>11</v>
      </c>
      <c r="C340" s="1" t="s">
        <v>39</v>
      </c>
      <c r="D340" s="1" t="s">
        <v>92</v>
      </c>
      <c r="E340" s="1" t="s">
        <v>602</v>
      </c>
      <c r="F340" s="3">
        <v>535</v>
      </c>
    </row>
    <row r="341" spans="1:6">
      <c r="A341" s="55">
        <v>43260</v>
      </c>
      <c r="B341" s="1" t="s">
        <v>4</v>
      </c>
      <c r="C341" s="1" t="s">
        <v>44</v>
      </c>
      <c r="D341" s="1" t="s">
        <v>60</v>
      </c>
      <c r="E341" s="1" t="s">
        <v>600</v>
      </c>
      <c r="F341" s="3">
        <v>6160</v>
      </c>
    </row>
    <row r="342" spans="1:6">
      <c r="A342" s="55">
        <v>43261</v>
      </c>
      <c r="B342" s="1" t="s">
        <v>4</v>
      </c>
      <c r="C342" s="1" t="s">
        <v>44</v>
      </c>
      <c r="D342" s="1" t="s">
        <v>60</v>
      </c>
      <c r="E342" s="1" t="s">
        <v>611</v>
      </c>
      <c r="F342" s="3">
        <v>5950</v>
      </c>
    </row>
    <row r="343" spans="1:6">
      <c r="A343" s="55">
        <v>43262</v>
      </c>
      <c r="B343" s="1" t="s">
        <v>4</v>
      </c>
      <c r="C343" s="1" t="s">
        <v>44</v>
      </c>
      <c r="D343" s="1" t="s">
        <v>60</v>
      </c>
      <c r="E343" s="1" t="s">
        <v>605</v>
      </c>
      <c r="F343" s="3">
        <v>2060</v>
      </c>
    </row>
    <row r="344" spans="1:6">
      <c r="A344" s="55">
        <v>43262</v>
      </c>
      <c r="B344" s="1" t="s">
        <v>11</v>
      </c>
      <c r="C344" s="1" t="s">
        <v>39</v>
      </c>
      <c r="D344" s="1" t="s">
        <v>92</v>
      </c>
      <c r="E344" s="1" t="s">
        <v>603</v>
      </c>
      <c r="F344" s="3">
        <v>2250</v>
      </c>
    </row>
    <row r="345" spans="1:6">
      <c r="A345" s="55">
        <v>43262</v>
      </c>
      <c r="B345" s="1" t="s">
        <v>11</v>
      </c>
      <c r="C345" s="1" t="s">
        <v>39</v>
      </c>
      <c r="D345" s="1" t="s">
        <v>50</v>
      </c>
      <c r="E345" s="1" t="s">
        <v>608</v>
      </c>
      <c r="F345" s="3">
        <v>1211</v>
      </c>
    </row>
    <row r="346" spans="1:6">
      <c r="A346" s="55">
        <v>43262</v>
      </c>
      <c r="B346" s="1" t="s">
        <v>11</v>
      </c>
      <c r="C346" s="1" t="s">
        <v>52</v>
      </c>
      <c r="D346" s="1" t="s">
        <v>612</v>
      </c>
      <c r="E346" s="1" t="s">
        <v>603</v>
      </c>
      <c r="F346" s="3">
        <v>4965</v>
      </c>
    </row>
    <row r="347" spans="1:6">
      <c r="A347" s="55">
        <v>43262</v>
      </c>
      <c r="B347" s="1" t="s">
        <v>11</v>
      </c>
      <c r="C347" s="1" t="s">
        <v>99</v>
      </c>
      <c r="D347" s="1" t="s">
        <v>604</v>
      </c>
      <c r="E347" s="1" t="s">
        <v>602</v>
      </c>
      <c r="F347" s="3">
        <v>6308</v>
      </c>
    </row>
    <row r="348" spans="1:6">
      <c r="A348" s="55">
        <v>43263</v>
      </c>
      <c r="B348" s="1" t="s">
        <v>4</v>
      </c>
      <c r="C348" s="1" t="s">
        <v>3</v>
      </c>
      <c r="D348" s="1" t="s">
        <v>70</v>
      </c>
      <c r="E348" s="1" t="s">
        <v>602</v>
      </c>
      <c r="F348" s="3">
        <v>3886</v>
      </c>
    </row>
    <row r="349" spans="1:6">
      <c r="A349" s="55">
        <v>43264</v>
      </c>
      <c r="B349" s="1" t="s">
        <v>11</v>
      </c>
      <c r="C349" s="1" t="s">
        <v>99</v>
      </c>
      <c r="D349" s="1" t="s">
        <v>604</v>
      </c>
      <c r="E349" s="1" t="s">
        <v>608</v>
      </c>
      <c r="F349" s="3">
        <v>3172</v>
      </c>
    </row>
    <row r="350" spans="1:6">
      <c r="A350" s="55">
        <v>43264</v>
      </c>
      <c r="B350" s="1" t="s">
        <v>11</v>
      </c>
      <c r="C350" s="1" t="s">
        <v>99</v>
      </c>
      <c r="D350" s="1" t="s">
        <v>604</v>
      </c>
      <c r="E350" s="1" t="s">
        <v>600</v>
      </c>
      <c r="F350" s="3">
        <v>5682</v>
      </c>
    </row>
    <row r="351" spans="1:6">
      <c r="A351" s="55">
        <v>43265</v>
      </c>
      <c r="B351" s="1" t="s">
        <v>4</v>
      </c>
      <c r="C351" s="1" t="s">
        <v>3</v>
      </c>
      <c r="D351" s="1" t="s">
        <v>70</v>
      </c>
      <c r="E351" s="1" t="s">
        <v>605</v>
      </c>
      <c r="F351" s="3">
        <v>1301</v>
      </c>
    </row>
    <row r="352" spans="1:6">
      <c r="A352" s="55">
        <v>43266</v>
      </c>
      <c r="B352" s="1" t="s">
        <v>11</v>
      </c>
      <c r="C352" s="1" t="s">
        <v>52</v>
      </c>
      <c r="D352" s="1" t="s">
        <v>612</v>
      </c>
      <c r="E352" s="1" t="s">
        <v>608</v>
      </c>
      <c r="F352" s="3">
        <v>1318</v>
      </c>
    </row>
    <row r="353" spans="1:6">
      <c r="A353" s="55">
        <v>43269</v>
      </c>
      <c r="B353" s="1" t="s">
        <v>4</v>
      </c>
      <c r="C353" s="1" t="s">
        <v>3</v>
      </c>
      <c r="D353" s="1" t="s">
        <v>58</v>
      </c>
      <c r="E353" s="1" t="s">
        <v>603</v>
      </c>
      <c r="F353" s="3">
        <v>1790</v>
      </c>
    </row>
    <row r="354" spans="1:6">
      <c r="A354" s="55">
        <v>43270</v>
      </c>
      <c r="B354" s="1" t="s">
        <v>18</v>
      </c>
      <c r="C354" s="1" t="s">
        <v>17</v>
      </c>
      <c r="D354" s="1" t="s">
        <v>87</v>
      </c>
      <c r="E354" s="1" t="s">
        <v>607</v>
      </c>
      <c r="F354" s="3">
        <v>6337</v>
      </c>
    </row>
    <row r="355" spans="1:6">
      <c r="A355" s="55">
        <v>43271</v>
      </c>
      <c r="B355" s="1" t="s">
        <v>11</v>
      </c>
      <c r="C355" s="1" t="s">
        <v>52</v>
      </c>
      <c r="D355" s="1" t="s">
        <v>612</v>
      </c>
      <c r="E355" s="1" t="s">
        <v>609</v>
      </c>
      <c r="F355" s="3">
        <v>5158</v>
      </c>
    </row>
    <row r="356" spans="1:6">
      <c r="A356" s="55">
        <v>43272</v>
      </c>
      <c r="B356" s="1" t="s">
        <v>601</v>
      </c>
      <c r="C356" s="1" t="s">
        <v>29</v>
      </c>
      <c r="D356" s="1" t="s">
        <v>31</v>
      </c>
      <c r="E356" s="1" t="s">
        <v>609</v>
      </c>
      <c r="F356" s="3">
        <v>6076</v>
      </c>
    </row>
    <row r="357" spans="1:6">
      <c r="A357" s="55">
        <v>43273</v>
      </c>
      <c r="B357" s="1" t="s">
        <v>11</v>
      </c>
      <c r="C357" s="1" t="s">
        <v>99</v>
      </c>
      <c r="D357" s="1" t="s">
        <v>604</v>
      </c>
      <c r="E357" s="1" t="s">
        <v>606</v>
      </c>
      <c r="F357" s="3">
        <v>580</v>
      </c>
    </row>
    <row r="358" spans="1:6">
      <c r="A358" s="55">
        <v>43274</v>
      </c>
      <c r="B358" s="1" t="s">
        <v>11</v>
      </c>
      <c r="C358" s="1" t="s">
        <v>39</v>
      </c>
      <c r="D358" s="1" t="s">
        <v>92</v>
      </c>
      <c r="E358" s="1" t="s">
        <v>607</v>
      </c>
      <c r="F358" s="3">
        <v>5142</v>
      </c>
    </row>
    <row r="359" spans="1:6">
      <c r="A359" s="55">
        <v>43275</v>
      </c>
      <c r="B359" s="1" t="s">
        <v>601</v>
      </c>
      <c r="C359" s="1" t="s">
        <v>29</v>
      </c>
      <c r="D359" s="1" t="s">
        <v>31</v>
      </c>
      <c r="E359" s="1" t="s">
        <v>602</v>
      </c>
      <c r="F359" s="3">
        <v>6223</v>
      </c>
    </row>
    <row r="360" spans="1:6">
      <c r="A360" s="55">
        <v>43275</v>
      </c>
      <c r="B360" s="1" t="s">
        <v>4</v>
      </c>
      <c r="C360" s="1" t="s">
        <v>44</v>
      </c>
      <c r="D360" s="1" t="s">
        <v>60</v>
      </c>
      <c r="E360" s="1" t="s">
        <v>609</v>
      </c>
      <c r="F360" s="3">
        <v>2142</v>
      </c>
    </row>
    <row r="361" spans="1:6">
      <c r="A361" s="55">
        <v>43275</v>
      </c>
      <c r="B361" s="1" t="s">
        <v>11</v>
      </c>
      <c r="C361" s="1" t="s">
        <v>39</v>
      </c>
      <c r="D361" s="1" t="s">
        <v>92</v>
      </c>
      <c r="E361" s="1" t="s">
        <v>607</v>
      </c>
      <c r="F361" s="3">
        <v>2228</v>
      </c>
    </row>
    <row r="362" spans="1:6">
      <c r="A362" s="55">
        <v>43276</v>
      </c>
      <c r="B362" s="1" t="s">
        <v>11</v>
      </c>
      <c r="C362" s="1" t="s">
        <v>99</v>
      </c>
      <c r="D362" s="1" t="s">
        <v>604</v>
      </c>
      <c r="E362" s="1" t="s">
        <v>607</v>
      </c>
      <c r="F362" s="3">
        <v>1227</v>
      </c>
    </row>
    <row r="363" spans="1:6">
      <c r="A363" s="55">
        <v>43276</v>
      </c>
      <c r="B363" s="1" t="s">
        <v>4</v>
      </c>
      <c r="C363" s="1" t="s">
        <v>3</v>
      </c>
      <c r="D363" s="1" t="s">
        <v>58</v>
      </c>
      <c r="E363" s="1" t="s">
        <v>608</v>
      </c>
      <c r="F363" s="3">
        <v>5010</v>
      </c>
    </row>
    <row r="364" spans="1:6">
      <c r="A364" s="55">
        <v>43277</v>
      </c>
      <c r="B364" s="1" t="s">
        <v>11</v>
      </c>
      <c r="C364" s="1" t="s">
        <v>99</v>
      </c>
      <c r="D364" s="1" t="s">
        <v>604</v>
      </c>
      <c r="E364" s="1" t="s">
        <v>600</v>
      </c>
      <c r="F364" s="3">
        <v>2885</v>
      </c>
    </row>
    <row r="365" spans="1:6">
      <c r="A365" s="55">
        <v>43277</v>
      </c>
      <c r="B365" s="1" t="s">
        <v>11</v>
      </c>
      <c r="C365" s="1" t="s">
        <v>39</v>
      </c>
      <c r="D365" s="1" t="s">
        <v>50</v>
      </c>
      <c r="E365" s="1" t="s">
        <v>608</v>
      </c>
      <c r="F365" s="3">
        <v>2207</v>
      </c>
    </row>
    <row r="366" spans="1:6">
      <c r="A366" s="55">
        <v>43277</v>
      </c>
      <c r="B366" s="1" t="s">
        <v>11</v>
      </c>
      <c r="C366" s="1" t="s">
        <v>39</v>
      </c>
      <c r="D366" s="1" t="s">
        <v>92</v>
      </c>
      <c r="E366" s="1" t="s">
        <v>602</v>
      </c>
      <c r="F366" s="3">
        <v>4102</v>
      </c>
    </row>
    <row r="367" spans="1:6">
      <c r="A367" s="55">
        <v>43278</v>
      </c>
      <c r="B367" s="1" t="s">
        <v>601</v>
      </c>
      <c r="C367" s="1" t="s">
        <v>29</v>
      </c>
      <c r="D367" s="1" t="s">
        <v>31</v>
      </c>
      <c r="E367" s="1" t="s">
        <v>603</v>
      </c>
      <c r="F367" s="3">
        <v>6467</v>
      </c>
    </row>
    <row r="368" spans="1:6">
      <c r="A368" s="55">
        <v>43278</v>
      </c>
      <c r="B368" s="1" t="s">
        <v>4</v>
      </c>
      <c r="C368" s="1" t="s">
        <v>3</v>
      </c>
      <c r="D368" s="1" t="s">
        <v>58</v>
      </c>
      <c r="E368" s="1" t="s">
        <v>602</v>
      </c>
      <c r="F368" s="3">
        <v>6484</v>
      </c>
    </row>
    <row r="369" spans="1:6">
      <c r="A369" s="55">
        <v>43278</v>
      </c>
      <c r="B369" s="1" t="s">
        <v>11</v>
      </c>
      <c r="C369" s="1" t="s">
        <v>39</v>
      </c>
      <c r="D369" s="1" t="s">
        <v>89</v>
      </c>
      <c r="E369" s="1" t="s">
        <v>600</v>
      </c>
      <c r="F369" s="3">
        <v>497</v>
      </c>
    </row>
    <row r="370" spans="1:6">
      <c r="A370" s="55">
        <v>43278</v>
      </c>
      <c r="B370" s="1" t="s">
        <v>11</v>
      </c>
      <c r="C370" s="1" t="s">
        <v>39</v>
      </c>
      <c r="D370" s="1" t="s">
        <v>92</v>
      </c>
      <c r="E370" s="1" t="s">
        <v>609</v>
      </c>
      <c r="F370" s="3">
        <v>3923</v>
      </c>
    </row>
    <row r="371" spans="1:6">
      <c r="A371" s="55">
        <v>43279</v>
      </c>
      <c r="B371" s="1" t="s">
        <v>11</v>
      </c>
      <c r="C371" s="1" t="s">
        <v>99</v>
      </c>
      <c r="D371" s="1" t="s">
        <v>604</v>
      </c>
      <c r="E371" s="1" t="s">
        <v>600</v>
      </c>
      <c r="F371" s="3">
        <v>380</v>
      </c>
    </row>
    <row r="372" spans="1:6">
      <c r="A372" s="55">
        <v>43279</v>
      </c>
      <c r="B372" s="1" t="s">
        <v>4</v>
      </c>
      <c r="C372" s="1" t="s">
        <v>3</v>
      </c>
      <c r="D372" s="1" t="s">
        <v>58</v>
      </c>
      <c r="E372" s="1" t="s">
        <v>605</v>
      </c>
      <c r="F372" s="3">
        <v>1434</v>
      </c>
    </row>
    <row r="373" spans="1:6">
      <c r="A373" s="55">
        <v>43279</v>
      </c>
      <c r="B373" s="1" t="s">
        <v>11</v>
      </c>
      <c r="C373" s="1" t="s">
        <v>39</v>
      </c>
      <c r="D373" s="1" t="s">
        <v>92</v>
      </c>
      <c r="E373" s="1" t="s">
        <v>607</v>
      </c>
      <c r="F373" s="3">
        <v>1696</v>
      </c>
    </row>
    <row r="374" spans="1:6">
      <c r="A374" s="55">
        <v>43281</v>
      </c>
      <c r="B374" s="1" t="s">
        <v>11</v>
      </c>
      <c r="C374" s="1" t="s">
        <v>39</v>
      </c>
      <c r="D374" s="1" t="s">
        <v>92</v>
      </c>
      <c r="E374" s="1" t="s">
        <v>607</v>
      </c>
      <c r="F374" s="3">
        <v>2325</v>
      </c>
    </row>
    <row r="375" spans="1:6">
      <c r="A375" s="55">
        <v>43281</v>
      </c>
      <c r="B375" s="1" t="s">
        <v>11</v>
      </c>
      <c r="C375" s="1" t="s">
        <v>39</v>
      </c>
      <c r="D375" s="1" t="s">
        <v>92</v>
      </c>
      <c r="E375" s="1" t="s">
        <v>600</v>
      </c>
      <c r="F375" s="3">
        <v>3414</v>
      </c>
    </row>
    <row r="376" spans="1:6">
      <c r="A376" s="55">
        <v>43283</v>
      </c>
      <c r="B376" s="1" t="s">
        <v>11</v>
      </c>
      <c r="C376" s="1" t="s">
        <v>99</v>
      </c>
      <c r="D376" s="1" t="s">
        <v>604</v>
      </c>
      <c r="E376" s="1" t="s">
        <v>606</v>
      </c>
      <c r="F376" s="3">
        <v>1938</v>
      </c>
    </row>
    <row r="377" spans="1:6">
      <c r="A377" s="55">
        <v>43283</v>
      </c>
      <c r="B377" s="1" t="s">
        <v>4</v>
      </c>
      <c r="C377" s="1" t="s">
        <v>3</v>
      </c>
      <c r="D377" s="1" t="s">
        <v>58</v>
      </c>
      <c r="E377" s="1" t="s">
        <v>607</v>
      </c>
      <c r="F377" s="3">
        <v>1032</v>
      </c>
    </row>
    <row r="378" spans="1:6">
      <c r="A378" s="55">
        <v>43287</v>
      </c>
      <c r="B378" s="1" t="s">
        <v>4</v>
      </c>
      <c r="C378" s="1" t="s">
        <v>3</v>
      </c>
      <c r="D378" s="1" t="s">
        <v>58</v>
      </c>
      <c r="E378" s="1" t="s">
        <v>600</v>
      </c>
      <c r="F378" s="3">
        <v>4737</v>
      </c>
    </row>
    <row r="379" spans="1:6">
      <c r="A379" s="55">
        <v>43287</v>
      </c>
      <c r="B379" s="1" t="s">
        <v>11</v>
      </c>
      <c r="C379" s="1" t="s">
        <v>39</v>
      </c>
      <c r="D379" s="1" t="s">
        <v>50</v>
      </c>
      <c r="E379" s="1" t="s">
        <v>607</v>
      </c>
      <c r="F379" s="3">
        <v>3761</v>
      </c>
    </row>
    <row r="380" spans="1:6">
      <c r="A380" s="55">
        <v>43287</v>
      </c>
      <c r="B380" s="1" t="s">
        <v>4</v>
      </c>
      <c r="C380" s="1" t="s">
        <v>44</v>
      </c>
      <c r="D380" s="1" t="s">
        <v>60</v>
      </c>
      <c r="E380" s="1" t="s">
        <v>608</v>
      </c>
      <c r="F380" s="3">
        <v>1313</v>
      </c>
    </row>
    <row r="381" spans="1:6">
      <c r="A381" s="55">
        <v>43288</v>
      </c>
      <c r="B381" s="1" t="s">
        <v>4</v>
      </c>
      <c r="C381" s="1" t="s">
        <v>56</v>
      </c>
      <c r="D381" s="1" t="s">
        <v>610</v>
      </c>
      <c r="E381" s="1" t="s">
        <v>608</v>
      </c>
      <c r="F381" s="3">
        <v>1550</v>
      </c>
    </row>
    <row r="382" spans="1:6">
      <c r="A382" s="55">
        <v>43288</v>
      </c>
      <c r="B382" s="1" t="s">
        <v>4</v>
      </c>
      <c r="C382" s="1" t="s">
        <v>3</v>
      </c>
      <c r="D382" s="1" t="s">
        <v>58</v>
      </c>
      <c r="E382" s="1" t="s">
        <v>608</v>
      </c>
      <c r="F382" s="3">
        <v>3715</v>
      </c>
    </row>
    <row r="383" spans="1:6">
      <c r="A383" s="55">
        <v>43289</v>
      </c>
      <c r="B383" s="1" t="s">
        <v>4</v>
      </c>
      <c r="C383" s="1" t="s">
        <v>3</v>
      </c>
      <c r="D383" s="1" t="s">
        <v>70</v>
      </c>
      <c r="E383" s="1" t="s">
        <v>608</v>
      </c>
      <c r="F383" s="3">
        <v>3046</v>
      </c>
    </row>
    <row r="384" spans="1:6">
      <c r="A384" s="55">
        <v>43289</v>
      </c>
      <c r="B384" s="1" t="s">
        <v>4</v>
      </c>
      <c r="C384" s="1" t="s">
        <v>3</v>
      </c>
      <c r="D384" s="1" t="s">
        <v>70</v>
      </c>
      <c r="E384" s="1" t="s">
        <v>611</v>
      </c>
      <c r="F384" s="3">
        <v>3247</v>
      </c>
    </row>
    <row r="385" spans="1:6">
      <c r="A385" s="55">
        <v>43289</v>
      </c>
      <c r="B385" s="1" t="s">
        <v>11</v>
      </c>
      <c r="C385" s="1" t="s">
        <v>39</v>
      </c>
      <c r="D385" s="1" t="s">
        <v>92</v>
      </c>
      <c r="E385" s="1" t="s">
        <v>603</v>
      </c>
      <c r="F385" s="3">
        <v>2552</v>
      </c>
    </row>
    <row r="386" spans="1:6">
      <c r="A386" s="55">
        <v>43290</v>
      </c>
      <c r="B386" s="1" t="s">
        <v>4</v>
      </c>
      <c r="C386" s="1" t="s">
        <v>3</v>
      </c>
      <c r="D386" s="1" t="s">
        <v>70</v>
      </c>
      <c r="E386" s="1" t="s">
        <v>608</v>
      </c>
      <c r="F386" s="3">
        <v>2922</v>
      </c>
    </row>
    <row r="387" spans="1:6">
      <c r="A387" s="55">
        <v>43290</v>
      </c>
      <c r="B387" s="1" t="s">
        <v>11</v>
      </c>
      <c r="C387" s="1" t="s">
        <v>52</v>
      </c>
      <c r="D387" s="1" t="s">
        <v>86</v>
      </c>
      <c r="E387" s="1" t="s">
        <v>607</v>
      </c>
      <c r="F387" s="3">
        <v>1385</v>
      </c>
    </row>
    <row r="388" spans="1:6">
      <c r="A388" s="55">
        <v>43291</v>
      </c>
      <c r="B388" s="1" t="s">
        <v>601</v>
      </c>
      <c r="C388" s="1" t="s">
        <v>29</v>
      </c>
      <c r="D388" s="1" t="s">
        <v>31</v>
      </c>
      <c r="E388" s="1" t="s">
        <v>609</v>
      </c>
      <c r="F388" s="3">
        <v>890</v>
      </c>
    </row>
    <row r="389" spans="1:6">
      <c r="A389" s="55">
        <v>43291</v>
      </c>
      <c r="B389" s="1" t="s">
        <v>11</v>
      </c>
      <c r="C389" s="1" t="s">
        <v>39</v>
      </c>
      <c r="D389" s="1" t="s">
        <v>50</v>
      </c>
      <c r="E389" s="1" t="s">
        <v>606</v>
      </c>
      <c r="F389" s="3">
        <v>746</v>
      </c>
    </row>
    <row r="390" spans="1:6">
      <c r="A390" s="55">
        <v>43292</v>
      </c>
      <c r="B390" s="1" t="s">
        <v>11</v>
      </c>
      <c r="C390" s="1" t="s">
        <v>39</v>
      </c>
      <c r="D390" s="1" t="s">
        <v>92</v>
      </c>
      <c r="E390" s="1" t="s">
        <v>605</v>
      </c>
      <c r="F390" s="3">
        <v>2509</v>
      </c>
    </row>
    <row r="391" spans="1:6">
      <c r="A391" s="55">
        <v>43292</v>
      </c>
      <c r="B391" s="1" t="s">
        <v>11</v>
      </c>
      <c r="C391" s="1" t="s">
        <v>99</v>
      </c>
      <c r="D391" s="1" t="s">
        <v>604</v>
      </c>
      <c r="E391" s="1" t="s">
        <v>602</v>
      </c>
      <c r="F391" s="3">
        <v>3282</v>
      </c>
    </row>
    <row r="392" spans="1:6">
      <c r="A392" s="55">
        <v>43293</v>
      </c>
      <c r="B392" s="1" t="s">
        <v>11</v>
      </c>
      <c r="C392" s="1" t="s">
        <v>39</v>
      </c>
      <c r="D392" s="1" t="s">
        <v>92</v>
      </c>
      <c r="E392" s="1" t="s">
        <v>608</v>
      </c>
      <c r="F392" s="3">
        <v>4354</v>
      </c>
    </row>
    <row r="393" spans="1:6">
      <c r="A393" s="55">
        <v>43294</v>
      </c>
      <c r="B393" s="1" t="s">
        <v>11</v>
      </c>
      <c r="C393" s="1" t="s">
        <v>39</v>
      </c>
      <c r="D393" s="1" t="s">
        <v>92</v>
      </c>
      <c r="E393" s="1" t="s">
        <v>609</v>
      </c>
      <c r="F393" s="3">
        <v>6243</v>
      </c>
    </row>
    <row r="394" spans="1:6">
      <c r="A394" s="55">
        <v>43294</v>
      </c>
      <c r="B394" s="1" t="s">
        <v>4</v>
      </c>
      <c r="C394" s="1" t="s">
        <v>3</v>
      </c>
      <c r="D394" s="1" t="s">
        <v>58</v>
      </c>
      <c r="E394" s="1" t="s">
        <v>607</v>
      </c>
      <c r="F394" s="3">
        <v>755</v>
      </c>
    </row>
    <row r="395" spans="1:6">
      <c r="A395" s="55">
        <v>43295</v>
      </c>
      <c r="B395" s="1" t="s">
        <v>4</v>
      </c>
      <c r="C395" s="1" t="s">
        <v>3</v>
      </c>
      <c r="D395" s="1" t="s">
        <v>70</v>
      </c>
      <c r="E395" s="1" t="s">
        <v>608</v>
      </c>
      <c r="F395" s="3">
        <v>4350</v>
      </c>
    </row>
    <row r="396" spans="1:6">
      <c r="A396" s="55">
        <v>43296</v>
      </c>
      <c r="B396" s="1" t="s">
        <v>11</v>
      </c>
      <c r="C396" s="1" t="s">
        <v>39</v>
      </c>
      <c r="D396" s="1" t="s">
        <v>92</v>
      </c>
      <c r="E396" s="1" t="s">
        <v>602</v>
      </c>
      <c r="F396" s="3">
        <v>1913</v>
      </c>
    </row>
    <row r="397" spans="1:6">
      <c r="A397" s="55">
        <v>43296</v>
      </c>
      <c r="B397" s="1" t="s">
        <v>18</v>
      </c>
      <c r="C397" s="1" t="s">
        <v>17</v>
      </c>
      <c r="D397" s="1" t="s">
        <v>87</v>
      </c>
      <c r="E397" s="1" t="s">
        <v>600</v>
      </c>
      <c r="F397" s="3">
        <v>3965</v>
      </c>
    </row>
    <row r="398" spans="1:6">
      <c r="A398" s="55">
        <v>43296</v>
      </c>
      <c r="B398" s="1" t="s">
        <v>11</v>
      </c>
      <c r="C398" s="1" t="s">
        <v>39</v>
      </c>
      <c r="D398" s="1" t="s">
        <v>92</v>
      </c>
      <c r="E398" s="1" t="s">
        <v>607</v>
      </c>
      <c r="F398" s="3">
        <v>555</v>
      </c>
    </row>
    <row r="399" spans="1:6">
      <c r="A399" s="55">
        <v>43297</v>
      </c>
      <c r="B399" s="1" t="s">
        <v>11</v>
      </c>
      <c r="C399" s="1" t="s">
        <v>99</v>
      </c>
      <c r="D399" s="1" t="s">
        <v>604</v>
      </c>
      <c r="E399" s="1" t="s">
        <v>603</v>
      </c>
      <c r="F399" s="3">
        <v>542</v>
      </c>
    </row>
    <row r="400" spans="1:6">
      <c r="A400" s="55">
        <v>43297</v>
      </c>
      <c r="B400" s="1" t="s">
        <v>11</v>
      </c>
      <c r="C400" s="1" t="s">
        <v>52</v>
      </c>
      <c r="D400" s="1" t="s">
        <v>612</v>
      </c>
      <c r="E400" s="1" t="s">
        <v>602</v>
      </c>
      <c r="F400" s="3">
        <v>5025</v>
      </c>
    </row>
    <row r="401" spans="1:6">
      <c r="A401" s="55">
        <v>43298</v>
      </c>
      <c r="B401" s="1" t="s">
        <v>4</v>
      </c>
      <c r="C401" s="1" t="s">
        <v>56</v>
      </c>
      <c r="D401" s="1" t="s">
        <v>610</v>
      </c>
      <c r="E401" s="1" t="s">
        <v>611</v>
      </c>
      <c r="F401" s="3">
        <v>1059</v>
      </c>
    </row>
    <row r="402" spans="1:6">
      <c r="A402" s="55">
        <v>43298</v>
      </c>
      <c r="B402" s="1" t="s">
        <v>11</v>
      </c>
      <c r="C402" s="1" t="s">
        <v>52</v>
      </c>
      <c r="D402" s="1" t="s">
        <v>612</v>
      </c>
      <c r="E402" s="1" t="s">
        <v>602</v>
      </c>
      <c r="F402" s="3">
        <v>6344</v>
      </c>
    </row>
    <row r="403" spans="1:6">
      <c r="A403" s="55">
        <v>43299</v>
      </c>
      <c r="B403" s="1" t="s">
        <v>11</v>
      </c>
      <c r="C403" s="1" t="s">
        <v>39</v>
      </c>
      <c r="D403" s="1" t="s">
        <v>92</v>
      </c>
      <c r="E403" s="1" t="s">
        <v>602</v>
      </c>
      <c r="F403" s="3">
        <v>4080</v>
      </c>
    </row>
    <row r="404" spans="1:6">
      <c r="A404" s="55">
        <v>43300</v>
      </c>
      <c r="B404" s="1" t="s">
        <v>18</v>
      </c>
      <c r="C404" s="1" t="s">
        <v>61</v>
      </c>
      <c r="D404" s="1" t="s">
        <v>62</v>
      </c>
      <c r="E404" s="1" t="s">
        <v>606</v>
      </c>
      <c r="F404" s="3">
        <v>1506</v>
      </c>
    </row>
    <row r="405" spans="1:6">
      <c r="A405" s="55">
        <v>43301</v>
      </c>
      <c r="B405" s="1" t="s">
        <v>11</v>
      </c>
      <c r="C405" s="1" t="s">
        <v>39</v>
      </c>
      <c r="D405" s="1" t="s">
        <v>89</v>
      </c>
      <c r="E405" s="1" t="s">
        <v>611</v>
      </c>
      <c r="F405" s="3">
        <v>898</v>
      </c>
    </row>
    <row r="406" spans="1:6">
      <c r="A406" s="55">
        <v>43301</v>
      </c>
      <c r="B406" s="1" t="s">
        <v>11</v>
      </c>
      <c r="C406" s="1" t="s">
        <v>52</v>
      </c>
      <c r="D406" s="1" t="s">
        <v>612</v>
      </c>
      <c r="E406" s="1" t="s">
        <v>602</v>
      </c>
      <c r="F406" s="3">
        <v>6031</v>
      </c>
    </row>
    <row r="407" spans="1:6">
      <c r="A407" s="55">
        <v>43301</v>
      </c>
      <c r="B407" s="1" t="s">
        <v>11</v>
      </c>
      <c r="C407" s="1" t="s">
        <v>99</v>
      </c>
      <c r="D407" s="1" t="s">
        <v>604</v>
      </c>
      <c r="E407" s="1" t="s">
        <v>602</v>
      </c>
      <c r="F407" s="3">
        <v>4577</v>
      </c>
    </row>
    <row r="408" spans="1:6">
      <c r="A408" s="55">
        <v>43302</v>
      </c>
      <c r="B408" s="1" t="s">
        <v>11</v>
      </c>
      <c r="C408" s="1" t="s">
        <v>39</v>
      </c>
      <c r="D408" s="1" t="s">
        <v>89</v>
      </c>
      <c r="E408" s="1" t="s">
        <v>611</v>
      </c>
      <c r="F408" s="3">
        <v>1836</v>
      </c>
    </row>
    <row r="409" spans="1:6">
      <c r="A409" s="55">
        <v>43304</v>
      </c>
      <c r="B409" s="1" t="s">
        <v>11</v>
      </c>
      <c r="C409" s="1" t="s">
        <v>39</v>
      </c>
      <c r="D409" s="1" t="s">
        <v>92</v>
      </c>
      <c r="E409" s="1" t="s">
        <v>609</v>
      </c>
      <c r="F409" s="3">
        <v>6191</v>
      </c>
    </row>
    <row r="410" spans="1:6">
      <c r="A410" s="55">
        <v>43305</v>
      </c>
      <c r="B410" s="1" t="s">
        <v>11</v>
      </c>
      <c r="C410" s="1" t="s">
        <v>39</v>
      </c>
      <c r="D410" s="1" t="s">
        <v>92</v>
      </c>
      <c r="E410" s="1" t="s">
        <v>602</v>
      </c>
      <c r="F410" s="3">
        <v>2468</v>
      </c>
    </row>
    <row r="411" spans="1:6">
      <c r="A411" s="55">
        <v>43306</v>
      </c>
      <c r="B411" s="1" t="s">
        <v>18</v>
      </c>
      <c r="C411" s="1" t="s">
        <v>61</v>
      </c>
      <c r="D411" s="1" t="s">
        <v>62</v>
      </c>
      <c r="E411" s="1" t="s">
        <v>602</v>
      </c>
      <c r="F411" s="3">
        <v>6093</v>
      </c>
    </row>
    <row r="412" spans="1:6">
      <c r="A412" s="55">
        <v>43307</v>
      </c>
      <c r="B412" s="1" t="s">
        <v>11</v>
      </c>
      <c r="C412" s="1" t="s">
        <v>52</v>
      </c>
      <c r="D412" s="1" t="s">
        <v>612</v>
      </c>
      <c r="E412" s="1" t="s">
        <v>611</v>
      </c>
      <c r="F412" s="3">
        <v>5162</v>
      </c>
    </row>
    <row r="413" spans="1:6">
      <c r="A413" s="55">
        <v>43307</v>
      </c>
      <c r="B413" s="1" t="s">
        <v>11</v>
      </c>
      <c r="C413" s="1" t="s">
        <v>39</v>
      </c>
      <c r="D413" s="1" t="s">
        <v>92</v>
      </c>
      <c r="E413" s="1" t="s">
        <v>605</v>
      </c>
      <c r="F413" s="3">
        <v>2254</v>
      </c>
    </row>
    <row r="414" spans="1:6">
      <c r="A414" s="55">
        <v>43307</v>
      </c>
      <c r="B414" s="1" t="s">
        <v>4</v>
      </c>
      <c r="C414" s="1" t="s">
        <v>56</v>
      </c>
      <c r="D414" s="1" t="s">
        <v>610</v>
      </c>
      <c r="E414" s="1" t="s">
        <v>606</v>
      </c>
      <c r="F414" s="3">
        <v>3092</v>
      </c>
    </row>
    <row r="415" spans="1:6">
      <c r="A415" s="55">
        <v>43307</v>
      </c>
      <c r="B415" s="1" t="s">
        <v>18</v>
      </c>
      <c r="C415" s="1" t="s">
        <v>17</v>
      </c>
      <c r="D415" s="1" t="s">
        <v>87</v>
      </c>
      <c r="E415" s="1" t="s">
        <v>603</v>
      </c>
      <c r="F415" s="3">
        <v>6327</v>
      </c>
    </row>
    <row r="416" spans="1:6">
      <c r="A416" s="55">
        <v>43308</v>
      </c>
      <c r="B416" s="1" t="s">
        <v>11</v>
      </c>
      <c r="C416" s="1" t="s">
        <v>52</v>
      </c>
      <c r="D416" s="1" t="s">
        <v>86</v>
      </c>
      <c r="E416" s="1" t="s">
        <v>606</v>
      </c>
      <c r="F416" s="3">
        <v>1166</v>
      </c>
    </row>
    <row r="417" spans="1:6">
      <c r="A417" s="55">
        <v>43309</v>
      </c>
      <c r="B417" s="1" t="s">
        <v>18</v>
      </c>
      <c r="C417" s="1" t="s">
        <v>17</v>
      </c>
      <c r="D417" s="1" t="s">
        <v>87</v>
      </c>
      <c r="E417" s="1" t="s">
        <v>602</v>
      </c>
      <c r="F417" s="3">
        <v>1699</v>
      </c>
    </row>
    <row r="418" spans="1:6">
      <c r="A418" s="55">
        <v>43309</v>
      </c>
      <c r="B418" s="1" t="s">
        <v>11</v>
      </c>
      <c r="C418" s="1" t="s">
        <v>52</v>
      </c>
      <c r="D418" s="1" t="s">
        <v>86</v>
      </c>
      <c r="E418" s="1" t="s">
        <v>600</v>
      </c>
      <c r="F418" s="3">
        <v>5006</v>
      </c>
    </row>
    <row r="419" spans="1:6">
      <c r="A419" s="55">
        <v>43309</v>
      </c>
      <c r="B419" s="1" t="s">
        <v>18</v>
      </c>
      <c r="C419" s="1" t="s">
        <v>61</v>
      </c>
      <c r="D419" s="1" t="s">
        <v>62</v>
      </c>
      <c r="E419" s="1" t="s">
        <v>607</v>
      </c>
      <c r="F419" s="3">
        <v>1922</v>
      </c>
    </row>
    <row r="420" spans="1:6">
      <c r="A420" s="55">
        <v>43309</v>
      </c>
      <c r="B420" s="1" t="s">
        <v>4</v>
      </c>
      <c r="C420" s="1" t="s">
        <v>56</v>
      </c>
      <c r="D420" s="1" t="s">
        <v>610</v>
      </c>
      <c r="E420" s="1" t="s">
        <v>607</v>
      </c>
      <c r="F420" s="3">
        <v>6220</v>
      </c>
    </row>
    <row r="421" spans="1:6">
      <c r="A421" s="55">
        <v>43309</v>
      </c>
      <c r="B421" s="1" t="s">
        <v>18</v>
      </c>
      <c r="C421" s="1" t="s">
        <v>61</v>
      </c>
      <c r="D421" s="1" t="s">
        <v>62</v>
      </c>
      <c r="E421" s="1" t="s">
        <v>608</v>
      </c>
      <c r="F421" s="3">
        <v>760</v>
      </c>
    </row>
    <row r="422" spans="1:6">
      <c r="A422" s="55">
        <v>43309</v>
      </c>
      <c r="B422" s="1" t="s">
        <v>601</v>
      </c>
      <c r="C422" s="1" t="s">
        <v>29</v>
      </c>
      <c r="D422" s="1" t="s">
        <v>31</v>
      </c>
      <c r="E422" s="1" t="s">
        <v>600</v>
      </c>
      <c r="F422" s="3">
        <v>6324</v>
      </c>
    </row>
    <row r="423" spans="1:6">
      <c r="A423" s="55">
        <v>43311</v>
      </c>
      <c r="B423" s="1" t="s">
        <v>4</v>
      </c>
      <c r="C423" s="1" t="s">
        <v>44</v>
      </c>
      <c r="D423" s="1" t="s">
        <v>60</v>
      </c>
      <c r="E423" s="1" t="s">
        <v>607</v>
      </c>
      <c r="F423" s="3">
        <v>3214</v>
      </c>
    </row>
    <row r="424" spans="1:6">
      <c r="A424" s="55">
        <v>43312</v>
      </c>
      <c r="B424" s="1" t="s">
        <v>18</v>
      </c>
      <c r="C424" s="1" t="s">
        <v>17</v>
      </c>
      <c r="D424" s="1" t="s">
        <v>87</v>
      </c>
      <c r="E424" s="1" t="s">
        <v>602</v>
      </c>
      <c r="F424" s="3">
        <v>591</v>
      </c>
    </row>
    <row r="425" spans="1:6">
      <c r="A425" s="55">
        <v>43316</v>
      </c>
      <c r="B425" s="1" t="s">
        <v>11</v>
      </c>
      <c r="C425" s="1" t="s">
        <v>52</v>
      </c>
      <c r="D425" s="1" t="s">
        <v>86</v>
      </c>
      <c r="E425" s="1" t="s">
        <v>608</v>
      </c>
      <c r="F425" s="3">
        <v>4632</v>
      </c>
    </row>
    <row r="426" spans="1:6">
      <c r="A426" s="55">
        <v>43317</v>
      </c>
      <c r="B426" s="1" t="s">
        <v>601</v>
      </c>
      <c r="C426" s="1" t="s">
        <v>29</v>
      </c>
      <c r="D426" s="1" t="s">
        <v>31</v>
      </c>
      <c r="E426" s="1" t="s">
        <v>611</v>
      </c>
      <c r="F426" s="3">
        <v>2678</v>
      </c>
    </row>
    <row r="427" spans="1:6">
      <c r="A427" s="55">
        <v>43318</v>
      </c>
      <c r="B427" s="1" t="s">
        <v>601</v>
      </c>
      <c r="C427" s="1" t="s">
        <v>29</v>
      </c>
      <c r="D427" s="1" t="s">
        <v>31</v>
      </c>
      <c r="E427" s="1" t="s">
        <v>600</v>
      </c>
      <c r="F427" s="3">
        <v>2035</v>
      </c>
    </row>
    <row r="428" spans="1:6">
      <c r="A428" s="55">
        <v>43320</v>
      </c>
      <c r="B428" s="1" t="s">
        <v>4</v>
      </c>
      <c r="C428" s="1" t="s">
        <v>3</v>
      </c>
      <c r="D428" s="1" t="s">
        <v>70</v>
      </c>
      <c r="E428" s="1" t="s">
        <v>606</v>
      </c>
      <c r="F428" s="3">
        <v>383</v>
      </c>
    </row>
    <row r="429" spans="1:6">
      <c r="A429" s="55">
        <v>43321</v>
      </c>
      <c r="B429" s="1" t="s">
        <v>11</v>
      </c>
      <c r="C429" s="1" t="s">
        <v>39</v>
      </c>
      <c r="D429" s="1" t="s">
        <v>50</v>
      </c>
      <c r="E429" s="1" t="s">
        <v>600</v>
      </c>
      <c r="F429" s="3">
        <v>334</v>
      </c>
    </row>
    <row r="430" spans="1:6">
      <c r="A430" s="55">
        <v>43321</v>
      </c>
      <c r="B430" s="1" t="s">
        <v>11</v>
      </c>
      <c r="C430" s="1" t="s">
        <v>99</v>
      </c>
      <c r="D430" s="1" t="s">
        <v>604</v>
      </c>
      <c r="E430" s="1" t="s">
        <v>611</v>
      </c>
      <c r="F430" s="3">
        <v>4028</v>
      </c>
    </row>
    <row r="431" spans="1:6">
      <c r="A431" s="55">
        <v>43323</v>
      </c>
      <c r="B431" s="1" t="s">
        <v>4</v>
      </c>
      <c r="C431" s="1" t="s">
        <v>56</v>
      </c>
      <c r="D431" s="1" t="s">
        <v>610</v>
      </c>
      <c r="E431" s="1" t="s">
        <v>605</v>
      </c>
      <c r="F431" s="3">
        <v>3234</v>
      </c>
    </row>
    <row r="432" spans="1:6">
      <c r="A432" s="55">
        <v>43324</v>
      </c>
      <c r="B432" s="1" t="s">
        <v>11</v>
      </c>
      <c r="C432" s="1" t="s">
        <v>99</v>
      </c>
      <c r="D432" s="1" t="s">
        <v>604</v>
      </c>
      <c r="E432" s="1" t="s">
        <v>608</v>
      </c>
      <c r="F432" s="3">
        <v>4627</v>
      </c>
    </row>
    <row r="433" spans="1:6">
      <c r="A433" s="55">
        <v>43324</v>
      </c>
      <c r="B433" s="1" t="s">
        <v>11</v>
      </c>
      <c r="C433" s="1" t="s">
        <v>39</v>
      </c>
      <c r="D433" s="1" t="s">
        <v>92</v>
      </c>
      <c r="E433" s="1" t="s">
        <v>605</v>
      </c>
      <c r="F433" s="3">
        <v>1207</v>
      </c>
    </row>
    <row r="434" spans="1:6">
      <c r="A434" s="55">
        <v>43325</v>
      </c>
      <c r="B434" s="1" t="s">
        <v>18</v>
      </c>
      <c r="C434" s="1" t="s">
        <v>17</v>
      </c>
      <c r="D434" s="1" t="s">
        <v>87</v>
      </c>
      <c r="E434" s="1" t="s">
        <v>600</v>
      </c>
      <c r="F434" s="3">
        <v>5462</v>
      </c>
    </row>
    <row r="435" spans="1:6">
      <c r="A435" s="55">
        <v>43326</v>
      </c>
      <c r="B435" s="1" t="s">
        <v>18</v>
      </c>
      <c r="C435" s="1" t="s">
        <v>61</v>
      </c>
      <c r="D435" s="1" t="s">
        <v>62</v>
      </c>
      <c r="E435" s="1" t="s">
        <v>602</v>
      </c>
      <c r="F435" s="3">
        <v>883</v>
      </c>
    </row>
    <row r="436" spans="1:6">
      <c r="A436" s="55">
        <v>43327</v>
      </c>
      <c r="B436" s="1" t="s">
        <v>11</v>
      </c>
      <c r="C436" s="1" t="s">
        <v>99</v>
      </c>
      <c r="D436" s="1" t="s">
        <v>604</v>
      </c>
      <c r="E436" s="1" t="s">
        <v>606</v>
      </c>
      <c r="F436" s="3">
        <v>6042</v>
      </c>
    </row>
    <row r="437" spans="1:6">
      <c r="A437" s="55">
        <v>43327</v>
      </c>
      <c r="B437" s="1" t="s">
        <v>11</v>
      </c>
      <c r="C437" s="1" t="s">
        <v>39</v>
      </c>
      <c r="D437" s="1" t="s">
        <v>92</v>
      </c>
      <c r="E437" s="1" t="s">
        <v>611</v>
      </c>
      <c r="F437" s="3">
        <v>2437</v>
      </c>
    </row>
    <row r="438" spans="1:6">
      <c r="A438" s="55">
        <v>43329</v>
      </c>
      <c r="B438" s="1" t="s">
        <v>4</v>
      </c>
      <c r="C438" s="1" t="s">
        <v>56</v>
      </c>
      <c r="D438" s="1" t="s">
        <v>610</v>
      </c>
      <c r="E438" s="1" t="s">
        <v>602</v>
      </c>
      <c r="F438" s="3">
        <v>3991</v>
      </c>
    </row>
    <row r="439" spans="1:6">
      <c r="A439" s="55">
        <v>43331</v>
      </c>
      <c r="B439" s="1" t="s">
        <v>4</v>
      </c>
      <c r="C439" s="1" t="s">
        <v>56</v>
      </c>
      <c r="D439" s="1" t="s">
        <v>610</v>
      </c>
      <c r="E439" s="1" t="s">
        <v>600</v>
      </c>
      <c r="F439" s="3">
        <v>1135</v>
      </c>
    </row>
    <row r="440" spans="1:6">
      <c r="A440" s="55">
        <v>43331</v>
      </c>
      <c r="B440" s="1" t="s">
        <v>601</v>
      </c>
      <c r="C440" s="1" t="s">
        <v>29</v>
      </c>
      <c r="D440" s="1" t="s">
        <v>31</v>
      </c>
      <c r="E440" s="1" t="s">
        <v>608</v>
      </c>
      <c r="F440" s="3">
        <v>503</v>
      </c>
    </row>
    <row r="441" spans="1:6">
      <c r="A441" s="55">
        <v>43332</v>
      </c>
      <c r="B441" s="1" t="s">
        <v>11</v>
      </c>
      <c r="C441" s="1" t="s">
        <v>39</v>
      </c>
      <c r="D441" s="1" t="s">
        <v>92</v>
      </c>
      <c r="E441" s="1" t="s">
        <v>608</v>
      </c>
      <c r="F441" s="3">
        <v>5196</v>
      </c>
    </row>
    <row r="442" spans="1:6">
      <c r="A442" s="55">
        <v>43333</v>
      </c>
      <c r="B442" s="1" t="s">
        <v>11</v>
      </c>
      <c r="C442" s="1" t="s">
        <v>52</v>
      </c>
      <c r="D442" s="1" t="s">
        <v>612</v>
      </c>
      <c r="E442" s="1" t="s">
        <v>609</v>
      </c>
      <c r="F442" s="3">
        <v>5338</v>
      </c>
    </row>
    <row r="443" spans="1:6">
      <c r="A443" s="55">
        <v>43333</v>
      </c>
      <c r="B443" s="1" t="s">
        <v>4</v>
      </c>
      <c r="C443" s="1" t="s">
        <v>44</v>
      </c>
      <c r="D443" s="1" t="s">
        <v>60</v>
      </c>
      <c r="E443" s="1" t="s">
        <v>611</v>
      </c>
      <c r="F443" s="3">
        <v>6388</v>
      </c>
    </row>
    <row r="444" spans="1:6">
      <c r="A444" s="55">
        <v>43333</v>
      </c>
      <c r="B444" s="1" t="s">
        <v>11</v>
      </c>
      <c r="C444" s="1" t="s">
        <v>52</v>
      </c>
      <c r="D444" s="1" t="s">
        <v>86</v>
      </c>
      <c r="E444" s="1" t="s">
        <v>602</v>
      </c>
      <c r="F444" s="3">
        <v>2739</v>
      </c>
    </row>
    <row r="445" spans="1:6">
      <c r="A445" s="55">
        <v>43333</v>
      </c>
      <c r="B445" s="1" t="s">
        <v>11</v>
      </c>
      <c r="C445" s="1" t="s">
        <v>52</v>
      </c>
      <c r="D445" s="1" t="s">
        <v>612</v>
      </c>
      <c r="E445" s="1" t="s">
        <v>608</v>
      </c>
      <c r="F445" s="3">
        <v>2693</v>
      </c>
    </row>
    <row r="446" spans="1:6">
      <c r="A446" s="55">
        <v>43334</v>
      </c>
      <c r="B446" s="1" t="s">
        <v>11</v>
      </c>
      <c r="C446" s="1" t="s">
        <v>39</v>
      </c>
      <c r="D446" s="1" t="s">
        <v>89</v>
      </c>
      <c r="E446" s="1" t="s">
        <v>606</v>
      </c>
      <c r="F446" s="3">
        <v>5344</v>
      </c>
    </row>
    <row r="447" spans="1:6">
      <c r="A447" s="55">
        <v>43334</v>
      </c>
      <c r="B447" s="1" t="s">
        <v>11</v>
      </c>
      <c r="C447" s="1" t="s">
        <v>52</v>
      </c>
      <c r="D447" s="1" t="s">
        <v>86</v>
      </c>
      <c r="E447" s="1" t="s">
        <v>609</v>
      </c>
      <c r="F447" s="3">
        <v>3921</v>
      </c>
    </row>
    <row r="448" spans="1:6">
      <c r="A448" s="55">
        <v>43334</v>
      </c>
      <c r="B448" s="1" t="s">
        <v>11</v>
      </c>
      <c r="C448" s="1" t="s">
        <v>39</v>
      </c>
      <c r="D448" s="1" t="s">
        <v>92</v>
      </c>
      <c r="E448" s="1" t="s">
        <v>603</v>
      </c>
      <c r="F448" s="3">
        <v>607</v>
      </c>
    </row>
    <row r="449" spans="1:6">
      <c r="A449" s="55">
        <v>43335</v>
      </c>
      <c r="B449" s="1" t="s">
        <v>11</v>
      </c>
      <c r="C449" s="1" t="s">
        <v>39</v>
      </c>
      <c r="D449" s="1" t="s">
        <v>92</v>
      </c>
      <c r="E449" s="1" t="s">
        <v>608</v>
      </c>
      <c r="F449" s="3">
        <v>4903</v>
      </c>
    </row>
    <row r="450" spans="1:6">
      <c r="A450" s="55">
        <v>43335</v>
      </c>
      <c r="B450" s="1" t="s">
        <v>11</v>
      </c>
      <c r="C450" s="1" t="s">
        <v>39</v>
      </c>
      <c r="D450" s="1" t="s">
        <v>89</v>
      </c>
      <c r="E450" s="1" t="s">
        <v>607</v>
      </c>
      <c r="F450" s="3">
        <v>2772</v>
      </c>
    </row>
    <row r="451" spans="1:6">
      <c r="A451" s="55">
        <v>43335</v>
      </c>
      <c r="B451" s="1" t="s">
        <v>11</v>
      </c>
      <c r="C451" s="1" t="s">
        <v>39</v>
      </c>
      <c r="D451" s="1" t="s">
        <v>50</v>
      </c>
      <c r="E451" s="1" t="s">
        <v>605</v>
      </c>
      <c r="F451" s="3">
        <v>6376</v>
      </c>
    </row>
    <row r="452" spans="1:6">
      <c r="A452" s="55">
        <v>43336</v>
      </c>
      <c r="B452" s="1" t="s">
        <v>4</v>
      </c>
      <c r="C452" s="1" t="s">
        <v>44</v>
      </c>
      <c r="D452" s="1" t="s">
        <v>60</v>
      </c>
      <c r="E452" s="1" t="s">
        <v>608</v>
      </c>
      <c r="F452" s="3">
        <v>2519</v>
      </c>
    </row>
    <row r="453" spans="1:6">
      <c r="A453" s="55">
        <v>43336</v>
      </c>
      <c r="B453" s="1" t="s">
        <v>11</v>
      </c>
      <c r="C453" s="1" t="s">
        <v>39</v>
      </c>
      <c r="D453" s="1" t="s">
        <v>50</v>
      </c>
      <c r="E453" s="1" t="s">
        <v>602</v>
      </c>
      <c r="F453" s="3">
        <v>3011</v>
      </c>
    </row>
    <row r="454" spans="1:6">
      <c r="A454" s="55">
        <v>43336</v>
      </c>
      <c r="B454" s="1" t="s">
        <v>601</v>
      </c>
      <c r="C454" s="1" t="s">
        <v>29</v>
      </c>
      <c r="D454" s="1" t="s">
        <v>31</v>
      </c>
      <c r="E454" s="1" t="s">
        <v>611</v>
      </c>
      <c r="F454" s="3">
        <v>5732</v>
      </c>
    </row>
    <row r="455" spans="1:6">
      <c r="A455" s="55">
        <v>43337</v>
      </c>
      <c r="B455" s="1" t="s">
        <v>11</v>
      </c>
      <c r="C455" s="1" t="s">
        <v>52</v>
      </c>
      <c r="D455" s="1" t="s">
        <v>86</v>
      </c>
      <c r="E455" s="1" t="s">
        <v>605</v>
      </c>
      <c r="F455" s="3">
        <v>4951</v>
      </c>
    </row>
    <row r="456" spans="1:6">
      <c r="A456" s="55">
        <v>43337</v>
      </c>
      <c r="B456" s="1" t="s">
        <v>11</v>
      </c>
      <c r="C456" s="1" t="s">
        <v>39</v>
      </c>
      <c r="D456" s="1" t="s">
        <v>89</v>
      </c>
      <c r="E456" s="1" t="s">
        <v>609</v>
      </c>
      <c r="F456" s="3">
        <v>4791</v>
      </c>
    </row>
    <row r="457" spans="1:6">
      <c r="A457" s="55">
        <v>43338</v>
      </c>
      <c r="B457" s="1" t="s">
        <v>11</v>
      </c>
      <c r="C457" s="1" t="s">
        <v>39</v>
      </c>
      <c r="D457" s="1" t="s">
        <v>92</v>
      </c>
      <c r="E457" s="1" t="s">
        <v>603</v>
      </c>
      <c r="F457" s="3">
        <v>4801</v>
      </c>
    </row>
    <row r="458" spans="1:6">
      <c r="A458" s="55">
        <v>43338</v>
      </c>
      <c r="B458" s="1" t="s">
        <v>4</v>
      </c>
      <c r="C458" s="1" t="s">
        <v>3</v>
      </c>
      <c r="D458" s="1" t="s">
        <v>70</v>
      </c>
      <c r="E458" s="1" t="s">
        <v>605</v>
      </c>
      <c r="F458" s="3">
        <v>3901</v>
      </c>
    </row>
    <row r="459" spans="1:6">
      <c r="A459" s="55">
        <v>43339</v>
      </c>
      <c r="B459" s="1" t="s">
        <v>4</v>
      </c>
      <c r="C459" s="1" t="s">
        <v>3</v>
      </c>
      <c r="D459" s="1" t="s">
        <v>58</v>
      </c>
      <c r="E459" s="1" t="s">
        <v>607</v>
      </c>
      <c r="F459" s="3">
        <v>2900</v>
      </c>
    </row>
    <row r="460" spans="1:6">
      <c r="A460" s="55">
        <v>43339</v>
      </c>
      <c r="B460" s="1" t="s">
        <v>11</v>
      </c>
      <c r="C460" s="1" t="s">
        <v>39</v>
      </c>
      <c r="D460" s="1" t="s">
        <v>92</v>
      </c>
      <c r="E460" s="1" t="s">
        <v>606</v>
      </c>
      <c r="F460" s="3">
        <v>3967</v>
      </c>
    </row>
    <row r="461" spans="1:6">
      <c r="A461" s="55">
        <v>43339</v>
      </c>
      <c r="B461" s="1" t="s">
        <v>11</v>
      </c>
      <c r="C461" s="1" t="s">
        <v>39</v>
      </c>
      <c r="D461" s="1" t="s">
        <v>89</v>
      </c>
      <c r="E461" s="1" t="s">
        <v>605</v>
      </c>
      <c r="F461" s="3">
        <v>3838</v>
      </c>
    </row>
    <row r="462" spans="1:6">
      <c r="A462" s="55">
        <v>43340</v>
      </c>
      <c r="B462" s="1" t="s">
        <v>4</v>
      </c>
      <c r="C462" s="1" t="s">
        <v>56</v>
      </c>
      <c r="D462" s="1" t="s">
        <v>610</v>
      </c>
      <c r="E462" s="1" t="s">
        <v>600</v>
      </c>
      <c r="F462" s="3">
        <v>4170</v>
      </c>
    </row>
    <row r="463" spans="1:6">
      <c r="A463" s="55">
        <v>43340</v>
      </c>
      <c r="B463" s="1" t="s">
        <v>11</v>
      </c>
      <c r="C463" s="1" t="s">
        <v>99</v>
      </c>
      <c r="D463" s="1" t="s">
        <v>604</v>
      </c>
      <c r="E463" s="1" t="s">
        <v>608</v>
      </c>
      <c r="F463" s="3">
        <v>2143</v>
      </c>
    </row>
    <row r="464" spans="1:6">
      <c r="A464" s="55">
        <v>43340</v>
      </c>
      <c r="B464" s="1" t="s">
        <v>11</v>
      </c>
      <c r="C464" s="1" t="s">
        <v>39</v>
      </c>
      <c r="D464" s="1" t="s">
        <v>89</v>
      </c>
      <c r="E464" s="1" t="s">
        <v>606</v>
      </c>
      <c r="F464" s="3">
        <v>277</v>
      </c>
    </row>
    <row r="465" spans="1:6">
      <c r="A465" s="55">
        <v>43342</v>
      </c>
      <c r="B465" s="1" t="s">
        <v>11</v>
      </c>
      <c r="C465" s="1" t="s">
        <v>39</v>
      </c>
      <c r="D465" s="1" t="s">
        <v>50</v>
      </c>
      <c r="E465" s="1" t="s">
        <v>605</v>
      </c>
      <c r="F465" s="3">
        <v>1684</v>
      </c>
    </row>
    <row r="466" spans="1:6">
      <c r="A466" s="55">
        <v>43342</v>
      </c>
      <c r="B466" s="1" t="s">
        <v>11</v>
      </c>
      <c r="C466" s="1" t="s">
        <v>39</v>
      </c>
      <c r="D466" s="1" t="s">
        <v>89</v>
      </c>
      <c r="E466" s="1" t="s">
        <v>607</v>
      </c>
      <c r="F466" s="3">
        <v>5798</v>
      </c>
    </row>
    <row r="467" spans="1:6">
      <c r="A467" s="55">
        <v>43342</v>
      </c>
      <c r="B467" s="1" t="s">
        <v>11</v>
      </c>
      <c r="C467" s="1" t="s">
        <v>99</v>
      </c>
      <c r="D467" s="1" t="s">
        <v>604</v>
      </c>
      <c r="E467" s="1" t="s">
        <v>611</v>
      </c>
      <c r="F467" s="3">
        <v>4924</v>
      </c>
    </row>
    <row r="468" spans="1:6">
      <c r="A468" s="55">
        <v>43343</v>
      </c>
      <c r="B468" s="1" t="s">
        <v>601</v>
      </c>
      <c r="C468" s="1" t="s">
        <v>29</v>
      </c>
      <c r="D468" s="1" t="s">
        <v>31</v>
      </c>
      <c r="E468" s="1" t="s">
        <v>605</v>
      </c>
      <c r="F468" s="3">
        <v>5870</v>
      </c>
    </row>
    <row r="469" spans="1:6">
      <c r="A469" s="55">
        <v>43345</v>
      </c>
      <c r="B469" s="1" t="s">
        <v>11</v>
      </c>
      <c r="C469" s="1" t="s">
        <v>39</v>
      </c>
      <c r="D469" s="1" t="s">
        <v>89</v>
      </c>
      <c r="E469" s="1" t="s">
        <v>605</v>
      </c>
      <c r="F469" s="3">
        <v>4368</v>
      </c>
    </row>
    <row r="470" spans="1:6">
      <c r="A470" s="55">
        <v>43345</v>
      </c>
      <c r="B470" s="1" t="s">
        <v>11</v>
      </c>
      <c r="C470" s="1" t="s">
        <v>52</v>
      </c>
      <c r="D470" s="1" t="s">
        <v>86</v>
      </c>
      <c r="E470" s="1" t="s">
        <v>605</v>
      </c>
      <c r="F470" s="3">
        <v>6436</v>
      </c>
    </row>
    <row r="471" spans="1:6">
      <c r="A471" s="55">
        <v>43346</v>
      </c>
      <c r="B471" s="1" t="s">
        <v>18</v>
      </c>
      <c r="C471" s="1" t="s">
        <v>17</v>
      </c>
      <c r="D471" s="1" t="s">
        <v>87</v>
      </c>
      <c r="E471" s="1" t="s">
        <v>602</v>
      </c>
      <c r="F471" s="3">
        <v>4076</v>
      </c>
    </row>
    <row r="472" spans="1:6">
      <c r="A472" s="55">
        <v>43346</v>
      </c>
      <c r="B472" s="1" t="s">
        <v>4</v>
      </c>
      <c r="C472" s="1" t="s">
        <v>44</v>
      </c>
      <c r="D472" s="1" t="s">
        <v>60</v>
      </c>
      <c r="E472" s="1" t="s">
        <v>603</v>
      </c>
      <c r="F472" s="3">
        <v>2932</v>
      </c>
    </row>
    <row r="473" spans="1:6">
      <c r="A473" s="55">
        <v>43347</v>
      </c>
      <c r="B473" s="1" t="s">
        <v>11</v>
      </c>
      <c r="C473" s="1" t="s">
        <v>52</v>
      </c>
      <c r="D473" s="1" t="s">
        <v>86</v>
      </c>
      <c r="E473" s="1" t="s">
        <v>602</v>
      </c>
      <c r="F473" s="3">
        <v>6195</v>
      </c>
    </row>
    <row r="474" spans="1:6">
      <c r="A474" s="55">
        <v>43348</v>
      </c>
      <c r="B474" s="1" t="s">
        <v>18</v>
      </c>
      <c r="C474" s="1" t="s">
        <v>17</v>
      </c>
      <c r="D474" s="1" t="s">
        <v>87</v>
      </c>
      <c r="E474" s="1" t="s">
        <v>603</v>
      </c>
      <c r="F474" s="3">
        <v>3641</v>
      </c>
    </row>
    <row r="475" spans="1:6">
      <c r="A475" s="55">
        <v>43351</v>
      </c>
      <c r="B475" s="1" t="s">
        <v>11</v>
      </c>
      <c r="C475" s="1" t="s">
        <v>39</v>
      </c>
      <c r="D475" s="1" t="s">
        <v>89</v>
      </c>
      <c r="E475" s="1" t="s">
        <v>609</v>
      </c>
      <c r="F475" s="3">
        <v>4184</v>
      </c>
    </row>
    <row r="476" spans="1:6">
      <c r="A476" s="55">
        <v>43351</v>
      </c>
      <c r="B476" s="1" t="s">
        <v>11</v>
      </c>
      <c r="C476" s="1" t="s">
        <v>99</v>
      </c>
      <c r="D476" s="1" t="s">
        <v>604</v>
      </c>
      <c r="E476" s="1" t="s">
        <v>603</v>
      </c>
      <c r="F476" s="3">
        <v>4603</v>
      </c>
    </row>
    <row r="477" spans="1:6">
      <c r="A477" s="55">
        <v>43352</v>
      </c>
      <c r="B477" s="1" t="s">
        <v>11</v>
      </c>
      <c r="C477" s="1" t="s">
        <v>99</v>
      </c>
      <c r="D477" s="1" t="s">
        <v>604</v>
      </c>
      <c r="E477" s="1" t="s">
        <v>606</v>
      </c>
      <c r="F477" s="3">
        <v>1175</v>
      </c>
    </row>
    <row r="478" spans="1:6">
      <c r="A478" s="55">
        <v>43353</v>
      </c>
      <c r="B478" s="1" t="s">
        <v>11</v>
      </c>
      <c r="C478" s="1" t="s">
        <v>39</v>
      </c>
      <c r="D478" s="1" t="s">
        <v>92</v>
      </c>
      <c r="E478" s="1" t="s">
        <v>605</v>
      </c>
      <c r="F478" s="3">
        <v>2267</v>
      </c>
    </row>
    <row r="479" spans="1:6">
      <c r="A479" s="55">
        <v>43354</v>
      </c>
      <c r="B479" s="1" t="s">
        <v>11</v>
      </c>
      <c r="C479" s="1" t="s">
        <v>39</v>
      </c>
      <c r="D479" s="1" t="s">
        <v>92</v>
      </c>
      <c r="E479" s="1" t="s">
        <v>611</v>
      </c>
      <c r="F479" s="3">
        <v>828</v>
      </c>
    </row>
    <row r="480" spans="1:6">
      <c r="A480" s="55">
        <v>43354</v>
      </c>
      <c r="B480" s="1" t="s">
        <v>11</v>
      </c>
      <c r="C480" s="1" t="s">
        <v>52</v>
      </c>
      <c r="D480" s="1" t="s">
        <v>86</v>
      </c>
      <c r="E480" s="1" t="s">
        <v>608</v>
      </c>
      <c r="F480" s="3">
        <v>3620</v>
      </c>
    </row>
    <row r="481" spans="1:6">
      <c r="A481" s="55">
        <v>43354</v>
      </c>
      <c r="B481" s="1" t="s">
        <v>4</v>
      </c>
      <c r="C481" s="1" t="s">
        <v>3</v>
      </c>
      <c r="D481" s="1" t="s">
        <v>70</v>
      </c>
      <c r="E481" s="1" t="s">
        <v>602</v>
      </c>
      <c r="F481" s="3">
        <v>2241</v>
      </c>
    </row>
    <row r="482" spans="1:6">
      <c r="A482" s="55">
        <v>43354</v>
      </c>
      <c r="B482" s="1" t="s">
        <v>4</v>
      </c>
      <c r="C482" s="1" t="s">
        <v>44</v>
      </c>
      <c r="D482" s="1" t="s">
        <v>60</v>
      </c>
      <c r="E482" s="1" t="s">
        <v>611</v>
      </c>
      <c r="F482" s="3">
        <v>2214</v>
      </c>
    </row>
    <row r="483" spans="1:6">
      <c r="A483" s="55">
        <v>43355</v>
      </c>
      <c r="B483" s="1" t="s">
        <v>4</v>
      </c>
      <c r="C483" s="1" t="s">
        <v>3</v>
      </c>
      <c r="D483" s="1" t="s">
        <v>58</v>
      </c>
      <c r="E483" s="1" t="s">
        <v>600</v>
      </c>
      <c r="F483" s="3">
        <v>2832</v>
      </c>
    </row>
    <row r="484" spans="1:6">
      <c r="A484" s="55">
        <v>43355</v>
      </c>
      <c r="B484" s="1" t="s">
        <v>11</v>
      </c>
      <c r="C484" s="1" t="s">
        <v>39</v>
      </c>
      <c r="D484" s="1" t="s">
        <v>89</v>
      </c>
      <c r="E484" s="1" t="s">
        <v>608</v>
      </c>
      <c r="F484" s="3">
        <v>5846</v>
      </c>
    </row>
    <row r="485" spans="1:6">
      <c r="A485" s="55">
        <v>43356</v>
      </c>
      <c r="B485" s="1" t="s">
        <v>4</v>
      </c>
      <c r="C485" s="1" t="s">
        <v>56</v>
      </c>
      <c r="D485" s="1" t="s">
        <v>610</v>
      </c>
      <c r="E485" s="1" t="s">
        <v>600</v>
      </c>
      <c r="F485" s="3">
        <v>1861</v>
      </c>
    </row>
    <row r="486" spans="1:6">
      <c r="A486" s="55">
        <v>43356</v>
      </c>
      <c r="B486" s="1" t="s">
        <v>11</v>
      </c>
      <c r="C486" s="1" t="s">
        <v>39</v>
      </c>
      <c r="D486" s="1" t="s">
        <v>89</v>
      </c>
      <c r="E486" s="1" t="s">
        <v>603</v>
      </c>
      <c r="F486" s="3">
        <v>406</v>
      </c>
    </row>
    <row r="487" spans="1:6">
      <c r="A487" s="55">
        <v>43356</v>
      </c>
      <c r="B487" s="1" t="s">
        <v>4</v>
      </c>
      <c r="C487" s="1" t="s">
        <v>44</v>
      </c>
      <c r="D487" s="1" t="s">
        <v>60</v>
      </c>
      <c r="E487" s="1" t="s">
        <v>611</v>
      </c>
      <c r="F487" s="3">
        <v>4752</v>
      </c>
    </row>
    <row r="488" spans="1:6">
      <c r="A488" s="55">
        <v>43357</v>
      </c>
      <c r="B488" s="1" t="s">
        <v>11</v>
      </c>
      <c r="C488" s="1" t="s">
        <v>39</v>
      </c>
      <c r="D488" s="1" t="s">
        <v>50</v>
      </c>
      <c r="E488" s="1" t="s">
        <v>608</v>
      </c>
      <c r="F488" s="3">
        <v>4777</v>
      </c>
    </row>
    <row r="489" spans="1:6">
      <c r="A489" s="55">
        <v>43357</v>
      </c>
      <c r="B489" s="1" t="s">
        <v>4</v>
      </c>
      <c r="C489" s="1" t="s">
        <v>44</v>
      </c>
      <c r="D489" s="1" t="s">
        <v>60</v>
      </c>
      <c r="E489" s="1" t="s">
        <v>608</v>
      </c>
      <c r="F489" s="3">
        <v>1427</v>
      </c>
    </row>
    <row r="490" spans="1:6">
      <c r="A490" s="55">
        <v>43358</v>
      </c>
      <c r="B490" s="1" t="s">
        <v>11</v>
      </c>
      <c r="C490" s="1" t="s">
        <v>39</v>
      </c>
      <c r="D490" s="1" t="s">
        <v>92</v>
      </c>
      <c r="E490" s="1" t="s">
        <v>608</v>
      </c>
      <c r="F490" s="3">
        <v>5578</v>
      </c>
    </row>
    <row r="491" spans="1:6">
      <c r="A491" s="55">
        <v>43358</v>
      </c>
      <c r="B491" s="1" t="s">
        <v>11</v>
      </c>
      <c r="C491" s="1" t="s">
        <v>52</v>
      </c>
      <c r="D491" s="1" t="s">
        <v>612</v>
      </c>
      <c r="E491" s="1" t="s">
        <v>607</v>
      </c>
      <c r="F491" s="3">
        <v>5939</v>
      </c>
    </row>
    <row r="492" spans="1:6">
      <c r="A492" s="55">
        <v>43359</v>
      </c>
      <c r="B492" s="1" t="s">
        <v>11</v>
      </c>
      <c r="C492" s="1" t="s">
        <v>39</v>
      </c>
      <c r="D492" s="1" t="s">
        <v>50</v>
      </c>
      <c r="E492" s="1" t="s">
        <v>611</v>
      </c>
      <c r="F492" s="3">
        <v>5163</v>
      </c>
    </row>
    <row r="493" spans="1:6">
      <c r="A493" s="55">
        <v>43361</v>
      </c>
      <c r="B493" s="1" t="s">
        <v>4</v>
      </c>
      <c r="C493" s="1" t="s">
        <v>3</v>
      </c>
      <c r="D493" s="1" t="s">
        <v>70</v>
      </c>
      <c r="E493" s="1" t="s">
        <v>609</v>
      </c>
      <c r="F493" s="3">
        <v>1381</v>
      </c>
    </row>
    <row r="494" spans="1:6">
      <c r="A494" s="55">
        <v>43363</v>
      </c>
      <c r="B494" s="1" t="s">
        <v>11</v>
      </c>
      <c r="C494" s="1" t="s">
        <v>39</v>
      </c>
      <c r="D494" s="1" t="s">
        <v>92</v>
      </c>
      <c r="E494" s="1" t="s">
        <v>605</v>
      </c>
      <c r="F494" s="3">
        <v>303</v>
      </c>
    </row>
    <row r="495" spans="1:6">
      <c r="A495" s="55">
        <v>43363</v>
      </c>
      <c r="B495" s="1" t="s">
        <v>11</v>
      </c>
      <c r="C495" s="1" t="s">
        <v>39</v>
      </c>
      <c r="D495" s="1" t="s">
        <v>92</v>
      </c>
      <c r="E495" s="1" t="s">
        <v>602</v>
      </c>
      <c r="F495" s="3">
        <v>1316</v>
      </c>
    </row>
    <row r="496" spans="1:6">
      <c r="A496" s="55">
        <v>43363</v>
      </c>
      <c r="B496" s="1" t="s">
        <v>18</v>
      </c>
      <c r="C496" s="1" t="s">
        <v>61</v>
      </c>
      <c r="D496" s="1" t="s">
        <v>62</v>
      </c>
      <c r="E496" s="1" t="s">
        <v>600</v>
      </c>
      <c r="F496" s="3">
        <v>5031</v>
      </c>
    </row>
    <row r="497" spans="1:6">
      <c r="A497" s="55">
        <v>43363</v>
      </c>
      <c r="B497" s="1" t="s">
        <v>11</v>
      </c>
      <c r="C497" s="1" t="s">
        <v>99</v>
      </c>
      <c r="D497" s="1" t="s">
        <v>604</v>
      </c>
      <c r="E497" s="1" t="s">
        <v>607</v>
      </c>
      <c r="F497" s="3">
        <v>2015</v>
      </c>
    </row>
    <row r="498" spans="1:6">
      <c r="A498" s="55">
        <v>43365</v>
      </c>
      <c r="B498" s="1" t="s">
        <v>11</v>
      </c>
      <c r="C498" s="1" t="s">
        <v>52</v>
      </c>
      <c r="D498" s="1" t="s">
        <v>86</v>
      </c>
      <c r="E498" s="1" t="s">
        <v>607</v>
      </c>
      <c r="F498" s="3">
        <v>4343</v>
      </c>
    </row>
    <row r="499" spans="1:6">
      <c r="A499" s="55">
        <v>43365</v>
      </c>
      <c r="B499" s="1" t="s">
        <v>18</v>
      </c>
      <c r="C499" s="1" t="s">
        <v>61</v>
      </c>
      <c r="D499" s="1" t="s">
        <v>62</v>
      </c>
      <c r="E499" s="1" t="s">
        <v>603</v>
      </c>
      <c r="F499" s="3">
        <v>6227</v>
      </c>
    </row>
    <row r="500" spans="1:6">
      <c r="A500" s="55">
        <v>43365</v>
      </c>
      <c r="B500" s="1" t="s">
        <v>4</v>
      </c>
      <c r="C500" s="1" t="s">
        <v>3</v>
      </c>
      <c r="D500" s="1" t="s">
        <v>58</v>
      </c>
      <c r="E500" s="1" t="s">
        <v>609</v>
      </c>
      <c r="F500" s="3">
        <v>3789</v>
      </c>
    </row>
    <row r="501" spans="1:6">
      <c r="A501" s="55">
        <v>43367</v>
      </c>
      <c r="B501" s="1" t="s">
        <v>11</v>
      </c>
      <c r="C501" s="1" t="s">
        <v>99</v>
      </c>
      <c r="D501" s="1" t="s">
        <v>604</v>
      </c>
      <c r="E501" s="1" t="s">
        <v>607</v>
      </c>
      <c r="F501" s="3">
        <v>939</v>
      </c>
    </row>
    <row r="502" spans="1:6">
      <c r="A502" s="55">
        <v>43368</v>
      </c>
      <c r="B502" s="1" t="s">
        <v>4</v>
      </c>
      <c r="C502" s="1" t="s">
        <v>3</v>
      </c>
      <c r="D502" s="1" t="s">
        <v>70</v>
      </c>
      <c r="E502" s="1" t="s">
        <v>609</v>
      </c>
      <c r="F502" s="3">
        <v>6135</v>
      </c>
    </row>
    <row r="503" spans="1:6">
      <c r="A503" s="55">
        <v>43369</v>
      </c>
      <c r="B503" s="1" t="s">
        <v>11</v>
      </c>
      <c r="C503" s="1" t="s">
        <v>39</v>
      </c>
      <c r="D503" s="1" t="s">
        <v>89</v>
      </c>
      <c r="E503" s="1" t="s">
        <v>602</v>
      </c>
      <c r="F503" s="3">
        <v>3640</v>
      </c>
    </row>
    <row r="504" spans="1:6">
      <c r="A504" s="55">
        <v>43369</v>
      </c>
      <c r="B504" s="1" t="s">
        <v>11</v>
      </c>
      <c r="C504" s="1" t="s">
        <v>99</v>
      </c>
      <c r="D504" s="1" t="s">
        <v>604</v>
      </c>
      <c r="E504" s="1" t="s">
        <v>605</v>
      </c>
      <c r="F504" s="3">
        <v>5888</v>
      </c>
    </row>
    <row r="505" spans="1:6">
      <c r="A505" s="55">
        <v>43370</v>
      </c>
      <c r="B505" s="1" t="s">
        <v>18</v>
      </c>
      <c r="C505" s="1" t="s">
        <v>61</v>
      </c>
      <c r="D505" s="1" t="s">
        <v>62</v>
      </c>
      <c r="E505" s="1" t="s">
        <v>611</v>
      </c>
      <c r="F505" s="3">
        <v>4295</v>
      </c>
    </row>
    <row r="506" spans="1:6">
      <c r="A506" s="55">
        <v>43373</v>
      </c>
      <c r="B506" s="1" t="s">
        <v>11</v>
      </c>
      <c r="C506" s="1" t="s">
        <v>99</v>
      </c>
      <c r="D506" s="1" t="s">
        <v>604</v>
      </c>
      <c r="E506" s="1" t="s">
        <v>608</v>
      </c>
      <c r="F506" s="3">
        <v>5739</v>
      </c>
    </row>
    <row r="507" spans="1:6">
      <c r="A507" s="55">
        <v>43373</v>
      </c>
      <c r="B507" s="1" t="s">
        <v>11</v>
      </c>
      <c r="C507" s="1" t="s">
        <v>99</v>
      </c>
      <c r="D507" s="1" t="s">
        <v>604</v>
      </c>
      <c r="E507" s="1" t="s">
        <v>606</v>
      </c>
      <c r="F507" s="3">
        <v>2301</v>
      </c>
    </row>
    <row r="508" spans="1:6">
      <c r="A508" s="55">
        <v>43373</v>
      </c>
      <c r="B508" s="1" t="s">
        <v>11</v>
      </c>
      <c r="C508" s="1" t="s">
        <v>52</v>
      </c>
      <c r="D508" s="1" t="s">
        <v>86</v>
      </c>
      <c r="E508" s="1" t="s">
        <v>600</v>
      </c>
      <c r="F508" s="3">
        <v>5602</v>
      </c>
    </row>
    <row r="509" spans="1:6">
      <c r="A509" s="55">
        <v>43374</v>
      </c>
      <c r="B509" s="1" t="s">
        <v>11</v>
      </c>
      <c r="C509" s="1" t="s">
        <v>39</v>
      </c>
      <c r="D509" s="1" t="s">
        <v>92</v>
      </c>
      <c r="E509" s="1" t="s">
        <v>609</v>
      </c>
      <c r="F509" s="3">
        <v>3719</v>
      </c>
    </row>
    <row r="510" spans="1:6">
      <c r="A510" s="55">
        <v>43375</v>
      </c>
      <c r="B510" s="1" t="s">
        <v>18</v>
      </c>
      <c r="C510" s="1" t="s">
        <v>17</v>
      </c>
      <c r="D510" s="1" t="s">
        <v>87</v>
      </c>
      <c r="E510" s="1" t="s">
        <v>609</v>
      </c>
      <c r="F510" s="3">
        <v>2436</v>
      </c>
    </row>
    <row r="511" spans="1:6">
      <c r="A511" s="55">
        <v>43376</v>
      </c>
      <c r="B511" s="1" t="s">
        <v>18</v>
      </c>
      <c r="C511" s="1" t="s">
        <v>61</v>
      </c>
      <c r="D511" s="1" t="s">
        <v>62</v>
      </c>
      <c r="E511" s="1" t="s">
        <v>608</v>
      </c>
      <c r="F511" s="3">
        <v>5094</v>
      </c>
    </row>
    <row r="512" spans="1:6">
      <c r="A512" s="55">
        <v>43376</v>
      </c>
      <c r="B512" s="1" t="s">
        <v>11</v>
      </c>
      <c r="C512" s="1" t="s">
        <v>99</v>
      </c>
      <c r="D512" s="1" t="s">
        <v>604</v>
      </c>
      <c r="E512" s="1" t="s">
        <v>600</v>
      </c>
      <c r="F512" s="3">
        <v>1206</v>
      </c>
    </row>
    <row r="513" spans="1:6">
      <c r="A513" s="55">
        <v>43376</v>
      </c>
      <c r="B513" s="1" t="s">
        <v>11</v>
      </c>
      <c r="C513" s="1" t="s">
        <v>39</v>
      </c>
      <c r="D513" s="1" t="s">
        <v>92</v>
      </c>
      <c r="E513" s="1" t="s">
        <v>611</v>
      </c>
      <c r="F513" s="3">
        <v>1244</v>
      </c>
    </row>
    <row r="514" spans="1:6">
      <c r="A514" s="55">
        <v>43377</v>
      </c>
      <c r="B514" s="1" t="s">
        <v>11</v>
      </c>
      <c r="C514" s="1" t="s">
        <v>52</v>
      </c>
      <c r="D514" s="1" t="s">
        <v>612</v>
      </c>
      <c r="E514" s="1" t="s">
        <v>605</v>
      </c>
      <c r="F514" s="3">
        <v>3988</v>
      </c>
    </row>
    <row r="515" spans="1:6">
      <c r="A515" s="55">
        <v>43377</v>
      </c>
      <c r="B515" s="1" t="s">
        <v>4</v>
      </c>
      <c r="C515" s="1" t="s">
        <v>3</v>
      </c>
      <c r="D515" s="1" t="s">
        <v>70</v>
      </c>
      <c r="E515" s="1" t="s">
        <v>611</v>
      </c>
      <c r="F515" s="3">
        <v>3291</v>
      </c>
    </row>
    <row r="516" spans="1:6">
      <c r="A516" s="55">
        <v>43377</v>
      </c>
      <c r="B516" s="1" t="s">
        <v>11</v>
      </c>
      <c r="C516" s="1" t="s">
        <v>39</v>
      </c>
      <c r="D516" s="1" t="s">
        <v>89</v>
      </c>
      <c r="E516" s="1" t="s">
        <v>608</v>
      </c>
      <c r="F516" s="3">
        <v>949</v>
      </c>
    </row>
    <row r="517" spans="1:6">
      <c r="A517" s="55">
        <v>43377</v>
      </c>
      <c r="B517" s="1" t="s">
        <v>4</v>
      </c>
      <c r="C517" s="1" t="s">
        <v>3</v>
      </c>
      <c r="D517" s="1" t="s">
        <v>70</v>
      </c>
      <c r="E517" s="1" t="s">
        <v>611</v>
      </c>
      <c r="F517" s="3">
        <v>2422</v>
      </c>
    </row>
    <row r="518" spans="1:6">
      <c r="A518" s="55">
        <v>43377</v>
      </c>
      <c r="B518" s="1" t="s">
        <v>11</v>
      </c>
      <c r="C518" s="1" t="s">
        <v>39</v>
      </c>
      <c r="D518" s="1" t="s">
        <v>92</v>
      </c>
      <c r="E518" s="1" t="s">
        <v>609</v>
      </c>
      <c r="F518" s="3">
        <v>3280</v>
      </c>
    </row>
    <row r="519" spans="1:6">
      <c r="A519" s="55">
        <v>43378</v>
      </c>
      <c r="B519" s="1" t="s">
        <v>11</v>
      </c>
      <c r="C519" s="1" t="s">
        <v>52</v>
      </c>
      <c r="D519" s="1" t="s">
        <v>86</v>
      </c>
      <c r="E519" s="1" t="s">
        <v>608</v>
      </c>
      <c r="F519" s="3">
        <v>313</v>
      </c>
    </row>
    <row r="520" spans="1:6">
      <c r="A520" s="55">
        <v>43379</v>
      </c>
      <c r="B520" s="1" t="s">
        <v>4</v>
      </c>
      <c r="C520" s="1" t="s">
        <v>44</v>
      </c>
      <c r="D520" s="1" t="s">
        <v>60</v>
      </c>
      <c r="E520" s="1" t="s">
        <v>609</v>
      </c>
      <c r="F520" s="3">
        <v>6215</v>
      </c>
    </row>
    <row r="521" spans="1:6">
      <c r="A521" s="55">
        <v>43380</v>
      </c>
      <c r="B521" s="1" t="s">
        <v>4</v>
      </c>
      <c r="C521" s="1" t="s">
        <v>44</v>
      </c>
      <c r="D521" s="1" t="s">
        <v>60</v>
      </c>
      <c r="E521" s="1" t="s">
        <v>608</v>
      </c>
      <c r="F521" s="3">
        <v>3054</v>
      </c>
    </row>
    <row r="522" spans="1:6">
      <c r="A522" s="55">
        <v>43380</v>
      </c>
      <c r="B522" s="1" t="s">
        <v>11</v>
      </c>
      <c r="C522" s="1" t="s">
        <v>99</v>
      </c>
      <c r="D522" s="1" t="s">
        <v>604</v>
      </c>
      <c r="E522" s="1" t="s">
        <v>608</v>
      </c>
      <c r="F522" s="3">
        <v>4963</v>
      </c>
    </row>
    <row r="523" spans="1:6">
      <c r="A523" s="55">
        <v>43380</v>
      </c>
      <c r="B523" s="1" t="s">
        <v>11</v>
      </c>
      <c r="C523" s="1" t="s">
        <v>39</v>
      </c>
      <c r="D523" s="1" t="s">
        <v>92</v>
      </c>
      <c r="E523" s="1" t="s">
        <v>608</v>
      </c>
      <c r="F523" s="3">
        <v>3248</v>
      </c>
    </row>
    <row r="524" spans="1:6">
      <c r="A524" s="55">
        <v>43380</v>
      </c>
      <c r="B524" s="1" t="s">
        <v>18</v>
      </c>
      <c r="C524" s="1" t="s">
        <v>61</v>
      </c>
      <c r="D524" s="1" t="s">
        <v>62</v>
      </c>
      <c r="E524" s="1" t="s">
        <v>606</v>
      </c>
      <c r="F524" s="3">
        <v>2386</v>
      </c>
    </row>
    <row r="525" spans="1:6">
      <c r="A525" s="55">
        <v>43381</v>
      </c>
      <c r="B525" s="1" t="s">
        <v>4</v>
      </c>
      <c r="C525" s="1" t="s">
        <v>3</v>
      </c>
      <c r="D525" s="1" t="s">
        <v>70</v>
      </c>
      <c r="E525" s="1" t="s">
        <v>607</v>
      </c>
      <c r="F525" s="3">
        <v>2579</v>
      </c>
    </row>
    <row r="526" spans="1:6">
      <c r="A526" s="55">
        <v>43381</v>
      </c>
      <c r="B526" s="1" t="s">
        <v>11</v>
      </c>
      <c r="C526" s="1" t="s">
        <v>52</v>
      </c>
      <c r="D526" s="1" t="s">
        <v>86</v>
      </c>
      <c r="E526" s="1" t="s">
        <v>611</v>
      </c>
      <c r="F526" s="3">
        <v>1519</v>
      </c>
    </row>
    <row r="527" spans="1:6">
      <c r="A527" s="55">
        <v>43382</v>
      </c>
      <c r="B527" s="1" t="s">
        <v>11</v>
      </c>
      <c r="C527" s="1" t="s">
        <v>39</v>
      </c>
      <c r="D527" s="1" t="s">
        <v>92</v>
      </c>
      <c r="E527" s="1" t="s">
        <v>605</v>
      </c>
      <c r="F527" s="3">
        <v>511</v>
      </c>
    </row>
    <row r="528" spans="1:6">
      <c r="A528" s="55">
        <v>43382</v>
      </c>
      <c r="B528" s="1" t="s">
        <v>11</v>
      </c>
      <c r="C528" s="1" t="s">
        <v>39</v>
      </c>
      <c r="D528" s="1" t="s">
        <v>89</v>
      </c>
      <c r="E528" s="1" t="s">
        <v>602</v>
      </c>
      <c r="F528" s="3">
        <v>2333</v>
      </c>
    </row>
    <row r="529" spans="1:6">
      <c r="A529" s="55">
        <v>43383</v>
      </c>
      <c r="B529" s="1" t="s">
        <v>601</v>
      </c>
      <c r="C529" s="1" t="s">
        <v>29</v>
      </c>
      <c r="D529" s="1" t="s">
        <v>31</v>
      </c>
      <c r="E529" s="1" t="s">
        <v>608</v>
      </c>
      <c r="F529" s="3">
        <v>5566</v>
      </c>
    </row>
    <row r="530" spans="1:6">
      <c r="A530" s="55">
        <v>43383</v>
      </c>
      <c r="B530" s="1" t="s">
        <v>11</v>
      </c>
      <c r="C530" s="1" t="s">
        <v>52</v>
      </c>
      <c r="D530" s="1" t="s">
        <v>612</v>
      </c>
      <c r="E530" s="1" t="s">
        <v>602</v>
      </c>
      <c r="F530" s="3">
        <v>1481</v>
      </c>
    </row>
    <row r="531" spans="1:6">
      <c r="A531" s="55">
        <v>43383</v>
      </c>
      <c r="B531" s="1" t="s">
        <v>4</v>
      </c>
      <c r="C531" s="1" t="s">
        <v>3</v>
      </c>
      <c r="D531" s="1" t="s">
        <v>70</v>
      </c>
      <c r="E531" s="1" t="s">
        <v>600</v>
      </c>
      <c r="F531" s="3">
        <v>3155</v>
      </c>
    </row>
    <row r="532" spans="1:6">
      <c r="A532" s="55">
        <v>43385</v>
      </c>
      <c r="B532" s="1" t="s">
        <v>4</v>
      </c>
      <c r="C532" s="1" t="s">
        <v>3</v>
      </c>
      <c r="D532" s="1" t="s">
        <v>58</v>
      </c>
      <c r="E532" s="1" t="s">
        <v>609</v>
      </c>
      <c r="F532" s="3">
        <v>2237</v>
      </c>
    </row>
    <row r="533" spans="1:6">
      <c r="A533" s="55">
        <v>43386</v>
      </c>
      <c r="B533" s="1" t="s">
        <v>11</v>
      </c>
      <c r="C533" s="1" t="s">
        <v>99</v>
      </c>
      <c r="D533" s="1" t="s">
        <v>604</v>
      </c>
      <c r="E533" s="1" t="s">
        <v>609</v>
      </c>
      <c r="F533" s="3">
        <v>2878</v>
      </c>
    </row>
    <row r="534" spans="1:6">
      <c r="A534" s="55">
        <v>43387</v>
      </c>
      <c r="B534" s="1" t="s">
        <v>11</v>
      </c>
      <c r="C534" s="1" t="s">
        <v>39</v>
      </c>
      <c r="D534" s="1" t="s">
        <v>50</v>
      </c>
      <c r="E534" s="1" t="s">
        <v>603</v>
      </c>
      <c r="F534" s="3">
        <v>2038</v>
      </c>
    </row>
    <row r="535" spans="1:6">
      <c r="A535" s="55">
        <v>43387</v>
      </c>
      <c r="B535" s="1" t="s">
        <v>11</v>
      </c>
      <c r="C535" s="1" t="s">
        <v>52</v>
      </c>
      <c r="D535" s="1" t="s">
        <v>86</v>
      </c>
      <c r="E535" s="1" t="s">
        <v>600</v>
      </c>
      <c r="F535" s="3">
        <v>325</v>
      </c>
    </row>
    <row r="536" spans="1:6">
      <c r="A536" s="55">
        <v>43389</v>
      </c>
      <c r="B536" s="1" t="s">
        <v>4</v>
      </c>
      <c r="C536" s="1" t="s">
        <v>56</v>
      </c>
      <c r="D536" s="1" t="s">
        <v>610</v>
      </c>
      <c r="E536" s="1" t="s">
        <v>611</v>
      </c>
      <c r="F536" s="3">
        <v>280</v>
      </c>
    </row>
    <row r="537" spans="1:6">
      <c r="A537" s="55">
        <v>43389</v>
      </c>
      <c r="B537" s="1" t="s">
        <v>601</v>
      </c>
      <c r="C537" s="1" t="s">
        <v>29</v>
      </c>
      <c r="D537" s="1" t="s">
        <v>31</v>
      </c>
      <c r="E537" s="1" t="s">
        <v>608</v>
      </c>
      <c r="F537" s="3">
        <v>3406</v>
      </c>
    </row>
    <row r="538" spans="1:6">
      <c r="A538" s="55">
        <v>43390</v>
      </c>
      <c r="B538" s="1" t="s">
        <v>11</v>
      </c>
      <c r="C538" s="1" t="s">
        <v>99</v>
      </c>
      <c r="D538" s="1" t="s">
        <v>604</v>
      </c>
      <c r="E538" s="1" t="s">
        <v>608</v>
      </c>
      <c r="F538" s="3">
        <v>4677</v>
      </c>
    </row>
    <row r="539" spans="1:6">
      <c r="A539" s="55">
        <v>43390</v>
      </c>
      <c r="B539" s="1" t="s">
        <v>4</v>
      </c>
      <c r="C539" s="1" t="s">
        <v>56</v>
      </c>
      <c r="D539" s="1" t="s">
        <v>610</v>
      </c>
      <c r="E539" s="1" t="s">
        <v>608</v>
      </c>
      <c r="F539" s="3">
        <v>4412</v>
      </c>
    </row>
    <row r="540" spans="1:6">
      <c r="A540" s="55">
        <v>43391</v>
      </c>
      <c r="B540" s="1" t="s">
        <v>11</v>
      </c>
      <c r="C540" s="1" t="s">
        <v>99</v>
      </c>
      <c r="D540" s="1" t="s">
        <v>604</v>
      </c>
      <c r="E540" s="1" t="s">
        <v>602</v>
      </c>
      <c r="F540" s="3">
        <v>6026</v>
      </c>
    </row>
    <row r="541" spans="1:6">
      <c r="A541" s="55">
        <v>43392</v>
      </c>
      <c r="B541" s="1" t="s">
        <v>18</v>
      </c>
      <c r="C541" s="1" t="s">
        <v>61</v>
      </c>
      <c r="D541" s="1" t="s">
        <v>62</v>
      </c>
      <c r="E541" s="1" t="s">
        <v>607</v>
      </c>
      <c r="F541" s="3">
        <v>1441</v>
      </c>
    </row>
    <row r="542" spans="1:6">
      <c r="A542" s="55">
        <v>43393</v>
      </c>
      <c r="B542" s="1" t="s">
        <v>4</v>
      </c>
      <c r="C542" s="1" t="s">
        <v>44</v>
      </c>
      <c r="D542" s="1" t="s">
        <v>60</v>
      </c>
      <c r="E542" s="1" t="s">
        <v>609</v>
      </c>
      <c r="F542" s="3">
        <v>4680</v>
      </c>
    </row>
    <row r="543" spans="1:6">
      <c r="A543" s="55">
        <v>43395</v>
      </c>
      <c r="B543" s="1" t="s">
        <v>18</v>
      </c>
      <c r="C543" s="1" t="s">
        <v>17</v>
      </c>
      <c r="D543" s="1" t="s">
        <v>87</v>
      </c>
      <c r="E543" s="1" t="s">
        <v>607</v>
      </c>
      <c r="F543" s="3">
        <v>4269</v>
      </c>
    </row>
    <row r="544" spans="1:6">
      <c r="A544" s="55">
        <v>43396</v>
      </c>
      <c r="B544" s="1" t="s">
        <v>11</v>
      </c>
      <c r="C544" s="1" t="s">
        <v>99</v>
      </c>
      <c r="D544" s="1" t="s">
        <v>604</v>
      </c>
      <c r="E544" s="1" t="s">
        <v>609</v>
      </c>
      <c r="F544" s="3">
        <v>2155</v>
      </c>
    </row>
    <row r="545" spans="1:6">
      <c r="A545" s="55">
        <v>43396</v>
      </c>
      <c r="B545" s="1" t="s">
        <v>11</v>
      </c>
      <c r="C545" s="1" t="s">
        <v>39</v>
      </c>
      <c r="D545" s="1" t="s">
        <v>50</v>
      </c>
      <c r="E545" s="1" t="s">
        <v>611</v>
      </c>
      <c r="F545" s="3">
        <v>792</v>
      </c>
    </row>
    <row r="546" spans="1:6">
      <c r="A546" s="55">
        <v>43397</v>
      </c>
      <c r="B546" s="1" t="s">
        <v>18</v>
      </c>
      <c r="C546" s="1" t="s">
        <v>61</v>
      </c>
      <c r="D546" s="1" t="s">
        <v>62</v>
      </c>
      <c r="E546" s="1" t="s">
        <v>606</v>
      </c>
      <c r="F546" s="3">
        <v>4532</v>
      </c>
    </row>
    <row r="547" spans="1:6">
      <c r="A547" s="55">
        <v>43397</v>
      </c>
      <c r="B547" s="1" t="s">
        <v>18</v>
      </c>
      <c r="C547" s="1" t="s">
        <v>17</v>
      </c>
      <c r="D547" s="1" t="s">
        <v>87</v>
      </c>
      <c r="E547" s="1" t="s">
        <v>609</v>
      </c>
      <c r="F547" s="3">
        <v>1811</v>
      </c>
    </row>
    <row r="548" spans="1:6">
      <c r="A548" s="55">
        <v>43398</v>
      </c>
      <c r="B548" s="1" t="s">
        <v>601</v>
      </c>
      <c r="C548" s="1" t="s">
        <v>29</v>
      </c>
      <c r="D548" s="1" t="s">
        <v>31</v>
      </c>
      <c r="E548" s="1" t="s">
        <v>600</v>
      </c>
      <c r="F548" s="3">
        <v>3167</v>
      </c>
    </row>
    <row r="549" spans="1:6">
      <c r="A549" s="55">
        <v>43399</v>
      </c>
      <c r="B549" s="1" t="s">
        <v>11</v>
      </c>
      <c r="C549" s="1" t="s">
        <v>39</v>
      </c>
      <c r="D549" s="1" t="s">
        <v>92</v>
      </c>
      <c r="E549" s="1" t="s">
        <v>606</v>
      </c>
      <c r="F549" s="3">
        <v>317</v>
      </c>
    </row>
    <row r="550" spans="1:6">
      <c r="A550" s="55">
        <v>43400</v>
      </c>
      <c r="B550" s="1" t="s">
        <v>11</v>
      </c>
      <c r="C550" s="1" t="s">
        <v>52</v>
      </c>
      <c r="D550" s="1" t="s">
        <v>86</v>
      </c>
      <c r="E550" s="1" t="s">
        <v>600</v>
      </c>
      <c r="F550" s="3">
        <v>987</v>
      </c>
    </row>
    <row r="551" spans="1:6">
      <c r="A551" s="55">
        <v>43401</v>
      </c>
      <c r="B551" s="1" t="s">
        <v>4</v>
      </c>
      <c r="C551" s="1" t="s">
        <v>44</v>
      </c>
      <c r="D551" s="1" t="s">
        <v>60</v>
      </c>
      <c r="E551" s="1" t="s">
        <v>611</v>
      </c>
      <c r="F551" s="3">
        <v>5687</v>
      </c>
    </row>
    <row r="552" spans="1:6">
      <c r="A552" s="55">
        <v>43401</v>
      </c>
      <c r="B552" s="1" t="s">
        <v>4</v>
      </c>
      <c r="C552" s="1" t="s">
        <v>56</v>
      </c>
      <c r="D552" s="1" t="s">
        <v>610</v>
      </c>
      <c r="E552" s="1" t="s">
        <v>606</v>
      </c>
      <c r="F552" s="3">
        <v>3315</v>
      </c>
    </row>
    <row r="553" spans="1:6">
      <c r="A553" s="55">
        <v>43401</v>
      </c>
      <c r="B553" s="1" t="s">
        <v>4</v>
      </c>
      <c r="C553" s="1" t="s">
        <v>44</v>
      </c>
      <c r="D553" s="1" t="s">
        <v>60</v>
      </c>
      <c r="E553" s="1" t="s">
        <v>602</v>
      </c>
      <c r="F553" s="3">
        <v>3946</v>
      </c>
    </row>
    <row r="554" spans="1:6">
      <c r="A554" s="55">
        <v>43401</v>
      </c>
      <c r="B554" s="1" t="s">
        <v>4</v>
      </c>
      <c r="C554" s="1" t="s">
        <v>56</v>
      </c>
      <c r="D554" s="1" t="s">
        <v>610</v>
      </c>
      <c r="E554" s="1" t="s">
        <v>600</v>
      </c>
      <c r="F554" s="3">
        <v>1757</v>
      </c>
    </row>
    <row r="555" spans="1:6">
      <c r="A555" s="55">
        <v>43405</v>
      </c>
      <c r="B555" s="1" t="s">
        <v>11</v>
      </c>
      <c r="C555" s="1" t="s">
        <v>39</v>
      </c>
      <c r="D555" s="1" t="s">
        <v>89</v>
      </c>
      <c r="E555" s="1" t="s">
        <v>606</v>
      </c>
      <c r="F555" s="3">
        <v>4183</v>
      </c>
    </row>
    <row r="556" spans="1:6">
      <c r="A556" s="55">
        <v>43405</v>
      </c>
      <c r="B556" s="1" t="s">
        <v>11</v>
      </c>
      <c r="C556" s="1" t="s">
        <v>39</v>
      </c>
      <c r="D556" s="1" t="s">
        <v>89</v>
      </c>
      <c r="E556" s="1" t="s">
        <v>611</v>
      </c>
      <c r="F556" s="3">
        <v>2995</v>
      </c>
    </row>
    <row r="557" spans="1:6">
      <c r="A557" s="55">
        <v>43407</v>
      </c>
      <c r="B557" s="1" t="s">
        <v>11</v>
      </c>
      <c r="C557" s="1" t="s">
        <v>39</v>
      </c>
      <c r="D557" s="1" t="s">
        <v>92</v>
      </c>
      <c r="E557" s="1" t="s">
        <v>603</v>
      </c>
      <c r="F557" s="3">
        <v>5839</v>
      </c>
    </row>
    <row r="558" spans="1:6">
      <c r="A558" s="55">
        <v>43407</v>
      </c>
      <c r="B558" s="1" t="s">
        <v>11</v>
      </c>
      <c r="C558" s="1" t="s">
        <v>39</v>
      </c>
      <c r="D558" s="1" t="s">
        <v>92</v>
      </c>
      <c r="E558" s="1" t="s">
        <v>607</v>
      </c>
      <c r="F558" s="3">
        <v>2784</v>
      </c>
    </row>
    <row r="559" spans="1:6">
      <c r="A559" s="55">
        <v>43408</v>
      </c>
      <c r="B559" s="1" t="s">
        <v>11</v>
      </c>
      <c r="C559" s="1" t="s">
        <v>52</v>
      </c>
      <c r="D559" s="1" t="s">
        <v>86</v>
      </c>
      <c r="E559" s="1" t="s">
        <v>608</v>
      </c>
      <c r="F559" s="3">
        <v>5982</v>
      </c>
    </row>
    <row r="560" spans="1:6">
      <c r="A560" s="55">
        <v>43408</v>
      </c>
      <c r="B560" s="1" t="s">
        <v>4</v>
      </c>
      <c r="C560" s="1" t="s">
        <v>56</v>
      </c>
      <c r="D560" s="1" t="s">
        <v>610</v>
      </c>
      <c r="E560" s="1" t="s">
        <v>603</v>
      </c>
      <c r="F560" s="3">
        <v>6159</v>
      </c>
    </row>
    <row r="561" spans="1:6">
      <c r="A561" s="55">
        <v>43409</v>
      </c>
      <c r="B561" s="1" t="s">
        <v>18</v>
      </c>
      <c r="C561" s="1" t="s">
        <v>61</v>
      </c>
      <c r="D561" s="1" t="s">
        <v>62</v>
      </c>
      <c r="E561" s="1" t="s">
        <v>605</v>
      </c>
      <c r="F561" s="3">
        <v>2857</v>
      </c>
    </row>
    <row r="562" spans="1:6">
      <c r="A562" s="55">
        <v>43409</v>
      </c>
      <c r="B562" s="1" t="s">
        <v>18</v>
      </c>
      <c r="C562" s="1" t="s">
        <v>61</v>
      </c>
      <c r="D562" s="1" t="s">
        <v>62</v>
      </c>
      <c r="E562" s="1" t="s">
        <v>606</v>
      </c>
      <c r="F562" s="3">
        <v>4642</v>
      </c>
    </row>
    <row r="563" spans="1:6">
      <c r="A563" s="55">
        <v>43410</v>
      </c>
      <c r="B563" s="1" t="s">
        <v>11</v>
      </c>
      <c r="C563" s="1" t="s">
        <v>52</v>
      </c>
      <c r="D563" s="1" t="s">
        <v>612</v>
      </c>
      <c r="E563" s="1" t="s">
        <v>603</v>
      </c>
      <c r="F563" s="3">
        <v>3743</v>
      </c>
    </row>
    <row r="564" spans="1:6">
      <c r="A564" s="55">
        <v>43410</v>
      </c>
      <c r="B564" s="1" t="s">
        <v>11</v>
      </c>
      <c r="C564" s="1" t="s">
        <v>39</v>
      </c>
      <c r="D564" s="1" t="s">
        <v>92</v>
      </c>
      <c r="E564" s="1" t="s">
        <v>608</v>
      </c>
      <c r="F564" s="3">
        <v>3914</v>
      </c>
    </row>
    <row r="565" spans="1:6">
      <c r="A565" s="55">
        <v>43410</v>
      </c>
      <c r="B565" s="1" t="s">
        <v>11</v>
      </c>
      <c r="C565" s="1" t="s">
        <v>52</v>
      </c>
      <c r="D565" s="1" t="s">
        <v>86</v>
      </c>
      <c r="E565" s="1" t="s">
        <v>608</v>
      </c>
      <c r="F565" s="3">
        <v>2464</v>
      </c>
    </row>
    <row r="566" spans="1:6">
      <c r="A566" s="55">
        <v>43410</v>
      </c>
      <c r="B566" s="1" t="s">
        <v>4</v>
      </c>
      <c r="C566" s="1" t="s">
        <v>44</v>
      </c>
      <c r="D566" s="1" t="s">
        <v>60</v>
      </c>
      <c r="E566" s="1" t="s">
        <v>607</v>
      </c>
      <c r="F566" s="3">
        <v>6089</v>
      </c>
    </row>
    <row r="567" spans="1:6">
      <c r="A567" s="55">
        <v>43411</v>
      </c>
      <c r="B567" s="1" t="s">
        <v>11</v>
      </c>
      <c r="C567" s="1" t="s">
        <v>39</v>
      </c>
      <c r="D567" s="1" t="s">
        <v>92</v>
      </c>
      <c r="E567" s="1" t="s">
        <v>608</v>
      </c>
      <c r="F567" s="3">
        <v>1444</v>
      </c>
    </row>
    <row r="568" spans="1:6">
      <c r="A568" s="55">
        <v>43411</v>
      </c>
      <c r="B568" s="1" t="s">
        <v>11</v>
      </c>
      <c r="C568" s="1" t="s">
        <v>39</v>
      </c>
      <c r="D568" s="1" t="s">
        <v>92</v>
      </c>
      <c r="E568" s="1" t="s">
        <v>602</v>
      </c>
      <c r="F568" s="3">
        <v>2911</v>
      </c>
    </row>
    <row r="569" spans="1:6">
      <c r="A569" s="55">
        <v>43412</v>
      </c>
      <c r="B569" s="1" t="s">
        <v>4</v>
      </c>
      <c r="C569" s="1" t="s">
        <v>44</v>
      </c>
      <c r="D569" s="1" t="s">
        <v>60</v>
      </c>
      <c r="E569" s="1" t="s">
        <v>608</v>
      </c>
      <c r="F569" s="3">
        <v>6134</v>
      </c>
    </row>
    <row r="570" spans="1:6">
      <c r="A570" s="55">
        <v>43413</v>
      </c>
      <c r="B570" s="1" t="s">
        <v>11</v>
      </c>
      <c r="C570" s="1" t="s">
        <v>39</v>
      </c>
      <c r="D570" s="1" t="s">
        <v>92</v>
      </c>
      <c r="E570" s="1" t="s">
        <v>606</v>
      </c>
      <c r="F570" s="3">
        <v>4134</v>
      </c>
    </row>
    <row r="571" spans="1:6">
      <c r="A571" s="55">
        <v>43413</v>
      </c>
      <c r="B571" s="1" t="s">
        <v>18</v>
      </c>
      <c r="C571" s="1" t="s">
        <v>17</v>
      </c>
      <c r="D571" s="1" t="s">
        <v>87</v>
      </c>
      <c r="E571" s="1" t="s">
        <v>608</v>
      </c>
      <c r="F571" s="3">
        <v>5629</v>
      </c>
    </row>
    <row r="572" spans="1:6">
      <c r="A572" s="55">
        <v>43415</v>
      </c>
      <c r="B572" s="1" t="s">
        <v>4</v>
      </c>
      <c r="C572" s="1" t="s">
        <v>56</v>
      </c>
      <c r="D572" s="1" t="s">
        <v>610</v>
      </c>
      <c r="E572" s="1" t="s">
        <v>606</v>
      </c>
      <c r="F572" s="3">
        <v>4427</v>
      </c>
    </row>
    <row r="573" spans="1:6">
      <c r="A573" s="55">
        <v>43415</v>
      </c>
      <c r="B573" s="1" t="s">
        <v>4</v>
      </c>
      <c r="C573" s="1" t="s">
        <v>44</v>
      </c>
      <c r="D573" s="1" t="s">
        <v>60</v>
      </c>
      <c r="E573" s="1" t="s">
        <v>608</v>
      </c>
      <c r="F573" s="3">
        <v>1252</v>
      </c>
    </row>
    <row r="574" spans="1:6">
      <c r="A574" s="55">
        <v>43416</v>
      </c>
      <c r="B574" s="1" t="s">
        <v>11</v>
      </c>
      <c r="C574" s="1" t="s">
        <v>39</v>
      </c>
      <c r="D574" s="1" t="s">
        <v>92</v>
      </c>
      <c r="E574" s="1" t="s">
        <v>611</v>
      </c>
      <c r="F574" s="3">
        <v>5164</v>
      </c>
    </row>
    <row r="575" spans="1:6">
      <c r="A575" s="55">
        <v>43417</v>
      </c>
      <c r="B575" s="1" t="s">
        <v>11</v>
      </c>
      <c r="C575" s="1" t="s">
        <v>99</v>
      </c>
      <c r="D575" s="1" t="s">
        <v>604</v>
      </c>
      <c r="E575" s="1" t="s">
        <v>603</v>
      </c>
      <c r="F575" s="3">
        <v>1156</v>
      </c>
    </row>
    <row r="576" spans="1:6">
      <c r="A576" s="55">
        <v>43417</v>
      </c>
      <c r="B576" s="1" t="s">
        <v>11</v>
      </c>
      <c r="C576" s="1" t="s">
        <v>39</v>
      </c>
      <c r="D576" s="1" t="s">
        <v>89</v>
      </c>
      <c r="E576" s="1" t="s">
        <v>608</v>
      </c>
      <c r="F576" s="3">
        <v>6222</v>
      </c>
    </row>
    <row r="577" spans="1:6">
      <c r="A577" s="55">
        <v>43418</v>
      </c>
      <c r="B577" s="1" t="s">
        <v>11</v>
      </c>
      <c r="C577" s="1" t="s">
        <v>99</v>
      </c>
      <c r="D577" s="1" t="s">
        <v>604</v>
      </c>
      <c r="E577" s="1" t="s">
        <v>600</v>
      </c>
      <c r="F577" s="3">
        <v>3921</v>
      </c>
    </row>
    <row r="578" spans="1:6">
      <c r="A578" s="55">
        <v>43420</v>
      </c>
      <c r="B578" s="1" t="s">
        <v>601</v>
      </c>
      <c r="C578" s="1" t="s">
        <v>29</v>
      </c>
      <c r="D578" s="1" t="s">
        <v>31</v>
      </c>
      <c r="E578" s="1" t="s">
        <v>605</v>
      </c>
      <c r="F578" s="3">
        <v>363</v>
      </c>
    </row>
    <row r="579" spans="1:6">
      <c r="A579" s="55">
        <v>43421</v>
      </c>
      <c r="B579" s="1" t="s">
        <v>4</v>
      </c>
      <c r="C579" s="1" t="s">
        <v>3</v>
      </c>
      <c r="D579" s="1" t="s">
        <v>58</v>
      </c>
      <c r="E579" s="1" t="s">
        <v>607</v>
      </c>
      <c r="F579" s="3">
        <v>2088</v>
      </c>
    </row>
    <row r="580" spans="1:6">
      <c r="A580" s="55">
        <v>43421</v>
      </c>
      <c r="B580" s="1" t="s">
        <v>4</v>
      </c>
      <c r="C580" s="1" t="s">
        <v>56</v>
      </c>
      <c r="D580" s="1" t="s">
        <v>610</v>
      </c>
      <c r="E580" s="1" t="s">
        <v>609</v>
      </c>
      <c r="F580" s="3">
        <v>5788</v>
      </c>
    </row>
    <row r="581" spans="1:6">
      <c r="A581" s="55">
        <v>43422</v>
      </c>
      <c r="B581" s="1" t="s">
        <v>11</v>
      </c>
      <c r="C581" s="1" t="s">
        <v>39</v>
      </c>
      <c r="D581" s="1" t="s">
        <v>92</v>
      </c>
      <c r="E581" s="1" t="s">
        <v>609</v>
      </c>
      <c r="F581" s="3">
        <v>2783</v>
      </c>
    </row>
    <row r="582" spans="1:6">
      <c r="A582" s="55">
        <v>43422</v>
      </c>
      <c r="B582" s="1" t="s">
        <v>11</v>
      </c>
      <c r="C582" s="1" t="s">
        <v>39</v>
      </c>
      <c r="D582" s="1" t="s">
        <v>50</v>
      </c>
      <c r="E582" s="1" t="s">
        <v>602</v>
      </c>
      <c r="F582" s="3">
        <v>6478</v>
      </c>
    </row>
    <row r="583" spans="1:6">
      <c r="A583" s="55">
        <v>43422</v>
      </c>
      <c r="B583" s="1" t="s">
        <v>4</v>
      </c>
      <c r="C583" s="1" t="s">
        <v>44</v>
      </c>
      <c r="D583" s="1" t="s">
        <v>60</v>
      </c>
      <c r="E583" s="1" t="s">
        <v>603</v>
      </c>
      <c r="F583" s="3">
        <v>3262</v>
      </c>
    </row>
    <row r="584" spans="1:6">
      <c r="A584" s="55">
        <v>43422</v>
      </c>
      <c r="B584" s="1" t="s">
        <v>4</v>
      </c>
      <c r="C584" s="1" t="s">
        <v>56</v>
      </c>
      <c r="D584" s="1" t="s">
        <v>610</v>
      </c>
      <c r="E584" s="1" t="s">
        <v>609</v>
      </c>
      <c r="F584" s="3">
        <v>2558</v>
      </c>
    </row>
    <row r="585" spans="1:6">
      <c r="A585" s="55">
        <v>43424</v>
      </c>
      <c r="B585" s="1" t="s">
        <v>4</v>
      </c>
      <c r="C585" s="1" t="s">
        <v>44</v>
      </c>
      <c r="D585" s="1" t="s">
        <v>60</v>
      </c>
      <c r="E585" s="1" t="s">
        <v>605</v>
      </c>
      <c r="F585" s="3">
        <v>281</v>
      </c>
    </row>
    <row r="586" spans="1:6">
      <c r="A586" s="55">
        <v>43424</v>
      </c>
      <c r="B586" s="1" t="s">
        <v>601</v>
      </c>
      <c r="C586" s="1" t="s">
        <v>29</v>
      </c>
      <c r="D586" s="1" t="s">
        <v>31</v>
      </c>
      <c r="E586" s="1" t="s">
        <v>606</v>
      </c>
      <c r="F586" s="3">
        <v>3121</v>
      </c>
    </row>
    <row r="587" spans="1:6">
      <c r="A587" s="55">
        <v>43424</v>
      </c>
      <c r="B587" s="1" t="s">
        <v>11</v>
      </c>
      <c r="C587" s="1" t="s">
        <v>99</v>
      </c>
      <c r="D587" s="1" t="s">
        <v>604</v>
      </c>
      <c r="E587" s="1" t="s">
        <v>611</v>
      </c>
      <c r="F587" s="3">
        <v>1184</v>
      </c>
    </row>
    <row r="588" spans="1:6">
      <c r="A588" s="55">
        <v>43424</v>
      </c>
      <c r="B588" s="1" t="s">
        <v>11</v>
      </c>
      <c r="C588" s="1" t="s">
        <v>39</v>
      </c>
      <c r="D588" s="1" t="s">
        <v>89</v>
      </c>
      <c r="E588" s="1" t="s">
        <v>606</v>
      </c>
      <c r="F588" s="3">
        <v>1936</v>
      </c>
    </row>
    <row r="589" spans="1:6">
      <c r="A589" s="55">
        <v>43427</v>
      </c>
      <c r="B589" s="1" t="s">
        <v>11</v>
      </c>
      <c r="C589" s="1" t="s">
        <v>99</v>
      </c>
      <c r="D589" s="1" t="s">
        <v>604</v>
      </c>
      <c r="E589" s="1" t="s">
        <v>603</v>
      </c>
      <c r="F589" s="3">
        <v>1044</v>
      </c>
    </row>
    <row r="590" spans="1:6">
      <c r="A590" s="55">
        <v>43427</v>
      </c>
      <c r="B590" s="1" t="s">
        <v>11</v>
      </c>
      <c r="C590" s="1" t="s">
        <v>39</v>
      </c>
      <c r="D590" s="1" t="s">
        <v>92</v>
      </c>
      <c r="E590" s="1" t="s">
        <v>611</v>
      </c>
      <c r="F590" s="3">
        <v>5956</v>
      </c>
    </row>
    <row r="591" spans="1:6">
      <c r="A591" s="55">
        <v>43428</v>
      </c>
      <c r="B591" s="1" t="s">
        <v>11</v>
      </c>
      <c r="C591" s="1" t="s">
        <v>52</v>
      </c>
      <c r="D591" s="1" t="s">
        <v>612</v>
      </c>
      <c r="E591" s="1" t="s">
        <v>605</v>
      </c>
      <c r="F591" s="3">
        <v>3405</v>
      </c>
    </row>
    <row r="592" spans="1:6">
      <c r="A592" s="55">
        <v>43428</v>
      </c>
      <c r="B592" s="1" t="s">
        <v>18</v>
      </c>
      <c r="C592" s="1" t="s">
        <v>17</v>
      </c>
      <c r="D592" s="1" t="s">
        <v>87</v>
      </c>
      <c r="E592" s="1" t="s">
        <v>607</v>
      </c>
      <c r="F592" s="3">
        <v>6016</v>
      </c>
    </row>
    <row r="593" spans="1:6">
      <c r="A593" s="55">
        <v>43430</v>
      </c>
      <c r="B593" s="1" t="s">
        <v>11</v>
      </c>
      <c r="C593" s="1" t="s">
        <v>39</v>
      </c>
      <c r="D593" s="1" t="s">
        <v>92</v>
      </c>
      <c r="E593" s="1" t="s">
        <v>608</v>
      </c>
      <c r="F593" s="3">
        <v>2295</v>
      </c>
    </row>
    <row r="594" spans="1:6">
      <c r="A594" s="55">
        <v>43430</v>
      </c>
      <c r="B594" s="1" t="s">
        <v>11</v>
      </c>
      <c r="C594" s="1" t="s">
        <v>99</v>
      </c>
      <c r="D594" s="1" t="s">
        <v>604</v>
      </c>
      <c r="E594" s="1" t="s">
        <v>611</v>
      </c>
      <c r="F594" s="3">
        <v>633</v>
      </c>
    </row>
    <row r="595" spans="1:6">
      <c r="A595" s="55">
        <v>43431</v>
      </c>
      <c r="B595" s="1" t="s">
        <v>601</v>
      </c>
      <c r="C595" s="1" t="s">
        <v>29</v>
      </c>
      <c r="D595" s="1" t="s">
        <v>31</v>
      </c>
      <c r="E595" s="1" t="s">
        <v>603</v>
      </c>
      <c r="F595" s="3">
        <v>3804</v>
      </c>
    </row>
    <row r="596" spans="1:6">
      <c r="A596" s="55">
        <v>43432</v>
      </c>
      <c r="B596" s="1" t="s">
        <v>11</v>
      </c>
      <c r="C596" s="1" t="s">
        <v>99</v>
      </c>
      <c r="D596" s="1" t="s">
        <v>604</v>
      </c>
      <c r="E596" s="1" t="s">
        <v>605</v>
      </c>
      <c r="F596" s="3">
        <v>4357</v>
      </c>
    </row>
    <row r="597" spans="1:6">
      <c r="A597" s="55">
        <v>43435</v>
      </c>
      <c r="B597" s="1" t="s">
        <v>11</v>
      </c>
      <c r="C597" s="1" t="s">
        <v>39</v>
      </c>
      <c r="D597" s="1" t="s">
        <v>92</v>
      </c>
      <c r="E597" s="1" t="s">
        <v>607</v>
      </c>
      <c r="F597" s="3">
        <v>1770</v>
      </c>
    </row>
    <row r="598" spans="1:6">
      <c r="A598" s="55">
        <v>43435</v>
      </c>
      <c r="B598" s="1" t="s">
        <v>11</v>
      </c>
      <c r="C598" s="1" t="s">
        <v>52</v>
      </c>
      <c r="D598" s="1" t="s">
        <v>612</v>
      </c>
      <c r="E598" s="1" t="s">
        <v>607</v>
      </c>
      <c r="F598" s="3">
        <v>1976</v>
      </c>
    </row>
    <row r="599" spans="1:6">
      <c r="A599" s="55">
        <v>43436</v>
      </c>
      <c r="B599" s="1" t="s">
        <v>4</v>
      </c>
      <c r="C599" s="1" t="s">
        <v>3</v>
      </c>
      <c r="D599" s="1" t="s">
        <v>70</v>
      </c>
      <c r="E599" s="1" t="s">
        <v>608</v>
      </c>
      <c r="F599" s="3">
        <v>6036</v>
      </c>
    </row>
    <row r="600" spans="1:6">
      <c r="A600" s="55">
        <v>43436</v>
      </c>
      <c r="B600" s="1" t="s">
        <v>11</v>
      </c>
      <c r="C600" s="1" t="s">
        <v>52</v>
      </c>
      <c r="D600" s="1" t="s">
        <v>612</v>
      </c>
      <c r="E600" s="1" t="s">
        <v>603</v>
      </c>
      <c r="F600" s="3">
        <v>6262</v>
      </c>
    </row>
    <row r="601" spans="1:6">
      <c r="A601" s="55">
        <v>43437</v>
      </c>
      <c r="B601" s="1" t="s">
        <v>4</v>
      </c>
      <c r="C601" s="1" t="s">
        <v>56</v>
      </c>
      <c r="D601" s="1" t="s">
        <v>610</v>
      </c>
      <c r="E601" s="1" t="s">
        <v>608</v>
      </c>
      <c r="F601" s="3">
        <v>786</v>
      </c>
    </row>
    <row r="602" spans="1:6">
      <c r="A602" s="55">
        <v>43437</v>
      </c>
      <c r="B602" s="1" t="s">
        <v>11</v>
      </c>
      <c r="C602" s="1" t="s">
        <v>39</v>
      </c>
      <c r="D602" s="1" t="s">
        <v>89</v>
      </c>
      <c r="E602" s="1" t="s">
        <v>603</v>
      </c>
      <c r="F602" s="3">
        <v>2668</v>
      </c>
    </row>
    <row r="603" spans="1:6">
      <c r="A603" s="55">
        <v>43437</v>
      </c>
      <c r="B603" s="1" t="s">
        <v>11</v>
      </c>
      <c r="C603" s="1" t="s">
        <v>99</v>
      </c>
      <c r="D603" s="1" t="s">
        <v>604</v>
      </c>
      <c r="E603" s="1" t="s">
        <v>608</v>
      </c>
      <c r="F603" s="3">
        <v>2362</v>
      </c>
    </row>
    <row r="604" spans="1:6">
      <c r="A604" s="55">
        <v>43438</v>
      </c>
      <c r="B604" s="1" t="s">
        <v>11</v>
      </c>
      <c r="C604" s="1" t="s">
        <v>52</v>
      </c>
      <c r="D604" s="1" t="s">
        <v>612</v>
      </c>
      <c r="E604" s="1" t="s">
        <v>608</v>
      </c>
      <c r="F604" s="3">
        <v>413</v>
      </c>
    </row>
    <row r="605" spans="1:6">
      <c r="A605" s="55">
        <v>43438</v>
      </c>
      <c r="B605" s="1" t="s">
        <v>4</v>
      </c>
      <c r="C605" s="1" t="s">
        <v>3</v>
      </c>
      <c r="D605" s="1" t="s">
        <v>70</v>
      </c>
      <c r="E605" s="1" t="s">
        <v>602</v>
      </c>
      <c r="F605" s="3">
        <v>1051</v>
      </c>
    </row>
    <row r="606" spans="1:6">
      <c r="A606" s="55">
        <v>43441</v>
      </c>
      <c r="B606" s="1" t="s">
        <v>11</v>
      </c>
      <c r="C606" s="1" t="s">
        <v>99</v>
      </c>
      <c r="D606" s="1" t="s">
        <v>604</v>
      </c>
      <c r="E606" s="1" t="s">
        <v>600</v>
      </c>
      <c r="F606" s="3">
        <v>4082</v>
      </c>
    </row>
    <row r="607" spans="1:6">
      <c r="A607" s="55">
        <v>43441</v>
      </c>
      <c r="B607" s="1" t="s">
        <v>601</v>
      </c>
      <c r="C607" s="1" t="s">
        <v>29</v>
      </c>
      <c r="D607" s="1" t="s">
        <v>31</v>
      </c>
      <c r="E607" s="1" t="s">
        <v>605</v>
      </c>
      <c r="F607" s="3">
        <v>1574</v>
      </c>
    </row>
    <row r="608" spans="1:6">
      <c r="A608" s="55">
        <v>43443</v>
      </c>
      <c r="B608" s="1" t="s">
        <v>11</v>
      </c>
      <c r="C608" s="1" t="s">
        <v>39</v>
      </c>
      <c r="D608" s="1" t="s">
        <v>50</v>
      </c>
      <c r="E608" s="1" t="s">
        <v>608</v>
      </c>
      <c r="F608" s="3">
        <v>4052</v>
      </c>
    </row>
    <row r="609" spans="1:6">
      <c r="A609" s="55">
        <v>43443</v>
      </c>
      <c r="B609" s="1" t="s">
        <v>601</v>
      </c>
      <c r="C609" s="1" t="s">
        <v>29</v>
      </c>
      <c r="D609" s="1" t="s">
        <v>31</v>
      </c>
      <c r="E609" s="1" t="s">
        <v>605</v>
      </c>
      <c r="F609" s="3">
        <v>1161</v>
      </c>
    </row>
    <row r="610" spans="1:6">
      <c r="A610" s="55">
        <v>43444</v>
      </c>
      <c r="B610" s="1" t="s">
        <v>4</v>
      </c>
      <c r="C610" s="1" t="s">
        <v>56</v>
      </c>
      <c r="D610" s="1" t="s">
        <v>610</v>
      </c>
      <c r="E610" s="1" t="s">
        <v>611</v>
      </c>
      <c r="F610" s="3">
        <v>5983</v>
      </c>
    </row>
    <row r="611" spans="1:6">
      <c r="A611" s="55">
        <v>43445</v>
      </c>
      <c r="B611" s="1" t="s">
        <v>11</v>
      </c>
      <c r="C611" s="1" t="s">
        <v>39</v>
      </c>
      <c r="D611" s="1" t="s">
        <v>92</v>
      </c>
      <c r="E611" s="1" t="s">
        <v>605</v>
      </c>
      <c r="F611" s="3">
        <v>2139</v>
      </c>
    </row>
    <row r="612" spans="1:6">
      <c r="A612" s="55">
        <v>43446</v>
      </c>
      <c r="B612" s="1" t="s">
        <v>11</v>
      </c>
      <c r="C612" s="1" t="s">
        <v>39</v>
      </c>
      <c r="D612" s="1" t="s">
        <v>92</v>
      </c>
      <c r="E612" s="1" t="s">
        <v>600</v>
      </c>
      <c r="F612" s="3">
        <v>1650</v>
      </c>
    </row>
    <row r="613" spans="1:6">
      <c r="A613" s="55">
        <v>43446</v>
      </c>
      <c r="B613" s="1" t="s">
        <v>4</v>
      </c>
      <c r="C613" s="1" t="s">
        <v>44</v>
      </c>
      <c r="D613" s="1" t="s">
        <v>60</v>
      </c>
      <c r="E613" s="1" t="s">
        <v>608</v>
      </c>
      <c r="F613" s="3">
        <v>5269</v>
      </c>
    </row>
    <row r="614" spans="1:6">
      <c r="A614" s="55">
        <v>43448</v>
      </c>
      <c r="B614" s="1" t="s">
        <v>11</v>
      </c>
      <c r="C614" s="1" t="s">
        <v>39</v>
      </c>
      <c r="D614" s="1" t="s">
        <v>92</v>
      </c>
      <c r="E614" s="1" t="s">
        <v>603</v>
      </c>
      <c r="F614" s="3">
        <v>5785</v>
      </c>
    </row>
    <row r="615" spans="1:6">
      <c r="A615" s="55">
        <v>43450</v>
      </c>
      <c r="B615" s="1" t="s">
        <v>4</v>
      </c>
      <c r="C615" s="1" t="s">
        <v>3</v>
      </c>
      <c r="D615" s="1" t="s">
        <v>70</v>
      </c>
      <c r="E615" s="1" t="s">
        <v>606</v>
      </c>
      <c r="F615" s="3">
        <v>4183</v>
      </c>
    </row>
    <row r="616" spans="1:6">
      <c r="A616" s="55">
        <v>43450</v>
      </c>
      <c r="B616" s="1" t="s">
        <v>11</v>
      </c>
      <c r="C616" s="1" t="s">
        <v>52</v>
      </c>
      <c r="D616" s="1" t="s">
        <v>86</v>
      </c>
      <c r="E616" s="1" t="s">
        <v>609</v>
      </c>
      <c r="F616" s="3">
        <v>1717</v>
      </c>
    </row>
    <row r="617" spans="1:6">
      <c r="A617" s="55">
        <v>43451</v>
      </c>
      <c r="B617" s="1" t="s">
        <v>11</v>
      </c>
      <c r="C617" s="1" t="s">
        <v>52</v>
      </c>
      <c r="D617" s="1" t="s">
        <v>86</v>
      </c>
      <c r="E617" s="1" t="s">
        <v>602</v>
      </c>
      <c r="F617" s="3">
        <v>1083</v>
      </c>
    </row>
    <row r="618" spans="1:6">
      <c r="A618" s="55">
        <v>43452</v>
      </c>
      <c r="B618" s="1" t="s">
        <v>4</v>
      </c>
      <c r="C618" s="1" t="s">
        <v>3</v>
      </c>
      <c r="D618" s="1" t="s">
        <v>58</v>
      </c>
      <c r="E618" s="1" t="s">
        <v>602</v>
      </c>
      <c r="F618" s="3">
        <v>6297</v>
      </c>
    </row>
    <row r="619" spans="1:6">
      <c r="A619" s="55">
        <v>43452</v>
      </c>
      <c r="B619" s="1" t="s">
        <v>4</v>
      </c>
      <c r="C619" s="1" t="s">
        <v>3</v>
      </c>
      <c r="D619" s="1" t="s">
        <v>58</v>
      </c>
      <c r="E619" s="1" t="s">
        <v>608</v>
      </c>
      <c r="F619" s="3">
        <v>6120</v>
      </c>
    </row>
    <row r="620" spans="1:6">
      <c r="A620" s="55">
        <v>43453</v>
      </c>
      <c r="B620" s="1" t="s">
        <v>11</v>
      </c>
      <c r="C620" s="1" t="s">
        <v>52</v>
      </c>
      <c r="D620" s="1" t="s">
        <v>86</v>
      </c>
      <c r="E620" s="1" t="s">
        <v>603</v>
      </c>
      <c r="F620" s="3">
        <v>2097</v>
      </c>
    </row>
    <row r="621" spans="1:6">
      <c r="A621" s="55">
        <v>43453</v>
      </c>
      <c r="B621" s="1" t="s">
        <v>11</v>
      </c>
      <c r="C621" s="1" t="s">
        <v>39</v>
      </c>
      <c r="D621" s="1" t="s">
        <v>92</v>
      </c>
      <c r="E621" s="1" t="s">
        <v>603</v>
      </c>
      <c r="F621" s="3">
        <v>3182</v>
      </c>
    </row>
    <row r="622" spans="1:6">
      <c r="A622" s="55">
        <v>43454</v>
      </c>
      <c r="B622" s="1" t="s">
        <v>11</v>
      </c>
      <c r="C622" s="1" t="s">
        <v>52</v>
      </c>
      <c r="D622" s="1" t="s">
        <v>86</v>
      </c>
      <c r="E622" s="1" t="s">
        <v>602</v>
      </c>
      <c r="F622" s="3">
        <v>6385</v>
      </c>
    </row>
    <row r="623" spans="1:6">
      <c r="A623" s="55">
        <v>43455</v>
      </c>
      <c r="B623" s="1" t="s">
        <v>11</v>
      </c>
      <c r="C623" s="1" t="s">
        <v>39</v>
      </c>
      <c r="D623" s="1" t="s">
        <v>50</v>
      </c>
      <c r="E623" s="1" t="s">
        <v>602</v>
      </c>
      <c r="F623" s="3">
        <v>3814</v>
      </c>
    </row>
    <row r="624" spans="1:6">
      <c r="A624" s="55">
        <v>43455</v>
      </c>
      <c r="B624" s="1" t="s">
        <v>11</v>
      </c>
      <c r="C624" s="1" t="s">
        <v>39</v>
      </c>
      <c r="D624" s="1" t="s">
        <v>92</v>
      </c>
      <c r="E624" s="1" t="s">
        <v>603</v>
      </c>
      <c r="F624" s="3">
        <v>2300</v>
      </c>
    </row>
    <row r="625" spans="1:6">
      <c r="A625" s="55">
        <v>43457</v>
      </c>
      <c r="B625" s="1" t="s">
        <v>11</v>
      </c>
      <c r="C625" s="1" t="s">
        <v>39</v>
      </c>
      <c r="D625" s="1" t="s">
        <v>89</v>
      </c>
      <c r="E625" s="1" t="s">
        <v>607</v>
      </c>
      <c r="F625" s="3">
        <v>1866</v>
      </c>
    </row>
    <row r="626" spans="1:6">
      <c r="A626" s="55">
        <v>43458</v>
      </c>
      <c r="B626" s="1" t="s">
        <v>11</v>
      </c>
      <c r="C626" s="1" t="s">
        <v>39</v>
      </c>
      <c r="D626" s="1" t="s">
        <v>89</v>
      </c>
      <c r="E626" s="1" t="s">
        <v>600</v>
      </c>
      <c r="F626" s="3">
        <v>5909</v>
      </c>
    </row>
    <row r="627" spans="1:6">
      <c r="A627" s="55">
        <v>43460</v>
      </c>
      <c r="B627" s="1" t="s">
        <v>11</v>
      </c>
      <c r="C627" s="1" t="s">
        <v>52</v>
      </c>
      <c r="D627" s="1" t="s">
        <v>86</v>
      </c>
      <c r="E627" s="1" t="s">
        <v>603</v>
      </c>
      <c r="F627" s="3">
        <v>4324</v>
      </c>
    </row>
    <row r="628" spans="1:6">
      <c r="A628" s="55">
        <v>43461</v>
      </c>
      <c r="B628" s="1" t="s">
        <v>601</v>
      </c>
      <c r="C628" s="1" t="s">
        <v>29</v>
      </c>
      <c r="D628" s="1" t="s">
        <v>31</v>
      </c>
      <c r="E628" s="1" t="s">
        <v>600</v>
      </c>
      <c r="F628" s="3">
        <v>5145</v>
      </c>
    </row>
    <row r="629" spans="1:6">
      <c r="A629" s="55">
        <v>43462</v>
      </c>
      <c r="B629" s="1" t="s">
        <v>4</v>
      </c>
      <c r="C629" s="1" t="s">
        <v>3</v>
      </c>
      <c r="D629" s="1" t="s">
        <v>58</v>
      </c>
      <c r="E629" s="1" t="s">
        <v>609</v>
      </c>
      <c r="F629" s="3">
        <v>881</v>
      </c>
    </row>
    <row r="630" spans="1:6">
      <c r="A630" s="55">
        <v>43462</v>
      </c>
      <c r="B630" s="1" t="s">
        <v>11</v>
      </c>
      <c r="C630" s="1" t="s">
        <v>52</v>
      </c>
      <c r="D630" s="1" t="s">
        <v>612</v>
      </c>
      <c r="E630" s="1" t="s">
        <v>603</v>
      </c>
      <c r="F630" s="3">
        <v>2105</v>
      </c>
    </row>
    <row r="631" spans="1:6">
      <c r="A631" s="55">
        <v>43462</v>
      </c>
      <c r="B631" s="1" t="s">
        <v>11</v>
      </c>
      <c r="C631" s="1" t="s">
        <v>99</v>
      </c>
      <c r="D631" s="1" t="s">
        <v>604</v>
      </c>
      <c r="E631" s="1" t="s">
        <v>608</v>
      </c>
      <c r="F631" s="3">
        <v>4832</v>
      </c>
    </row>
    <row r="632" spans="1:6">
      <c r="A632" s="55">
        <v>43464</v>
      </c>
      <c r="B632" s="1" t="s">
        <v>601</v>
      </c>
      <c r="C632" s="1" t="s">
        <v>29</v>
      </c>
      <c r="D632" s="1" t="s">
        <v>31</v>
      </c>
      <c r="E632" s="1" t="s">
        <v>606</v>
      </c>
      <c r="F632" s="3">
        <v>2068</v>
      </c>
    </row>
    <row r="633" spans="1:6">
      <c r="A633" s="55">
        <v>43465</v>
      </c>
      <c r="B633" s="1" t="s">
        <v>11</v>
      </c>
      <c r="C633" s="1" t="s">
        <v>39</v>
      </c>
      <c r="D633" s="1" t="s">
        <v>50</v>
      </c>
      <c r="E633" s="1" t="s">
        <v>608</v>
      </c>
      <c r="F633" s="3">
        <v>266</v>
      </c>
    </row>
    <row r="634" spans="1:6">
      <c r="A634" s="55">
        <v>43465</v>
      </c>
      <c r="B634" s="1" t="s">
        <v>4</v>
      </c>
      <c r="C634" s="1" t="s">
        <v>44</v>
      </c>
      <c r="D634" s="1" t="s">
        <v>60</v>
      </c>
      <c r="E634" s="1" t="s">
        <v>607</v>
      </c>
      <c r="F634" s="3">
        <v>4661</v>
      </c>
    </row>
    <row r="635" spans="1:6">
      <c r="A635" s="55">
        <v>43465</v>
      </c>
      <c r="B635" s="1" t="s">
        <v>601</v>
      </c>
      <c r="C635" s="1" t="s">
        <v>29</v>
      </c>
      <c r="D635" s="1" t="s">
        <v>31</v>
      </c>
      <c r="E635" s="1" t="s">
        <v>611</v>
      </c>
      <c r="F635" s="3">
        <v>624</v>
      </c>
    </row>
    <row r="636" spans="1:6">
      <c r="A636" s="55">
        <v>41275</v>
      </c>
      <c r="B636" s="1" t="s">
        <v>11</v>
      </c>
      <c r="C636" s="1" t="s">
        <v>39</v>
      </c>
      <c r="D636" s="1" t="s">
        <v>92</v>
      </c>
      <c r="E636" s="1" t="s">
        <v>608</v>
      </c>
      <c r="F636" s="3">
        <v>6392</v>
      </c>
    </row>
    <row r="637" spans="1:6">
      <c r="A637" s="55">
        <v>41275</v>
      </c>
      <c r="B637" s="1" t="s">
        <v>11</v>
      </c>
      <c r="C637" s="1" t="s">
        <v>39</v>
      </c>
      <c r="D637" s="1" t="s">
        <v>50</v>
      </c>
      <c r="E637" s="1" t="s">
        <v>600</v>
      </c>
      <c r="F637" s="3">
        <v>2067</v>
      </c>
    </row>
    <row r="638" spans="1:6">
      <c r="A638" s="55">
        <v>41276</v>
      </c>
      <c r="B638" s="1" t="s">
        <v>4</v>
      </c>
      <c r="C638" s="1" t="s">
        <v>3</v>
      </c>
      <c r="D638" s="1" t="s">
        <v>70</v>
      </c>
      <c r="E638" s="1" t="s">
        <v>606</v>
      </c>
      <c r="F638" s="3">
        <v>1728</v>
      </c>
    </row>
    <row r="639" spans="1:6">
      <c r="A639" s="55">
        <v>41276</v>
      </c>
      <c r="B639" s="1" t="s">
        <v>11</v>
      </c>
      <c r="C639" s="1" t="s">
        <v>52</v>
      </c>
      <c r="D639" s="1" t="s">
        <v>612</v>
      </c>
      <c r="E639" s="1" t="s">
        <v>605</v>
      </c>
      <c r="F639" s="3">
        <v>3760</v>
      </c>
    </row>
    <row r="640" spans="1:6">
      <c r="A640" s="55">
        <v>41276</v>
      </c>
      <c r="B640" s="1" t="s">
        <v>4</v>
      </c>
      <c r="C640" s="1" t="s">
        <v>3</v>
      </c>
      <c r="D640" s="1" t="s">
        <v>70</v>
      </c>
      <c r="E640" s="1" t="s">
        <v>606</v>
      </c>
      <c r="F640" s="3">
        <v>3789</v>
      </c>
    </row>
    <row r="641" spans="1:6">
      <c r="A641" s="55">
        <v>41277</v>
      </c>
      <c r="B641" s="1" t="s">
        <v>11</v>
      </c>
      <c r="C641" s="1" t="s">
        <v>52</v>
      </c>
      <c r="D641" s="1" t="s">
        <v>86</v>
      </c>
      <c r="E641" s="1" t="s">
        <v>608</v>
      </c>
      <c r="F641" s="3">
        <v>5536</v>
      </c>
    </row>
    <row r="642" spans="1:6">
      <c r="A642" s="55">
        <v>41277</v>
      </c>
      <c r="B642" s="1" t="s">
        <v>11</v>
      </c>
      <c r="C642" s="1" t="s">
        <v>99</v>
      </c>
      <c r="D642" s="1" t="s">
        <v>604</v>
      </c>
      <c r="E642" s="1" t="s">
        <v>611</v>
      </c>
      <c r="F642" s="3">
        <v>1734</v>
      </c>
    </row>
    <row r="643" spans="1:6">
      <c r="A643" s="55">
        <v>41278</v>
      </c>
      <c r="B643" s="1" t="s">
        <v>11</v>
      </c>
      <c r="C643" s="1" t="s">
        <v>52</v>
      </c>
      <c r="D643" s="1" t="s">
        <v>86</v>
      </c>
      <c r="E643" s="1" t="s">
        <v>609</v>
      </c>
      <c r="F643" s="3">
        <v>536</v>
      </c>
    </row>
    <row r="644" spans="1:6">
      <c r="A644" s="55">
        <v>41278</v>
      </c>
      <c r="B644" s="1" t="s">
        <v>4</v>
      </c>
      <c r="C644" s="1" t="s">
        <v>3</v>
      </c>
      <c r="D644" s="1" t="s">
        <v>58</v>
      </c>
      <c r="E644" s="1" t="s">
        <v>605</v>
      </c>
      <c r="F644" s="3">
        <v>498</v>
      </c>
    </row>
    <row r="645" spans="1:6">
      <c r="A645" s="55">
        <v>41279</v>
      </c>
      <c r="B645" s="1" t="s">
        <v>4</v>
      </c>
      <c r="C645" s="1" t="s">
        <v>44</v>
      </c>
      <c r="D645" s="1" t="s">
        <v>60</v>
      </c>
      <c r="E645" s="1" t="s">
        <v>603</v>
      </c>
      <c r="F645" s="3">
        <v>2043</v>
      </c>
    </row>
    <row r="646" spans="1:6">
      <c r="A646" s="55">
        <v>41280</v>
      </c>
      <c r="B646" s="1" t="s">
        <v>11</v>
      </c>
      <c r="C646" s="1" t="s">
        <v>39</v>
      </c>
      <c r="D646" s="1" t="s">
        <v>50</v>
      </c>
      <c r="E646" s="1" t="s">
        <v>609</v>
      </c>
      <c r="F646" s="3">
        <v>2622</v>
      </c>
    </row>
    <row r="647" spans="1:6">
      <c r="A647" s="55">
        <v>41281</v>
      </c>
      <c r="B647" s="1" t="s">
        <v>11</v>
      </c>
      <c r="C647" s="1" t="s">
        <v>99</v>
      </c>
      <c r="D647" s="1" t="s">
        <v>604</v>
      </c>
      <c r="E647" s="1" t="s">
        <v>606</v>
      </c>
      <c r="F647" s="3">
        <v>6194</v>
      </c>
    </row>
    <row r="648" spans="1:6">
      <c r="A648" s="55">
        <v>41281</v>
      </c>
      <c r="B648" s="1" t="s">
        <v>4</v>
      </c>
      <c r="C648" s="1" t="s">
        <v>56</v>
      </c>
      <c r="D648" s="1" t="s">
        <v>610</v>
      </c>
      <c r="E648" s="1" t="s">
        <v>605</v>
      </c>
      <c r="F648" s="3">
        <v>5752</v>
      </c>
    </row>
    <row r="649" spans="1:6">
      <c r="A649" s="55">
        <v>41282</v>
      </c>
      <c r="B649" s="1" t="s">
        <v>4</v>
      </c>
      <c r="C649" s="1" t="s">
        <v>56</v>
      </c>
      <c r="D649" s="1" t="s">
        <v>610</v>
      </c>
      <c r="E649" s="1" t="s">
        <v>611</v>
      </c>
      <c r="F649" s="3">
        <v>5621</v>
      </c>
    </row>
    <row r="650" spans="1:6">
      <c r="A650" s="55">
        <v>41282</v>
      </c>
      <c r="B650" s="1" t="s">
        <v>11</v>
      </c>
      <c r="C650" s="1" t="s">
        <v>39</v>
      </c>
      <c r="D650" s="1" t="s">
        <v>92</v>
      </c>
      <c r="E650" s="1" t="s">
        <v>605</v>
      </c>
      <c r="F650" s="3">
        <v>1952</v>
      </c>
    </row>
    <row r="651" spans="1:6">
      <c r="A651" s="55">
        <v>41283</v>
      </c>
      <c r="B651" s="1" t="s">
        <v>18</v>
      </c>
      <c r="C651" s="1" t="s">
        <v>61</v>
      </c>
      <c r="D651" s="1" t="s">
        <v>62</v>
      </c>
      <c r="E651" s="1" t="s">
        <v>607</v>
      </c>
      <c r="F651" s="3">
        <v>1944</v>
      </c>
    </row>
    <row r="652" spans="1:6">
      <c r="A652" s="55">
        <v>41284</v>
      </c>
      <c r="B652" s="1" t="s">
        <v>11</v>
      </c>
      <c r="C652" s="1" t="s">
        <v>52</v>
      </c>
      <c r="D652" s="1" t="s">
        <v>86</v>
      </c>
      <c r="E652" s="1" t="s">
        <v>603</v>
      </c>
      <c r="F652" s="3">
        <v>2475</v>
      </c>
    </row>
    <row r="653" spans="1:6">
      <c r="A653" s="55">
        <v>41284</v>
      </c>
      <c r="B653" s="1" t="s">
        <v>11</v>
      </c>
      <c r="C653" s="1" t="s">
        <v>39</v>
      </c>
      <c r="D653" s="1" t="s">
        <v>50</v>
      </c>
      <c r="E653" s="1" t="s">
        <v>600</v>
      </c>
      <c r="F653" s="3">
        <v>4181</v>
      </c>
    </row>
    <row r="654" spans="1:6">
      <c r="A654" s="55">
        <v>41285</v>
      </c>
      <c r="B654" s="1" t="s">
        <v>11</v>
      </c>
      <c r="C654" s="1" t="s">
        <v>39</v>
      </c>
      <c r="D654" s="1" t="s">
        <v>89</v>
      </c>
      <c r="E654" s="1" t="s">
        <v>607</v>
      </c>
      <c r="F654" s="3">
        <v>6070</v>
      </c>
    </row>
    <row r="655" spans="1:6">
      <c r="A655" s="55">
        <v>41285</v>
      </c>
      <c r="B655" s="1" t="s">
        <v>4</v>
      </c>
      <c r="C655" s="1" t="s">
        <v>56</v>
      </c>
      <c r="D655" s="1" t="s">
        <v>610</v>
      </c>
      <c r="E655" s="1" t="s">
        <v>608</v>
      </c>
      <c r="F655" s="3">
        <v>3200</v>
      </c>
    </row>
    <row r="656" spans="1:6">
      <c r="A656" s="55">
        <v>41287</v>
      </c>
      <c r="B656" s="1" t="s">
        <v>11</v>
      </c>
      <c r="C656" s="1" t="s">
        <v>39</v>
      </c>
      <c r="D656" s="1" t="s">
        <v>92</v>
      </c>
      <c r="E656" s="1" t="s">
        <v>605</v>
      </c>
      <c r="F656" s="3">
        <v>3015</v>
      </c>
    </row>
    <row r="657" spans="1:6">
      <c r="A657" s="55">
        <v>41287</v>
      </c>
      <c r="B657" s="1" t="s">
        <v>18</v>
      </c>
      <c r="C657" s="1" t="s">
        <v>61</v>
      </c>
      <c r="D657" s="1" t="s">
        <v>62</v>
      </c>
      <c r="E657" s="1" t="s">
        <v>608</v>
      </c>
      <c r="F657" s="3">
        <v>2577</v>
      </c>
    </row>
    <row r="658" spans="1:6">
      <c r="A658" s="55">
        <v>41289</v>
      </c>
      <c r="B658" s="1" t="s">
        <v>11</v>
      </c>
      <c r="C658" s="1" t="s">
        <v>52</v>
      </c>
      <c r="D658" s="1" t="s">
        <v>86</v>
      </c>
      <c r="E658" s="1" t="s">
        <v>609</v>
      </c>
      <c r="F658" s="3">
        <v>1704</v>
      </c>
    </row>
    <row r="659" spans="1:6">
      <c r="A659" s="55">
        <v>41291</v>
      </c>
      <c r="B659" s="1" t="s">
        <v>11</v>
      </c>
      <c r="C659" s="1" t="s">
        <v>39</v>
      </c>
      <c r="D659" s="1" t="s">
        <v>92</v>
      </c>
      <c r="E659" s="1" t="s">
        <v>609</v>
      </c>
      <c r="F659" s="3">
        <v>1457</v>
      </c>
    </row>
    <row r="660" spans="1:6">
      <c r="A660" s="55">
        <v>41291</v>
      </c>
      <c r="B660" s="1" t="s">
        <v>11</v>
      </c>
      <c r="C660" s="1" t="s">
        <v>99</v>
      </c>
      <c r="D660" s="1" t="s">
        <v>604</v>
      </c>
      <c r="E660" s="1" t="s">
        <v>602</v>
      </c>
      <c r="F660" s="3">
        <v>2233</v>
      </c>
    </row>
    <row r="661" spans="1:6">
      <c r="A661" s="55">
        <v>41292</v>
      </c>
      <c r="B661" s="1" t="s">
        <v>11</v>
      </c>
      <c r="C661" s="1" t="s">
        <v>39</v>
      </c>
      <c r="D661" s="1" t="s">
        <v>92</v>
      </c>
      <c r="E661" s="1" t="s">
        <v>606</v>
      </c>
      <c r="F661" s="3">
        <v>6074</v>
      </c>
    </row>
    <row r="662" spans="1:6">
      <c r="A662" s="55">
        <v>41293</v>
      </c>
      <c r="B662" s="1" t="s">
        <v>11</v>
      </c>
      <c r="C662" s="1" t="s">
        <v>52</v>
      </c>
      <c r="D662" s="1" t="s">
        <v>86</v>
      </c>
      <c r="E662" s="1" t="s">
        <v>609</v>
      </c>
      <c r="F662" s="3">
        <v>3171</v>
      </c>
    </row>
    <row r="663" spans="1:6">
      <c r="A663" s="55">
        <v>41294</v>
      </c>
      <c r="B663" s="1" t="s">
        <v>4</v>
      </c>
      <c r="C663" s="1" t="s">
        <v>3</v>
      </c>
      <c r="D663" s="1" t="s">
        <v>58</v>
      </c>
      <c r="E663" s="1" t="s">
        <v>605</v>
      </c>
      <c r="F663" s="3">
        <v>901</v>
      </c>
    </row>
    <row r="664" spans="1:6">
      <c r="A664" s="55">
        <v>41294</v>
      </c>
      <c r="B664" s="1" t="s">
        <v>11</v>
      </c>
      <c r="C664" s="1" t="s">
        <v>99</v>
      </c>
      <c r="D664" s="1" t="s">
        <v>604</v>
      </c>
      <c r="E664" s="1" t="s">
        <v>603</v>
      </c>
      <c r="F664" s="3">
        <v>555</v>
      </c>
    </row>
    <row r="665" spans="1:6">
      <c r="A665" s="55">
        <v>41295</v>
      </c>
      <c r="B665" s="1" t="s">
        <v>11</v>
      </c>
      <c r="C665" s="1" t="s">
        <v>99</v>
      </c>
      <c r="D665" s="1" t="s">
        <v>604</v>
      </c>
      <c r="E665" s="1" t="s">
        <v>608</v>
      </c>
      <c r="F665" s="3">
        <v>2137</v>
      </c>
    </row>
    <row r="666" spans="1:6">
      <c r="A666" s="55">
        <v>41295</v>
      </c>
      <c r="B666" s="1" t="s">
        <v>4</v>
      </c>
      <c r="C666" s="1" t="s">
        <v>3</v>
      </c>
      <c r="D666" s="1" t="s">
        <v>58</v>
      </c>
      <c r="E666" s="1" t="s">
        <v>605</v>
      </c>
      <c r="F666" s="3">
        <v>5639</v>
      </c>
    </row>
    <row r="667" spans="1:6">
      <c r="A667" s="55">
        <v>41295</v>
      </c>
      <c r="B667" s="1" t="s">
        <v>11</v>
      </c>
      <c r="C667" s="1" t="s">
        <v>39</v>
      </c>
      <c r="D667" s="1" t="s">
        <v>92</v>
      </c>
      <c r="E667" s="1" t="s">
        <v>605</v>
      </c>
      <c r="F667" s="3">
        <v>4955</v>
      </c>
    </row>
    <row r="668" spans="1:6">
      <c r="A668" s="55">
        <v>41296</v>
      </c>
      <c r="B668" s="1" t="s">
        <v>601</v>
      </c>
      <c r="C668" s="1" t="s">
        <v>29</v>
      </c>
      <c r="D668" s="1" t="s">
        <v>31</v>
      </c>
      <c r="E668" s="1" t="s">
        <v>606</v>
      </c>
      <c r="F668" s="3">
        <v>5550</v>
      </c>
    </row>
    <row r="669" spans="1:6">
      <c r="A669" s="55">
        <v>41296</v>
      </c>
      <c r="B669" s="1" t="s">
        <v>11</v>
      </c>
      <c r="C669" s="1" t="s">
        <v>99</v>
      </c>
      <c r="D669" s="1" t="s">
        <v>604</v>
      </c>
      <c r="E669" s="1" t="s">
        <v>606</v>
      </c>
      <c r="F669" s="3">
        <v>1936</v>
      </c>
    </row>
    <row r="670" spans="1:6">
      <c r="A670" s="55">
        <v>41297</v>
      </c>
      <c r="B670" s="1" t="s">
        <v>11</v>
      </c>
      <c r="C670" s="1" t="s">
        <v>52</v>
      </c>
      <c r="D670" s="1" t="s">
        <v>86</v>
      </c>
      <c r="E670" s="1" t="s">
        <v>607</v>
      </c>
      <c r="F670" s="3">
        <v>3699</v>
      </c>
    </row>
    <row r="671" spans="1:6">
      <c r="A671" s="55">
        <v>41297</v>
      </c>
      <c r="B671" s="1" t="s">
        <v>11</v>
      </c>
      <c r="C671" s="1" t="s">
        <v>52</v>
      </c>
      <c r="D671" s="1" t="s">
        <v>612</v>
      </c>
      <c r="E671" s="1" t="s">
        <v>607</v>
      </c>
      <c r="F671" s="3">
        <v>805</v>
      </c>
    </row>
    <row r="672" spans="1:6">
      <c r="A672" s="55">
        <v>41297</v>
      </c>
      <c r="B672" s="1" t="s">
        <v>11</v>
      </c>
      <c r="C672" s="1" t="s">
        <v>52</v>
      </c>
      <c r="D672" s="1" t="s">
        <v>86</v>
      </c>
      <c r="E672" s="1" t="s">
        <v>608</v>
      </c>
      <c r="F672" s="3">
        <v>5302</v>
      </c>
    </row>
    <row r="673" spans="1:6">
      <c r="A673" s="55">
        <v>41298</v>
      </c>
      <c r="B673" s="1" t="s">
        <v>11</v>
      </c>
      <c r="C673" s="1" t="s">
        <v>39</v>
      </c>
      <c r="D673" s="1" t="s">
        <v>92</v>
      </c>
      <c r="E673" s="1" t="s">
        <v>606</v>
      </c>
      <c r="F673" s="3">
        <v>5240</v>
      </c>
    </row>
    <row r="674" spans="1:6">
      <c r="A674" s="55">
        <v>41299</v>
      </c>
      <c r="B674" s="1" t="s">
        <v>4</v>
      </c>
      <c r="C674" s="1" t="s">
        <v>3</v>
      </c>
      <c r="D674" s="1" t="s">
        <v>70</v>
      </c>
      <c r="E674" s="1" t="s">
        <v>607</v>
      </c>
      <c r="F674" s="3">
        <v>5785</v>
      </c>
    </row>
    <row r="675" spans="1:6">
      <c r="A675" s="55">
        <v>41299</v>
      </c>
      <c r="B675" s="1" t="s">
        <v>11</v>
      </c>
      <c r="C675" s="1" t="s">
        <v>99</v>
      </c>
      <c r="D675" s="1" t="s">
        <v>604</v>
      </c>
      <c r="E675" s="1" t="s">
        <v>608</v>
      </c>
      <c r="F675" s="3">
        <v>6481</v>
      </c>
    </row>
    <row r="676" spans="1:6">
      <c r="A676" s="55">
        <v>41299</v>
      </c>
      <c r="B676" s="1" t="s">
        <v>11</v>
      </c>
      <c r="C676" s="1" t="s">
        <v>39</v>
      </c>
      <c r="D676" s="1" t="s">
        <v>92</v>
      </c>
      <c r="E676" s="1" t="s">
        <v>608</v>
      </c>
      <c r="F676" s="3">
        <v>4265</v>
      </c>
    </row>
    <row r="677" spans="1:6">
      <c r="A677" s="55">
        <v>41300</v>
      </c>
      <c r="B677" s="1" t="s">
        <v>4</v>
      </c>
      <c r="C677" s="1" t="s">
        <v>3</v>
      </c>
      <c r="D677" s="1" t="s">
        <v>70</v>
      </c>
      <c r="E677" s="1" t="s">
        <v>602</v>
      </c>
      <c r="F677" s="3">
        <v>1021</v>
      </c>
    </row>
    <row r="678" spans="1:6">
      <c r="A678" s="55">
        <v>41300</v>
      </c>
      <c r="B678" s="1" t="s">
        <v>601</v>
      </c>
      <c r="C678" s="1" t="s">
        <v>29</v>
      </c>
      <c r="D678" s="1" t="s">
        <v>31</v>
      </c>
      <c r="E678" s="1" t="s">
        <v>603</v>
      </c>
      <c r="F678" s="3">
        <v>5733</v>
      </c>
    </row>
    <row r="679" spans="1:6">
      <c r="A679" s="55">
        <v>41301</v>
      </c>
      <c r="B679" s="1" t="s">
        <v>11</v>
      </c>
      <c r="C679" s="1" t="s">
        <v>99</v>
      </c>
      <c r="D679" s="1" t="s">
        <v>604</v>
      </c>
      <c r="E679" s="1" t="s">
        <v>600</v>
      </c>
      <c r="F679" s="3">
        <v>5011</v>
      </c>
    </row>
    <row r="680" spans="1:6">
      <c r="A680" s="55">
        <v>41301</v>
      </c>
      <c r="B680" s="1" t="s">
        <v>18</v>
      </c>
      <c r="C680" s="1" t="s">
        <v>61</v>
      </c>
      <c r="D680" s="1" t="s">
        <v>62</v>
      </c>
      <c r="E680" s="1" t="s">
        <v>611</v>
      </c>
      <c r="F680" s="3">
        <v>3883</v>
      </c>
    </row>
    <row r="681" spans="1:6">
      <c r="A681" s="55">
        <v>41302</v>
      </c>
      <c r="B681" s="1" t="s">
        <v>11</v>
      </c>
      <c r="C681" s="1" t="s">
        <v>52</v>
      </c>
      <c r="D681" s="1" t="s">
        <v>86</v>
      </c>
      <c r="E681" s="1" t="s">
        <v>608</v>
      </c>
      <c r="F681" s="3">
        <v>1649</v>
      </c>
    </row>
    <row r="682" spans="1:6">
      <c r="A682" s="55">
        <v>41302</v>
      </c>
      <c r="B682" s="1" t="s">
        <v>11</v>
      </c>
      <c r="C682" s="1" t="s">
        <v>52</v>
      </c>
      <c r="D682" s="1" t="s">
        <v>86</v>
      </c>
      <c r="E682" s="1" t="s">
        <v>608</v>
      </c>
      <c r="F682" s="3">
        <v>3115</v>
      </c>
    </row>
    <row r="683" spans="1:6">
      <c r="A683" s="55">
        <v>41302</v>
      </c>
      <c r="B683" s="1" t="s">
        <v>4</v>
      </c>
      <c r="C683" s="1" t="s">
        <v>3</v>
      </c>
      <c r="D683" s="1" t="s">
        <v>70</v>
      </c>
      <c r="E683" s="1" t="s">
        <v>606</v>
      </c>
      <c r="F683" s="3">
        <v>5936</v>
      </c>
    </row>
    <row r="684" spans="1:6">
      <c r="A684" s="55">
        <v>41302</v>
      </c>
      <c r="B684" s="1" t="s">
        <v>4</v>
      </c>
      <c r="C684" s="1" t="s">
        <v>3</v>
      </c>
      <c r="D684" s="1" t="s">
        <v>70</v>
      </c>
      <c r="E684" s="1" t="s">
        <v>607</v>
      </c>
      <c r="F684" s="3">
        <v>3232</v>
      </c>
    </row>
    <row r="685" spans="1:6">
      <c r="A685" s="55">
        <v>41302</v>
      </c>
      <c r="B685" s="1" t="s">
        <v>601</v>
      </c>
      <c r="C685" s="1" t="s">
        <v>29</v>
      </c>
      <c r="D685" s="1" t="s">
        <v>31</v>
      </c>
      <c r="E685" s="1" t="s">
        <v>603</v>
      </c>
      <c r="F685" s="3">
        <v>1988</v>
      </c>
    </row>
    <row r="686" spans="1:6">
      <c r="A686" s="55">
        <v>41304</v>
      </c>
      <c r="B686" s="1" t="s">
        <v>11</v>
      </c>
      <c r="C686" s="1" t="s">
        <v>52</v>
      </c>
      <c r="D686" s="1" t="s">
        <v>86</v>
      </c>
      <c r="E686" s="1" t="s">
        <v>603</v>
      </c>
      <c r="F686" s="3">
        <v>4461</v>
      </c>
    </row>
    <row r="687" spans="1:6">
      <c r="A687" s="55">
        <v>41304</v>
      </c>
      <c r="B687" s="1" t="s">
        <v>11</v>
      </c>
      <c r="C687" s="1" t="s">
        <v>99</v>
      </c>
      <c r="D687" s="1" t="s">
        <v>604</v>
      </c>
      <c r="E687" s="1" t="s">
        <v>607</v>
      </c>
      <c r="F687" s="3">
        <v>4353</v>
      </c>
    </row>
    <row r="688" spans="1:6">
      <c r="A688" s="55">
        <v>41304</v>
      </c>
      <c r="B688" s="1" t="s">
        <v>11</v>
      </c>
      <c r="C688" s="1" t="s">
        <v>52</v>
      </c>
      <c r="D688" s="1" t="s">
        <v>86</v>
      </c>
      <c r="E688" s="1" t="s">
        <v>609</v>
      </c>
      <c r="F688" s="3">
        <v>735</v>
      </c>
    </row>
    <row r="689" spans="1:6">
      <c r="A689" s="55">
        <v>41304</v>
      </c>
      <c r="B689" s="1" t="s">
        <v>11</v>
      </c>
      <c r="C689" s="1" t="s">
        <v>99</v>
      </c>
      <c r="D689" s="1" t="s">
        <v>604</v>
      </c>
      <c r="E689" s="1" t="s">
        <v>608</v>
      </c>
      <c r="F689" s="3">
        <v>5554</v>
      </c>
    </row>
    <row r="690" spans="1:6">
      <c r="A690" s="55">
        <v>41306</v>
      </c>
      <c r="B690" s="1" t="s">
        <v>601</v>
      </c>
      <c r="C690" s="1" t="s">
        <v>29</v>
      </c>
      <c r="D690" s="1" t="s">
        <v>31</v>
      </c>
      <c r="E690" s="1" t="s">
        <v>606</v>
      </c>
      <c r="F690" s="3">
        <v>2418</v>
      </c>
    </row>
    <row r="691" spans="1:6">
      <c r="A691" s="55">
        <v>41307</v>
      </c>
      <c r="B691" s="1" t="s">
        <v>4</v>
      </c>
      <c r="C691" s="1" t="s">
        <v>44</v>
      </c>
      <c r="D691" s="1" t="s">
        <v>60</v>
      </c>
      <c r="E691" s="1" t="s">
        <v>608</v>
      </c>
      <c r="F691" s="3">
        <v>4677</v>
      </c>
    </row>
    <row r="692" spans="1:6">
      <c r="A692" s="55">
        <v>41308</v>
      </c>
      <c r="B692" s="1" t="s">
        <v>11</v>
      </c>
      <c r="C692" s="1" t="s">
        <v>99</v>
      </c>
      <c r="D692" s="1" t="s">
        <v>604</v>
      </c>
      <c r="E692" s="1" t="s">
        <v>605</v>
      </c>
      <c r="F692" s="3">
        <v>5549</v>
      </c>
    </row>
    <row r="693" spans="1:6">
      <c r="A693" s="55">
        <v>41308</v>
      </c>
      <c r="B693" s="1" t="s">
        <v>11</v>
      </c>
      <c r="C693" s="1" t="s">
        <v>39</v>
      </c>
      <c r="D693" s="1" t="s">
        <v>92</v>
      </c>
      <c r="E693" s="1" t="s">
        <v>605</v>
      </c>
      <c r="F693" s="3">
        <v>2226</v>
      </c>
    </row>
    <row r="694" spans="1:6">
      <c r="A694" s="55">
        <v>41309</v>
      </c>
      <c r="B694" s="1" t="s">
        <v>11</v>
      </c>
      <c r="C694" s="1" t="s">
        <v>52</v>
      </c>
      <c r="D694" s="1" t="s">
        <v>612</v>
      </c>
      <c r="E694" s="1" t="s">
        <v>608</v>
      </c>
      <c r="F694" s="3">
        <v>6493</v>
      </c>
    </row>
    <row r="695" spans="1:6">
      <c r="A695" s="55">
        <v>41310</v>
      </c>
      <c r="B695" s="1" t="s">
        <v>11</v>
      </c>
      <c r="C695" s="1" t="s">
        <v>52</v>
      </c>
      <c r="D695" s="1" t="s">
        <v>86</v>
      </c>
      <c r="E695" s="1" t="s">
        <v>611</v>
      </c>
      <c r="F695" s="3">
        <v>3765</v>
      </c>
    </row>
    <row r="696" spans="1:6">
      <c r="A696" s="55">
        <v>41310</v>
      </c>
      <c r="B696" s="1" t="s">
        <v>11</v>
      </c>
      <c r="C696" s="1" t="s">
        <v>39</v>
      </c>
      <c r="D696" s="1" t="s">
        <v>92</v>
      </c>
      <c r="E696" s="1" t="s">
        <v>605</v>
      </c>
      <c r="F696" s="3">
        <v>977</v>
      </c>
    </row>
    <row r="697" spans="1:6">
      <c r="A697" s="55">
        <v>41311</v>
      </c>
      <c r="B697" s="1" t="s">
        <v>11</v>
      </c>
      <c r="C697" s="1" t="s">
        <v>39</v>
      </c>
      <c r="D697" s="1" t="s">
        <v>92</v>
      </c>
      <c r="E697" s="1" t="s">
        <v>608</v>
      </c>
      <c r="F697" s="3">
        <v>5462</v>
      </c>
    </row>
    <row r="698" spans="1:6">
      <c r="A698" s="55">
        <v>41311</v>
      </c>
      <c r="B698" s="1" t="s">
        <v>11</v>
      </c>
      <c r="C698" s="1" t="s">
        <v>52</v>
      </c>
      <c r="D698" s="1" t="s">
        <v>86</v>
      </c>
      <c r="E698" s="1" t="s">
        <v>609</v>
      </c>
      <c r="F698" s="3">
        <v>2718</v>
      </c>
    </row>
    <row r="699" spans="1:6">
      <c r="A699" s="55">
        <v>41311</v>
      </c>
      <c r="B699" s="1" t="s">
        <v>11</v>
      </c>
      <c r="C699" s="1" t="s">
        <v>39</v>
      </c>
      <c r="D699" s="1" t="s">
        <v>50</v>
      </c>
      <c r="E699" s="1" t="s">
        <v>600</v>
      </c>
      <c r="F699" s="3">
        <v>4360</v>
      </c>
    </row>
    <row r="700" spans="1:6">
      <c r="A700" s="55">
        <v>41311</v>
      </c>
      <c r="B700" s="1" t="s">
        <v>4</v>
      </c>
      <c r="C700" s="1" t="s">
        <v>56</v>
      </c>
      <c r="D700" s="1" t="s">
        <v>610</v>
      </c>
      <c r="E700" s="1" t="s">
        <v>600</v>
      </c>
      <c r="F700" s="3">
        <v>2741</v>
      </c>
    </row>
    <row r="701" spans="1:6">
      <c r="A701" s="55">
        <v>41312</v>
      </c>
      <c r="B701" s="1" t="s">
        <v>11</v>
      </c>
      <c r="C701" s="1" t="s">
        <v>39</v>
      </c>
      <c r="D701" s="1" t="s">
        <v>89</v>
      </c>
      <c r="E701" s="1" t="s">
        <v>609</v>
      </c>
      <c r="F701" s="3">
        <v>349</v>
      </c>
    </row>
    <row r="702" spans="1:6">
      <c r="A702" s="55">
        <v>41313</v>
      </c>
      <c r="B702" s="1" t="s">
        <v>11</v>
      </c>
      <c r="C702" s="1" t="s">
        <v>52</v>
      </c>
      <c r="D702" s="1" t="s">
        <v>612</v>
      </c>
      <c r="E702" s="1" t="s">
        <v>606</v>
      </c>
      <c r="F702" s="3">
        <v>3883</v>
      </c>
    </row>
    <row r="703" spans="1:6">
      <c r="A703" s="55">
        <v>41314</v>
      </c>
      <c r="B703" s="1" t="s">
        <v>11</v>
      </c>
      <c r="C703" s="1" t="s">
        <v>52</v>
      </c>
      <c r="D703" s="1" t="s">
        <v>86</v>
      </c>
      <c r="E703" s="1" t="s">
        <v>602</v>
      </c>
      <c r="F703" s="3">
        <v>2071</v>
      </c>
    </row>
    <row r="704" spans="1:6">
      <c r="A704" s="55">
        <v>41314</v>
      </c>
      <c r="B704" s="1" t="s">
        <v>11</v>
      </c>
      <c r="C704" s="1" t="s">
        <v>99</v>
      </c>
      <c r="D704" s="1" t="s">
        <v>604</v>
      </c>
      <c r="E704" s="1" t="s">
        <v>611</v>
      </c>
      <c r="F704" s="3">
        <v>1140</v>
      </c>
    </row>
    <row r="705" spans="1:6">
      <c r="A705" s="55">
        <v>41314</v>
      </c>
      <c r="B705" s="1" t="s">
        <v>11</v>
      </c>
      <c r="C705" s="1" t="s">
        <v>39</v>
      </c>
      <c r="D705" s="1" t="s">
        <v>92</v>
      </c>
      <c r="E705" s="1" t="s">
        <v>603</v>
      </c>
      <c r="F705" s="3">
        <v>5495</v>
      </c>
    </row>
    <row r="706" spans="1:6">
      <c r="A706" s="55">
        <v>41315</v>
      </c>
      <c r="B706" s="1" t="s">
        <v>4</v>
      </c>
      <c r="C706" s="1" t="s">
        <v>3</v>
      </c>
      <c r="D706" s="1" t="s">
        <v>58</v>
      </c>
      <c r="E706" s="1" t="s">
        <v>602</v>
      </c>
      <c r="F706" s="3">
        <v>5859</v>
      </c>
    </row>
    <row r="707" spans="1:6">
      <c r="A707" s="55">
        <v>41315</v>
      </c>
      <c r="B707" s="1" t="s">
        <v>11</v>
      </c>
      <c r="C707" s="1" t="s">
        <v>99</v>
      </c>
      <c r="D707" s="1" t="s">
        <v>604</v>
      </c>
      <c r="E707" s="1" t="s">
        <v>607</v>
      </c>
      <c r="F707" s="3">
        <v>4747</v>
      </c>
    </row>
    <row r="708" spans="1:6">
      <c r="A708" s="55">
        <v>41315</v>
      </c>
      <c r="B708" s="1" t="s">
        <v>4</v>
      </c>
      <c r="C708" s="1" t="s">
        <v>3</v>
      </c>
      <c r="D708" s="1" t="s">
        <v>70</v>
      </c>
      <c r="E708" s="1" t="s">
        <v>611</v>
      </c>
      <c r="F708" s="3">
        <v>691</v>
      </c>
    </row>
    <row r="709" spans="1:6">
      <c r="A709" s="55">
        <v>41317</v>
      </c>
      <c r="B709" s="1" t="s">
        <v>11</v>
      </c>
      <c r="C709" s="1" t="s">
        <v>52</v>
      </c>
      <c r="D709" s="1" t="s">
        <v>86</v>
      </c>
      <c r="E709" s="1" t="s">
        <v>608</v>
      </c>
      <c r="F709" s="3">
        <v>4223</v>
      </c>
    </row>
    <row r="710" spans="1:6">
      <c r="A710" s="55">
        <v>41317</v>
      </c>
      <c r="B710" s="1" t="s">
        <v>11</v>
      </c>
      <c r="C710" s="1" t="s">
        <v>39</v>
      </c>
      <c r="D710" s="1" t="s">
        <v>50</v>
      </c>
      <c r="E710" s="1" t="s">
        <v>606</v>
      </c>
      <c r="F710" s="3">
        <v>3771</v>
      </c>
    </row>
    <row r="711" spans="1:6">
      <c r="A711" s="55">
        <v>41317</v>
      </c>
      <c r="B711" s="1" t="s">
        <v>11</v>
      </c>
      <c r="C711" s="1" t="s">
        <v>39</v>
      </c>
      <c r="D711" s="1" t="s">
        <v>92</v>
      </c>
      <c r="E711" s="1" t="s">
        <v>611</v>
      </c>
      <c r="F711" s="3">
        <v>4874</v>
      </c>
    </row>
    <row r="712" spans="1:6">
      <c r="A712" s="55">
        <v>41318</v>
      </c>
      <c r="B712" s="1" t="s">
        <v>11</v>
      </c>
      <c r="C712" s="1" t="s">
        <v>39</v>
      </c>
      <c r="D712" s="1" t="s">
        <v>92</v>
      </c>
      <c r="E712" s="1" t="s">
        <v>605</v>
      </c>
      <c r="F712" s="3">
        <v>3447</v>
      </c>
    </row>
    <row r="713" spans="1:6">
      <c r="A713" s="55">
        <v>41318</v>
      </c>
      <c r="B713" s="1" t="s">
        <v>11</v>
      </c>
      <c r="C713" s="1" t="s">
        <v>39</v>
      </c>
      <c r="D713" s="1" t="s">
        <v>92</v>
      </c>
      <c r="E713" s="1" t="s">
        <v>603</v>
      </c>
      <c r="F713" s="3">
        <v>4418</v>
      </c>
    </row>
    <row r="714" spans="1:6">
      <c r="A714" s="55">
        <v>41318</v>
      </c>
      <c r="B714" s="1" t="s">
        <v>11</v>
      </c>
      <c r="C714" s="1" t="s">
        <v>99</v>
      </c>
      <c r="D714" s="1" t="s">
        <v>604</v>
      </c>
      <c r="E714" s="1" t="s">
        <v>602</v>
      </c>
      <c r="F714" s="3">
        <v>4451</v>
      </c>
    </row>
    <row r="715" spans="1:6">
      <c r="A715" s="55">
        <v>41319</v>
      </c>
      <c r="B715" s="1" t="s">
        <v>11</v>
      </c>
      <c r="C715" s="1" t="s">
        <v>39</v>
      </c>
      <c r="D715" s="1" t="s">
        <v>89</v>
      </c>
      <c r="E715" s="1" t="s">
        <v>607</v>
      </c>
      <c r="F715" s="3">
        <v>3617</v>
      </c>
    </row>
    <row r="716" spans="1:6">
      <c r="A716" s="55">
        <v>41319</v>
      </c>
      <c r="B716" s="1" t="s">
        <v>11</v>
      </c>
      <c r="C716" s="1" t="s">
        <v>99</v>
      </c>
      <c r="D716" s="1" t="s">
        <v>604</v>
      </c>
      <c r="E716" s="1" t="s">
        <v>611</v>
      </c>
      <c r="F716" s="3">
        <v>2415</v>
      </c>
    </row>
    <row r="717" spans="1:6">
      <c r="A717" s="55">
        <v>41319</v>
      </c>
      <c r="B717" s="1" t="s">
        <v>11</v>
      </c>
      <c r="C717" s="1" t="s">
        <v>52</v>
      </c>
      <c r="D717" s="1" t="s">
        <v>86</v>
      </c>
      <c r="E717" s="1" t="s">
        <v>611</v>
      </c>
      <c r="F717" s="3">
        <v>1798</v>
      </c>
    </row>
    <row r="718" spans="1:6">
      <c r="A718" s="55">
        <v>41321</v>
      </c>
      <c r="B718" s="1" t="s">
        <v>4</v>
      </c>
      <c r="C718" s="1" t="s">
        <v>3</v>
      </c>
      <c r="D718" s="1" t="s">
        <v>70</v>
      </c>
      <c r="E718" s="1" t="s">
        <v>609</v>
      </c>
      <c r="F718" s="3">
        <v>3060</v>
      </c>
    </row>
    <row r="719" spans="1:6">
      <c r="A719" s="55">
        <v>41322</v>
      </c>
      <c r="B719" s="1" t="s">
        <v>11</v>
      </c>
      <c r="C719" s="1" t="s">
        <v>39</v>
      </c>
      <c r="D719" s="1" t="s">
        <v>92</v>
      </c>
      <c r="E719" s="1" t="s">
        <v>609</v>
      </c>
      <c r="F719" s="3">
        <v>417</v>
      </c>
    </row>
    <row r="720" spans="1:6">
      <c r="A720" s="55">
        <v>41322</v>
      </c>
      <c r="B720" s="1" t="s">
        <v>4</v>
      </c>
      <c r="C720" s="1" t="s">
        <v>3</v>
      </c>
      <c r="D720" s="1" t="s">
        <v>70</v>
      </c>
      <c r="E720" s="1" t="s">
        <v>611</v>
      </c>
      <c r="F720" s="3">
        <v>5718</v>
      </c>
    </row>
    <row r="721" spans="1:6">
      <c r="A721" s="55">
        <v>41322</v>
      </c>
      <c r="B721" s="1" t="s">
        <v>11</v>
      </c>
      <c r="C721" s="1" t="s">
        <v>52</v>
      </c>
      <c r="D721" s="1" t="s">
        <v>612</v>
      </c>
      <c r="E721" s="1" t="s">
        <v>609</v>
      </c>
      <c r="F721" s="3">
        <v>6459</v>
      </c>
    </row>
    <row r="722" spans="1:6">
      <c r="A722" s="55">
        <v>41323</v>
      </c>
      <c r="B722" s="1" t="s">
        <v>11</v>
      </c>
      <c r="C722" s="1" t="s">
        <v>52</v>
      </c>
      <c r="D722" s="1" t="s">
        <v>86</v>
      </c>
      <c r="E722" s="1" t="s">
        <v>608</v>
      </c>
      <c r="F722" s="3">
        <v>3651</v>
      </c>
    </row>
    <row r="723" spans="1:6">
      <c r="A723" s="55">
        <v>41323</v>
      </c>
      <c r="B723" s="1" t="s">
        <v>11</v>
      </c>
      <c r="C723" s="1" t="s">
        <v>39</v>
      </c>
      <c r="D723" s="1" t="s">
        <v>92</v>
      </c>
      <c r="E723" s="1" t="s">
        <v>602</v>
      </c>
      <c r="F723" s="3">
        <v>1439</v>
      </c>
    </row>
    <row r="724" spans="1:6">
      <c r="A724" s="55">
        <v>41324</v>
      </c>
      <c r="B724" s="1" t="s">
        <v>11</v>
      </c>
      <c r="C724" s="1" t="s">
        <v>39</v>
      </c>
      <c r="D724" s="1" t="s">
        <v>92</v>
      </c>
      <c r="E724" s="1" t="s">
        <v>606</v>
      </c>
      <c r="F724" s="3">
        <v>4582</v>
      </c>
    </row>
    <row r="725" spans="1:6">
      <c r="A725" s="55">
        <v>41324</v>
      </c>
      <c r="B725" s="1" t="s">
        <v>11</v>
      </c>
      <c r="C725" s="1" t="s">
        <v>39</v>
      </c>
      <c r="D725" s="1" t="s">
        <v>92</v>
      </c>
      <c r="E725" s="1" t="s">
        <v>611</v>
      </c>
      <c r="F725" s="3">
        <v>4513</v>
      </c>
    </row>
    <row r="726" spans="1:6">
      <c r="A726" s="55">
        <v>41326</v>
      </c>
      <c r="B726" s="1" t="s">
        <v>11</v>
      </c>
      <c r="C726" s="1" t="s">
        <v>39</v>
      </c>
      <c r="D726" s="1" t="s">
        <v>50</v>
      </c>
      <c r="E726" s="1" t="s">
        <v>603</v>
      </c>
      <c r="F726" s="3">
        <v>1636</v>
      </c>
    </row>
    <row r="727" spans="1:6">
      <c r="A727" s="55">
        <v>41327</v>
      </c>
      <c r="B727" s="1" t="s">
        <v>4</v>
      </c>
      <c r="C727" s="1" t="s">
        <v>56</v>
      </c>
      <c r="D727" s="1" t="s">
        <v>610</v>
      </c>
      <c r="E727" s="1" t="s">
        <v>609</v>
      </c>
      <c r="F727" s="3">
        <v>3380</v>
      </c>
    </row>
    <row r="728" spans="1:6">
      <c r="A728" s="55">
        <v>41328</v>
      </c>
      <c r="B728" s="1" t="s">
        <v>11</v>
      </c>
      <c r="C728" s="1" t="s">
        <v>52</v>
      </c>
      <c r="D728" s="1" t="s">
        <v>86</v>
      </c>
      <c r="E728" s="1" t="s">
        <v>603</v>
      </c>
      <c r="F728" s="3">
        <v>4949</v>
      </c>
    </row>
    <row r="729" spans="1:6">
      <c r="A729" s="55">
        <v>41328</v>
      </c>
      <c r="B729" s="1" t="s">
        <v>4</v>
      </c>
      <c r="C729" s="1" t="s">
        <v>3</v>
      </c>
      <c r="D729" s="1" t="s">
        <v>58</v>
      </c>
      <c r="E729" s="1" t="s">
        <v>607</v>
      </c>
      <c r="F729" s="3">
        <v>4791</v>
      </c>
    </row>
    <row r="730" spans="1:6">
      <c r="A730" s="55">
        <v>41330</v>
      </c>
      <c r="B730" s="1" t="s">
        <v>11</v>
      </c>
      <c r="C730" s="1" t="s">
        <v>99</v>
      </c>
      <c r="D730" s="1" t="s">
        <v>604</v>
      </c>
      <c r="E730" s="1" t="s">
        <v>607</v>
      </c>
      <c r="F730" s="3">
        <v>5414</v>
      </c>
    </row>
    <row r="731" spans="1:6">
      <c r="A731" s="55">
        <v>41330</v>
      </c>
      <c r="B731" s="1" t="s">
        <v>601</v>
      </c>
      <c r="C731" s="1" t="s">
        <v>29</v>
      </c>
      <c r="D731" s="1" t="s">
        <v>31</v>
      </c>
      <c r="E731" s="1" t="s">
        <v>603</v>
      </c>
      <c r="F731" s="3">
        <v>5077</v>
      </c>
    </row>
    <row r="732" spans="1:6">
      <c r="A732" s="55">
        <v>41331</v>
      </c>
      <c r="B732" s="1" t="s">
        <v>11</v>
      </c>
      <c r="C732" s="1" t="s">
        <v>99</v>
      </c>
      <c r="D732" s="1" t="s">
        <v>604</v>
      </c>
      <c r="E732" s="1" t="s">
        <v>609</v>
      </c>
      <c r="F732" s="3">
        <v>3023</v>
      </c>
    </row>
    <row r="733" spans="1:6">
      <c r="A733" s="55">
        <v>41331</v>
      </c>
      <c r="B733" s="1" t="s">
        <v>11</v>
      </c>
      <c r="C733" s="1" t="s">
        <v>39</v>
      </c>
      <c r="D733" s="1" t="s">
        <v>92</v>
      </c>
      <c r="E733" s="1" t="s">
        <v>607</v>
      </c>
      <c r="F733" s="3">
        <v>5118</v>
      </c>
    </row>
    <row r="734" spans="1:6">
      <c r="A734" s="55">
        <v>41331</v>
      </c>
      <c r="B734" s="1" t="s">
        <v>11</v>
      </c>
      <c r="C734" s="1" t="s">
        <v>39</v>
      </c>
      <c r="D734" s="1" t="s">
        <v>89</v>
      </c>
      <c r="E734" s="1" t="s">
        <v>603</v>
      </c>
      <c r="F734" s="3">
        <v>4331</v>
      </c>
    </row>
    <row r="735" spans="1:6">
      <c r="A735" s="55">
        <v>41331</v>
      </c>
      <c r="B735" s="1" t="s">
        <v>18</v>
      </c>
      <c r="C735" s="1" t="s">
        <v>61</v>
      </c>
      <c r="D735" s="1" t="s">
        <v>62</v>
      </c>
      <c r="E735" s="1" t="s">
        <v>609</v>
      </c>
      <c r="F735" s="3">
        <v>4993</v>
      </c>
    </row>
    <row r="736" spans="1:6">
      <c r="A736" s="55">
        <v>41332</v>
      </c>
      <c r="B736" s="1" t="s">
        <v>11</v>
      </c>
      <c r="C736" s="1" t="s">
        <v>39</v>
      </c>
      <c r="D736" s="1" t="s">
        <v>92</v>
      </c>
      <c r="E736" s="1" t="s">
        <v>608</v>
      </c>
      <c r="F736" s="3">
        <v>2355</v>
      </c>
    </row>
    <row r="737" spans="1:6">
      <c r="A737" s="55">
        <v>41332</v>
      </c>
      <c r="B737" s="1" t="s">
        <v>11</v>
      </c>
      <c r="C737" s="1" t="s">
        <v>39</v>
      </c>
      <c r="D737" s="1" t="s">
        <v>92</v>
      </c>
      <c r="E737" s="1" t="s">
        <v>603</v>
      </c>
      <c r="F737" s="3">
        <v>1362</v>
      </c>
    </row>
    <row r="738" spans="1:6">
      <c r="A738" s="55">
        <v>41332</v>
      </c>
      <c r="B738" s="1" t="s">
        <v>11</v>
      </c>
      <c r="C738" s="1" t="s">
        <v>39</v>
      </c>
      <c r="D738" s="1" t="s">
        <v>92</v>
      </c>
      <c r="E738" s="1" t="s">
        <v>605</v>
      </c>
      <c r="F738" s="3">
        <v>6272</v>
      </c>
    </row>
    <row r="739" spans="1:6">
      <c r="A739" s="55">
        <v>41333</v>
      </c>
      <c r="B739" s="1" t="s">
        <v>11</v>
      </c>
      <c r="C739" s="1" t="s">
        <v>39</v>
      </c>
      <c r="D739" s="1" t="s">
        <v>50</v>
      </c>
      <c r="E739" s="1" t="s">
        <v>608</v>
      </c>
      <c r="F739" s="3">
        <v>3626</v>
      </c>
    </row>
    <row r="740" spans="1:6">
      <c r="A740" s="55">
        <v>41333</v>
      </c>
      <c r="B740" s="1" t="s">
        <v>4</v>
      </c>
      <c r="C740" s="1" t="s">
        <v>44</v>
      </c>
      <c r="D740" s="1" t="s">
        <v>60</v>
      </c>
      <c r="E740" s="1" t="s">
        <v>611</v>
      </c>
      <c r="F740" s="3">
        <v>866</v>
      </c>
    </row>
    <row r="741" spans="1:6">
      <c r="A741" s="55">
        <v>41333</v>
      </c>
      <c r="B741" s="1" t="s">
        <v>4</v>
      </c>
      <c r="C741" s="1" t="s">
        <v>44</v>
      </c>
      <c r="D741" s="1" t="s">
        <v>60</v>
      </c>
      <c r="E741" s="1" t="s">
        <v>603</v>
      </c>
      <c r="F741" s="3">
        <v>506</v>
      </c>
    </row>
    <row r="742" spans="1:6">
      <c r="A742" s="55">
        <v>41336</v>
      </c>
      <c r="B742" s="1" t="s">
        <v>11</v>
      </c>
      <c r="C742" s="1" t="s">
        <v>39</v>
      </c>
      <c r="D742" s="1" t="s">
        <v>89</v>
      </c>
      <c r="E742" s="1" t="s">
        <v>611</v>
      </c>
      <c r="F742" s="3">
        <v>5231</v>
      </c>
    </row>
    <row r="743" spans="1:6">
      <c r="A743" s="55">
        <v>41337</v>
      </c>
      <c r="B743" s="1" t="s">
        <v>4</v>
      </c>
      <c r="C743" s="1" t="s">
        <v>3</v>
      </c>
      <c r="D743" s="1" t="s">
        <v>58</v>
      </c>
      <c r="E743" s="1" t="s">
        <v>600</v>
      </c>
      <c r="F743" s="3">
        <v>2185</v>
      </c>
    </row>
    <row r="744" spans="1:6">
      <c r="A744" s="55">
        <v>41337</v>
      </c>
      <c r="B744" s="1" t="s">
        <v>601</v>
      </c>
      <c r="C744" s="1" t="s">
        <v>29</v>
      </c>
      <c r="D744" s="1" t="s">
        <v>31</v>
      </c>
      <c r="E744" s="1" t="s">
        <v>608</v>
      </c>
      <c r="F744" s="3">
        <v>4900</v>
      </c>
    </row>
    <row r="745" spans="1:6">
      <c r="A745" s="55">
        <v>41337</v>
      </c>
      <c r="B745" s="1" t="s">
        <v>11</v>
      </c>
      <c r="C745" s="1" t="s">
        <v>99</v>
      </c>
      <c r="D745" s="1" t="s">
        <v>604</v>
      </c>
      <c r="E745" s="1" t="s">
        <v>607</v>
      </c>
      <c r="F745" s="3">
        <v>5447</v>
      </c>
    </row>
    <row r="746" spans="1:6">
      <c r="A746" s="55">
        <v>41339</v>
      </c>
      <c r="B746" s="1" t="s">
        <v>11</v>
      </c>
      <c r="C746" s="1" t="s">
        <v>99</v>
      </c>
      <c r="D746" s="1" t="s">
        <v>604</v>
      </c>
      <c r="E746" s="1" t="s">
        <v>603</v>
      </c>
      <c r="F746" s="3">
        <v>2899</v>
      </c>
    </row>
    <row r="747" spans="1:6">
      <c r="A747" s="55">
        <v>41339</v>
      </c>
      <c r="B747" s="1" t="s">
        <v>601</v>
      </c>
      <c r="C747" s="1" t="s">
        <v>29</v>
      </c>
      <c r="D747" s="1" t="s">
        <v>31</v>
      </c>
      <c r="E747" s="1" t="s">
        <v>608</v>
      </c>
      <c r="F747" s="3">
        <v>2603</v>
      </c>
    </row>
    <row r="748" spans="1:6">
      <c r="A748" s="55">
        <v>41340</v>
      </c>
      <c r="B748" s="1" t="s">
        <v>11</v>
      </c>
      <c r="C748" s="1" t="s">
        <v>52</v>
      </c>
      <c r="D748" s="1" t="s">
        <v>86</v>
      </c>
      <c r="E748" s="1" t="s">
        <v>611</v>
      </c>
      <c r="F748" s="3">
        <v>1776</v>
      </c>
    </row>
    <row r="749" spans="1:6">
      <c r="A749" s="55">
        <v>41341</v>
      </c>
      <c r="B749" s="1" t="s">
        <v>11</v>
      </c>
      <c r="C749" s="1" t="s">
        <v>39</v>
      </c>
      <c r="D749" s="1" t="s">
        <v>50</v>
      </c>
      <c r="E749" s="1" t="s">
        <v>609</v>
      </c>
      <c r="F749" s="3">
        <v>3696</v>
      </c>
    </row>
    <row r="750" spans="1:6">
      <c r="A750" s="55">
        <v>41341</v>
      </c>
      <c r="B750" s="1" t="s">
        <v>11</v>
      </c>
      <c r="C750" s="1" t="s">
        <v>39</v>
      </c>
      <c r="D750" s="1" t="s">
        <v>50</v>
      </c>
      <c r="E750" s="1" t="s">
        <v>611</v>
      </c>
      <c r="F750" s="3">
        <v>6088</v>
      </c>
    </row>
    <row r="751" spans="1:6">
      <c r="A751" s="55">
        <v>41343</v>
      </c>
      <c r="B751" s="1" t="s">
        <v>4</v>
      </c>
      <c r="C751" s="1" t="s">
        <v>56</v>
      </c>
      <c r="D751" s="1" t="s">
        <v>610</v>
      </c>
      <c r="E751" s="1" t="s">
        <v>602</v>
      </c>
      <c r="F751" s="3">
        <v>5122</v>
      </c>
    </row>
    <row r="752" spans="1:6">
      <c r="A752" s="55">
        <v>41344</v>
      </c>
      <c r="B752" s="1" t="s">
        <v>11</v>
      </c>
      <c r="C752" s="1" t="s">
        <v>39</v>
      </c>
      <c r="D752" s="1" t="s">
        <v>92</v>
      </c>
      <c r="E752" s="1" t="s">
        <v>607</v>
      </c>
      <c r="F752" s="3">
        <v>6012</v>
      </c>
    </row>
    <row r="753" spans="1:6">
      <c r="A753" s="55">
        <v>41344</v>
      </c>
      <c r="B753" s="1" t="s">
        <v>11</v>
      </c>
      <c r="C753" s="1" t="s">
        <v>39</v>
      </c>
      <c r="D753" s="1" t="s">
        <v>92</v>
      </c>
      <c r="E753" s="1" t="s">
        <v>609</v>
      </c>
      <c r="F753" s="3">
        <v>2168</v>
      </c>
    </row>
    <row r="754" spans="1:6">
      <c r="A754" s="55">
        <v>41344</v>
      </c>
      <c r="B754" s="1" t="s">
        <v>601</v>
      </c>
      <c r="C754" s="1" t="s">
        <v>29</v>
      </c>
      <c r="D754" s="1" t="s">
        <v>31</v>
      </c>
      <c r="E754" s="1" t="s">
        <v>602</v>
      </c>
      <c r="F754" s="3">
        <v>770</v>
      </c>
    </row>
    <row r="755" spans="1:6">
      <c r="A755" s="55">
        <v>41345</v>
      </c>
      <c r="B755" s="1" t="s">
        <v>11</v>
      </c>
      <c r="C755" s="1" t="s">
        <v>99</v>
      </c>
      <c r="D755" s="1" t="s">
        <v>604</v>
      </c>
      <c r="E755" s="1" t="s">
        <v>609</v>
      </c>
      <c r="F755" s="3">
        <v>1376</v>
      </c>
    </row>
    <row r="756" spans="1:6">
      <c r="A756" s="55">
        <v>41345</v>
      </c>
      <c r="B756" s="1" t="s">
        <v>11</v>
      </c>
      <c r="C756" s="1" t="s">
        <v>39</v>
      </c>
      <c r="D756" s="1" t="s">
        <v>50</v>
      </c>
      <c r="E756" s="1" t="s">
        <v>609</v>
      </c>
      <c r="F756" s="3">
        <v>3463</v>
      </c>
    </row>
    <row r="757" spans="1:6">
      <c r="A757" s="55">
        <v>41345</v>
      </c>
      <c r="B757" s="1" t="s">
        <v>11</v>
      </c>
      <c r="C757" s="1" t="s">
        <v>39</v>
      </c>
      <c r="D757" s="1" t="s">
        <v>92</v>
      </c>
      <c r="E757" s="1" t="s">
        <v>608</v>
      </c>
      <c r="F757" s="3">
        <v>4259</v>
      </c>
    </row>
    <row r="758" spans="1:6">
      <c r="A758" s="55">
        <v>41345</v>
      </c>
      <c r="B758" s="1" t="s">
        <v>11</v>
      </c>
      <c r="C758" s="1" t="s">
        <v>99</v>
      </c>
      <c r="D758" s="1" t="s">
        <v>604</v>
      </c>
      <c r="E758" s="1" t="s">
        <v>607</v>
      </c>
      <c r="F758" s="3">
        <v>6017</v>
      </c>
    </row>
    <row r="759" spans="1:6">
      <c r="A759" s="55">
        <v>41346</v>
      </c>
      <c r="B759" s="1" t="s">
        <v>18</v>
      </c>
      <c r="C759" s="1" t="s">
        <v>17</v>
      </c>
      <c r="D759" s="1" t="s">
        <v>87</v>
      </c>
      <c r="E759" s="1" t="s">
        <v>603</v>
      </c>
      <c r="F759" s="3">
        <v>5475</v>
      </c>
    </row>
    <row r="760" spans="1:6">
      <c r="A760" s="55">
        <v>41346</v>
      </c>
      <c r="B760" s="1" t="s">
        <v>11</v>
      </c>
      <c r="C760" s="1" t="s">
        <v>52</v>
      </c>
      <c r="D760" s="1" t="s">
        <v>612</v>
      </c>
      <c r="E760" s="1" t="s">
        <v>608</v>
      </c>
      <c r="F760" s="3">
        <v>5655</v>
      </c>
    </row>
    <row r="761" spans="1:6">
      <c r="A761" s="55">
        <v>41349</v>
      </c>
      <c r="B761" s="1" t="s">
        <v>11</v>
      </c>
      <c r="C761" s="1" t="s">
        <v>52</v>
      </c>
      <c r="D761" s="1" t="s">
        <v>612</v>
      </c>
      <c r="E761" s="1" t="s">
        <v>602</v>
      </c>
      <c r="F761" s="3">
        <v>806</v>
      </c>
    </row>
    <row r="762" spans="1:6">
      <c r="A762" s="55">
        <v>41349</v>
      </c>
      <c r="B762" s="1" t="s">
        <v>11</v>
      </c>
      <c r="C762" s="1" t="s">
        <v>39</v>
      </c>
      <c r="D762" s="1" t="s">
        <v>92</v>
      </c>
      <c r="E762" s="1" t="s">
        <v>609</v>
      </c>
      <c r="F762" s="3">
        <v>5312</v>
      </c>
    </row>
    <row r="763" spans="1:6">
      <c r="A763" s="55">
        <v>41349</v>
      </c>
      <c r="B763" s="1" t="s">
        <v>11</v>
      </c>
      <c r="C763" s="1" t="s">
        <v>39</v>
      </c>
      <c r="D763" s="1" t="s">
        <v>89</v>
      </c>
      <c r="E763" s="1" t="s">
        <v>607</v>
      </c>
      <c r="F763" s="3">
        <v>5326</v>
      </c>
    </row>
    <row r="764" spans="1:6">
      <c r="A764" s="55">
        <v>41350</v>
      </c>
      <c r="B764" s="1" t="s">
        <v>601</v>
      </c>
      <c r="C764" s="1" t="s">
        <v>29</v>
      </c>
      <c r="D764" s="1" t="s">
        <v>31</v>
      </c>
      <c r="E764" s="1" t="s">
        <v>609</v>
      </c>
      <c r="F764" s="3">
        <v>4273</v>
      </c>
    </row>
    <row r="765" spans="1:6">
      <c r="A765" s="55">
        <v>41351</v>
      </c>
      <c r="B765" s="1" t="s">
        <v>11</v>
      </c>
      <c r="C765" s="1" t="s">
        <v>39</v>
      </c>
      <c r="D765" s="1" t="s">
        <v>92</v>
      </c>
      <c r="E765" s="1" t="s">
        <v>600</v>
      </c>
      <c r="F765" s="3">
        <v>2537</v>
      </c>
    </row>
    <row r="766" spans="1:6">
      <c r="A766" s="55">
        <v>41351</v>
      </c>
      <c r="B766" s="1" t="s">
        <v>601</v>
      </c>
      <c r="C766" s="1" t="s">
        <v>29</v>
      </c>
      <c r="D766" s="1" t="s">
        <v>31</v>
      </c>
      <c r="E766" s="1" t="s">
        <v>605</v>
      </c>
      <c r="F766" s="3">
        <v>2899</v>
      </c>
    </row>
    <row r="767" spans="1:6">
      <c r="A767" s="55">
        <v>41352</v>
      </c>
      <c r="B767" s="1" t="s">
        <v>18</v>
      </c>
      <c r="C767" s="1" t="s">
        <v>61</v>
      </c>
      <c r="D767" s="1" t="s">
        <v>62</v>
      </c>
      <c r="E767" s="1" t="s">
        <v>606</v>
      </c>
      <c r="F767" s="3">
        <v>6180</v>
      </c>
    </row>
    <row r="768" spans="1:6">
      <c r="A768" s="55">
        <v>41353</v>
      </c>
      <c r="B768" s="1" t="s">
        <v>11</v>
      </c>
      <c r="C768" s="1" t="s">
        <v>99</v>
      </c>
      <c r="D768" s="1" t="s">
        <v>604</v>
      </c>
      <c r="E768" s="1" t="s">
        <v>609</v>
      </c>
      <c r="F768" s="3">
        <v>5767</v>
      </c>
    </row>
    <row r="769" spans="1:6">
      <c r="A769" s="55">
        <v>41354</v>
      </c>
      <c r="B769" s="1" t="s">
        <v>11</v>
      </c>
      <c r="C769" s="1" t="s">
        <v>52</v>
      </c>
      <c r="D769" s="1" t="s">
        <v>86</v>
      </c>
      <c r="E769" s="1" t="s">
        <v>600</v>
      </c>
      <c r="F769" s="3">
        <v>3211</v>
      </c>
    </row>
    <row r="770" spans="1:6">
      <c r="A770" s="55">
        <v>41354</v>
      </c>
      <c r="B770" s="1" t="s">
        <v>18</v>
      </c>
      <c r="C770" s="1" t="s">
        <v>17</v>
      </c>
      <c r="D770" s="1" t="s">
        <v>87</v>
      </c>
      <c r="E770" s="1" t="s">
        <v>600</v>
      </c>
      <c r="F770" s="3">
        <v>3779</v>
      </c>
    </row>
    <row r="771" spans="1:6">
      <c r="A771" s="55">
        <v>41354</v>
      </c>
      <c r="B771" s="1" t="s">
        <v>11</v>
      </c>
      <c r="C771" s="1" t="s">
        <v>39</v>
      </c>
      <c r="D771" s="1" t="s">
        <v>50</v>
      </c>
      <c r="E771" s="1" t="s">
        <v>611</v>
      </c>
      <c r="F771" s="3">
        <v>2962</v>
      </c>
    </row>
    <row r="772" spans="1:6">
      <c r="A772" s="55">
        <v>41354</v>
      </c>
      <c r="B772" s="1" t="s">
        <v>11</v>
      </c>
      <c r="C772" s="1" t="s">
        <v>39</v>
      </c>
      <c r="D772" s="1" t="s">
        <v>92</v>
      </c>
      <c r="E772" s="1" t="s">
        <v>605</v>
      </c>
      <c r="F772" s="3">
        <v>1709</v>
      </c>
    </row>
    <row r="773" spans="1:6">
      <c r="A773" s="55">
        <v>41354</v>
      </c>
      <c r="B773" s="1" t="s">
        <v>11</v>
      </c>
      <c r="C773" s="1" t="s">
        <v>52</v>
      </c>
      <c r="D773" s="1" t="s">
        <v>86</v>
      </c>
      <c r="E773" s="1" t="s">
        <v>611</v>
      </c>
      <c r="F773" s="3">
        <v>3925</v>
      </c>
    </row>
    <row r="774" spans="1:6">
      <c r="A774" s="55">
        <v>41355</v>
      </c>
      <c r="B774" s="1" t="s">
        <v>11</v>
      </c>
      <c r="C774" s="1" t="s">
        <v>99</v>
      </c>
      <c r="D774" s="1" t="s">
        <v>604</v>
      </c>
      <c r="E774" s="1" t="s">
        <v>608</v>
      </c>
      <c r="F774" s="3">
        <v>4335</v>
      </c>
    </row>
    <row r="775" spans="1:6">
      <c r="A775" s="55">
        <v>41355</v>
      </c>
      <c r="B775" s="1" t="s">
        <v>4</v>
      </c>
      <c r="C775" s="1" t="s">
        <v>56</v>
      </c>
      <c r="D775" s="1" t="s">
        <v>610</v>
      </c>
      <c r="E775" s="1" t="s">
        <v>609</v>
      </c>
      <c r="F775" s="3">
        <v>5003</v>
      </c>
    </row>
    <row r="776" spans="1:6">
      <c r="A776" s="55">
        <v>41355</v>
      </c>
      <c r="B776" s="1" t="s">
        <v>4</v>
      </c>
      <c r="C776" s="1" t="s">
        <v>3</v>
      </c>
      <c r="D776" s="1" t="s">
        <v>70</v>
      </c>
      <c r="E776" s="1" t="s">
        <v>606</v>
      </c>
      <c r="F776" s="3">
        <v>1887</v>
      </c>
    </row>
    <row r="777" spans="1:6">
      <c r="A777" s="55">
        <v>41356</v>
      </c>
      <c r="B777" s="1" t="s">
        <v>11</v>
      </c>
      <c r="C777" s="1" t="s">
        <v>52</v>
      </c>
      <c r="D777" s="1" t="s">
        <v>86</v>
      </c>
      <c r="E777" s="1" t="s">
        <v>600</v>
      </c>
      <c r="F777" s="3">
        <v>561</v>
      </c>
    </row>
    <row r="778" spans="1:6">
      <c r="A778" s="55">
        <v>41356</v>
      </c>
      <c r="B778" s="1" t="s">
        <v>18</v>
      </c>
      <c r="C778" s="1" t="s">
        <v>17</v>
      </c>
      <c r="D778" s="1" t="s">
        <v>87</v>
      </c>
      <c r="E778" s="1" t="s">
        <v>600</v>
      </c>
      <c r="F778" s="3">
        <v>3705</v>
      </c>
    </row>
    <row r="779" spans="1:6">
      <c r="A779" s="55">
        <v>41357</v>
      </c>
      <c r="B779" s="1" t="s">
        <v>11</v>
      </c>
      <c r="C779" s="1" t="s">
        <v>39</v>
      </c>
      <c r="D779" s="1" t="s">
        <v>50</v>
      </c>
      <c r="E779" s="1" t="s">
        <v>611</v>
      </c>
      <c r="F779" s="3">
        <v>4429</v>
      </c>
    </row>
    <row r="780" spans="1:6">
      <c r="A780" s="55">
        <v>41358</v>
      </c>
      <c r="B780" s="1" t="s">
        <v>18</v>
      </c>
      <c r="C780" s="1" t="s">
        <v>61</v>
      </c>
      <c r="D780" s="1" t="s">
        <v>62</v>
      </c>
      <c r="E780" s="1" t="s">
        <v>605</v>
      </c>
      <c r="F780" s="3">
        <v>5259</v>
      </c>
    </row>
    <row r="781" spans="1:6">
      <c r="A781" s="55">
        <v>41358</v>
      </c>
      <c r="B781" s="1" t="s">
        <v>11</v>
      </c>
      <c r="C781" s="1" t="s">
        <v>39</v>
      </c>
      <c r="D781" s="1" t="s">
        <v>89</v>
      </c>
      <c r="E781" s="1" t="s">
        <v>600</v>
      </c>
      <c r="F781" s="3">
        <v>5337</v>
      </c>
    </row>
    <row r="782" spans="1:6">
      <c r="A782" s="55">
        <v>41358</v>
      </c>
      <c r="B782" s="1" t="s">
        <v>601</v>
      </c>
      <c r="C782" s="1" t="s">
        <v>29</v>
      </c>
      <c r="D782" s="1" t="s">
        <v>31</v>
      </c>
      <c r="E782" s="1" t="s">
        <v>600</v>
      </c>
      <c r="F782" s="3">
        <v>3867</v>
      </c>
    </row>
    <row r="783" spans="1:6">
      <c r="A783" s="55">
        <v>41359</v>
      </c>
      <c r="B783" s="1" t="s">
        <v>4</v>
      </c>
      <c r="C783" s="1" t="s">
        <v>44</v>
      </c>
      <c r="D783" s="1" t="s">
        <v>60</v>
      </c>
      <c r="E783" s="1" t="s">
        <v>602</v>
      </c>
      <c r="F783" s="3">
        <v>724</v>
      </c>
    </row>
    <row r="784" spans="1:6">
      <c r="A784" s="55">
        <v>41360</v>
      </c>
      <c r="B784" s="1" t="s">
        <v>601</v>
      </c>
      <c r="C784" s="1" t="s">
        <v>29</v>
      </c>
      <c r="D784" s="1" t="s">
        <v>31</v>
      </c>
      <c r="E784" s="1" t="s">
        <v>608</v>
      </c>
      <c r="F784" s="3">
        <v>1106</v>
      </c>
    </row>
    <row r="785" spans="1:6">
      <c r="A785" s="55">
        <v>41361</v>
      </c>
      <c r="B785" s="1" t="s">
        <v>4</v>
      </c>
      <c r="C785" s="1" t="s">
        <v>56</v>
      </c>
      <c r="D785" s="1" t="s">
        <v>610</v>
      </c>
      <c r="E785" s="1" t="s">
        <v>607</v>
      </c>
      <c r="F785" s="3">
        <v>2394</v>
      </c>
    </row>
    <row r="786" spans="1:6">
      <c r="A786" s="55">
        <v>41361</v>
      </c>
      <c r="B786" s="1" t="s">
        <v>11</v>
      </c>
      <c r="C786" s="1" t="s">
        <v>99</v>
      </c>
      <c r="D786" s="1" t="s">
        <v>604</v>
      </c>
      <c r="E786" s="1" t="s">
        <v>603</v>
      </c>
      <c r="F786" s="3">
        <v>6468</v>
      </c>
    </row>
    <row r="787" spans="1:6">
      <c r="A787" s="55">
        <v>41364</v>
      </c>
      <c r="B787" s="1" t="s">
        <v>11</v>
      </c>
      <c r="C787" s="1" t="s">
        <v>39</v>
      </c>
      <c r="D787" s="1" t="s">
        <v>89</v>
      </c>
      <c r="E787" s="1" t="s">
        <v>603</v>
      </c>
      <c r="F787" s="3">
        <v>2504</v>
      </c>
    </row>
    <row r="788" spans="1:6">
      <c r="A788" s="55">
        <v>41364</v>
      </c>
      <c r="B788" s="1" t="s">
        <v>11</v>
      </c>
      <c r="C788" s="1" t="s">
        <v>39</v>
      </c>
      <c r="D788" s="1" t="s">
        <v>50</v>
      </c>
      <c r="E788" s="1" t="s">
        <v>605</v>
      </c>
      <c r="F788" s="3">
        <v>512</v>
      </c>
    </row>
    <row r="789" spans="1:6">
      <c r="A789" s="55">
        <v>41367</v>
      </c>
      <c r="B789" s="1" t="s">
        <v>11</v>
      </c>
      <c r="C789" s="1" t="s">
        <v>39</v>
      </c>
      <c r="D789" s="1" t="s">
        <v>92</v>
      </c>
      <c r="E789" s="1" t="s">
        <v>606</v>
      </c>
      <c r="F789" s="3">
        <v>648</v>
      </c>
    </row>
    <row r="790" spans="1:6">
      <c r="A790" s="55">
        <v>41367</v>
      </c>
      <c r="B790" s="1" t="s">
        <v>11</v>
      </c>
      <c r="C790" s="1" t="s">
        <v>39</v>
      </c>
      <c r="D790" s="1" t="s">
        <v>92</v>
      </c>
      <c r="E790" s="1" t="s">
        <v>611</v>
      </c>
      <c r="F790" s="3">
        <v>2093</v>
      </c>
    </row>
    <row r="791" spans="1:6">
      <c r="A791" s="55">
        <v>41368</v>
      </c>
      <c r="B791" s="1" t="s">
        <v>11</v>
      </c>
      <c r="C791" s="1" t="s">
        <v>52</v>
      </c>
      <c r="D791" s="1" t="s">
        <v>612</v>
      </c>
      <c r="E791" s="1" t="s">
        <v>611</v>
      </c>
      <c r="F791" s="3">
        <v>754</v>
      </c>
    </row>
    <row r="792" spans="1:6">
      <c r="A792" s="55">
        <v>41369</v>
      </c>
      <c r="B792" s="1" t="s">
        <v>11</v>
      </c>
      <c r="C792" s="1" t="s">
        <v>39</v>
      </c>
      <c r="D792" s="1" t="s">
        <v>92</v>
      </c>
      <c r="E792" s="1" t="s">
        <v>602</v>
      </c>
      <c r="F792" s="3">
        <v>617</v>
      </c>
    </row>
    <row r="793" spans="1:6">
      <c r="A793" s="55">
        <v>41369</v>
      </c>
      <c r="B793" s="1" t="s">
        <v>11</v>
      </c>
      <c r="C793" s="1" t="s">
        <v>99</v>
      </c>
      <c r="D793" s="1" t="s">
        <v>604</v>
      </c>
      <c r="E793" s="1" t="s">
        <v>605</v>
      </c>
      <c r="F793" s="3">
        <v>404</v>
      </c>
    </row>
    <row r="794" spans="1:6">
      <c r="A794" s="55">
        <v>41369</v>
      </c>
      <c r="B794" s="1" t="s">
        <v>11</v>
      </c>
      <c r="C794" s="1" t="s">
        <v>99</v>
      </c>
      <c r="D794" s="1" t="s">
        <v>604</v>
      </c>
      <c r="E794" s="1" t="s">
        <v>609</v>
      </c>
      <c r="F794" s="3">
        <v>3051</v>
      </c>
    </row>
    <row r="795" spans="1:6">
      <c r="A795" s="55">
        <v>41372</v>
      </c>
      <c r="B795" s="1" t="s">
        <v>4</v>
      </c>
      <c r="C795" s="1" t="s">
        <v>44</v>
      </c>
      <c r="D795" s="1" t="s">
        <v>60</v>
      </c>
      <c r="E795" s="1" t="s">
        <v>608</v>
      </c>
      <c r="F795" s="3">
        <v>365</v>
      </c>
    </row>
    <row r="796" spans="1:6">
      <c r="A796" s="55">
        <v>41372</v>
      </c>
      <c r="B796" s="1" t="s">
        <v>11</v>
      </c>
      <c r="C796" s="1" t="s">
        <v>99</v>
      </c>
      <c r="D796" s="1" t="s">
        <v>604</v>
      </c>
      <c r="E796" s="1" t="s">
        <v>606</v>
      </c>
      <c r="F796" s="3">
        <v>4458</v>
      </c>
    </row>
    <row r="797" spans="1:6">
      <c r="A797" s="55">
        <v>41373</v>
      </c>
      <c r="B797" s="1" t="s">
        <v>601</v>
      </c>
      <c r="C797" s="1" t="s">
        <v>29</v>
      </c>
      <c r="D797" s="1" t="s">
        <v>31</v>
      </c>
      <c r="E797" s="1" t="s">
        <v>611</v>
      </c>
      <c r="F797" s="3">
        <v>1214</v>
      </c>
    </row>
    <row r="798" spans="1:6">
      <c r="A798" s="55">
        <v>41373</v>
      </c>
      <c r="B798" s="1" t="s">
        <v>601</v>
      </c>
      <c r="C798" s="1" t="s">
        <v>29</v>
      </c>
      <c r="D798" s="1" t="s">
        <v>31</v>
      </c>
      <c r="E798" s="1" t="s">
        <v>607</v>
      </c>
      <c r="F798" s="3">
        <v>4531</v>
      </c>
    </row>
    <row r="799" spans="1:6">
      <c r="A799" s="55">
        <v>41374</v>
      </c>
      <c r="B799" s="1" t="s">
        <v>11</v>
      </c>
      <c r="C799" s="1" t="s">
        <v>39</v>
      </c>
      <c r="D799" s="1" t="s">
        <v>92</v>
      </c>
      <c r="E799" s="1" t="s">
        <v>611</v>
      </c>
      <c r="F799" s="3">
        <v>4816</v>
      </c>
    </row>
    <row r="800" spans="1:6">
      <c r="A800" s="55">
        <v>41375</v>
      </c>
      <c r="B800" s="1" t="s">
        <v>4</v>
      </c>
      <c r="C800" s="1" t="s">
        <v>3</v>
      </c>
      <c r="D800" s="1" t="s">
        <v>70</v>
      </c>
      <c r="E800" s="1" t="s">
        <v>602</v>
      </c>
      <c r="F800" s="3">
        <v>473</v>
      </c>
    </row>
    <row r="801" spans="1:6">
      <c r="A801" s="55">
        <v>41375</v>
      </c>
      <c r="B801" s="1" t="s">
        <v>11</v>
      </c>
      <c r="C801" s="1" t="s">
        <v>52</v>
      </c>
      <c r="D801" s="1" t="s">
        <v>86</v>
      </c>
      <c r="E801" s="1" t="s">
        <v>602</v>
      </c>
      <c r="F801" s="3">
        <v>1371</v>
      </c>
    </row>
    <row r="802" spans="1:6">
      <c r="A802" s="55">
        <v>41375</v>
      </c>
      <c r="B802" s="1" t="s">
        <v>4</v>
      </c>
      <c r="C802" s="1" t="s">
        <v>56</v>
      </c>
      <c r="D802" s="1" t="s">
        <v>610</v>
      </c>
      <c r="E802" s="1" t="s">
        <v>606</v>
      </c>
      <c r="F802" s="3">
        <v>994</v>
      </c>
    </row>
    <row r="803" spans="1:6">
      <c r="A803" s="55">
        <v>41376</v>
      </c>
      <c r="B803" s="1" t="s">
        <v>11</v>
      </c>
      <c r="C803" s="1" t="s">
        <v>39</v>
      </c>
      <c r="D803" s="1" t="s">
        <v>50</v>
      </c>
      <c r="E803" s="1" t="s">
        <v>602</v>
      </c>
      <c r="F803" s="3">
        <v>5960</v>
      </c>
    </row>
    <row r="804" spans="1:6">
      <c r="A804" s="55">
        <v>41377</v>
      </c>
      <c r="B804" s="1" t="s">
        <v>11</v>
      </c>
      <c r="C804" s="1" t="s">
        <v>52</v>
      </c>
      <c r="D804" s="1" t="s">
        <v>612</v>
      </c>
      <c r="E804" s="1" t="s">
        <v>600</v>
      </c>
      <c r="F804" s="3">
        <v>675</v>
      </c>
    </row>
    <row r="805" spans="1:6">
      <c r="A805" s="55">
        <v>41377</v>
      </c>
      <c r="B805" s="1" t="s">
        <v>4</v>
      </c>
      <c r="C805" s="1" t="s">
        <v>44</v>
      </c>
      <c r="D805" s="1" t="s">
        <v>60</v>
      </c>
      <c r="E805" s="1" t="s">
        <v>606</v>
      </c>
      <c r="F805" s="3">
        <v>644</v>
      </c>
    </row>
    <row r="806" spans="1:6">
      <c r="A806" s="55">
        <v>41377</v>
      </c>
      <c r="B806" s="1" t="s">
        <v>11</v>
      </c>
      <c r="C806" s="1" t="s">
        <v>39</v>
      </c>
      <c r="D806" s="1" t="s">
        <v>89</v>
      </c>
      <c r="E806" s="1" t="s">
        <v>607</v>
      </c>
      <c r="F806" s="3">
        <v>3402</v>
      </c>
    </row>
    <row r="807" spans="1:6">
      <c r="A807" s="55">
        <v>41378</v>
      </c>
      <c r="B807" s="1" t="s">
        <v>11</v>
      </c>
      <c r="C807" s="1" t="s">
        <v>52</v>
      </c>
      <c r="D807" s="1" t="s">
        <v>86</v>
      </c>
      <c r="E807" s="1" t="s">
        <v>600</v>
      </c>
      <c r="F807" s="3">
        <v>6154</v>
      </c>
    </row>
    <row r="808" spans="1:6">
      <c r="A808" s="55">
        <v>41379</v>
      </c>
      <c r="B808" s="1" t="s">
        <v>4</v>
      </c>
      <c r="C808" s="1" t="s">
        <v>44</v>
      </c>
      <c r="D808" s="1" t="s">
        <v>60</v>
      </c>
      <c r="E808" s="1" t="s">
        <v>602</v>
      </c>
      <c r="F808" s="3">
        <v>4013</v>
      </c>
    </row>
    <row r="809" spans="1:6">
      <c r="A809" s="55">
        <v>41379</v>
      </c>
      <c r="B809" s="1" t="s">
        <v>4</v>
      </c>
      <c r="C809" s="1" t="s">
        <v>3</v>
      </c>
      <c r="D809" s="1" t="s">
        <v>58</v>
      </c>
      <c r="E809" s="1" t="s">
        <v>606</v>
      </c>
      <c r="F809" s="3">
        <v>4136</v>
      </c>
    </row>
    <row r="810" spans="1:6">
      <c r="A810" s="55">
        <v>41379</v>
      </c>
      <c r="B810" s="1" t="s">
        <v>4</v>
      </c>
      <c r="C810" s="1" t="s">
        <v>56</v>
      </c>
      <c r="D810" s="1" t="s">
        <v>610</v>
      </c>
      <c r="E810" s="1" t="s">
        <v>606</v>
      </c>
      <c r="F810" s="3">
        <v>3530</v>
      </c>
    </row>
    <row r="811" spans="1:6">
      <c r="A811" s="55">
        <v>41380</v>
      </c>
      <c r="B811" s="1" t="s">
        <v>11</v>
      </c>
      <c r="C811" s="1" t="s">
        <v>52</v>
      </c>
      <c r="D811" s="1" t="s">
        <v>612</v>
      </c>
      <c r="E811" s="1" t="s">
        <v>603</v>
      </c>
      <c r="F811" s="3">
        <v>2353</v>
      </c>
    </row>
    <row r="812" spans="1:6">
      <c r="A812" s="55">
        <v>41383</v>
      </c>
      <c r="B812" s="1" t="s">
        <v>601</v>
      </c>
      <c r="C812" s="1" t="s">
        <v>29</v>
      </c>
      <c r="D812" s="1" t="s">
        <v>31</v>
      </c>
      <c r="E812" s="1" t="s">
        <v>608</v>
      </c>
      <c r="F812" s="3">
        <v>4506</v>
      </c>
    </row>
    <row r="813" spans="1:6">
      <c r="A813" s="55">
        <v>41383</v>
      </c>
      <c r="B813" s="1" t="s">
        <v>11</v>
      </c>
      <c r="C813" s="1" t="s">
        <v>99</v>
      </c>
      <c r="D813" s="1" t="s">
        <v>604</v>
      </c>
      <c r="E813" s="1" t="s">
        <v>611</v>
      </c>
      <c r="F813" s="3">
        <v>5043</v>
      </c>
    </row>
    <row r="814" spans="1:6">
      <c r="A814" s="55">
        <v>41383</v>
      </c>
      <c r="B814" s="1" t="s">
        <v>4</v>
      </c>
      <c r="C814" s="1" t="s">
        <v>56</v>
      </c>
      <c r="D814" s="1" t="s">
        <v>610</v>
      </c>
      <c r="E814" s="1" t="s">
        <v>608</v>
      </c>
      <c r="F814" s="3">
        <v>1609</v>
      </c>
    </row>
    <row r="815" spans="1:6">
      <c r="A815" s="55">
        <v>41384</v>
      </c>
      <c r="B815" s="1" t="s">
        <v>11</v>
      </c>
      <c r="C815" s="1" t="s">
        <v>52</v>
      </c>
      <c r="D815" s="1" t="s">
        <v>86</v>
      </c>
      <c r="E815" s="1" t="s">
        <v>611</v>
      </c>
      <c r="F815" s="3">
        <v>2067</v>
      </c>
    </row>
    <row r="816" spans="1:6">
      <c r="A816" s="55">
        <v>41384</v>
      </c>
      <c r="B816" s="1" t="s">
        <v>11</v>
      </c>
      <c r="C816" s="1" t="s">
        <v>52</v>
      </c>
      <c r="D816" s="1" t="s">
        <v>86</v>
      </c>
      <c r="E816" s="1" t="s">
        <v>603</v>
      </c>
      <c r="F816" s="3">
        <v>4999</v>
      </c>
    </row>
    <row r="817" spans="1:6">
      <c r="A817" s="55">
        <v>41385</v>
      </c>
      <c r="B817" s="1" t="s">
        <v>4</v>
      </c>
      <c r="C817" s="1" t="s">
        <v>3</v>
      </c>
      <c r="D817" s="1" t="s">
        <v>58</v>
      </c>
      <c r="E817" s="1" t="s">
        <v>600</v>
      </c>
      <c r="F817" s="3">
        <v>364</v>
      </c>
    </row>
    <row r="818" spans="1:6">
      <c r="A818" s="55">
        <v>41386</v>
      </c>
      <c r="B818" s="1" t="s">
        <v>11</v>
      </c>
      <c r="C818" s="1" t="s">
        <v>39</v>
      </c>
      <c r="D818" s="1" t="s">
        <v>89</v>
      </c>
      <c r="E818" s="1" t="s">
        <v>609</v>
      </c>
      <c r="F818" s="3">
        <v>1103</v>
      </c>
    </row>
    <row r="819" spans="1:6">
      <c r="A819" s="55">
        <v>41388</v>
      </c>
      <c r="B819" s="1" t="s">
        <v>601</v>
      </c>
      <c r="C819" s="1" t="s">
        <v>29</v>
      </c>
      <c r="D819" s="1" t="s">
        <v>31</v>
      </c>
      <c r="E819" s="1" t="s">
        <v>607</v>
      </c>
      <c r="F819" s="3">
        <v>915</v>
      </c>
    </row>
    <row r="820" spans="1:6">
      <c r="A820" s="55">
        <v>41389</v>
      </c>
      <c r="B820" s="1" t="s">
        <v>11</v>
      </c>
      <c r="C820" s="1" t="s">
        <v>39</v>
      </c>
      <c r="D820" s="1" t="s">
        <v>89</v>
      </c>
      <c r="E820" s="1" t="s">
        <v>611</v>
      </c>
      <c r="F820" s="3">
        <v>5653</v>
      </c>
    </row>
    <row r="821" spans="1:6">
      <c r="A821" s="55">
        <v>41389</v>
      </c>
      <c r="B821" s="1" t="s">
        <v>4</v>
      </c>
      <c r="C821" s="1" t="s">
        <v>3</v>
      </c>
      <c r="D821" s="1" t="s">
        <v>70</v>
      </c>
      <c r="E821" s="1" t="s">
        <v>609</v>
      </c>
      <c r="F821" s="3">
        <v>3860</v>
      </c>
    </row>
    <row r="822" spans="1:6">
      <c r="A822" s="55">
        <v>41391</v>
      </c>
      <c r="B822" s="1" t="s">
        <v>4</v>
      </c>
      <c r="C822" s="1" t="s">
        <v>44</v>
      </c>
      <c r="D822" s="1" t="s">
        <v>60</v>
      </c>
      <c r="E822" s="1" t="s">
        <v>606</v>
      </c>
      <c r="F822" s="3">
        <v>914</v>
      </c>
    </row>
    <row r="823" spans="1:6">
      <c r="A823" s="55">
        <v>41391</v>
      </c>
      <c r="B823" s="1" t="s">
        <v>11</v>
      </c>
      <c r="C823" s="1" t="s">
        <v>39</v>
      </c>
      <c r="D823" s="1" t="s">
        <v>50</v>
      </c>
      <c r="E823" s="1" t="s">
        <v>600</v>
      </c>
      <c r="F823" s="3">
        <v>6446</v>
      </c>
    </row>
    <row r="824" spans="1:6">
      <c r="A824" s="55">
        <v>41392</v>
      </c>
      <c r="B824" s="1" t="s">
        <v>4</v>
      </c>
      <c r="C824" s="1" t="s">
        <v>3</v>
      </c>
      <c r="D824" s="1" t="s">
        <v>70</v>
      </c>
      <c r="E824" s="1" t="s">
        <v>611</v>
      </c>
      <c r="F824" s="3">
        <v>5597</v>
      </c>
    </row>
    <row r="825" spans="1:6">
      <c r="A825" s="55">
        <v>41395</v>
      </c>
      <c r="B825" s="1" t="s">
        <v>11</v>
      </c>
      <c r="C825" s="1" t="s">
        <v>99</v>
      </c>
      <c r="D825" s="1" t="s">
        <v>604</v>
      </c>
      <c r="E825" s="1" t="s">
        <v>605</v>
      </c>
      <c r="F825" s="3">
        <v>6270</v>
      </c>
    </row>
    <row r="826" spans="1:6">
      <c r="A826" s="55">
        <v>41395</v>
      </c>
      <c r="B826" s="1" t="s">
        <v>11</v>
      </c>
      <c r="C826" s="1" t="s">
        <v>99</v>
      </c>
      <c r="D826" s="1" t="s">
        <v>604</v>
      </c>
      <c r="E826" s="1" t="s">
        <v>602</v>
      </c>
      <c r="F826" s="3">
        <v>658</v>
      </c>
    </row>
    <row r="827" spans="1:6">
      <c r="A827" s="55">
        <v>41395</v>
      </c>
      <c r="B827" s="1" t="s">
        <v>4</v>
      </c>
      <c r="C827" s="1" t="s">
        <v>44</v>
      </c>
      <c r="D827" s="1" t="s">
        <v>60</v>
      </c>
      <c r="E827" s="1" t="s">
        <v>605</v>
      </c>
      <c r="F827" s="3">
        <v>5726</v>
      </c>
    </row>
    <row r="828" spans="1:6">
      <c r="A828" s="55">
        <v>41396</v>
      </c>
      <c r="B828" s="1" t="s">
        <v>4</v>
      </c>
      <c r="C828" s="1" t="s">
        <v>44</v>
      </c>
      <c r="D828" s="1" t="s">
        <v>60</v>
      </c>
      <c r="E828" s="1" t="s">
        <v>611</v>
      </c>
      <c r="F828" s="3">
        <v>4105</v>
      </c>
    </row>
    <row r="829" spans="1:6">
      <c r="A829" s="55">
        <v>41396</v>
      </c>
      <c r="B829" s="1" t="s">
        <v>601</v>
      </c>
      <c r="C829" s="1" t="s">
        <v>29</v>
      </c>
      <c r="D829" s="1" t="s">
        <v>31</v>
      </c>
      <c r="E829" s="1" t="s">
        <v>603</v>
      </c>
      <c r="F829" s="3">
        <v>3169</v>
      </c>
    </row>
    <row r="830" spans="1:6">
      <c r="A830" s="55">
        <v>41397</v>
      </c>
      <c r="B830" s="1" t="s">
        <v>4</v>
      </c>
      <c r="C830" s="1" t="s">
        <v>3</v>
      </c>
      <c r="D830" s="1" t="s">
        <v>70</v>
      </c>
      <c r="E830" s="1" t="s">
        <v>609</v>
      </c>
      <c r="F830" s="3">
        <v>1604</v>
      </c>
    </row>
    <row r="831" spans="1:6">
      <c r="A831" s="55">
        <v>41397</v>
      </c>
      <c r="B831" s="1" t="s">
        <v>11</v>
      </c>
      <c r="C831" s="1" t="s">
        <v>99</v>
      </c>
      <c r="D831" s="1" t="s">
        <v>604</v>
      </c>
      <c r="E831" s="1" t="s">
        <v>611</v>
      </c>
      <c r="F831" s="3">
        <v>2652</v>
      </c>
    </row>
    <row r="832" spans="1:6">
      <c r="A832" s="55">
        <v>41398</v>
      </c>
      <c r="B832" s="1" t="s">
        <v>11</v>
      </c>
      <c r="C832" s="1" t="s">
        <v>99</v>
      </c>
      <c r="D832" s="1" t="s">
        <v>604</v>
      </c>
      <c r="E832" s="1" t="s">
        <v>607</v>
      </c>
      <c r="F832" s="3">
        <v>4639</v>
      </c>
    </row>
    <row r="833" spans="1:6">
      <c r="A833" s="55">
        <v>41398</v>
      </c>
      <c r="B833" s="1" t="s">
        <v>11</v>
      </c>
      <c r="C833" s="1" t="s">
        <v>99</v>
      </c>
      <c r="D833" s="1" t="s">
        <v>604</v>
      </c>
      <c r="E833" s="1" t="s">
        <v>606</v>
      </c>
      <c r="F833" s="3">
        <v>2464</v>
      </c>
    </row>
    <row r="834" spans="1:6">
      <c r="A834" s="55">
        <v>41398</v>
      </c>
      <c r="B834" s="1" t="s">
        <v>11</v>
      </c>
      <c r="C834" s="1" t="s">
        <v>39</v>
      </c>
      <c r="D834" s="1" t="s">
        <v>89</v>
      </c>
      <c r="E834" s="1" t="s">
        <v>608</v>
      </c>
      <c r="F834" s="3">
        <v>6388</v>
      </c>
    </row>
    <row r="835" spans="1:6">
      <c r="A835" s="55">
        <v>41398</v>
      </c>
      <c r="B835" s="1" t="s">
        <v>601</v>
      </c>
      <c r="C835" s="1" t="s">
        <v>29</v>
      </c>
      <c r="D835" s="1" t="s">
        <v>31</v>
      </c>
      <c r="E835" s="1" t="s">
        <v>608</v>
      </c>
      <c r="F835" s="3">
        <v>4038</v>
      </c>
    </row>
    <row r="836" spans="1:6">
      <c r="A836" s="55">
        <v>41399</v>
      </c>
      <c r="B836" s="1" t="s">
        <v>4</v>
      </c>
      <c r="C836" s="1" t="s">
        <v>3</v>
      </c>
      <c r="D836" s="1" t="s">
        <v>70</v>
      </c>
      <c r="E836" s="1" t="s">
        <v>606</v>
      </c>
      <c r="F836" s="3">
        <v>2382</v>
      </c>
    </row>
    <row r="837" spans="1:6">
      <c r="A837" s="55">
        <v>41399</v>
      </c>
      <c r="B837" s="1" t="s">
        <v>11</v>
      </c>
      <c r="C837" s="1" t="s">
        <v>52</v>
      </c>
      <c r="D837" s="1" t="s">
        <v>86</v>
      </c>
      <c r="E837" s="1" t="s">
        <v>606</v>
      </c>
      <c r="F837" s="3">
        <v>2880</v>
      </c>
    </row>
    <row r="838" spans="1:6">
      <c r="A838" s="55">
        <v>41399</v>
      </c>
      <c r="B838" s="1" t="s">
        <v>11</v>
      </c>
      <c r="C838" s="1" t="s">
        <v>39</v>
      </c>
      <c r="D838" s="1" t="s">
        <v>92</v>
      </c>
      <c r="E838" s="1" t="s">
        <v>609</v>
      </c>
      <c r="F838" s="3">
        <v>1818</v>
      </c>
    </row>
    <row r="839" spans="1:6">
      <c r="A839" s="55">
        <v>41401</v>
      </c>
      <c r="B839" s="1" t="s">
        <v>11</v>
      </c>
      <c r="C839" s="1" t="s">
        <v>99</v>
      </c>
      <c r="D839" s="1" t="s">
        <v>604</v>
      </c>
      <c r="E839" s="1" t="s">
        <v>606</v>
      </c>
      <c r="F839" s="3">
        <v>6029</v>
      </c>
    </row>
    <row r="840" spans="1:6">
      <c r="A840" s="55">
        <v>41401</v>
      </c>
      <c r="B840" s="1" t="s">
        <v>11</v>
      </c>
      <c r="C840" s="1" t="s">
        <v>39</v>
      </c>
      <c r="D840" s="1" t="s">
        <v>50</v>
      </c>
      <c r="E840" s="1" t="s">
        <v>606</v>
      </c>
      <c r="F840" s="3">
        <v>4790</v>
      </c>
    </row>
    <row r="841" spans="1:6">
      <c r="A841" s="55">
        <v>41402</v>
      </c>
      <c r="B841" s="1" t="s">
        <v>4</v>
      </c>
      <c r="C841" s="1" t="s">
        <v>56</v>
      </c>
      <c r="D841" s="1" t="s">
        <v>610</v>
      </c>
      <c r="E841" s="1" t="s">
        <v>600</v>
      </c>
      <c r="F841" s="3">
        <v>6190</v>
      </c>
    </row>
    <row r="842" spans="1:6">
      <c r="A842" s="55">
        <v>41404</v>
      </c>
      <c r="B842" s="1" t="s">
        <v>4</v>
      </c>
      <c r="C842" s="1" t="s">
        <v>44</v>
      </c>
      <c r="D842" s="1" t="s">
        <v>60</v>
      </c>
      <c r="E842" s="1" t="s">
        <v>611</v>
      </c>
      <c r="F842" s="3">
        <v>4038</v>
      </c>
    </row>
    <row r="843" spans="1:6">
      <c r="A843" s="55">
        <v>41404</v>
      </c>
      <c r="B843" s="1" t="s">
        <v>4</v>
      </c>
      <c r="C843" s="1" t="s">
        <v>3</v>
      </c>
      <c r="D843" s="1" t="s">
        <v>70</v>
      </c>
      <c r="E843" s="1" t="s">
        <v>603</v>
      </c>
      <c r="F843" s="3">
        <v>1521</v>
      </c>
    </row>
    <row r="844" spans="1:6">
      <c r="A844" s="55">
        <v>41405</v>
      </c>
      <c r="B844" s="1" t="s">
        <v>11</v>
      </c>
      <c r="C844" s="1" t="s">
        <v>52</v>
      </c>
      <c r="D844" s="1" t="s">
        <v>612</v>
      </c>
      <c r="E844" s="1" t="s">
        <v>602</v>
      </c>
      <c r="F844" s="3">
        <v>3966</v>
      </c>
    </row>
    <row r="845" spans="1:6">
      <c r="A845" s="55">
        <v>41406</v>
      </c>
      <c r="B845" s="1" t="s">
        <v>18</v>
      </c>
      <c r="C845" s="1" t="s">
        <v>61</v>
      </c>
      <c r="D845" s="1" t="s">
        <v>62</v>
      </c>
      <c r="E845" s="1" t="s">
        <v>603</v>
      </c>
      <c r="F845" s="3">
        <v>1073</v>
      </c>
    </row>
    <row r="846" spans="1:6">
      <c r="A846" s="55">
        <v>41407</v>
      </c>
      <c r="B846" s="1" t="s">
        <v>11</v>
      </c>
      <c r="C846" s="1" t="s">
        <v>52</v>
      </c>
      <c r="D846" s="1" t="s">
        <v>86</v>
      </c>
      <c r="E846" s="1" t="s">
        <v>611</v>
      </c>
      <c r="F846" s="3">
        <v>3592</v>
      </c>
    </row>
    <row r="847" spans="1:6">
      <c r="A847" s="55">
        <v>41407</v>
      </c>
      <c r="B847" s="1" t="s">
        <v>11</v>
      </c>
      <c r="C847" s="1" t="s">
        <v>39</v>
      </c>
      <c r="D847" s="1" t="s">
        <v>92</v>
      </c>
      <c r="E847" s="1" t="s">
        <v>603</v>
      </c>
      <c r="F847" s="3">
        <v>3181</v>
      </c>
    </row>
    <row r="848" spans="1:6">
      <c r="A848" s="55">
        <v>41407</v>
      </c>
      <c r="B848" s="1" t="s">
        <v>4</v>
      </c>
      <c r="C848" s="1" t="s">
        <v>56</v>
      </c>
      <c r="D848" s="1" t="s">
        <v>610</v>
      </c>
      <c r="E848" s="1" t="s">
        <v>602</v>
      </c>
      <c r="F848" s="3">
        <v>2309</v>
      </c>
    </row>
    <row r="849" spans="1:6">
      <c r="A849" s="55">
        <v>41409</v>
      </c>
      <c r="B849" s="1" t="s">
        <v>11</v>
      </c>
      <c r="C849" s="1" t="s">
        <v>99</v>
      </c>
      <c r="D849" s="1" t="s">
        <v>604</v>
      </c>
      <c r="E849" s="1" t="s">
        <v>603</v>
      </c>
      <c r="F849" s="3">
        <v>5773</v>
      </c>
    </row>
    <row r="850" spans="1:6">
      <c r="A850" s="55">
        <v>41411</v>
      </c>
      <c r="B850" s="1" t="s">
        <v>11</v>
      </c>
      <c r="C850" s="1" t="s">
        <v>39</v>
      </c>
      <c r="D850" s="1" t="s">
        <v>50</v>
      </c>
      <c r="E850" s="1" t="s">
        <v>607</v>
      </c>
      <c r="F850" s="3">
        <v>2713</v>
      </c>
    </row>
    <row r="851" spans="1:6">
      <c r="A851" s="55">
        <v>41411</v>
      </c>
      <c r="B851" s="1" t="s">
        <v>18</v>
      </c>
      <c r="C851" s="1" t="s">
        <v>17</v>
      </c>
      <c r="D851" s="1" t="s">
        <v>87</v>
      </c>
      <c r="E851" s="1" t="s">
        <v>605</v>
      </c>
      <c r="F851" s="3">
        <v>292</v>
      </c>
    </row>
    <row r="852" spans="1:6">
      <c r="A852" s="55">
        <v>41411</v>
      </c>
      <c r="B852" s="1" t="s">
        <v>18</v>
      </c>
      <c r="C852" s="1" t="s">
        <v>61</v>
      </c>
      <c r="D852" s="1" t="s">
        <v>62</v>
      </c>
      <c r="E852" s="1" t="s">
        <v>607</v>
      </c>
      <c r="F852" s="3">
        <v>5930</v>
      </c>
    </row>
    <row r="853" spans="1:6">
      <c r="A853" s="55">
        <v>41412</v>
      </c>
      <c r="B853" s="1" t="s">
        <v>11</v>
      </c>
      <c r="C853" s="1" t="s">
        <v>99</v>
      </c>
      <c r="D853" s="1" t="s">
        <v>604</v>
      </c>
      <c r="E853" s="1" t="s">
        <v>611</v>
      </c>
      <c r="F853" s="3">
        <v>1326</v>
      </c>
    </row>
    <row r="854" spans="1:6">
      <c r="A854" s="55">
        <v>41412</v>
      </c>
      <c r="B854" s="1" t="s">
        <v>11</v>
      </c>
      <c r="C854" s="1" t="s">
        <v>39</v>
      </c>
      <c r="D854" s="1" t="s">
        <v>92</v>
      </c>
      <c r="E854" s="1" t="s">
        <v>611</v>
      </c>
      <c r="F854" s="3">
        <v>1445</v>
      </c>
    </row>
    <row r="855" spans="1:6">
      <c r="A855" s="55">
        <v>41414</v>
      </c>
      <c r="B855" s="1" t="s">
        <v>11</v>
      </c>
      <c r="C855" s="1" t="s">
        <v>39</v>
      </c>
      <c r="D855" s="1" t="s">
        <v>92</v>
      </c>
      <c r="E855" s="1" t="s">
        <v>608</v>
      </c>
      <c r="F855" s="3">
        <v>4593</v>
      </c>
    </row>
    <row r="856" spans="1:6">
      <c r="A856" s="55">
        <v>41414</v>
      </c>
      <c r="B856" s="1" t="s">
        <v>11</v>
      </c>
      <c r="C856" s="1" t="s">
        <v>39</v>
      </c>
      <c r="D856" s="1" t="s">
        <v>92</v>
      </c>
      <c r="E856" s="1" t="s">
        <v>608</v>
      </c>
      <c r="F856" s="3">
        <v>2793</v>
      </c>
    </row>
    <row r="857" spans="1:6">
      <c r="A857" s="55">
        <v>41414</v>
      </c>
      <c r="B857" s="1" t="s">
        <v>11</v>
      </c>
      <c r="C857" s="1" t="s">
        <v>39</v>
      </c>
      <c r="D857" s="1" t="s">
        <v>89</v>
      </c>
      <c r="E857" s="1" t="s">
        <v>608</v>
      </c>
      <c r="F857" s="3">
        <v>2176</v>
      </c>
    </row>
    <row r="858" spans="1:6">
      <c r="A858" s="55">
        <v>41414</v>
      </c>
      <c r="B858" s="1" t="s">
        <v>4</v>
      </c>
      <c r="C858" s="1" t="s">
        <v>3</v>
      </c>
      <c r="D858" s="1" t="s">
        <v>70</v>
      </c>
      <c r="E858" s="1" t="s">
        <v>609</v>
      </c>
      <c r="F858" s="3">
        <v>1933</v>
      </c>
    </row>
    <row r="859" spans="1:6">
      <c r="A859" s="55">
        <v>41414</v>
      </c>
      <c r="B859" s="1" t="s">
        <v>4</v>
      </c>
      <c r="C859" s="1" t="s">
        <v>44</v>
      </c>
      <c r="D859" s="1" t="s">
        <v>60</v>
      </c>
      <c r="E859" s="1" t="s">
        <v>607</v>
      </c>
      <c r="F859" s="3">
        <v>3238</v>
      </c>
    </row>
    <row r="860" spans="1:6">
      <c r="A860" s="55">
        <v>41416</v>
      </c>
      <c r="B860" s="1" t="s">
        <v>11</v>
      </c>
      <c r="C860" s="1" t="s">
        <v>52</v>
      </c>
      <c r="D860" s="1" t="s">
        <v>612</v>
      </c>
      <c r="E860" s="1" t="s">
        <v>607</v>
      </c>
      <c r="F860" s="3">
        <v>3672</v>
      </c>
    </row>
    <row r="861" spans="1:6">
      <c r="A861" s="55">
        <v>41416</v>
      </c>
      <c r="B861" s="1" t="s">
        <v>18</v>
      </c>
      <c r="C861" s="1" t="s">
        <v>61</v>
      </c>
      <c r="D861" s="1" t="s">
        <v>62</v>
      </c>
      <c r="E861" s="1" t="s">
        <v>611</v>
      </c>
      <c r="F861" s="3">
        <v>4904</v>
      </c>
    </row>
    <row r="862" spans="1:6">
      <c r="A862" s="55">
        <v>41416</v>
      </c>
      <c r="B862" s="1" t="s">
        <v>4</v>
      </c>
      <c r="C862" s="1" t="s">
        <v>3</v>
      </c>
      <c r="D862" s="1" t="s">
        <v>70</v>
      </c>
      <c r="E862" s="1" t="s">
        <v>600</v>
      </c>
      <c r="F862" s="3">
        <v>912</v>
      </c>
    </row>
    <row r="863" spans="1:6">
      <c r="A863" s="55">
        <v>41416</v>
      </c>
      <c r="B863" s="1" t="s">
        <v>11</v>
      </c>
      <c r="C863" s="1" t="s">
        <v>52</v>
      </c>
      <c r="D863" s="1" t="s">
        <v>612</v>
      </c>
      <c r="E863" s="1" t="s">
        <v>600</v>
      </c>
      <c r="F863" s="3">
        <v>564</v>
      </c>
    </row>
    <row r="864" spans="1:6">
      <c r="A864" s="55">
        <v>41417</v>
      </c>
      <c r="B864" s="1" t="s">
        <v>11</v>
      </c>
      <c r="C864" s="1" t="s">
        <v>39</v>
      </c>
      <c r="D864" s="1" t="s">
        <v>92</v>
      </c>
      <c r="E864" s="1" t="s">
        <v>602</v>
      </c>
      <c r="F864" s="3">
        <v>3890</v>
      </c>
    </row>
    <row r="865" spans="1:6">
      <c r="A865" s="55">
        <v>41419</v>
      </c>
      <c r="B865" s="1" t="s">
        <v>18</v>
      </c>
      <c r="C865" s="1" t="s">
        <v>17</v>
      </c>
      <c r="D865" s="1" t="s">
        <v>87</v>
      </c>
      <c r="E865" s="1" t="s">
        <v>607</v>
      </c>
      <c r="F865" s="3">
        <v>262</v>
      </c>
    </row>
    <row r="866" spans="1:6">
      <c r="A866" s="55">
        <v>41421</v>
      </c>
      <c r="B866" s="1" t="s">
        <v>18</v>
      </c>
      <c r="C866" s="1" t="s">
        <v>17</v>
      </c>
      <c r="D866" s="1" t="s">
        <v>87</v>
      </c>
      <c r="E866" s="1" t="s">
        <v>602</v>
      </c>
      <c r="F866" s="3">
        <v>3520</v>
      </c>
    </row>
    <row r="867" spans="1:6">
      <c r="A867" s="55">
        <v>41421</v>
      </c>
      <c r="B867" s="1" t="s">
        <v>11</v>
      </c>
      <c r="C867" s="1" t="s">
        <v>52</v>
      </c>
      <c r="D867" s="1" t="s">
        <v>86</v>
      </c>
      <c r="E867" s="1" t="s">
        <v>603</v>
      </c>
      <c r="F867" s="3">
        <v>2683</v>
      </c>
    </row>
    <row r="868" spans="1:6">
      <c r="A868" s="55">
        <v>41422</v>
      </c>
      <c r="B868" s="1" t="s">
        <v>4</v>
      </c>
      <c r="C868" s="1" t="s">
        <v>3</v>
      </c>
      <c r="D868" s="1" t="s">
        <v>58</v>
      </c>
      <c r="E868" s="1" t="s">
        <v>607</v>
      </c>
      <c r="F868" s="3">
        <v>516</v>
      </c>
    </row>
    <row r="869" spans="1:6">
      <c r="A869" s="55">
        <v>41422</v>
      </c>
      <c r="B869" s="1" t="s">
        <v>4</v>
      </c>
      <c r="C869" s="1" t="s">
        <v>3</v>
      </c>
      <c r="D869" s="1" t="s">
        <v>58</v>
      </c>
      <c r="E869" s="1" t="s">
        <v>608</v>
      </c>
      <c r="F869" s="3">
        <v>2742</v>
      </c>
    </row>
    <row r="870" spans="1:6">
      <c r="A870" s="55">
        <v>41422</v>
      </c>
      <c r="B870" s="1" t="s">
        <v>11</v>
      </c>
      <c r="C870" s="1" t="s">
        <v>52</v>
      </c>
      <c r="D870" s="1" t="s">
        <v>86</v>
      </c>
      <c r="E870" s="1" t="s">
        <v>600</v>
      </c>
      <c r="F870" s="3">
        <v>6385</v>
      </c>
    </row>
    <row r="871" spans="1:6">
      <c r="A871" s="55">
        <v>41422</v>
      </c>
      <c r="B871" s="1" t="s">
        <v>18</v>
      </c>
      <c r="C871" s="1" t="s">
        <v>17</v>
      </c>
      <c r="D871" s="1" t="s">
        <v>87</v>
      </c>
      <c r="E871" s="1" t="s">
        <v>608</v>
      </c>
      <c r="F871" s="3">
        <v>3180</v>
      </c>
    </row>
    <row r="872" spans="1:6">
      <c r="A872" s="55">
        <v>41427</v>
      </c>
      <c r="B872" s="1" t="s">
        <v>18</v>
      </c>
      <c r="C872" s="1" t="s">
        <v>61</v>
      </c>
      <c r="D872" s="1" t="s">
        <v>62</v>
      </c>
      <c r="E872" s="1" t="s">
        <v>611</v>
      </c>
      <c r="F872" s="3">
        <v>3243</v>
      </c>
    </row>
    <row r="873" spans="1:6">
      <c r="A873" s="55">
        <v>41427</v>
      </c>
      <c r="B873" s="1" t="s">
        <v>4</v>
      </c>
      <c r="C873" s="1" t="s">
        <v>3</v>
      </c>
      <c r="D873" s="1" t="s">
        <v>70</v>
      </c>
      <c r="E873" s="1" t="s">
        <v>611</v>
      </c>
      <c r="F873" s="3">
        <v>4995</v>
      </c>
    </row>
    <row r="874" spans="1:6">
      <c r="A874" s="55">
        <v>41427</v>
      </c>
      <c r="B874" s="1" t="s">
        <v>11</v>
      </c>
      <c r="C874" s="1" t="s">
        <v>39</v>
      </c>
      <c r="D874" s="1" t="s">
        <v>92</v>
      </c>
      <c r="E874" s="1" t="s">
        <v>603</v>
      </c>
      <c r="F874" s="3">
        <v>1208</v>
      </c>
    </row>
    <row r="875" spans="1:6">
      <c r="A875" s="55">
        <v>41428</v>
      </c>
      <c r="B875" s="1" t="s">
        <v>4</v>
      </c>
      <c r="C875" s="1" t="s">
        <v>44</v>
      </c>
      <c r="D875" s="1" t="s">
        <v>60</v>
      </c>
      <c r="E875" s="1" t="s">
        <v>609</v>
      </c>
      <c r="F875" s="3">
        <v>1625</v>
      </c>
    </row>
    <row r="876" spans="1:6">
      <c r="A876" s="55">
        <v>41429</v>
      </c>
      <c r="B876" s="1" t="s">
        <v>11</v>
      </c>
      <c r="C876" s="1" t="s">
        <v>99</v>
      </c>
      <c r="D876" s="1" t="s">
        <v>604</v>
      </c>
      <c r="E876" s="1" t="s">
        <v>608</v>
      </c>
      <c r="F876" s="3">
        <v>2910</v>
      </c>
    </row>
    <row r="877" spans="1:6">
      <c r="A877" s="55">
        <v>41429</v>
      </c>
      <c r="B877" s="1" t="s">
        <v>11</v>
      </c>
      <c r="C877" s="1" t="s">
        <v>39</v>
      </c>
      <c r="D877" s="1" t="s">
        <v>89</v>
      </c>
      <c r="E877" s="1" t="s">
        <v>606</v>
      </c>
      <c r="F877" s="3">
        <v>2852</v>
      </c>
    </row>
    <row r="878" spans="1:6">
      <c r="A878" s="55">
        <v>41429</v>
      </c>
      <c r="B878" s="1" t="s">
        <v>18</v>
      </c>
      <c r="C878" s="1" t="s">
        <v>17</v>
      </c>
      <c r="D878" s="1" t="s">
        <v>87</v>
      </c>
      <c r="E878" s="1" t="s">
        <v>605</v>
      </c>
      <c r="F878" s="3">
        <v>1594</v>
      </c>
    </row>
    <row r="879" spans="1:6">
      <c r="A879" s="55">
        <v>41429</v>
      </c>
      <c r="B879" s="1" t="s">
        <v>11</v>
      </c>
      <c r="C879" s="1" t="s">
        <v>52</v>
      </c>
      <c r="D879" s="1" t="s">
        <v>612</v>
      </c>
      <c r="E879" s="1" t="s">
        <v>603</v>
      </c>
      <c r="F879" s="3">
        <v>2312</v>
      </c>
    </row>
    <row r="880" spans="1:6">
      <c r="A880" s="55">
        <v>41429</v>
      </c>
      <c r="B880" s="1" t="s">
        <v>11</v>
      </c>
      <c r="C880" s="1" t="s">
        <v>99</v>
      </c>
      <c r="D880" s="1" t="s">
        <v>604</v>
      </c>
      <c r="E880" s="1" t="s">
        <v>607</v>
      </c>
      <c r="F880" s="3">
        <v>4881</v>
      </c>
    </row>
    <row r="881" spans="1:6">
      <c r="A881" s="55">
        <v>41429</v>
      </c>
      <c r="B881" s="1" t="s">
        <v>601</v>
      </c>
      <c r="C881" s="1" t="s">
        <v>29</v>
      </c>
      <c r="D881" s="1" t="s">
        <v>31</v>
      </c>
      <c r="E881" s="1" t="s">
        <v>611</v>
      </c>
      <c r="F881" s="3">
        <v>5502</v>
      </c>
    </row>
    <row r="882" spans="1:6">
      <c r="A882" s="55">
        <v>41429</v>
      </c>
      <c r="B882" s="1" t="s">
        <v>11</v>
      </c>
      <c r="C882" s="1" t="s">
        <v>52</v>
      </c>
      <c r="D882" s="1" t="s">
        <v>612</v>
      </c>
      <c r="E882" s="1" t="s">
        <v>603</v>
      </c>
      <c r="F882" s="3">
        <v>4346</v>
      </c>
    </row>
    <row r="883" spans="1:6">
      <c r="A883" s="55">
        <v>41430</v>
      </c>
      <c r="B883" s="1" t="s">
        <v>11</v>
      </c>
      <c r="C883" s="1" t="s">
        <v>39</v>
      </c>
      <c r="D883" s="1" t="s">
        <v>89</v>
      </c>
      <c r="E883" s="1" t="s">
        <v>606</v>
      </c>
      <c r="F883" s="3">
        <v>5175</v>
      </c>
    </row>
    <row r="884" spans="1:6">
      <c r="A884" s="55">
        <v>41430</v>
      </c>
      <c r="B884" s="1" t="s">
        <v>4</v>
      </c>
      <c r="C884" s="1" t="s">
        <v>3</v>
      </c>
      <c r="D884" s="1" t="s">
        <v>58</v>
      </c>
      <c r="E884" s="1" t="s">
        <v>606</v>
      </c>
      <c r="F884" s="3">
        <v>406</v>
      </c>
    </row>
    <row r="885" spans="1:6">
      <c r="A885" s="55">
        <v>41431</v>
      </c>
      <c r="B885" s="1" t="s">
        <v>18</v>
      </c>
      <c r="C885" s="1" t="s">
        <v>61</v>
      </c>
      <c r="D885" s="1" t="s">
        <v>62</v>
      </c>
      <c r="E885" s="1" t="s">
        <v>606</v>
      </c>
      <c r="F885" s="3">
        <v>277</v>
      </c>
    </row>
    <row r="886" spans="1:6">
      <c r="A886" s="55">
        <v>41433</v>
      </c>
      <c r="B886" s="1" t="s">
        <v>11</v>
      </c>
      <c r="C886" s="1" t="s">
        <v>52</v>
      </c>
      <c r="D886" s="1" t="s">
        <v>86</v>
      </c>
      <c r="E886" s="1" t="s">
        <v>611</v>
      </c>
      <c r="F886" s="3">
        <v>6056</v>
      </c>
    </row>
    <row r="887" spans="1:6">
      <c r="A887" s="55">
        <v>41433</v>
      </c>
      <c r="B887" s="1" t="s">
        <v>11</v>
      </c>
      <c r="C887" s="1" t="s">
        <v>39</v>
      </c>
      <c r="D887" s="1" t="s">
        <v>92</v>
      </c>
      <c r="E887" s="1" t="s">
        <v>608</v>
      </c>
      <c r="F887" s="3">
        <v>4530</v>
      </c>
    </row>
    <row r="888" spans="1:6">
      <c r="A888" s="55">
        <v>41433</v>
      </c>
      <c r="B888" s="1" t="s">
        <v>4</v>
      </c>
      <c r="C888" s="1" t="s">
        <v>3</v>
      </c>
      <c r="D888" s="1" t="s">
        <v>58</v>
      </c>
      <c r="E888" s="1" t="s">
        <v>611</v>
      </c>
      <c r="F888" s="3">
        <v>5193</v>
      </c>
    </row>
    <row r="889" spans="1:6">
      <c r="A889" s="55">
        <v>41434</v>
      </c>
      <c r="B889" s="1" t="s">
        <v>18</v>
      </c>
      <c r="C889" s="1" t="s">
        <v>61</v>
      </c>
      <c r="D889" s="1" t="s">
        <v>62</v>
      </c>
      <c r="E889" s="1" t="s">
        <v>607</v>
      </c>
      <c r="F889" s="3">
        <v>2581</v>
      </c>
    </row>
    <row r="890" spans="1:6">
      <c r="A890" s="55">
        <v>41435</v>
      </c>
      <c r="B890" s="1" t="s">
        <v>11</v>
      </c>
      <c r="C890" s="1" t="s">
        <v>99</v>
      </c>
      <c r="D890" s="1" t="s">
        <v>604</v>
      </c>
      <c r="E890" s="1" t="s">
        <v>600</v>
      </c>
      <c r="F890" s="3">
        <v>4787</v>
      </c>
    </row>
    <row r="891" spans="1:6">
      <c r="A891" s="55">
        <v>41436</v>
      </c>
      <c r="B891" s="1" t="s">
        <v>4</v>
      </c>
      <c r="C891" s="1" t="s">
        <v>3</v>
      </c>
      <c r="D891" s="1" t="s">
        <v>70</v>
      </c>
      <c r="E891" s="1" t="s">
        <v>608</v>
      </c>
      <c r="F891" s="3">
        <v>5872</v>
      </c>
    </row>
    <row r="892" spans="1:6">
      <c r="A892" s="55">
        <v>41436</v>
      </c>
      <c r="B892" s="1" t="s">
        <v>18</v>
      </c>
      <c r="C892" s="1" t="s">
        <v>61</v>
      </c>
      <c r="D892" s="1" t="s">
        <v>62</v>
      </c>
      <c r="E892" s="1" t="s">
        <v>608</v>
      </c>
      <c r="F892" s="3">
        <v>4817</v>
      </c>
    </row>
    <row r="893" spans="1:6">
      <c r="A893" s="55">
        <v>41437</v>
      </c>
      <c r="B893" s="1" t="s">
        <v>11</v>
      </c>
      <c r="C893" s="1" t="s">
        <v>99</v>
      </c>
      <c r="D893" s="1" t="s">
        <v>604</v>
      </c>
      <c r="E893" s="1" t="s">
        <v>609</v>
      </c>
      <c r="F893" s="3">
        <v>2387</v>
      </c>
    </row>
    <row r="894" spans="1:6">
      <c r="A894" s="55">
        <v>41441</v>
      </c>
      <c r="B894" s="1" t="s">
        <v>4</v>
      </c>
      <c r="C894" s="1" t="s">
        <v>44</v>
      </c>
      <c r="D894" s="1" t="s">
        <v>60</v>
      </c>
      <c r="E894" s="1" t="s">
        <v>600</v>
      </c>
      <c r="F894" s="3">
        <v>3919</v>
      </c>
    </row>
    <row r="895" spans="1:6">
      <c r="A895" s="55">
        <v>41442</v>
      </c>
      <c r="B895" s="1" t="s">
        <v>601</v>
      </c>
      <c r="C895" s="1" t="s">
        <v>29</v>
      </c>
      <c r="D895" s="1" t="s">
        <v>31</v>
      </c>
      <c r="E895" s="1" t="s">
        <v>602</v>
      </c>
      <c r="F895" s="3">
        <v>3032</v>
      </c>
    </row>
    <row r="896" spans="1:6">
      <c r="A896" s="55">
        <v>41444</v>
      </c>
      <c r="B896" s="1" t="s">
        <v>18</v>
      </c>
      <c r="C896" s="1" t="s">
        <v>61</v>
      </c>
      <c r="D896" s="1" t="s">
        <v>62</v>
      </c>
      <c r="E896" s="1" t="s">
        <v>609</v>
      </c>
      <c r="F896" s="3">
        <v>3071</v>
      </c>
    </row>
    <row r="897" spans="1:6">
      <c r="A897" s="55">
        <v>41445</v>
      </c>
      <c r="B897" s="1" t="s">
        <v>4</v>
      </c>
      <c r="C897" s="1" t="s">
        <v>44</v>
      </c>
      <c r="D897" s="1" t="s">
        <v>60</v>
      </c>
      <c r="E897" s="1" t="s">
        <v>607</v>
      </c>
      <c r="F897" s="3">
        <v>6319</v>
      </c>
    </row>
    <row r="898" spans="1:6">
      <c r="A898" s="55">
        <v>41445</v>
      </c>
      <c r="B898" s="1" t="s">
        <v>11</v>
      </c>
      <c r="C898" s="1" t="s">
        <v>39</v>
      </c>
      <c r="D898" s="1" t="s">
        <v>89</v>
      </c>
      <c r="E898" s="1" t="s">
        <v>600</v>
      </c>
      <c r="F898" s="3">
        <v>2696</v>
      </c>
    </row>
    <row r="899" spans="1:6">
      <c r="A899" s="55">
        <v>41445</v>
      </c>
      <c r="B899" s="1" t="s">
        <v>11</v>
      </c>
      <c r="C899" s="1" t="s">
        <v>39</v>
      </c>
      <c r="D899" s="1" t="s">
        <v>50</v>
      </c>
      <c r="E899" s="1" t="s">
        <v>605</v>
      </c>
      <c r="F899" s="3">
        <v>5862</v>
      </c>
    </row>
    <row r="900" spans="1:6">
      <c r="A900" s="55">
        <v>41446</v>
      </c>
      <c r="B900" s="1" t="s">
        <v>18</v>
      </c>
      <c r="C900" s="1" t="s">
        <v>17</v>
      </c>
      <c r="D900" s="1" t="s">
        <v>87</v>
      </c>
      <c r="E900" s="1" t="s">
        <v>611</v>
      </c>
      <c r="F900" s="3">
        <v>2925</v>
      </c>
    </row>
    <row r="901" spans="1:6">
      <c r="A901" s="55">
        <v>41446</v>
      </c>
      <c r="B901" s="1" t="s">
        <v>11</v>
      </c>
      <c r="C901" s="1" t="s">
        <v>52</v>
      </c>
      <c r="D901" s="1" t="s">
        <v>86</v>
      </c>
      <c r="E901" s="1" t="s">
        <v>606</v>
      </c>
      <c r="F901" s="3">
        <v>3910</v>
      </c>
    </row>
    <row r="902" spans="1:6">
      <c r="A902" s="55">
        <v>41446</v>
      </c>
      <c r="B902" s="1" t="s">
        <v>11</v>
      </c>
      <c r="C902" s="1" t="s">
        <v>52</v>
      </c>
      <c r="D902" s="1" t="s">
        <v>612</v>
      </c>
      <c r="E902" s="1" t="s">
        <v>611</v>
      </c>
      <c r="F902" s="3">
        <v>3765</v>
      </c>
    </row>
    <row r="903" spans="1:6">
      <c r="A903" s="55">
        <v>41447</v>
      </c>
      <c r="B903" s="1" t="s">
        <v>11</v>
      </c>
      <c r="C903" s="1" t="s">
        <v>52</v>
      </c>
      <c r="D903" s="1" t="s">
        <v>86</v>
      </c>
      <c r="E903" s="1" t="s">
        <v>607</v>
      </c>
      <c r="F903" s="3">
        <v>3838</v>
      </c>
    </row>
    <row r="904" spans="1:6">
      <c r="A904" s="55">
        <v>41448</v>
      </c>
      <c r="B904" s="1" t="s">
        <v>11</v>
      </c>
      <c r="C904" s="1" t="s">
        <v>99</v>
      </c>
      <c r="D904" s="1" t="s">
        <v>604</v>
      </c>
      <c r="E904" s="1" t="s">
        <v>609</v>
      </c>
      <c r="F904" s="3">
        <v>2739</v>
      </c>
    </row>
    <row r="905" spans="1:6">
      <c r="A905" s="55">
        <v>41450</v>
      </c>
      <c r="B905" s="1" t="s">
        <v>18</v>
      </c>
      <c r="C905" s="1" t="s">
        <v>17</v>
      </c>
      <c r="D905" s="1" t="s">
        <v>87</v>
      </c>
      <c r="E905" s="1" t="s">
        <v>611</v>
      </c>
      <c r="F905" s="3">
        <v>2731</v>
      </c>
    </row>
    <row r="906" spans="1:6">
      <c r="A906" s="55">
        <v>41450</v>
      </c>
      <c r="B906" s="1" t="s">
        <v>4</v>
      </c>
      <c r="C906" s="1" t="s">
        <v>3</v>
      </c>
      <c r="D906" s="1" t="s">
        <v>58</v>
      </c>
      <c r="E906" s="1" t="s">
        <v>611</v>
      </c>
      <c r="F906" s="3">
        <v>4615</v>
      </c>
    </row>
    <row r="907" spans="1:6">
      <c r="A907" s="55">
        <v>41451</v>
      </c>
      <c r="B907" s="1" t="s">
        <v>4</v>
      </c>
      <c r="C907" s="1" t="s">
        <v>3</v>
      </c>
      <c r="D907" s="1" t="s">
        <v>58</v>
      </c>
      <c r="E907" s="1" t="s">
        <v>605</v>
      </c>
      <c r="F907" s="3">
        <v>3077</v>
      </c>
    </row>
    <row r="908" spans="1:6">
      <c r="A908" s="55">
        <v>41451</v>
      </c>
      <c r="B908" s="1" t="s">
        <v>11</v>
      </c>
      <c r="C908" s="1" t="s">
        <v>99</v>
      </c>
      <c r="D908" s="1" t="s">
        <v>604</v>
      </c>
      <c r="E908" s="1" t="s">
        <v>605</v>
      </c>
      <c r="F908" s="3">
        <v>1171</v>
      </c>
    </row>
    <row r="909" spans="1:6">
      <c r="A909" s="55">
        <v>41453</v>
      </c>
      <c r="B909" s="1" t="s">
        <v>18</v>
      </c>
      <c r="C909" s="1" t="s">
        <v>17</v>
      </c>
      <c r="D909" s="1" t="s">
        <v>87</v>
      </c>
      <c r="E909" s="1" t="s">
        <v>600</v>
      </c>
      <c r="F909" s="3">
        <v>1914</v>
      </c>
    </row>
    <row r="910" spans="1:6">
      <c r="A910" s="55">
        <v>41453</v>
      </c>
      <c r="B910" s="1" t="s">
        <v>11</v>
      </c>
      <c r="C910" s="1" t="s">
        <v>39</v>
      </c>
      <c r="D910" s="1" t="s">
        <v>92</v>
      </c>
      <c r="E910" s="1" t="s">
        <v>605</v>
      </c>
      <c r="F910" s="3">
        <v>3364</v>
      </c>
    </row>
    <row r="911" spans="1:6">
      <c r="A911" s="55">
        <v>41453</v>
      </c>
      <c r="B911" s="1" t="s">
        <v>11</v>
      </c>
      <c r="C911" s="1" t="s">
        <v>52</v>
      </c>
      <c r="D911" s="1" t="s">
        <v>86</v>
      </c>
      <c r="E911" s="1" t="s">
        <v>602</v>
      </c>
      <c r="F911" s="3">
        <v>1455</v>
      </c>
    </row>
    <row r="912" spans="1:6">
      <c r="A912" s="55">
        <v>41453</v>
      </c>
      <c r="B912" s="1" t="s">
        <v>4</v>
      </c>
      <c r="C912" s="1" t="s">
        <v>56</v>
      </c>
      <c r="D912" s="1" t="s">
        <v>610</v>
      </c>
      <c r="E912" s="1" t="s">
        <v>600</v>
      </c>
      <c r="F912" s="3">
        <v>5735</v>
      </c>
    </row>
    <row r="913" spans="1:6">
      <c r="A913" s="55">
        <v>41453</v>
      </c>
      <c r="B913" s="1" t="s">
        <v>18</v>
      </c>
      <c r="C913" s="1" t="s">
        <v>61</v>
      </c>
      <c r="D913" s="1" t="s">
        <v>62</v>
      </c>
      <c r="E913" s="1" t="s">
        <v>600</v>
      </c>
      <c r="F913" s="3">
        <v>5447</v>
      </c>
    </row>
    <row r="914" spans="1:6">
      <c r="A914" s="55">
        <v>41453</v>
      </c>
      <c r="B914" s="1" t="s">
        <v>4</v>
      </c>
      <c r="C914" s="1" t="s">
        <v>44</v>
      </c>
      <c r="D914" s="1" t="s">
        <v>60</v>
      </c>
      <c r="E914" s="1" t="s">
        <v>607</v>
      </c>
      <c r="F914" s="3">
        <v>441</v>
      </c>
    </row>
    <row r="915" spans="1:6">
      <c r="A915" s="55">
        <v>41455</v>
      </c>
      <c r="B915" s="1" t="s">
        <v>4</v>
      </c>
      <c r="C915" s="1" t="s">
        <v>56</v>
      </c>
      <c r="D915" s="1" t="s">
        <v>610</v>
      </c>
      <c r="E915" s="1" t="s">
        <v>606</v>
      </c>
      <c r="F915" s="3">
        <v>4949</v>
      </c>
    </row>
    <row r="916" spans="1:6">
      <c r="A916" s="55">
        <v>41457</v>
      </c>
      <c r="B916" s="1" t="s">
        <v>11</v>
      </c>
      <c r="C916" s="1" t="s">
        <v>39</v>
      </c>
      <c r="D916" s="1" t="s">
        <v>92</v>
      </c>
      <c r="E916" s="1" t="s">
        <v>606</v>
      </c>
      <c r="F916" s="3">
        <v>5227</v>
      </c>
    </row>
    <row r="917" spans="1:6">
      <c r="A917" s="55">
        <v>41458</v>
      </c>
      <c r="B917" s="1" t="s">
        <v>11</v>
      </c>
      <c r="C917" s="1" t="s">
        <v>99</v>
      </c>
      <c r="D917" s="1" t="s">
        <v>604</v>
      </c>
      <c r="E917" s="1" t="s">
        <v>600</v>
      </c>
      <c r="F917" s="3">
        <v>6028</v>
      </c>
    </row>
    <row r="918" spans="1:6">
      <c r="A918" s="55">
        <v>41459</v>
      </c>
      <c r="B918" s="1" t="s">
        <v>18</v>
      </c>
      <c r="C918" s="1" t="s">
        <v>61</v>
      </c>
      <c r="D918" s="1" t="s">
        <v>62</v>
      </c>
      <c r="E918" s="1" t="s">
        <v>602</v>
      </c>
      <c r="F918" s="3">
        <v>4037</v>
      </c>
    </row>
    <row r="919" spans="1:6">
      <c r="A919" s="55">
        <v>41463</v>
      </c>
      <c r="B919" s="1" t="s">
        <v>11</v>
      </c>
      <c r="C919" s="1" t="s">
        <v>39</v>
      </c>
      <c r="D919" s="1" t="s">
        <v>92</v>
      </c>
      <c r="E919" s="1" t="s">
        <v>602</v>
      </c>
      <c r="F919" s="3">
        <v>950</v>
      </c>
    </row>
    <row r="920" spans="1:6">
      <c r="A920" s="55">
        <v>41464</v>
      </c>
      <c r="B920" s="1" t="s">
        <v>11</v>
      </c>
      <c r="C920" s="1" t="s">
        <v>52</v>
      </c>
      <c r="D920" s="1" t="s">
        <v>612</v>
      </c>
      <c r="E920" s="1" t="s">
        <v>607</v>
      </c>
      <c r="F920" s="3">
        <v>1330</v>
      </c>
    </row>
    <row r="921" spans="1:6">
      <c r="A921" s="55">
        <v>41464</v>
      </c>
      <c r="B921" s="1" t="s">
        <v>4</v>
      </c>
      <c r="C921" s="1" t="s">
        <v>56</v>
      </c>
      <c r="D921" s="1" t="s">
        <v>610</v>
      </c>
      <c r="E921" s="1" t="s">
        <v>603</v>
      </c>
      <c r="F921" s="3">
        <v>3753</v>
      </c>
    </row>
    <row r="922" spans="1:6">
      <c r="A922" s="55">
        <v>41464</v>
      </c>
      <c r="B922" s="1" t="s">
        <v>601</v>
      </c>
      <c r="C922" s="1" t="s">
        <v>29</v>
      </c>
      <c r="D922" s="1" t="s">
        <v>31</v>
      </c>
      <c r="E922" s="1" t="s">
        <v>608</v>
      </c>
      <c r="F922" s="3">
        <v>4294</v>
      </c>
    </row>
    <row r="923" spans="1:6">
      <c r="A923" s="55">
        <v>41464</v>
      </c>
      <c r="B923" s="1" t="s">
        <v>11</v>
      </c>
      <c r="C923" s="1" t="s">
        <v>39</v>
      </c>
      <c r="D923" s="1" t="s">
        <v>89</v>
      </c>
      <c r="E923" s="1" t="s">
        <v>607</v>
      </c>
      <c r="F923" s="3">
        <v>4718</v>
      </c>
    </row>
    <row r="924" spans="1:6">
      <c r="A924" s="55">
        <v>41465</v>
      </c>
      <c r="B924" s="1" t="s">
        <v>11</v>
      </c>
      <c r="C924" s="1" t="s">
        <v>39</v>
      </c>
      <c r="D924" s="1" t="s">
        <v>89</v>
      </c>
      <c r="E924" s="1" t="s">
        <v>606</v>
      </c>
      <c r="F924" s="3">
        <v>5200</v>
      </c>
    </row>
    <row r="925" spans="1:6">
      <c r="A925" s="55">
        <v>41465</v>
      </c>
      <c r="B925" s="1" t="s">
        <v>18</v>
      </c>
      <c r="C925" s="1" t="s">
        <v>61</v>
      </c>
      <c r="D925" s="1" t="s">
        <v>62</v>
      </c>
      <c r="E925" s="1" t="s">
        <v>606</v>
      </c>
      <c r="F925" s="3">
        <v>6213</v>
      </c>
    </row>
    <row r="926" spans="1:6">
      <c r="A926" s="55">
        <v>41466</v>
      </c>
      <c r="B926" s="1" t="s">
        <v>11</v>
      </c>
      <c r="C926" s="1" t="s">
        <v>39</v>
      </c>
      <c r="D926" s="1" t="s">
        <v>92</v>
      </c>
      <c r="E926" s="1" t="s">
        <v>607</v>
      </c>
      <c r="F926" s="3">
        <v>6249</v>
      </c>
    </row>
    <row r="927" spans="1:6">
      <c r="A927" s="55">
        <v>41466</v>
      </c>
      <c r="B927" s="1" t="s">
        <v>11</v>
      </c>
      <c r="C927" s="1" t="s">
        <v>39</v>
      </c>
      <c r="D927" s="1" t="s">
        <v>89</v>
      </c>
      <c r="E927" s="1" t="s">
        <v>600</v>
      </c>
      <c r="F927" s="3">
        <v>4258</v>
      </c>
    </row>
    <row r="928" spans="1:6">
      <c r="A928" s="55">
        <v>41466</v>
      </c>
      <c r="B928" s="1" t="s">
        <v>11</v>
      </c>
      <c r="C928" s="1" t="s">
        <v>99</v>
      </c>
      <c r="D928" s="1" t="s">
        <v>604</v>
      </c>
      <c r="E928" s="1" t="s">
        <v>603</v>
      </c>
      <c r="F928" s="3">
        <v>1089</v>
      </c>
    </row>
    <row r="929" spans="1:6">
      <c r="A929" s="55">
        <v>41467</v>
      </c>
      <c r="B929" s="1" t="s">
        <v>11</v>
      </c>
      <c r="C929" s="1" t="s">
        <v>39</v>
      </c>
      <c r="D929" s="1" t="s">
        <v>50</v>
      </c>
      <c r="E929" s="1" t="s">
        <v>602</v>
      </c>
      <c r="F929" s="3">
        <v>4950</v>
      </c>
    </row>
    <row r="930" spans="1:6">
      <c r="A930" s="55">
        <v>41468</v>
      </c>
      <c r="B930" s="1" t="s">
        <v>11</v>
      </c>
      <c r="C930" s="1" t="s">
        <v>39</v>
      </c>
      <c r="D930" s="1" t="s">
        <v>50</v>
      </c>
      <c r="E930" s="1" t="s">
        <v>611</v>
      </c>
      <c r="F930" s="3">
        <v>3069</v>
      </c>
    </row>
    <row r="931" spans="1:6">
      <c r="A931" s="55">
        <v>41469</v>
      </c>
      <c r="B931" s="1" t="s">
        <v>18</v>
      </c>
      <c r="C931" s="1" t="s">
        <v>17</v>
      </c>
      <c r="D931" s="1" t="s">
        <v>87</v>
      </c>
      <c r="E931" s="1" t="s">
        <v>602</v>
      </c>
      <c r="F931" s="3">
        <v>1681</v>
      </c>
    </row>
    <row r="932" spans="1:6">
      <c r="A932" s="55">
        <v>41470</v>
      </c>
      <c r="B932" s="1" t="s">
        <v>11</v>
      </c>
      <c r="C932" s="1" t="s">
        <v>39</v>
      </c>
      <c r="D932" s="1" t="s">
        <v>92</v>
      </c>
      <c r="E932" s="1" t="s">
        <v>607</v>
      </c>
      <c r="F932" s="3">
        <v>1870</v>
      </c>
    </row>
    <row r="933" spans="1:6">
      <c r="A933" s="55">
        <v>41471</v>
      </c>
      <c r="B933" s="1" t="s">
        <v>11</v>
      </c>
      <c r="C933" s="1" t="s">
        <v>99</v>
      </c>
      <c r="D933" s="1" t="s">
        <v>604</v>
      </c>
      <c r="E933" s="1" t="s">
        <v>609</v>
      </c>
      <c r="F933" s="3">
        <v>1430</v>
      </c>
    </row>
    <row r="934" spans="1:6">
      <c r="A934" s="55">
        <v>41472</v>
      </c>
      <c r="B934" s="1" t="s">
        <v>18</v>
      </c>
      <c r="C934" s="1" t="s">
        <v>17</v>
      </c>
      <c r="D934" s="1" t="s">
        <v>87</v>
      </c>
      <c r="E934" s="1" t="s">
        <v>611</v>
      </c>
      <c r="F934" s="3">
        <v>744</v>
      </c>
    </row>
    <row r="935" spans="1:6">
      <c r="A935" s="55">
        <v>41472</v>
      </c>
      <c r="B935" s="1" t="s">
        <v>11</v>
      </c>
      <c r="C935" s="1" t="s">
        <v>39</v>
      </c>
      <c r="D935" s="1" t="s">
        <v>50</v>
      </c>
      <c r="E935" s="1" t="s">
        <v>608</v>
      </c>
      <c r="F935" s="3">
        <v>5347</v>
      </c>
    </row>
    <row r="936" spans="1:6">
      <c r="A936" s="55">
        <v>41473</v>
      </c>
      <c r="B936" s="1" t="s">
        <v>4</v>
      </c>
      <c r="C936" s="1" t="s">
        <v>44</v>
      </c>
      <c r="D936" s="1" t="s">
        <v>60</v>
      </c>
      <c r="E936" s="1" t="s">
        <v>608</v>
      </c>
      <c r="F936" s="3">
        <v>471</v>
      </c>
    </row>
    <row r="937" spans="1:6">
      <c r="A937" s="55">
        <v>41473</v>
      </c>
      <c r="B937" s="1" t="s">
        <v>11</v>
      </c>
      <c r="C937" s="1" t="s">
        <v>39</v>
      </c>
      <c r="D937" s="1" t="s">
        <v>92</v>
      </c>
      <c r="E937" s="1" t="s">
        <v>603</v>
      </c>
      <c r="F937" s="3">
        <v>758</v>
      </c>
    </row>
    <row r="938" spans="1:6">
      <c r="A938" s="55">
        <v>41474</v>
      </c>
      <c r="B938" s="1" t="s">
        <v>4</v>
      </c>
      <c r="C938" s="1" t="s">
        <v>3</v>
      </c>
      <c r="D938" s="1" t="s">
        <v>58</v>
      </c>
      <c r="E938" s="1" t="s">
        <v>609</v>
      </c>
      <c r="F938" s="3">
        <v>5582</v>
      </c>
    </row>
    <row r="939" spans="1:6">
      <c r="A939" s="55">
        <v>41475</v>
      </c>
      <c r="B939" s="1" t="s">
        <v>11</v>
      </c>
      <c r="C939" s="1" t="s">
        <v>39</v>
      </c>
      <c r="D939" s="1" t="s">
        <v>92</v>
      </c>
      <c r="E939" s="1" t="s">
        <v>609</v>
      </c>
      <c r="F939" s="3">
        <v>1590</v>
      </c>
    </row>
    <row r="940" spans="1:6">
      <c r="A940" s="55">
        <v>41476</v>
      </c>
      <c r="B940" s="1" t="s">
        <v>4</v>
      </c>
      <c r="C940" s="1" t="s">
        <v>3</v>
      </c>
      <c r="D940" s="1" t="s">
        <v>58</v>
      </c>
      <c r="E940" s="1" t="s">
        <v>608</v>
      </c>
      <c r="F940" s="3">
        <v>5407</v>
      </c>
    </row>
    <row r="941" spans="1:6">
      <c r="A941" s="55">
        <v>41479</v>
      </c>
      <c r="B941" s="1" t="s">
        <v>4</v>
      </c>
      <c r="C941" s="1" t="s">
        <v>56</v>
      </c>
      <c r="D941" s="1" t="s">
        <v>610</v>
      </c>
      <c r="E941" s="1" t="s">
        <v>611</v>
      </c>
      <c r="F941" s="3">
        <v>257</v>
      </c>
    </row>
    <row r="942" spans="1:6">
      <c r="A942" s="55">
        <v>41479</v>
      </c>
      <c r="B942" s="1" t="s">
        <v>4</v>
      </c>
      <c r="C942" s="1" t="s">
        <v>44</v>
      </c>
      <c r="D942" s="1" t="s">
        <v>60</v>
      </c>
      <c r="E942" s="1" t="s">
        <v>606</v>
      </c>
      <c r="F942" s="3">
        <v>5246</v>
      </c>
    </row>
    <row r="943" spans="1:6">
      <c r="A943" s="55">
        <v>41480</v>
      </c>
      <c r="B943" s="1" t="s">
        <v>11</v>
      </c>
      <c r="C943" s="1" t="s">
        <v>52</v>
      </c>
      <c r="D943" s="1" t="s">
        <v>86</v>
      </c>
      <c r="E943" s="1" t="s">
        <v>608</v>
      </c>
      <c r="F943" s="3">
        <v>5708</v>
      </c>
    </row>
    <row r="944" spans="1:6">
      <c r="A944" s="55">
        <v>41481</v>
      </c>
      <c r="B944" s="1" t="s">
        <v>11</v>
      </c>
      <c r="C944" s="1" t="s">
        <v>52</v>
      </c>
      <c r="D944" s="1" t="s">
        <v>86</v>
      </c>
      <c r="E944" s="1" t="s">
        <v>611</v>
      </c>
      <c r="F944" s="3">
        <v>5623</v>
      </c>
    </row>
    <row r="945" spans="1:6">
      <c r="A945" s="55">
        <v>41481</v>
      </c>
      <c r="B945" s="1" t="s">
        <v>601</v>
      </c>
      <c r="C945" s="1" t="s">
        <v>29</v>
      </c>
      <c r="D945" s="1" t="s">
        <v>31</v>
      </c>
      <c r="E945" s="1" t="s">
        <v>607</v>
      </c>
      <c r="F945" s="3">
        <v>3987</v>
      </c>
    </row>
    <row r="946" spans="1:6">
      <c r="A946" s="55">
        <v>41482</v>
      </c>
      <c r="B946" s="1" t="s">
        <v>4</v>
      </c>
      <c r="C946" s="1" t="s">
        <v>3</v>
      </c>
      <c r="D946" s="1" t="s">
        <v>70</v>
      </c>
      <c r="E946" s="1" t="s">
        <v>608</v>
      </c>
      <c r="F946" s="3">
        <v>2065</v>
      </c>
    </row>
    <row r="947" spans="1:6">
      <c r="A947" s="55">
        <v>41482</v>
      </c>
      <c r="B947" s="1" t="s">
        <v>4</v>
      </c>
      <c r="C947" s="1" t="s">
        <v>56</v>
      </c>
      <c r="D947" s="1" t="s">
        <v>610</v>
      </c>
      <c r="E947" s="1" t="s">
        <v>603</v>
      </c>
      <c r="F947" s="3">
        <v>6242</v>
      </c>
    </row>
    <row r="948" spans="1:6">
      <c r="A948" s="55">
        <v>41483</v>
      </c>
      <c r="B948" s="1" t="s">
        <v>601</v>
      </c>
      <c r="C948" s="1" t="s">
        <v>29</v>
      </c>
      <c r="D948" s="1" t="s">
        <v>31</v>
      </c>
      <c r="E948" s="1" t="s">
        <v>606</v>
      </c>
      <c r="F948" s="3">
        <v>251</v>
      </c>
    </row>
    <row r="949" spans="1:6">
      <c r="A949" s="55">
        <v>41483</v>
      </c>
      <c r="B949" s="1" t="s">
        <v>11</v>
      </c>
      <c r="C949" s="1" t="s">
        <v>39</v>
      </c>
      <c r="D949" s="1" t="s">
        <v>92</v>
      </c>
      <c r="E949" s="1" t="s">
        <v>606</v>
      </c>
      <c r="F949" s="3">
        <v>871</v>
      </c>
    </row>
    <row r="950" spans="1:6">
      <c r="A950" s="55">
        <v>41483</v>
      </c>
      <c r="B950" s="1" t="s">
        <v>4</v>
      </c>
      <c r="C950" s="1" t="s">
        <v>44</v>
      </c>
      <c r="D950" s="1" t="s">
        <v>60</v>
      </c>
      <c r="E950" s="1" t="s">
        <v>605</v>
      </c>
      <c r="F950" s="3">
        <v>5640</v>
      </c>
    </row>
    <row r="951" spans="1:6">
      <c r="A951" s="55">
        <v>41485</v>
      </c>
      <c r="B951" s="1" t="s">
        <v>18</v>
      </c>
      <c r="C951" s="1" t="s">
        <v>17</v>
      </c>
      <c r="D951" s="1" t="s">
        <v>87</v>
      </c>
      <c r="E951" s="1" t="s">
        <v>602</v>
      </c>
      <c r="F951" s="3">
        <v>3256</v>
      </c>
    </row>
    <row r="952" spans="1:6">
      <c r="A952" s="55">
        <v>41485</v>
      </c>
      <c r="B952" s="1" t="s">
        <v>18</v>
      </c>
      <c r="C952" s="1" t="s">
        <v>61</v>
      </c>
      <c r="D952" s="1" t="s">
        <v>62</v>
      </c>
      <c r="E952" s="1" t="s">
        <v>607</v>
      </c>
      <c r="F952" s="3">
        <v>865</v>
      </c>
    </row>
    <row r="953" spans="1:6">
      <c r="A953" s="55">
        <v>41486</v>
      </c>
      <c r="B953" s="1" t="s">
        <v>601</v>
      </c>
      <c r="C953" s="1" t="s">
        <v>29</v>
      </c>
      <c r="D953" s="1" t="s">
        <v>31</v>
      </c>
      <c r="E953" s="1" t="s">
        <v>609</v>
      </c>
      <c r="F953" s="3">
        <v>2967</v>
      </c>
    </row>
    <row r="954" spans="1:6">
      <c r="A954" s="55">
        <v>41486</v>
      </c>
      <c r="B954" s="1" t="s">
        <v>11</v>
      </c>
      <c r="C954" s="1" t="s">
        <v>39</v>
      </c>
      <c r="D954" s="1" t="s">
        <v>92</v>
      </c>
      <c r="E954" s="1" t="s">
        <v>602</v>
      </c>
      <c r="F954" s="3">
        <v>1401</v>
      </c>
    </row>
    <row r="955" spans="1:6">
      <c r="A955" s="55">
        <v>41487</v>
      </c>
      <c r="B955" s="1" t="s">
        <v>18</v>
      </c>
      <c r="C955" s="1" t="s">
        <v>61</v>
      </c>
      <c r="D955" s="1" t="s">
        <v>62</v>
      </c>
      <c r="E955" s="1" t="s">
        <v>602</v>
      </c>
      <c r="F955" s="3">
        <v>2886</v>
      </c>
    </row>
    <row r="956" spans="1:6">
      <c r="A956" s="55">
        <v>41490</v>
      </c>
      <c r="B956" s="1" t="s">
        <v>11</v>
      </c>
      <c r="C956" s="1" t="s">
        <v>52</v>
      </c>
      <c r="D956" s="1" t="s">
        <v>86</v>
      </c>
      <c r="E956" s="1" t="s">
        <v>608</v>
      </c>
      <c r="F956" s="3">
        <v>2511</v>
      </c>
    </row>
    <row r="957" spans="1:6">
      <c r="A957" s="55">
        <v>41490</v>
      </c>
      <c r="B957" s="1" t="s">
        <v>11</v>
      </c>
      <c r="C957" s="1" t="s">
        <v>52</v>
      </c>
      <c r="D957" s="1" t="s">
        <v>86</v>
      </c>
      <c r="E957" s="1" t="s">
        <v>609</v>
      </c>
      <c r="F957" s="3">
        <v>514</v>
      </c>
    </row>
    <row r="958" spans="1:6">
      <c r="A958" s="55">
        <v>41491</v>
      </c>
      <c r="B958" s="1" t="s">
        <v>4</v>
      </c>
      <c r="C958" s="1" t="s">
        <v>3</v>
      </c>
      <c r="D958" s="1" t="s">
        <v>58</v>
      </c>
      <c r="E958" s="1" t="s">
        <v>611</v>
      </c>
      <c r="F958" s="3">
        <v>1935</v>
      </c>
    </row>
    <row r="959" spans="1:6">
      <c r="A959" s="55">
        <v>41491</v>
      </c>
      <c r="B959" s="1" t="s">
        <v>11</v>
      </c>
      <c r="C959" s="1" t="s">
        <v>52</v>
      </c>
      <c r="D959" s="1" t="s">
        <v>612</v>
      </c>
      <c r="E959" s="1" t="s">
        <v>605</v>
      </c>
      <c r="F959" s="3">
        <v>1643</v>
      </c>
    </row>
    <row r="960" spans="1:6">
      <c r="A960" s="55">
        <v>41491</v>
      </c>
      <c r="B960" s="1" t="s">
        <v>4</v>
      </c>
      <c r="C960" s="1" t="s">
        <v>3</v>
      </c>
      <c r="D960" s="1" t="s">
        <v>58</v>
      </c>
      <c r="E960" s="1" t="s">
        <v>607</v>
      </c>
      <c r="F960" s="3">
        <v>5317</v>
      </c>
    </row>
    <row r="961" spans="1:6">
      <c r="A961" s="55">
        <v>41492</v>
      </c>
      <c r="B961" s="1" t="s">
        <v>18</v>
      </c>
      <c r="C961" s="1" t="s">
        <v>61</v>
      </c>
      <c r="D961" s="1" t="s">
        <v>62</v>
      </c>
      <c r="E961" s="1" t="s">
        <v>602</v>
      </c>
      <c r="F961" s="3">
        <v>2436</v>
      </c>
    </row>
    <row r="962" spans="1:6">
      <c r="A962" s="55">
        <v>41492</v>
      </c>
      <c r="B962" s="1" t="s">
        <v>4</v>
      </c>
      <c r="C962" s="1" t="s">
        <v>44</v>
      </c>
      <c r="D962" s="1" t="s">
        <v>60</v>
      </c>
      <c r="E962" s="1" t="s">
        <v>605</v>
      </c>
      <c r="F962" s="3">
        <v>3190</v>
      </c>
    </row>
    <row r="963" spans="1:6">
      <c r="A963" s="55">
        <v>41493</v>
      </c>
      <c r="B963" s="1" t="s">
        <v>11</v>
      </c>
      <c r="C963" s="1" t="s">
        <v>52</v>
      </c>
      <c r="D963" s="1" t="s">
        <v>612</v>
      </c>
      <c r="E963" s="1" t="s">
        <v>605</v>
      </c>
      <c r="F963" s="3">
        <v>6168</v>
      </c>
    </row>
    <row r="964" spans="1:6">
      <c r="A964" s="55">
        <v>41493</v>
      </c>
      <c r="B964" s="1" t="s">
        <v>11</v>
      </c>
      <c r="C964" s="1" t="s">
        <v>39</v>
      </c>
      <c r="D964" s="1" t="s">
        <v>92</v>
      </c>
      <c r="E964" s="1" t="s">
        <v>608</v>
      </c>
      <c r="F964" s="3">
        <v>6357</v>
      </c>
    </row>
    <row r="965" spans="1:6">
      <c r="A965" s="55">
        <v>41493</v>
      </c>
      <c r="B965" s="1" t="s">
        <v>11</v>
      </c>
      <c r="C965" s="1" t="s">
        <v>52</v>
      </c>
      <c r="D965" s="1" t="s">
        <v>86</v>
      </c>
      <c r="E965" s="1" t="s">
        <v>605</v>
      </c>
      <c r="F965" s="3">
        <v>2635</v>
      </c>
    </row>
    <row r="966" spans="1:6">
      <c r="A966" s="55">
        <v>41494</v>
      </c>
      <c r="B966" s="1" t="s">
        <v>11</v>
      </c>
      <c r="C966" s="1" t="s">
        <v>39</v>
      </c>
      <c r="D966" s="1" t="s">
        <v>50</v>
      </c>
      <c r="E966" s="1" t="s">
        <v>606</v>
      </c>
      <c r="F966" s="3">
        <v>6423</v>
      </c>
    </row>
    <row r="967" spans="1:6">
      <c r="A967" s="55">
        <v>41495</v>
      </c>
      <c r="B967" s="1" t="s">
        <v>18</v>
      </c>
      <c r="C967" s="1" t="s">
        <v>17</v>
      </c>
      <c r="D967" s="1" t="s">
        <v>87</v>
      </c>
      <c r="E967" s="1" t="s">
        <v>605</v>
      </c>
      <c r="F967" s="3">
        <v>3768</v>
      </c>
    </row>
    <row r="968" spans="1:6">
      <c r="A968" s="55">
        <v>41496</v>
      </c>
      <c r="B968" s="1" t="s">
        <v>11</v>
      </c>
      <c r="C968" s="1" t="s">
        <v>52</v>
      </c>
      <c r="D968" s="1" t="s">
        <v>86</v>
      </c>
      <c r="E968" s="1" t="s">
        <v>605</v>
      </c>
      <c r="F968" s="3">
        <v>2615</v>
      </c>
    </row>
    <row r="969" spans="1:6">
      <c r="A969" s="55">
        <v>41497</v>
      </c>
      <c r="B969" s="1" t="s">
        <v>4</v>
      </c>
      <c r="C969" s="1" t="s">
        <v>3</v>
      </c>
      <c r="D969" s="1" t="s">
        <v>70</v>
      </c>
      <c r="E969" s="1" t="s">
        <v>602</v>
      </c>
      <c r="F969" s="3">
        <v>5352</v>
      </c>
    </row>
    <row r="970" spans="1:6">
      <c r="A970" s="55">
        <v>41498</v>
      </c>
      <c r="B970" s="1" t="s">
        <v>11</v>
      </c>
      <c r="C970" s="1" t="s">
        <v>99</v>
      </c>
      <c r="D970" s="1" t="s">
        <v>604</v>
      </c>
      <c r="E970" s="1" t="s">
        <v>600</v>
      </c>
      <c r="F970" s="3">
        <v>4082</v>
      </c>
    </row>
    <row r="971" spans="1:6">
      <c r="A971" s="55">
        <v>41499</v>
      </c>
      <c r="B971" s="1" t="s">
        <v>18</v>
      </c>
      <c r="C971" s="1" t="s">
        <v>61</v>
      </c>
      <c r="D971" s="1" t="s">
        <v>62</v>
      </c>
      <c r="E971" s="1" t="s">
        <v>611</v>
      </c>
      <c r="F971" s="3">
        <v>2175</v>
      </c>
    </row>
    <row r="972" spans="1:6">
      <c r="A972" s="55">
        <v>41499</v>
      </c>
      <c r="B972" s="1" t="s">
        <v>11</v>
      </c>
      <c r="C972" s="1" t="s">
        <v>39</v>
      </c>
      <c r="D972" s="1" t="s">
        <v>50</v>
      </c>
      <c r="E972" s="1" t="s">
        <v>608</v>
      </c>
      <c r="F972" s="3">
        <v>2415</v>
      </c>
    </row>
    <row r="973" spans="1:6">
      <c r="A973" s="55">
        <v>41500</v>
      </c>
      <c r="B973" s="1" t="s">
        <v>11</v>
      </c>
      <c r="C973" s="1" t="s">
        <v>52</v>
      </c>
      <c r="D973" s="1" t="s">
        <v>86</v>
      </c>
      <c r="E973" s="1" t="s">
        <v>600</v>
      </c>
      <c r="F973" s="3">
        <v>3850</v>
      </c>
    </row>
    <row r="974" spans="1:6">
      <c r="A974" s="55">
        <v>41503</v>
      </c>
      <c r="B974" s="1" t="s">
        <v>4</v>
      </c>
      <c r="C974" s="1" t="s">
        <v>3</v>
      </c>
      <c r="D974" s="1" t="s">
        <v>58</v>
      </c>
      <c r="E974" s="1" t="s">
        <v>611</v>
      </c>
      <c r="F974" s="3">
        <v>3944</v>
      </c>
    </row>
    <row r="975" spans="1:6">
      <c r="A975" s="55">
        <v>41503</v>
      </c>
      <c r="B975" s="1" t="s">
        <v>18</v>
      </c>
      <c r="C975" s="1" t="s">
        <v>61</v>
      </c>
      <c r="D975" s="1" t="s">
        <v>62</v>
      </c>
      <c r="E975" s="1" t="s">
        <v>606</v>
      </c>
      <c r="F975" s="3">
        <v>797</v>
      </c>
    </row>
    <row r="976" spans="1:6">
      <c r="A976" s="55">
        <v>41504</v>
      </c>
      <c r="B976" s="1" t="s">
        <v>11</v>
      </c>
      <c r="C976" s="1" t="s">
        <v>39</v>
      </c>
      <c r="D976" s="1" t="s">
        <v>89</v>
      </c>
      <c r="E976" s="1" t="s">
        <v>600</v>
      </c>
      <c r="F976" s="3">
        <v>6008</v>
      </c>
    </row>
    <row r="977" spans="1:6">
      <c r="A977" s="55">
        <v>41505</v>
      </c>
      <c r="B977" s="1" t="s">
        <v>11</v>
      </c>
      <c r="C977" s="1" t="s">
        <v>52</v>
      </c>
      <c r="D977" s="1" t="s">
        <v>612</v>
      </c>
      <c r="E977" s="1" t="s">
        <v>607</v>
      </c>
      <c r="F977" s="3">
        <v>3017</v>
      </c>
    </row>
    <row r="978" spans="1:6">
      <c r="A978" s="55">
        <v>41505</v>
      </c>
      <c r="B978" s="1" t="s">
        <v>11</v>
      </c>
      <c r="C978" s="1" t="s">
        <v>39</v>
      </c>
      <c r="D978" s="1" t="s">
        <v>92</v>
      </c>
      <c r="E978" s="1" t="s">
        <v>606</v>
      </c>
      <c r="F978" s="3">
        <v>6059</v>
      </c>
    </row>
    <row r="979" spans="1:6">
      <c r="A979" s="55">
        <v>41505</v>
      </c>
      <c r="B979" s="1" t="s">
        <v>11</v>
      </c>
      <c r="C979" s="1" t="s">
        <v>39</v>
      </c>
      <c r="D979" s="1" t="s">
        <v>92</v>
      </c>
      <c r="E979" s="1" t="s">
        <v>608</v>
      </c>
      <c r="F979" s="3">
        <v>4590</v>
      </c>
    </row>
    <row r="980" spans="1:6">
      <c r="A980" s="55">
        <v>41506</v>
      </c>
      <c r="B980" s="1" t="s">
        <v>11</v>
      </c>
      <c r="C980" s="1" t="s">
        <v>39</v>
      </c>
      <c r="D980" s="1" t="s">
        <v>50</v>
      </c>
      <c r="E980" s="1" t="s">
        <v>603</v>
      </c>
      <c r="F980" s="3">
        <v>5413</v>
      </c>
    </row>
    <row r="981" spans="1:6">
      <c r="A981" s="55">
        <v>41506</v>
      </c>
      <c r="B981" s="1" t="s">
        <v>11</v>
      </c>
      <c r="C981" s="1" t="s">
        <v>39</v>
      </c>
      <c r="D981" s="1" t="s">
        <v>50</v>
      </c>
      <c r="E981" s="1" t="s">
        <v>609</v>
      </c>
      <c r="F981" s="3">
        <v>4992</v>
      </c>
    </row>
    <row r="982" spans="1:6">
      <c r="A982" s="55">
        <v>41507</v>
      </c>
      <c r="B982" s="1" t="s">
        <v>11</v>
      </c>
      <c r="C982" s="1" t="s">
        <v>52</v>
      </c>
      <c r="D982" s="1" t="s">
        <v>86</v>
      </c>
      <c r="E982" s="1" t="s">
        <v>602</v>
      </c>
      <c r="F982" s="3">
        <v>5741</v>
      </c>
    </row>
    <row r="983" spans="1:6">
      <c r="A983" s="55">
        <v>41507</v>
      </c>
      <c r="B983" s="1" t="s">
        <v>11</v>
      </c>
      <c r="C983" s="1" t="s">
        <v>39</v>
      </c>
      <c r="D983" s="1" t="s">
        <v>89</v>
      </c>
      <c r="E983" s="1" t="s">
        <v>605</v>
      </c>
      <c r="F983" s="3">
        <v>3271</v>
      </c>
    </row>
    <row r="984" spans="1:6">
      <c r="A984" s="55">
        <v>41509</v>
      </c>
      <c r="B984" s="1" t="s">
        <v>11</v>
      </c>
      <c r="C984" s="1" t="s">
        <v>39</v>
      </c>
      <c r="D984" s="1" t="s">
        <v>92</v>
      </c>
      <c r="E984" s="1" t="s">
        <v>609</v>
      </c>
      <c r="F984" s="3">
        <v>2243</v>
      </c>
    </row>
    <row r="985" spans="1:6">
      <c r="A985" s="55">
        <v>41510</v>
      </c>
      <c r="B985" s="1" t="s">
        <v>11</v>
      </c>
      <c r="C985" s="1" t="s">
        <v>39</v>
      </c>
      <c r="D985" s="1" t="s">
        <v>92</v>
      </c>
      <c r="E985" s="1" t="s">
        <v>608</v>
      </c>
      <c r="F985" s="3">
        <v>1961</v>
      </c>
    </row>
    <row r="986" spans="1:6">
      <c r="A986" s="55">
        <v>41510</v>
      </c>
      <c r="B986" s="1" t="s">
        <v>11</v>
      </c>
      <c r="C986" s="1" t="s">
        <v>99</v>
      </c>
      <c r="D986" s="1" t="s">
        <v>604</v>
      </c>
      <c r="E986" s="1" t="s">
        <v>611</v>
      </c>
      <c r="F986" s="3">
        <v>2163</v>
      </c>
    </row>
    <row r="987" spans="1:6">
      <c r="A987" s="55">
        <v>41510</v>
      </c>
      <c r="B987" s="1" t="s">
        <v>11</v>
      </c>
      <c r="C987" s="1" t="s">
        <v>39</v>
      </c>
      <c r="D987" s="1" t="s">
        <v>50</v>
      </c>
      <c r="E987" s="1" t="s">
        <v>603</v>
      </c>
      <c r="F987" s="3">
        <v>3846</v>
      </c>
    </row>
    <row r="988" spans="1:6">
      <c r="A988" s="55">
        <v>41512</v>
      </c>
      <c r="B988" s="1" t="s">
        <v>11</v>
      </c>
      <c r="C988" s="1" t="s">
        <v>52</v>
      </c>
      <c r="D988" s="1" t="s">
        <v>86</v>
      </c>
      <c r="E988" s="1" t="s">
        <v>607</v>
      </c>
      <c r="F988" s="3">
        <v>898</v>
      </c>
    </row>
    <row r="989" spans="1:6">
      <c r="A989" s="55">
        <v>41513</v>
      </c>
      <c r="B989" s="1" t="s">
        <v>4</v>
      </c>
      <c r="C989" s="1" t="s">
        <v>44</v>
      </c>
      <c r="D989" s="1" t="s">
        <v>60</v>
      </c>
      <c r="E989" s="1" t="s">
        <v>609</v>
      </c>
      <c r="F989" s="3">
        <v>1493</v>
      </c>
    </row>
    <row r="990" spans="1:6">
      <c r="A990" s="55">
        <v>41514</v>
      </c>
      <c r="B990" s="1" t="s">
        <v>18</v>
      </c>
      <c r="C990" s="1" t="s">
        <v>17</v>
      </c>
      <c r="D990" s="1" t="s">
        <v>87</v>
      </c>
      <c r="E990" s="1" t="s">
        <v>607</v>
      </c>
      <c r="F990" s="3">
        <v>3820</v>
      </c>
    </row>
    <row r="991" spans="1:6">
      <c r="A991" s="55">
        <v>41514</v>
      </c>
      <c r="B991" s="1" t="s">
        <v>18</v>
      </c>
      <c r="C991" s="1" t="s">
        <v>61</v>
      </c>
      <c r="D991" s="1" t="s">
        <v>62</v>
      </c>
      <c r="E991" s="1" t="s">
        <v>602</v>
      </c>
      <c r="F991" s="3">
        <v>5996</v>
      </c>
    </row>
    <row r="992" spans="1:6">
      <c r="A992" s="55">
        <v>41514</v>
      </c>
      <c r="B992" s="1" t="s">
        <v>11</v>
      </c>
      <c r="C992" s="1" t="s">
        <v>39</v>
      </c>
      <c r="D992" s="1" t="s">
        <v>92</v>
      </c>
      <c r="E992" s="1" t="s">
        <v>603</v>
      </c>
      <c r="F992" s="3">
        <v>5420</v>
      </c>
    </row>
    <row r="993" spans="1:6">
      <c r="A993" s="55">
        <v>41514</v>
      </c>
      <c r="B993" s="1" t="s">
        <v>11</v>
      </c>
      <c r="C993" s="1" t="s">
        <v>39</v>
      </c>
      <c r="D993" s="1" t="s">
        <v>50</v>
      </c>
      <c r="E993" s="1" t="s">
        <v>605</v>
      </c>
      <c r="F993" s="3">
        <v>5824</v>
      </c>
    </row>
    <row r="994" spans="1:6">
      <c r="A994" s="55">
        <v>41514</v>
      </c>
      <c r="B994" s="1" t="s">
        <v>11</v>
      </c>
      <c r="C994" s="1" t="s">
        <v>39</v>
      </c>
      <c r="D994" s="1" t="s">
        <v>92</v>
      </c>
      <c r="E994" s="1" t="s">
        <v>608</v>
      </c>
      <c r="F994" s="3">
        <v>1994</v>
      </c>
    </row>
    <row r="995" spans="1:6">
      <c r="A995" s="55">
        <v>41516</v>
      </c>
      <c r="B995" s="1" t="s">
        <v>601</v>
      </c>
      <c r="C995" s="1" t="s">
        <v>29</v>
      </c>
      <c r="D995" s="1" t="s">
        <v>31</v>
      </c>
      <c r="E995" s="1" t="s">
        <v>603</v>
      </c>
      <c r="F995" s="3">
        <v>4689</v>
      </c>
    </row>
    <row r="996" spans="1:6">
      <c r="A996" s="55">
        <v>41516</v>
      </c>
      <c r="B996" s="1" t="s">
        <v>11</v>
      </c>
      <c r="C996" s="1" t="s">
        <v>99</v>
      </c>
      <c r="D996" s="1" t="s">
        <v>604</v>
      </c>
      <c r="E996" s="1" t="s">
        <v>605</v>
      </c>
      <c r="F996" s="3">
        <v>1668</v>
      </c>
    </row>
    <row r="997" spans="1:6">
      <c r="A997" s="55">
        <v>41518</v>
      </c>
      <c r="B997" s="1" t="s">
        <v>11</v>
      </c>
      <c r="C997" s="1" t="s">
        <v>52</v>
      </c>
      <c r="D997" s="1" t="s">
        <v>86</v>
      </c>
      <c r="E997" s="1" t="s">
        <v>605</v>
      </c>
      <c r="F997" s="3">
        <v>1966</v>
      </c>
    </row>
    <row r="998" spans="1:6">
      <c r="A998" s="55">
        <v>41518</v>
      </c>
      <c r="B998" s="1" t="s">
        <v>18</v>
      </c>
      <c r="C998" s="1" t="s">
        <v>61</v>
      </c>
      <c r="D998" s="1" t="s">
        <v>62</v>
      </c>
      <c r="E998" s="1" t="s">
        <v>608</v>
      </c>
      <c r="F998" s="3">
        <v>3105</v>
      </c>
    </row>
    <row r="999" spans="1:6">
      <c r="A999" s="55">
        <v>41519</v>
      </c>
      <c r="B999" s="1" t="s">
        <v>11</v>
      </c>
      <c r="C999" s="1" t="s">
        <v>52</v>
      </c>
      <c r="D999" s="1" t="s">
        <v>86</v>
      </c>
      <c r="E999" s="1" t="s">
        <v>607</v>
      </c>
      <c r="F999" s="3">
        <v>5411</v>
      </c>
    </row>
    <row r="1000" spans="1:6">
      <c r="A1000" s="55">
        <v>41520</v>
      </c>
      <c r="B1000" s="1" t="s">
        <v>11</v>
      </c>
      <c r="C1000" s="1" t="s">
        <v>52</v>
      </c>
      <c r="D1000" s="1" t="s">
        <v>86</v>
      </c>
      <c r="E1000" s="1" t="s">
        <v>609</v>
      </c>
      <c r="F1000" s="3">
        <v>3656</v>
      </c>
    </row>
    <row r="1001" spans="1:6">
      <c r="A1001" s="55">
        <v>41521</v>
      </c>
      <c r="B1001" s="1" t="s">
        <v>11</v>
      </c>
      <c r="C1001" s="1" t="s">
        <v>99</v>
      </c>
      <c r="D1001" s="1" t="s">
        <v>604</v>
      </c>
      <c r="E1001" s="1" t="s">
        <v>603</v>
      </c>
      <c r="F1001" s="3">
        <v>4719</v>
      </c>
    </row>
    <row r="1002" spans="1:6">
      <c r="A1002" s="55">
        <v>41522</v>
      </c>
      <c r="B1002" s="1" t="s">
        <v>4</v>
      </c>
      <c r="C1002" s="1" t="s">
        <v>44</v>
      </c>
      <c r="D1002" s="1" t="s">
        <v>60</v>
      </c>
      <c r="E1002" s="1" t="s">
        <v>608</v>
      </c>
      <c r="F1002" s="3">
        <v>842</v>
      </c>
    </row>
    <row r="1003" spans="1:6">
      <c r="A1003" s="55">
        <v>41523</v>
      </c>
      <c r="B1003" s="1" t="s">
        <v>11</v>
      </c>
      <c r="C1003" s="1" t="s">
        <v>39</v>
      </c>
      <c r="D1003" s="1" t="s">
        <v>92</v>
      </c>
      <c r="E1003" s="1" t="s">
        <v>609</v>
      </c>
      <c r="F1003" s="3">
        <v>6157</v>
      </c>
    </row>
    <row r="1004" spans="1:6">
      <c r="A1004" s="55">
        <v>41523</v>
      </c>
      <c r="B1004" s="1" t="s">
        <v>11</v>
      </c>
      <c r="C1004" s="1" t="s">
        <v>52</v>
      </c>
      <c r="D1004" s="1" t="s">
        <v>86</v>
      </c>
      <c r="E1004" s="1" t="s">
        <v>605</v>
      </c>
      <c r="F1004" s="3">
        <v>2410</v>
      </c>
    </row>
    <row r="1005" spans="1:6">
      <c r="A1005" s="55">
        <v>41523</v>
      </c>
      <c r="B1005" s="1" t="s">
        <v>11</v>
      </c>
      <c r="C1005" s="1" t="s">
        <v>39</v>
      </c>
      <c r="D1005" s="1" t="s">
        <v>92</v>
      </c>
      <c r="E1005" s="1" t="s">
        <v>602</v>
      </c>
      <c r="F1005" s="3">
        <v>5502</v>
      </c>
    </row>
    <row r="1006" spans="1:6">
      <c r="A1006" s="55">
        <v>41523</v>
      </c>
      <c r="B1006" s="1" t="s">
        <v>601</v>
      </c>
      <c r="C1006" s="1" t="s">
        <v>29</v>
      </c>
      <c r="D1006" s="1" t="s">
        <v>31</v>
      </c>
      <c r="E1006" s="1" t="s">
        <v>607</v>
      </c>
      <c r="F1006" s="3">
        <v>4716</v>
      </c>
    </row>
    <row r="1007" spans="1:6">
      <c r="A1007" s="55">
        <v>41523</v>
      </c>
      <c r="B1007" s="1" t="s">
        <v>11</v>
      </c>
      <c r="C1007" s="1" t="s">
        <v>39</v>
      </c>
      <c r="D1007" s="1" t="s">
        <v>50</v>
      </c>
      <c r="E1007" s="1" t="s">
        <v>611</v>
      </c>
      <c r="F1007" s="3">
        <v>5406</v>
      </c>
    </row>
    <row r="1008" spans="1:6">
      <c r="A1008" s="55">
        <v>41523</v>
      </c>
      <c r="B1008" s="1" t="s">
        <v>11</v>
      </c>
      <c r="C1008" s="1" t="s">
        <v>99</v>
      </c>
      <c r="D1008" s="1" t="s">
        <v>604</v>
      </c>
      <c r="E1008" s="1" t="s">
        <v>605</v>
      </c>
      <c r="F1008" s="3">
        <v>1345</v>
      </c>
    </row>
    <row r="1009" spans="1:6">
      <c r="A1009" s="55">
        <v>41525</v>
      </c>
      <c r="B1009" s="1" t="s">
        <v>4</v>
      </c>
      <c r="C1009" s="1" t="s">
        <v>3</v>
      </c>
      <c r="D1009" s="1" t="s">
        <v>58</v>
      </c>
      <c r="E1009" s="1" t="s">
        <v>607</v>
      </c>
      <c r="F1009" s="3">
        <v>3457</v>
      </c>
    </row>
    <row r="1010" spans="1:6">
      <c r="A1010" s="55">
        <v>41526</v>
      </c>
      <c r="B1010" s="1" t="s">
        <v>11</v>
      </c>
      <c r="C1010" s="1" t="s">
        <v>39</v>
      </c>
      <c r="D1010" s="1" t="s">
        <v>92</v>
      </c>
      <c r="E1010" s="1" t="s">
        <v>608</v>
      </c>
      <c r="F1010" s="3">
        <v>2069</v>
      </c>
    </row>
    <row r="1011" spans="1:6">
      <c r="A1011" s="55">
        <v>41526</v>
      </c>
      <c r="B1011" s="1" t="s">
        <v>18</v>
      </c>
      <c r="C1011" s="1" t="s">
        <v>61</v>
      </c>
      <c r="D1011" s="1" t="s">
        <v>62</v>
      </c>
      <c r="E1011" s="1" t="s">
        <v>605</v>
      </c>
      <c r="F1011" s="3">
        <v>2431</v>
      </c>
    </row>
    <row r="1012" spans="1:6">
      <c r="A1012" s="55">
        <v>41526</v>
      </c>
      <c r="B1012" s="1" t="s">
        <v>11</v>
      </c>
      <c r="C1012" s="1" t="s">
        <v>39</v>
      </c>
      <c r="D1012" s="1" t="s">
        <v>92</v>
      </c>
      <c r="E1012" s="1" t="s">
        <v>607</v>
      </c>
      <c r="F1012" s="3">
        <v>557</v>
      </c>
    </row>
    <row r="1013" spans="1:6">
      <c r="A1013" s="55">
        <v>41528</v>
      </c>
      <c r="B1013" s="1" t="s">
        <v>11</v>
      </c>
      <c r="C1013" s="1" t="s">
        <v>39</v>
      </c>
      <c r="D1013" s="1" t="s">
        <v>92</v>
      </c>
      <c r="E1013" s="1" t="s">
        <v>602</v>
      </c>
      <c r="F1013" s="3">
        <v>6335</v>
      </c>
    </row>
    <row r="1014" spans="1:6">
      <c r="A1014" s="55">
        <v>41528</v>
      </c>
      <c r="B1014" s="1" t="s">
        <v>11</v>
      </c>
      <c r="C1014" s="1" t="s">
        <v>39</v>
      </c>
      <c r="D1014" s="1" t="s">
        <v>50</v>
      </c>
      <c r="E1014" s="1" t="s">
        <v>602</v>
      </c>
      <c r="F1014" s="3">
        <v>2865</v>
      </c>
    </row>
    <row r="1015" spans="1:6">
      <c r="A1015" s="55">
        <v>41530</v>
      </c>
      <c r="B1015" s="1" t="s">
        <v>11</v>
      </c>
      <c r="C1015" s="1" t="s">
        <v>39</v>
      </c>
      <c r="D1015" s="1" t="s">
        <v>50</v>
      </c>
      <c r="E1015" s="1" t="s">
        <v>608</v>
      </c>
      <c r="F1015" s="3">
        <v>1807</v>
      </c>
    </row>
    <row r="1016" spans="1:6">
      <c r="A1016" s="55">
        <v>41532</v>
      </c>
      <c r="B1016" s="1" t="s">
        <v>11</v>
      </c>
      <c r="C1016" s="1" t="s">
        <v>52</v>
      </c>
      <c r="D1016" s="1" t="s">
        <v>612</v>
      </c>
      <c r="E1016" s="1" t="s">
        <v>602</v>
      </c>
      <c r="F1016" s="3">
        <v>4026</v>
      </c>
    </row>
    <row r="1017" spans="1:6">
      <c r="A1017" s="55">
        <v>41532</v>
      </c>
      <c r="B1017" s="1" t="s">
        <v>11</v>
      </c>
      <c r="C1017" s="1" t="s">
        <v>52</v>
      </c>
      <c r="D1017" s="1" t="s">
        <v>86</v>
      </c>
      <c r="E1017" s="1" t="s">
        <v>603</v>
      </c>
      <c r="F1017" s="3">
        <v>3663</v>
      </c>
    </row>
    <row r="1018" spans="1:6">
      <c r="A1018" s="55">
        <v>41532</v>
      </c>
      <c r="B1018" s="1" t="s">
        <v>18</v>
      </c>
      <c r="C1018" s="1" t="s">
        <v>17</v>
      </c>
      <c r="D1018" s="1" t="s">
        <v>87</v>
      </c>
      <c r="E1018" s="1" t="s">
        <v>603</v>
      </c>
      <c r="F1018" s="3">
        <v>4422</v>
      </c>
    </row>
    <row r="1019" spans="1:6">
      <c r="A1019" s="55">
        <v>41533</v>
      </c>
      <c r="B1019" s="1" t="s">
        <v>11</v>
      </c>
      <c r="C1019" s="1" t="s">
        <v>39</v>
      </c>
      <c r="D1019" s="1" t="s">
        <v>89</v>
      </c>
      <c r="E1019" s="1" t="s">
        <v>603</v>
      </c>
      <c r="F1019" s="3">
        <v>3869</v>
      </c>
    </row>
    <row r="1020" spans="1:6">
      <c r="A1020" s="55">
        <v>41534</v>
      </c>
      <c r="B1020" s="1" t="s">
        <v>11</v>
      </c>
      <c r="C1020" s="1" t="s">
        <v>52</v>
      </c>
      <c r="D1020" s="1" t="s">
        <v>86</v>
      </c>
      <c r="E1020" s="1" t="s">
        <v>606</v>
      </c>
      <c r="F1020" s="3">
        <v>2109</v>
      </c>
    </row>
    <row r="1021" spans="1:6">
      <c r="A1021" s="55">
        <v>41535</v>
      </c>
      <c r="B1021" s="1" t="s">
        <v>11</v>
      </c>
      <c r="C1021" s="1" t="s">
        <v>39</v>
      </c>
      <c r="D1021" s="1" t="s">
        <v>92</v>
      </c>
      <c r="E1021" s="1" t="s">
        <v>609</v>
      </c>
      <c r="F1021" s="3">
        <v>5346</v>
      </c>
    </row>
    <row r="1022" spans="1:6">
      <c r="A1022" s="55">
        <v>41535</v>
      </c>
      <c r="B1022" s="1" t="s">
        <v>11</v>
      </c>
      <c r="C1022" s="1" t="s">
        <v>39</v>
      </c>
      <c r="D1022" s="1" t="s">
        <v>92</v>
      </c>
      <c r="E1022" s="1" t="s">
        <v>607</v>
      </c>
      <c r="F1022" s="3">
        <v>1002</v>
      </c>
    </row>
    <row r="1023" spans="1:6">
      <c r="A1023" s="55">
        <v>41535</v>
      </c>
      <c r="B1023" s="1" t="s">
        <v>11</v>
      </c>
      <c r="C1023" s="1" t="s">
        <v>39</v>
      </c>
      <c r="D1023" s="1" t="s">
        <v>50</v>
      </c>
      <c r="E1023" s="1" t="s">
        <v>605</v>
      </c>
      <c r="F1023" s="3">
        <v>3312</v>
      </c>
    </row>
    <row r="1024" spans="1:6">
      <c r="A1024" s="55">
        <v>41536</v>
      </c>
      <c r="B1024" s="1" t="s">
        <v>11</v>
      </c>
      <c r="C1024" s="1" t="s">
        <v>52</v>
      </c>
      <c r="D1024" s="1" t="s">
        <v>86</v>
      </c>
      <c r="E1024" s="1" t="s">
        <v>602</v>
      </c>
      <c r="F1024" s="3">
        <v>1695</v>
      </c>
    </row>
    <row r="1025" spans="1:6">
      <c r="A1025" s="55">
        <v>41536</v>
      </c>
      <c r="B1025" s="1" t="s">
        <v>11</v>
      </c>
      <c r="C1025" s="1" t="s">
        <v>39</v>
      </c>
      <c r="D1025" s="1" t="s">
        <v>89</v>
      </c>
      <c r="E1025" s="1" t="s">
        <v>611</v>
      </c>
      <c r="F1025" s="3">
        <v>4229</v>
      </c>
    </row>
    <row r="1026" spans="1:6">
      <c r="A1026" s="55">
        <v>41538</v>
      </c>
      <c r="B1026" s="1" t="s">
        <v>11</v>
      </c>
      <c r="C1026" s="1" t="s">
        <v>52</v>
      </c>
      <c r="D1026" s="1" t="s">
        <v>86</v>
      </c>
      <c r="E1026" s="1" t="s">
        <v>606</v>
      </c>
      <c r="F1026" s="3">
        <v>1267</v>
      </c>
    </row>
    <row r="1027" spans="1:6">
      <c r="A1027" s="55">
        <v>41539</v>
      </c>
      <c r="B1027" s="1" t="s">
        <v>4</v>
      </c>
      <c r="C1027" s="1" t="s">
        <v>3</v>
      </c>
      <c r="D1027" s="1" t="s">
        <v>58</v>
      </c>
      <c r="E1027" s="1" t="s">
        <v>608</v>
      </c>
      <c r="F1027" s="3">
        <v>5232</v>
      </c>
    </row>
    <row r="1028" spans="1:6">
      <c r="A1028" s="55">
        <v>41540</v>
      </c>
      <c r="B1028" s="1" t="s">
        <v>18</v>
      </c>
      <c r="C1028" s="1" t="s">
        <v>61</v>
      </c>
      <c r="D1028" s="1" t="s">
        <v>62</v>
      </c>
      <c r="E1028" s="1" t="s">
        <v>607</v>
      </c>
      <c r="F1028" s="3">
        <v>3715</v>
      </c>
    </row>
    <row r="1029" spans="1:6">
      <c r="A1029" s="55">
        <v>41540</v>
      </c>
      <c r="B1029" s="1" t="s">
        <v>11</v>
      </c>
      <c r="C1029" s="1" t="s">
        <v>52</v>
      </c>
      <c r="D1029" s="1" t="s">
        <v>86</v>
      </c>
      <c r="E1029" s="1" t="s">
        <v>605</v>
      </c>
      <c r="F1029" s="3">
        <v>5032</v>
      </c>
    </row>
    <row r="1030" spans="1:6">
      <c r="A1030" s="55">
        <v>41540</v>
      </c>
      <c r="B1030" s="1" t="s">
        <v>4</v>
      </c>
      <c r="C1030" s="1" t="s">
        <v>44</v>
      </c>
      <c r="D1030" s="1" t="s">
        <v>60</v>
      </c>
      <c r="E1030" s="1" t="s">
        <v>611</v>
      </c>
      <c r="F1030" s="3">
        <v>4902</v>
      </c>
    </row>
    <row r="1031" spans="1:6">
      <c r="A1031" s="55">
        <v>41542</v>
      </c>
      <c r="B1031" s="1" t="s">
        <v>11</v>
      </c>
      <c r="C1031" s="1" t="s">
        <v>52</v>
      </c>
      <c r="D1031" s="1" t="s">
        <v>86</v>
      </c>
      <c r="E1031" s="1" t="s">
        <v>611</v>
      </c>
      <c r="F1031" s="3">
        <v>4606</v>
      </c>
    </row>
    <row r="1032" spans="1:6">
      <c r="A1032" s="55">
        <v>41542</v>
      </c>
      <c r="B1032" s="1" t="s">
        <v>11</v>
      </c>
      <c r="C1032" s="1" t="s">
        <v>52</v>
      </c>
      <c r="D1032" s="1" t="s">
        <v>612</v>
      </c>
      <c r="E1032" s="1" t="s">
        <v>600</v>
      </c>
      <c r="F1032" s="3">
        <v>2764</v>
      </c>
    </row>
    <row r="1033" spans="1:6">
      <c r="A1033" s="55">
        <v>41544</v>
      </c>
      <c r="B1033" s="1" t="s">
        <v>11</v>
      </c>
      <c r="C1033" s="1" t="s">
        <v>39</v>
      </c>
      <c r="D1033" s="1" t="s">
        <v>92</v>
      </c>
      <c r="E1033" s="1" t="s">
        <v>602</v>
      </c>
      <c r="F1033" s="3">
        <v>1844</v>
      </c>
    </row>
    <row r="1034" spans="1:6">
      <c r="A1034" s="55">
        <v>41544</v>
      </c>
      <c r="B1034" s="1" t="s">
        <v>18</v>
      </c>
      <c r="C1034" s="1" t="s">
        <v>61</v>
      </c>
      <c r="D1034" s="1" t="s">
        <v>62</v>
      </c>
      <c r="E1034" s="1" t="s">
        <v>600</v>
      </c>
      <c r="F1034" s="3">
        <v>3856</v>
      </c>
    </row>
    <row r="1035" spans="1:6">
      <c r="A1035" s="55">
        <v>41544</v>
      </c>
      <c r="B1035" s="1" t="s">
        <v>11</v>
      </c>
      <c r="C1035" s="1" t="s">
        <v>39</v>
      </c>
      <c r="D1035" s="1" t="s">
        <v>50</v>
      </c>
      <c r="E1035" s="1" t="s">
        <v>611</v>
      </c>
      <c r="F1035" s="3">
        <v>6267</v>
      </c>
    </row>
    <row r="1036" spans="1:6">
      <c r="A1036" s="55">
        <v>41547</v>
      </c>
      <c r="B1036" s="1" t="s">
        <v>11</v>
      </c>
      <c r="C1036" s="1" t="s">
        <v>99</v>
      </c>
      <c r="D1036" s="1" t="s">
        <v>604</v>
      </c>
      <c r="E1036" s="1" t="s">
        <v>600</v>
      </c>
      <c r="F1036" s="3">
        <v>4819</v>
      </c>
    </row>
    <row r="1037" spans="1:6">
      <c r="A1037" s="55">
        <v>41547</v>
      </c>
      <c r="B1037" s="1" t="s">
        <v>11</v>
      </c>
      <c r="C1037" s="1" t="s">
        <v>99</v>
      </c>
      <c r="D1037" s="1" t="s">
        <v>604</v>
      </c>
      <c r="E1037" s="1" t="s">
        <v>607</v>
      </c>
      <c r="F1037" s="3">
        <v>1561</v>
      </c>
    </row>
    <row r="1038" spans="1:6">
      <c r="A1038" s="55">
        <v>41548</v>
      </c>
      <c r="B1038" s="1" t="s">
        <v>18</v>
      </c>
      <c r="C1038" s="1" t="s">
        <v>17</v>
      </c>
      <c r="D1038" s="1" t="s">
        <v>87</v>
      </c>
      <c r="E1038" s="1" t="s">
        <v>611</v>
      </c>
      <c r="F1038" s="3">
        <v>5130</v>
      </c>
    </row>
    <row r="1039" spans="1:6">
      <c r="A1039" s="55">
        <v>41548</v>
      </c>
      <c r="B1039" s="1" t="s">
        <v>11</v>
      </c>
      <c r="C1039" s="1" t="s">
        <v>39</v>
      </c>
      <c r="D1039" s="1" t="s">
        <v>92</v>
      </c>
      <c r="E1039" s="1" t="s">
        <v>602</v>
      </c>
      <c r="F1039" s="3">
        <v>3375</v>
      </c>
    </row>
    <row r="1040" spans="1:6">
      <c r="A1040" s="55">
        <v>41548</v>
      </c>
      <c r="B1040" s="1" t="s">
        <v>18</v>
      </c>
      <c r="C1040" s="1" t="s">
        <v>61</v>
      </c>
      <c r="D1040" s="1" t="s">
        <v>62</v>
      </c>
      <c r="E1040" s="1" t="s">
        <v>606</v>
      </c>
      <c r="F1040" s="3">
        <v>2057</v>
      </c>
    </row>
    <row r="1041" spans="1:6">
      <c r="A1041" s="55">
        <v>41548</v>
      </c>
      <c r="B1041" s="1" t="s">
        <v>11</v>
      </c>
      <c r="C1041" s="1" t="s">
        <v>39</v>
      </c>
      <c r="D1041" s="1" t="s">
        <v>50</v>
      </c>
      <c r="E1041" s="1" t="s">
        <v>609</v>
      </c>
      <c r="F1041" s="3">
        <v>5065</v>
      </c>
    </row>
    <row r="1042" spans="1:6">
      <c r="A1042" s="55">
        <v>41549</v>
      </c>
      <c r="B1042" s="1" t="s">
        <v>601</v>
      </c>
      <c r="C1042" s="1" t="s">
        <v>29</v>
      </c>
      <c r="D1042" s="1" t="s">
        <v>31</v>
      </c>
      <c r="E1042" s="1" t="s">
        <v>602</v>
      </c>
      <c r="F1042" s="3">
        <v>4049</v>
      </c>
    </row>
    <row r="1043" spans="1:6">
      <c r="A1043" s="55">
        <v>41550</v>
      </c>
      <c r="B1043" s="1" t="s">
        <v>11</v>
      </c>
      <c r="C1043" s="1" t="s">
        <v>52</v>
      </c>
      <c r="D1043" s="1" t="s">
        <v>612</v>
      </c>
      <c r="E1043" s="1" t="s">
        <v>605</v>
      </c>
      <c r="F1043" s="3">
        <v>2696</v>
      </c>
    </row>
    <row r="1044" spans="1:6">
      <c r="A1044" s="55">
        <v>41550</v>
      </c>
      <c r="B1044" s="1" t="s">
        <v>11</v>
      </c>
      <c r="C1044" s="1" t="s">
        <v>52</v>
      </c>
      <c r="D1044" s="1" t="s">
        <v>86</v>
      </c>
      <c r="E1044" s="1" t="s">
        <v>603</v>
      </c>
      <c r="F1044" s="3">
        <v>2144</v>
      </c>
    </row>
    <row r="1045" spans="1:6">
      <c r="A1045" s="55">
        <v>41552</v>
      </c>
      <c r="B1045" s="1" t="s">
        <v>4</v>
      </c>
      <c r="C1045" s="1" t="s">
        <v>56</v>
      </c>
      <c r="D1045" s="1" t="s">
        <v>610</v>
      </c>
      <c r="E1045" s="1" t="s">
        <v>609</v>
      </c>
      <c r="F1045" s="3">
        <v>5933</v>
      </c>
    </row>
    <row r="1046" spans="1:6">
      <c r="A1046" s="55">
        <v>41552</v>
      </c>
      <c r="B1046" s="1" t="s">
        <v>11</v>
      </c>
      <c r="C1046" s="1" t="s">
        <v>39</v>
      </c>
      <c r="D1046" s="1" t="s">
        <v>50</v>
      </c>
      <c r="E1046" s="1" t="s">
        <v>602</v>
      </c>
      <c r="F1046" s="3">
        <v>4176</v>
      </c>
    </row>
    <row r="1047" spans="1:6">
      <c r="A1047" s="55">
        <v>41553</v>
      </c>
      <c r="B1047" s="1" t="s">
        <v>11</v>
      </c>
      <c r="C1047" s="1" t="s">
        <v>52</v>
      </c>
      <c r="D1047" s="1" t="s">
        <v>612</v>
      </c>
      <c r="E1047" s="1" t="s">
        <v>607</v>
      </c>
      <c r="F1047" s="3">
        <v>4775</v>
      </c>
    </row>
    <row r="1048" spans="1:6">
      <c r="A1048" s="55">
        <v>41553</v>
      </c>
      <c r="B1048" s="1" t="s">
        <v>11</v>
      </c>
      <c r="C1048" s="1" t="s">
        <v>99</v>
      </c>
      <c r="D1048" s="1" t="s">
        <v>604</v>
      </c>
      <c r="E1048" s="1" t="s">
        <v>606</v>
      </c>
      <c r="F1048" s="3">
        <v>2558</v>
      </c>
    </row>
    <row r="1049" spans="1:6">
      <c r="A1049" s="55">
        <v>41553</v>
      </c>
      <c r="B1049" s="1" t="s">
        <v>11</v>
      </c>
      <c r="C1049" s="1" t="s">
        <v>39</v>
      </c>
      <c r="D1049" s="1" t="s">
        <v>92</v>
      </c>
      <c r="E1049" s="1" t="s">
        <v>611</v>
      </c>
      <c r="F1049" s="3">
        <v>2495</v>
      </c>
    </row>
    <row r="1050" spans="1:6">
      <c r="A1050" s="55">
        <v>41553</v>
      </c>
      <c r="B1050" s="1" t="s">
        <v>11</v>
      </c>
      <c r="C1050" s="1" t="s">
        <v>39</v>
      </c>
      <c r="D1050" s="1" t="s">
        <v>50</v>
      </c>
      <c r="E1050" s="1" t="s">
        <v>611</v>
      </c>
      <c r="F1050" s="3">
        <v>5052</v>
      </c>
    </row>
    <row r="1051" spans="1:6">
      <c r="A1051" s="55">
        <v>41553</v>
      </c>
      <c r="B1051" s="1" t="s">
        <v>18</v>
      </c>
      <c r="C1051" s="1" t="s">
        <v>61</v>
      </c>
      <c r="D1051" s="1" t="s">
        <v>62</v>
      </c>
      <c r="E1051" s="1" t="s">
        <v>608</v>
      </c>
      <c r="F1051" s="3">
        <v>5338</v>
      </c>
    </row>
    <row r="1052" spans="1:6">
      <c r="A1052" s="55">
        <v>41555</v>
      </c>
      <c r="B1052" s="1" t="s">
        <v>601</v>
      </c>
      <c r="C1052" s="1" t="s">
        <v>29</v>
      </c>
      <c r="D1052" s="1" t="s">
        <v>31</v>
      </c>
      <c r="E1052" s="1" t="s">
        <v>608</v>
      </c>
      <c r="F1052" s="3">
        <v>659</v>
      </c>
    </row>
    <row r="1053" spans="1:6">
      <c r="A1053" s="55">
        <v>41555</v>
      </c>
      <c r="B1053" s="1" t="s">
        <v>18</v>
      </c>
      <c r="C1053" s="1" t="s">
        <v>17</v>
      </c>
      <c r="D1053" s="1" t="s">
        <v>87</v>
      </c>
      <c r="E1053" s="1" t="s">
        <v>603</v>
      </c>
      <c r="F1053" s="3">
        <v>5130</v>
      </c>
    </row>
    <row r="1054" spans="1:6">
      <c r="A1054" s="55">
        <v>41558</v>
      </c>
      <c r="B1054" s="1" t="s">
        <v>11</v>
      </c>
      <c r="C1054" s="1" t="s">
        <v>39</v>
      </c>
      <c r="D1054" s="1" t="s">
        <v>92</v>
      </c>
      <c r="E1054" s="1" t="s">
        <v>605</v>
      </c>
      <c r="F1054" s="3">
        <v>781</v>
      </c>
    </row>
    <row r="1055" spans="1:6">
      <c r="A1055" s="55">
        <v>41558</v>
      </c>
      <c r="B1055" s="1" t="s">
        <v>11</v>
      </c>
      <c r="C1055" s="1" t="s">
        <v>99</v>
      </c>
      <c r="D1055" s="1" t="s">
        <v>604</v>
      </c>
      <c r="E1055" s="1" t="s">
        <v>608</v>
      </c>
      <c r="F1055" s="3">
        <v>2190</v>
      </c>
    </row>
    <row r="1056" spans="1:6">
      <c r="A1056" s="55">
        <v>41559</v>
      </c>
      <c r="B1056" s="1" t="s">
        <v>11</v>
      </c>
      <c r="C1056" s="1" t="s">
        <v>99</v>
      </c>
      <c r="D1056" s="1" t="s">
        <v>604</v>
      </c>
      <c r="E1056" s="1" t="s">
        <v>609</v>
      </c>
      <c r="F1056" s="3">
        <v>3285</v>
      </c>
    </row>
    <row r="1057" spans="1:6">
      <c r="A1057" s="55">
        <v>41561</v>
      </c>
      <c r="B1057" s="1" t="s">
        <v>11</v>
      </c>
      <c r="C1057" s="1" t="s">
        <v>52</v>
      </c>
      <c r="D1057" s="1" t="s">
        <v>86</v>
      </c>
      <c r="E1057" s="1" t="s">
        <v>609</v>
      </c>
      <c r="F1057" s="3">
        <v>1907</v>
      </c>
    </row>
    <row r="1058" spans="1:6">
      <c r="A1058" s="55">
        <v>41561</v>
      </c>
      <c r="B1058" s="1" t="s">
        <v>4</v>
      </c>
      <c r="C1058" s="1" t="s">
        <v>3</v>
      </c>
      <c r="D1058" s="1" t="s">
        <v>70</v>
      </c>
      <c r="E1058" s="1" t="s">
        <v>600</v>
      </c>
      <c r="F1058" s="3">
        <v>298</v>
      </c>
    </row>
    <row r="1059" spans="1:6">
      <c r="A1059" s="55">
        <v>41562</v>
      </c>
      <c r="B1059" s="1" t="s">
        <v>18</v>
      </c>
      <c r="C1059" s="1" t="s">
        <v>61</v>
      </c>
      <c r="D1059" s="1" t="s">
        <v>62</v>
      </c>
      <c r="E1059" s="1" t="s">
        <v>603</v>
      </c>
      <c r="F1059" s="3">
        <v>2216</v>
      </c>
    </row>
    <row r="1060" spans="1:6">
      <c r="A1060" s="55">
        <v>41562</v>
      </c>
      <c r="B1060" s="1" t="s">
        <v>11</v>
      </c>
      <c r="C1060" s="1" t="s">
        <v>39</v>
      </c>
      <c r="D1060" s="1" t="s">
        <v>50</v>
      </c>
      <c r="E1060" s="1" t="s">
        <v>603</v>
      </c>
      <c r="F1060" s="3">
        <v>3769</v>
      </c>
    </row>
    <row r="1061" spans="1:6">
      <c r="A1061" s="55">
        <v>41562</v>
      </c>
      <c r="B1061" s="1" t="s">
        <v>4</v>
      </c>
      <c r="C1061" s="1" t="s">
        <v>44</v>
      </c>
      <c r="D1061" s="1" t="s">
        <v>60</v>
      </c>
      <c r="E1061" s="1" t="s">
        <v>608</v>
      </c>
      <c r="F1061" s="3">
        <v>2249</v>
      </c>
    </row>
    <row r="1062" spans="1:6">
      <c r="A1062" s="55">
        <v>41563</v>
      </c>
      <c r="B1062" s="1" t="s">
        <v>11</v>
      </c>
      <c r="C1062" s="1" t="s">
        <v>99</v>
      </c>
      <c r="D1062" s="1" t="s">
        <v>604</v>
      </c>
      <c r="E1062" s="1" t="s">
        <v>611</v>
      </c>
      <c r="F1062" s="3">
        <v>3176</v>
      </c>
    </row>
    <row r="1063" spans="1:6">
      <c r="A1063" s="55">
        <v>41563</v>
      </c>
      <c r="B1063" s="1" t="s">
        <v>601</v>
      </c>
      <c r="C1063" s="1" t="s">
        <v>29</v>
      </c>
      <c r="D1063" s="1" t="s">
        <v>31</v>
      </c>
      <c r="E1063" s="1" t="s">
        <v>603</v>
      </c>
      <c r="F1063" s="3">
        <v>3282</v>
      </c>
    </row>
    <row r="1064" spans="1:6">
      <c r="A1064" s="55">
        <v>41563</v>
      </c>
      <c r="B1064" s="1" t="s">
        <v>4</v>
      </c>
      <c r="C1064" s="1" t="s">
        <v>56</v>
      </c>
      <c r="D1064" s="1" t="s">
        <v>610</v>
      </c>
      <c r="E1064" s="1" t="s">
        <v>602</v>
      </c>
      <c r="F1064" s="3">
        <v>5239</v>
      </c>
    </row>
    <row r="1065" spans="1:6">
      <c r="A1065" s="55">
        <v>41564</v>
      </c>
      <c r="B1065" s="1" t="s">
        <v>18</v>
      </c>
      <c r="C1065" s="1" t="s">
        <v>61</v>
      </c>
      <c r="D1065" s="1" t="s">
        <v>62</v>
      </c>
      <c r="E1065" s="1" t="s">
        <v>605</v>
      </c>
      <c r="F1065" s="3">
        <v>785</v>
      </c>
    </row>
    <row r="1066" spans="1:6">
      <c r="A1066" s="55">
        <v>41564</v>
      </c>
      <c r="B1066" s="1" t="s">
        <v>11</v>
      </c>
      <c r="C1066" s="1" t="s">
        <v>99</v>
      </c>
      <c r="D1066" s="1" t="s">
        <v>604</v>
      </c>
      <c r="E1066" s="1" t="s">
        <v>600</v>
      </c>
      <c r="F1066" s="3">
        <v>496</v>
      </c>
    </row>
    <row r="1067" spans="1:6">
      <c r="A1067" s="55">
        <v>41564</v>
      </c>
      <c r="B1067" s="1" t="s">
        <v>11</v>
      </c>
      <c r="C1067" s="1" t="s">
        <v>39</v>
      </c>
      <c r="D1067" s="1" t="s">
        <v>92</v>
      </c>
      <c r="E1067" s="1" t="s">
        <v>609</v>
      </c>
      <c r="F1067" s="3">
        <v>6443</v>
      </c>
    </row>
    <row r="1068" spans="1:6">
      <c r="A1068" s="55">
        <v>41564</v>
      </c>
      <c r="B1068" s="1" t="s">
        <v>11</v>
      </c>
      <c r="C1068" s="1" t="s">
        <v>52</v>
      </c>
      <c r="D1068" s="1" t="s">
        <v>86</v>
      </c>
      <c r="E1068" s="1" t="s">
        <v>607</v>
      </c>
      <c r="F1068" s="3">
        <v>4384</v>
      </c>
    </row>
    <row r="1069" spans="1:6">
      <c r="A1069" s="55">
        <v>41565</v>
      </c>
      <c r="B1069" s="1" t="s">
        <v>601</v>
      </c>
      <c r="C1069" s="1" t="s">
        <v>29</v>
      </c>
      <c r="D1069" s="1" t="s">
        <v>31</v>
      </c>
      <c r="E1069" s="1" t="s">
        <v>606</v>
      </c>
      <c r="F1069" s="3">
        <v>612</v>
      </c>
    </row>
    <row r="1070" spans="1:6">
      <c r="A1070" s="55">
        <v>41565</v>
      </c>
      <c r="B1070" s="1" t="s">
        <v>18</v>
      </c>
      <c r="C1070" s="1" t="s">
        <v>17</v>
      </c>
      <c r="D1070" s="1" t="s">
        <v>87</v>
      </c>
      <c r="E1070" s="1" t="s">
        <v>607</v>
      </c>
      <c r="F1070" s="3">
        <v>4340</v>
      </c>
    </row>
    <row r="1071" spans="1:6">
      <c r="A1071" s="55">
        <v>41565</v>
      </c>
      <c r="B1071" s="1" t="s">
        <v>4</v>
      </c>
      <c r="C1071" s="1" t="s">
        <v>3</v>
      </c>
      <c r="D1071" s="1" t="s">
        <v>58</v>
      </c>
      <c r="E1071" s="1" t="s">
        <v>600</v>
      </c>
      <c r="F1071" s="3">
        <v>1852</v>
      </c>
    </row>
    <row r="1072" spans="1:6">
      <c r="A1072" s="55">
        <v>41566</v>
      </c>
      <c r="B1072" s="1" t="s">
        <v>11</v>
      </c>
      <c r="C1072" s="1" t="s">
        <v>52</v>
      </c>
      <c r="D1072" s="1" t="s">
        <v>86</v>
      </c>
      <c r="E1072" s="1" t="s">
        <v>602</v>
      </c>
      <c r="F1072" s="3">
        <v>6422</v>
      </c>
    </row>
    <row r="1073" spans="1:6">
      <c r="A1073" s="55">
        <v>41566</v>
      </c>
      <c r="B1073" s="1" t="s">
        <v>11</v>
      </c>
      <c r="C1073" s="1" t="s">
        <v>39</v>
      </c>
      <c r="D1073" s="1" t="s">
        <v>92</v>
      </c>
      <c r="E1073" s="1" t="s">
        <v>603</v>
      </c>
      <c r="F1073" s="3">
        <v>5609</v>
      </c>
    </row>
    <row r="1074" spans="1:6">
      <c r="A1074" s="55">
        <v>41567</v>
      </c>
      <c r="B1074" s="1" t="s">
        <v>11</v>
      </c>
      <c r="C1074" s="1" t="s">
        <v>39</v>
      </c>
      <c r="D1074" s="1" t="s">
        <v>92</v>
      </c>
      <c r="E1074" s="1" t="s">
        <v>609</v>
      </c>
      <c r="F1074" s="3">
        <v>2738</v>
      </c>
    </row>
    <row r="1075" spans="1:6">
      <c r="A1075" s="55">
        <v>41567</v>
      </c>
      <c r="B1075" s="1" t="s">
        <v>11</v>
      </c>
      <c r="C1075" s="1" t="s">
        <v>39</v>
      </c>
      <c r="D1075" s="1" t="s">
        <v>92</v>
      </c>
      <c r="E1075" s="1" t="s">
        <v>608</v>
      </c>
      <c r="F1075" s="3">
        <v>5494</v>
      </c>
    </row>
    <row r="1076" spans="1:6">
      <c r="A1076" s="55">
        <v>41567</v>
      </c>
      <c r="B1076" s="1" t="s">
        <v>601</v>
      </c>
      <c r="C1076" s="1" t="s">
        <v>29</v>
      </c>
      <c r="D1076" s="1" t="s">
        <v>31</v>
      </c>
      <c r="E1076" s="1" t="s">
        <v>602</v>
      </c>
      <c r="F1076" s="3">
        <v>2113</v>
      </c>
    </row>
    <row r="1077" spans="1:6">
      <c r="A1077" s="55">
        <v>41567</v>
      </c>
      <c r="B1077" s="1" t="s">
        <v>4</v>
      </c>
      <c r="C1077" s="1" t="s">
        <v>44</v>
      </c>
      <c r="D1077" s="1" t="s">
        <v>60</v>
      </c>
      <c r="E1077" s="1" t="s">
        <v>606</v>
      </c>
      <c r="F1077" s="3">
        <v>896</v>
      </c>
    </row>
    <row r="1078" spans="1:6">
      <c r="A1078" s="55">
        <v>41567</v>
      </c>
      <c r="B1078" s="1" t="s">
        <v>11</v>
      </c>
      <c r="C1078" s="1" t="s">
        <v>99</v>
      </c>
      <c r="D1078" s="1" t="s">
        <v>604</v>
      </c>
      <c r="E1078" s="1" t="s">
        <v>603</v>
      </c>
      <c r="F1078" s="3">
        <v>4962</v>
      </c>
    </row>
    <row r="1079" spans="1:6">
      <c r="A1079" s="55">
        <v>41568</v>
      </c>
      <c r="B1079" s="1" t="s">
        <v>18</v>
      </c>
      <c r="C1079" s="1" t="s">
        <v>17</v>
      </c>
      <c r="D1079" s="1" t="s">
        <v>87</v>
      </c>
      <c r="E1079" s="1" t="s">
        <v>602</v>
      </c>
      <c r="F1079" s="3">
        <v>6075</v>
      </c>
    </row>
    <row r="1080" spans="1:6">
      <c r="A1080" s="55">
        <v>41568</v>
      </c>
      <c r="B1080" s="1" t="s">
        <v>11</v>
      </c>
      <c r="C1080" s="1" t="s">
        <v>39</v>
      </c>
      <c r="D1080" s="1" t="s">
        <v>89</v>
      </c>
      <c r="E1080" s="1" t="s">
        <v>603</v>
      </c>
      <c r="F1080" s="3">
        <v>2273</v>
      </c>
    </row>
    <row r="1081" spans="1:6">
      <c r="A1081" s="55">
        <v>41568</v>
      </c>
      <c r="B1081" s="1" t="s">
        <v>4</v>
      </c>
      <c r="C1081" s="1" t="s">
        <v>44</v>
      </c>
      <c r="D1081" s="1" t="s">
        <v>60</v>
      </c>
      <c r="E1081" s="1" t="s">
        <v>606</v>
      </c>
      <c r="F1081" s="3">
        <v>5069</v>
      </c>
    </row>
    <row r="1082" spans="1:6">
      <c r="A1082" s="55">
        <v>41568</v>
      </c>
      <c r="B1082" s="1" t="s">
        <v>4</v>
      </c>
      <c r="C1082" s="1" t="s">
        <v>44</v>
      </c>
      <c r="D1082" s="1" t="s">
        <v>60</v>
      </c>
      <c r="E1082" s="1" t="s">
        <v>606</v>
      </c>
      <c r="F1082" s="3">
        <v>1448</v>
      </c>
    </row>
    <row r="1083" spans="1:6">
      <c r="A1083" s="55">
        <v>41569</v>
      </c>
      <c r="B1083" s="1" t="s">
        <v>4</v>
      </c>
      <c r="C1083" s="1" t="s">
        <v>3</v>
      </c>
      <c r="D1083" s="1" t="s">
        <v>58</v>
      </c>
      <c r="E1083" s="1" t="s">
        <v>607</v>
      </c>
      <c r="F1083" s="3">
        <v>5921</v>
      </c>
    </row>
    <row r="1084" spans="1:6">
      <c r="A1084" s="55">
        <v>41571</v>
      </c>
      <c r="B1084" s="1" t="s">
        <v>4</v>
      </c>
      <c r="C1084" s="1" t="s">
        <v>3</v>
      </c>
      <c r="D1084" s="1" t="s">
        <v>58</v>
      </c>
      <c r="E1084" s="1" t="s">
        <v>608</v>
      </c>
      <c r="F1084" s="3">
        <v>1154</v>
      </c>
    </row>
    <row r="1085" spans="1:6">
      <c r="A1085" s="55">
        <v>41572</v>
      </c>
      <c r="B1085" s="1" t="s">
        <v>18</v>
      </c>
      <c r="C1085" s="1" t="s">
        <v>17</v>
      </c>
      <c r="D1085" s="1" t="s">
        <v>87</v>
      </c>
      <c r="E1085" s="1" t="s">
        <v>603</v>
      </c>
      <c r="F1085" s="3">
        <v>4269</v>
      </c>
    </row>
    <row r="1086" spans="1:6">
      <c r="A1086" s="55">
        <v>41573</v>
      </c>
      <c r="B1086" s="1" t="s">
        <v>18</v>
      </c>
      <c r="C1086" s="1" t="s">
        <v>17</v>
      </c>
      <c r="D1086" s="1" t="s">
        <v>87</v>
      </c>
      <c r="E1086" s="1" t="s">
        <v>607</v>
      </c>
      <c r="F1086" s="3">
        <v>2961</v>
      </c>
    </row>
    <row r="1087" spans="1:6">
      <c r="A1087" s="55">
        <v>41575</v>
      </c>
      <c r="B1087" s="1" t="s">
        <v>18</v>
      </c>
      <c r="C1087" s="1" t="s">
        <v>17</v>
      </c>
      <c r="D1087" s="1" t="s">
        <v>87</v>
      </c>
      <c r="E1087" s="1" t="s">
        <v>611</v>
      </c>
      <c r="F1087" s="3">
        <v>1122</v>
      </c>
    </row>
    <row r="1088" spans="1:6">
      <c r="A1088" s="55">
        <v>41575</v>
      </c>
      <c r="B1088" s="1" t="s">
        <v>18</v>
      </c>
      <c r="C1088" s="1" t="s">
        <v>17</v>
      </c>
      <c r="D1088" s="1" t="s">
        <v>87</v>
      </c>
      <c r="E1088" s="1" t="s">
        <v>605</v>
      </c>
      <c r="F1088" s="3">
        <v>4108</v>
      </c>
    </row>
    <row r="1089" spans="1:6">
      <c r="A1089" s="55">
        <v>41575</v>
      </c>
      <c r="B1089" s="1" t="s">
        <v>11</v>
      </c>
      <c r="C1089" s="1" t="s">
        <v>52</v>
      </c>
      <c r="D1089" s="1" t="s">
        <v>86</v>
      </c>
      <c r="E1089" s="1" t="s">
        <v>607</v>
      </c>
      <c r="F1089" s="3">
        <v>865</v>
      </c>
    </row>
    <row r="1090" spans="1:6">
      <c r="A1090" s="55">
        <v>41575</v>
      </c>
      <c r="B1090" s="1" t="s">
        <v>4</v>
      </c>
      <c r="C1090" s="1" t="s">
        <v>3</v>
      </c>
      <c r="D1090" s="1" t="s">
        <v>58</v>
      </c>
      <c r="E1090" s="1" t="s">
        <v>608</v>
      </c>
      <c r="F1090" s="3">
        <v>4849</v>
      </c>
    </row>
    <row r="1091" spans="1:6">
      <c r="A1091" s="55">
        <v>41575</v>
      </c>
      <c r="B1091" s="1" t="s">
        <v>601</v>
      </c>
      <c r="C1091" s="1" t="s">
        <v>29</v>
      </c>
      <c r="D1091" s="1" t="s">
        <v>31</v>
      </c>
      <c r="E1091" s="1" t="s">
        <v>611</v>
      </c>
      <c r="F1091" s="3">
        <v>5193</v>
      </c>
    </row>
    <row r="1092" spans="1:6">
      <c r="A1092" s="55">
        <v>41577</v>
      </c>
      <c r="B1092" s="1" t="s">
        <v>18</v>
      </c>
      <c r="C1092" s="1" t="s">
        <v>61</v>
      </c>
      <c r="D1092" s="1" t="s">
        <v>62</v>
      </c>
      <c r="E1092" s="1" t="s">
        <v>607</v>
      </c>
      <c r="F1092" s="3">
        <v>3320</v>
      </c>
    </row>
    <row r="1093" spans="1:6">
      <c r="A1093" s="55">
        <v>41577</v>
      </c>
      <c r="B1093" s="1" t="s">
        <v>18</v>
      </c>
      <c r="C1093" s="1" t="s">
        <v>61</v>
      </c>
      <c r="D1093" s="1" t="s">
        <v>62</v>
      </c>
      <c r="E1093" s="1" t="s">
        <v>602</v>
      </c>
      <c r="F1093" s="3">
        <v>4227</v>
      </c>
    </row>
    <row r="1094" spans="1:6">
      <c r="A1094" s="55">
        <v>41578</v>
      </c>
      <c r="B1094" s="1" t="s">
        <v>11</v>
      </c>
      <c r="C1094" s="1" t="s">
        <v>39</v>
      </c>
      <c r="D1094" s="1" t="s">
        <v>50</v>
      </c>
      <c r="E1094" s="1" t="s">
        <v>600</v>
      </c>
      <c r="F1094" s="3">
        <v>2226</v>
      </c>
    </row>
    <row r="1095" spans="1:6">
      <c r="A1095" s="55">
        <v>41579</v>
      </c>
      <c r="B1095" s="1" t="s">
        <v>11</v>
      </c>
      <c r="C1095" s="1" t="s">
        <v>52</v>
      </c>
      <c r="D1095" s="1" t="s">
        <v>612</v>
      </c>
      <c r="E1095" s="1" t="s">
        <v>608</v>
      </c>
      <c r="F1095" s="3">
        <v>1423</v>
      </c>
    </row>
    <row r="1096" spans="1:6">
      <c r="A1096" s="55">
        <v>41579</v>
      </c>
      <c r="B1096" s="1" t="s">
        <v>18</v>
      </c>
      <c r="C1096" s="1" t="s">
        <v>17</v>
      </c>
      <c r="D1096" s="1" t="s">
        <v>87</v>
      </c>
      <c r="E1096" s="1" t="s">
        <v>608</v>
      </c>
      <c r="F1096" s="3">
        <v>2584</v>
      </c>
    </row>
    <row r="1097" spans="1:6">
      <c r="A1097" s="55">
        <v>41579</v>
      </c>
      <c r="B1097" s="1" t="s">
        <v>11</v>
      </c>
      <c r="C1097" s="1" t="s">
        <v>52</v>
      </c>
      <c r="D1097" s="1" t="s">
        <v>612</v>
      </c>
      <c r="E1097" s="1" t="s">
        <v>605</v>
      </c>
      <c r="F1097" s="3">
        <v>2064</v>
      </c>
    </row>
    <row r="1098" spans="1:6">
      <c r="A1098" s="55">
        <v>41580</v>
      </c>
      <c r="B1098" s="1" t="s">
        <v>4</v>
      </c>
      <c r="C1098" s="1" t="s">
        <v>56</v>
      </c>
      <c r="D1098" s="1" t="s">
        <v>610</v>
      </c>
      <c r="E1098" s="1" t="s">
        <v>609</v>
      </c>
      <c r="F1098" s="3">
        <v>1279</v>
      </c>
    </row>
    <row r="1099" spans="1:6">
      <c r="A1099" s="55">
        <v>41580</v>
      </c>
      <c r="B1099" s="1" t="s">
        <v>4</v>
      </c>
      <c r="C1099" s="1" t="s">
        <v>3</v>
      </c>
      <c r="D1099" s="1" t="s">
        <v>58</v>
      </c>
      <c r="E1099" s="1" t="s">
        <v>600</v>
      </c>
      <c r="F1099" s="3">
        <v>6192</v>
      </c>
    </row>
    <row r="1100" spans="1:6">
      <c r="A1100" s="55">
        <v>41581</v>
      </c>
      <c r="B1100" s="1" t="s">
        <v>11</v>
      </c>
      <c r="C1100" s="1" t="s">
        <v>99</v>
      </c>
      <c r="D1100" s="1" t="s">
        <v>604</v>
      </c>
      <c r="E1100" s="1" t="s">
        <v>606</v>
      </c>
      <c r="F1100" s="3">
        <v>2547</v>
      </c>
    </row>
    <row r="1101" spans="1:6">
      <c r="A1101" s="55">
        <v>41581</v>
      </c>
      <c r="B1101" s="1" t="s">
        <v>18</v>
      </c>
      <c r="C1101" s="1" t="s">
        <v>17</v>
      </c>
      <c r="D1101" s="1" t="s">
        <v>87</v>
      </c>
      <c r="E1101" s="1" t="s">
        <v>607</v>
      </c>
      <c r="F1101" s="3">
        <v>1997</v>
      </c>
    </row>
    <row r="1102" spans="1:6">
      <c r="A1102" s="55">
        <v>41581</v>
      </c>
      <c r="B1102" s="1" t="s">
        <v>4</v>
      </c>
      <c r="C1102" s="1" t="s">
        <v>56</v>
      </c>
      <c r="D1102" s="1" t="s">
        <v>610</v>
      </c>
      <c r="E1102" s="1" t="s">
        <v>611</v>
      </c>
      <c r="F1102" s="3">
        <v>4098</v>
      </c>
    </row>
    <row r="1103" spans="1:6">
      <c r="A1103" s="55">
        <v>41581</v>
      </c>
      <c r="B1103" s="1" t="s">
        <v>11</v>
      </c>
      <c r="C1103" s="1" t="s">
        <v>39</v>
      </c>
      <c r="D1103" s="1" t="s">
        <v>50</v>
      </c>
      <c r="E1103" s="1" t="s">
        <v>611</v>
      </c>
      <c r="F1103" s="3">
        <v>5574</v>
      </c>
    </row>
    <row r="1104" spans="1:6">
      <c r="A1104" s="55">
        <v>41581</v>
      </c>
      <c r="B1104" s="1" t="s">
        <v>11</v>
      </c>
      <c r="C1104" s="1" t="s">
        <v>39</v>
      </c>
      <c r="D1104" s="1" t="s">
        <v>92</v>
      </c>
      <c r="E1104" s="1" t="s">
        <v>605</v>
      </c>
      <c r="F1104" s="3">
        <v>4149</v>
      </c>
    </row>
    <row r="1105" spans="1:6">
      <c r="A1105" s="55">
        <v>41582</v>
      </c>
      <c r="B1105" s="1" t="s">
        <v>18</v>
      </c>
      <c r="C1105" s="1" t="s">
        <v>61</v>
      </c>
      <c r="D1105" s="1" t="s">
        <v>62</v>
      </c>
      <c r="E1105" s="1" t="s">
        <v>605</v>
      </c>
      <c r="F1105" s="3">
        <v>1337</v>
      </c>
    </row>
    <row r="1106" spans="1:6">
      <c r="A1106" s="55">
        <v>41583</v>
      </c>
      <c r="B1106" s="1" t="s">
        <v>11</v>
      </c>
      <c r="C1106" s="1" t="s">
        <v>52</v>
      </c>
      <c r="D1106" s="1" t="s">
        <v>86</v>
      </c>
      <c r="E1106" s="1" t="s">
        <v>609</v>
      </c>
      <c r="F1106" s="3">
        <v>3302</v>
      </c>
    </row>
    <row r="1107" spans="1:6">
      <c r="A1107" s="55">
        <v>41586</v>
      </c>
      <c r="B1107" s="1" t="s">
        <v>4</v>
      </c>
      <c r="C1107" s="1" t="s">
        <v>44</v>
      </c>
      <c r="D1107" s="1" t="s">
        <v>60</v>
      </c>
      <c r="E1107" s="1" t="s">
        <v>602</v>
      </c>
      <c r="F1107" s="3">
        <v>2282</v>
      </c>
    </row>
    <row r="1108" spans="1:6">
      <c r="A1108" s="55">
        <v>41586</v>
      </c>
      <c r="B1108" s="1" t="s">
        <v>601</v>
      </c>
      <c r="C1108" s="1" t="s">
        <v>29</v>
      </c>
      <c r="D1108" s="1" t="s">
        <v>31</v>
      </c>
      <c r="E1108" s="1" t="s">
        <v>603</v>
      </c>
      <c r="F1108" s="3">
        <v>1466</v>
      </c>
    </row>
    <row r="1109" spans="1:6">
      <c r="A1109" s="55">
        <v>41587</v>
      </c>
      <c r="B1109" s="1" t="s">
        <v>11</v>
      </c>
      <c r="C1109" s="1" t="s">
        <v>99</v>
      </c>
      <c r="D1109" s="1" t="s">
        <v>604</v>
      </c>
      <c r="E1109" s="1" t="s">
        <v>609</v>
      </c>
      <c r="F1109" s="3">
        <v>3001</v>
      </c>
    </row>
    <row r="1110" spans="1:6">
      <c r="A1110" s="55">
        <v>41588</v>
      </c>
      <c r="B1110" s="1" t="s">
        <v>11</v>
      </c>
      <c r="C1110" s="1" t="s">
        <v>39</v>
      </c>
      <c r="D1110" s="1" t="s">
        <v>92</v>
      </c>
      <c r="E1110" s="1" t="s">
        <v>600</v>
      </c>
      <c r="F1110" s="3">
        <v>4574</v>
      </c>
    </row>
    <row r="1111" spans="1:6">
      <c r="A1111" s="55">
        <v>41588</v>
      </c>
      <c r="B1111" s="1" t="s">
        <v>11</v>
      </c>
      <c r="C1111" s="1" t="s">
        <v>39</v>
      </c>
      <c r="D1111" s="1" t="s">
        <v>92</v>
      </c>
      <c r="E1111" s="1" t="s">
        <v>607</v>
      </c>
      <c r="F1111" s="3">
        <v>3172</v>
      </c>
    </row>
    <row r="1112" spans="1:6">
      <c r="A1112" s="55">
        <v>41588</v>
      </c>
      <c r="B1112" s="1" t="s">
        <v>11</v>
      </c>
      <c r="C1112" s="1" t="s">
        <v>99</v>
      </c>
      <c r="D1112" s="1" t="s">
        <v>604</v>
      </c>
      <c r="E1112" s="1" t="s">
        <v>611</v>
      </c>
      <c r="F1112" s="3">
        <v>4278</v>
      </c>
    </row>
    <row r="1113" spans="1:6">
      <c r="A1113" s="55">
        <v>41588</v>
      </c>
      <c r="B1113" s="1" t="s">
        <v>4</v>
      </c>
      <c r="C1113" s="1" t="s">
        <v>44</v>
      </c>
      <c r="D1113" s="1" t="s">
        <v>60</v>
      </c>
      <c r="E1113" s="1" t="s">
        <v>607</v>
      </c>
      <c r="F1113" s="3">
        <v>795</v>
      </c>
    </row>
    <row r="1114" spans="1:6">
      <c r="A1114" s="55">
        <v>41589</v>
      </c>
      <c r="B1114" s="1" t="s">
        <v>11</v>
      </c>
      <c r="C1114" s="1" t="s">
        <v>52</v>
      </c>
      <c r="D1114" s="1" t="s">
        <v>612</v>
      </c>
      <c r="E1114" s="1" t="s">
        <v>607</v>
      </c>
      <c r="F1114" s="3">
        <v>4661</v>
      </c>
    </row>
    <row r="1115" spans="1:6">
      <c r="A1115" s="55">
        <v>41590</v>
      </c>
      <c r="B1115" s="1" t="s">
        <v>4</v>
      </c>
      <c r="C1115" s="1" t="s">
        <v>56</v>
      </c>
      <c r="D1115" s="1" t="s">
        <v>610</v>
      </c>
      <c r="E1115" s="1" t="s">
        <v>603</v>
      </c>
      <c r="F1115" s="3">
        <v>3118</v>
      </c>
    </row>
    <row r="1116" spans="1:6">
      <c r="A1116" s="55">
        <v>41590</v>
      </c>
      <c r="B1116" s="1" t="s">
        <v>11</v>
      </c>
      <c r="C1116" s="1" t="s">
        <v>39</v>
      </c>
      <c r="D1116" s="1" t="s">
        <v>92</v>
      </c>
      <c r="E1116" s="1" t="s">
        <v>611</v>
      </c>
      <c r="F1116" s="3">
        <v>2397</v>
      </c>
    </row>
    <row r="1117" spans="1:6">
      <c r="A1117" s="55">
        <v>41592</v>
      </c>
      <c r="B1117" s="1" t="s">
        <v>601</v>
      </c>
      <c r="C1117" s="1" t="s">
        <v>29</v>
      </c>
      <c r="D1117" s="1" t="s">
        <v>31</v>
      </c>
      <c r="E1117" s="1" t="s">
        <v>600</v>
      </c>
      <c r="F1117" s="3">
        <v>1431</v>
      </c>
    </row>
    <row r="1118" spans="1:6">
      <c r="A1118" s="55">
        <v>41593</v>
      </c>
      <c r="B1118" s="1" t="s">
        <v>4</v>
      </c>
      <c r="C1118" s="1" t="s">
        <v>3</v>
      </c>
      <c r="D1118" s="1" t="s">
        <v>70</v>
      </c>
      <c r="E1118" s="1" t="s">
        <v>605</v>
      </c>
      <c r="F1118" s="3">
        <v>3782</v>
      </c>
    </row>
    <row r="1119" spans="1:6">
      <c r="A1119" s="55">
        <v>41594</v>
      </c>
      <c r="B1119" s="1" t="s">
        <v>11</v>
      </c>
      <c r="C1119" s="1" t="s">
        <v>99</v>
      </c>
      <c r="D1119" s="1" t="s">
        <v>604</v>
      </c>
      <c r="E1119" s="1" t="s">
        <v>600</v>
      </c>
      <c r="F1119" s="3">
        <v>1651</v>
      </c>
    </row>
    <row r="1120" spans="1:6">
      <c r="A1120" s="55">
        <v>41595</v>
      </c>
      <c r="B1120" s="1" t="s">
        <v>11</v>
      </c>
      <c r="C1120" s="1" t="s">
        <v>52</v>
      </c>
      <c r="D1120" s="1" t="s">
        <v>86</v>
      </c>
      <c r="E1120" s="1" t="s">
        <v>608</v>
      </c>
      <c r="F1120" s="3">
        <v>6447</v>
      </c>
    </row>
    <row r="1121" spans="1:6">
      <c r="A1121" s="55">
        <v>41595</v>
      </c>
      <c r="B1121" s="1" t="s">
        <v>11</v>
      </c>
      <c r="C1121" s="1" t="s">
        <v>39</v>
      </c>
      <c r="D1121" s="1" t="s">
        <v>50</v>
      </c>
      <c r="E1121" s="1" t="s">
        <v>611</v>
      </c>
      <c r="F1121" s="3">
        <v>6488</v>
      </c>
    </row>
    <row r="1122" spans="1:6">
      <c r="A1122" s="55">
        <v>41596</v>
      </c>
      <c r="B1122" s="1" t="s">
        <v>11</v>
      </c>
      <c r="C1122" s="1" t="s">
        <v>52</v>
      </c>
      <c r="D1122" s="1" t="s">
        <v>86</v>
      </c>
      <c r="E1122" s="1" t="s">
        <v>602</v>
      </c>
      <c r="F1122" s="3">
        <v>3817</v>
      </c>
    </row>
    <row r="1123" spans="1:6">
      <c r="A1123" s="55">
        <v>41596</v>
      </c>
      <c r="B1123" s="1" t="s">
        <v>11</v>
      </c>
      <c r="C1123" s="1" t="s">
        <v>52</v>
      </c>
      <c r="D1123" s="1" t="s">
        <v>86</v>
      </c>
      <c r="E1123" s="1" t="s">
        <v>600</v>
      </c>
      <c r="F1123" s="3">
        <v>3164</v>
      </c>
    </row>
    <row r="1124" spans="1:6">
      <c r="A1124" s="55">
        <v>41598</v>
      </c>
      <c r="B1124" s="1" t="s">
        <v>11</v>
      </c>
      <c r="C1124" s="1" t="s">
        <v>99</v>
      </c>
      <c r="D1124" s="1" t="s">
        <v>604</v>
      </c>
      <c r="E1124" s="1" t="s">
        <v>605</v>
      </c>
      <c r="F1124" s="3">
        <v>1516</v>
      </c>
    </row>
    <row r="1125" spans="1:6">
      <c r="A1125" s="55">
        <v>41598</v>
      </c>
      <c r="B1125" s="1" t="s">
        <v>18</v>
      </c>
      <c r="C1125" s="1" t="s">
        <v>61</v>
      </c>
      <c r="D1125" s="1" t="s">
        <v>62</v>
      </c>
      <c r="E1125" s="1" t="s">
        <v>608</v>
      </c>
      <c r="F1125" s="3">
        <v>5662</v>
      </c>
    </row>
    <row r="1126" spans="1:6">
      <c r="A1126" s="55">
        <v>41599</v>
      </c>
      <c r="B1126" s="1" t="s">
        <v>11</v>
      </c>
      <c r="C1126" s="1" t="s">
        <v>52</v>
      </c>
      <c r="D1126" s="1" t="s">
        <v>86</v>
      </c>
      <c r="E1126" s="1" t="s">
        <v>602</v>
      </c>
      <c r="F1126" s="3">
        <v>827</v>
      </c>
    </row>
    <row r="1127" spans="1:6">
      <c r="A1127" s="55">
        <v>41601</v>
      </c>
      <c r="B1127" s="1" t="s">
        <v>11</v>
      </c>
      <c r="C1127" s="1" t="s">
        <v>39</v>
      </c>
      <c r="D1127" s="1" t="s">
        <v>92</v>
      </c>
      <c r="E1127" s="1" t="s">
        <v>608</v>
      </c>
      <c r="F1127" s="3">
        <v>1349</v>
      </c>
    </row>
    <row r="1128" spans="1:6">
      <c r="A1128" s="55">
        <v>41601</v>
      </c>
      <c r="B1128" s="1" t="s">
        <v>4</v>
      </c>
      <c r="C1128" s="1" t="s">
        <v>3</v>
      </c>
      <c r="D1128" s="1" t="s">
        <v>58</v>
      </c>
      <c r="E1128" s="1" t="s">
        <v>609</v>
      </c>
      <c r="F1128" s="3">
        <v>5973</v>
      </c>
    </row>
    <row r="1129" spans="1:6">
      <c r="A1129" s="55">
        <v>41601</v>
      </c>
      <c r="B1129" s="1" t="s">
        <v>11</v>
      </c>
      <c r="C1129" s="1" t="s">
        <v>39</v>
      </c>
      <c r="D1129" s="1" t="s">
        <v>92</v>
      </c>
      <c r="E1129" s="1" t="s">
        <v>607</v>
      </c>
      <c r="F1129" s="3">
        <v>6292</v>
      </c>
    </row>
    <row r="1130" spans="1:6">
      <c r="A1130" s="55">
        <v>41603</v>
      </c>
      <c r="B1130" s="1" t="s">
        <v>18</v>
      </c>
      <c r="C1130" s="1" t="s">
        <v>17</v>
      </c>
      <c r="D1130" s="1" t="s">
        <v>87</v>
      </c>
      <c r="E1130" s="1" t="s">
        <v>611</v>
      </c>
      <c r="F1130" s="3">
        <v>1374</v>
      </c>
    </row>
    <row r="1131" spans="1:6">
      <c r="A1131" s="55">
        <v>41603</v>
      </c>
      <c r="B1131" s="1" t="s">
        <v>11</v>
      </c>
      <c r="C1131" s="1" t="s">
        <v>39</v>
      </c>
      <c r="D1131" s="1" t="s">
        <v>89</v>
      </c>
      <c r="E1131" s="1" t="s">
        <v>609</v>
      </c>
      <c r="F1131" s="3">
        <v>2630</v>
      </c>
    </row>
    <row r="1132" spans="1:6">
      <c r="A1132" s="55">
        <v>41603</v>
      </c>
      <c r="B1132" s="1" t="s">
        <v>18</v>
      </c>
      <c r="C1132" s="1" t="s">
        <v>17</v>
      </c>
      <c r="D1132" s="1" t="s">
        <v>87</v>
      </c>
      <c r="E1132" s="1" t="s">
        <v>607</v>
      </c>
      <c r="F1132" s="3">
        <v>1105</v>
      </c>
    </row>
    <row r="1133" spans="1:6">
      <c r="A1133" s="55">
        <v>41604</v>
      </c>
      <c r="B1133" s="1" t="s">
        <v>11</v>
      </c>
      <c r="C1133" s="1" t="s">
        <v>39</v>
      </c>
      <c r="D1133" s="1" t="s">
        <v>50</v>
      </c>
      <c r="E1133" s="1" t="s">
        <v>611</v>
      </c>
      <c r="F1133" s="3">
        <v>350</v>
      </c>
    </row>
    <row r="1134" spans="1:6">
      <c r="A1134" s="55">
        <v>41604</v>
      </c>
      <c r="B1134" s="1" t="s">
        <v>11</v>
      </c>
      <c r="C1134" s="1" t="s">
        <v>99</v>
      </c>
      <c r="D1134" s="1" t="s">
        <v>604</v>
      </c>
      <c r="E1134" s="1" t="s">
        <v>607</v>
      </c>
      <c r="F1134" s="3">
        <v>3864</v>
      </c>
    </row>
    <row r="1135" spans="1:6">
      <c r="A1135" s="55">
        <v>41604</v>
      </c>
      <c r="B1135" s="1" t="s">
        <v>11</v>
      </c>
      <c r="C1135" s="1" t="s">
        <v>52</v>
      </c>
      <c r="D1135" s="1" t="s">
        <v>612</v>
      </c>
      <c r="E1135" s="1" t="s">
        <v>606</v>
      </c>
      <c r="F1135" s="3">
        <v>781</v>
      </c>
    </row>
    <row r="1136" spans="1:6">
      <c r="A1136" s="55">
        <v>41604</v>
      </c>
      <c r="B1136" s="1" t="s">
        <v>11</v>
      </c>
      <c r="C1136" s="1" t="s">
        <v>39</v>
      </c>
      <c r="D1136" s="1" t="s">
        <v>92</v>
      </c>
      <c r="E1136" s="1" t="s">
        <v>611</v>
      </c>
      <c r="F1136" s="3">
        <v>1259</v>
      </c>
    </row>
    <row r="1137" spans="1:6">
      <c r="A1137" s="55">
        <v>41605</v>
      </c>
      <c r="B1137" s="1" t="s">
        <v>11</v>
      </c>
      <c r="C1137" s="1" t="s">
        <v>52</v>
      </c>
      <c r="D1137" s="1" t="s">
        <v>86</v>
      </c>
      <c r="E1137" s="1" t="s">
        <v>606</v>
      </c>
      <c r="F1137" s="3">
        <v>5622</v>
      </c>
    </row>
    <row r="1138" spans="1:6">
      <c r="A1138" s="55">
        <v>41605</v>
      </c>
      <c r="B1138" s="1" t="s">
        <v>11</v>
      </c>
      <c r="C1138" s="1" t="s">
        <v>39</v>
      </c>
      <c r="D1138" s="1" t="s">
        <v>50</v>
      </c>
      <c r="E1138" s="1" t="s">
        <v>607</v>
      </c>
      <c r="F1138" s="3">
        <v>1496</v>
      </c>
    </row>
    <row r="1139" spans="1:6">
      <c r="A1139" s="55">
        <v>41606</v>
      </c>
      <c r="B1139" s="1" t="s">
        <v>11</v>
      </c>
      <c r="C1139" s="1" t="s">
        <v>39</v>
      </c>
      <c r="D1139" s="1" t="s">
        <v>92</v>
      </c>
      <c r="E1139" s="1" t="s">
        <v>609</v>
      </c>
      <c r="F1139" s="3">
        <v>6207</v>
      </c>
    </row>
    <row r="1140" spans="1:6">
      <c r="A1140" s="55">
        <v>41606</v>
      </c>
      <c r="B1140" s="1" t="s">
        <v>4</v>
      </c>
      <c r="C1140" s="1" t="s">
        <v>44</v>
      </c>
      <c r="D1140" s="1" t="s">
        <v>60</v>
      </c>
      <c r="E1140" s="1" t="s">
        <v>600</v>
      </c>
      <c r="F1140" s="3">
        <v>5769</v>
      </c>
    </row>
    <row r="1141" spans="1:6">
      <c r="A1141" s="55">
        <v>41606</v>
      </c>
      <c r="B1141" s="1" t="s">
        <v>601</v>
      </c>
      <c r="C1141" s="1" t="s">
        <v>29</v>
      </c>
      <c r="D1141" s="1" t="s">
        <v>31</v>
      </c>
      <c r="E1141" s="1" t="s">
        <v>607</v>
      </c>
      <c r="F1141" s="3">
        <v>3474</v>
      </c>
    </row>
    <row r="1142" spans="1:6">
      <c r="A1142" s="55">
        <v>41606</v>
      </c>
      <c r="B1142" s="1" t="s">
        <v>11</v>
      </c>
      <c r="C1142" s="1" t="s">
        <v>99</v>
      </c>
      <c r="D1142" s="1" t="s">
        <v>604</v>
      </c>
      <c r="E1142" s="1" t="s">
        <v>609</v>
      </c>
      <c r="F1142" s="3">
        <v>3497</v>
      </c>
    </row>
    <row r="1143" spans="1:6">
      <c r="A1143" s="55">
        <v>41611</v>
      </c>
      <c r="B1143" s="1" t="s">
        <v>18</v>
      </c>
      <c r="C1143" s="1" t="s">
        <v>61</v>
      </c>
      <c r="D1143" s="1" t="s">
        <v>62</v>
      </c>
      <c r="E1143" s="1" t="s">
        <v>606</v>
      </c>
      <c r="F1143" s="3">
        <v>1979</v>
      </c>
    </row>
    <row r="1144" spans="1:6">
      <c r="A1144" s="55">
        <v>41611</v>
      </c>
      <c r="B1144" s="1" t="s">
        <v>11</v>
      </c>
      <c r="C1144" s="1" t="s">
        <v>39</v>
      </c>
      <c r="D1144" s="1" t="s">
        <v>92</v>
      </c>
      <c r="E1144" s="1" t="s">
        <v>606</v>
      </c>
      <c r="F1144" s="3">
        <v>1996</v>
      </c>
    </row>
    <row r="1145" spans="1:6">
      <c r="A1145" s="55">
        <v>41611</v>
      </c>
      <c r="B1145" s="1" t="s">
        <v>11</v>
      </c>
      <c r="C1145" s="1" t="s">
        <v>39</v>
      </c>
      <c r="D1145" s="1" t="s">
        <v>92</v>
      </c>
      <c r="E1145" s="1" t="s">
        <v>611</v>
      </c>
      <c r="F1145" s="3">
        <v>1400</v>
      </c>
    </row>
    <row r="1146" spans="1:6">
      <c r="A1146" s="55">
        <v>41611</v>
      </c>
      <c r="B1146" s="1" t="s">
        <v>11</v>
      </c>
      <c r="C1146" s="1" t="s">
        <v>39</v>
      </c>
      <c r="D1146" s="1" t="s">
        <v>50</v>
      </c>
      <c r="E1146" s="1" t="s">
        <v>609</v>
      </c>
      <c r="F1146" s="3">
        <v>2753</v>
      </c>
    </row>
    <row r="1147" spans="1:6">
      <c r="A1147" s="55">
        <v>41611</v>
      </c>
      <c r="B1147" s="1" t="s">
        <v>4</v>
      </c>
      <c r="C1147" s="1" t="s">
        <v>3</v>
      </c>
      <c r="D1147" s="1" t="s">
        <v>70</v>
      </c>
      <c r="E1147" s="1" t="s">
        <v>611</v>
      </c>
      <c r="F1147" s="3">
        <v>1220</v>
      </c>
    </row>
    <row r="1148" spans="1:6">
      <c r="A1148" s="55">
        <v>41614</v>
      </c>
      <c r="B1148" s="1" t="s">
        <v>4</v>
      </c>
      <c r="C1148" s="1" t="s">
        <v>3</v>
      </c>
      <c r="D1148" s="1" t="s">
        <v>58</v>
      </c>
      <c r="E1148" s="1" t="s">
        <v>608</v>
      </c>
      <c r="F1148" s="3">
        <v>3631</v>
      </c>
    </row>
    <row r="1149" spans="1:6">
      <c r="A1149" s="55">
        <v>41615</v>
      </c>
      <c r="B1149" s="1" t="s">
        <v>18</v>
      </c>
      <c r="C1149" s="1" t="s">
        <v>17</v>
      </c>
      <c r="D1149" s="1" t="s">
        <v>87</v>
      </c>
      <c r="E1149" s="1" t="s">
        <v>609</v>
      </c>
      <c r="F1149" s="3">
        <v>5080</v>
      </c>
    </row>
    <row r="1150" spans="1:6">
      <c r="A1150" s="55">
        <v>41617</v>
      </c>
      <c r="B1150" s="1" t="s">
        <v>11</v>
      </c>
      <c r="C1150" s="1" t="s">
        <v>39</v>
      </c>
      <c r="D1150" s="1" t="s">
        <v>92</v>
      </c>
      <c r="E1150" s="1" t="s">
        <v>605</v>
      </c>
      <c r="F1150" s="3">
        <v>5709</v>
      </c>
    </row>
    <row r="1151" spans="1:6">
      <c r="A1151" s="55">
        <v>41617</v>
      </c>
      <c r="B1151" s="1" t="s">
        <v>11</v>
      </c>
      <c r="C1151" s="1" t="s">
        <v>39</v>
      </c>
      <c r="D1151" s="1" t="s">
        <v>92</v>
      </c>
      <c r="E1151" s="1" t="s">
        <v>608</v>
      </c>
      <c r="F1151" s="3">
        <v>1170</v>
      </c>
    </row>
    <row r="1152" spans="1:6">
      <c r="A1152" s="55">
        <v>41617</v>
      </c>
      <c r="B1152" s="1" t="s">
        <v>4</v>
      </c>
      <c r="C1152" s="1" t="s">
        <v>56</v>
      </c>
      <c r="D1152" s="1" t="s">
        <v>610</v>
      </c>
      <c r="E1152" s="1" t="s">
        <v>606</v>
      </c>
      <c r="F1152" s="3">
        <v>3490</v>
      </c>
    </row>
    <row r="1153" spans="1:6">
      <c r="A1153" s="55">
        <v>41617</v>
      </c>
      <c r="B1153" s="1" t="s">
        <v>11</v>
      </c>
      <c r="C1153" s="1" t="s">
        <v>39</v>
      </c>
      <c r="D1153" s="1" t="s">
        <v>89</v>
      </c>
      <c r="E1153" s="1" t="s">
        <v>608</v>
      </c>
      <c r="F1153" s="3">
        <v>2714</v>
      </c>
    </row>
    <row r="1154" spans="1:6">
      <c r="A1154" s="55">
        <v>41617</v>
      </c>
      <c r="B1154" s="1" t="s">
        <v>11</v>
      </c>
      <c r="C1154" s="1" t="s">
        <v>52</v>
      </c>
      <c r="D1154" s="1" t="s">
        <v>86</v>
      </c>
      <c r="E1154" s="1" t="s">
        <v>611</v>
      </c>
      <c r="F1154" s="3">
        <v>885</v>
      </c>
    </row>
    <row r="1155" spans="1:6">
      <c r="A1155" s="55">
        <v>41617</v>
      </c>
      <c r="B1155" s="1" t="s">
        <v>11</v>
      </c>
      <c r="C1155" s="1" t="s">
        <v>39</v>
      </c>
      <c r="D1155" s="1" t="s">
        <v>50</v>
      </c>
      <c r="E1155" s="1" t="s">
        <v>600</v>
      </c>
      <c r="F1155" s="3">
        <v>5737</v>
      </c>
    </row>
    <row r="1156" spans="1:6">
      <c r="A1156" s="55">
        <v>41617</v>
      </c>
      <c r="B1156" s="1" t="s">
        <v>11</v>
      </c>
      <c r="C1156" s="1" t="s">
        <v>52</v>
      </c>
      <c r="D1156" s="1" t="s">
        <v>612</v>
      </c>
      <c r="E1156" s="1" t="s">
        <v>609</v>
      </c>
      <c r="F1156" s="3">
        <v>1829</v>
      </c>
    </row>
    <row r="1157" spans="1:6">
      <c r="A1157" s="55">
        <v>41618</v>
      </c>
      <c r="B1157" s="1" t="s">
        <v>11</v>
      </c>
      <c r="C1157" s="1" t="s">
        <v>39</v>
      </c>
      <c r="D1157" s="1" t="s">
        <v>50</v>
      </c>
      <c r="E1157" s="1" t="s">
        <v>608</v>
      </c>
      <c r="F1157" s="3">
        <v>2234</v>
      </c>
    </row>
    <row r="1158" spans="1:6">
      <c r="A1158" s="55">
        <v>41619</v>
      </c>
      <c r="B1158" s="1" t="s">
        <v>4</v>
      </c>
      <c r="C1158" s="1" t="s">
        <v>3</v>
      </c>
      <c r="D1158" s="1" t="s">
        <v>70</v>
      </c>
      <c r="E1158" s="1" t="s">
        <v>600</v>
      </c>
      <c r="F1158" s="3">
        <v>5240</v>
      </c>
    </row>
    <row r="1159" spans="1:6">
      <c r="A1159" s="55">
        <v>41619</v>
      </c>
      <c r="B1159" s="1" t="s">
        <v>18</v>
      </c>
      <c r="C1159" s="1" t="s">
        <v>61</v>
      </c>
      <c r="D1159" s="1" t="s">
        <v>62</v>
      </c>
      <c r="E1159" s="1" t="s">
        <v>609</v>
      </c>
      <c r="F1159" s="3">
        <v>2276</v>
      </c>
    </row>
    <row r="1160" spans="1:6">
      <c r="A1160" s="55">
        <v>41620</v>
      </c>
      <c r="B1160" s="1" t="s">
        <v>11</v>
      </c>
      <c r="C1160" s="1" t="s">
        <v>39</v>
      </c>
      <c r="D1160" s="1" t="s">
        <v>92</v>
      </c>
      <c r="E1160" s="1" t="s">
        <v>602</v>
      </c>
      <c r="F1160" s="3">
        <v>1462</v>
      </c>
    </row>
    <row r="1161" spans="1:6">
      <c r="A1161" s="55">
        <v>41621</v>
      </c>
      <c r="B1161" s="1" t="s">
        <v>11</v>
      </c>
      <c r="C1161" s="1" t="s">
        <v>52</v>
      </c>
      <c r="D1161" s="1" t="s">
        <v>612</v>
      </c>
      <c r="E1161" s="1" t="s">
        <v>603</v>
      </c>
      <c r="F1161" s="3">
        <v>4674</v>
      </c>
    </row>
    <row r="1162" spans="1:6">
      <c r="A1162" s="55">
        <v>41622</v>
      </c>
      <c r="B1162" s="1" t="s">
        <v>11</v>
      </c>
      <c r="C1162" s="1" t="s">
        <v>99</v>
      </c>
      <c r="D1162" s="1" t="s">
        <v>604</v>
      </c>
      <c r="E1162" s="1" t="s">
        <v>608</v>
      </c>
      <c r="F1162" s="3">
        <v>976</v>
      </c>
    </row>
    <row r="1163" spans="1:6">
      <c r="A1163" s="55">
        <v>41622</v>
      </c>
      <c r="B1163" s="1" t="s">
        <v>11</v>
      </c>
      <c r="C1163" s="1" t="s">
        <v>99</v>
      </c>
      <c r="D1163" s="1" t="s">
        <v>604</v>
      </c>
      <c r="E1163" s="1" t="s">
        <v>602</v>
      </c>
      <c r="F1163" s="3">
        <v>749</v>
      </c>
    </row>
    <row r="1164" spans="1:6">
      <c r="A1164" s="55">
        <v>41622</v>
      </c>
      <c r="B1164" s="1" t="s">
        <v>4</v>
      </c>
      <c r="C1164" s="1" t="s">
        <v>56</v>
      </c>
      <c r="D1164" s="1" t="s">
        <v>610</v>
      </c>
      <c r="E1164" s="1" t="s">
        <v>611</v>
      </c>
      <c r="F1164" s="3">
        <v>4138</v>
      </c>
    </row>
    <row r="1165" spans="1:6">
      <c r="A1165" s="55">
        <v>41622</v>
      </c>
      <c r="B1165" s="1" t="s">
        <v>4</v>
      </c>
      <c r="C1165" s="1" t="s">
        <v>3</v>
      </c>
      <c r="D1165" s="1" t="s">
        <v>58</v>
      </c>
      <c r="E1165" s="1" t="s">
        <v>611</v>
      </c>
      <c r="F1165" s="3">
        <v>606</v>
      </c>
    </row>
    <row r="1166" spans="1:6">
      <c r="A1166" s="55">
        <v>41622</v>
      </c>
      <c r="B1166" s="1" t="s">
        <v>4</v>
      </c>
      <c r="C1166" s="1" t="s">
        <v>3</v>
      </c>
      <c r="D1166" s="1" t="s">
        <v>58</v>
      </c>
      <c r="E1166" s="1" t="s">
        <v>611</v>
      </c>
      <c r="F1166" s="3">
        <v>5197</v>
      </c>
    </row>
    <row r="1167" spans="1:6">
      <c r="A1167" s="55">
        <v>41623</v>
      </c>
      <c r="B1167" s="1" t="s">
        <v>18</v>
      </c>
      <c r="C1167" s="1" t="s">
        <v>17</v>
      </c>
      <c r="D1167" s="1" t="s">
        <v>87</v>
      </c>
      <c r="E1167" s="1" t="s">
        <v>606</v>
      </c>
      <c r="F1167" s="3">
        <v>735</v>
      </c>
    </row>
    <row r="1168" spans="1:6">
      <c r="A1168" s="55">
        <v>41623</v>
      </c>
      <c r="B1168" s="1" t="s">
        <v>18</v>
      </c>
      <c r="C1168" s="1" t="s">
        <v>61</v>
      </c>
      <c r="D1168" s="1" t="s">
        <v>62</v>
      </c>
      <c r="E1168" s="1" t="s">
        <v>608</v>
      </c>
      <c r="F1168" s="3">
        <v>6035</v>
      </c>
    </row>
    <row r="1169" spans="1:6">
      <c r="A1169" s="55">
        <v>41623</v>
      </c>
      <c r="B1169" s="1" t="s">
        <v>601</v>
      </c>
      <c r="C1169" s="1" t="s">
        <v>29</v>
      </c>
      <c r="D1169" s="1" t="s">
        <v>31</v>
      </c>
      <c r="E1169" s="1" t="s">
        <v>607</v>
      </c>
      <c r="F1169" s="3">
        <v>5287</v>
      </c>
    </row>
    <row r="1170" spans="1:6">
      <c r="A1170" s="55">
        <v>41624</v>
      </c>
      <c r="B1170" s="1" t="s">
        <v>11</v>
      </c>
      <c r="C1170" s="1" t="s">
        <v>39</v>
      </c>
      <c r="D1170" s="1" t="s">
        <v>89</v>
      </c>
      <c r="E1170" s="1" t="s">
        <v>605</v>
      </c>
      <c r="F1170" s="3">
        <v>6144</v>
      </c>
    </row>
    <row r="1171" spans="1:6">
      <c r="A1171" s="55">
        <v>41625</v>
      </c>
      <c r="B1171" s="1" t="s">
        <v>11</v>
      </c>
      <c r="C1171" s="1" t="s">
        <v>39</v>
      </c>
      <c r="D1171" s="1" t="s">
        <v>89</v>
      </c>
      <c r="E1171" s="1" t="s">
        <v>602</v>
      </c>
      <c r="F1171" s="3">
        <v>3095</v>
      </c>
    </row>
    <row r="1172" spans="1:6">
      <c r="A1172" s="55">
        <v>41626</v>
      </c>
      <c r="B1172" s="1" t="s">
        <v>11</v>
      </c>
      <c r="C1172" s="1" t="s">
        <v>39</v>
      </c>
      <c r="D1172" s="1" t="s">
        <v>89</v>
      </c>
      <c r="E1172" s="1" t="s">
        <v>602</v>
      </c>
      <c r="F1172" s="3">
        <v>2502</v>
      </c>
    </row>
    <row r="1173" spans="1:6">
      <c r="A1173" s="55">
        <v>41627</v>
      </c>
      <c r="B1173" s="1" t="s">
        <v>11</v>
      </c>
      <c r="C1173" s="1" t="s">
        <v>52</v>
      </c>
      <c r="D1173" s="1" t="s">
        <v>86</v>
      </c>
      <c r="E1173" s="1" t="s">
        <v>608</v>
      </c>
      <c r="F1173" s="3">
        <v>1230</v>
      </c>
    </row>
    <row r="1174" spans="1:6">
      <c r="A1174" s="55">
        <v>41627</v>
      </c>
      <c r="B1174" s="1" t="s">
        <v>11</v>
      </c>
      <c r="C1174" s="1" t="s">
        <v>39</v>
      </c>
      <c r="D1174" s="1" t="s">
        <v>50</v>
      </c>
      <c r="E1174" s="1" t="s">
        <v>603</v>
      </c>
      <c r="F1174" s="3">
        <v>4921</v>
      </c>
    </row>
    <row r="1175" spans="1:6">
      <c r="A1175" s="55">
        <v>41627</v>
      </c>
      <c r="B1175" s="1" t="s">
        <v>11</v>
      </c>
      <c r="C1175" s="1" t="s">
        <v>39</v>
      </c>
      <c r="D1175" s="1" t="s">
        <v>92</v>
      </c>
      <c r="E1175" s="1" t="s">
        <v>609</v>
      </c>
      <c r="F1175" s="3">
        <v>3236</v>
      </c>
    </row>
    <row r="1176" spans="1:6">
      <c r="A1176" s="55">
        <v>41628</v>
      </c>
      <c r="B1176" s="1" t="s">
        <v>11</v>
      </c>
      <c r="C1176" s="1" t="s">
        <v>99</v>
      </c>
      <c r="D1176" s="1" t="s">
        <v>604</v>
      </c>
      <c r="E1176" s="1" t="s">
        <v>602</v>
      </c>
      <c r="F1176" s="3">
        <v>5814</v>
      </c>
    </row>
    <row r="1177" spans="1:6">
      <c r="A1177" s="55">
        <v>41628</v>
      </c>
      <c r="B1177" s="1" t="s">
        <v>11</v>
      </c>
      <c r="C1177" s="1" t="s">
        <v>39</v>
      </c>
      <c r="D1177" s="1" t="s">
        <v>50</v>
      </c>
      <c r="E1177" s="1" t="s">
        <v>611</v>
      </c>
      <c r="F1177" s="3">
        <v>1013</v>
      </c>
    </row>
    <row r="1178" spans="1:6">
      <c r="A1178" s="55">
        <v>41630</v>
      </c>
      <c r="B1178" s="1" t="s">
        <v>11</v>
      </c>
      <c r="C1178" s="1" t="s">
        <v>39</v>
      </c>
      <c r="D1178" s="1" t="s">
        <v>50</v>
      </c>
      <c r="E1178" s="1" t="s">
        <v>611</v>
      </c>
      <c r="F1178" s="3">
        <v>2922</v>
      </c>
    </row>
    <row r="1179" spans="1:6">
      <c r="A1179" s="55">
        <v>41630</v>
      </c>
      <c r="B1179" s="1" t="s">
        <v>11</v>
      </c>
      <c r="C1179" s="1" t="s">
        <v>52</v>
      </c>
      <c r="D1179" s="1" t="s">
        <v>86</v>
      </c>
      <c r="E1179" s="1" t="s">
        <v>603</v>
      </c>
      <c r="F1179" s="3">
        <v>3487</v>
      </c>
    </row>
    <row r="1180" spans="1:6">
      <c r="A1180" s="55">
        <v>41631</v>
      </c>
      <c r="B1180" s="1" t="s">
        <v>4</v>
      </c>
      <c r="C1180" s="1" t="s">
        <v>3</v>
      </c>
      <c r="D1180" s="1" t="s">
        <v>58</v>
      </c>
      <c r="E1180" s="1" t="s">
        <v>606</v>
      </c>
      <c r="F1180" s="3">
        <v>1384</v>
      </c>
    </row>
    <row r="1181" spans="1:6">
      <c r="A1181" s="55">
        <v>41631</v>
      </c>
      <c r="B1181" s="1" t="s">
        <v>18</v>
      </c>
      <c r="C1181" s="1" t="s">
        <v>61</v>
      </c>
      <c r="D1181" s="1" t="s">
        <v>62</v>
      </c>
      <c r="E1181" s="1" t="s">
        <v>605</v>
      </c>
      <c r="F1181" s="3">
        <v>5719</v>
      </c>
    </row>
    <row r="1182" spans="1:6">
      <c r="A1182" s="55">
        <v>41632</v>
      </c>
      <c r="B1182" s="1" t="s">
        <v>11</v>
      </c>
      <c r="C1182" s="1" t="s">
        <v>52</v>
      </c>
      <c r="D1182" s="1" t="s">
        <v>612</v>
      </c>
      <c r="E1182" s="1" t="s">
        <v>602</v>
      </c>
      <c r="F1182" s="3">
        <v>4341</v>
      </c>
    </row>
    <row r="1183" spans="1:6">
      <c r="A1183" s="55">
        <v>41632</v>
      </c>
      <c r="B1183" s="1" t="s">
        <v>4</v>
      </c>
      <c r="C1183" s="1" t="s">
        <v>3</v>
      </c>
      <c r="D1183" s="1" t="s">
        <v>70</v>
      </c>
      <c r="E1183" s="1" t="s">
        <v>605</v>
      </c>
      <c r="F1183" s="3">
        <v>2214</v>
      </c>
    </row>
    <row r="1184" spans="1:6">
      <c r="A1184" s="55">
        <v>41632</v>
      </c>
      <c r="B1184" s="1" t="s">
        <v>4</v>
      </c>
      <c r="C1184" s="1" t="s">
        <v>44</v>
      </c>
      <c r="D1184" s="1" t="s">
        <v>60</v>
      </c>
      <c r="E1184" s="1" t="s">
        <v>600</v>
      </c>
      <c r="F1184" s="3">
        <v>2189</v>
      </c>
    </row>
    <row r="1185" spans="1:6">
      <c r="A1185" s="55">
        <v>41633</v>
      </c>
      <c r="B1185" s="1" t="s">
        <v>11</v>
      </c>
      <c r="C1185" s="1" t="s">
        <v>99</v>
      </c>
      <c r="D1185" s="1" t="s">
        <v>604</v>
      </c>
      <c r="E1185" s="1" t="s">
        <v>605</v>
      </c>
      <c r="F1185" s="3">
        <v>4389</v>
      </c>
    </row>
    <row r="1186" spans="1:6">
      <c r="A1186" s="55">
        <v>41633</v>
      </c>
      <c r="B1186" s="1" t="s">
        <v>11</v>
      </c>
      <c r="C1186" s="1" t="s">
        <v>99</v>
      </c>
      <c r="D1186" s="1" t="s">
        <v>604</v>
      </c>
      <c r="E1186" s="1" t="s">
        <v>608</v>
      </c>
      <c r="F1186" s="3">
        <v>6099</v>
      </c>
    </row>
    <row r="1187" spans="1:6">
      <c r="A1187" s="55">
        <v>41634</v>
      </c>
      <c r="B1187" s="1" t="s">
        <v>11</v>
      </c>
      <c r="C1187" s="1" t="s">
        <v>52</v>
      </c>
      <c r="D1187" s="1" t="s">
        <v>86</v>
      </c>
      <c r="E1187" s="1" t="s">
        <v>607</v>
      </c>
      <c r="F1187" s="3">
        <v>3770</v>
      </c>
    </row>
    <row r="1188" spans="1:6">
      <c r="A1188" s="55">
        <v>41635</v>
      </c>
      <c r="B1188" s="1" t="s">
        <v>4</v>
      </c>
      <c r="C1188" s="1" t="s">
        <v>44</v>
      </c>
      <c r="D1188" s="1" t="s">
        <v>60</v>
      </c>
      <c r="E1188" s="1" t="s">
        <v>606</v>
      </c>
      <c r="F1188" s="3">
        <v>568</v>
      </c>
    </row>
    <row r="1189" spans="1:6">
      <c r="A1189" s="55">
        <v>41635</v>
      </c>
      <c r="B1189" s="1" t="s">
        <v>11</v>
      </c>
      <c r="C1189" s="1" t="s">
        <v>52</v>
      </c>
      <c r="D1189" s="1" t="s">
        <v>612</v>
      </c>
      <c r="E1189" s="1" t="s">
        <v>611</v>
      </c>
      <c r="F1189" s="3">
        <v>4601</v>
      </c>
    </row>
    <row r="1190" spans="1:6">
      <c r="A1190" s="55">
        <v>41635</v>
      </c>
      <c r="B1190" s="1" t="s">
        <v>11</v>
      </c>
      <c r="C1190" s="1" t="s">
        <v>39</v>
      </c>
      <c r="D1190" s="1" t="s">
        <v>92</v>
      </c>
      <c r="E1190" s="1" t="s">
        <v>605</v>
      </c>
      <c r="F1190" s="3">
        <v>2105</v>
      </c>
    </row>
    <row r="1191" spans="1:6">
      <c r="A1191" s="55">
        <v>41636</v>
      </c>
      <c r="B1191" s="1" t="s">
        <v>11</v>
      </c>
      <c r="C1191" s="1" t="s">
        <v>39</v>
      </c>
      <c r="D1191" s="1" t="s">
        <v>50</v>
      </c>
      <c r="E1191" s="1" t="s">
        <v>605</v>
      </c>
      <c r="F1191" s="3">
        <v>3352</v>
      </c>
    </row>
    <row r="1192" spans="1:6">
      <c r="A1192" s="55">
        <v>41638</v>
      </c>
      <c r="B1192" s="1" t="s">
        <v>18</v>
      </c>
      <c r="C1192" s="1" t="s">
        <v>61</v>
      </c>
      <c r="D1192" s="1" t="s">
        <v>62</v>
      </c>
      <c r="E1192" s="1" t="s">
        <v>603</v>
      </c>
      <c r="F1192" s="3">
        <v>1587</v>
      </c>
    </row>
    <row r="1193" spans="1:6">
      <c r="A1193" s="55">
        <v>41638</v>
      </c>
      <c r="B1193" s="1" t="s">
        <v>11</v>
      </c>
      <c r="C1193" s="1" t="s">
        <v>39</v>
      </c>
      <c r="D1193" s="1" t="s">
        <v>89</v>
      </c>
      <c r="E1193" s="1" t="s">
        <v>607</v>
      </c>
      <c r="F1193" s="3">
        <v>2696</v>
      </c>
    </row>
    <row r="1194" spans="1:6">
      <c r="A1194" s="55">
        <v>42370</v>
      </c>
      <c r="B1194" s="1" t="s">
        <v>11</v>
      </c>
      <c r="C1194" s="1" t="s">
        <v>39</v>
      </c>
      <c r="D1194" s="1" t="s">
        <v>92</v>
      </c>
      <c r="E1194" s="1" t="s">
        <v>607</v>
      </c>
      <c r="F1194" s="3">
        <v>528</v>
      </c>
    </row>
    <row r="1195" spans="1:6">
      <c r="A1195" s="55">
        <v>42370</v>
      </c>
      <c r="B1195" s="1" t="s">
        <v>11</v>
      </c>
      <c r="C1195" s="1" t="s">
        <v>52</v>
      </c>
      <c r="D1195" s="1" t="s">
        <v>86</v>
      </c>
      <c r="E1195" s="1" t="s">
        <v>606</v>
      </c>
      <c r="F1195" s="3">
        <v>3111</v>
      </c>
    </row>
    <row r="1196" spans="1:6">
      <c r="A1196" s="55">
        <v>42371</v>
      </c>
      <c r="B1196" s="1" t="s">
        <v>11</v>
      </c>
      <c r="C1196" s="1" t="s">
        <v>52</v>
      </c>
      <c r="D1196" s="1" t="s">
        <v>612</v>
      </c>
      <c r="E1196" s="1" t="s">
        <v>605</v>
      </c>
      <c r="F1196" s="3">
        <v>3910</v>
      </c>
    </row>
    <row r="1197" spans="1:6">
      <c r="A1197" s="55">
        <v>42371</v>
      </c>
      <c r="B1197" s="1" t="s">
        <v>11</v>
      </c>
      <c r="C1197" s="1" t="s">
        <v>39</v>
      </c>
      <c r="D1197" s="1" t="s">
        <v>89</v>
      </c>
      <c r="E1197" s="1" t="s">
        <v>600</v>
      </c>
      <c r="F1197" s="3">
        <v>5023</v>
      </c>
    </row>
    <row r="1198" spans="1:6">
      <c r="A1198" s="55">
        <v>42371</v>
      </c>
      <c r="B1198" s="1" t="s">
        <v>4</v>
      </c>
      <c r="C1198" s="1" t="s">
        <v>56</v>
      </c>
      <c r="D1198" s="1" t="s">
        <v>610</v>
      </c>
      <c r="E1198" s="1" t="s">
        <v>608</v>
      </c>
      <c r="F1198" s="3">
        <v>2937</v>
      </c>
    </row>
    <row r="1199" spans="1:6">
      <c r="A1199" s="55">
        <v>42371</v>
      </c>
      <c r="B1199" s="1" t="s">
        <v>11</v>
      </c>
      <c r="C1199" s="1" t="s">
        <v>52</v>
      </c>
      <c r="D1199" s="1" t="s">
        <v>612</v>
      </c>
      <c r="E1199" s="1" t="s">
        <v>605</v>
      </c>
      <c r="F1199" s="3">
        <v>2639</v>
      </c>
    </row>
    <row r="1200" spans="1:6">
      <c r="A1200" s="55">
        <v>42371</v>
      </c>
      <c r="B1200" s="1" t="s">
        <v>11</v>
      </c>
      <c r="C1200" s="1" t="s">
        <v>39</v>
      </c>
      <c r="D1200" s="1" t="s">
        <v>92</v>
      </c>
      <c r="E1200" s="1" t="s">
        <v>600</v>
      </c>
      <c r="F1200" s="3">
        <v>519</v>
      </c>
    </row>
    <row r="1201" spans="1:6">
      <c r="A1201" s="55">
        <v>42372</v>
      </c>
      <c r="B1201" s="1" t="s">
        <v>11</v>
      </c>
      <c r="C1201" s="1" t="s">
        <v>39</v>
      </c>
      <c r="D1201" s="1" t="s">
        <v>92</v>
      </c>
      <c r="E1201" s="1" t="s">
        <v>600</v>
      </c>
      <c r="F1201" s="3">
        <v>645</v>
      </c>
    </row>
    <row r="1202" spans="1:6">
      <c r="A1202" s="55">
        <v>42372</v>
      </c>
      <c r="B1202" s="1" t="s">
        <v>11</v>
      </c>
      <c r="C1202" s="1" t="s">
        <v>52</v>
      </c>
      <c r="D1202" s="1" t="s">
        <v>86</v>
      </c>
      <c r="E1202" s="1" t="s">
        <v>600</v>
      </c>
      <c r="F1202" s="3">
        <v>4909</v>
      </c>
    </row>
    <row r="1203" spans="1:6">
      <c r="A1203" s="55">
        <v>42373</v>
      </c>
      <c r="B1203" s="1" t="s">
        <v>18</v>
      </c>
      <c r="C1203" s="1" t="s">
        <v>61</v>
      </c>
      <c r="D1203" s="1" t="s">
        <v>62</v>
      </c>
      <c r="E1203" s="1" t="s">
        <v>606</v>
      </c>
      <c r="F1203" s="3">
        <v>3921</v>
      </c>
    </row>
    <row r="1204" spans="1:6">
      <c r="A1204" s="55">
        <v>42374</v>
      </c>
      <c r="B1204" s="1" t="s">
        <v>11</v>
      </c>
      <c r="C1204" s="1" t="s">
        <v>52</v>
      </c>
      <c r="D1204" s="1" t="s">
        <v>86</v>
      </c>
      <c r="E1204" s="1" t="s">
        <v>609</v>
      </c>
      <c r="F1204" s="3">
        <v>2619</v>
      </c>
    </row>
    <row r="1205" spans="1:6">
      <c r="A1205" s="55">
        <v>42375</v>
      </c>
      <c r="B1205" s="1" t="s">
        <v>4</v>
      </c>
      <c r="C1205" s="1" t="s">
        <v>44</v>
      </c>
      <c r="D1205" s="1" t="s">
        <v>60</v>
      </c>
      <c r="E1205" s="1" t="s">
        <v>608</v>
      </c>
      <c r="F1205" s="3">
        <v>3794</v>
      </c>
    </row>
    <row r="1206" spans="1:6">
      <c r="A1206" s="55">
        <v>42375</v>
      </c>
      <c r="B1206" s="1" t="s">
        <v>4</v>
      </c>
      <c r="C1206" s="1" t="s">
        <v>56</v>
      </c>
      <c r="D1206" s="1" t="s">
        <v>610</v>
      </c>
      <c r="E1206" s="1" t="s">
        <v>611</v>
      </c>
      <c r="F1206" s="3">
        <v>6401</v>
      </c>
    </row>
    <row r="1207" spans="1:6">
      <c r="A1207" s="55">
        <v>42378</v>
      </c>
      <c r="B1207" s="1" t="s">
        <v>4</v>
      </c>
      <c r="C1207" s="1" t="s">
        <v>3</v>
      </c>
      <c r="D1207" s="1" t="s">
        <v>70</v>
      </c>
      <c r="E1207" s="1" t="s">
        <v>605</v>
      </c>
      <c r="F1207" s="3">
        <v>6257</v>
      </c>
    </row>
    <row r="1208" spans="1:6">
      <c r="A1208" s="55">
        <v>42379</v>
      </c>
      <c r="B1208" s="1" t="s">
        <v>11</v>
      </c>
      <c r="C1208" s="1" t="s">
        <v>39</v>
      </c>
      <c r="D1208" s="1" t="s">
        <v>50</v>
      </c>
      <c r="E1208" s="1" t="s">
        <v>606</v>
      </c>
      <c r="F1208" s="3">
        <v>3773</v>
      </c>
    </row>
    <row r="1209" spans="1:6">
      <c r="A1209" s="55">
        <v>42379</v>
      </c>
      <c r="B1209" s="1" t="s">
        <v>11</v>
      </c>
      <c r="C1209" s="1" t="s">
        <v>39</v>
      </c>
      <c r="D1209" s="1" t="s">
        <v>50</v>
      </c>
      <c r="E1209" s="1" t="s">
        <v>603</v>
      </c>
      <c r="F1209" s="3">
        <v>5852</v>
      </c>
    </row>
    <row r="1210" spans="1:6">
      <c r="A1210" s="55">
        <v>42379</v>
      </c>
      <c r="B1210" s="1" t="s">
        <v>11</v>
      </c>
      <c r="C1210" s="1" t="s">
        <v>52</v>
      </c>
      <c r="D1210" s="1" t="s">
        <v>86</v>
      </c>
      <c r="E1210" s="1" t="s">
        <v>608</v>
      </c>
      <c r="F1210" s="3">
        <v>1203</v>
      </c>
    </row>
    <row r="1211" spans="1:6">
      <c r="A1211" s="55">
        <v>42379</v>
      </c>
      <c r="B1211" s="1" t="s">
        <v>11</v>
      </c>
      <c r="C1211" s="1" t="s">
        <v>99</v>
      </c>
      <c r="D1211" s="1" t="s">
        <v>604</v>
      </c>
      <c r="E1211" s="1" t="s">
        <v>611</v>
      </c>
      <c r="F1211" s="3">
        <v>714</v>
      </c>
    </row>
    <row r="1212" spans="1:6">
      <c r="A1212" s="55">
        <v>42382</v>
      </c>
      <c r="B1212" s="1" t="s">
        <v>4</v>
      </c>
      <c r="C1212" s="1" t="s">
        <v>56</v>
      </c>
      <c r="D1212" s="1" t="s">
        <v>610</v>
      </c>
      <c r="E1212" s="1" t="s">
        <v>611</v>
      </c>
      <c r="F1212" s="3">
        <v>2707</v>
      </c>
    </row>
    <row r="1213" spans="1:6">
      <c r="A1213" s="55">
        <v>42385</v>
      </c>
      <c r="B1213" s="1" t="s">
        <v>11</v>
      </c>
      <c r="C1213" s="1" t="s">
        <v>39</v>
      </c>
      <c r="D1213" s="1" t="s">
        <v>92</v>
      </c>
      <c r="E1213" s="1" t="s">
        <v>609</v>
      </c>
      <c r="F1213" s="3">
        <v>4905</v>
      </c>
    </row>
    <row r="1214" spans="1:6">
      <c r="A1214" s="55">
        <v>42385</v>
      </c>
      <c r="B1214" s="1" t="s">
        <v>11</v>
      </c>
      <c r="C1214" s="1" t="s">
        <v>99</v>
      </c>
      <c r="D1214" s="1" t="s">
        <v>604</v>
      </c>
      <c r="E1214" s="1" t="s">
        <v>611</v>
      </c>
      <c r="F1214" s="3">
        <v>5143</v>
      </c>
    </row>
    <row r="1215" spans="1:6">
      <c r="A1215" s="55">
        <v>42385</v>
      </c>
      <c r="B1215" s="1" t="s">
        <v>11</v>
      </c>
      <c r="C1215" s="1" t="s">
        <v>39</v>
      </c>
      <c r="D1215" s="1" t="s">
        <v>50</v>
      </c>
      <c r="E1215" s="1" t="s">
        <v>602</v>
      </c>
      <c r="F1215" s="3">
        <v>3118</v>
      </c>
    </row>
    <row r="1216" spans="1:6">
      <c r="A1216" s="55">
        <v>42385</v>
      </c>
      <c r="B1216" s="1" t="s">
        <v>11</v>
      </c>
      <c r="C1216" s="1" t="s">
        <v>99</v>
      </c>
      <c r="D1216" s="1" t="s">
        <v>604</v>
      </c>
      <c r="E1216" s="1" t="s">
        <v>608</v>
      </c>
      <c r="F1216" s="3">
        <v>2827</v>
      </c>
    </row>
    <row r="1217" spans="1:6">
      <c r="A1217" s="55">
        <v>42386</v>
      </c>
      <c r="B1217" s="1" t="s">
        <v>11</v>
      </c>
      <c r="C1217" s="1" t="s">
        <v>52</v>
      </c>
      <c r="D1217" s="1" t="s">
        <v>86</v>
      </c>
      <c r="E1217" s="1" t="s">
        <v>605</v>
      </c>
      <c r="F1217" s="3">
        <v>4392</v>
      </c>
    </row>
    <row r="1218" spans="1:6">
      <c r="A1218" s="55">
        <v>42386</v>
      </c>
      <c r="B1218" s="1" t="s">
        <v>11</v>
      </c>
      <c r="C1218" s="1" t="s">
        <v>39</v>
      </c>
      <c r="D1218" s="1" t="s">
        <v>92</v>
      </c>
      <c r="E1218" s="1" t="s">
        <v>611</v>
      </c>
      <c r="F1218" s="3">
        <v>867</v>
      </c>
    </row>
    <row r="1219" spans="1:6">
      <c r="A1219" s="55">
        <v>42389</v>
      </c>
      <c r="B1219" s="1" t="s">
        <v>18</v>
      </c>
      <c r="C1219" s="1" t="s">
        <v>17</v>
      </c>
      <c r="D1219" s="1" t="s">
        <v>87</v>
      </c>
      <c r="E1219" s="1" t="s">
        <v>611</v>
      </c>
      <c r="F1219" s="3">
        <v>2997</v>
      </c>
    </row>
    <row r="1220" spans="1:6">
      <c r="A1220" s="55">
        <v>42390</v>
      </c>
      <c r="B1220" s="1" t="s">
        <v>4</v>
      </c>
      <c r="C1220" s="1" t="s">
        <v>56</v>
      </c>
      <c r="D1220" s="1" t="s">
        <v>610</v>
      </c>
      <c r="E1220" s="1" t="s">
        <v>600</v>
      </c>
      <c r="F1220" s="3">
        <v>3064</v>
      </c>
    </row>
    <row r="1221" spans="1:6">
      <c r="A1221" s="55">
        <v>42391</v>
      </c>
      <c r="B1221" s="1" t="s">
        <v>4</v>
      </c>
      <c r="C1221" s="1" t="s">
        <v>3</v>
      </c>
      <c r="D1221" s="1" t="s">
        <v>70</v>
      </c>
      <c r="E1221" s="1" t="s">
        <v>605</v>
      </c>
      <c r="F1221" s="3">
        <v>4367</v>
      </c>
    </row>
    <row r="1222" spans="1:6">
      <c r="A1222" s="55">
        <v>42392</v>
      </c>
      <c r="B1222" s="1" t="s">
        <v>11</v>
      </c>
      <c r="C1222" s="1" t="s">
        <v>52</v>
      </c>
      <c r="D1222" s="1" t="s">
        <v>86</v>
      </c>
      <c r="E1222" s="1" t="s">
        <v>600</v>
      </c>
      <c r="F1222" s="3">
        <v>5063</v>
      </c>
    </row>
    <row r="1223" spans="1:6">
      <c r="A1223" s="55">
        <v>42392</v>
      </c>
      <c r="B1223" s="1" t="s">
        <v>4</v>
      </c>
      <c r="C1223" s="1" t="s">
        <v>3</v>
      </c>
      <c r="D1223" s="1" t="s">
        <v>70</v>
      </c>
      <c r="E1223" s="1" t="s">
        <v>607</v>
      </c>
      <c r="F1223" s="3">
        <v>6202</v>
      </c>
    </row>
    <row r="1224" spans="1:6">
      <c r="A1224" s="55">
        <v>42392</v>
      </c>
      <c r="B1224" s="1" t="s">
        <v>4</v>
      </c>
      <c r="C1224" s="1" t="s">
        <v>3</v>
      </c>
      <c r="D1224" s="1" t="s">
        <v>58</v>
      </c>
      <c r="E1224" s="1" t="s">
        <v>607</v>
      </c>
      <c r="F1224" s="3">
        <v>2640</v>
      </c>
    </row>
    <row r="1225" spans="1:6">
      <c r="A1225" s="55">
        <v>42395</v>
      </c>
      <c r="B1225" s="1" t="s">
        <v>4</v>
      </c>
      <c r="C1225" s="1" t="s">
        <v>3</v>
      </c>
      <c r="D1225" s="1" t="s">
        <v>70</v>
      </c>
      <c r="E1225" s="1" t="s">
        <v>608</v>
      </c>
      <c r="F1225" s="3">
        <v>3495</v>
      </c>
    </row>
    <row r="1226" spans="1:6">
      <c r="A1226" s="55">
        <v>42396</v>
      </c>
      <c r="B1226" s="1" t="s">
        <v>11</v>
      </c>
      <c r="C1226" s="1" t="s">
        <v>39</v>
      </c>
      <c r="D1226" s="1" t="s">
        <v>89</v>
      </c>
      <c r="E1226" s="1" t="s">
        <v>608</v>
      </c>
      <c r="F1226" s="3">
        <v>5087</v>
      </c>
    </row>
    <row r="1227" spans="1:6">
      <c r="A1227" s="55">
        <v>42397</v>
      </c>
      <c r="B1227" s="1" t="s">
        <v>11</v>
      </c>
      <c r="C1227" s="1" t="s">
        <v>39</v>
      </c>
      <c r="D1227" s="1" t="s">
        <v>92</v>
      </c>
      <c r="E1227" s="1" t="s">
        <v>605</v>
      </c>
      <c r="F1227" s="3">
        <v>1577</v>
      </c>
    </row>
    <row r="1228" spans="1:6">
      <c r="A1228" s="55">
        <v>42397</v>
      </c>
      <c r="B1228" s="1" t="s">
        <v>11</v>
      </c>
      <c r="C1228" s="1" t="s">
        <v>52</v>
      </c>
      <c r="D1228" s="1" t="s">
        <v>86</v>
      </c>
      <c r="E1228" s="1" t="s">
        <v>609</v>
      </c>
      <c r="F1228" s="3">
        <v>2867</v>
      </c>
    </row>
    <row r="1229" spans="1:6">
      <c r="A1229" s="55">
        <v>42399</v>
      </c>
      <c r="B1229" s="1" t="s">
        <v>11</v>
      </c>
      <c r="C1229" s="1" t="s">
        <v>39</v>
      </c>
      <c r="D1229" s="1" t="s">
        <v>92</v>
      </c>
      <c r="E1229" s="1" t="s">
        <v>602</v>
      </c>
      <c r="F1229" s="3">
        <v>2770</v>
      </c>
    </row>
    <row r="1230" spans="1:6">
      <c r="A1230" s="55">
        <v>42399</v>
      </c>
      <c r="B1230" s="1" t="s">
        <v>18</v>
      </c>
      <c r="C1230" s="1" t="s">
        <v>61</v>
      </c>
      <c r="D1230" s="1" t="s">
        <v>62</v>
      </c>
      <c r="E1230" s="1" t="s">
        <v>606</v>
      </c>
      <c r="F1230" s="3">
        <v>2511</v>
      </c>
    </row>
    <row r="1231" spans="1:6">
      <c r="A1231" s="55">
        <v>42401</v>
      </c>
      <c r="B1231" s="1" t="s">
        <v>11</v>
      </c>
      <c r="C1231" s="1" t="s">
        <v>99</v>
      </c>
      <c r="D1231" s="1" t="s">
        <v>604</v>
      </c>
      <c r="E1231" s="1" t="s">
        <v>611</v>
      </c>
      <c r="F1231" s="3">
        <v>1649</v>
      </c>
    </row>
    <row r="1232" spans="1:6">
      <c r="A1232" s="55">
        <v>42401</v>
      </c>
      <c r="B1232" s="1" t="s">
        <v>11</v>
      </c>
      <c r="C1232" s="1" t="s">
        <v>52</v>
      </c>
      <c r="D1232" s="1" t="s">
        <v>612</v>
      </c>
      <c r="E1232" s="1" t="s">
        <v>609</v>
      </c>
      <c r="F1232" s="3">
        <v>1079</v>
      </c>
    </row>
    <row r="1233" spans="1:6">
      <c r="A1233" s="55">
        <v>42402</v>
      </c>
      <c r="B1233" s="1" t="s">
        <v>11</v>
      </c>
      <c r="C1233" s="1" t="s">
        <v>39</v>
      </c>
      <c r="D1233" s="1" t="s">
        <v>92</v>
      </c>
      <c r="E1233" s="1" t="s">
        <v>608</v>
      </c>
      <c r="F1233" s="3">
        <v>5145</v>
      </c>
    </row>
    <row r="1234" spans="1:6">
      <c r="A1234" s="55">
        <v>42402</v>
      </c>
      <c r="B1234" s="1" t="s">
        <v>4</v>
      </c>
      <c r="C1234" s="1" t="s">
        <v>3</v>
      </c>
      <c r="D1234" s="1" t="s">
        <v>58</v>
      </c>
      <c r="E1234" s="1" t="s">
        <v>608</v>
      </c>
      <c r="F1234" s="3">
        <v>1609</v>
      </c>
    </row>
    <row r="1235" spans="1:6">
      <c r="A1235" s="55">
        <v>42405</v>
      </c>
      <c r="B1235" s="1" t="s">
        <v>11</v>
      </c>
      <c r="C1235" s="1" t="s">
        <v>39</v>
      </c>
      <c r="D1235" s="1" t="s">
        <v>92</v>
      </c>
      <c r="E1235" s="1" t="s">
        <v>609</v>
      </c>
      <c r="F1235" s="3">
        <v>2714</v>
      </c>
    </row>
    <row r="1236" spans="1:6">
      <c r="A1236" s="55">
        <v>42405</v>
      </c>
      <c r="B1236" s="1" t="s">
        <v>11</v>
      </c>
      <c r="C1236" s="1" t="s">
        <v>39</v>
      </c>
      <c r="D1236" s="1" t="s">
        <v>92</v>
      </c>
      <c r="E1236" s="1" t="s">
        <v>607</v>
      </c>
      <c r="F1236" s="3">
        <v>4626</v>
      </c>
    </row>
    <row r="1237" spans="1:6">
      <c r="A1237" s="55">
        <v>42405</v>
      </c>
      <c r="B1237" s="1" t="s">
        <v>18</v>
      </c>
      <c r="C1237" s="1" t="s">
        <v>61</v>
      </c>
      <c r="D1237" s="1" t="s">
        <v>62</v>
      </c>
      <c r="E1237" s="1" t="s">
        <v>609</v>
      </c>
      <c r="F1237" s="3">
        <v>3462</v>
      </c>
    </row>
    <row r="1238" spans="1:6">
      <c r="A1238" s="55">
        <v>42406</v>
      </c>
      <c r="B1238" s="1" t="s">
        <v>4</v>
      </c>
      <c r="C1238" s="1" t="s">
        <v>44</v>
      </c>
      <c r="D1238" s="1" t="s">
        <v>60</v>
      </c>
      <c r="E1238" s="1" t="s">
        <v>606</v>
      </c>
      <c r="F1238" s="3">
        <v>1521</v>
      </c>
    </row>
    <row r="1239" spans="1:6">
      <c r="A1239" s="55">
        <v>42408</v>
      </c>
      <c r="B1239" s="1" t="s">
        <v>11</v>
      </c>
      <c r="C1239" s="1" t="s">
        <v>39</v>
      </c>
      <c r="D1239" s="1" t="s">
        <v>89</v>
      </c>
      <c r="E1239" s="1" t="s">
        <v>600</v>
      </c>
      <c r="F1239" s="3">
        <v>2529</v>
      </c>
    </row>
    <row r="1240" spans="1:6">
      <c r="A1240" s="55">
        <v>42408</v>
      </c>
      <c r="B1240" s="1" t="s">
        <v>11</v>
      </c>
      <c r="C1240" s="1" t="s">
        <v>39</v>
      </c>
      <c r="D1240" s="1" t="s">
        <v>92</v>
      </c>
      <c r="E1240" s="1" t="s">
        <v>608</v>
      </c>
      <c r="F1240" s="3">
        <v>1373</v>
      </c>
    </row>
    <row r="1241" spans="1:6">
      <c r="A1241" s="55">
        <v>42408</v>
      </c>
      <c r="B1241" s="1" t="s">
        <v>4</v>
      </c>
      <c r="C1241" s="1" t="s">
        <v>3</v>
      </c>
      <c r="D1241" s="1" t="s">
        <v>70</v>
      </c>
      <c r="E1241" s="1" t="s">
        <v>608</v>
      </c>
      <c r="F1241" s="3">
        <v>1504</v>
      </c>
    </row>
    <row r="1242" spans="1:6">
      <c r="A1242" s="55">
        <v>42409</v>
      </c>
      <c r="B1242" s="1" t="s">
        <v>11</v>
      </c>
      <c r="C1242" s="1" t="s">
        <v>39</v>
      </c>
      <c r="D1242" s="1" t="s">
        <v>92</v>
      </c>
      <c r="E1242" s="1" t="s">
        <v>605</v>
      </c>
      <c r="F1242" s="3">
        <v>5194</v>
      </c>
    </row>
    <row r="1243" spans="1:6">
      <c r="A1243" s="55">
        <v>42409</v>
      </c>
      <c r="B1243" s="1" t="s">
        <v>11</v>
      </c>
      <c r="C1243" s="1" t="s">
        <v>52</v>
      </c>
      <c r="D1243" s="1" t="s">
        <v>86</v>
      </c>
      <c r="E1243" s="1" t="s">
        <v>607</v>
      </c>
      <c r="F1243" s="3">
        <v>893</v>
      </c>
    </row>
    <row r="1244" spans="1:6">
      <c r="A1244" s="55">
        <v>42410</v>
      </c>
      <c r="B1244" s="1" t="s">
        <v>18</v>
      </c>
      <c r="C1244" s="1" t="s">
        <v>17</v>
      </c>
      <c r="D1244" s="1" t="s">
        <v>87</v>
      </c>
      <c r="E1244" s="1" t="s">
        <v>608</v>
      </c>
      <c r="F1244" s="3">
        <v>4158</v>
      </c>
    </row>
    <row r="1245" spans="1:6">
      <c r="A1245" s="55">
        <v>42411</v>
      </c>
      <c r="B1245" s="1" t="s">
        <v>4</v>
      </c>
      <c r="C1245" s="1" t="s">
        <v>44</v>
      </c>
      <c r="D1245" s="1" t="s">
        <v>60</v>
      </c>
      <c r="E1245" s="1" t="s">
        <v>602</v>
      </c>
      <c r="F1245" s="3">
        <v>858</v>
      </c>
    </row>
    <row r="1246" spans="1:6">
      <c r="A1246" s="55">
        <v>42413</v>
      </c>
      <c r="B1246" s="1" t="s">
        <v>11</v>
      </c>
      <c r="C1246" s="1" t="s">
        <v>39</v>
      </c>
      <c r="D1246" s="1" t="s">
        <v>50</v>
      </c>
      <c r="E1246" s="1" t="s">
        <v>602</v>
      </c>
      <c r="F1246" s="3">
        <v>2395</v>
      </c>
    </row>
    <row r="1247" spans="1:6">
      <c r="A1247" s="55">
        <v>42414</v>
      </c>
      <c r="B1247" s="1" t="s">
        <v>4</v>
      </c>
      <c r="C1247" s="1" t="s">
        <v>44</v>
      </c>
      <c r="D1247" s="1" t="s">
        <v>60</v>
      </c>
      <c r="E1247" s="1" t="s">
        <v>603</v>
      </c>
      <c r="F1247" s="3">
        <v>5914</v>
      </c>
    </row>
    <row r="1248" spans="1:6">
      <c r="A1248" s="55">
        <v>42415</v>
      </c>
      <c r="B1248" s="1" t="s">
        <v>4</v>
      </c>
      <c r="C1248" s="1" t="s">
        <v>3</v>
      </c>
      <c r="D1248" s="1" t="s">
        <v>58</v>
      </c>
      <c r="E1248" s="1" t="s">
        <v>608</v>
      </c>
      <c r="F1248" s="3">
        <v>1817</v>
      </c>
    </row>
    <row r="1249" spans="1:6">
      <c r="A1249" s="55">
        <v>42416</v>
      </c>
      <c r="B1249" s="1" t="s">
        <v>11</v>
      </c>
      <c r="C1249" s="1" t="s">
        <v>39</v>
      </c>
      <c r="D1249" s="1" t="s">
        <v>92</v>
      </c>
      <c r="E1249" s="1" t="s">
        <v>603</v>
      </c>
      <c r="F1249" s="3">
        <v>2230</v>
      </c>
    </row>
    <row r="1250" spans="1:6">
      <c r="A1250" s="55">
        <v>42416</v>
      </c>
      <c r="B1250" s="1" t="s">
        <v>4</v>
      </c>
      <c r="C1250" s="1" t="s">
        <v>44</v>
      </c>
      <c r="D1250" s="1" t="s">
        <v>60</v>
      </c>
      <c r="E1250" s="1" t="s">
        <v>606</v>
      </c>
      <c r="F1250" s="3">
        <v>3585</v>
      </c>
    </row>
    <row r="1251" spans="1:6">
      <c r="A1251" s="55">
        <v>42417</v>
      </c>
      <c r="B1251" s="1" t="s">
        <v>11</v>
      </c>
      <c r="C1251" s="1" t="s">
        <v>52</v>
      </c>
      <c r="D1251" s="1" t="s">
        <v>86</v>
      </c>
      <c r="E1251" s="1" t="s">
        <v>600</v>
      </c>
      <c r="F1251" s="3">
        <v>3631</v>
      </c>
    </row>
    <row r="1252" spans="1:6">
      <c r="A1252" s="55">
        <v>42418</v>
      </c>
      <c r="B1252" s="1" t="s">
        <v>11</v>
      </c>
      <c r="C1252" s="1" t="s">
        <v>39</v>
      </c>
      <c r="D1252" s="1" t="s">
        <v>92</v>
      </c>
      <c r="E1252" s="1" t="s">
        <v>607</v>
      </c>
      <c r="F1252" s="3">
        <v>411</v>
      </c>
    </row>
    <row r="1253" spans="1:6">
      <c r="A1253" s="55">
        <v>42418</v>
      </c>
      <c r="B1253" s="1" t="s">
        <v>11</v>
      </c>
      <c r="C1253" s="1" t="s">
        <v>39</v>
      </c>
      <c r="D1253" s="1" t="s">
        <v>50</v>
      </c>
      <c r="E1253" s="1" t="s">
        <v>607</v>
      </c>
      <c r="F1253" s="3">
        <v>1179</v>
      </c>
    </row>
    <row r="1254" spans="1:6">
      <c r="A1254" s="55">
        <v>42418</v>
      </c>
      <c r="B1254" s="1" t="s">
        <v>4</v>
      </c>
      <c r="C1254" s="1" t="s">
        <v>3</v>
      </c>
      <c r="D1254" s="1" t="s">
        <v>70</v>
      </c>
      <c r="E1254" s="1" t="s">
        <v>603</v>
      </c>
      <c r="F1254" s="3">
        <v>2549</v>
      </c>
    </row>
    <row r="1255" spans="1:6">
      <c r="A1255" s="55">
        <v>42419</v>
      </c>
      <c r="B1255" s="1" t="s">
        <v>11</v>
      </c>
      <c r="C1255" s="1" t="s">
        <v>52</v>
      </c>
      <c r="D1255" s="1" t="s">
        <v>612</v>
      </c>
      <c r="E1255" s="1" t="s">
        <v>603</v>
      </c>
      <c r="F1255" s="3">
        <v>4781</v>
      </c>
    </row>
    <row r="1256" spans="1:6">
      <c r="A1256" s="55">
        <v>42420</v>
      </c>
      <c r="B1256" s="1" t="s">
        <v>4</v>
      </c>
      <c r="C1256" s="1" t="s">
        <v>56</v>
      </c>
      <c r="D1256" s="1" t="s">
        <v>610</v>
      </c>
      <c r="E1256" s="1" t="s">
        <v>606</v>
      </c>
      <c r="F1256" s="3">
        <v>2002</v>
      </c>
    </row>
    <row r="1257" spans="1:6">
      <c r="A1257" s="55">
        <v>42420</v>
      </c>
      <c r="B1257" s="1" t="s">
        <v>18</v>
      </c>
      <c r="C1257" s="1" t="s">
        <v>17</v>
      </c>
      <c r="D1257" s="1" t="s">
        <v>87</v>
      </c>
      <c r="E1257" s="1" t="s">
        <v>605</v>
      </c>
      <c r="F1257" s="3">
        <v>5350</v>
      </c>
    </row>
    <row r="1258" spans="1:6">
      <c r="A1258" s="55">
        <v>42420</v>
      </c>
      <c r="B1258" s="1" t="s">
        <v>4</v>
      </c>
      <c r="C1258" s="1" t="s">
        <v>44</v>
      </c>
      <c r="D1258" s="1" t="s">
        <v>60</v>
      </c>
      <c r="E1258" s="1" t="s">
        <v>602</v>
      </c>
      <c r="F1258" s="3">
        <v>2135</v>
      </c>
    </row>
    <row r="1259" spans="1:6">
      <c r="A1259" s="55">
        <v>42420</v>
      </c>
      <c r="B1259" s="1" t="s">
        <v>11</v>
      </c>
      <c r="C1259" s="1" t="s">
        <v>52</v>
      </c>
      <c r="D1259" s="1" t="s">
        <v>612</v>
      </c>
      <c r="E1259" s="1" t="s">
        <v>605</v>
      </c>
      <c r="F1259" s="3">
        <v>4168</v>
      </c>
    </row>
    <row r="1260" spans="1:6">
      <c r="A1260" s="55">
        <v>42421</v>
      </c>
      <c r="B1260" s="1" t="s">
        <v>18</v>
      </c>
      <c r="C1260" s="1" t="s">
        <v>61</v>
      </c>
      <c r="D1260" s="1" t="s">
        <v>62</v>
      </c>
      <c r="E1260" s="1" t="s">
        <v>605</v>
      </c>
      <c r="F1260" s="3">
        <v>5633</v>
      </c>
    </row>
    <row r="1261" spans="1:6">
      <c r="A1261" s="55">
        <v>42421</v>
      </c>
      <c r="B1261" s="1" t="s">
        <v>4</v>
      </c>
      <c r="C1261" s="1" t="s">
        <v>44</v>
      </c>
      <c r="D1261" s="1" t="s">
        <v>60</v>
      </c>
      <c r="E1261" s="1" t="s">
        <v>608</v>
      </c>
      <c r="F1261" s="3">
        <v>2202</v>
      </c>
    </row>
    <row r="1262" spans="1:6">
      <c r="A1262" s="55">
        <v>42421</v>
      </c>
      <c r="B1262" s="1" t="s">
        <v>11</v>
      </c>
      <c r="C1262" s="1" t="s">
        <v>39</v>
      </c>
      <c r="D1262" s="1" t="s">
        <v>50</v>
      </c>
      <c r="E1262" s="1" t="s">
        <v>606</v>
      </c>
      <c r="F1262" s="3">
        <v>3045</v>
      </c>
    </row>
    <row r="1263" spans="1:6">
      <c r="A1263" s="55">
        <v>42421</v>
      </c>
      <c r="B1263" s="1" t="s">
        <v>11</v>
      </c>
      <c r="C1263" s="1" t="s">
        <v>52</v>
      </c>
      <c r="D1263" s="1" t="s">
        <v>86</v>
      </c>
      <c r="E1263" s="1" t="s">
        <v>608</v>
      </c>
      <c r="F1263" s="3">
        <v>3942</v>
      </c>
    </row>
    <row r="1264" spans="1:6">
      <c r="A1264" s="55">
        <v>42422</v>
      </c>
      <c r="B1264" s="1" t="s">
        <v>18</v>
      </c>
      <c r="C1264" s="1" t="s">
        <v>17</v>
      </c>
      <c r="D1264" s="1" t="s">
        <v>87</v>
      </c>
      <c r="E1264" s="1" t="s">
        <v>602</v>
      </c>
      <c r="F1264" s="3">
        <v>6111</v>
      </c>
    </row>
    <row r="1265" spans="1:6">
      <c r="A1265" s="55">
        <v>42423</v>
      </c>
      <c r="B1265" s="1" t="s">
        <v>11</v>
      </c>
      <c r="C1265" s="1" t="s">
        <v>39</v>
      </c>
      <c r="D1265" s="1" t="s">
        <v>92</v>
      </c>
      <c r="E1265" s="1" t="s">
        <v>603</v>
      </c>
      <c r="F1265" s="3">
        <v>3815</v>
      </c>
    </row>
    <row r="1266" spans="1:6">
      <c r="A1266" s="55">
        <v>42423</v>
      </c>
      <c r="B1266" s="1" t="s">
        <v>11</v>
      </c>
      <c r="C1266" s="1" t="s">
        <v>99</v>
      </c>
      <c r="D1266" s="1" t="s">
        <v>604</v>
      </c>
      <c r="E1266" s="1" t="s">
        <v>603</v>
      </c>
      <c r="F1266" s="3">
        <v>3801</v>
      </c>
    </row>
    <row r="1267" spans="1:6">
      <c r="A1267" s="55">
        <v>42424</v>
      </c>
      <c r="B1267" s="1" t="s">
        <v>11</v>
      </c>
      <c r="C1267" s="1" t="s">
        <v>52</v>
      </c>
      <c r="D1267" s="1" t="s">
        <v>86</v>
      </c>
      <c r="E1267" s="1" t="s">
        <v>608</v>
      </c>
      <c r="F1267" s="3">
        <v>506</v>
      </c>
    </row>
    <row r="1268" spans="1:6">
      <c r="A1268" s="55">
        <v>42425</v>
      </c>
      <c r="B1268" s="1" t="s">
        <v>11</v>
      </c>
      <c r="C1268" s="1" t="s">
        <v>52</v>
      </c>
      <c r="D1268" s="1" t="s">
        <v>86</v>
      </c>
      <c r="E1268" s="1" t="s">
        <v>603</v>
      </c>
      <c r="F1268" s="3">
        <v>6102</v>
      </c>
    </row>
    <row r="1269" spans="1:6">
      <c r="A1269" s="55">
        <v>42428</v>
      </c>
      <c r="B1269" s="1" t="s">
        <v>601</v>
      </c>
      <c r="C1269" s="1" t="s">
        <v>29</v>
      </c>
      <c r="D1269" s="1" t="s">
        <v>31</v>
      </c>
      <c r="E1269" s="1" t="s">
        <v>605</v>
      </c>
      <c r="F1269" s="3">
        <v>2229</v>
      </c>
    </row>
    <row r="1270" spans="1:6">
      <c r="A1270" s="55">
        <v>42428</v>
      </c>
      <c r="B1270" s="1" t="s">
        <v>11</v>
      </c>
      <c r="C1270" s="1" t="s">
        <v>39</v>
      </c>
      <c r="D1270" s="1" t="s">
        <v>92</v>
      </c>
      <c r="E1270" s="1" t="s">
        <v>606</v>
      </c>
      <c r="F1270" s="3">
        <v>5061</v>
      </c>
    </row>
    <row r="1271" spans="1:6">
      <c r="A1271" s="55">
        <v>42428</v>
      </c>
      <c r="B1271" s="1" t="s">
        <v>4</v>
      </c>
      <c r="C1271" s="1" t="s">
        <v>3</v>
      </c>
      <c r="D1271" s="1" t="s">
        <v>70</v>
      </c>
      <c r="E1271" s="1" t="s">
        <v>609</v>
      </c>
      <c r="F1271" s="3">
        <v>6176</v>
      </c>
    </row>
    <row r="1272" spans="1:6">
      <c r="A1272" s="55">
        <v>42432</v>
      </c>
      <c r="B1272" s="1" t="s">
        <v>11</v>
      </c>
      <c r="C1272" s="1" t="s">
        <v>99</v>
      </c>
      <c r="D1272" s="1" t="s">
        <v>604</v>
      </c>
      <c r="E1272" s="1" t="s">
        <v>602</v>
      </c>
      <c r="F1272" s="3">
        <v>4189</v>
      </c>
    </row>
    <row r="1273" spans="1:6">
      <c r="A1273" s="55">
        <v>42432</v>
      </c>
      <c r="B1273" s="1" t="s">
        <v>18</v>
      </c>
      <c r="C1273" s="1" t="s">
        <v>17</v>
      </c>
      <c r="D1273" s="1" t="s">
        <v>87</v>
      </c>
      <c r="E1273" s="1" t="s">
        <v>600</v>
      </c>
      <c r="F1273" s="3">
        <v>5283</v>
      </c>
    </row>
    <row r="1274" spans="1:6">
      <c r="A1274" s="55">
        <v>42432</v>
      </c>
      <c r="B1274" s="1" t="s">
        <v>18</v>
      </c>
      <c r="C1274" s="1" t="s">
        <v>61</v>
      </c>
      <c r="D1274" s="1" t="s">
        <v>62</v>
      </c>
      <c r="E1274" s="1" t="s">
        <v>606</v>
      </c>
      <c r="F1274" s="3">
        <v>6125</v>
      </c>
    </row>
    <row r="1275" spans="1:6">
      <c r="A1275" s="55">
        <v>42432</v>
      </c>
      <c r="B1275" s="1" t="s">
        <v>11</v>
      </c>
      <c r="C1275" s="1" t="s">
        <v>52</v>
      </c>
      <c r="D1275" s="1" t="s">
        <v>612</v>
      </c>
      <c r="E1275" s="1" t="s">
        <v>605</v>
      </c>
      <c r="F1275" s="3">
        <v>1923</v>
      </c>
    </row>
    <row r="1276" spans="1:6">
      <c r="A1276" s="55">
        <v>42432</v>
      </c>
      <c r="B1276" s="1" t="s">
        <v>11</v>
      </c>
      <c r="C1276" s="1" t="s">
        <v>39</v>
      </c>
      <c r="D1276" s="1" t="s">
        <v>92</v>
      </c>
      <c r="E1276" s="1" t="s">
        <v>603</v>
      </c>
      <c r="F1276" s="3">
        <v>600</v>
      </c>
    </row>
    <row r="1277" spans="1:6">
      <c r="A1277" s="55">
        <v>42433</v>
      </c>
      <c r="B1277" s="1" t="s">
        <v>11</v>
      </c>
      <c r="C1277" s="1" t="s">
        <v>99</v>
      </c>
      <c r="D1277" s="1" t="s">
        <v>604</v>
      </c>
      <c r="E1277" s="1" t="s">
        <v>606</v>
      </c>
      <c r="F1277" s="3">
        <v>2879</v>
      </c>
    </row>
    <row r="1278" spans="1:6">
      <c r="A1278" s="55">
        <v>42433</v>
      </c>
      <c r="B1278" s="1" t="s">
        <v>18</v>
      </c>
      <c r="C1278" s="1" t="s">
        <v>17</v>
      </c>
      <c r="D1278" s="1" t="s">
        <v>87</v>
      </c>
      <c r="E1278" s="1" t="s">
        <v>609</v>
      </c>
      <c r="F1278" s="3">
        <v>6213</v>
      </c>
    </row>
    <row r="1279" spans="1:6">
      <c r="A1279" s="55">
        <v>42434</v>
      </c>
      <c r="B1279" s="1" t="s">
        <v>11</v>
      </c>
      <c r="C1279" s="1" t="s">
        <v>52</v>
      </c>
      <c r="D1279" s="1" t="s">
        <v>86</v>
      </c>
      <c r="E1279" s="1" t="s">
        <v>611</v>
      </c>
      <c r="F1279" s="3">
        <v>4177</v>
      </c>
    </row>
    <row r="1280" spans="1:6">
      <c r="A1280" s="55">
        <v>42435</v>
      </c>
      <c r="B1280" s="1" t="s">
        <v>18</v>
      </c>
      <c r="C1280" s="1" t="s">
        <v>61</v>
      </c>
      <c r="D1280" s="1" t="s">
        <v>62</v>
      </c>
      <c r="E1280" s="1" t="s">
        <v>609</v>
      </c>
      <c r="F1280" s="3">
        <v>870</v>
      </c>
    </row>
    <row r="1281" spans="1:6">
      <c r="A1281" s="55">
        <v>42435</v>
      </c>
      <c r="B1281" s="1" t="s">
        <v>11</v>
      </c>
      <c r="C1281" s="1" t="s">
        <v>39</v>
      </c>
      <c r="D1281" s="1" t="s">
        <v>89</v>
      </c>
      <c r="E1281" s="1" t="s">
        <v>606</v>
      </c>
      <c r="F1281" s="3">
        <v>4093</v>
      </c>
    </row>
    <row r="1282" spans="1:6">
      <c r="A1282" s="55">
        <v>42435</v>
      </c>
      <c r="B1282" s="1" t="s">
        <v>4</v>
      </c>
      <c r="C1282" s="1" t="s">
        <v>3</v>
      </c>
      <c r="D1282" s="1" t="s">
        <v>58</v>
      </c>
      <c r="E1282" s="1" t="s">
        <v>603</v>
      </c>
      <c r="F1282" s="3">
        <v>6476</v>
      </c>
    </row>
    <row r="1283" spans="1:6">
      <c r="A1283" s="55">
        <v>42436</v>
      </c>
      <c r="B1283" s="1" t="s">
        <v>11</v>
      </c>
      <c r="C1283" s="1" t="s">
        <v>39</v>
      </c>
      <c r="D1283" s="1" t="s">
        <v>50</v>
      </c>
      <c r="E1283" s="1" t="s">
        <v>608</v>
      </c>
      <c r="F1283" s="3">
        <v>4975</v>
      </c>
    </row>
    <row r="1284" spans="1:6">
      <c r="A1284" s="55">
        <v>42436</v>
      </c>
      <c r="B1284" s="1" t="s">
        <v>11</v>
      </c>
      <c r="C1284" s="1" t="s">
        <v>39</v>
      </c>
      <c r="D1284" s="1" t="s">
        <v>92</v>
      </c>
      <c r="E1284" s="1" t="s">
        <v>606</v>
      </c>
      <c r="F1284" s="3">
        <v>297</v>
      </c>
    </row>
    <row r="1285" spans="1:6">
      <c r="A1285" s="55">
        <v>42437</v>
      </c>
      <c r="B1285" s="1" t="s">
        <v>11</v>
      </c>
      <c r="C1285" s="1" t="s">
        <v>39</v>
      </c>
      <c r="D1285" s="1" t="s">
        <v>92</v>
      </c>
      <c r="E1285" s="1" t="s">
        <v>606</v>
      </c>
      <c r="F1285" s="3">
        <v>2173</v>
      </c>
    </row>
    <row r="1286" spans="1:6">
      <c r="A1286" s="55">
        <v>42437</v>
      </c>
      <c r="B1286" s="1" t="s">
        <v>11</v>
      </c>
      <c r="C1286" s="1" t="s">
        <v>39</v>
      </c>
      <c r="D1286" s="1" t="s">
        <v>89</v>
      </c>
      <c r="E1286" s="1" t="s">
        <v>608</v>
      </c>
      <c r="F1286" s="3">
        <v>4436</v>
      </c>
    </row>
    <row r="1287" spans="1:6">
      <c r="A1287" s="55">
        <v>42438</v>
      </c>
      <c r="B1287" s="1" t="s">
        <v>4</v>
      </c>
      <c r="C1287" s="1" t="s">
        <v>3</v>
      </c>
      <c r="D1287" s="1" t="s">
        <v>58</v>
      </c>
      <c r="E1287" s="1" t="s">
        <v>609</v>
      </c>
      <c r="F1287" s="3">
        <v>2715</v>
      </c>
    </row>
    <row r="1288" spans="1:6">
      <c r="A1288" s="55">
        <v>42438</v>
      </c>
      <c r="B1288" s="1" t="s">
        <v>18</v>
      </c>
      <c r="C1288" s="1" t="s">
        <v>17</v>
      </c>
      <c r="D1288" s="1" t="s">
        <v>87</v>
      </c>
      <c r="E1288" s="1" t="s">
        <v>605</v>
      </c>
      <c r="F1288" s="3">
        <v>1754</v>
      </c>
    </row>
    <row r="1289" spans="1:6">
      <c r="A1289" s="55">
        <v>42439</v>
      </c>
      <c r="B1289" s="1" t="s">
        <v>11</v>
      </c>
      <c r="C1289" s="1" t="s">
        <v>39</v>
      </c>
      <c r="D1289" s="1" t="s">
        <v>92</v>
      </c>
      <c r="E1289" s="1" t="s">
        <v>602</v>
      </c>
      <c r="F1289" s="3">
        <v>5574</v>
      </c>
    </row>
    <row r="1290" spans="1:6">
      <c r="A1290" s="55">
        <v>42440</v>
      </c>
      <c r="B1290" s="1" t="s">
        <v>4</v>
      </c>
      <c r="C1290" s="1" t="s">
        <v>44</v>
      </c>
      <c r="D1290" s="1" t="s">
        <v>60</v>
      </c>
      <c r="E1290" s="1" t="s">
        <v>606</v>
      </c>
      <c r="F1290" s="3">
        <v>362</v>
      </c>
    </row>
    <row r="1291" spans="1:6">
      <c r="A1291" s="55">
        <v>42441</v>
      </c>
      <c r="B1291" s="1" t="s">
        <v>11</v>
      </c>
      <c r="C1291" s="1" t="s">
        <v>52</v>
      </c>
      <c r="D1291" s="1" t="s">
        <v>612</v>
      </c>
      <c r="E1291" s="1" t="s">
        <v>606</v>
      </c>
      <c r="F1291" s="3">
        <v>1537</v>
      </c>
    </row>
    <row r="1292" spans="1:6">
      <c r="A1292" s="55">
        <v>42442</v>
      </c>
      <c r="B1292" s="1" t="s">
        <v>11</v>
      </c>
      <c r="C1292" s="1" t="s">
        <v>52</v>
      </c>
      <c r="D1292" s="1" t="s">
        <v>86</v>
      </c>
      <c r="E1292" s="1" t="s">
        <v>606</v>
      </c>
      <c r="F1292" s="3">
        <v>5921</v>
      </c>
    </row>
    <row r="1293" spans="1:6">
      <c r="A1293" s="55">
        <v>42444</v>
      </c>
      <c r="B1293" s="1" t="s">
        <v>4</v>
      </c>
      <c r="C1293" s="1" t="s">
        <v>56</v>
      </c>
      <c r="D1293" s="1" t="s">
        <v>610</v>
      </c>
      <c r="E1293" s="1" t="s">
        <v>602</v>
      </c>
      <c r="F1293" s="3">
        <v>4921</v>
      </c>
    </row>
    <row r="1294" spans="1:6">
      <c r="A1294" s="55">
        <v>42444</v>
      </c>
      <c r="B1294" s="1" t="s">
        <v>11</v>
      </c>
      <c r="C1294" s="1" t="s">
        <v>52</v>
      </c>
      <c r="D1294" s="1" t="s">
        <v>612</v>
      </c>
      <c r="E1294" s="1" t="s">
        <v>609</v>
      </c>
      <c r="F1294" s="3">
        <v>921</v>
      </c>
    </row>
    <row r="1295" spans="1:6">
      <c r="A1295" s="55">
        <v>42444</v>
      </c>
      <c r="B1295" s="1" t="s">
        <v>11</v>
      </c>
      <c r="C1295" s="1" t="s">
        <v>99</v>
      </c>
      <c r="D1295" s="1" t="s">
        <v>604</v>
      </c>
      <c r="E1295" s="1" t="s">
        <v>609</v>
      </c>
      <c r="F1295" s="3">
        <v>2257</v>
      </c>
    </row>
    <row r="1296" spans="1:6">
      <c r="A1296" s="55">
        <v>42445</v>
      </c>
      <c r="B1296" s="1" t="s">
        <v>18</v>
      </c>
      <c r="C1296" s="1" t="s">
        <v>61</v>
      </c>
      <c r="D1296" s="1" t="s">
        <v>62</v>
      </c>
      <c r="E1296" s="1" t="s">
        <v>602</v>
      </c>
      <c r="F1296" s="3">
        <v>6362</v>
      </c>
    </row>
    <row r="1297" spans="1:6">
      <c r="A1297" s="55">
        <v>42446</v>
      </c>
      <c r="B1297" s="1" t="s">
        <v>18</v>
      </c>
      <c r="C1297" s="1" t="s">
        <v>17</v>
      </c>
      <c r="D1297" s="1" t="s">
        <v>87</v>
      </c>
      <c r="E1297" s="1" t="s">
        <v>608</v>
      </c>
      <c r="F1297" s="3">
        <v>6479</v>
      </c>
    </row>
    <row r="1298" spans="1:6">
      <c r="A1298" s="55">
        <v>42446</v>
      </c>
      <c r="B1298" s="1" t="s">
        <v>11</v>
      </c>
      <c r="C1298" s="1" t="s">
        <v>52</v>
      </c>
      <c r="D1298" s="1" t="s">
        <v>86</v>
      </c>
      <c r="E1298" s="1" t="s">
        <v>603</v>
      </c>
      <c r="F1298" s="3">
        <v>3934</v>
      </c>
    </row>
    <row r="1299" spans="1:6">
      <c r="A1299" s="55">
        <v>42447</v>
      </c>
      <c r="B1299" s="1" t="s">
        <v>11</v>
      </c>
      <c r="C1299" s="1" t="s">
        <v>52</v>
      </c>
      <c r="D1299" s="1" t="s">
        <v>86</v>
      </c>
      <c r="E1299" s="1" t="s">
        <v>608</v>
      </c>
      <c r="F1299" s="3">
        <v>375</v>
      </c>
    </row>
    <row r="1300" spans="1:6">
      <c r="A1300" s="55">
        <v>42449</v>
      </c>
      <c r="B1300" s="1" t="s">
        <v>11</v>
      </c>
      <c r="C1300" s="1" t="s">
        <v>52</v>
      </c>
      <c r="D1300" s="1" t="s">
        <v>86</v>
      </c>
      <c r="E1300" s="1" t="s">
        <v>603</v>
      </c>
      <c r="F1300" s="3">
        <v>5390</v>
      </c>
    </row>
    <row r="1301" spans="1:6">
      <c r="A1301" s="55">
        <v>42450</v>
      </c>
      <c r="B1301" s="1" t="s">
        <v>11</v>
      </c>
      <c r="C1301" s="1" t="s">
        <v>39</v>
      </c>
      <c r="D1301" s="1" t="s">
        <v>92</v>
      </c>
      <c r="E1301" s="1" t="s">
        <v>605</v>
      </c>
      <c r="F1301" s="3">
        <v>2445</v>
      </c>
    </row>
    <row r="1302" spans="1:6">
      <c r="A1302" s="55">
        <v>42451</v>
      </c>
      <c r="B1302" s="1" t="s">
        <v>11</v>
      </c>
      <c r="C1302" s="1" t="s">
        <v>99</v>
      </c>
      <c r="D1302" s="1" t="s">
        <v>604</v>
      </c>
      <c r="E1302" s="1" t="s">
        <v>608</v>
      </c>
      <c r="F1302" s="3">
        <v>2560</v>
      </c>
    </row>
    <row r="1303" spans="1:6">
      <c r="A1303" s="55">
        <v>42452</v>
      </c>
      <c r="B1303" s="1" t="s">
        <v>18</v>
      </c>
      <c r="C1303" s="1" t="s">
        <v>17</v>
      </c>
      <c r="D1303" s="1" t="s">
        <v>87</v>
      </c>
      <c r="E1303" s="1" t="s">
        <v>605</v>
      </c>
      <c r="F1303" s="3">
        <v>2505</v>
      </c>
    </row>
    <row r="1304" spans="1:6">
      <c r="A1304" s="55">
        <v>42452</v>
      </c>
      <c r="B1304" s="1" t="s">
        <v>11</v>
      </c>
      <c r="C1304" s="1" t="s">
        <v>99</v>
      </c>
      <c r="D1304" s="1" t="s">
        <v>604</v>
      </c>
      <c r="E1304" s="1" t="s">
        <v>605</v>
      </c>
      <c r="F1304" s="3">
        <v>1506</v>
      </c>
    </row>
    <row r="1305" spans="1:6">
      <c r="A1305" s="55">
        <v>42453</v>
      </c>
      <c r="B1305" s="1" t="s">
        <v>11</v>
      </c>
      <c r="C1305" s="1" t="s">
        <v>99</v>
      </c>
      <c r="D1305" s="1" t="s">
        <v>604</v>
      </c>
      <c r="E1305" s="1" t="s">
        <v>608</v>
      </c>
      <c r="F1305" s="3">
        <v>988</v>
      </c>
    </row>
    <row r="1306" spans="1:6">
      <c r="A1306" s="55">
        <v>42453</v>
      </c>
      <c r="B1306" s="1" t="s">
        <v>11</v>
      </c>
      <c r="C1306" s="1" t="s">
        <v>39</v>
      </c>
      <c r="D1306" s="1" t="s">
        <v>92</v>
      </c>
      <c r="E1306" s="1" t="s">
        <v>609</v>
      </c>
      <c r="F1306" s="3">
        <v>844</v>
      </c>
    </row>
    <row r="1307" spans="1:6">
      <c r="A1307" s="55">
        <v>42453</v>
      </c>
      <c r="B1307" s="1" t="s">
        <v>11</v>
      </c>
      <c r="C1307" s="1" t="s">
        <v>39</v>
      </c>
      <c r="D1307" s="1" t="s">
        <v>89</v>
      </c>
      <c r="E1307" s="1" t="s">
        <v>608</v>
      </c>
      <c r="F1307" s="3">
        <v>1456</v>
      </c>
    </row>
    <row r="1308" spans="1:6">
      <c r="A1308" s="55">
        <v>42453</v>
      </c>
      <c r="B1308" s="1" t="s">
        <v>4</v>
      </c>
      <c r="C1308" s="1" t="s">
        <v>3</v>
      </c>
      <c r="D1308" s="1" t="s">
        <v>70</v>
      </c>
      <c r="E1308" s="1" t="s">
        <v>611</v>
      </c>
      <c r="F1308" s="3">
        <v>463</v>
      </c>
    </row>
    <row r="1309" spans="1:6">
      <c r="A1309" s="55">
        <v>42455</v>
      </c>
      <c r="B1309" s="1" t="s">
        <v>4</v>
      </c>
      <c r="C1309" s="1" t="s">
        <v>44</v>
      </c>
      <c r="D1309" s="1" t="s">
        <v>60</v>
      </c>
      <c r="E1309" s="1" t="s">
        <v>602</v>
      </c>
      <c r="F1309" s="3">
        <v>3397</v>
      </c>
    </row>
    <row r="1310" spans="1:6">
      <c r="A1310" s="55">
        <v>42456</v>
      </c>
      <c r="B1310" s="1" t="s">
        <v>11</v>
      </c>
      <c r="C1310" s="1" t="s">
        <v>39</v>
      </c>
      <c r="D1310" s="1" t="s">
        <v>92</v>
      </c>
      <c r="E1310" s="1" t="s">
        <v>605</v>
      </c>
      <c r="F1310" s="3">
        <v>3256</v>
      </c>
    </row>
    <row r="1311" spans="1:6">
      <c r="A1311" s="55">
        <v>42460</v>
      </c>
      <c r="B1311" s="1" t="s">
        <v>11</v>
      </c>
      <c r="C1311" s="1" t="s">
        <v>39</v>
      </c>
      <c r="D1311" s="1" t="s">
        <v>50</v>
      </c>
      <c r="E1311" s="1" t="s">
        <v>607</v>
      </c>
      <c r="F1311" s="3">
        <v>3100</v>
      </c>
    </row>
    <row r="1312" spans="1:6">
      <c r="A1312" s="55">
        <v>42462</v>
      </c>
      <c r="B1312" s="1" t="s">
        <v>11</v>
      </c>
      <c r="C1312" s="1" t="s">
        <v>39</v>
      </c>
      <c r="D1312" s="1" t="s">
        <v>92</v>
      </c>
      <c r="E1312" s="1" t="s">
        <v>600</v>
      </c>
      <c r="F1312" s="3">
        <v>2368</v>
      </c>
    </row>
    <row r="1313" spans="1:6">
      <c r="A1313" s="55">
        <v>42462</v>
      </c>
      <c r="B1313" s="1" t="s">
        <v>4</v>
      </c>
      <c r="C1313" s="1" t="s">
        <v>44</v>
      </c>
      <c r="D1313" s="1" t="s">
        <v>60</v>
      </c>
      <c r="E1313" s="1" t="s">
        <v>609</v>
      </c>
      <c r="F1313" s="3">
        <v>5994</v>
      </c>
    </row>
    <row r="1314" spans="1:6">
      <c r="A1314" s="55">
        <v>42463</v>
      </c>
      <c r="B1314" s="1" t="s">
        <v>11</v>
      </c>
      <c r="C1314" s="1" t="s">
        <v>39</v>
      </c>
      <c r="D1314" s="1" t="s">
        <v>92</v>
      </c>
      <c r="E1314" s="1" t="s">
        <v>609</v>
      </c>
      <c r="F1314" s="3">
        <v>2083</v>
      </c>
    </row>
    <row r="1315" spans="1:6">
      <c r="A1315" s="55">
        <v>42463</v>
      </c>
      <c r="B1315" s="1" t="s">
        <v>4</v>
      </c>
      <c r="C1315" s="1" t="s">
        <v>56</v>
      </c>
      <c r="D1315" s="1" t="s">
        <v>610</v>
      </c>
      <c r="E1315" s="1" t="s">
        <v>606</v>
      </c>
      <c r="F1315" s="3">
        <v>974</v>
      </c>
    </row>
    <row r="1316" spans="1:6">
      <c r="A1316" s="55">
        <v>42463</v>
      </c>
      <c r="B1316" s="1" t="s">
        <v>18</v>
      </c>
      <c r="C1316" s="1" t="s">
        <v>17</v>
      </c>
      <c r="D1316" s="1" t="s">
        <v>87</v>
      </c>
      <c r="E1316" s="1" t="s">
        <v>611</v>
      </c>
      <c r="F1316" s="3">
        <v>2181</v>
      </c>
    </row>
    <row r="1317" spans="1:6">
      <c r="A1317" s="55">
        <v>42463</v>
      </c>
      <c r="B1317" s="1" t="s">
        <v>4</v>
      </c>
      <c r="C1317" s="1" t="s">
        <v>3</v>
      </c>
      <c r="D1317" s="1" t="s">
        <v>70</v>
      </c>
      <c r="E1317" s="1" t="s">
        <v>605</v>
      </c>
      <c r="F1317" s="3">
        <v>467</v>
      </c>
    </row>
    <row r="1318" spans="1:6">
      <c r="A1318" s="55">
        <v>42464</v>
      </c>
      <c r="B1318" s="1" t="s">
        <v>11</v>
      </c>
      <c r="C1318" s="1" t="s">
        <v>52</v>
      </c>
      <c r="D1318" s="1" t="s">
        <v>612</v>
      </c>
      <c r="E1318" s="1" t="s">
        <v>600</v>
      </c>
      <c r="F1318" s="3">
        <v>5920</v>
      </c>
    </row>
    <row r="1319" spans="1:6">
      <c r="A1319" s="55">
        <v>42464</v>
      </c>
      <c r="B1319" s="1" t="s">
        <v>11</v>
      </c>
      <c r="C1319" s="1" t="s">
        <v>52</v>
      </c>
      <c r="D1319" s="1" t="s">
        <v>612</v>
      </c>
      <c r="E1319" s="1" t="s">
        <v>608</v>
      </c>
      <c r="F1319" s="3">
        <v>6265</v>
      </c>
    </row>
    <row r="1320" spans="1:6">
      <c r="A1320" s="55">
        <v>42465</v>
      </c>
      <c r="B1320" s="1" t="s">
        <v>11</v>
      </c>
      <c r="C1320" s="1" t="s">
        <v>99</v>
      </c>
      <c r="D1320" s="1" t="s">
        <v>604</v>
      </c>
      <c r="E1320" s="1" t="s">
        <v>603</v>
      </c>
      <c r="F1320" s="3">
        <v>5446</v>
      </c>
    </row>
    <row r="1321" spans="1:6">
      <c r="A1321" s="55">
        <v>42465</v>
      </c>
      <c r="B1321" s="1" t="s">
        <v>11</v>
      </c>
      <c r="C1321" s="1" t="s">
        <v>52</v>
      </c>
      <c r="D1321" s="1" t="s">
        <v>86</v>
      </c>
      <c r="E1321" s="1" t="s">
        <v>602</v>
      </c>
      <c r="F1321" s="3">
        <v>6107</v>
      </c>
    </row>
    <row r="1322" spans="1:6">
      <c r="A1322" s="55">
        <v>42466</v>
      </c>
      <c r="B1322" s="1" t="s">
        <v>601</v>
      </c>
      <c r="C1322" s="1" t="s">
        <v>29</v>
      </c>
      <c r="D1322" s="1" t="s">
        <v>31</v>
      </c>
      <c r="E1322" s="1" t="s">
        <v>609</v>
      </c>
      <c r="F1322" s="3">
        <v>4017</v>
      </c>
    </row>
    <row r="1323" spans="1:6">
      <c r="A1323" s="55">
        <v>42467</v>
      </c>
      <c r="B1323" s="1" t="s">
        <v>18</v>
      </c>
      <c r="C1323" s="1" t="s">
        <v>17</v>
      </c>
      <c r="D1323" s="1" t="s">
        <v>87</v>
      </c>
      <c r="E1323" s="1" t="s">
        <v>607</v>
      </c>
      <c r="F1323" s="3">
        <v>6097</v>
      </c>
    </row>
    <row r="1324" spans="1:6">
      <c r="A1324" s="55">
        <v>42468</v>
      </c>
      <c r="B1324" s="1" t="s">
        <v>11</v>
      </c>
      <c r="C1324" s="1" t="s">
        <v>39</v>
      </c>
      <c r="D1324" s="1" t="s">
        <v>92</v>
      </c>
      <c r="E1324" s="1" t="s">
        <v>605</v>
      </c>
      <c r="F1324" s="3">
        <v>4889</v>
      </c>
    </row>
    <row r="1325" spans="1:6">
      <c r="A1325" s="55">
        <v>42469</v>
      </c>
      <c r="B1325" s="1" t="s">
        <v>11</v>
      </c>
      <c r="C1325" s="1" t="s">
        <v>99</v>
      </c>
      <c r="D1325" s="1" t="s">
        <v>604</v>
      </c>
      <c r="E1325" s="1" t="s">
        <v>608</v>
      </c>
      <c r="F1325" s="3">
        <v>3389</v>
      </c>
    </row>
    <row r="1326" spans="1:6">
      <c r="A1326" s="55">
        <v>42469</v>
      </c>
      <c r="B1326" s="1" t="s">
        <v>601</v>
      </c>
      <c r="C1326" s="1" t="s">
        <v>29</v>
      </c>
      <c r="D1326" s="1" t="s">
        <v>31</v>
      </c>
      <c r="E1326" s="1" t="s">
        <v>602</v>
      </c>
      <c r="F1326" s="3">
        <v>5436</v>
      </c>
    </row>
    <row r="1327" spans="1:6">
      <c r="A1327" s="55">
        <v>42469</v>
      </c>
      <c r="B1327" s="1" t="s">
        <v>4</v>
      </c>
      <c r="C1327" s="1" t="s">
        <v>3</v>
      </c>
      <c r="D1327" s="1" t="s">
        <v>58</v>
      </c>
      <c r="E1327" s="1" t="s">
        <v>606</v>
      </c>
      <c r="F1327" s="3">
        <v>2549</v>
      </c>
    </row>
    <row r="1328" spans="1:6">
      <c r="A1328" s="55">
        <v>42469</v>
      </c>
      <c r="B1328" s="1" t="s">
        <v>18</v>
      </c>
      <c r="C1328" s="1" t="s">
        <v>17</v>
      </c>
      <c r="D1328" s="1" t="s">
        <v>87</v>
      </c>
      <c r="E1328" s="1" t="s">
        <v>609</v>
      </c>
      <c r="F1328" s="3">
        <v>682</v>
      </c>
    </row>
    <row r="1329" spans="1:6">
      <c r="A1329" s="55">
        <v>42470</v>
      </c>
      <c r="B1329" s="1" t="s">
        <v>601</v>
      </c>
      <c r="C1329" s="1" t="s">
        <v>29</v>
      </c>
      <c r="D1329" s="1" t="s">
        <v>31</v>
      </c>
      <c r="E1329" s="1" t="s">
        <v>602</v>
      </c>
      <c r="F1329" s="3">
        <v>1519</v>
      </c>
    </row>
    <row r="1330" spans="1:6">
      <c r="A1330" s="55">
        <v>42472</v>
      </c>
      <c r="B1330" s="1" t="s">
        <v>601</v>
      </c>
      <c r="C1330" s="1" t="s">
        <v>29</v>
      </c>
      <c r="D1330" s="1" t="s">
        <v>31</v>
      </c>
      <c r="E1330" s="1" t="s">
        <v>602</v>
      </c>
      <c r="F1330" s="3">
        <v>6125</v>
      </c>
    </row>
    <row r="1331" spans="1:6">
      <c r="A1331" s="55">
        <v>42473</v>
      </c>
      <c r="B1331" s="1" t="s">
        <v>11</v>
      </c>
      <c r="C1331" s="1" t="s">
        <v>39</v>
      </c>
      <c r="D1331" s="1" t="s">
        <v>92</v>
      </c>
      <c r="E1331" s="1" t="s">
        <v>606</v>
      </c>
      <c r="F1331" s="3">
        <v>6222</v>
      </c>
    </row>
    <row r="1332" spans="1:6">
      <c r="A1332" s="55">
        <v>42473</v>
      </c>
      <c r="B1332" s="1" t="s">
        <v>11</v>
      </c>
      <c r="C1332" s="1" t="s">
        <v>99</v>
      </c>
      <c r="D1332" s="1" t="s">
        <v>604</v>
      </c>
      <c r="E1332" s="1" t="s">
        <v>609</v>
      </c>
      <c r="F1332" s="3">
        <v>2356</v>
      </c>
    </row>
    <row r="1333" spans="1:6">
      <c r="A1333" s="55">
        <v>42474</v>
      </c>
      <c r="B1333" s="1" t="s">
        <v>4</v>
      </c>
      <c r="C1333" s="1" t="s">
        <v>56</v>
      </c>
      <c r="D1333" s="1" t="s">
        <v>610</v>
      </c>
      <c r="E1333" s="1" t="s">
        <v>600</v>
      </c>
      <c r="F1333" s="3">
        <v>554</v>
      </c>
    </row>
    <row r="1334" spans="1:6">
      <c r="A1334" s="55">
        <v>42474</v>
      </c>
      <c r="B1334" s="1" t="s">
        <v>18</v>
      </c>
      <c r="C1334" s="1" t="s">
        <v>61</v>
      </c>
      <c r="D1334" s="1" t="s">
        <v>62</v>
      </c>
      <c r="E1334" s="1" t="s">
        <v>608</v>
      </c>
      <c r="F1334" s="3">
        <v>5586</v>
      </c>
    </row>
    <row r="1335" spans="1:6">
      <c r="A1335" s="55">
        <v>42475</v>
      </c>
      <c r="B1335" s="1" t="s">
        <v>11</v>
      </c>
      <c r="C1335" s="1" t="s">
        <v>99</v>
      </c>
      <c r="D1335" s="1" t="s">
        <v>604</v>
      </c>
      <c r="E1335" s="1" t="s">
        <v>609</v>
      </c>
      <c r="F1335" s="3">
        <v>3868</v>
      </c>
    </row>
    <row r="1336" spans="1:6">
      <c r="A1336" s="55">
        <v>42476</v>
      </c>
      <c r="B1336" s="1" t="s">
        <v>11</v>
      </c>
      <c r="C1336" s="1" t="s">
        <v>99</v>
      </c>
      <c r="D1336" s="1" t="s">
        <v>604</v>
      </c>
      <c r="E1336" s="1" t="s">
        <v>608</v>
      </c>
      <c r="F1336" s="3">
        <v>5060</v>
      </c>
    </row>
    <row r="1337" spans="1:6">
      <c r="A1337" s="55">
        <v>42477</v>
      </c>
      <c r="B1337" s="1" t="s">
        <v>4</v>
      </c>
      <c r="C1337" s="1" t="s">
        <v>56</v>
      </c>
      <c r="D1337" s="1" t="s">
        <v>610</v>
      </c>
      <c r="E1337" s="1" t="s">
        <v>602</v>
      </c>
      <c r="F1337" s="3">
        <v>3758</v>
      </c>
    </row>
    <row r="1338" spans="1:6">
      <c r="A1338" s="55">
        <v>42478</v>
      </c>
      <c r="B1338" s="1" t="s">
        <v>11</v>
      </c>
      <c r="C1338" s="1" t="s">
        <v>52</v>
      </c>
      <c r="D1338" s="1" t="s">
        <v>86</v>
      </c>
      <c r="E1338" s="1" t="s">
        <v>608</v>
      </c>
      <c r="F1338" s="3">
        <v>6077</v>
      </c>
    </row>
    <row r="1339" spans="1:6">
      <c r="A1339" s="55">
        <v>42479</v>
      </c>
      <c r="B1339" s="1" t="s">
        <v>601</v>
      </c>
      <c r="C1339" s="1" t="s">
        <v>29</v>
      </c>
      <c r="D1339" s="1" t="s">
        <v>31</v>
      </c>
      <c r="E1339" s="1" t="s">
        <v>602</v>
      </c>
      <c r="F1339" s="3">
        <v>5559</v>
      </c>
    </row>
    <row r="1340" spans="1:6">
      <c r="A1340" s="55">
        <v>42479</v>
      </c>
      <c r="B1340" s="1" t="s">
        <v>11</v>
      </c>
      <c r="C1340" s="1" t="s">
        <v>39</v>
      </c>
      <c r="D1340" s="1" t="s">
        <v>92</v>
      </c>
      <c r="E1340" s="1" t="s">
        <v>600</v>
      </c>
      <c r="F1340" s="3">
        <v>1461</v>
      </c>
    </row>
    <row r="1341" spans="1:6">
      <c r="A1341" s="55">
        <v>42479</v>
      </c>
      <c r="B1341" s="1" t="s">
        <v>11</v>
      </c>
      <c r="C1341" s="1" t="s">
        <v>39</v>
      </c>
      <c r="D1341" s="1" t="s">
        <v>92</v>
      </c>
      <c r="E1341" s="1" t="s">
        <v>603</v>
      </c>
      <c r="F1341" s="3">
        <v>5409</v>
      </c>
    </row>
    <row r="1342" spans="1:6">
      <c r="A1342" s="55">
        <v>42480</v>
      </c>
      <c r="B1342" s="1" t="s">
        <v>11</v>
      </c>
      <c r="C1342" s="1" t="s">
        <v>39</v>
      </c>
      <c r="D1342" s="1" t="s">
        <v>92</v>
      </c>
      <c r="E1342" s="1" t="s">
        <v>607</v>
      </c>
      <c r="F1342" s="3">
        <v>5692</v>
      </c>
    </row>
    <row r="1343" spans="1:6">
      <c r="A1343" s="55">
        <v>42481</v>
      </c>
      <c r="B1343" s="1" t="s">
        <v>11</v>
      </c>
      <c r="C1343" s="1" t="s">
        <v>99</v>
      </c>
      <c r="D1343" s="1" t="s">
        <v>604</v>
      </c>
      <c r="E1343" s="1" t="s">
        <v>611</v>
      </c>
      <c r="F1343" s="3">
        <v>6110</v>
      </c>
    </row>
    <row r="1344" spans="1:6">
      <c r="A1344" s="55">
        <v>42482</v>
      </c>
      <c r="B1344" s="1" t="s">
        <v>11</v>
      </c>
      <c r="C1344" s="1" t="s">
        <v>39</v>
      </c>
      <c r="D1344" s="1" t="s">
        <v>89</v>
      </c>
      <c r="E1344" s="1" t="s">
        <v>602</v>
      </c>
      <c r="F1344" s="3">
        <v>2664</v>
      </c>
    </row>
    <row r="1345" spans="1:6">
      <c r="A1345" s="55">
        <v>42482</v>
      </c>
      <c r="B1345" s="1" t="s">
        <v>18</v>
      </c>
      <c r="C1345" s="1" t="s">
        <v>61</v>
      </c>
      <c r="D1345" s="1" t="s">
        <v>62</v>
      </c>
      <c r="E1345" s="1" t="s">
        <v>602</v>
      </c>
      <c r="F1345" s="3">
        <v>4953</v>
      </c>
    </row>
    <row r="1346" spans="1:6">
      <c r="A1346" s="55">
        <v>42482</v>
      </c>
      <c r="B1346" s="1" t="s">
        <v>11</v>
      </c>
      <c r="C1346" s="1" t="s">
        <v>99</v>
      </c>
      <c r="D1346" s="1" t="s">
        <v>604</v>
      </c>
      <c r="E1346" s="1" t="s">
        <v>600</v>
      </c>
      <c r="F1346" s="3">
        <v>1020</v>
      </c>
    </row>
    <row r="1347" spans="1:6">
      <c r="A1347" s="55">
        <v>42483</v>
      </c>
      <c r="B1347" s="1" t="s">
        <v>11</v>
      </c>
      <c r="C1347" s="1" t="s">
        <v>99</v>
      </c>
      <c r="D1347" s="1" t="s">
        <v>604</v>
      </c>
      <c r="E1347" s="1" t="s">
        <v>605</v>
      </c>
      <c r="F1347" s="3">
        <v>5742</v>
      </c>
    </row>
    <row r="1348" spans="1:6">
      <c r="A1348" s="55">
        <v>42483</v>
      </c>
      <c r="B1348" s="1" t="s">
        <v>11</v>
      </c>
      <c r="C1348" s="1" t="s">
        <v>52</v>
      </c>
      <c r="D1348" s="1" t="s">
        <v>86</v>
      </c>
      <c r="E1348" s="1" t="s">
        <v>608</v>
      </c>
      <c r="F1348" s="3">
        <v>4654</v>
      </c>
    </row>
    <row r="1349" spans="1:6">
      <c r="A1349" s="55">
        <v>42484</v>
      </c>
      <c r="B1349" s="1" t="s">
        <v>4</v>
      </c>
      <c r="C1349" s="1" t="s">
        <v>3</v>
      </c>
      <c r="D1349" s="1" t="s">
        <v>58</v>
      </c>
      <c r="E1349" s="1" t="s">
        <v>605</v>
      </c>
      <c r="F1349" s="3">
        <v>6105</v>
      </c>
    </row>
    <row r="1350" spans="1:6">
      <c r="A1350" s="55">
        <v>42484</v>
      </c>
      <c r="B1350" s="1" t="s">
        <v>11</v>
      </c>
      <c r="C1350" s="1" t="s">
        <v>99</v>
      </c>
      <c r="D1350" s="1" t="s">
        <v>604</v>
      </c>
      <c r="E1350" s="1" t="s">
        <v>606</v>
      </c>
      <c r="F1350" s="3">
        <v>3879</v>
      </c>
    </row>
    <row r="1351" spans="1:6">
      <c r="A1351" s="55">
        <v>42484</v>
      </c>
      <c r="B1351" s="1" t="s">
        <v>4</v>
      </c>
      <c r="C1351" s="1" t="s">
        <v>56</v>
      </c>
      <c r="D1351" s="1" t="s">
        <v>610</v>
      </c>
      <c r="E1351" s="1" t="s">
        <v>611</v>
      </c>
      <c r="F1351" s="3">
        <v>2787</v>
      </c>
    </row>
    <row r="1352" spans="1:6">
      <c r="A1352" s="55">
        <v>42486</v>
      </c>
      <c r="B1352" s="1" t="s">
        <v>11</v>
      </c>
      <c r="C1352" s="1" t="s">
        <v>39</v>
      </c>
      <c r="D1352" s="1" t="s">
        <v>92</v>
      </c>
      <c r="E1352" s="1" t="s">
        <v>611</v>
      </c>
      <c r="F1352" s="3">
        <v>3990</v>
      </c>
    </row>
    <row r="1353" spans="1:6">
      <c r="A1353" s="55">
        <v>42487</v>
      </c>
      <c r="B1353" s="1" t="s">
        <v>11</v>
      </c>
      <c r="C1353" s="1" t="s">
        <v>99</v>
      </c>
      <c r="D1353" s="1" t="s">
        <v>604</v>
      </c>
      <c r="E1353" s="1" t="s">
        <v>603</v>
      </c>
      <c r="F1353" s="3">
        <v>3284</v>
      </c>
    </row>
    <row r="1354" spans="1:6">
      <c r="A1354" s="55">
        <v>42487</v>
      </c>
      <c r="B1354" s="1" t="s">
        <v>4</v>
      </c>
      <c r="C1354" s="1" t="s">
        <v>56</v>
      </c>
      <c r="D1354" s="1" t="s">
        <v>610</v>
      </c>
      <c r="E1354" s="1" t="s">
        <v>600</v>
      </c>
      <c r="F1354" s="3">
        <v>1505</v>
      </c>
    </row>
    <row r="1355" spans="1:6">
      <c r="A1355" s="55">
        <v>42487</v>
      </c>
      <c r="B1355" s="1" t="s">
        <v>11</v>
      </c>
      <c r="C1355" s="1" t="s">
        <v>52</v>
      </c>
      <c r="D1355" s="1" t="s">
        <v>612</v>
      </c>
      <c r="E1355" s="1" t="s">
        <v>609</v>
      </c>
      <c r="F1355" s="3">
        <v>5312</v>
      </c>
    </row>
    <row r="1356" spans="1:6">
      <c r="A1356" s="55">
        <v>42488</v>
      </c>
      <c r="B1356" s="1" t="s">
        <v>11</v>
      </c>
      <c r="C1356" s="1" t="s">
        <v>99</v>
      </c>
      <c r="D1356" s="1" t="s">
        <v>604</v>
      </c>
      <c r="E1356" s="1" t="s">
        <v>609</v>
      </c>
      <c r="F1356" s="3">
        <v>5741</v>
      </c>
    </row>
    <row r="1357" spans="1:6">
      <c r="A1357" s="55">
        <v>42488</v>
      </c>
      <c r="B1357" s="1" t="s">
        <v>11</v>
      </c>
      <c r="C1357" s="1" t="s">
        <v>52</v>
      </c>
      <c r="D1357" s="1" t="s">
        <v>86</v>
      </c>
      <c r="E1357" s="1" t="s">
        <v>607</v>
      </c>
      <c r="F1357" s="3">
        <v>4102</v>
      </c>
    </row>
    <row r="1358" spans="1:6">
      <c r="A1358" s="55">
        <v>42488</v>
      </c>
      <c r="B1358" s="1" t="s">
        <v>4</v>
      </c>
      <c r="C1358" s="1" t="s">
        <v>56</v>
      </c>
      <c r="D1358" s="1" t="s">
        <v>610</v>
      </c>
      <c r="E1358" s="1" t="s">
        <v>606</v>
      </c>
      <c r="F1358" s="3">
        <v>1506</v>
      </c>
    </row>
    <row r="1359" spans="1:6">
      <c r="A1359" s="55">
        <v>42488</v>
      </c>
      <c r="B1359" s="1" t="s">
        <v>18</v>
      </c>
      <c r="C1359" s="1" t="s">
        <v>61</v>
      </c>
      <c r="D1359" s="1" t="s">
        <v>62</v>
      </c>
      <c r="E1359" s="1" t="s">
        <v>609</v>
      </c>
      <c r="F1359" s="3">
        <v>6373</v>
      </c>
    </row>
    <row r="1360" spans="1:6">
      <c r="A1360" s="55">
        <v>42488</v>
      </c>
      <c r="B1360" s="1" t="s">
        <v>11</v>
      </c>
      <c r="C1360" s="1" t="s">
        <v>39</v>
      </c>
      <c r="D1360" s="1" t="s">
        <v>92</v>
      </c>
      <c r="E1360" s="1" t="s">
        <v>603</v>
      </c>
      <c r="F1360" s="3">
        <v>1605</v>
      </c>
    </row>
    <row r="1361" spans="1:6">
      <c r="A1361" s="55">
        <v>42490</v>
      </c>
      <c r="B1361" s="1" t="s">
        <v>4</v>
      </c>
      <c r="C1361" s="1" t="s">
        <v>3</v>
      </c>
      <c r="D1361" s="1" t="s">
        <v>58</v>
      </c>
      <c r="E1361" s="1" t="s">
        <v>606</v>
      </c>
      <c r="F1361" s="3">
        <v>1208</v>
      </c>
    </row>
    <row r="1362" spans="1:6">
      <c r="A1362" s="55">
        <v>42491</v>
      </c>
      <c r="B1362" s="1" t="s">
        <v>4</v>
      </c>
      <c r="C1362" s="1" t="s">
        <v>3</v>
      </c>
      <c r="D1362" s="1" t="s">
        <v>58</v>
      </c>
      <c r="E1362" s="1" t="s">
        <v>603</v>
      </c>
      <c r="F1362" s="3">
        <v>2989</v>
      </c>
    </row>
    <row r="1363" spans="1:6">
      <c r="A1363" s="55">
        <v>42491</v>
      </c>
      <c r="B1363" s="1" t="s">
        <v>11</v>
      </c>
      <c r="C1363" s="1" t="s">
        <v>52</v>
      </c>
      <c r="D1363" s="1" t="s">
        <v>612</v>
      </c>
      <c r="E1363" s="1" t="s">
        <v>608</v>
      </c>
      <c r="F1363" s="3">
        <v>2365</v>
      </c>
    </row>
    <row r="1364" spans="1:6">
      <c r="A1364" s="55">
        <v>42492</v>
      </c>
      <c r="B1364" s="1" t="s">
        <v>11</v>
      </c>
      <c r="C1364" s="1" t="s">
        <v>99</v>
      </c>
      <c r="D1364" s="1" t="s">
        <v>604</v>
      </c>
      <c r="E1364" s="1" t="s">
        <v>606</v>
      </c>
      <c r="F1364" s="3">
        <v>1727</v>
      </c>
    </row>
    <row r="1365" spans="1:6">
      <c r="A1365" s="55">
        <v>42492</v>
      </c>
      <c r="B1365" s="1" t="s">
        <v>4</v>
      </c>
      <c r="C1365" s="1" t="s">
        <v>3</v>
      </c>
      <c r="D1365" s="1" t="s">
        <v>58</v>
      </c>
      <c r="E1365" s="1" t="s">
        <v>608</v>
      </c>
      <c r="F1365" s="3">
        <v>4897</v>
      </c>
    </row>
    <row r="1366" spans="1:6">
      <c r="A1366" s="55">
        <v>42495</v>
      </c>
      <c r="B1366" s="1" t="s">
        <v>4</v>
      </c>
      <c r="C1366" s="1" t="s">
        <v>3</v>
      </c>
      <c r="D1366" s="1" t="s">
        <v>70</v>
      </c>
      <c r="E1366" s="1" t="s">
        <v>608</v>
      </c>
      <c r="F1366" s="3">
        <v>2618</v>
      </c>
    </row>
    <row r="1367" spans="1:6">
      <c r="A1367" s="55">
        <v>42496</v>
      </c>
      <c r="B1367" s="1" t="s">
        <v>4</v>
      </c>
      <c r="C1367" s="1" t="s">
        <v>44</v>
      </c>
      <c r="D1367" s="1" t="s">
        <v>60</v>
      </c>
      <c r="E1367" s="1" t="s">
        <v>609</v>
      </c>
      <c r="F1367" s="3">
        <v>1869</v>
      </c>
    </row>
    <row r="1368" spans="1:6">
      <c r="A1368" s="55">
        <v>42496</v>
      </c>
      <c r="B1368" s="1" t="s">
        <v>4</v>
      </c>
      <c r="C1368" s="1" t="s">
        <v>56</v>
      </c>
      <c r="D1368" s="1" t="s">
        <v>610</v>
      </c>
      <c r="E1368" s="1" t="s">
        <v>605</v>
      </c>
      <c r="F1368" s="3">
        <v>4976</v>
      </c>
    </row>
    <row r="1369" spans="1:6">
      <c r="A1369" s="55">
        <v>42500</v>
      </c>
      <c r="B1369" s="1" t="s">
        <v>11</v>
      </c>
      <c r="C1369" s="1" t="s">
        <v>39</v>
      </c>
      <c r="D1369" s="1" t="s">
        <v>50</v>
      </c>
      <c r="E1369" s="1" t="s">
        <v>607</v>
      </c>
      <c r="F1369" s="3">
        <v>5475</v>
      </c>
    </row>
    <row r="1370" spans="1:6">
      <c r="A1370" s="55">
        <v>42501</v>
      </c>
      <c r="B1370" s="1" t="s">
        <v>11</v>
      </c>
      <c r="C1370" s="1" t="s">
        <v>52</v>
      </c>
      <c r="D1370" s="1" t="s">
        <v>86</v>
      </c>
      <c r="E1370" s="1" t="s">
        <v>602</v>
      </c>
      <c r="F1370" s="3">
        <v>3302</v>
      </c>
    </row>
    <row r="1371" spans="1:6">
      <c r="A1371" s="55">
        <v>42503</v>
      </c>
      <c r="B1371" s="1" t="s">
        <v>11</v>
      </c>
      <c r="C1371" s="1" t="s">
        <v>52</v>
      </c>
      <c r="D1371" s="1" t="s">
        <v>612</v>
      </c>
      <c r="E1371" s="1" t="s">
        <v>609</v>
      </c>
      <c r="F1371" s="3">
        <v>5697</v>
      </c>
    </row>
    <row r="1372" spans="1:6">
      <c r="A1372" s="55">
        <v>42504</v>
      </c>
      <c r="B1372" s="1" t="s">
        <v>11</v>
      </c>
      <c r="C1372" s="1" t="s">
        <v>52</v>
      </c>
      <c r="D1372" s="1" t="s">
        <v>86</v>
      </c>
      <c r="E1372" s="1" t="s">
        <v>611</v>
      </c>
      <c r="F1372" s="3">
        <v>1789</v>
      </c>
    </row>
    <row r="1373" spans="1:6">
      <c r="A1373" s="55">
        <v>42505</v>
      </c>
      <c r="B1373" s="1" t="s">
        <v>11</v>
      </c>
      <c r="C1373" s="1" t="s">
        <v>39</v>
      </c>
      <c r="D1373" s="1" t="s">
        <v>92</v>
      </c>
      <c r="E1373" s="1" t="s">
        <v>602</v>
      </c>
      <c r="F1373" s="3">
        <v>4865</v>
      </c>
    </row>
    <row r="1374" spans="1:6">
      <c r="A1374" s="55">
        <v>42505</v>
      </c>
      <c r="B1374" s="1" t="s">
        <v>11</v>
      </c>
      <c r="C1374" s="1" t="s">
        <v>52</v>
      </c>
      <c r="D1374" s="1" t="s">
        <v>86</v>
      </c>
      <c r="E1374" s="1" t="s">
        <v>608</v>
      </c>
      <c r="F1374" s="3">
        <v>4338</v>
      </c>
    </row>
    <row r="1375" spans="1:6">
      <c r="A1375" s="55">
        <v>42506</v>
      </c>
      <c r="B1375" s="1" t="s">
        <v>11</v>
      </c>
      <c r="C1375" s="1" t="s">
        <v>39</v>
      </c>
      <c r="D1375" s="1" t="s">
        <v>92</v>
      </c>
      <c r="E1375" s="1" t="s">
        <v>602</v>
      </c>
      <c r="F1375" s="3">
        <v>2318</v>
      </c>
    </row>
    <row r="1376" spans="1:6">
      <c r="A1376" s="55">
        <v>42506</v>
      </c>
      <c r="B1376" s="1" t="s">
        <v>4</v>
      </c>
      <c r="C1376" s="1" t="s">
        <v>56</v>
      </c>
      <c r="D1376" s="1" t="s">
        <v>610</v>
      </c>
      <c r="E1376" s="1" t="s">
        <v>608</v>
      </c>
      <c r="F1376" s="3">
        <v>1530</v>
      </c>
    </row>
    <row r="1377" spans="1:6">
      <c r="A1377" s="55">
        <v>42506</v>
      </c>
      <c r="B1377" s="1" t="s">
        <v>11</v>
      </c>
      <c r="C1377" s="1" t="s">
        <v>99</v>
      </c>
      <c r="D1377" s="1" t="s">
        <v>604</v>
      </c>
      <c r="E1377" s="1" t="s">
        <v>608</v>
      </c>
      <c r="F1377" s="3">
        <v>3714</v>
      </c>
    </row>
    <row r="1378" spans="1:6">
      <c r="A1378" s="55">
        <v>42506</v>
      </c>
      <c r="B1378" s="1" t="s">
        <v>18</v>
      </c>
      <c r="C1378" s="1" t="s">
        <v>61</v>
      </c>
      <c r="D1378" s="1" t="s">
        <v>62</v>
      </c>
      <c r="E1378" s="1" t="s">
        <v>602</v>
      </c>
      <c r="F1378" s="3">
        <v>3478</v>
      </c>
    </row>
    <row r="1379" spans="1:6">
      <c r="A1379" s="55">
        <v>42507</v>
      </c>
      <c r="B1379" s="1" t="s">
        <v>18</v>
      </c>
      <c r="C1379" s="1" t="s">
        <v>61</v>
      </c>
      <c r="D1379" s="1" t="s">
        <v>62</v>
      </c>
      <c r="E1379" s="1" t="s">
        <v>607</v>
      </c>
      <c r="F1379" s="3">
        <v>1484</v>
      </c>
    </row>
    <row r="1380" spans="1:6">
      <c r="A1380" s="55">
        <v>42507</v>
      </c>
      <c r="B1380" s="1" t="s">
        <v>11</v>
      </c>
      <c r="C1380" s="1" t="s">
        <v>39</v>
      </c>
      <c r="D1380" s="1" t="s">
        <v>50</v>
      </c>
      <c r="E1380" s="1" t="s">
        <v>602</v>
      </c>
      <c r="F1380" s="3">
        <v>2469</v>
      </c>
    </row>
    <row r="1381" spans="1:6">
      <c r="A1381" s="55">
        <v>42507</v>
      </c>
      <c r="B1381" s="1" t="s">
        <v>11</v>
      </c>
      <c r="C1381" s="1" t="s">
        <v>39</v>
      </c>
      <c r="D1381" s="1" t="s">
        <v>50</v>
      </c>
      <c r="E1381" s="1" t="s">
        <v>611</v>
      </c>
      <c r="F1381" s="3">
        <v>3970</v>
      </c>
    </row>
    <row r="1382" spans="1:6">
      <c r="A1382" s="55">
        <v>42508</v>
      </c>
      <c r="B1382" s="1" t="s">
        <v>11</v>
      </c>
      <c r="C1382" s="1" t="s">
        <v>39</v>
      </c>
      <c r="D1382" s="1" t="s">
        <v>92</v>
      </c>
      <c r="E1382" s="1" t="s">
        <v>603</v>
      </c>
      <c r="F1382" s="3">
        <v>2040</v>
      </c>
    </row>
    <row r="1383" spans="1:6">
      <c r="A1383" s="55">
        <v>42508</v>
      </c>
      <c r="B1383" s="1" t="s">
        <v>11</v>
      </c>
      <c r="C1383" s="1" t="s">
        <v>52</v>
      </c>
      <c r="D1383" s="1" t="s">
        <v>86</v>
      </c>
      <c r="E1383" s="1" t="s">
        <v>608</v>
      </c>
      <c r="F1383" s="3">
        <v>1216</v>
      </c>
    </row>
    <row r="1384" spans="1:6">
      <c r="A1384" s="55">
        <v>42508</v>
      </c>
      <c r="B1384" s="1" t="s">
        <v>11</v>
      </c>
      <c r="C1384" s="1" t="s">
        <v>99</v>
      </c>
      <c r="D1384" s="1" t="s">
        <v>604</v>
      </c>
      <c r="E1384" s="1" t="s">
        <v>600</v>
      </c>
      <c r="F1384" s="3">
        <v>2355</v>
      </c>
    </row>
    <row r="1385" spans="1:6">
      <c r="A1385" s="55">
        <v>42510</v>
      </c>
      <c r="B1385" s="1" t="s">
        <v>18</v>
      </c>
      <c r="C1385" s="1" t="s">
        <v>61</v>
      </c>
      <c r="D1385" s="1" t="s">
        <v>62</v>
      </c>
      <c r="E1385" s="1" t="s">
        <v>606</v>
      </c>
      <c r="F1385" s="3">
        <v>1403</v>
      </c>
    </row>
    <row r="1386" spans="1:6">
      <c r="A1386" s="55">
        <v>42510</v>
      </c>
      <c r="B1386" s="1" t="s">
        <v>11</v>
      </c>
      <c r="C1386" s="1" t="s">
        <v>52</v>
      </c>
      <c r="D1386" s="1" t="s">
        <v>86</v>
      </c>
      <c r="E1386" s="1" t="s">
        <v>606</v>
      </c>
      <c r="F1386" s="3">
        <v>6278</v>
      </c>
    </row>
    <row r="1387" spans="1:6">
      <c r="A1387" s="55">
        <v>42510</v>
      </c>
      <c r="B1387" s="1" t="s">
        <v>4</v>
      </c>
      <c r="C1387" s="1" t="s">
        <v>3</v>
      </c>
      <c r="D1387" s="1" t="s">
        <v>58</v>
      </c>
      <c r="E1387" s="1" t="s">
        <v>602</v>
      </c>
      <c r="F1387" s="3">
        <v>1467</v>
      </c>
    </row>
    <row r="1388" spans="1:6">
      <c r="A1388" s="55">
        <v>42510</v>
      </c>
      <c r="B1388" s="1" t="s">
        <v>11</v>
      </c>
      <c r="C1388" s="1" t="s">
        <v>39</v>
      </c>
      <c r="D1388" s="1" t="s">
        <v>92</v>
      </c>
      <c r="E1388" s="1" t="s">
        <v>611</v>
      </c>
      <c r="F1388" s="3">
        <v>3111</v>
      </c>
    </row>
    <row r="1389" spans="1:6">
      <c r="A1389" s="55">
        <v>42510</v>
      </c>
      <c r="B1389" s="1" t="s">
        <v>4</v>
      </c>
      <c r="C1389" s="1" t="s">
        <v>3</v>
      </c>
      <c r="D1389" s="1" t="s">
        <v>58</v>
      </c>
      <c r="E1389" s="1" t="s">
        <v>608</v>
      </c>
      <c r="F1389" s="3">
        <v>3055</v>
      </c>
    </row>
    <row r="1390" spans="1:6">
      <c r="A1390" s="55">
        <v>42511</v>
      </c>
      <c r="B1390" s="1" t="s">
        <v>11</v>
      </c>
      <c r="C1390" s="1" t="s">
        <v>39</v>
      </c>
      <c r="D1390" s="1" t="s">
        <v>89</v>
      </c>
      <c r="E1390" s="1" t="s">
        <v>605</v>
      </c>
      <c r="F1390" s="3">
        <v>2039</v>
      </c>
    </row>
    <row r="1391" spans="1:6">
      <c r="A1391" s="55">
        <v>42512</v>
      </c>
      <c r="B1391" s="1" t="s">
        <v>11</v>
      </c>
      <c r="C1391" s="1" t="s">
        <v>39</v>
      </c>
      <c r="D1391" s="1" t="s">
        <v>92</v>
      </c>
      <c r="E1391" s="1" t="s">
        <v>611</v>
      </c>
      <c r="F1391" s="3">
        <v>3048</v>
      </c>
    </row>
    <row r="1392" spans="1:6">
      <c r="A1392" s="55">
        <v>42513</v>
      </c>
      <c r="B1392" s="1" t="s">
        <v>11</v>
      </c>
      <c r="C1392" s="1" t="s">
        <v>39</v>
      </c>
      <c r="D1392" s="1" t="s">
        <v>92</v>
      </c>
      <c r="E1392" s="1" t="s">
        <v>611</v>
      </c>
      <c r="F1392" s="3">
        <v>2277</v>
      </c>
    </row>
    <row r="1393" spans="1:6">
      <c r="A1393" s="55">
        <v>42514</v>
      </c>
      <c r="B1393" s="1" t="s">
        <v>11</v>
      </c>
      <c r="C1393" s="1" t="s">
        <v>99</v>
      </c>
      <c r="D1393" s="1" t="s">
        <v>604</v>
      </c>
      <c r="E1393" s="1" t="s">
        <v>602</v>
      </c>
      <c r="F1393" s="3">
        <v>4192</v>
      </c>
    </row>
    <row r="1394" spans="1:6">
      <c r="A1394" s="55">
        <v>42517</v>
      </c>
      <c r="B1394" s="1" t="s">
        <v>18</v>
      </c>
      <c r="C1394" s="1" t="s">
        <v>17</v>
      </c>
      <c r="D1394" s="1" t="s">
        <v>87</v>
      </c>
      <c r="E1394" s="1" t="s">
        <v>606</v>
      </c>
      <c r="F1394" s="3">
        <v>262</v>
      </c>
    </row>
    <row r="1395" spans="1:6">
      <c r="A1395" s="55">
        <v>42518</v>
      </c>
      <c r="B1395" s="1" t="s">
        <v>11</v>
      </c>
      <c r="C1395" s="1" t="s">
        <v>52</v>
      </c>
      <c r="D1395" s="1" t="s">
        <v>612</v>
      </c>
      <c r="E1395" s="1" t="s">
        <v>608</v>
      </c>
      <c r="F1395" s="3">
        <v>5881</v>
      </c>
    </row>
    <row r="1396" spans="1:6">
      <c r="A1396" s="55">
        <v>42518</v>
      </c>
      <c r="B1396" s="1" t="s">
        <v>11</v>
      </c>
      <c r="C1396" s="1" t="s">
        <v>99</v>
      </c>
      <c r="D1396" s="1" t="s">
        <v>604</v>
      </c>
      <c r="E1396" s="1" t="s">
        <v>603</v>
      </c>
      <c r="F1396" s="3">
        <v>1156</v>
      </c>
    </row>
    <row r="1397" spans="1:6">
      <c r="A1397" s="55">
        <v>42520</v>
      </c>
      <c r="B1397" s="1" t="s">
        <v>601</v>
      </c>
      <c r="C1397" s="1" t="s">
        <v>29</v>
      </c>
      <c r="D1397" s="1" t="s">
        <v>31</v>
      </c>
      <c r="E1397" s="1" t="s">
        <v>600</v>
      </c>
      <c r="F1397" s="3">
        <v>651</v>
      </c>
    </row>
    <row r="1398" spans="1:6">
      <c r="A1398" s="55">
        <v>42521</v>
      </c>
      <c r="B1398" s="1" t="s">
        <v>11</v>
      </c>
      <c r="C1398" s="1" t="s">
        <v>99</v>
      </c>
      <c r="D1398" s="1" t="s">
        <v>604</v>
      </c>
      <c r="E1398" s="1" t="s">
        <v>602</v>
      </c>
      <c r="F1398" s="3">
        <v>1590</v>
      </c>
    </row>
    <row r="1399" spans="1:6">
      <c r="A1399" s="55">
        <v>42521</v>
      </c>
      <c r="B1399" s="1" t="s">
        <v>11</v>
      </c>
      <c r="C1399" s="1" t="s">
        <v>39</v>
      </c>
      <c r="D1399" s="1" t="s">
        <v>89</v>
      </c>
      <c r="E1399" s="1" t="s">
        <v>611</v>
      </c>
      <c r="F1399" s="3">
        <v>3869</v>
      </c>
    </row>
    <row r="1400" spans="1:6">
      <c r="A1400" s="55">
        <v>42521</v>
      </c>
      <c r="B1400" s="1" t="s">
        <v>4</v>
      </c>
      <c r="C1400" s="1" t="s">
        <v>3</v>
      </c>
      <c r="D1400" s="1" t="s">
        <v>58</v>
      </c>
      <c r="E1400" s="1" t="s">
        <v>606</v>
      </c>
      <c r="F1400" s="3">
        <v>3554</v>
      </c>
    </row>
    <row r="1401" spans="1:6">
      <c r="A1401" s="55">
        <v>42522</v>
      </c>
      <c r="B1401" s="1" t="s">
        <v>4</v>
      </c>
      <c r="C1401" s="1" t="s">
        <v>3</v>
      </c>
      <c r="D1401" s="1" t="s">
        <v>58</v>
      </c>
      <c r="E1401" s="1" t="s">
        <v>605</v>
      </c>
      <c r="F1401" s="3">
        <v>1270</v>
      </c>
    </row>
    <row r="1402" spans="1:6">
      <c r="A1402" s="55">
        <v>42522</v>
      </c>
      <c r="B1402" s="1" t="s">
        <v>18</v>
      </c>
      <c r="C1402" s="1" t="s">
        <v>17</v>
      </c>
      <c r="D1402" s="1" t="s">
        <v>87</v>
      </c>
      <c r="E1402" s="1" t="s">
        <v>603</v>
      </c>
      <c r="F1402" s="3">
        <v>3337</v>
      </c>
    </row>
    <row r="1403" spans="1:6">
      <c r="A1403" s="55">
        <v>42523</v>
      </c>
      <c r="B1403" s="1" t="s">
        <v>11</v>
      </c>
      <c r="C1403" s="1" t="s">
        <v>39</v>
      </c>
      <c r="D1403" s="1" t="s">
        <v>92</v>
      </c>
      <c r="E1403" s="1" t="s">
        <v>608</v>
      </c>
      <c r="F1403" s="3">
        <v>3135</v>
      </c>
    </row>
    <row r="1404" spans="1:6">
      <c r="A1404" s="55">
        <v>42524</v>
      </c>
      <c r="B1404" s="1" t="s">
        <v>11</v>
      </c>
      <c r="C1404" s="1" t="s">
        <v>39</v>
      </c>
      <c r="D1404" s="1" t="s">
        <v>92</v>
      </c>
      <c r="E1404" s="1" t="s">
        <v>600</v>
      </c>
      <c r="F1404" s="3">
        <v>2874</v>
      </c>
    </row>
    <row r="1405" spans="1:6">
      <c r="A1405" s="55">
        <v>42526</v>
      </c>
      <c r="B1405" s="1" t="s">
        <v>11</v>
      </c>
      <c r="C1405" s="1" t="s">
        <v>39</v>
      </c>
      <c r="D1405" s="1" t="s">
        <v>92</v>
      </c>
      <c r="E1405" s="1" t="s">
        <v>609</v>
      </c>
      <c r="F1405" s="3">
        <v>6138</v>
      </c>
    </row>
    <row r="1406" spans="1:6">
      <c r="A1406" s="55">
        <v>42528</v>
      </c>
      <c r="B1406" s="1" t="s">
        <v>601</v>
      </c>
      <c r="C1406" s="1" t="s">
        <v>29</v>
      </c>
      <c r="D1406" s="1" t="s">
        <v>31</v>
      </c>
      <c r="E1406" s="1" t="s">
        <v>609</v>
      </c>
      <c r="F1406" s="3">
        <v>3064</v>
      </c>
    </row>
    <row r="1407" spans="1:6">
      <c r="A1407" s="55">
        <v>42529</v>
      </c>
      <c r="B1407" s="1" t="s">
        <v>11</v>
      </c>
      <c r="C1407" s="1" t="s">
        <v>39</v>
      </c>
      <c r="D1407" s="1" t="s">
        <v>89</v>
      </c>
      <c r="E1407" s="1" t="s">
        <v>608</v>
      </c>
      <c r="F1407" s="3">
        <v>5379</v>
      </c>
    </row>
    <row r="1408" spans="1:6">
      <c r="A1408" s="55">
        <v>42529</v>
      </c>
      <c r="B1408" s="1" t="s">
        <v>11</v>
      </c>
      <c r="C1408" s="1" t="s">
        <v>39</v>
      </c>
      <c r="D1408" s="1" t="s">
        <v>92</v>
      </c>
      <c r="E1408" s="1" t="s">
        <v>609</v>
      </c>
      <c r="F1408" s="3">
        <v>268</v>
      </c>
    </row>
    <row r="1409" spans="1:6">
      <c r="A1409" s="55">
        <v>42530</v>
      </c>
      <c r="B1409" s="1" t="s">
        <v>11</v>
      </c>
      <c r="C1409" s="1" t="s">
        <v>52</v>
      </c>
      <c r="D1409" s="1" t="s">
        <v>612</v>
      </c>
      <c r="E1409" s="1" t="s">
        <v>605</v>
      </c>
      <c r="F1409" s="3">
        <v>801</v>
      </c>
    </row>
    <row r="1410" spans="1:6">
      <c r="A1410" s="55">
        <v>42530</v>
      </c>
      <c r="B1410" s="1" t="s">
        <v>11</v>
      </c>
      <c r="C1410" s="1" t="s">
        <v>99</v>
      </c>
      <c r="D1410" s="1" t="s">
        <v>604</v>
      </c>
      <c r="E1410" s="1" t="s">
        <v>606</v>
      </c>
      <c r="F1410" s="3">
        <v>4803</v>
      </c>
    </row>
    <row r="1411" spans="1:6">
      <c r="A1411" s="55">
        <v>42532</v>
      </c>
      <c r="B1411" s="1" t="s">
        <v>11</v>
      </c>
      <c r="C1411" s="1" t="s">
        <v>39</v>
      </c>
      <c r="D1411" s="1" t="s">
        <v>92</v>
      </c>
      <c r="E1411" s="1" t="s">
        <v>600</v>
      </c>
      <c r="F1411" s="3">
        <v>2616</v>
      </c>
    </row>
    <row r="1412" spans="1:6">
      <c r="A1412" s="55">
        <v>42534</v>
      </c>
      <c r="B1412" s="1" t="s">
        <v>11</v>
      </c>
      <c r="C1412" s="1" t="s">
        <v>39</v>
      </c>
      <c r="D1412" s="1" t="s">
        <v>92</v>
      </c>
      <c r="E1412" s="1" t="s">
        <v>605</v>
      </c>
      <c r="F1412" s="3">
        <v>5045</v>
      </c>
    </row>
    <row r="1413" spans="1:6">
      <c r="A1413" s="55">
        <v>42535</v>
      </c>
      <c r="B1413" s="1" t="s">
        <v>11</v>
      </c>
      <c r="C1413" s="1" t="s">
        <v>39</v>
      </c>
      <c r="D1413" s="1" t="s">
        <v>50</v>
      </c>
      <c r="E1413" s="1" t="s">
        <v>603</v>
      </c>
      <c r="F1413" s="3">
        <v>3385</v>
      </c>
    </row>
    <row r="1414" spans="1:6">
      <c r="A1414" s="55">
        <v>42536</v>
      </c>
      <c r="B1414" s="1" t="s">
        <v>11</v>
      </c>
      <c r="C1414" s="1" t="s">
        <v>52</v>
      </c>
      <c r="D1414" s="1" t="s">
        <v>86</v>
      </c>
      <c r="E1414" s="1" t="s">
        <v>602</v>
      </c>
      <c r="F1414" s="3">
        <v>394</v>
      </c>
    </row>
    <row r="1415" spans="1:6">
      <c r="A1415" s="55">
        <v>42536</v>
      </c>
      <c r="B1415" s="1" t="s">
        <v>18</v>
      </c>
      <c r="C1415" s="1" t="s">
        <v>17</v>
      </c>
      <c r="D1415" s="1" t="s">
        <v>87</v>
      </c>
      <c r="E1415" s="1" t="s">
        <v>611</v>
      </c>
      <c r="F1415" s="3">
        <v>489</v>
      </c>
    </row>
    <row r="1416" spans="1:6">
      <c r="A1416" s="55">
        <v>42537</v>
      </c>
      <c r="B1416" s="1" t="s">
        <v>11</v>
      </c>
      <c r="C1416" s="1" t="s">
        <v>39</v>
      </c>
      <c r="D1416" s="1" t="s">
        <v>89</v>
      </c>
      <c r="E1416" s="1" t="s">
        <v>602</v>
      </c>
      <c r="F1416" s="3">
        <v>6166</v>
      </c>
    </row>
    <row r="1417" spans="1:6">
      <c r="A1417" s="55">
        <v>42538</v>
      </c>
      <c r="B1417" s="1" t="s">
        <v>11</v>
      </c>
      <c r="C1417" s="1" t="s">
        <v>52</v>
      </c>
      <c r="D1417" s="1" t="s">
        <v>86</v>
      </c>
      <c r="E1417" s="1" t="s">
        <v>611</v>
      </c>
      <c r="F1417" s="3">
        <v>642</v>
      </c>
    </row>
    <row r="1418" spans="1:6">
      <c r="A1418" s="55">
        <v>42540</v>
      </c>
      <c r="B1418" s="1" t="s">
        <v>18</v>
      </c>
      <c r="C1418" s="1" t="s">
        <v>17</v>
      </c>
      <c r="D1418" s="1" t="s">
        <v>87</v>
      </c>
      <c r="E1418" s="1" t="s">
        <v>606</v>
      </c>
      <c r="F1418" s="3">
        <v>4076</v>
      </c>
    </row>
    <row r="1419" spans="1:6">
      <c r="A1419" s="55">
        <v>42540</v>
      </c>
      <c r="B1419" s="1" t="s">
        <v>4</v>
      </c>
      <c r="C1419" s="1" t="s">
        <v>3</v>
      </c>
      <c r="D1419" s="1" t="s">
        <v>70</v>
      </c>
      <c r="E1419" s="1" t="s">
        <v>606</v>
      </c>
      <c r="F1419" s="3">
        <v>1700</v>
      </c>
    </row>
    <row r="1420" spans="1:6">
      <c r="A1420" s="55">
        <v>42540</v>
      </c>
      <c r="B1420" s="1" t="s">
        <v>11</v>
      </c>
      <c r="C1420" s="1" t="s">
        <v>52</v>
      </c>
      <c r="D1420" s="1" t="s">
        <v>612</v>
      </c>
      <c r="E1420" s="1" t="s">
        <v>603</v>
      </c>
      <c r="F1420" s="3">
        <v>1283</v>
      </c>
    </row>
    <row r="1421" spans="1:6">
      <c r="A1421" s="55">
        <v>42540</v>
      </c>
      <c r="B1421" s="1" t="s">
        <v>4</v>
      </c>
      <c r="C1421" s="1" t="s">
        <v>3</v>
      </c>
      <c r="D1421" s="1" t="s">
        <v>70</v>
      </c>
      <c r="E1421" s="1" t="s">
        <v>605</v>
      </c>
      <c r="F1421" s="3">
        <v>4377</v>
      </c>
    </row>
    <row r="1422" spans="1:6">
      <c r="A1422" s="55">
        <v>42541</v>
      </c>
      <c r="B1422" s="1" t="s">
        <v>4</v>
      </c>
      <c r="C1422" s="1" t="s">
        <v>44</v>
      </c>
      <c r="D1422" s="1" t="s">
        <v>60</v>
      </c>
      <c r="E1422" s="1" t="s">
        <v>611</v>
      </c>
      <c r="F1422" s="3">
        <v>5393</v>
      </c>
    </row>
    <row r="1423" spans="1:6">
      <c r="A1423" s="55">
        <v>42542</v>
      </c>
      <c r="B1423" s="1" t="s">
        <v>11</v>
      </c>
      <c r="C1423" s="1" t="s">
        <v>99</v>
      </c>
      <c r="D1423" s="1" t="s">
        <v>604</v>
      </c>
      <c r="E1423" s="1" t="s">
        <v>611</v>
      </c>
      <c r="F1423" s="3">
        <v>5221</v>
      </c>
    </row>
    <row r="1424" spans="1:6">
      <c r="A1424" s="55">
        <v>42543</v>
      </c>
      <c r="B1424" s="1" t="s">
        <v>11</v>
      </c>
      <c r="C1424" s="1" t="s">
        <v>39</v>
      </c>
      <c r="D1424" s="1" t="s">
        <v>92</v>
      </c>
      <c r="E1424" s="1" t="s">
        <v>600</v>
      </c>
      <c r="F1424" s="3">
        <v>1500</v>
      </c>
    </row>
    <row r="1425" spans="1:6">
      <c r="A1425" s="55">
        <v>42543</v>
      </c>
      <c r="B1425" s="1" t="s">
        <v>11</v>
      </c>
      <c r="C1425" s="1" t="s">
        <v>39</v>
      </c>
      <c r="D1425" s="1" t="s">
        <v>92</v>
      </c>
      <c r="E1425" s="1" t="s">
        <v>608</v>
      </c>
      <c r="F1425" s="3">
        <v>2776</v>
      </c>
    </row>
    <row r="1426" spans="1:6">
      <c r="A1426" s="55">
        <v>42545</v>
      </c>
      <c r="B1426" s="1" t="s">
        <v>11</v>
      </c>
      <c r="C1426" s="1" t="s">
        <v>99</v>
      </c>
      <c r="D1426" s="1" t="s">
        <v>604</v>
      </c>
      <c r="E1426" s="1" t="s">
        <v>603</v>
      </c>
      <c r="F1426" s="3">
        <v>6251</v>
      </c>
    </row>
    <row r="1427" spans="1:6">
      <c r="A1427" s="55">
        <v>42546</v>
      </c>
      <c r="B1427" s="1" t="s">
        <v>11</v>
      </c>
      <c r="C1427" s="1" t="s">
        <v>39</v>
      </c>
      <c r="D1427" s="1" t="s">
        <v>92</v>
      </c>
      <c r="E1427" s="1" t="s">
        <v>608</v>
      </c>
      <c r="F1427" s="3">
        <v>6359</v>
      </c>
    </row>
    <row r="1428" spans="1:6">
      <c r="A1428" s="55">
        <v>42546</v>
      </c>
      <c r="B1428" s="1" t="s">
        <v>4</v>
      </c>
      <c r="C1428" s="1" t="s">
        <v>3</v>
      </c>
      <c r="D1428" s="1" t="s">
        <v>58</v>
      </c>
      <c r="E1428" s="1" t="s">
        <v>606</v>
      </c>
      <c r="F1428" s="3">
        <v>2342</v>
      </c>
    </row>
    <row r="1429" spans="1:6">
      <c r="A1429" s="55">
        <v>42547</v>
      </c>
      <c r="B1429" s="1" t="s">
        <v>11</v>
      </c>
      <c r="C1429" s="1" t="s">
        <v>39</v>
      </c>
      <c r="D1429" s="1" t="s">
        <v>89</v>
      </c>
      <c r="E1429" s="1" t="s">
        <v>611</v>
      </c>
      <c r="F1429" s="3">
        <v>3032</v>
      </c>
    </row>
    <row r="1430" spans="1:6">
      <c r="A1430" s="55">
        <v>42547</v>
      </c>
      <c r="B1430" s="1" t="s">
        <v>11</v>
      </c>
      <c r="C1430" s="1" t="s">
        <v>99</v>
      </c>
      <c r="D1430" s="1" t="s">
        <v>604</v>
      </c>
      <c r="E1430" s="1" t="s">
        <v>609</v>
      </c>
      <c r="F1430" s="3">
        <v>584</v>
      </c>
    </row>
    <row r="1431" spans="1:6">
      <c r="A1431" s="55">
        <v>42547</v>
      </c>
      <c r="B1431" s="1" t="s">
        <v>4</v>
      </c>
      <c r="C1431" s="1" t="s">
        <v>56</v>
      </c>
      <c r="D1431" s="1" t="s">
        <v>610</v>
      </c>
      <c r="E1431" s="1" t="s">
        <v>608</v>
      </c>
      <c r="F1431" s="3">
        <v>1565</v>
      </c>
    </row>
    <row r="1432" spans="1:6">
      <c r="A1432" s="55">
        <v>42547</v>
      </c>
      <c r="B1432" s="1" t="s">
        <v>11</v>
      </c>
      <c r="C1432" s="1" t="s">
        <v>39</v>
      </c>
      <c r="D1432" s="1" t="s">
        <v>92</v>
      </c>
      <c r="E1432" s="1" t="s">
        <v>600</v>
      </c>
      <c r="F1432" s="3">
        <v>487</v>
      </c>
    </row>
    <row r="1433" spans="1:6">
      <c r="A1433" s="55">
        <v>42547</v>
      </c>
      <c r="B1433" s="1" t="s">
        <v>18</v>
      </c>
      <c r="C1433" s="1" t="s">
        <v>17</v>
      </c>
      <c r="D1433" s="1" t="s">
        <v>87</v>
      </c>
      <c r="E1433" s="1" t="s">
        <v>600</v>
      </c>
      <c r="F1433" s="3">
        <v>6451</v>
      </c>
    </row>
    <row r="1434" spans="1:6">
      <c r="A1434" s="55">
        <v>42548</v>
      </c>
      <c r="B1434" s="1" t="s">
        <v>18</v>
      </c>
      <c r="C1434" s="1" t="s">
        <v>17</v>
      </c>
      <c r="D1434" s="1" t="s">
        <v>87</v>
      </c>
      <c r="E1434" s="1" t="s">
        <v>608</v>
      </c>
      <c r="F1434" s="3">
        <v>2444</v>
      </c>
    </row>
    <row r="1435" spans="1:6">
      <c r="A1435" s="55">
        <v>42549</v>
      </c>
      <c r="B1435" s="1" t="s">
        <v>11</v>
      </c>
      <c r="C1435" s="1" t="s">
        <v>39</v>
      </c>
      <c r="D1435" s="1" t="s">
        <v>92</v>
      </c>
      <c r="E1435" s="1" t="s">
        <v>606</v>
      </c>
      <c r="F1435" s="3">
        <v>3992</v>
      </c>
    </row>
    <row r="1436" spans="1:6">
      <c r="A1436" s="55">
        <v>42551</v>
      </c>
      <c r="B1436" s="1" t="s">
        <v>11</v>
      </c>
      <c r="C1436" s="1" t="s">
        <v>52</v>
      </c>
      <c r="D1436" s="1" t="s">
        <v>86</v>
      </c>
      <c r="E1436" s="1" t="s">
        <v>606</v>
      </c>
      <c r="F1436" s="3">
        <v>2287</v>
      </c>
    </row>
    <row r="1437" spans="1:6">
      <c r="A1437" s="55">
        <v>42553</v>
      </c>
      <c r="B1437" s="1" t="s">
        <v>11</v>
      </c>
      <c r="C1437" s="1" t="s">
        <v>39</v>
      </c>
      <c r="D1437" s="1" t="s">
        <v>92</v>
      </c>
      <c r="E1437" s="1" t="s">
        <v>605</v>
      </c>
      <c r="F1437" s="3">
        <v>642</v>
      </c>
    </row>
    <row r="1438" spans="1:6">
      <c r="A1438" s="55">
        <v>42554</v>
      </c>
      <c r="B1438" s="1" t="s">
        <v>18</v>
      </c>
      <c r="C1438" s="1" t="s">
        <v>61</v>
      </c>
      <c r="D1438" s="1" t="s">
        <v>62</v>
      </c>
      <c r="E1438" s="1" t="s">
        <v>609</v>
      </c>
      <c r="F1438" s="3">
        <v>2353</v>
      </c>
    </row>
    <row r="1439" spans="1:6">
      <c r="A1439" s="55">
        <v>42554</v>
      </c>
      <c r="B1439" s="1" t="s">
        <v>11</v>
      </c>
      <c r="C1439" s="1" t="s">
        <v>99</v>
      </c>
      <c r="D1439" s="1" t="s">
        <v>604</v>
      </c>
      <c r="E1439" s="1" t="s">
        <v>600</v>
      </c>
      <c r="F1439" s="3">
        <v>4669</v>
      </c>
    </row>
    <row r="1440" spans="1:6">
      <c r="A1440" s="55">
        <v>42556</v>
      </c>
      <c r="B1440" s="1" t="s">
        <v>11</v>
      </c>
      <c r="C1440" s="1" t="s">
        <v>52</v>
      </c>
      <c r="D1440" s="1" t="s">
        <v>612</v>
      </c>
      <c r="E1440" s="1" t="s">
        <v>600</v>
      </c>
      <c r="F1440" s="3">
        <v>6203</v>
      </c>
    </row>
    <row r="1441" spans="1:6">
      <c r="A1441" s="55">
        <v>42556</v>
      </c>
      <c r="B1441" s="1" t="s">
        <v>11</v>
      </c>
      <c r="C1441" s="1" t="s">
        <v>52</v>
      </c>
      <c r="D1441" s="1" t="s">
        <v>86</v>
      </c>
      <c r="E1441" s="1" t="s">
        <v>600</v>
      </c>
      <c r="F1441" s="3">
        <v>5363</v>
      </c>
    </row>
    <row r="1442" spans="1:6">
      <c r="A1442" s="55">
        <v>42557</v>
      </c>
      <c r="B1442" s="1" t="s">
        <v>11</v>
      </c>
      <c r="C1442" s="1" t="s">
        <v>99</v>
      </c>
      <c r="D1442" s="1" t="s">
        <v>604</v>
      </c>
      <c r="E1442" s="1" t="s">
        <v>611</v>
      </c>
      <c r="F1442" s="3">
        <v>6213</v>
      </c>
    </row>
    <row r="1443" spans="1:6">
      <c r="A1443" s="55">
        <v>42557</v>
      </c>
      <c r="B1443" s="1" t="s">
        <v>18</v>
      </c>
      <c r="C1443" s="1" t="s">
        <v>17</v>
      </c>
      <c r="D1443" s="1" t="s">
        <v>87</v>
      </c>
      <c r="E1443" s="1" t="s">
        <v>608</v>
      </c>
      <c r="F1443" s="3">
        <v>3282</v>
      </c>
    </row>
    <row r="1444" spans="1:6">
      <c r="A1444" s="55">
        <v>42557</v>
      </c>
      <c r="B1444" s="1" t="s">
        <v>11</v>
      </c>
      <c r="C1444" s="1" t="s">
        <v>39</v>
      </c>
      <c r="D1444" s="1" t="s">
        <v>50</v>
      </c>
      <c r="E1444" s="1" t="s">
        <v>608</v>
      </c>
      <c r="F1444" s="3">
        <v>4960</v>
      </c>
    </row>
    <row r="1445" spans="1:6">
      <c r="A1445" s="55">
        <v>42557</v>
      </c>
      <c r="B1445" s="1" t="s">
        <v>11</v>
      </c>
      <c r="C1445" s="1" t="s">
        <v>39</v>
      </c>
      <c r="D1445" s="1" t="s">
        <v>92</v>
      </c>
      <c r="E1445" s="1" t="s">
        <v>606</v>
      </c>
      <c r="F1445" s="3">
        <v>3762</v>
      </c>
    </row>
    <row r="1446" spans="1:6">
      <c r="A1446" s="55">
        <v>42558</v>
      </c>
      <c r="B1446" s="1" t="s">
        <v>11</v>
      </c>
      <c r="C1446" s="1" t="s">
        <v>52</v>
      </c>
      <c r="D1446" s="1" t="s">
        <v>612</v>
      </c>
      <c r="E1446" s="1" t="s">
        <v>609</v>
      </c>
      <c r="F1446" s="3">
        <v>6041</v>
      </c>
    </row>
    <row r="1447" spans="1:6">
      <c r="A1447" s="55">
        <v>42558</v>
      </c>
      <c r="B1447" s="1" t="s">
        <v>11</v>
      </c>
      <c r="C1447" s="1" t="s">
        <v>39</v>
      </c>
      <c r="D1447" s="1" t="s">
        <v>89</v>
      </c>
      <c r="E1447" s="1" t="s">
        <v>602</v>
      </c>
      <c r="F1447" s="3">
        <v>5468</v>
      </c>
    </row>
    <row r="1448" spans="1:6">
      <c r="A1448" s="55">
        <v>42559</v>
      </c>
      <c r="B1448" s="1" t="s">
        <v>11</v>
      </c>
      <c r="C1448" s="1" t="s">
        <v>52</v>
      </c>
      <c r="D1448" s="1" t="s">
        <v>86</v>
      </c>
      <c r="E1448" s="1" t="s">
        <v>603</v>
      </c>
      <c r="F1448" s="3">
        <v>1553</v>
      </c>
    </row>
    <row r="1449" spans="1:6">
      <c r="A1449" s="55">
        <v>42560</v>
      </c>
      <c r="B1449" s="1" t="s">
        <v>18</v>
      </c>
      <c r="C1449" s="1" t="s">
        <v>61</v>
      </c>
      <c r="D1449" s="1" t="s">
        <v>62</v>
      </c>
      <c r="E1449" s="1" t="s">
        <v>608</v>
      </c>
      <c r="F1449" s="3">
        <v>5626</v>
      </c>
    </row>
    <row r="1450" spans="1:6">
      <c r="A1450" s="55">
        <v>42562</v>
      </c>
      <c r="B1450" s="1" t="s">
        <v>11</v>
      </c>
      <c r="C1450" s="1" t="s">
        <v>39</v>
      </c>
      <c r="D1450" s="1" t="s">
        <v>50</v>
      </c>
      <c r="E1450" s="1" t="s">
        <v>602</v>
      </c>
      <c r="F1450" s="3">
        <v>3710</v>
      </c>
    </row>
    <row r="1451" spans="1:6">
      <c r="A1451" s="55">
        <v>42562</v>
      </c>
      <c r="B1451" s="1" t="s">
        <v>11</v>
      </c>
      <c r="C1451" s="1" t="s">
        <v>99</v>
      </c>
      <c r="D1451" s="1" t="s">
        <v>604</v>
      </c>
      <c r="E1451" s="1" t="s">
        <v>605</v>
      </c>
      <c r="F1451" s="3">
        <v>4931</v>
      </c>
    </row>
    <row r="1452" spans="1:6">
      <c r="A1452" s="55">
        <v>42563</v>
      </c>
      <c r="B1452" s="1" t="s">
        <v>4</v>
      </c>
      <c r="C1452" s="1" t="s">
        <v>56</v>
      </c>
      <c r="D1452" s="1" t="s">
        <v>610</v>
      </c>
      <c r="E1452" s="1" t="s">
        <v>608</v>
      </c>
      <c r="F1452" s="3">
        <v>1871</v>
      </c>
    </row>
    <row r="1453" spans="1:6">
      <c r="A1453" s="55">
        <v>42563</v>
      </c>
      <c r="B1453" s="1" t="s">
        <v>11</v>
      </c>
      <c r="C1453" s="1" t="s">
        <v>99</v>
      </c>
      <c r="D1453" s="1" t="s">
        <v>604</v>
      </c>
      <c r="E1453" s="1" t="s">
        <v>609</v>
      </c>
      <c r="F1453" s="3">
        <v>2505</v>
      </c>
    </row>
    <row r="1454" spans="1:6">
      <c r="A1454" s="55">
        <v>42563</v>
      </c>
      <c r="B1454" s="1" t="s">
        <v>11</v>
      </c>
      <c r="C1454" s="1" t="s">
        <v>39</v>
      </c>
      <c r="D1454" s="1" t="s">
        <v>92</v>
      </c>
      <c r="E1454" s="1" t="s">
        <v>600</v>
      </c>
      <c r="F1454" s="3">
        <v>1929</v>
      </c>
    </row>
    <row r="1455" spans="1:6">
      <c r="A1455" s="55">
        <v>42563</v>
      </c>
      <c r="B1455" s="1" t="s">
        <v>4</v>
      </c>
      <c r="C1455" s="1" t="s">
        <v>44</v>
      </c>
      <c r="D1455" s="1" t="s">
        <v>60</v>
      </c>
      <c r="E1455" s="1" t="s">
        <v>609</v>
      </c>
      <c r="F1455" s="3">
        <v>757</v>
      </c>
    </row>
    <row r="1456" spans="1:6">
      <c r="A1456" s="55">
        <v>42564</v>
      </c>
      <c r="B1456" s="1" t="s">
        <v>4</v>
      </c>
      <c r="C1456" s="1" t="s">
        <v>44</v>
      </c>
      <c r="D1456" s="1" t="s">
        <v>60</v>
      </c>
      <c r="E1456" s="1" t="s">
        <v>611</v>
      </c>
      <c r="F1456" s="3">
        <v>3421</v>
      </c>
    </row>
    <row r="1457" spans="1:6">
      <c r="A1457" s="55">
        <v>42564</v>
      </c>
      <c r="B1457" s="1" t="s">
        <v>4</v>
      </c>
      <c r="C1457" s="1" t="s">
        <v>3</v>
      </c>
      <c r="D1457" s="1" t="s">
        <v>58</v>
      </c>
      <c r="E1457" s="1" t="s">
        <v>607</v>
      </c>
      <c r="F1457" s="3">
        <v>602</v>
      </c>
    </row>
    <row r="1458" spans="1:6">
      <c r="A1458" s="55">
        <v>42564</v>
      </c>
      <c r="B1458" s="1" t="s">
        <v>4</v>
      </c>
      <c r="C1458" s="1" t="s">
        <v>56</v>
      </c>
      <c r="D1458" s="1" t="s">
        <v>610</v>
      </c>
      <c r="E1458" s="1" t="s">
        <v>605</v>
      </c>
      <c r="F1458" s="3">
        <v>4714</v>
      </c>
    </row>
    <row r="1459" spans="1:6">
      <c r="A1459" s="55">
        <v>42565</v>
      </c>
      <c r="B1459" s="1" t="s">
        <v>11</v>
      </c>
      <c r="C1459" s="1" t="s">
        <v>39</v>
      </c>
      <c r="D1459" s="1" t="s">
        <v>92</v>
      </c>
      <c r="E1459" s="1" t="s">
        <v>603</v>
      </c>
      <c r="F1459" s="3">
        <v>511</v>
      </c>
    </row>
    <row r="1460" spans="1:6">
      <c r="A1460" s="55">
        <v>42566</v>
      </c>
      <c r="B1460" s="1" t="s">
        <v>11</v>
      </c>
      <c r="C1460" s="1" t="s">
        <v>39</v>
      </c>
      <c r="D1460" s="1" t="s">
        <v>92</v>
      </c>
      <c r="E1460" s="1" t="s">
        <v>600</v>
      </c>
      <c r="F1460" s="3">
        <v>6490</v>
      </c>
    </row>
    <row r="1461" spans="1:6">
      <c r="A1461" s="55">
        <v>42566</v>
      </c>
      <c r="B1461" s="1" t="s">
        <v>4</v>
      </c>
      <c r="C1461" s="1" t="s">
        <v>3</v>
      </c>
      <c r="D1461" s="1" t="s">
        <v>58</v>
      </c>
      <c r="E1461" s="1" t="s">
        <v>608</v>
      </c>
      <c r="F1461" s="3">
        <v>3849</v>
      </c>
    </row>
    <row r="1462" spans="1:6">
      <c r="A1462" s="55">
        <v>42566</v>
      </c>
      <c r="B1462" s="1" t="s">
        <v>11</v>
      </c>
      <c r="C1462" s="1" t="s">
        <v>52</v>
      </c>
      <c r="D1462" s="1" t="s">
        <v>612</v>
      </c>
      <c r="E1462" s="1" t="s">
        <v>602</v>
      </c>
      <c r="F1462" s="3">
        <v>4985</v>
      </c>
    </row>
    <row r="1463" spans="1:6">
      <c r="A1463" s="55">
        <v>42567</v>
      </c>
      <c r="B1463" s="1" t="s">
        <v>11</v>
      </c>
      <c r="C1463" s="1" t="s">
        <v>39</v>
      </c>
      <c r="D1463" s="1" t="s">
        <v>92</v>
      </c>
      <c r="E1463" s="1" t="s">
        <v>600</v>
      </c>
      <c r="F1463" s="3">
        <v>2533</v>
      </c>
    </row>
    <row r="1464" spans="1:6">
      <c r="A1464" s="55">
        <v>42567</v>
      </c>
      <c r="B1464" s="1" t="s">
        <v>11</v>
      </c>
      <c r="C1464" s="1" t="s">
        <v>39</v>
      </c>
      <c r="D1464" s="1" t="s">
        <v>92</v>
      </c>
      <c r="E1464" s="1" t="s">
        <v>602</v>
      </c>
      <c r="F1464" s="3">
        <v>6339</v>
      </c>
    </row>
    <row r="1465" spans="1:6">
      <c r="A1465" s="55">
        <v>42568</v>
      </c>
      <c r="B1465" s="1" t="s">
        <v>11</v>
      </c>
      <c r="C1465" s="1" t="s">
        <v>99</v>
      </c>
      <c r="D1465" s="1" t="s">
        <v>604</v>
      </c>
      <c r="E1465" s="1" t="s">
        <v>611</v>
      </c>
      <c r="F1465" s="3">
        <v>2178</v>
      </c>
    </row>
    <row r="1466" spans="1:6">
      <c r="A1466" s="55">
        <v>42569</v>
      </c>
      <c r="B1466" s="1" t="s">
        <v>11</v>
      </c>
      <c r="C1466" s="1" t="s">
        <v>99</v>
      </c>
      <c r="D1466" s="1" t="s">
        <v>604</v>
      </c>
      <c r="E1466" s="1" t="s">
        <v>606</v>
      </c>
      <c r="F1466" s="3">
        <v>2290</v>
      </c>
    </row>
    <row r="1467" spans="1:6">
      <c r="A1467" s="55">
        <v>42569</v>
      </c>
      <c r="B1467" s="1" t="s">
        <v>11</v>
      </c>
      <c r="C1467" s="1" t="s">
        <v>99</v>
      </c>
      <c r="D1467" s="1" t="s">
        <v>604</v>
      </c>
      <c r="E1467" s="1" t="s">
        <v>603</v>
      </c>
      <c r="F1467" s="3">
        <v>1194</v>
      </c>
    </row>
    <row r="1468" spans="1:6">
      <c r="A1468" s="55">
        <v>42570</v>
      </c>
      <c r="B1468" s="1" t="s">
        <v>11</v>
      </c>
      <c r="C1468" s="1" t="s">
        <v>39</v>
      </c>
      <c r="D1468" s="1" t="s">
        <v>89</v>
      </c>
      <c r="E1468" s="1" t="s">
        <v>603</v>
      </c>
      <c r="F1468" s="3">
        <v>700</v>
      </c>
    </row>
    <row r="1469" spans="1:6">
      <c r="A1469" s="55">
        <v>42571</v>
      </c>
      <c r="B1469" s="1" t="s">
        <v>4</v>
      </c>
      <c r="C1469" s="1" t="s">
        <v>56</v>
      </c>
      <c r="D1469" s="1" t="s">
        <v>610</v>
      </c>
      <c r="E1469" s="1" t="s">
        <v>600</v>
      </c>
      <c r="F1469" s="3">
        <v>5285</v>
      </c>
    </row>
    <row r="1470" spans="1:6">
      <c r="A1470" s="55">
        <v>42572</v>
      </c>
      <c r="B1470" s="1" t="s">
        <v>11</v>
      </c>
      <c r="C1470" s="1" t="s">
        <v>52</v>
      </c>
      <c r="D1470" s="1" t="s">
        <v>86</v>
      </c>
      <c r="E1470" s="1" t="s">
        <v>611</v>
      </c>
      <c r="F1470" s="3">
        <v>1784</v>
      </c>
    </row>
    <row r="1471" spans="1:6">
      <c r="A1471" s="55">
        <v>42572</v>
      </c>
      <c r="B1471" s="1" t="s">
        <v>4</v>
      </c>
      <c r="C1471" s="1" t="s">
        <v>56</v>
      </c>
      <c r="D1471" s="1" t="s">
        <v>610</v>
      </c>
      <c r="E1471" s="1" t="s">
        <v>606</v>
      </c>
      <c r="F1471" s="3">
        <v>1622</v>
      </c>
    </row>
    <row r="1472" spans="1:6">
      <c r="A1472" s="55">
        <v>42574</v>
      </c>
      <c r="B1472" s="1" t="s">
        <v>11</v>
      </c>
      <c r="C1472" s="1" t="s">
        <v>52</v>
      </c>
      <c r="D1472" s="1" t="s">
        <v>86</v>
      </c>
      <c r="E1472" s="1" t="s">
        <v>605</v>
      </c>
      <c r="F1472" s="3">
        <v>526</v>
      </c>
    </row>
    <row r="1473" spans="1:6">
      <c r="A1473" s="55">
        <v>42574</v>
      </c>
      <c r="B1473" s="1" t="s">
        <v>11</v>
      </c>
      <c r="C1473" s="1" t="s">
        <v>52</v>
      </c>
      <c r="D1473" s="1" t="s">
        <v>86</v>
      </c>
      <c r="E1473" s="1" t="s">
        <v>600</v>
      </c>
      <c r="F1473" s="3">
        <v>2031</v>
      </c>
    </row>
    <row r="1474" spans="1:6">
      <c r="A1474" s="55">
        <v>42575</v>
      </c>
      <c r="B1474" s="1" t="s">
        <v>11</v>
      </c>
      <c r="C1474" s="1" t="s">
        <v>52</v>
      </c>
      <c r="D1474" s="1" t="s">
        <v>612</v>
      </c>
      <c r="E1474" s="1" t="s">
        <v>605</v>
      </c>
      <c r="F1474" s="3">
        <v>653</v>
      </c>
    </row>
    <row r="1475" spans="1:6">
      <c r="A1475" s="55">
        <v>42579</v>
      </c>
      <c r="B1475" s="1" t="s">
        <v>4</v>
      </c>
      <c r="C1475" s="1" t="s">
        <v>56</v>
      </c>
      <c r="D1475" s="1" t="s">
        <v>610</v>
      </c>
      <c r="E1475" s="1" t="s">
        <v>609</v>
      </c>
      <c r="F1475" s="3">
        <v>3584</v>
      </c>
    </row>
    <row r="1476" spans="1:6">
      <c r="A1476" s="55">
        <v>42579</v>
      </c>
      <c r="B1476" s="1" t="s">
        <v>11</v>
      </c>
      <c r="C1476" s="1" t="s">
        <v>39</v>
      </c>
      <c r="D1476" s="1" t="s">
        <v>92</v>
      </c>
      <c r="E1476" s="1" t="s">
        <v>608</v>
      </c>
      <c r="F1476" s="3">
        <v>4225</v>
      </c>
    </row>
    <row r="1477" spans="1:6">
      <c r="A1477" s="55">
        <v>42579</v>
      </c>
      <c r="B1477" s="1" t="s">
        <v>11</v>
      </c>
      <c r="C1477" s="1" t="s">
        <v>39</v>
      </c>
      <c r="D1477" s="1" t="s">
        <v>50</v>
      </c>
      <c r="E1477" s="1" t="s">
        <v>603</v>
      </c>
      <c r="F1477" s="3">
        <v>3520</v>
      </c>
    </row>
    <row r="1478" spans="1:6">
      <c r="A1478" s="55">
        <v>42581</v>
      </c>
      <c r="B1478" s="1" t="s">
        <v>4</v>
      </c>
      <c r="C1478" s="1" t="s">
        <v>3</v>
      </c>
      <c r="D1478" s="1" t="s">
        <v>70</v>
      </c>
      <c r="E1478" s="1" t="s">
        <v>603</v>
      </c>
      <c r="F1478" s="3">
        <v>5054</v>
      </c>
    </row>
    <row r="1479" spans="1:6">
      <c r="A1479" s="55">
        <v>42581</v>
      </c>
      <c r="B1479" s="1" t="s">
        <v>11</v>
      </c>
      <c r="C1479" s="1" t="s">
        <v>39</v>
      </c>
      <c r="D1479" s="1" t="s">
        <v>92</v>
      </c>
      <c r="E1479" s="1" t="s">
        <v>605</v>
      </c>
      <c r="F1479" s="3">
        <v>867</v>
      </c>
    </row>
    <row r="1480" spans="1:6">
      <c r="A1480" s="55">
        <v>42582</v>
      </c>
      <c r="B1480" s="1" t="s">
        <v>11</v>
      </c>
      <c r="C1480" s="1" t="s">
        <v>39</v>
      </c>
      <c r="D1480" s="1" t="s">
        <v>92</v>
      </c>
      <c r="E1480" s="1" t="s">
        <v>609</v>
      </c>
      <c r="F1480" s="3">
        <v>2472</v>
      </c>
    </row>
    <row r="1481" spans="1:6">
      <c r="A1481" s="55">
        <v>42582</v>
      </c>
      <c r="B1481" s="1" t="s">
        <v>11</v>
      </c>
      <c r="C1481" s="1" t="s">
        <v>52</v>
      </c>
      <c r="D1481" s="1" t="s">
        <v>86</v>
      </c>
      <c r="E1481" s="1" t="s">
        <v>603</v>
      </c>
      <c r="F1481" s="3">
        <v>5792</v>
      </c>
    </row>
    <row r="1482" spans="1:6">
      <c r="A1482" s="55">
        <v>42583</v>
      </c>
      <c r="B1482" s="1" t="s">
        <v>4</v>
      </c>
      <c r="C1482" s="1" t="s">
        <v>3</v>
      </c>
      <c r="D1482" s="1" t="s">
        <v>58</v>
      </c>
      <c r="E1482" s="1" t="s">
        <v>605</v>
      </c>
      <c r="F1482" s="3">
        <v>2544</v>
      </c>
    </row>
    <row r="1483" spans="1:6">
      <c r="A1483" s="55">
        <v>42583</v>
      </c>
      <c r="B1483" s="1" t="s">
        <v>4</v>
      </c>
      <c r="C1483" s="1" t="s">
        <v>3</v>
      </c>
      <c r="D1483" s="1" t="s">
        <v>58</v>
      </c>
      <c r="E1483" s="1" t="s">
        <v>602</v>
      </c>
      <c r="F1483" s="3">
        <v>4610</v>
      </c>
    </row>
    <row r="1484" spans="1:6">
      <c r="A1484" s="55">
        <v>42584</v>
      </c>
      <c r="B1484" s="1" t="s">
        <v>4</v>
      </c>
      <c r="C1484" s="1" t="s">
        <v>3</v>
      </c>
      <c r="D1484" s="1" t="s">
        <v>58</v>
      </c>
      <c r="E1484" s="1" t="s">
        <v>608</v>
      </c>
      <c r="F1484" s="3">
        <v>1121</v>
      </c>
    </row>
    <row r="1485" spans="1:6">
      <c r="A1485" s="55">
        <v>42584</v>
      </c>
      <c r="B1485" s="1" t="s">
        <v>11</v>
      </c>
      <c r="C1485" s="1" t="s">
        <v>39</v>
      </c>
      <c r="D1485" s="1" t="s">
        <v>92</v>
      </c>
      <c r="E1485" s="1" t="s">
        <v>606</v>
      </c>
      <c r="F1485" s="3">
        <v>2596</v>
      </c>
    </row>
    <row r="1486" spans="1:6">
      <c r="A1486" s="55">
        <v>42586</v>
      </c>
      <c r="B1486" s="1" t="s">
        <v>11</v>
      </c>
      <c r="C1486" s="1" t="s">
        <v>52</v>
      </c>
      <c r="D1486" s="1" t="s">
        <v>86</v>
      </c>
      <c r="E1486" s="1" t="s">
        <v>608</v>
      </c>
      <c r="F1486" s="3">
        <v>3748</v>
      </c>
    </row>
    <row r="1487" spans="1:6">
      <c r="A1487" s="55">
        <v>42587</v>
      </c>
      <c r="B1487" s="1" t="s">
        <v>11</v>
      </c>
      <c r="C1487" s="1" t="s">
        <v>52</v>
      </c>
      <c r="D1487" s="1" t="s">
        <v>86</v>
      </c>
      <c r="E1487" s="1" t="s">
        <v>603</v>
      </c>
      <c r="F1487" s="3">
        <v>4531</v>
      </c>
    </row>
    <row r="1488" spans="1:6">
      <c r="A1488" s="55">
        <v>42589</v>
      </c>
      <c r="B1488" s="1" t="s">
        <v>11</v>
      </c>
      <c r="C1488" s="1" t="s">
        <v>52</v>
      </c>
      <c r="D1488" s="1" t="s">
        <v>86</v>
      </c>
      <c r="E1488" s="1" t="s">
        <v>607</v>
      </c>
      <c r="F1488" s="3">
        <v>5854</v>
      </c>
    </row>
    <row r="1489" spans="1:6">
      <c r="A1489" s="55">
        <v>42589</v>
      </c>
      <c r="B1489" s="1" t="s">
        <v>601</v>
      </c>
      <c r="C1489" s="1" t="s">
        <v>29</v>
      </c>
      <c r="D1489" s="1" t="s">
        <v>31</v>
      </c>
      <c r="E1489" s="1" t="s">
        <v>609</v>
      </c>
      <c r="F1489" s="3">
        <v>4497</v>
      </c>
    </row>
    <row r="1490" spans="1:6">
      <c r="A1490" s="55">
        <v>42590</v>
      </c>
      <c r="B1490" s="1" t="s">
        <v>4</v>
      </c>
      <c r="C1490" s="1" t="s">
        <v>3</v>
      </c>
      <c r="D1490" s="1" t="s">
        <v>70</v>
      </c>
      <c r="E1490" s="1" t="s">
        <v>611</v>
      </c>
      <c r="F1490" s="3">
        <v>4474</v>
      </c>
    </row>
    <row r="1491" spans="1:6">
      <c r="A1491" s="55">
        <v>42590</v>
      </c>
      <c r="B1491" s="1" t="s">
        <v>11</v>
      </c>
      <c r="C1491" s="1" t="s">
        <v>39</v>
      </c>
      <c r="D1491" s="1" t="s">
        <v>92</v>
      </c>
      <c r="E1491" s="1" t="s">
        <v>602</v>
      </c>
      <c r="F1491" s="3">
        <v>5024</v>
      </c>
    </row>
    <row r="1492" spans="1:6">
      <c r="A1492" s="55">
        <v>42591</v>
      </c>
      <c r="B1492" s="1" t="s">
        <v>11</v>
      </c>
      <c r="C1492" s="1" t="s">
        <v>39</v>
      </c>
      <c r="D1492" s="1" t="s">
        <v>92</v>
      </c>
      <c r="E1492" s="1" t="s">
        <v>611</v>
      </c>
      <c r="F1492" s="3">
        <v>1638</v>
      </c>
    </row>
    <row r="1493" spans="1:6">
      <c r="A1493" s="55">
        <v>42591</v>
      </c>
      <c r="B1493" s="1" t="s">
        <v>4</v>
      </c>
      <c r="C1493" s="1" t="s">
        <v>56</v>
      </c>
      <c r="D1493" s="1" t="s">
        <v>610</v>
      </c>
      <c r="E1493" s="1" t="s">
        <v>607</v>
      </c>
      <c r="F1493" s="3">
        <v>5634</v>
      </c>
    </row>
    <row r="1494" spans="1:6">
      <c r="A1494" s="55">
        <v>42591</v>
      </c>
      <c r="B1494" s="1" t="s">
        <v>601</v>
      </c>
      <c r="C1494" s="1" t="s">
        <v>29</v>
      </c>
      <c r="D1494" s="1" t="s">
        <v>31</v>
      </c>
      <c r="E1494" s="1" t="s">
        <v>605</v>
      </c>
      <c r="F1494" s="3">
        <v>3755</v>
      </c>
    </row>
    <row r="1495" spans="1:6">
      <c r="A1495" s="55">
        <v>42592</v>
      </c>
      <c r="B1495" s="1" t="s">
        <v>11</v>
      </c>
      <c r="C1495" s="1" t="s">
        <v>99</v>
      </c>
      <c r="D1495" s="1" t="s">
        <v>604</v>
      </c>
      <c r="E1495" s="1" t="s">
        <v>603</v>
      </c>
      <c r="F1495" s="3">
        <v>5190</v>
      </c>
    </row>
    <row r="1496" spans="1:6">
      <c r="A1496" s="55">
        <v>42592</v>
      </c>
      <c r="B1496" s="1" t="s">
        <v>11</v>
      </c>
      <c r="C1496" s="1" t="s">
        <v>39</v>
      </c>
      <c r="D1496" s="1" t="s">
        <v>92</v>
      </c>
      <c r="E1496" s="1" t="s">
        <v>602</v>
      </c>
      <c r="F1496" s="3">
        <v>4855</v>
      </c>
    </row>
    <row r="1497" spans="1:6">
      <c r="A1497" s="55">
        <v>42593</v>
      </c>
      <c r="B1497" s="1" t="s">
        <v>11</v>
      </c>
      <c r="C1497" s="1" t="s">
        <v>39</v>
      </c>
      <c r="D1497" s="1" t="s">
        <v>92</v>
      </c>
      <c r="E1497" s="1" t="s">
        <v>611</v>
      </c>
      <c r="F1497" s="3">
        <v>5391</v>
      </c>
    </row>
    <row r="1498" spans="1:6">
      <c r="A1498" s="55">
        <v>42593</v>
      </c>
      <c r="B1498" s="1" t="s">
        <v>601</v>
      </c>
      <c r="C1498" s="1" t="s">
        <v>29</v>
      </c>
      <c r="D1498" s="1" t="s">
        <v>31</v>
      </c>
      <c r="E1498" s="1" t="s">
        <v>605</v>
      </c>
      <c r="F1498" s="3">
        <v>6062</v>
      </c>
    </row>
    <row r="1499" spans="1:6">
      <c r="A1499" s="55">
        <v>42594</v>
      </c>
      <c r="B1499" s="1" t="s">
        <v>11</v>
      </c>
      <c r="C1499" s="1" t="s">
        <v>52</v>
      </c>
      <c r="D1499" s="1" t="s">
        <v>612</v>
      </c>
      <c r="E1499" s="1" t="s">
        <v>607</v>
      </c>
      <c r="F1499" s="3">
        <v>3710</v>
      </c>
    </row>
    <row r="1500" spans="1:6">
      <c r="A1500" s="55">
        <v>42594</v>
      </c>
      <c r="B1500" s="1" t="s">
        <v>11</v>
      </c>
      <c r="C1500" s="1" t="s">
        <v>39</v>
      </c>
      <c r="D1500" s="1" t="s">
        <v>50</v>
      </c>
      <c r="E1500" s="1" t="s">
        <v>608</v>
      </c>
      <c r="F1500" s="3">
        <v>677</v>
      </c>
    </row>
    <row r="1501" spans="1:6">
      <c r="A1501" s="55">
        <v>42594</v>
      </c>
      <c r="B1501" s="1" t="s">
        <v>11</v>
      </c>
      <c r="C1501" s="1" t="s">
        <v>99</v>
      </c>
      <c r="D1501" s="1" t="s">
        <v>604</v>
      </c>
      <c r="E1501" s="1" t="s">
        <v>603</v>
      </c>
      <c r="F1501" s="3">
        <v>4587</v>
      </c>
    </row>
    <row r="1502" spans="1:6">
      <c r="A1502" s="55">
        <v>42595</v>
      </c>
      <c r="B1502" s="1" t="s">
        <v>4</v>
      </c>
      <c r="C1502" s="1" t="s">
        <v>56</v>
      </c>
      <c r="D1502" s="1" t="s">
        <v>610</v>
      </c>
      <c r="E1502" s="1" t="s">
        <v>611</v>
      </c>
      <c r="F1502" s="3">
        <v>3281</v>
      </c>
    </row>
    <row r="1503" spans="1:6">
      <c r="A1503" s="55">
        <v>42595</v>
      </c>
      <c r="B1503" s="1" t="s">
        <v>4</v>
      </c>
      <c r="C1503" s="1" t="s">
        <v>56</v>
      </c>
      <c r="D1503" s="1" t="s">
        <v>610</v>
      </c>
      <c r="E1503" s="1" t="s">
        <v>608</v>
      </c>
      <c r="F1503" s="3">
        <v>4966</v>
      </c>
    </row>
    <row r="1504" spans="1:6">
      <c r="A1504" s="55">
        <v>42596</v>
      </c>
      <c r="B1504" s="1" t="s">
        <v>18</v>
      </c>
      <c r="C1504" s="1" t="s">
        <v>17</v>
      </c>
      <c r="D1504" s="1" t="s">
        <v>87</v>
      </c>
      <c r="E1504" s="1" t="s">
        <v>602</v>
      </c>
      <c r="F1504" s="3">
        <v>4573</v>
      </c>
    </row>
    <row r="1505" spans="1:6">
      <c r="A1505" s="55">
        <v>42596</v>
      </c>
      <c r="B1505" s="1" t="s">
        <v>11</v>
      </c>
      <c r="C1505" s="1" t="s">
        <v>39</v>
      </c>
      <c r="D1505" s="1" t="s">
        <v>92</v>
      </c>
      <c r="E1505" s="1" t="s">
        <v>609</v>
      </c>
      <c r="F1505" s="3">
        <v>1391</v>
      </c>
    </row>
    <row r="1506" spans="1:6">
      <c r="A1506" s="55">
        <v>42596</v>
      </c>
      <c r="B1506" s="1" t="s">
        <v>4</v>
      </c>
      <c r="C1506" s="1" t="s">
        <v>3</v>
      </c>
      <c r="D1506" s="1" t="s">
        <v>58</v>
      </c>
      <c r="E1506" s="1" t="s">
        <v>608</v>
      </c>
      <c r="F1506" s="3">
        <v>1216</v>
      </c>
    </row>
    <row r="1507" spans="1:6">
      <c r="A1507" s="55">
        <v>42598</v>
      </c>
      <c r="B1507" s="1" t="s">
        <v>4</v>
      </c>
      <c r="C1507" s="1" t="s">
        <v>3</v>
      </c>
      <c r="D1507" s="1" t="s">
        <v>70</v>
      </c>
      <c r="E1507" s="1" t="s">
        <v>608</v>
      </c>
      <c r="F1507" s="3">
        <v>5620</v>
      </c>
    </row>
    <row r="1508" spans="1:6">
      <c r="A1508" s="55">
        <v>42599</v>
      </c>
      <c r="B1508" s="1" t="s">
        <v>4</v>
      </c>
      <c r="C1508" s="1" t="s">
        <v>3</v>
      </c>
      <c r="D1508" s="1" t="s">
        <v>70</v>
      </c>
      <c r="E1508" s="1" t="s">
        <v>611</v>
      </c>
      <c r="F1508" s="3">
        <v>1246</v>
      </c>
    </row>
    <row r="1509" spans="1:6">
      <c r="A1509" s="55">
        <v>42599</v>
      </c>
      <c r="B1509" s="1" t="s">
        <v>11</v>
      </c>
      <c r="C1509" s="1" t="s">
        <v>99</v>
      </c>
      <c r="D1509" s="1" t="s">
        <v>604</v>
      </c>
      <c r="E1509" s="1" t="s">
        <v>605</v>
      </c>
      <c r="F1509" s="3">
        <v>3811</v>
      </c>
    </row>
    <row r="1510" spans="1:6">
      <c r="A1510" s="55">
        <v>42601</v>
      </c>
      <c r="B1510" s="1" t="s">
        <v>11</v>
      </c>
      <c r="C1510" s="1" t="s">
        <v>39</v>
      </c>
      <c r="D1510" s="1" t="s">
        <v>50</v>
      </c>
      <c r="E1510" s="1" t="s">
        <v>606</v>
      </c>
      <c r="F1510" s="3">
        <v>2250</v>
      </c>
    </row>
    <row r="1511" spans="1:6">
      <c r="A1511" s="55">
        <v>42603</v>
      </c>
      <c r="B1511" s="1" t="s">
        <v>4</v>
      </c>
      <c r="C1511" s="1" t="s">
        <v>44</v>
      </c>
      <c r="D1511" s="1" t="s">
        <v>60</v>
      </c>
      <c r="E1511" s="1" t="s">
        <v>606</v>
      </c>
      <c r="F1511" s="3">
        <v>990</v>
      </c>
    </row>
    <row r="1512" spans="1:6">
      <c r="A1512" s="55">
        <v>42603</v>
      </c>
      <c r="B1512" s="1" t="s">
        <v>4</v>
      </c>
      <c r="C1512" s="1" t="s">
        <v>44</v>
      </c>
      <c r="D1512" s="1" t="s">
        <v>60</v>
      </c>
      <c r="E1512" s="1" t="s">
        <v>608</v>
      </c>
      <c r="F1512" s="3">
        <v>3515</v>
      </c>
    </row>
    <row r="1513" spans="1:6">
      <c r="A1513" s="55">
        <v>42604</v>
      </c>
      <c r="B1513" s="1" t="s">
        <v>11</v>
      </c>
      <c r="C1513" s="1" t="s">
        <v>99</v>
      </c>
      <c r="D1513" s="1" t="s">
        <v>604</v>
      </c>
      <c r="E1513" s="1" t="s">
        <v>608</v>
      </c>
      <c r="F1513" s="3">
        <v>2408</v>
      </c>
    </row>
    <row r="1514" spans="1:6">
      <c r="A1514" s="55">
        <v>42605</v>
      </c>
      <c r="B1514" s="1" t="s">
        <v>11</v>
      </c>
      <c r="C1514" s="1" t="s">
        <v>39</v>
      </c>
      <c r="D1514" s="1" t="s">
        <v>89</v>
      </c>
      <c r="E1514" s="1" t="s">
        <v>609</v>
      </c>
      <c r="F1514" s="3">
        <v>6235</v>
      </c>
    </row>
    <row r="1515" spans="1:6">
      <c r="A1515" s="55">
        <v>42605</v>
      </c>
      <c r="B1515" s="1" t="s">
        <v>11</v>
      </c>
      <c r="C1515" s="1" t="s">
        <v>39</v>
      </c>
      <c r="D1515" s="1" t="s">
        <v>89</v>
      </c>
      <c r="E1515" s="1" t="s">
        <v>611</v>
      </c>
      <c r="F1515" s="3">
        <v>1558</v>
      </c>
    </row>
    <row r="1516" spans="1:6">
      <c r="A1516" s="55">
        <v>42605</v>
      </c>
      <c r="B1516" s="1" t="s">
        <v>4</v>
      </c>
      <c r="C1516" s="1" t="s">
        <v>56</v>
      </c>
      <c r="D1516" s="1" t="s">
        <v>610</v>
      </c>
      <c r="E1516" s="1" t="s">
        <v>602</v>
      </c>
      <c r="F1516" s="3">
        <v>5365</v>
      </c>
    </row>
    <row r="1517" spans="1:6">
      <c r="A1517" s="55">
        <v>42606</v>
      </c>
      <c r="B1517" s="1" t="s">
        <v>11</v>
      </c>
      <c r="C1517" s="1" t="s">
        <v>39</v>
      </c>
      <c r="D1517" s="1" t="s">
        <v>92</v>
      </c>
      <c r="E1517" s="1" t="s">
        <v>611</v>
      </c>
      <c r="F1517" s="3">
        <v>2240</v>
      </c>
    </row>
    <row r="1518" spans="1:6">
      <c r="A1518" s="55">
        <v>42606</v>
      </c>
      <c r="B1518" s="1" t="s">
        <v>11</v>
      </c>
      <c r="C1518" s="1" t="s">
        <v>52</v>
      </c>
      <c r="D1518" s="1" t="s">
        <v>612</v>
      </c>
      <c r="E1518" s="1" t="s">
        <v>602</v>
      </c>
      <c r="F1518" s="3">
        <v>3306</v>
      </c>
    </row>
    <row r="1519" spans="1:6">
      <c r="A1519" s="55">
        <v>42606</v>
      </c>
      <c r="B1519" s="1" t="s">
        <v>18</v>
      </c>
      <c r="C1519" s="1" t="s">
        <v>17</v>
      </c>
      <c r="D1519" s="1" t="s">
        <v>87</v>
      </c>
      <c r="E1519" s="1" t="s">
        <v>600</v>
      </c>
      <c r="F1519" s="3">
        <v>5630</v>
      </c>
    </row>
    <row r="1520" spans="1:6">
      <c r="A1520" s="55">
        <v>42606</v>
      </c>
      <c r="B1520" s="1" t="s">
        <v>4</v>
      </c>
      <c r="C1520" s="1" t="s">
        <v>3</v>
      </c>
      <c r="D1520" s="1" t="s">
        <v>70</v>
      </c>
      <c r="E1520" s="1" t="s">
        <v>609</v>
      </c>
      <c r="F1520" s="3">
        <v>4765</v>
      </c>
    </row>
    <row r="1521" spans="1:6">
      <c r="A1521" s="55">
        <v>42606</v>
      </c>
      <c r="B1521" s="1" t="s">
        <v>4</v>
      </c>
      <c r="C1521" s="1" t="s">
        <v>3</v>
      </c>
      <c r="D1521" s="1" t="s">
        <v>70</v>
      </c>
      <c r="E1521" s="1" t="s">
        <v>606</v>
      </c>
      <c r="F1521" s="3">
        <v>2256</v>
      </c>
    </row>
    <row r="1522" spans="1:6">
      <c r="A1522" s="55">
        <v>42606</v>
      </c>
      <c r="B1522" s="1" t="s">
        <v>11</v>
      </c>
      <c r="C1522" s="1" t="s">
        <v>52</v>
      </c>
      <c r="D1522" s="1" t="s">
        <v>86</v>
      </c>
      <c r="E1522" s="1" t="s">
        <v>607</v>
      </c>
      <c r="F1522" s="3">
        <v>386</v>
      </c>
    </row>
    <row r="1523" spans="1:6">
      <c r="A1523" s="55">
        <v>42607</v>
      </c>
      <c r="B1523" s="1" t="s">
        <v>4</v>
      </c>
      <c r="C1523" s="1" t="s">
        <v>56</v>
      </c>
      <c r="D1523" s="1" t="s">
        <v>610</v>
      </c>
      <c r="E1523" s="1" t="s">
        <v>600</v>
      </c>
      <c r="F1523" s="3">
        <v>5554</v>
      </c>
    </row>
    <row r="1524" spans="1:6">
      <c r="A1524" s="55">
        <v>42607</v>
      </c>
      <c r="B1524" s="1" t="s">
        <v>4</v>
      </c>
      <c r="C1524" s="1" t="s">
        <v>44</v>
      </c>
      <c r="D1524" s="1" t="s">
        <v>60</v>
      </c>
      <c r="E1524" s="1" t="s">
        <v>605</v>
      </c>
      <c r="F1524" s="3">
        <v>1197</v>
      </c>
    </row>
    <row r="1525" spans="1:6">
      <c r="A1525" s="55">
        <v>42608</v>
      </c>
      <c r="B1525" s="1" t="s">
        <v>4</v>
      </c>
      <c r="C1525" s="1" t="s">
        <v>56</v>
      </c>
      <c r="D1525" s="1" t="s">
        <v>610</v>
      </c>
      <c r="E1525" s="1" t="s">
        <v>602</v>
      </c>
      <c r="F1525" s="3">
        <v>3855</v>
      </c>
    </row>
    <row r="1526" spans="1:6">
      <c r="A1526" s="55">
        <v>42608</v>
      </c>
      <c r="B1526" s="1" t="s">
        <v>18</v>
      </c>
      <c r="C1526" s="1" t="s">
        <v>61</v>
      </c>
      <c r="D1526" s="1" t="s">
        <v>62</v>
      </c>
      <c r="E1526" s="1" t="s">
        <v>606</v>
      </c>
      <c r="F1526" s="3">
        <v>1048</v>
      </c>
    </row>
    <row r="1527" spans="1:6">
      <c r="A1527" s="55">
        <v>42609</v>
      </c>
      <c r="B1527" s="1" t="s">
        <v>4</v>
      </c>
      <c r="C1527" s="1" t="s">
        <v>56</v>
      </c>
      <c r="D1527" s="1" t="s">
        <v>610</v>
      </c>
      <c r="E1527" s="1" t="s">
        <v>607</v>
      </c>
      <c r="F1527" s="3">
        <v>834</v>
      </c>
    </row>
    <row r="1528" spans="1:6">
      <c r="A1528" s="55">
        <v>42610</v>
      </c>
      <c r="B1528" s="1" t="s">
        <v>11</v>
      </c>
      <c r="C1528" s="1" t="s">
        <v>99</v>
      </c>
      <c r="D1528" s="1" t="s">
        <v>604</v>
      </c>
      <c r="E1528" s="1" t="s">
        <v>607</v>
      </c>
      <c r="F1528" s="3">
        <v>943</v>
      </c>
    </row>
    <row r="1529" spans="1:6">
      <c r="A1529" s="55">
        <v>42610</v>
      </c>
      <c r="B1529" s="1" t="s">
        <v>11</v>
      </c>
      <c r="C1529" s="1" t="s">
        <v>99</v>
      </c>
      <c r="D1529" s="1" t="s">
        <v>604</v>
      </c>
      <c r="E1529" s="1" t="s">
        <v>600</v>
      </c>
      <c r="F1529" s="3">
        <v>2679</v>
      </c>
    </row>
    <row r="1530" spans="1:6">
      <c r="A1530" s="55">
        <v>42612</v>
      </c>
      <c r="B1530" s="1" t="s">
        <v>601</v>
      </c>
      <c r="C1530" s="1" t="s">
        <v>29</v>
      </c>
      <c r="D1530" s="1" t="s">
        <v>31</v>
      </c>
      <c r="E1530" s="1" t="s">
        <v>611</v>
      </c>
      <c r="F1530" s="3">
        <v>415</v>
      </c>
    </row>
    <row r="1531" spans="1:6">
      <c r="A1531" s="55">
        <v>42613</v>
      </c>
      <c r="B1531" s="1" t="s">
        <v>4</v>
      </c>
      <c r="C1531" s="1" t="s">
        <v>44</v>
      </c>
      <c r="D1531" s="1" t="s">
        <v>60</v>
      </c>
      <c r="E1531" s="1" t="s">
        <v>603</v>
      </c>
      <c r="F1531" s="3">
        <v>1699</v>
      </c>
    </row>
    <row r="1532" spans="1:6">
      <c r="A1532" s="55">
        <v>42614</v>
      </c>
      <c r="B1532" s="1" t="s">
        <v>11</v>
      </c>
      <c r="C1532" s="1" t="s">
        <v>52</v>
      </c>
      <c r="D1532" s="1" t="s">
        <v>612</v>
      </c>
      <c r="E1532" s="1" t="s">
        <v>611</v>
      </c>
      <c r="F1532" s="3">
        <v>2112</v>
      </c>
    </row>
    <row r="1533" spans="1:6">
      <c r="A1533" s="55">
        <v>42614</v>
      </c>
      <c r="B1533" s="1" t="s">
        <v>11</v>
      </c>
      <c r="C1533" s="1" t="s">
        <v>39</v>
      </c>
      <c r="D1533" s="1" t="s">
        <v>92</v>
      </c>
      <c r="E1533" s="1" t="s">
        <v>603</v>
      </c>
      <c r="F1533" s="3">
        <v>5933</v>
      </c>
    </row>
    <row r="1534" spans="1:6">
      <c r="A1534" s="55">
        <v>42614</v>
      </c>
      <c r="B1534" s="1" t="s">
        <v>11</v>
      </c>
      <c r="C1534" s="1" t="s">
        <v>99</v>
      </c>
      <c r="D1534" s="1" t="s">
        <v>604</v>
      </c>
      <c r="E1534" s="1" t="s">
        <v>611</v>
      </c>
      <c r="F1534" s="3">
        <v>3132</v>
      </c>
    </row>
    <row r="1535" spans="1:6">
      <c r="A1535" s="55">
        <v>42616</v>
      </c>
      <c r="B1535" s="1" t="s">
        <v>11</v>
      </c>
      <c r="C1535" s="1" t="s">
        <v>39</v>
      </c>
      <c r="D1535" s="1" t="s">
        <v>92</v>
      </c>
      <c r="E1535" s="1" t="s">
        <v>603</v>
      </c>
      <c r="F1535" s="3">
        <v>1232</v>
      </c>
    </row>
    <row r="1536" spans="1:6">
      <c r="A1536" s="55">
        <v>42616</v>
      </c>
      <c r="B1536" s="1" t="s">
        <v>18</v>
      </c>
      <c r="C1536" s="1" t="s">
        <v>17</v>
      </c>
      <c r="D1536" s="1" t="s">
        <v>87</v>
      </c>
      <c r="E1536" s="1" t="s">
        <v>602</v>
      </c>
      <c r="F1536" s="3">
        <v>436</v>
      </c>
    </row>
    <row r="1537" spans="1:6">
      <c r="A1537" s="55">
        <v>42617</v>
      </c>
      <c r="B1537" s="1" t="s">
        <v>11</v>
      </c>
      <c r="C1537" s="1" t="s">
        <v>39</v>
      </c>
      <c r="D1537" s="1" t="s">
        <v>50</v>
      </c>
      <c r="E1537" s="1" t="s">
        <v>605</v>
      </c>
      <c r="F1537" s="3">
        <v>2824</v>
      </c>
    </row>
    <row r="1538" spans="1:6">
      <c r="A1538" s="55">
        <v>42620</v>
      </c>
      <c r="B1538" s="1" t="s">
        <v>11</v>
      </c>
      <c r="C1538" s="1" t="s">
        <v>52</v>
      </c>
      <c r="D1538" s="1" t="s">
        <v>86</v>
      </c>
      <c r="E1538" s="1" t="s">
        <v>609</v>
      </c>
      <c r="F1538" s="3">
        <v>965</v>
      </c>
    </row>
    <row r="1539" spans="1:6">
      <c r="A1539" s="55">
        <v>42620</v>
      </c>
      <c r="B1539" s="1" t="s">
        <v>11</v>
      </c>
      <c r="C1539" s="1" t="s">
        <v>52</v>
      </c>
      <c r="D1539" s="1" t="s">
        <v>86</v>
      </c>
      <c r="E1539" s="1" t="s">
        <v>607</v>
      </c>
      <c r="F1539" s="3">
        <v>586</v>
      </c>
    </row>
    <row r="1540" spans="1:6">
      <c r="A1540" s="55">
        <v>42621</v>
      </c>
      <c r="B1540" s="1" t="s">
        <v>11</v>
      </c>
      <c r="C1540" s="1" t="s">
        <v>39</v>
      </c>
      <c r="D1540" s="1" t="s">
        <v>92</v>
      </c>
      <c r="E1540" s="1" t="s">
        <v>600</v>
      </c>
      <c r="F1540" s="3">
        <v>5665</v>
      </c>
    </row>
    <row r="1541" spans="1:6">
      <c r="A1541" s="55">
        <v>42622</v>
      </c>
      <c r="B1541" s="1" t="s">
        <v>11</v>
      </c>
      <c r="C1541" s="1" t="s">
        <v>52</v>
      </c>
      <c r="D1541" s="1" t="s">
        <v>86</v>
      </c>
      <c r="E1541" s="1" t="s">
        <v>608</v>
      </c>
      <c r="F1541" s="3">
        <v>3232</v>
      </c>
    </row>
    <row r="1542" spans="1:6">
      <c r="A1542" s="55">
        <v>42622</v>
      </c>
      <c r="B1542" s="1" t="s">
        <v>18</v>
      </c>
      <c r="C1542" s="1" t="s">
        <v>61</v>
      </c>
      <c r="D1542" s="1" t="s">
        <v>62</v>
      </c>
      <c r="E1542" s="1" t="s">
        <v>602</v>
      </c>
      <c r="F1542" s="3">
        <v>3595</v>
      </c>
    </row>
    <row r="1543" spans="1:6">
      <c r="A1543" s="55">
        <v>42624</v>
      </c>
      <c r="B1543" s="1" t="s">
        <v>4</v>
      </c>
      <c r="C1543" s="1" t="s">
        <v>44</v>
      </c>
      <c r="D1543" s="1" t="s">
        <v>60</v>
      </c>
      <c r="E1543" s="1" t="s">
        <v>602</v>
      </c>
      <c r="F1543" s="3">
        <v>3411</v>
      </c>
    </row>
    <row r="1544" spans="1:6">
      <c r="A1544" s="55">
        <v>42624</v>
      </c>
      <c r="B1544" s="1" t="s">
        <v>18</v>
      </c>
      <c r="C1544" s="1" t="s">
        <v>61</v>
      </c>
      <c r="D1544" s="1" t="s">
        <v>62</v>
      </c>
      <c r="E1544" s="1" t="s">
        <v>600</v>
      </c>
      <c r="F1544" s="3">
        <v>5650</v>
      </c>
    </row>
    <row r="1545" spans="1:6">
      <c r="A1545" s="55">
        <v>42624</v>
      </c>
      <c r="B1545" s="1" t="s">
        <v>11</v>
      </c>
      <c r="C1545" s="1" t="s">
        <v>99</v>
      </c>
      <c r="D1545" s="1" t="s">
        <v>604</v>
      </c>
      <c r="E1545" s="1" t="s">
        <v>611</v>
      </c>
      <c r="F1545" s="3">
        <v>4151</v>
      </c>
    </row>
    <row r="1546" spans="1:6">
      <c r="A1546" s="55">
        <v>42625</v>
      </c>
      <c r="B1546" s="1" t="s">
        <v>4</v>
      </c>
      <c r="C1546" s="1" t="s">
        <v>3</v>
      </c>
      <c r="D1546" s="1" t="s">
        <v>70</v>
      </c>
      <c r="E1546" s="1" t="s">
        <v>609</v>
      </c>
      <c r="F1546" s="3">
        <v>4347</v>
      </c>
    </row>
    <row r="1547" spans="1:6">
      <c r="A1547" s="55">
        <v>42626</v>
      </c>
      <c r="B1547" s="1" t="s">
        <v>11</v>
      </c>
      <c r="C1547" s="1" t="s">
        <v>39</v>
      </c>
      <c r="D1547" s="1" t="s">
        <v>50</v>
      </c>
      <c r="E1547" s="1" t="s">
        <v>602</v>
      </c>
      <c r="F1547" s="3">
        <v>326</v>
      </c>
    </row>
    <row r="1548" spans="1:6">
      <c r="A1548" s="55">
        <v>42627</v>
      </c>
      <c r="B1548" s="1" t="s">
        <v>18</v>
      </c>
      <c r="C1548" s="1" t="s">
        <v>17</v>
      </c>
      <c r="D1548" s="1" t="s">
        <v>87</v>
      </c>
      <c r="E1548" s="1" t="s">
        <v>606</v>
      </c>
      <c r="F1548" s="3">
        <v>3758</v>
      </c>
    </row>
    <row r="1549" spans="1:6">
      <c r="A1549" s="55">
        <v>42627</v>
      </c>
      <c r="B1549" s="1" t="s">
        <v>601</v>
      </c>
      <c r="C1549" s="1" t="s">
        <v>29</v>
      </c>
      <c r="D1549" s="1" t="s">
        <v>31</v>
      </c>
      <c r="E1549" s="1" t="s">
        <v>608</v>
      </c>
      <c r="F1549" s="3">
        <v>5433</v>
      </c>
    </row>
    <row r="1550" spans="1:6">
      <c r="A1550" s="55">
        <v>42630</v>
      </c>
      <c r="B1550" s="1" t="s">
        <v>11</v>
      </c>
      <c r="C1550" s="1" t="s">
        <v>39</v>
      </c>
      <c r="D1550" s="1" t="s">
        <v>92</v>
      </c>
      <c r="E1550" s="1" t="s">
        <v>606</v>
      </c>
      <c r="F1550" s="3">
        <v>2943</v>
      </c>
    </row>
    <row r="1551" spans="1:6">
      <c r="A1551" s="55">
        <v>42632</v>
      </c>
      <c r="B1551" s="1" t="s">
        <v>11</v>
      </c>
      <c r="C1551" s="1" t="s">
        <v>39</v>
      </c>
      <c r="D1551" s="1" t="s">
        <v>92</v>
      </c>
      <c r="E1551" s="1" t="s">
        <v>603</v>
      </c>
      <c r="F1551" s="3">
        <v>694</v>
      </c>
    </row>
    <row r="1552" spans="1:6">
      <c r="A1552" s="55">
        <v>42633</v>
      </c>
      <c r="B1552" s="1" t="s">
        <v>11</v>
      </c>
      <c r="C1552" s="1" t="s">
        <v>39</v>
      </c>
      <c r="D1552" s="1" t="s">
        <v>89</v>
      </c>
      <c r="E1552" s="1" t="s">
        <v>603</v>
      </c>
      <c r="F1552" s="3">
        <v>1065</v>
      </c>
    </row>
    <row r="1553" spans="1:6">
      <c r="A1553" s="55">
        <v>42633</v>
      </c>
      <c r="B1553" s="1" t="s">
        <v>601</v>
      </c>
      <c r="C1553" s="1" t="s">
        <v>29</v>
      </c>
      <c r="D1553" s="1" t="s">
        <v>31</v>
      </c>
      <c r="E1553" s="1" t="s">
        <v>608</v>
      </c>
      <c r="F1553" s="3">
        <v>5484</v>
      </c>
    </row>
    <row r="1554" spans="1:6">
      <c r="A1554" s="55">
        <v>42633</v>
      </c>
      <c r="B1554" s="1" t="s">
        <v>601</v>
      </c>
      <c r="C1554" s="1" t="s">
        <v>29</v>
      </c>
      <c r="D1554" s="1" t="s">
        <v>31</v>
      </c>
      <c r="E1554" s="1" t="s">
        <v>607</v>
      </c>
      <c r="F1554" s="3">
        <v>4796</v>
      </c>
    </row>
    <row r="1555" spans="1:6">
      <c r="A1555" s="55">
        <v>42634</v>
      </c>
      <c r="B1555" s="1" t="s">
        <v>11</v>
      </c>
      <c r="C1555" s="1" t="s">
        <v>52</v>
      </c>
      <c r="D1555" s="1" t="s">
        <v>612</v>
      </c>
      <c r="E1555" s="1" t="s">
        <v>602</v>
      </c>
      <c r="F1555" s="3">
        <v>3403</v>
      </c>
    </row>
    <row r="1556" spans="1:6">
      <c r="A1556" s="55">
        <v>42635</v>
      </c>
      <c r="B1556" s="1" t="s">
        <v>11</v>
      </c>
      <c r="C1556" s="1" t="s">
        <v>52</v>
      </c>
      <c r="D1556" s="1" t="s">
        <v>612</v>
      </c>
      <c r="E1556" s="1" t="s">
        <v>602</v>
      </c>
      <c r="F1556" s="3">
        <v>5451</v>
      </c>
    </row>
    <row r="1557" spans="1:6">
      <c r="A1557" s="55">
        <v>42635</v>
      </c>
      <c r="B1557" s="1" t="s">
        <v>11</v>
      </c>
      <c r="C1557" s="1" t="s">
        <v>52</v>
      </c>
      <c r="D1557" s="1" t="s">
        <v>86</v>
      </c>
      <c r="E1557" s="1" t="s">
        <v>611</v>
      </c>
      <c r="F1557" s="3">
        <v>4353</v>
      </c>
    </row>
    <row r="1558" spans="1:6">
      <c r="A1558" s="55">
        <v>42636</v>
      </c>
      <c r="B1558" s="1" t="s">
        <v>601</v>
      </c>
      <c r="C1558" s="1" t="s">
        <v>29</v>
      </c>
      <c r="D1558" s="1" t="s">
        <v>31</v>
      </c>
      <c r="E1558" s="1" t="s">
        <v>606</v>
      </c>
      <c r="F1558" s="3">
        <v>3872</v>
      </c>
    </row>
    <row r="1559" spans="1:6">
      <c r="A1559" s="55">
        <v>42636</v>
      </c>
      <c r="B1559" s="1" t="s">
        <v>18</v>
      </c>
      <c r="C1559" s="1" t="s">
        <v>17</v>
      </c>
      <c r="D1559" s="1" t="s">
        <v>87</v>
      </c>
      <c r="E1559" s="1" t="s">
        <v>611</v>
      </c>
      <c r="F1559" s="3">
        <v>1728</v>
      </c>
    </row>
    <row r="1560" spans="1:6">
      <c r="A1560" s="55">
        <v>42636</v>
      </c>
      <c r="B1560" s="1" t="s">
        <v>18</v>
      </c>
      <c r="C1560" s="1" t="s">
        <v>17</v>
      </c>
      <c r="D1560" s="1" t="s">
        <v>87</v>
      </c>
      <c r="E1560" s="1" t="s">
        <v>608</v>
      </c>
      <c r="F1560" s="3">
        <v>4303</v>
      </c>
    </row>
    <row r="1561" spans="1:6">
      <c r="A1561" s="55">
        <v>42637</v>
      </c>
      <c r="B1561" s="1" t="s">
        <v>11</v>
      </c>
      <c r="C1561" s="1" t="s">
        <v>52</v>
      </c>
      <c r="D1561" s="1" t="s">
        <v>612</v>
      </c>
      <c r="E1561" s="1" t="s">
        <v>606</v>
      </c>
      <c r="F1561" s="3">
        <v>2373</v>
      </c>
    </row>
    <row r="1562" spans="1:6">
      <c r="A1562" s="55">
        <v>42637</v>
      </c>
      <c r="B1562" s="1" t="s">
        <v>11</v>
      </c>
      <c r="C1562" s="1" t="s">
        <v>52</v>
      </c>
      <c r="D1562" s="1" t="s">
        <v>612</v>
      </c>
      <c r="E1562" s="1" t="s">
        <v>609</v>
      </c>
      <c r="F1562" s="3">
        <v>5676</v>
      </c>
    </row>
    <row r="1563" spans="1:6">
      <c r="A1563" s="55">
        <v>42637</v>
      </c>
      <c r="B1563" s="1" t="s">
        <v>4</v>
      </c>
      <c r="C1563" s="1" t="s">
        <v>3</v>
      </c>
      <c r="D1563" s="1" t="s">
        <v>70</v>
      </c>
      <c r="E1563" s="1" t="s">
        <v>606</v>
      </c>
      <c r="F1563" s="3">
        <v>5725</v>
      </c>
    </row>
    <row r="1564" spans="1:6">
      <c r="A1564" s="55">
        <v>42639</v>
      </c>
      <c r="B1564" s="1" t="s">
        <v>11</v>
      </c>
      <c r="C1564" s="1" t="s">
        <v>39</v>
      </c>
      <c r="D1564" s="1" t="s">
        <v>92</v>
      </c>
      <c r="E1564" s="1" t="s">
        <v>608</v>
      </c>
      <c r="F1564" s="3">
        <v>3675</v>
      </c>
    </row>
    <row r="1565" spans="1:6">
      <c r="A1565" s="55">
        <v>42639</v>
      </c>
      <c r="B1565" s="1" t="s">
        <v>11</v>
      </c>
      <c r="C1565" s="1" t="s">
        <v>52</v>
      </c>
      <c r="D1565" s="1" t="s">
        <v>86</v>
      </c>
      <c r="E1565" s="1" t="s">
        <v>606</v>
      </c>
      <c r="F1565" s="3">
        <v>853</v>
      </c>
    </row>
    <row r="1566" spans="1:6">
      <c r="A1566" s="55">
        <v>42639</v>
      </c>
      <c r="B1566" s="1" t="s">
        <v>4</v>
      </c>
      <c r="C1566" s="1" t="s">
        <v>44</v>
      </c>
      <c r="D1566" s="1" t="s">
        <v>60</v>
      </c>
      <c r="E1566" s="1" t="s">
        <v>609</v>
      </c>
      <c r="F1566" s="3">
        <v>4825</v>
      </c>
    </row>
    <row r="1567" spans="1:6">
      <c r="A1567" s="55">
        <v>42640</v>
      </c>
      <c r="B1567" s="1" t="s">
        <v>11</v>
      </c>
      <c r="C1567" s="1" t="s">
        <v>39</v>
      </c>
      <c r="D1567" s="1" t="s">
        <v>92</v>
      </c>
      <c r="E1567" s="1" t="s">
        <v>611</v>
      </c>
      <c r="F1567" s="3">
        <v>293</v>
      </c>
    </row>
    <row r="1568" spans="1:6">
      <c r="A1568" s="55">
        <v>42641</v>
      </c>
      <c r="B1568" s="1" t="s">
        <v>11</v>
      </c>
      <c r="C1568" s="1" t="s">
        <v>39</v>
      </c>
      <c r="D1568" s="1" t="s">
        <v>89</v>
      </c>
      <c r="E1568" s="1" t="s">
        <v>603</v>
      </c>
      <c r="F1568" s="3">
        <v>3655</v>
      </c>
    </row>
    <row r="1569" spans="1:6">
      <c r="A1569" s="55">
        <v>42641</v>
      </c>
      <c r="B1569" s="1" t="s">
        <v>11</v>
      </c>
      <c r="C1569" s="1" t="s">
        <v>39</v>
      </c>
      <c r="D1569" s="1" t="s">
        <v>89</v>
      </c>
      <c r="E1569" s="1" t="s">
        <v>602</v>
      </c>
      <c r="F1569" s="3">
        <v>1833</v>
      </c>
    </row>
    <row r="1570" spans="1:6">
      <c r="A1570" s="55">
        <v>42641</v>
      </c>
      <c r="B1570" s="1" t="s">
        <v>11</v>
      </c>
      <c r="C1570" s="1" t="s">
        <v>52</v>
      </c>
      <c r="D1570" s="1" t="s">
        <v>86</v>
      </c>
      <c r="E1570" s="1" t="s">
        <v>602</v>
      </c>
      <c r="F1570" s="3">
        <v>634</v>
      </c>
    </row>
    <row r="1571" spans="1:6">
      <c r="A1571" s="55">
        <v>42641</v>
      </c>
      <c r="B1571" s="1" t="s">
        <v>11</v>
      </c>
      <c r="C1571" s="1" t="s">
        <v>99</v>
      </c>
      <c r="D1571" s="1" t="s">
        <v>604</v>
      </c>
      <c r="E1571" s="1" t="s">
        <v>609</v>
      </c>
      <c r="F1571" s="3">
        <v>887</v>
      </c>
    </row>
    <row r="1572" spans="1:6">
      <c r="A1572" s="55">
        <v>42641</v>
      </c>
      <c r="B1572" s="1" t="s">
        <v>11</v>
      </c>
      <c r="C1572" s="1" t="s">
        <v>39</v>
      </c>
      <c r="D1572" s="1" t="s">
        <v>92</v>
      </c>
      <c r="E1572" s="1" t="s">
        <v>606</v>
      </c>
      <c r="F1572" s="3">
        <v>3305</v>
      </c>
    </row>
    <row r="1573" spans="1:6">
      <c r="A1573" s="55">
        <v>42643</v>
      </c>
      <c r="B1573" s="1" t="s">
        <v>11</v>
      </c>
      <c r="C1573" s="1" t="s">
        <v>39</v>
      </c>
      <c r="D1573" s="1" t="s">
        <v>89</v>
      </c>
      <c r="E1573" s="1" t="s">
        <v>607</v>
      </c>
      <c r="F1573" s="3">
        <v>4178</v>
      </c>
    </row>
    <row r="1574" spans="1:6">
      <c r="A1574" s="55">
        <v>42644</v>
      </c>
      <c r="B1574" s="1" t="s">
        <v>11</v>
      </c>
      <c r="C1574" s="1" t="s">
        <v>52</v>
      </c>
      <c r="D1574" s="1" t="s">
        <v>86</v>
      </c>
      <c r="E1574" s="1" t="s">
        <v>611</v>
      </c>
      <c r="F1574" s="3">
        <v>5943</v>
      </c>
    </row>
    <row r="1575" spans="1:6">
      <c r="A1575" s="55">
        <v>42644</v>
      </c>
      <c r="B1575" s="1" t="s">
        <v>11</v>
      </c>
      <c r="C1575" s="1" t="s">
        <v>39</v>
      </c>
      <c r="D1575" s="1" t="s">
        <v>89</v>
      </c>
      <c r="E1575" s="1" t="s">
        <v>602</v>
      </c>
      <c r="F1575" s="3">
        <v>5873</v>
      </c>
    </row>
    <row r="1576" spans="1:6">
      <c r="A1576" s="55">
        <v>42644</v>
      </c>
      <c r="B1576" s="1" t="s">
        <v>11</v>
      </c>
      <c r="C1576" s="1" t="s">
        <v>39</v>
      </c>
      <c r="D1576" s="1" t="s">
        <v>92</v>
      </c>
      <c r="E1576" s="1" t="s">
        <v>607</v>
      </c>
      <c r="F1576" s="3">
        <v>4161</v>
      </c>
    </row>
    <row r="1577" spans="1:6">
      <c r="A1577" s="55">
        <v>42645</v>
      </c>
      <c r="B1577" s="1" t="s">
        <v>11</v>
      </c>
      <c r="C1577" s="1" t="s">
        <v>99</v>
      </c>
      <c r="D1577" s="1" t="s">
        <v>604</v>
      </c>
      <c r="E1577" s="1" t="s">
        <v>605</v>
      </c>
      <c r="F1577" s="3">
        <v>3772</v>
      </c>
    </row>
    <row r="1578" spans="1:6">
      <c r="A1578" s="55">
        <v>42646</v>
      </c>
      <c r="B1578" s="1" t="s">
        <v>18</v>
      </c>
      <c r="C1578" s="1" t="s">
        <v>17</v>
      </c>
      <c r="D1578" s="1" t="s">
        <v>87</v>
      </c>
      <c r="E1578" s="1" t="s">
        <v>600</v>
      </c>
      <c r="F1578" s="3">
        <v>1305</v>
      </c>
    </row>
    <row r="1579" spans="1:6">
      <c r="A1579" s="55">
        <v>42648</v>
      </c>
      <c r="B1579" s="1" t="s">
        <v>11</v>
      </c>
      <c r="C1579" s="1" t="s">
        <v>39</v>
      </c>
      <c r="D1579" s="1" t="s">
        <v>50</v>
      </c>
      <c r="E1579" s="1" t="s">
        <v>603</v>
      </c>
      <c r="F1579" s="3">
        <v>5527</v>
      </c>
    </row>
    <row r="1580" spans="1:6">
      <c r="A1580" s="55">
        <v>42648</v>
      </c>
      <c r="B1580" s="1" t="s">
        <v>4</v>
      </c>
      <c r="C1580" s="1" t="s">
        <v>3</v>
      </c>
      <c r="D1580" s="1" t="s">
        <v>58</v>
      </c>
      <c r="E1580" s="1" t="s">
        <v>607</v>
      </c>
      <c r="F1580" s="3">
        <v>4421</v>
      </c>
    </row>
    <row r="1581" spans="1:6">
      <c r="A1581" s="55">
        <v>42649</v>
      </c>
      <c r="B1581" s="1" t="s">
        <v>11</v>
      </c>
      <c r="C1581" s="1" t="s">
        <v>39</v>
      </c>
      <c r="D1581" s="1" t="s">
        <v>92</v>
      </c>
      <c r="E1581" s="1" t="s">
        <v>608</v>
      </c>
      <c r="F1581" s="3">
        <v>3242</v>
      </c>
    </row>
    <row r="1582" spans="1:6">
      <c r="A1582" s="55">
        <v>42652</v>
      </c>
      <c r="B1582" s="1" t="s">
        <v>11</v>
      </c>
      <c r="C1582" s="1" t="s">
        <v>52</v>
      </c>
      <c r="D1582" s="1" t="s">
        <v>86</v>
      </c>
      <c r="E1582" s="1" t="s">
        <v>605</v>
      </c>
      <c r="F1582" s="3">
        <v>4475</v>
      </c>
    </row>
    <row r="1583" spans="1:6">
      <c r="A1583" s="55">
        <v>42654</v>
      </c>
      <c r="B1583" s="1" t="s">
        <v>4</v>
      </c>
      <c r="C1583" s="1" t="s">
        <v>3</v>
      </c>
      <c r="D1583" s="1" t="s">
        <v>70</v>
      </c>
      <c r="E1583" s="1" t="s">
        <v>603</v>
      </c>
      <c r="F1583" s="3">
        <v>5200</v>
      </c>
    </row>
    <row r="1584" spans="1:6">
      <c r="A1584" s="55">
        <v>42654</v>
      </c>
      <c r="B1584" s="1" t="s">
        <v>11</v>
      </c>
      <c r="C1584" s="1" t="s">
        <v>39</v>
      </c>
      <c r="D1584" s="1" t="s">
        <v>89</v>
      </c>
      <c r="E1584" s="1" t="s">
        <v>608</v>
      </c>
      <c r="F1584" s="3">
        <v>5627</v>
      </c>
    </row>
    <row r="1585" spans="1:6">
      <c r="A1585" s="55">
        <v>42655</v>
      </c>
      <c r="B1585" s="1" t="s">
        <v>11</v>
      </c>
      <c r="C1585" s="1" t="s">
        <v>52</v>
      </c>
      <c r="D1585" s="1" t="s">
        <v>86</v>
      </c>
      <c r="E1585" s="1" t="s">
        <v>600</v>
      </c>
      <c r="F1585" s="3">
        <v>528</v>
      </c>
    </row>
    <row r="1586" spans="1:6">
      <c r="A1586" s="55">
        <v>42655</v>
      </c>
      <c r="B1586" s="1" t="s">
        <v>11</v>
      </c>
      <c r="C1586" s="1" t="s">
        <v>39</v>
      </c>
      <c r="D1586" s="1" t="s">
        <v>50</v>
      </c>
      <c r="E1586" s="1" t="s">
        <v>611</v>
      </c>
      <c r="F1586" s="3">
        <v>4299</v>
      </c>
    </row>
    <row r="1587" spans="1:6">
      <c r="A1587" s="55">
        <v>42656</v>
      </c>
      <c r="B1587" s="1" t="s">
        <v>4</v>
      </c>
      <c r="C1587" s="1" t="s">
        <v>44</v>
      </c>
      <c r="D1587" s="1" t="s">
        <v>60</v>
      </c>
      <c r="E1587" s="1" t="s">
        <v>611</v>
      </c>
      <c r="F1587" s="3">
        <v>4524</v>
      </c>
    </row>
    <row r="1588" spans="1:6">
      <c r="A1588" s="55">
        <v>42657</v>
      </c>
      <c r="B1588" s="1" t="s">
        <v>11</v>
      </c>
      <c r="C1588" s="1" t="s">
        <v>99</v>
      </c>
      <c r="D1588" s="1" t="s">
        <v>604</v>
      </c>
      <c r="E1588" s="1" t="s">
        <v>600</v>
      </c>
      <c r="F1588" s="3">
        <v>5605</v>
      </c>
    </row>
    <row r="1589" spans="1:6">
      <c r="A1589" s="55">
        <v>42657</v>
      </c>
      <c r="B1589" s="1" t="s">
        <v>4</v>
      </c>
      <c r="C1589" s="1" t="s">
        <v>3</v>
      </c>
      <c r="D1589" s="1" t="s">
        <v>58</v>
      </c>
      <c r="E1589" s="1" t="s">
        <v>611</v>
      </c>
      <c r="F1589" s="3">
        <v>4485</v>
      </c>
    </row>
    <row r="1590" spans="1:6">
      <c r="A1590" s="55">
        <v>42658</v>
      </c>
      <c r="B1590" s="1" t="s">
        <v>4</v>
      </c>
      <c r="C1590" s="1" t="s">
        <v>3</v>
      </c>
      <c r="D1590" s="1" t="s">
        <v>70</v>
      </c>
      <c r="E1590" s="1" t="s">
        <v>600</v>
      </c>
      <c r="F1590" s="3">
        <v>1471</v>
      </c>
    </row>
    <row r="1591" spans="1:6">
      <c r="A1591" s="55">
        <v>42659</v>
      </c>
      <c r="B1591" s="1" t="s">
        <v>11</v>
      </c>
      <c r="C1591" s="1" t="s">
        <v>52</v>
      </c>
      <c r="D1591" s="1" t="s">
        <v>612</v>
      </c>
      <c r="E1591" s="1" t="s">
        <v>603</v>
      </c>
      <c r="F1591" s="3">
        <v>4816</v>
      </c>
    </row>
    <row r="1592" spans="1:6">
      <c r="A1592" s="55">
        <v>42659</v>
      </c>
      <c r="B1592" s="1" t="s">
        <v>11</v>
      </c>
      <c r="C1592" s="1" t="s">
        <v>39</v>
      </c>
      <c r="D1592" s="1" t="s">
        <v>89</v>
      </c>
      <c r="E1592" s="1" t="s">
        <v>607</v>
      </c>
      <c r="F1592" s="3">
        <v>5380</v>
      </c>
    </row>
    <row r="1593" spans="1:6">
      <c r="A1593" s="55">
        <v>42661</v>
      </c>
      <c r="B1593" s="1" t="s">
        <v>11</v>
      </c>
      <c r="C1593" s="1" t="s">
        <v>39</v>
      </c>
      <c r="D1593" s="1" t="s">
        <v>92</v>
      </c>
      <c r="E1593" s="1" t="s">
        <v>611</v>
      </c>
      <c r="F1593" s="3">
        <v>990</v>
      </c>
    </row>
    <row r="1594" spans="1:6">
      <c r="A1594" s="55">
        <v>42661</v>
      </c>
      <c r="B1594" s="1" t="s">
        <v>11</v>
      </c>
      <c r="C1594" s="1" t="s">
        <v>52</v>
      </c>
      <c r="D1594" s="1" t="s">
        <v>86</v>
      </c>
      <c r="E1594" s="1" t="s">
        <v>607</v>
      </c>
      <c r="F1594" s="3">
        <v>6390</v>
      </c>
    </row>
    <row r="1595" spans="1:6">
      <c r="A1595" s="55">
        <v>42662</v>
      </c>
      <c r="B1595" s="1" t="s">
        <v>11</v>
      </c>
      <c r="C1595" s="1" t="s">
        <v>39</v>
      </c>
      <c r="D1595" s="1" t="s">
        <v>50</v>
      </c>
      <c r="E1595" s="1" t="s">
        <v>602</v>
      </c>
      <c r="F1595" s="3">
        <v>3409</v>
      </c>
    </row>
    <row r="1596" spans="1:6">
      <c r="A1596" s="55">
        <v>42663</v>
      </c>
      <c r="B1596" s="1" t="s">
        <v>11</v>
      </c>
      <c r="C1596" s="1" t="s">
        <v>52</v>
      </c>
      <c r="D1596" s="1" t="s">
        <v>86</v>
      </c>
      <c r="E1596" s="1" t="s">
        <v>606</v>
      </c>
      <c r="F1596" s="3">
        <v>2807</v>
      </c>
    </row>
    <row r="1597" spans="1:6">
      <c r="A1597" s="55">
        <v>42664</v>
      </c>
      <c r="B1597" s="1" t="s">
        <v>601</v>
      </c>
      <c r="C1597" s="1" t="s">
        <v>29</v>
      </c>
      <c r="D1597" s="1" t="s">
        <v>31</v>
      </c>
      <c r="E1597" s="1" t="s">
        <v>600</v>
      </c>
      <c r="F1597" s="3">
        <v>4652</v>
      </c>
    </row>
    <row r="1598" spans="1:6">
      <c r="A1598" s="55">
        <v>42664</v>
      </c>
      <c r="B1598" s="1" t="s">
        <v>11</v>
      </c>
      <c r="C1598" s="1" t="s">
        <v>39</v>
      </c>
      <c r="D1598" s="1" t="s">
        <v>92</v>
      </c>
      <c r="E1598" s="1" t="s">
        <v>608</v>
      </c>
      <c r="F1598" s="3">
        <v>2335</v>
      </c>
    </row>
    <row r="1599" spans="1:6">
      <c r="A1599" s="55">
        <v>42665</v>
      </c>
      <c r="B1599" s="1" t="s">
        <v>4</v>
      </c>
      <c r="C1599" s="1" t="s">
        <v>3</v>
      </c>
      <c r="D1599" s="1" t="s">
        <v>70</v>
      </c>
      <c r="E1599" s="1" t="s">
        <v>607</v>
      </c>
      <c r="F1599" s="3">
        <v>5187</v>
      </c>
    </row>
    <row r="1600" spans="1:6">
      <c r="A1600" s="55">
        <v>42666</v>
      </c>
      <c r="B1600" s="1" t="s">
        <v>11</v>
      </c>
      <c r="C1600" s="1" t="s">
        <v>39</v>
      </c>
      <c r="D1600" s="1" t="s">
        <v>89</v>
      </c>
      <c r="E1600" s="1" t="s">
        <v>603</v>
      </c>
      <c r="F1600" s="3">
        <v>6423</v>
      </c>
    </row>
    <row r="1601" spans="1:6">
      <c r="A1601" s="55">
        <v>42666</v>
      </c>
      <c r="B1601" s="1" t="s">
        <v>4</v>
      </c>
      <c r="C1601" s="1" t="s">
        <v>56</v>
      </c>
      <c r="D1601" s="1" t="s">
        <v>610</v>
      </c>
      <c r="E1601" s="1" t="s">
        <v>603</v>
      </c>
      <c r="F1601" s="3">
        <v>5290</v>
      </c>
    </row>
    <row r="1602" spans="1:6">
      <c r="A1602" s="55">
        <v>42667</v>
      </c>
      <c r="B1602" s="1" t="s">
        <v>4</v>
      </c>
      <c r="C1602" s="1" t="s">
        <v>44</v>
      </c>
      <c r="D1602" s="1" t="s">
        <v>60</v>
      </c>
      <c r="E1602" s="1" t="s">
        <v>608</v>
      </c>
      <c r="F1602" s="3">
        <v>4916</v>
      </c>
    </row>
    <row r="1603" spans="1:6">
      <c r="A1603" s="55">
        <v>42667</v>
      </c>
      <c r="B1603" s="1" t="s">
        <v>601</v>
      </c>
      <c r="C1603" s="1" t="s">
        <v>29</v>
      </c>
      <c r="D1603" s="1" t="s">
        <v>31</v>
      </c>
      <c r="E1603" s="1" t="s">
        <v>600</v>
      </c>
      <c r="F1603" s="3">
        <v>5121</v>
      </c>
    </row>
    <row r="1604" spans="1:6">
      <c r="A1604" s="55">
        <v>42667</v>
      </c>
      <c r="B1604" s="1" t="s">
        <v>11</v>
      </c>
      <c r="C1604" s="1" t="s">
        <v>52</v>
      </c>
      <c r="D1604" s="1" t="s">
        <v>86</v>
      </c>
      <c r="E1604" s="1" t="s">
        <v>606</v>
      </c>
      <c r="F1604" s="3">
        <v>3999</v>
      </c>
    </row>
    <row r="1605" spans="1:6">
      <c r="A1605" s="55">
        <v>42667</v>
      </c>
      <c r="B1605" s="1" t="s">
        <v>11</v>
      </c>
      <c r="C1605" s="1" t="s">
        <v>52</v>
      </c>
      <c r="D1605" s="1" t="s">
        <v>86</v>
      </c>
      <c r="E1605" s="1" t="s">
        <v>602</v>
      </c>
      <c r="F1605" s="3">
        <v>5939</v>
      </c>
    </row>
    <row r="1606" spans="1:6">
      <c r="A1606" s="55">
        <v>42667</v>
      </c>
      <c r="B1606" s="1" t="s">
        <v>11</v>
      </c>
      <c r="C1606" s="1" t="s">
        <v>39</v>
      </c>
      <c r="D1606" s="1" t="s">
        <v>50</v>
      </c>
      <c r="E1606" s="1" t="s">
        <v>605</v>
      </c>
      <c r="F1606" s="3">
        <v>1496</v>
      </c>
    </row>
    <row r="1607" spans="1:6">
      <c r="A1607" s="55">
        <v>42667</v>
      </c>
      <c r="B1607" s="1" t="s">
        <v>11</v>
      </c>
      <c r="C1607" s="1" t="s">
        <v>52</v>
      </c>
      <c r="D1607" s="1" t="s">
        <v>612</v>
      </c>
      <c r="E1607" s="1" t="s">
        <v>607</v>
      </c>
      <c r="F1607" s="3">
        <v>1423</v>
      </c>
    </row>
    <row r="1608" spans="1:6">
      <c r="A1608" s="55">
        <v>42668</v>
      </c>
      <c r="B1608" s="1" t="s">
        <v>18</v>
      </c>
      <c r="C1608" s="1" t="s">
        <v>17</v>
      </c>
      <c r="D1608" s="1" t="s">
        <v>87</v>
      </c>
      <c r="E1608" s="1" t="s">
        <v>607</v>
      </c>
      <c r="F1608" s="3">
        <v>5437</v>
      </c>
    </row>
    <row r="1609" spans="1:6">
      <c r="A1609" s="55">
        <v>42669</v>
      </c>
      <c r="B1609" s="1" t="s">
        <v>11</v>
      </c>
      <c r="C1609" s="1" t="s">
        <v>39</v>
      </c>
      <c r="D1609" s="1" t="s">
        <v>89</v>
      </c>
      <c r="E1609" s="1" t="s">
        <v>608</v>
      </c>
      <c r="F1609" s="3">
        <v>6354</v>
      </c>
    </row>
    <row r="1610" spans="1:6">
      <c r="A1610" s="55">
        <v>42669</v>
      </c>
      <c r="B1610" s="1" t="s">
        <v>11</v>
      </c>
      <c r="C1610" s="1" t="s">
        <v>39</v>
      </c>
      <c r="D1610" s="1" t="s">
        <v>89</v>
      </c>
      <c r="E1610" s="1" t="s">
        <v>607</v>
      </c>
      <c r="F1610" s="3">
        <v>2690</v>
      </c>
    </row>
    <row r="1611" spans="1:6">
      <c r="A1611" s="55">
        <v>42669</v>
      </c>
      <c r="B1611" s="1" t="s">
        <v>4</v>
      </c>
      <c r="C1611" s="1" t="s">
        <v>56</v>
      </c>
      <c r="D1611" s="1" t="s">
        <v>610</v>
      </c>
      <c r="E1611" s="1" t="s">
        <v>600</v>
      </c>
      <c r="F1611" s="3">
        <v>4196</v>
      </c>
    </row>
    <row r="1612" spans="1:6">
      <c r="A1612" s="55">
        <v>42670</v>
      </c>
      <c r="B1612" s="1" t="s">
        <v>11</v>
      </c>
      <c r="C1612" s="1" t="s">
        <v>39</v>
      </c>
      <c r="D1612" s="1" t="s">
        <v>89</v>
      </c>
      <c r="E1612" s="1" t="s">
        <v>605</v>
      </c>
      <c r="F1612" s="3">
        <v>1137</v>
      </c>
    </row>
    <row r="1613" spans="1:6">
      <c r="A1613" s="55">
        <v>42671</v>
      </c>
      <c r="B1613" s="1" t="s">
        <v>11</v>
      </c>
      <c r="C1613" s="1" t="s">
        <v>39</v>
      </c>
      <c r="D1613" s="1" t="s">
        <v>92</v>
      </c>
      <c r="E1613" s="1" t="s">
        <v>605</v>
      </c>
      <c r="F1613" s="3">
        <v>1514</v>
      </c>
    </row>
    <row r="1614" spans="1:6">
      <c r="A1614" s="55">
        <v>42671</v>
      </c>
      <c r="B1614" s="1" t="s">
        <v>11</v>
      </c>
      <c r="C1614" s="1" t="s">
        <v>52</v>
      </c>
      <c r="D1614" s="1" t="s">
        <v>612</v>
      </c>
      <c r="E1614" s="1" t="s">
        <v>603</v>
      </c>
      <c r="F1614" s="3">
        <v>4370</v>
      </c>
    </row>
    <row r="1615" spans="1:6">
      <c r="A1615" s="55">
        <v>42671</v>
      </c>
      <c r="B1615" s="1" t="s">
        <v>18</v>
      </c>
      <c r="C1615" s="1" t="s">
        <v>17</v>
      </c>
      <c r="D1615" s="1" t="s">
        <v>87</v>
      </c>
      <c r="E1615" s="1" t="s">
        <v>608</v>
      </c>
      <c r="F1615" s="3">
        <v>1935</v>
      </c>
    </row>
    <row r="1616" spans="1:6">
      <c r="A1616" s="55">
        <v>42673</v>
      </c>
      <c r="B1616" s="1" t="s">
        <v>11</v>
      </c>
      <c r="C1616" s="1" t="s">
        <v>39</v>
      </c>
      <c r="D1616" s="1" t="s">
        <v>50</v>
      </c>
      <c r="E1616" s="1" t="s">
        <v>611</v>
      </c>
      <c r="F1616" s="3">
        <v>6499</v>
      </c>
    </row>
    <row r="1617" spans="1:6">
      <c r="A1617" s="55">
        <v>42673</v>
      </c>
      <c r="B1617" s="1" t="s">
        <v>11</v>
      </c>
      <c r="C1617" s="1" t="s">
        <v>39</v>
      </c>
      <c r="D1617" s="1" t="s">
        <v>92</v>
      </c>
      <c r="E1617" s="1" t="s">
        <v>606</v>
      </c>
      <c r="F1617" s="3">
        <v>3817</v>
      </c>
    </row>
    <row r="1618" spans="1:6">
      <c r="A1618" s="55">
        <v>42675</v>
      </c>
      <c r="B1618" s="1" t="s">
        <v>11</v>
      </c>
      <c r="C1618" s="1" t="s">
        <v>52</v>
      </c>
      <c r="D1618" s="1" t="s">
        <v>86</v>
      </c>
      <c r="E1618" s="1" t="s">
        <v>605</v>
      </c>
      <c r="F1618" s="3">
        <v>5833</v>
      </c>
    </row>
    <row r="1619" spans="1:6">
      <c r="A1619" s="55">
        <v>42675</v>
      </c>
      <c r="B1619" s="1" t="s">
        <v>4</v>
      </c>
      <c r="C1619" s="1" t="s">
        <v>56</v>
      </c>
      <c r="D1619" s="1" t="s">
        <v>610</v>
      </c>
      <c r="E1619" s="1" t="s">
        <v>605</v>
      </c>
      <c r="F1619" s="3">
        <v>5099</v>
      </c>
    </row>
    <row r="1620" spans="1:6">
      <c r="A1620" s="55">
        <v>42676</v>
      </c>
      <c r="B1620" s="1" t="s">
        <v>4</v>
      </c>
      <c r="C1620" s="1" t="s">
        <v>56</v>
      </c>
      <c r="D1620" s="1" t="s">
        <v>610</v>
      </c>
      <c r="E1620" s="1" t="s">
        <v>609</v>
      </c>
      <c r="F1620" s="3">
        <v>1074</v>
      </c>
    </row>
    <row r="1621" spans="1:6">
      <c r="A1621" s="55">
        <v>42676</v>
      </c>
      <c r="B1621" s="1" t="s">
        <v>4</v>
      </c>
      <c r="C1621" s="1" t="s">
        <v>44</v>
      </c>
      <c r="D1621" s="1" t="s">
        <v>60</v>
      </c>
      <c r="E1621" s="1" t="s">
        <v>608</v>
      </c>
      <c r="F1621" s="3">
        <v>3526</v>
      </c>
    </row>
    <row r="1622" spans="1:6">
      <c r="A1622" s="55">
        <v>42677</v>
      </c>
      <c r="B1622" s="1" t="s">
        <v>11</v>
      </c>
      <c r="C1622" s="1" t="s">
        <v>52</v>
      </c>
      <c r="D1622" s="1" t="s">
        <v>86</v>
      </c>
      <c r="E1622" s="1" t="s">
        <v>603</v>
      </c>
      <c r="F1622" s="3">
        <v>1208</v>
      </c>
    </row>
    <row r="1623" spans="1:6">
      <c r="A1623" s="55">
        <v>42677</v>
      </c>
      <c r="B1623" s="1" t="s">
        <v>11</v>
      </c>
      <c r="C1623" s="1" t="s">
        <v>52</v>
      </c>
      <c r="D1623" s="1" t="s">
        <v>612</v>
      </c>
      <c r="E1623" s="1" t="s">
        <v>609</v>
      </c>
      <c r="F1623" s="3">
        <v>1331</v>
      </c>
    </row>
    <row r="1624" spans="1:6">
      <c r="A1624" s="55">
        <v>42679</v>
      </c>
      <c r="B1624" s="1" t="s">
        <v>4</v>
      </c>
      <c r="C1624" s="1" t="s">
        <v>3</v>
      </c>
      <c r="D1624" s="1" t="s">
        <v>58</v>
      </c>
      <c r="E1624" s="1" t="s">
        <v>605</v>
      </c>
      <c r="F1624" s="3">
        <v>3185</v>
      </c>
    </row>
    <row r="1625" spans="1:6">
      <c r="A1625" s="55">
        <v>42679</v>
      </c>
      <c r="B1625" s="1" t="s">
        <v>11</v>
      </c>
      <c r="C1625" s="1" t="s">
        <v>99</v>
      </c>
      <c r="D1625" s="1" t="s">
        <v>604</v>
      </c>
      <c r="E1625" s="1" t="s">
        <v>603</v>
      </c>
      <c r="F1625" s="3">
        <v>5351</v>
      </c>
    </row>
    <row r="1626" spans="1:6">
      <c r="A1626" s="55">
        <v>42679</v>
      </c>
      <c r="B1626" s="1" t="s">
        <v>11</v>
      </c>
      <c r="C1626" s="1" t="s">
        <v>52</v>
      </c>
      <c r="D1626" s="1" t="s">
        <v>612</v>
      </c>
      <c r="E1626" s="1" t="s">
        <v>600</v>
      </c>
      <c r="F1626" s="3">
        <v>3060</v>
      </c>
    </row>
    <row r="1627" spans="1:6">
      <c r="A1627" s="55">
        <v>42679</v>
      </c>
      <c r="B1627" s="1" t="s">
        <v>18</v>
      </c>
      <c r="C1627" s="1" t="s">
        <v>61</v>
      </c>
      <c r="D1627" s="1" t="s">
        <v>62</v>
      </c>
      <c r="E1627" s="1" t="s">
        <v>602</v>
      </c>
      <c r="F1627" s="3">
        <v>3750</v>
      </c>
    </row>
    <row r="1628" spans="1:6">
      <c r="A1628" s="55">
        <v>42679</v>
      </c>
      <c r="B1628" s="1" t="s">
        <v>4</v>
      </c>
      <c r="C1628" s="1" t="s">
        <v>3</v>
      </c>
      <c r="D1628" s="1" t="s">
        <v>70</v>
      </c>
      <c r="E1628" s="1" t="s">
        <v>607</v>
      </c>
      <c r="F1628" s="3">
        <v>3000</v>
      </c>
    </row>
    <row r="1629" spans="1:6">
      <c r="A1629" s="55">
        <v>42679</v>
      </c>
      <c r="B1629" s="1" t="s">
        <v>11</v>
      </c>
      <c r="C1629" s="1" t="s">
        <v>39</v>
      </c>
      <c r="D1629" s="1" t="s">
        <v>50</v>
      </c>
      <c r="E1629" s="1" t="s">
        <v>603</v>
      </c>
      <c r="F1629" s="3">
        <v>6306</v>
      </c>
    </row>
    <row r="1630" spans="1:6">
      <c r="A1630" s="55">
        <v>42680</v>
      </c>
      <c r="B1630" s="1" t="s">
        <v>11</v>
      </c>
      <c r="C1630" s="1" t="s">
        <v>39</v>
      </c>
      <c r="D1630" s="1" t="s">
        <v>50</v>
      </c>
      <c r="E1630" s="1" t="s">
        <v>607</v>
      </c>
      <c r="F1630" s="3">
        <v>2142</v>
      </c>
    </row>
    <row r="1631" spans="1:6">
      <c r="A1631" s="55">
        <v>42680</v>
      </c>
      <c r="B1631" s="1" t="s">
        <v>18</v>
      </c>
      <c r="C1631" s="1" t="s">
        <v>61</v>
      </c>
      <c r="D1631" s="1" t="s">
        <v>62</v>
      </c>
      <c r="E1631" s="1" t="s">
        <v>611</v>
      </c>
      <c r="F1631" s="3">
        <v>611</v>
      </c>
    </row>
    <row r="1632" spans="1:6">
      <c r="A1632" s="55">
        <v>42681</v>
      </c>
      <c r="B1632" s="1" t="s">
        <v>11</v>
      </c>
      <c r="C1632" s="1" t="s">
        <v>39</v>
      </c>
      <c r="D1632" s="1" t="s">
        <v>92</v>
      </c>
      <c r="E1632" s="1" t="s">
        <v>602</v>
      </c>
      <c r="F1632" s="3">
        <v>1136</v>
      </c>
    </row>
    <row r="1633" spans="1:6">
      <c r="A1633" s="55">
        <v>42681</v>
      </c>
      <c r="B1633" s="1" t="s">
        <v>11</v>
      </c>
      <c r="C1633" s="1" t="s">
        <v>39</v>
      </c>
      <c r="D1633" s="1" t="s">
        <v>92</v>
      </c>
      <c r="E1633" s="1" t="s">
        <v>603</v>
      </c>
      <c r="F1633" s="3">
        <v>3555</v>
      </c>
    </row>
    <row r="1634" spans="1:6">
      <c r="A1634" s="55">
        <v>42681</v>
      </c>
      <c r="B1634" s="1" t="s">
        <v>4</v>
      </c>
      <c r="C1634" s="1" t="s">
        <v>3</v>
      </c>
      <c r="D1634" s="1" t="s">
        <v>58</v>
      </c>
      <c r="E1634" s="1" t="s">
        <v>603</v>
      </c>
      <c r="F1634" s="3">
        <v>2454</v>
      </c>
    </row>
    <row r="1635" spans="1:6">
      <c r="A1635" s="55">
        <v>42682</v>
      </c>
      <c r="B1635" s="1" t="s">
        <v>11</v>
      </c>
      <c r="C1635" s="1" t="s">
        <v>39</v>
      </c>
      <c r="D1635" s="1" t="s">
        <v>89</v>
      </c>
      <c r="E1635" s="1" t="s">
        <v>606</v>
      </c>
      <c r="F1635" s="3">
        <v>1012</v>
      </c>
    </row>
    <row r="1636" spans="1:6">
      <c r="A1636" s="55">
        <v>42682</v>
      </c>
      <c r="B1636" s="1" t="s">
        <v>11</v>
      </c>
      <c r="C1636" s="1" t="s">
        <v>52</v>
      </c>
      <c r="D1636" s="1" t="s">
        <v>86</v>
      </c>
      <c r="E1636" s="1" t="s">
        <v>603</v>
      </c>
      <c r="F1636" s="3">
        <v>1413</v>
      </c>
    </row>
    <row r="1637" spans="1:6">
      <c r="A1637" s="55">
        <v>42684</v>
      </c>
      <c r="B1637" s="1" t="s">
        <v>4</v>
      </c>
      <c r="C1637" s="1" t="s">
        <v>3</v>
      </c>
      <c r="D1637" s="1" t="s">
        <v>70</v>
      </c>
      <c r="E1637" s="1" t="s">
        <v>606</v>
      </c>
      <c r="F1637" s="3">
        <v>3163</v>
      </c>
    </row>
    <row r="1638" spans="1:6">
      <c r="A1638" s="55">
        <v>42684</v>
      </c>
      <c r="B1638" s="1" t="s">
        <v>601</v>
      </c>
      <c r="C1638" s="1" t="s">
        <v>29</v>
      </c>
      <c r="D1638" s="1" t="s">
        <v>31</v>
      </c>
      <c r="E1638" s="1" t="s">
        <v>608</v>
      </c>
      <c r="F1638" s="3">
        <v>2363</v>
      </c>
    </row>
    <row r="1639" spans="1:6">
      <c r="A1639" s="55">
        <v>42685</v>
      </c>
      <c r="B1639" s="1" t="s">
        <v>11</v>
      </c>
      <c r="C1639" s="1" t="s">
        <v>99</v>
      </c>
      <c r="D1639" s="1" t="s">
        <v>604</v>
      </c>
      <c r="E1639" s="1" t="s">
        <v>605</v>
      </c>
      <c r="F1639" s="3">
        <v>2391</v>
      </c>
    </row>
    <row r="1640" spans="1:6">
      <c r="A1640" s="55">
        <v>42685</v>
      </c>
      <c r="B1640" s="1" t="s">
        <v>18</v>
      </c>
      <c r="C1640" s="1" t="s">
        <v>17</v>
      </c>
      <c r="D1640" s="1" t="s">
        <v>87</v>
      </c>
      <c r="E1640" s="1" t="s">
        <v>602</v>
      </c>
      <c r="F1640" s="3">
        <v>3288</v>
      </c>
    </row>
    <row r="1641" spans="1:6">
      <c r="A1641" s="55">
        <v>42688</v>
      </c>
      <c r="B1641" s="1" t="s">
        <v>11</v>
      </c>
      <c r="C1641" s="1" t="s">
        <v>52</v>
      </c>
      <c r="D1641" s="1" t="s">
        <v>86</v>
      </c>
      <c r="E1641" s="1" t="s">
        <v>607</v>
      </c>
      <c r="F1641" s="3">
        <v>1855</v>
      </c>
    </row>
    <row r="1642" spans="1:6">
      <c r="A1642" s="55">
        <v>42688</v>
      </c>
      <c r="B1642" s="1" t="s">
        <v>11</v>
      </c>
      <c r="C1642" s="1" t="s">
        <v>52</v>
      </c>
      <c r="D1642" s="1" t="s">
        <v>612</v>
      </c>
      <c r="E1642" s="1" t="s">
        <v>607</v>
      </c>
      <c r="F1642" s="3">
        <v>737</v>
      </c>
    </row>
    <row r="1643" spans="1:6">
      <c r="A1643" s="55">
        <v>42689</v>
      </c>
      <c r="B1643" s="1" t="s">
        <v>18</v>
      </c>
      <c r="C1643" s="1" t="s">
        <v>17</v>
      </c>
      <c r="D1643" s="1" t="s">
        <v>87</v>
      </c>
      <c r="E1643" s="1" t="s">
        <v>608</v>
      </c>
      <c r="F1643" s="3">
        <v>1445</v>
      </c>
    </row>
    <row r="1644" spans="1:6">
      <c r="A1644" s="55">
        <v>42690</v>
      </c>
      <c r="B1644" s="1" t="s">
        <v>11</v>
      </c>
      <c r="C1644" s="1" t="s">
        <v>39</v>
      </c>
      <c r="D1644" s="1" t="s">
        <v>89</v>
      </c>
      <c r="E1644" s="1" t="s">
        <v>608</v>
      </c>
      <c r="F1644" s="3">
        <v>2309</v>
      </c>
    </row>
    <row r="1645" spans="1:6">
      <c r="A1645" s="55">
        <v>42691</v>
      </c>
      <c r="B1645" s="1" t="s">
        <v>601</v>
      </c>
      <c r="C1645" s="1" t="s">
        <v>29</v>
      </c>
      <c r="D1645" s="1" t="s">
        <v>31</v>
      </c>
      <c r="E1645" s="1" t="s">
        <v>600</v>
      </c>
      <c r="F1645" s="3">
        <v>4849</v>
      </c>
    </row>
    <row r="1646" spans="1:6">
      <c r="A1646" s="55">
        <v>42692</v>
      </c>
      <c r="B1646" s="1" t="s">
        <v>11</v>
      </c>
      <c r="C1646" s="1" t="s">
        <v>99</v>
      </c>
      <c r="D1646" s="1" t="s">
        <v>604</v>
      </c>
      <c r="E1646" s="1" t="s">
        <v>602</v>
      </c>
      <c r="F1646" s="3">
        <v>3064</v>
      </c>
    </row>
    <row r="1647" spans="1:6">
      <c r="A1647" s="55">
        <v>42692</v>
      </c>
      <c r="B1647" s="1" t="s">
        <v>4</v>
      </c>
      <c r="C1647" s="1" t="s">
        <v>56</v>
      </c>
      <c r="D1647" s="1" t="s">
        <v>610</v>
      </c>
      <c r="E1647" s="1" t="s">
        <v>606</v>
      </c>
      <c r="F1647" s="3">
        <v>1166</v>
      </c>
    </row>
    <row r="1648" spans="1:6">
      <c r="A1648" s="55">
        <v>42692</v>
      </c>
      <c r="B1648" s="1" t="s">
        <v>11</v>
      </c>
      <c r="C1648" s="1" t="s">
        <v>99</v>
      </c>
      <c r="D1648" s="1" t="s">
        <v>604</v>
      </c>
      <c r="E1648" s="1" t="s">
        <v>606</v>
      </c>
      <c r="F1648" s="3">
        <v>2278</v>
      </c>
    </row>
    <row r="1649" spans="1:6">
      <c r="A1649" s="55">
        <v>42694</v>
      </c>
      <c r="B1649" s="1" t="s">
        <v>11</v>
      </c>
      <c r="C1649" s="1" t="s">
        <v>52</v>
      </c>
      <c r="D1649" s="1" t="s">
        <v>86</v>
      </c>
      <c r="E1649" s="1" t="s">
        <v>611</v>
      </c>
      <c r="F1649" s="3">
        <v>5103</v>
      </c>
    </row>
    <row r="1650" spans="1:6">
      <c r="A1650" s="55">
        <v>42694</v>
      </c>
      <c r="B1650" s="1" t="s">
        <v>11</v>
      </c>
      <c r="C1650" s="1" t="s">
        <v>39</v>
      </c>
      <c r="D1650" s="1" t="s">
        <v>89</v>
      </c>
      <c r="E1650" s="1" t="s">
        <v>607</v>
      </c>
      <c r="F1650" s="3">
        <v>4084</v>
      </c>
    </row>
    <row r="1651" spans="1:6">
      <c r="A1651" s="55">
        <v>42695</v>
      </c>
      <c r="B1651" s="1" t="s">
        <v>11</v>
      </c>
      <c r="C1651" s="1" t="s">
        <v>52</v>
      </c>
      <c r="D1651" s="1" t="s">
        <v>86</v>
      </c>
      <c r="E1651" s="1" t="s">
        <v>608</v>
      </c>
      <c r="F1651" s="3">
        <v>5533</v>
      </c>
    </row>
    <row r="1652" spans="1:6">
      <c r="A1652" s="55">
        <v>42695</v>
      </c>
      <c r="B1652" s="1" t="s">
        <v>18</v>
      </c>
      <c r="C1652" s="1" t="s">
        <v>61</v>
      </c>
      <c r="D1652" s="1" t="s">
        <v>62</v>
      </c>
      <c r="E1652" s="1" t="s">
        <v>602</v>
      </c>
      <c r="F1652" s="3">
        <v>4457</v>
      </c>
    </row>
    <row r="1653" spans="1:6">
      <c r="A1653" s="55">
        <v>42695</v>
      </c>
      <c r="B1653" s="1" t="s">
        <v>11</v>
      </c>
      <c r="C1653" s="1" t="s">
        <v>39</v>
      </c>
      <c r="D1653" s="1" t="s">
        <v>92</v>
      </c>
      <c r="E1653" s="1" t="s">
        <v>602</v>
      </c>
      <c r="F1653" s="3">
        <v>4486</v>
      </c>
    </row>
    <row r="1654" spans="1:6">
      <c r="A1654" s="55">
        <v>42695</v>
      </c>
      <c r="B1654" s="1" t="s">
        <v>11</v>
      </c>
      <c r="C1654" s="1" t="s">
        <v>52</v>
      </c>
      <c r="D1654" s="1" t="s">
        <v>86</v>
      </c>
      <c r="E1654" s="1" t="s">
        <v>603</v>
      </c>
      <c r="F1654" s="3">
        <v>6399</v>
      </c>
    </row>
    <row r="1655" spans="1:6">
      <c r="A1655" s="55">
        <v>42696</v>
      </c>
      <c r="B1655" s="1" t="s">
        <v>11</v>
      </c>
      <c r="C1655" s="1" t="s">
        <v>39</v>
      </c>
      <c r="D1655" s="1" t="s">
        <v>89</v>
      </c>
      <c r="E1655" s="1" t="s">
        <v>602</v>
      </c>
      <c r="F1655" s="3">
        <v>1460</v>
      </c>
    </row>
    <row r="1656" spans="1:6">
      <c r="A1656" s="55">
        <v>42697</v>
      </c>
      <c r="B1656" s="1" t="s">
        <v>11</v>
      </c>
      <c r="C1656" s="1" t="s">
        <v>52</v>
      </c>
      <c r="D1656" s="1" t="s">
        <v>612</v>
      </c>
      <c r="E1656" s="1" t="s">
        <v>603</v>
      </c>
      <c r="F1656" s="3">
        <v>3585</v>
      </c>
    </row>
    <row r="1657" spans="1:6">
      <c r="A1657" s="55">
        <v>42697</v>
      </c>
      <c r="B1657" s="1" t="s">
        <v>11</v>
      </c>
      <c r="C1657" s="1" t="s">
        <v>99</v>
      </c>
      <c r="D1657" s="1" t="s">
        <v>604</v>
      </c>
      <c r="E1657" s="1" t="s">
        <v>605</v>
      </c>
      <c r="F1657" s="3">
        <v>6058</v>
      </c>
    </row>
    <row r="1658" spans="1:6">
      <c r="A1658" s="55">
        <v>42697</v>
      </c>
      <c r="B1658" s="1" t="s">
        <v>11</v>
      </c>
      <c r="C1658" s="1" t="s">
        <v>39</v>
      </c>
      <c r="D1658" s="1" t="s">
        <v>89</v>
      </c>
      <c r="E1658" s="1" t="s">
        <v>603</v>
      </c>
      <c r="F1658" s="3">
        <v>478</v>
      </c>
    </row>
    <row r="1659" spans="1:6">
      <c r="A1659" s="55">
        <v>42698</v>
      </c>
      <c r="B1659" s="1" t="s">
        <v>11</v>
      </c>
      <c r="C1659" s="1" t="s">
        <v>99</v>
      </c>
      <c r="D1659" s="1" t="s">
        <v>604</v>
      </c>
      <c r="E1659" s="1" t="s">
        <v>609</v>
      </c>
      <c r="F1659" s="3">
        <v>1958</v>
      </c>
    </row>
    <row r="1660" spans="1:6">
      <c r="A1660" s="55">
        <v>42698</v>
      </c>
      <c r="B1660" s="1" t="s">
        <v>4</v>
      </c>
      <c r="C1660" s="1" t="s">
        <v>3</v>
      </c>
      <c r="D1660" s="1" t="s">
        <v>58</v>
      </c>
      <c r="E1660" s="1" t="s">
        <v>605</v>
      </c>
      <c r="F1660" s="3">
        <v>1888</v>
      </c>
    </row>
    <row r="1661" spans="1:6">
      <c r="A1661" s="55">
        <v>42698</v>
      </c>
      <c r="B1661" s="1" t="s">
        <v>11</v>
      </c>
      <c r="C1661" s="1" t="s">
        <v>39</v>
      </c>
      <c r="D1661" s="1" t="s">
        <v>92</v>
      </c>
      <c r="E1661" s="1" t="s">
        <v>603</v>
      </c>
      <c r="F1661" s="3">
        <v>6294</v>
      </c>
    </row>
    <row r="1662" spans="1:6">
      <c r="A1662" s="55">
        <v>42698</v>
      </c>
      <c r="B1662" s="1" t="s">
        <v>11</v>
      </c>
      <c r="C1662" s="1" t="s">
        <v>39</v>
      </c>
      <c r="D1662" s="1" t="s">
        <v>89</v>
      </c>
      <c r="E1662" s="1" t="s">
        <v>611</v>
      </c>
      <c r="F1662" s="3">
        <v>3072</v>
      </c>
    </row>
    <row r="1663" spans="1:6">
      <c r="A1663" s="55">
        <v>42700</v>
      </c>
      <c r="B1663" s="1" t="s">
        <v>11</v>
      </c>
      <c r="C1663" s="1" t="s">
        <v>99</v>
      </c>
      <c r="D1663" s="1" t="s">
        <v>604</v>
      </c>
      <c r="E1663" s="1" t="s">
        <v>600</v>
      </c>
      <c r="F1663" s="3">
        <v>3918</v>
      </c>
    </row>
    <row r="1664" spans="1:6">
      <c r="A1664" s="55">
        <v>42701</v>
      </c>
      <c r="B1664" s="1" t="s">
        <v>11</v>
      </c>
      <c r="C1664" s="1" t="s">
        <v>39</v>
      </c>
      <c r="D1664" s="1" t="s">
        <v>50</v>
      </c>
      <c r="E1664" s="1" t="s">
        <v>605</v>
      </c>
      <c r="F1664" s="3">
        <v>3922</v>
      </c>
    </row>
    <row r="1665" spans="1:6">
      <c r="A1665" s="55">
        <v>42701</v>
      </c>
      <c r="B1665" s="1" t="s">
        <v>11</v>
      </c>
      <c r="C1665" s="1" t="s">
        <v>39</v>
      </c>
      <c r="D1665" s="1" t="s">
        <v>50</v>
      </c>
      <c r="E1665" s="1" t="s">
        <v>603</v>
      </c>
      <c r="F1665" s="3">
        <v>3078</v>
      </c>
    </row>
    <row r="1666" spans="1:6">
      <c r="A1666" s="55">
        <v>42702</v>
      </c>
      <c r="B1666" s="1" t="s">
        <v>4</v>
      </c>
      <c r="C1666" s="1" t="s">
        <v>56</v>
      </c>
      <c r="D1666" s="1" t="s">
        <v>610</v>
      </c>
      <c r="E1666" s="1" t="s">
        <v>611</v>
      </c>
      <c r="F1666" s="3">
        <v>4177</v>
      </c>
    </row>
    <row r="1667" spans="1:6">
      <c r="A1667" s="55">
        <v>42702</v>
      </c>
      <c r="B1667" s="1" t="s">
        <v>4</v>
      </c>
      <c r="C1667" s="1" t="s">
        <v>3</v>
      </c>
      <c r="D1667" s="1" t="s">
        <v>70</v>
      </c>
      <c r="E1667" s="1" t="s">
        <v>603</v>
      </c>
      <c r="F1667" s="3">
        <v>3445</v>
      </c>
    </row>
    <row r="1668" spans="1:6">
      <c r="A1668" s="55">
        <v>42704</v>
      </c>
      <c r="B1668" s="1" t="s">
        <v>11</v>
      </c>
      <c r="C1668" s="1" t="s">
        <v>99</v>
      </c>
      <c r="D1668" s="1" t="s">
        <v>604</v>
      </c>
      <c r="E1668" s="1" t="s">
        <v>603</v>
      </c>
      <c r="F1668" s="3">
        <v>5106</v>
      </c>
    </row>
    <row r="1669" spans="1:6">
      <c r="A1669" s="55">
        <v>42706</v>
      </c>
      <c r="B1669" s="1" t="s">
        <v>4</v>
      </c>
      <c r="C1669" s="1" t="s">
        <v>56</v>
      </c>
      <c r="D1669" s="1" t="s">
        <v>610</v>
      </c>
      <c r="E1669" s="1" t="s">
        <v>608</v>
      </c>
      <c r="F1669" s="3">
        <v>3860</v>
      </c>
    </row>
    <row r="1670" spans="1:6">
      <c r="A1670" s="55">
        <v>42707</v>
      </c>
      <c r="B1670" s="1" t="s">
        <v>18</v>
      </c>
      <c r="C1670" s="1" t="s">
        <v>17</v>
      </c>
      <c r="D1670" s="1" t="s">
        <v>87</v>
      </c>
      <c r="E1670" s="1" t="s">
        <v>608</v>
      </c>
      <c r="F1670" s="3">
        <v>6351</v>
      </c>
    </row>
    <row r="1671" spans="1:6">
      <c r="A1671" s="55">
        <v>42707</v>
      </c>
      <c r="B1671" s="1" t="s">
        <v>11</v>
      </c>
      <c r="C1671" s="1" t="s">
        <v>39</v>
      </c>
      <c r="D1671" s="1" t="s">
        <v>89</v>
      </c>
      <c r="E1671" s="1" t="s">
        <v>607</v>
      </c>
      <c r="F1671" s="3">
        <v>4670</v>
      </c>
    </row>
    <row r="1672" spans="1:6">
      <c r="A1672" s="55">
        <v>42708</v>
      </c>
      <c r="B1672" s="1" t="s">
        <v>11</v>
      </c>
      <c r="C1672" s="1" t="s">
        <v>52</v>
      </c>
      <c r="D1672" s="1" t="s">
        <v>612</v>
      </c>
      <c r="E1672" s="1" t="s">
        <v>611</v>
      </c>
      <c r="F1672" s="3">
        <v>3274</v>
      </c>
    </row>
    <row r="1673" spans="1:6">
      <c r="A1673" s="55">
        <v>42708</v>
      </c>
      <c r="B1673" s="1" t="s">
        <v>11</v>
      </c>
      <c r="C1673" s="1" t="s">
        <v>39</v>
      </c>
      <c r="D1673" s="1" t="s">
        <v>89</v>
      </c>
      <c r="E1673" s="1" t="s">
        <v>608</v>
      </c>
      <c r="F1673" s="3">
        <v>1390</v>
      </c>
    </row>
    <row r="1674" spans="1:6">
      <c r="A1674" s="55">
        <v>42708</v>
      </c>
      <c r="B1674" s="1" t="s">
        <v>601</v>
      </c>
      <c r="C1674" s="1" t="s">
        <v>29</v>
      </c>
      <c r="D1674" s="1" t="s">
        <v>31</v>
      </c>
      <c r="E1674" s="1" t="s">
        <v>611</v>
      </c>
      <c r="F1674" s="3">
        <v>428</v>
      </c>
    </row>
    <row r="1675" spans="1:6">
      <c r="A1675" s="55">
        <v>42710</v>
      </c>
      <c r="B1675" s="1" t="s">
        <v>11</v>
      </c>
      <c r="C1675" s="1" t="s">
        <v>52</v>
      </c>
      <c r="D1675" s="1" t="s">
        <v>86</v>
      </c>
      <c r="E1675" s="1" t="s">
        <v>611</v>
      </c>
      <c r="F1675" s="3">
        <v>3917</v>
      </c>
    </row>
    <row r="1676" spans="1:6">
      <c r="A1676" s="55">
        <v>42712</v>
      </c>
      <c r="B1676" s="1" t="s">
        <v>11</v>
      </c>
      <c r="C1676" s="1" t="s">
        <v>52</v>
      </c>
      <c r="D1676" s="1" t="s">
        <v>86</v>
      </c>
      <c r="E1676" s="1" t="s">
        <v>606</v>
      </c>
      <c r="F1676" s="3">
        <v>6015</v>
      </c>
    </row>
    <row r="1677" spans="1:6">
      <c r="A1677" s="55">
        <v>42713</v>
      </c>
      <c r="B1677" s="1" t="s">
        <v>4</v>
      </c>
      <c r="C1677" s="1" t="s">
        <v>44</v>
      </c>
      <c r="D1677" s="1" t="s">
        <v>60</v>
      </c>
      <c r="E1677" s="1" t="s">
        <v>606</v>
      </c>
      <c r="F1677" s="3">
        <v>2692</v>
      </c>
    </row>
    <row r="1678" spans="1:6">
      <c r="A1678" s="55">
        <v>42713</v>
      </c>
      <c r="B1678" s="1" t="s">
        <v>4</v>
      </c>
      <c r="C1678" s="1" t="s">
        <v>3</v>
      </c>
      <c r="D1678" s="1" t="s">
        <v>58</v>
      </c>
      <c r="E1678" s="1" t="s">
        <v>606</v>
      </c>
      <c r="F1678" s="3">
        <v>2077</v>
      </c>
    </row>
    <row r="1679" spans="1:6">
      <c r="A1679" s="55">
        <v>42714</v>
      </c>
      <c r="B1679" s="1" t="s">
        <v>18</v>
      </c>
      <c r="C1679" s="1" t="s">
        <v>61</v>
      </c>
      <c r="D1679" s="1" t="s">
        <v>62</v>
      </c>
      <c r="E1679" s="1" t="s">
        <v>605</v>
      </c>
      <c r="F1679" s="3">
        <v>3150</v>
      </c>
    </row>
    <row r="1680" spans="1:6">
      <c r="A1680" s="55">
        <v>42714</v>
      </c>
      <c r="B1680" s="1" t="s">
        <v>4</v>
      </c>
      <c r="C1680" s="1" t="s">
        <v>3</v>
      </c>
      <c r="D1680" s="1" t="s">
        <v>58</v>
      </c>
      <c r="E1680" s="1" t="s">
        <v>603</v>
      </c>
      <c r="F1680" s="3">
        <v>4519</v>
      </c>
    </row>
    <row r="1681" spans="1:6">
      <c r="A1681" s="55">
        <v>42715</v>
      </c>
      <c r="B1681" s="1" t="s">
        <v>11</v>
      </c>
      <c r="C1681" s="1" t="s">
        <v>52</v>
      </c>
      <c r="D1681" s="1" t="s">
        <v>86</v>
      </c>
      <c r="E1681" s="1" t="s">
        <v>600</v>
      </c>
      <c r="F1681" s="3">
        <v>2016</v>
      </c>
    </row>
    <row r="1682" spans="1:6">
      <c r="A1682" s="55">
        <v>42715</v>
      </c>
      <c r="B1682" s="1" t="s">
        <v>11</v>
      </c>
      <c r="C1682" s="1" t="s">
        <v>39</v>
      </c>
      <c r="D1682" s="1" t="s">
        <v>92</v>
      </c>
      <c r="E1682" s="1" t="s">
        <v>611</v>
      </c>
      <c r="F1682" s="3">
        <v>1386</v>
      </c>
    </row>
    <row r="1683" spans="1:6">
      <c r="A1683" s="55">
        <v>42716</v>
      </c>
      <c r="B1683" s="1" t="s">
        <v>601</v>
      </c>
      <c r="C1683" s="1" t="s">
        <v>29</v>
      </c>
      <c r="D1683" s="1" t="s">
        <v>31</v>
      </c>
      <c r="E1683" s="1" t="s">
        <v>603</v>
      </c>
      <c r="F1683" s="3">
        <v>3804</v>
      </c>
    </row>
    <row r="1684" spans="1:6">
      <c r="A1684" s="55">
        <v>42717</v>
      </c>
      <c r="B1684" s="1" t="s">
        <v>11</v>
      </c>
      <c r="C1684" s="1" t="s">
        <v>52</v>
      </c>
      <c r="D1684" s="1" t="s">
        <v>86</v>
      </c>
      <c r="E1684" s="1" t="s">
        <v>608</v>
      </c>
      <c r="F1684" s="3">
        <v>2260</v>
      </c>
    </row>
    <row r="1685" spans="1:6">
      <c r="A1685" s="55">
        <v>42718</v>
      </c>
      <c r="B1685" s="1" t="s">
        <v>11</v>
      </c>
      <c r="C1685" s="1" t="s">
        <v>99</v>
      </c>
      <c r="D1685" s="1" t="s">
        <v>604</v>
      </c>
      <c r="E1685" s="1" t="s">
        <v>609</v>
      </c>
      <c r="F1685" s="3">
        <v>5982</v>
      </c>
    </row>
    <row r="1686" spans="1:6">
      <c r="A1686" s="55">
        <v>42718</v>
      </c>
      <c r="B1686" s="1" t="s">
        <v>4</v>
      </c>
      <c r="C1686" s="1" t="s">
        <v>3</v>
      </c>
      <c r="D1686" s="1" t="s">
        <v>70</v>
      </c>
      <c r="E1686" s="1" t="s">
        <v>603</v>
      </c>
      <c r="F1686" s="3">
        <v>2062</v>
      </c>
    </row>
    <row r="1687" spans="1:6">
      <c r="A1687" s="55">
        <v>42719</v>
      </c>
      <c r="B1687" s="1" t="s">
        <v>11</v>
      </c>
      <c r="C1687" s="1" t="s">
        <v>99</v>
      </c>
      <c r="D1687" s="1" t="s">
        <v>604</v>
      </c>
      <c r="E1687" s="1" t="s">
        <v>607</v>
      </c>
      <c r="F1687" s="3">
        <v>637</v>
      </c>
    </row>
    <row r="1688" spans="1:6">
      <c r="A1688" s="55">
        <v>42719</v>
      </c>
      <c r="B1688" s="1" t="s">
        <v>11</v>
      </c>
      <c r="C1688" s="1" t="s">
        <v>52</v>
      </c>
      <c r="D1688" s="1" t="s">
        <v>86</v>
      </c>
      <c r="E1688" s="1" t="s">
        <v>611</v>
      </c>
      <c r="F1688" s="3">
        <v>5744</v>
      </c>
    </row>
    <row r="1689" spans="1:6">
      <c r="A1689" s="55">
        <v>42719</v>
      </c>
      <c r="B1689" s="1" t="s">
        <v>11</v>
      </c>
      <c r="C1689" s="1" t="s">
        <v>39</v>
      </c>
      <c r="D1689" s="1" t="s">
        <v>89</v>
      </c>
      <c r="E1689" s="1" t="s">
        <v>608</v>
      </c>
      <c r="F1689" s="3">
        <v>5450</v>
      </c>
    </row>
    <row r="1690" spans="1:6">
      <c r="A1690" s="55">
        <v>42721</v>
      </c>
      <c r="B1690" s="1" t="s">
        <v>11</v>
      </c>
      <c r="C1690" s="1" t="s">
        <v>39</v>
      </c>
      <c r="D1690" s="1" t="s">
        <v>50</v>
      </c>
      <c r="E1690" s="1" t="s">
        <v>603</v>
      </c>
      <c r="F1690" s="3">
        <v>4704</v>
      </c>
    </row>
    <row r="1691" spans="1:6">
      <c r="A1691" s="55">
        <v>42722</v>
      </c>
      <c r="B1691" s="1" t="s">
        <v>11</v>
      </c>
      <c r="C1691" s="1" t="s">
        <v>52</v>
      </c>
      <c r="D1691" s="1" t="s">
        <v>86</v>
      </c>
      <c r="E1691" s="1" t="s">
        <v>611</v>
      </c>
      <c r="F1691" s="3">
        <v>5238</v>
      </c>
    </row>
    <row r="1692" spans="1:6">
      <c r="A1692" s="55">
        <v>42723</v>
      </c>
      <c r="B1692" s="1" t="s">
        <v>11</v>
      </c>
      <c r="C1692" s="1" t="s">
        <v>39</v>
      </c>
      <c r="D1692" s="1" t="s">
        <v>50</v>
      </c>
      <c r="E1692" s="1" t="s">
        <v>603</v>
      </c>
      <c r="F1692" s="3">
        <v>2809</v>
      </c>
    </row>
    <row r="1693" spans="1:6">
      <c r="A1693" s="55">
        <v>42723</v>
      </c>
      <c r="B1693" s="1" t="s">
        <v>11</v>
      </c>
      <c r="C1693" s="1" t="s">
        <v>39</v>
      </c>
      <c r="D1693" s="1" t="s">
        <v>92</v>
      </c>
      <c r="E1693" s="1" t="s">
        <v>608</v>
      </c>
      <c r="F1693" s="3">
        <v>4854</v>
      </c>
    </row>
    <row r="1694" spans="1:6">
      <c r="A1694" s="55">
        <v>42723</v>
      </c>
      <c r="B1694" s="1" t="s">
        <v>11</v>
      </c>
      <c r="C1694" s="1" t="s">
        <v>39</v>
      </c>
      <c r="D1694" s="1" t="s">
        <v>50</v>
      </c>
      <c r="E1694" s="1" t="s">
        <v>603</v>
      </c>
      <c r="F1694" s="3">
        <v>3930</v>
      </c>
    </row>
    <row r="1695" spans="1:6">
      <c r="A1695" s="55">
        <v>42725</v>
      </c>
      <c r="B1695" s="1" t="s">
        <v>11</v>
      </c>
      <c r="C1695" s="1" t="s">
        <v>39</v>
      </c>
      <c r="D1695" s="1" t="s">
        <v>92</v>
      </c>
      <c r="E1695" s="1" t="s">
        <v>609</v>
      </c>
      <c r="F1695" s="3">
        <v>3220</v>
      </c>
    </row>
    <row r="1696" spans="1:6">
      <c r="A1696" s="55">
        <v>42725</v>
      </c>
      <c r="B1696" s="1" t="s">
        <v>18</v>
      </c>
      <c r="C1696" s="1" t="s">
        <v>17</v>
      </c>
      <c r="D1696" s="1" t="s">
        <v>87</v>
      </c>
      <c r="E1696" s="1" t="s">
        <v>607</v>
      </c>
      <c r="F1696" s="3">
        <v>5049</v>
      </c>
    </row>
    <row r="1697" spans="1:6">
      <c r="A1697" s="55">
        <v>42726</v>
      </c>
      <c r="B1697" s="1" t="s">
        <v>4</v>
      </c>
      <c r="C1697" s="1" t="s">
        <v>44</v>
      </c>
      <c r="D1697" s="1" t="s">
        <v>60</v>
      </c>
      <c r="E1697" s="1" t="s">
        <v>608</v>
      </c>
      <c r="F1697" s="3">
        <v>484</v>
      </c>
    </row>
    <row r="1698" spans="1:6">
      <c r="A1698" s="55">
        <v>42726</v>
      </c>
      <c r="B1698" s="1" t="s">
        <v>4</v>
      </c>
      <c r="C1698" s="1" t="s">
        <v>56</v>
      </c>
      <c r="D1698" s="1" t="s">
        <v>610</v>
      </c>
      <c r="E1698" s="1" t="s">
        <v>606</v>
      </c>
      <c r="F1698" s="3">
        <v>570</v>
      </c>
    </row>
    <row r="1699" spans="1:6">
      <c r="A1699" s="55">
        <v>42726</v>
      </c>
      <c r="B1699" s="1" t="s">
        <v>18</v>
      </c>
      <c r="C1699" s="1" t="s">
        <v>61</v>
      </c>
      <c r="D1699" s="1" t="s">
        <v>62</v>
      </c>
      <c r="E1699" s="1" t="s">
        <v>609</v>
      </c>
      <c r="F1699" s="3">
        <v>430</v>
      </c>
    </row>
    <row r="1700" spans="1:6">
      <c r="A1700" s="55">
        <v>42727</v>
      </c>
      <c r="B1700" s="1" t="s">
        <v>18</v>
      </c>
      <c r="C1700" s="1" t="s">
        <v>61</v>
      </c>
      <c r="D1700" s="1" t="s">
        <v>62</v>
      </c>
      <c r="E1700" s="1" t="s">
        <v>608</v>
      </c>
      <c r="F1700" s="3">
        <v>5556</v>
      </c>
    </row>
    <row r="1701" spans="1:6">
      <c r="A1701" s="55">
        <v>42727</v>
      </c>
      <c r="B1701" s="1" t="s">
        <v>18</v>
      </c>
      <c r="C1701" s="1" t="s">
        <v>17</v>
      </c>
      <c r="D1701" s="1" t="s">
        <v>87</v>
      </c>
      <c r="E1701" s="1" t="s">
        <v>603</v>
      </c>
      <c r="F1701" s="3">
        <v>5389</v>
      </c>
    </row>
    <row r="1702" spans="1:6">
      <c r="A1702" s="55">
        <v>42727</v>
      </c>
      <c r="B1702" s="1" t="s">
        <v>11</v>
      </c>
      <c r="C1702" s="1" t="s">
        <v>39</v>
      </c>
      <c r="D1702" s="1" t="s">
        <v>50</v>
      </c>
      <c r="E1702" s="1" t="s">
        <v>608</v>
      </c>
      <c r="F1702" s="3">
        <v>397</v>
      </c>
    </row>
    <row r="1703" spans="1:6">
      <c r="A1703" s="55">
        <v>42728</v>
      </c>
      <c r="B1703" s="1" t="s">
        <v>11</v>
      </c>
      <c r="C1703" s="1" t="s">
        <v>52</v>
      </c>
      <c r="D1703" s="1" t="s">
        <v>86</v>
      </c>
      <c r="E1703" s="1" t="s">
        <v>611</v>
      </c>
      <c r="F1703" s="3">
        <v>6368</v>
      </c>
    </row>
    <row r="1704" spans="1:6">
      <c r="A1704" s="55">
        <v>42728</v>
      </c>
      <c r="B1704" s="1" t="s">
        <v>11</v>
      </c>
      <c r="C1704" s="1" t="s">
        <v>39</v>
      </c>
      <c r="D1704" s="1" t="s">
        <v>92</v>
      </c>
      <c r="E1704" s="1" t="s">
        <v>603</v>
      </c>
      <c r="F1704" s="3">
        <v>5257</v>
      </c>
    </row>
    <row r="1705" spans="1:6">
      <c r="A1705" s="55">
        <v>42729</v>
      </c>
      <c r="B1705" s="1" t="s">
        <v>11</v>
      </c>
      <c r="C1705" s="1" t="s">
        <v>39</v>
      </c>
      <c r="D1705" s="1" t="s">
        <v>92</v>
      </c>
      <c r="E1705" s="1" t="s">
        <v>607</v>
      </c>
      <c r="F1705" s="3">
        <v>6338</v>
      </c>
    </row>
    <row r="1706" spans="1:6">
      <c r="A1706" s="55">
        <v>42729</v>
      </c>
      <c r="B1706" s="1" t="s">
        <v>11</v>
      </c>
      <c r="C1706" s="1" t="s">
        <v>52</v>
      </c>
      <c r="D1706" s="1" t="s">
        <v>612</v>
      </c>
      <c r="E1706" s="1" t="s">
        <v>602</v>
      </c>
      <c r="F1706" s="3">
        <v>2607</v>
      </c>
    </row>
    <row r="1707" spans="1:6">
      <c r="A1707" s="55">
        <v>42729</v>
      </c>
      <c r="B1707" s="1" t="s">
        <v>18</v>
      </c>
      <c r="C1707" s="1" t="s">
        <v>61</v>
      </c>
      <c r="D1707" s="1" t="s">
        <v>62</v>
      </c>
      <c r="E1707" s="1" t="s">
        <v>602</v>
      </c>
      <c r="F1707" s="3">
        <v>1636</v>
      </c>
    </row>
    <row r="1708" spans="1:6">
      <c r="A1708" s="55">
        <v>42730</v>
      </c>
      <c r="B1708" s="1" t="s">
        <v>11</v>
      </c>
      <c r="C1708" s="1" t="s">
        <v>52</v>
      </c>
      <c r="D1708" s="1" t="s">
        <v>612</v>
      </c>
      <c r="E1708" s="1" t="s">
        <v>606</v>
      </c>
      <c r="F1708" s="3">
        <v>3219</v>
      </c>
    </row>
    <row r="1709" spans="1:6">
      <c r="A1709" s="55">
        <v>42730</v>
      </c>
      <c r="B1709" s="1" t="s">
        <v>11</v>
      </c>
      <c r="C1709" s="1" t="s">
        <v>39</v>
      </c>
      <c r="D1709" s="1" t="s">
        <v>92</v>
      </c>
      <c r="E1709" s="1" t="s">
        <v>606</v>
      </c>
      <c r="F1709" s="3">
        <v>4019</v>
      </c>
    </row>
    <row r="1710" spans="1:6">
      <c r="A1710" s="55">
        <v>42731</v>
      </c>
      <c r="B1710" s="1" t="s">
        <v>11</v>
      </c>
      <c r="C1710" s="1" t="s">
        <v>39</v>
      </c>
      <c r="D1710" s="1" t="s">
        <v>92</v>
      </c>
      <c r="E1710" s="1" t="s">
        <v>600</v>
      </c>
      <c r="F1710" s="3">
        <v>5461</v>
      </c>
    </row>
    <row r="1711" spans="1:6">
      <c r="A1711" s="55">
        <v>42731</v>
      </c>
      <c r="B1711" s="1" t="s">
        <v>11</v>
      </c>
      <c r="C1711" s="1" t="s">
        <v>39</v>
      </c>
      <c r="D1711" s="1" t="s">
        <v>92</v>
      </c>
      <c r="E1711" s="1" t="s">
        <v>602</v>
      </c>
      <c r="F1711" s="3">
        <v>725</v>
      </c>
    </row>
    <row r="1712" spans="1:6">
      <c r="A1712" s="55">
        <v>42731</v>
      </c>
      <c r="B1712" s="1" t="s">
        <v>601</v>
      </c>
      <c r="C1712" s="1" t="s">
        <v>29</v>
      </c>
      <c r="D1712" s="1" t="s">
        <v>31</v>
      </c>
      <c r="E1712" s="1" t="s">
        <v>606</v>
      </c>
      <c r="F1712" s="3">
        <v>1847</v>
      </c>
    </row>
    <row r="1713" spans="1:6">
      <c r="A1713" s="55">
        <v>42734</v>
      </c>
      <c r="B1713" s="1" t="s">
        <v>11</v>
      </c>
      <c r="C1713" s="1" t="s">
        <v>52</v>
      </c>
      <c r="D1713" s="1" t="s">
        <v>86</v>
      </c>
      <c r="E1713" s="1" t="s">
        <v>607</v>
      </c>
      <c r="F1713" s="3">
        <v>1150</v>
      </c>
    </row>
    <row r="1714" spans="1:6">
      <c r="A1714" s="55">
        <v>42735</v>
      </c>
      <c r="B1714" s="1" t="s">
        <v>601</v>
      </c>
      <c r="C1714" s="1" t="s">
        <v>29</v>
      </c>
      <c r="D1714" s="1" t="s">
        <v>31</v>
      </c>
      <c r="E1714" s="1" t="s">
        <v>611</v>
      </c>
      <c r="F1714" s="3">
        <v>2595</v>
      </c>
    </row>
    <row r="1715" spans="1:6">
      <c r="A1715" s="55">
        <v>42735</v>
      </c>
      <c r="B1715" s="1" t="s">
        <v>11</v>
      </c>
      <c r="C1715" s="1" t="s">
        <v>39</v>
      </c>
      <c r="D1715" s="1" t="s">
        <v>89</v>
      </c>
      <c r="E1715" s="1" t="s">
        <v>602</v>
      </c>
      <c r="F1715" s="3">
        <v>2586</v>
      </c>
    </row>
    <row r="1716" spans="1:6">
      <c r="A1716" s="55">
        <v>41640</v>
      </c>
      <c r="B1716" s="1" t="s">
        <v>18</v>
      </c>
      <c r="C1716" s="1" t="s">
        <v>17</v>
      </c>
      <c r="D1716" s="1" t="s">
        <v>87</v>
      </c>
      <c r="E1716" s="1" t="s">
        <v>605</v>
      </c>
      <c r="F1716" s="3">
        <v>837</v>
      </c>
    </row>
    <row r="1717" spans="1:6">
      <c r="A1717" s="55">
        <v>41640</v>
      </c>
      <c r="B1717" s="1" t="s">
        <v>11</v>
      </c>
      <c r="C1717" s="1" t="s">
        <v>39</v>
      </c>
      <c r="D1717" s="1" t="s">
        <v>92</v>
      </c>
      <c r="E1717" s="1" t="s">
        <v>608</v>
      </c>
      <c r="F1717" s="3">
        <v>3445</v>
      </c>
    </row>
    <row r="1718" spans="1:6">
      <c r="A1718" s="55">
        <v>41641</v>
      </c>
      <c r="B1718" s="1" t="s">
        <v>11</v>
      </c>
      <c r="C1718" s="1" t="s">
        <v>39</v>
      </c>
      <c r="D1718" s="1" t="s">
        <v>89</v>
      </c>
      <c r="E1718" s="1" t="s">
        <v>600</v>
      </c>
      <c r="F1718" s="3">
        <v>3645</v>
      </c>
    </row>
    <row r="1719" spans="1:6">
      <c r="A1719" s="55">
        <v>41642</v>
      </c>
      <c r="B1719" s="1" t="s">
        <v>11</v>
      </c>
      <c r="C1719" s="1" t="s">
        <v>52</v>
      </c>
      <c r="D1719" s="1" t="s">
        <v>612</v>
      </c>
      <c r="E1719" s="1" t="s">
        <v>603</v>
      </c>
      <c r="F1719" s="3">
        <v>2422</v>
      </c>
    </row>
    <row r="1720" spans="1:6">
      <c r="A1720" s="55">
        <v>41643</v>
      </c>
      <c r="B1720" s="1" t="s">
        <v>4</v>
      </c>
      <c r="C1720" s="1" t="s">
        <v>56</v>
      </c>
      <c r="D1720" s="1" t="s">
        <v>610</v>
      </c>
      <c r="E1720" s="1" t="s">
        <v>600</v>
      </c>
      <c r="F1720" s="3">
        <v>2532</v>
      </c>
    </row>
    <row r="1721" spans="1:6">
      <c r="A1721" s="55">
        <v>41644</v>
      </c>
      <c r="B1721" s="1" t="s">
        <v>601</v>
      </c>
      <c r="C1721" s="1" t="s">
        <v>29</v>
      </c>
      <c r="D1721" s="1" t="s">
        <v>31</v>
      </c>
      <c r="E1721" s="1" t="s">
        <v>607</v>
      </c>
      <c r="F1721" s="3">
        <v>5102</v>
      </c>
    </row>
    <row r="1722" spans="1:6">
      <c r="A1722" s="55">
        <v>41644</v>
      </c>
      <c r="B1722" s="1" t="s">
        <v>11</v>
      </c>
      <c r="C1722" s="1" t="s">
        <v>39</v>
      </c>
      <c r="D1722" s="1" t="s">
        <v>92</v>
      </c>
      <c r="E1722" s="1" t="s">
        <v>600</v>
      </c>
      <c r="F1722" s="3">
        <v>1388</v>
      </c>
    </row>
    <row r="1723" spans="1:6">
      <c r="A1723" s="55">
        <v>41645</v>
      </c>
      <c r="B1723" s="1" t="s">
        <v>18</v>
      </c>
      <c r="C1723" s="1" t="s">
        <v>61</v>
      </c>
      <c r="D1723" s="1" t="s">
        <v>62</v>
      </c>
      <c r="E1723" s="1" t="s">
        <v>606</v>
      </c>
      <c r="F1723" s="3">
        <v>1936</v>
      </c>
    </row>
    <row r="1724" spans="1:6">
      <c r="A1724" s="55">
        <v>41646</v>
      </c>
      <c r="B1724" s="1" t="s">
        <v>4</v>
      </c>
      <c r="C1724" s="1" t="s">
        <v>3</v>
      </c>
      <c r="D1724" s="1" t="s">
        <v>70</v>
      </c>
      <c r="E1724" s="1" t="s">
        <v>607</v>
      </c>
      <c r="F1724" s="3">
        <v>731</v>
      </c>
    </row>
    <row r="1725" spans="1:6">
      <c r="A1725" s="55">
        <v>41646</v>
      </c>
      <c r="B1725" s="1" t="s">
        <v>11</v>
      </c>
      <c r="C1725" s="1" t="s">
        <v>39</v>
      </c>
      <c r="D1725" s="1" t="s">
        <v>92</v>
      </c>
      <c r="E1725" s="1" t="s">
        <v>609</v>
      </c>
      <c r="F1725" s="3">
        <v>1481</v>
      </c>
    </row>
    <row r="1726" spans="1:6">
      <c r="A1726" s="55">
        <v>41647</v>
      </c>
      <c r="B1726" s="1" t="s">
        <v>18</v>
      </c>
      <c r="C1726" s="1" t="s">
        <v>17</v>
      </c>
      <c r="D1726" s="1" t="s">
        <v>87</v>
      </c>
      <c r="E1726" s="1" t="s">
        <v>606</v>
      </c>
      <c r="F1726" s="3">
        <v>2748</v>
      </c>
    </row>
    <row r="1727" spans="1:6">
      <c r="A1727" s="55">
        <v>41647</v>
      </c>
      <c r="B1727" s="1" t="s">
        <v>11</v>
      </c>
      <c r="C1727" s="1" t="s">
        <v>52</v>
      </c>
      <c r="D1727" s="1" t="s">
        <v>612</v>
      </c>
      <c r="E1727" s="1" t="s">
        <v>609</v>
      </c>
      <c r="F1727" s="3">
        <v>4236</v>
      </c>
    </row>
    <row r="1728" spans="1:6">
      <c r="A1728" s="55">
        <v>41648</v>
      </c>
      <c r="B1728" s="1" t="s">
        <v>11</v>
      </c>
      <c r="C1728" s="1" t="s">
        <v>52</v>
      </c>
      <c r="D1728" s="1" t="s">
        <v>612</v>
      </c>
      <c r="E1728" s="1" t="s">
        <v>611</v>
      </c>
      <c r="F1728" s="3">
        <v>3414</v>
      </c>
    </row>
    <row r="1729" spans="1:6">
      <c r="A1729" s="55">
        <v>41648</v>
      </c>
      <c r="B1729" s="1" t="s">
        <v>11</v>
      </c>
      <c r="C1729" s="1" t="s">
        <v>52</v>
      </c>
      <c r="D1729" s="1" t="s">
        <v>612</v>
      </c>
      <c r="E1729" s="1" t="s">
        <v>608</v>
      </c>
      <c r="F1729" s="3">
        <v>2035</v>
      </c>
    </row>
    <row r="1730" spans="1:6">
      <c r="A1730" s="55">
        <v>41649</v>
      </c>
      <c r="B1730" s="1" t="s">
        <v>11</v>
      </c>
      <c r="C1730" s="1" t="s">
        <v>99</v>
      </c>
      <c r="D1730" s="1" t="s">
        <v>604</v>
      </c>
      <c r="E1730" s="1" t="s">
        <v>611</v>
      </c>
      <c r="F1730" s="3">
        <v>5483</v>
      </c>
    </row>
    <row r="1731" spans="1:6">
      <c r="A1731" s="55">
        <v>41649</v>
      </c>
      <c r="B1731" s="1" t="s">
        <v>11</v>
      </c>
      <c r="C1731" s="1" t="s">
        <v>39</v>
      </c>
      <c r="D1731" s="1" t="s">
        <v>92</v>
      </c>
      <c r="E1731" s="1" t="s">
        <v>608</v>
      </c>
      <c r="F1731" s="3">
        <v>6268</v>
      </c>
    </row>
    <row r="1732" spans="1:6">
      <c r="A1732" s="55">
        <v>41649</v>
      </c>
      <c r="B1732" s="1" t="s">
        <v>11</v>
      </c>
      <c r="C1732" s="1" t="s">
        <v>39</v>
      </c>
      <c r="D1732" s="1" t="s">
        <v>92</v>
      </c>
      <c r="E1732" s="1" t="s">
        <v>611</v>
      </c>
      <c r="F1732" s="3">
        <v>645</v>
      </c>
    </row>
    <row r="1733" spans="1:6">
      <c r="A1733" s="55">
        <v>41650</v>
      </c>
      <c r="B1733" s="1" t="s">
        <v>11</v>
      </c>
      <c r="C1733" s="1" t="s">
        <v>99</v>
      </c>
      <c r="D1733" s="1" t="s">
        <v>604</v>
      </c>
      <c r="E1733" s="1" t="s">
        <v>609</v>
      </c>
      <c r="F1733" s="3">
        <v>4897</v>
      </c>
    </row>
    <row r="1734" spans="1:6">
      <c r="A1734" s="55">
        <v>41650</v>
      </c>
      <c r="B1734" s="1" t="s">
        <v>4</v>
      </c>
      <c r="C1734" s="1" t="s">
        <v>3</v>
      </c>
      <c r="D1734" s="1" t="s">
        <v>70</v>
      </c>
      <c r="E1734" s="1" t="s">
        <v>611</v>
      </c>
      <c r="F1734" s="3">
        <v>5261</v>
      </c>
    </row>
    <row r="1735" spans="1:6">
      <c r="A1735" s="55">
        <v>41651</v>
      </c>
      <c r="B1735" s="1" t="s">
        <v>11</v>
      </c>
      <c r="C1735" s="1" t="s">
        <v>99</v>
      </c>
      <c r="D1735" s="1" t="s">
        <v>604</v>
      </c>
      <c r="E1735" s="1" t="s">
        <v>608</v>
      </c>
      <c r="F1735" s="3">
        <v>325</v>
      </c>
    </row>
    <row r="1736" spans="1:6">
      <c r="A1736" s="55">
        <v>41651</v>
      </c>
      <c r="B1736" s="1" t="s">
        <v>4</v>
      </c>
      <c r="C1736" s="1" t="s">
        <v>44</v>
      </c>
      <c r="D1736" s="1" t="s">
        <v>60</v>
      </c>
      <c r="E1736" s="1" t="s">
        <v>606</v>
      </c>
      <c r="F1736" s="3">
        <v>4349</v>
      </c>
    </row>
    <row r="1737" spans="1:6">
      <c r="A1737" s="55">
        <v>41652</v>
      </c>
      <c r="B1737" s="1" t="s">
        <v>11</v>
      </c>
      <c r="C1737" s="1" t="s">
        <v>99</v>
      </c>
      <c r="D1737" s="1" t="s">
        <v>604</v>
      </c>
      <c r="E1737" s="1" t="s">
        <v>608</v>
      </c>
      <c r="F1737" s="3">
        <v>4133</v>
      </c>
    </row>
    <row r="1738" spans="1:6">
      <c r="A1738" s="55">
        <v>41652</v>
      </c>
      <c r="B1738" s="1" t="s">
        <v>11</v>
      </c>
      <c r="C1738" s="1" t="s">
        <v>39</v>
      </c>
      <c r="D1738" s="1" t="s">
        <v>92</v>
      </c>
      <c r="E1738" s="1" t="s">
        <v>606</v>
      </c>
      <c r="F1738" s="3">
        <v>2663</v>
      </c>
    </row>
    <row r="1739" spans="1:6">
      <c r="A1739" s="55">
        <v>41653</v>
      </c>
      <c r="B1739" s="1" t="s">
        <v>11</v>
      </c>
      <c r="C1739" s="1" t="s">
        <v>52</v>
      </c>
      <c r="D1739" s="1" t="s">
        <v>86</v>
      </c>
      <c r="E1739" s="1" t="s">
        <v>603</v>
      </c>
      <c r="F1739" s="3">
        <v>1090</v>
      </c>
    </row>
    <row r="1740" spans="1:6">
      <c r="A1740" s="55">
        <v>41654</v>
      </c>
      <c r="B1740" s="1" t="s">
        <v>11</v>
      </c>
      <c r="C1740" s="1" t="s">
        <v>39</v>
      </c>
      <c r="D1740" s="1" t="s">
        <v>50</v>
      </c>
      <c r="E1740" s="1" t="s">
        <v>605</v>
      </c>
      <c r="F1740" s="3">
        <v>1087</v>
      </c>
    </row>
    <row r="1741" spans="1:6">
      <c r="A1741" s="55">
        <v>41654</v>
      </c>
      <c r="B1741" s="1" t="s">
        <v>11</v>
      </c>
      <c r="C1741" s="1" t="s">
        <v>52</v>
      </c>
      <c r="D1741" s="1" t="s">
        <v>86</v>
      </c>
      <c r="E1741" s="1" t="s">
        <v>606</v>
      </c>
      <c r="F1741" s="3">
        <v>1568</v>
      </c>
    </row>
    <row r="1742" spans="1:6">
      <c r="A1742" s="55">
        <v>41654</v>
      </c>
      <c r="B1742" s="1" t="s">
        <v>4</v>
      </c>
      <c r="C1742" s="1" t="s">
        <v>44</v>
      </c>
      <c r="D1742" s="1" t="s">
        <v>60</v>
      </c>
      <c r="E1742" s="1" t="s">
        <v>609</v>
      </c>
      <c r="F1742" s="3">
        <v>5920</v>
      </c>
    </row>
    <row r="1743" spans="1:6">
      <c r="A1743" s="55">
        <v>41654</v>
      </c>
      <c r="B1743" s="1" t="s">
        <v>11</v>
      </c>
      <c r="C1743" s="1" t="s">
        <v>39</v>
      </c>
      <c r="D1743" s="1" t="s">
        <v>92</v>
      </c>
      <c r="E1743" s="1" t="s">
        <v>606</v>
      </c>
      <c r="F1743" s="3">
        <v>4297</v>
      </c>
    </row>
    <row r="1744" spans="1:6">
      <c r="A1744" s="55">
        <v>41654</v>
      </c>
      <c r="B1744" s="1" t="s">
        <v>11</v>
      </c>
      <c r="C1744" s="1" t="s">
        <v>39</v>
      </c>
      <c r="D1744" s="1" t="s">
        <v>89</v>
      </c>
      <c r="E1744" s="1" t="s">
        <v>600</v>
      </c>
      <c r="F1744" s="3">
        <v>6353</v>
      </c>
    </row>
    <row r="1745" spans="1:6">
      <c r="A1745" s="55">
        <v>41655</v>
      </c>
      <c r="B1745" s="1" t="s">
        <v>11</v>
      </c>
      <c r="C1745" s="1" t="s">
        <v>39</v>
      </c>
      <c r="D1745" s="1" t="s">
        <v>92</v>
      </c>
      <c r="E1745" s="1" t="s">
        <v>603</v>
      </c>
      <c r="F1745" s="3">
        <v>5531</v>
      </c>
    </row>
    <row r="1746" spans="1:6">
      <c r="A1746" s="55">
        <v>41655</v>
      </c>
      <c r="B1746" s="1" t="s">
        <v>11</v>
      </c>
      <c r="C1746" s="1" t="s">
        <v>99</v>
      </c>
      <c r="D1746" s="1" t="s">
        <v>604</v>
      </c>
      <c r="E1746" s="1" t="s">
        <v>607</v>
      </c>
      <c r="F1746" s="3">
        <v>1373</v>
      </c>
    </row>
    <row r="1747" spans="1:6">
      <c r="A1747" s="55">
        <v>41655</v>
      </c>
      <c r="B1747" s="1" t="s">
        <v>4</v>
      </c>
      <c r="C1747" s="1" t="s">
        <v>3</v>
      </c>
      <c r="D1747" s="1" t="s">
        <v>70</v>
      </c>
      <c r="E1747" s="1" t="s">
        <v>611</v>
      </c>
      <c r="F1747" s="3">
        <v>2262</v>
      </c>
    </row>
    <row r="1748" spans="1:6">
      <c r="A1748" s="55">
        <v>41658</v>
      </c>
      <c r="B1748" s="1" t="s">
        <v>11</v>
      </c>
      <c r="C1748" s="1" t="s">
        <v>52</v>
      </c>
      <c r="D1748" s="1" t="s">
        <v>86</v>
      </c>
      <c r="E1748" s="1" t="s">
        <v>606</v>
      </c>
      <c r="F1748" s="3">
        <v>2331</v>
      </c>
    </row>
    <row r="1749" spans="1:6">
      <c r="A1749" s="55">
        <v>41658</v>
      </c>
      <c r="B1749" s="1" t="s">
        <v>18</v>
      </c>
      <c r="C1749" s="1" t="s">
        <v>17</v>
      </c>
      <c r="D1749" s="1" t="s">
        <v>87</v>
      </c>
      <c r="E1749" s="1" t="s">
        <v>605</v>
      </c>
      <c r="F1749" s="3">
        <v>3086</v>
      </c>
    </row>
    <row r="1750" spans="1:6">
      <c r="A1750" s="55">
        <v>41658</v>
      </c>
      <c r="B1750" s="1" t="s">
        <v>11</v>
      </c>
      <c r="C1750" s="1" t="s">
        <v>99</v>
      </c>
      <c r="D1750" s="1" t="s">
        <v>604</v>
      </c>
      <c r="E1750" s="1" t="s">
        <v>611</v>
      </c>
      <c r="F1750" s="3">
        <v>2687</v>
      </c>
    </row>
    <row r="1751" spans="1:6">
      <c r="A1751" s="55">
        <v>41659</v>
      </c>
      <c r="B1751" s="1" t="s">
        <v>11</v>
      </c>
      <c r="C1751" s="1" t="s">
        <v>99</v>
      </c>
      <c r="D1751" s="1" t="s">
        <v>604</v>
      </c>
      <c r="E1751" s="1" t="s">
        <v>603</v>
      </c>
      <c r="F1751" s="3">
        <v>4165</v>
      </c>
    </row>
    <row r="1752" spans="1:6">
      <c r="A1752" s="55">
        <v>41659</v>
      </c>
      <c r="B1752" s="1" t="s">
        <v>11</v>
      </c>
      <c r="C1752" s="1" t="s">
        <v>52</v>
      </c>
      <c r="D1752" s="1" t="s">
        <v>612</v>
      </c>
      <c r="E1752" s="1" t="s">
        <v>602</v>
      </c>
      <c r="F1752" s="3">
        <v>2163</v>
      </c>
    </row>
    <row r="1753" spans="1:6">
      <c r="A1753" s="55">
        <v>41659</v>
      </c>
      <c r="B1753" s="1" t="s">
        <v>11</v>
      </c>
      <c r="C1753" s="1" t="s">
        <v>99</v>
      </c>
      <c r="D1753" s="1" t="s">
        <v>604</v>
      </c>
      <c r="E1753" s="1" t="s">
        <v>607</v>
      </c>
      <c r="F1753" s="3">
        <v>3207</v>
      </c>
    </row>
    <row r="1754" spans="1:6">
      <c r="A1754" s="55">
        <v>41659</v>
      </c>
      <c r="B1754" s="1" t="s">
        <v>11</v>
      </c>
      <c r="C1754" s="1" t="s">
        <v>52</v>
      </c>
      <c r="D1754" s="1" t="s">
        <v>612</v>
      </c>
      <c r="E1754" s="1" t="s">
        <v>611</v>
      </c>
      <c r="F1754" s="3">
        <v>3371</v>
      </c>
    </row>
    <row r="1755" spans="1:6">
      <c r="A1755" s="55">
        <v>41660</v>
      </c>
      <c r="B1755" s="1" t="s">
        <v>11</v>
      </c>
      <c r="C1755" s="1" t="s">
        <v>39</v>
      </c>
      <c r="D1755" s="1" t="s">
        <v>89</v>
      </c>
      <c r="E1755" s="1" t="s">
        <v>603</v>
      </c>
      <c r="F1755" s="3">
        <v>4857</v>
      </c>
    </row>
    <row r="1756" spans="1:6">
      <c r="A1756" s="55">
        <v>41660</v>
      </c>
      <c r="B1756" s="1" t="s">
        <v>11</v>
      </c>
      <c r="C1756" s="1" t="s">
        <v>52</v>
      </c>
      <c r="D1756" s="1" t="s">
        <v>612</v>
      </c>
      <c r="E1756" s="1" t="s">
        <v>603</v>
      </c>
      <c r="F1756" s="3">
        <v>6490</v>
      </c>
    </row>
    <row r="1757" spans="1:6">
      <c r="A1757" s="55">
        <v>41660</v>
      </c>
      <c r="B1757" s="1" t="s">
        <v>11</v>
      </c>
      <c r="C1757" s="1" t="s">
        <v>39</v>
      </c>
      <c r="D1757" s="1" t="s">
        <v>92</v>
      </c>
      <c r="E1757" s="1" t="s">
        <v>608</v>
      </c>
      <c r="F1757" s="3">
        <v>360</v>
      </c>
    </row>
    <row r="1758" spans="1:6">
      <c r="A1758" s="55">
        <v>41661</v>
      </c>
      <c r="B1758" s="1" t="s">
        <v>11</v>
      </c>
      <c r="C1758" s="1" t="s">
        <v>39</v>
      </c>
      <c r="D1758" s="1" t="s">
        <v>92</v>
      </c>
      <c r="E1758" s="1" t="s">
        <v>607</v>
      </c>
      <c r="F1758" s="3">
        <v>3025</v>
      </c>
    </row>
    <row r="1759" spans="1:6">
      <c r="A1759" s="55">
        <v>41662</v>
      </c>
      <c r="B1759" s="1" t="s">
        <v>4</v>
      </c>
      <c r="C1759" s="1" t="s">
        <v>3</v>
      </c>
      <c r="D1759" s="1" t="s">
        <v>70</v>
      </c>
      <c r="E1759" s="1" t="s">
        <v>608</v>
      </c>
      <c r="F1759" s="3">
        <v>286</v>
      </c>
    </row>
    <row r="1760" spans="1:6">
      <c r="A1760" s="55">
        <v>41663</v>
      </c>
      <c r="B1760" s="1" t="s">
        <v>601</v>
      </c>
      <c r="C1760" s="1" t="s">
        <v>29</v>
      </c>
      <c r="D1760" s="1" t="s">
        <v>31</v>
      </c>
      <c r="E1760" s="1" t="s">
        <v>609</v>
      </c>
      <c r="F1760" s="3">
        <v>6464</v>
      </c>
    </row>
    <row r="1761" spans="1:6">
      <c r="A1761" s="55">
        <v>41665</v>
      </c>
      <c r="B1761" s="1" t="s">
        <v>11</v>
      </c>
      <c r="C1761" s="1" t="s">
        <v>39</v>
      </c>
      <c r="D1761" s="1" t="s">
        <v>92</v>
      </c>
      <c r="E1761" s="1" t="s">
        <v>602</v>
      </c>
      <c r="F1761" s="3">
        <v>1041</v>
      </c>
    </row>
    <row r="1762" spans="1:6">
      <c r="A1762" s="55">
        <v>41666</v>
      </c>
      <c r="B1762" s="1" t="s">
        <v>11</v>
      </c>
      <c r="C1762" s="1" t="s">
        <v>39</v>
      </c>
      <c r="D1762" s="1" t="s">
        <v>92</v>
      </c>
      <c r="E1762" s="1" t="s">
        <v>600</v>
      </c>
      <c r="F1762" s="3">
        <v>6263</v>
      </c>
    </row>
    <row r="1763" spans="1:6">
      <c r="A1763" s="55">
        <v>41667</v>
      </c>
      <c r="B1763" s="1" t="s">
        <v>18</v>
      </c>
      <c r="C1763" s="1" t="s">
        <v>61</v>
      </c>
      <c r="D1763" s="1" t="s">
        <v>62</v>
      </c>
      <c r="E1763" s="1" t="s">
        <v>609</v>
      </c>
      <c r="F1763" s="3">
        <v>3532</v>
      </c>
    </row>
    <row r="1764" spans="1:6">
      <c r="A1764" s="55">
        <v>41667</v>
      </c>
      <c r="B1764" s="1" t="s">
        <v>11</v>
      </c>
      <c r="C1764" s="1" t="s">
        <v>99</v>
      </c>
      <c r="D1764" s="1" t="s">
        <v>604</v>
      </c>
      <c r="E1764" s="1" t="s">
        <v>611</v>
      </c>
      <c r="F1764" s="3">
        <v>477</v>
      </c>
    </row>
    <row r="1765" spans="1:6">
      <c r="A1765" s="55">
        <v>41667</v>
      </c>
      <c r="B1765" s="1" t="s">
        <v>11</v>
      </c>
      <c r="C1765" s="1" t="s">
        <v>99</v>
      </c>
      <c r="D1765" s="1" t="s">
        <v>604</v>
      </c>
      <c r="E1765" s="1" t="s">
        <v>611</v>
      </c>
      <c r="F1765" s="3">
        <v>4796</v>
      </c>
    </row>
    <row r="1766" spans="1:6">
      <c r="A1766" s="55">
        <v>41667</v>
      </c>
      <c r="B1766" s="1" t="s">
        <v>11</v>
      </c>
      <c r="C1766" s="1" t="s">
        <v>52</v>
      </c>
      <c r="D1766" s="1" t="s">
        <v>612</v>
      </c>
      <c r="E1766" s="1" t="s">
        <v>602</v>
      </c>
      <c r="F1766" s="3">
        <v>723</v>
      </c>
    </row>
    <row r="1767" spans="1:6">
      <c r="A1767" s="55">
        <v>41667</v>
      </c>
      <c r="B1767" s="1" t="s">
        <v>18</v>
      </c>
      <c r="C1767" s="1" t="s">
        <v>17</v>
      </c>
      <c r="D1767" s="1" t="s">
        <v>87</v>
      </c>
      <c r="E1767" s="1" t="s">
        <v>607</v>
      </c>
      <c r="F1767" s="3">
        <v>2155</v>
      </c>
    </row>
    <row r="1768" spans="1:6">
      <c r="A1768" s="55">
        <v>41669</v>
      </c>
      <c r="B1768" s="1" t="s">
        <v>11</v>
      </c>
      <c r="C1768" s="1" t="s">
        <v>99</v>
      </c>
      <c r="D1768" s="1" t="s">
        <v>604</v>
      </c>
      <c r="E1768" s="1" t="s">
        <v>608</v>
      </c>
      <c r="F1768" s="3">
        <v>6465</v>
      </c>
    </row>
    <row r="1769" spans="1:6">
      <c r="A1769" s="55">
        <v>41670</v>
      </c>
      <c r="B1769" s="1" t="s">
        <v>18</v>
      </c>
      <c r="C1769" s="1" t="s">
        <v>61</v>
      </c>
      <c r="D1769" s="1" t="s">
        <v>62</v>
      </c>
      <c r="E1769" s="1" t="s">
        <v>611</v>
      </c>
      <c r="F1769" s="3">
        <v>5859</v>
      </c>
    </row>
    <row r="1770" spans="1:6">
      <c r="A1770" s="55">
        <v>41670</v>
      </c>
      <c r="B1770" s="1" t="s">
        <v>11</v>
      </c>
      <c r="C1770" s="1" t="s">
        <v>39</v>
      </c>
      <c r="D1770" s="1" t="s">
        <v>92</v>
      </c>
      <c r="E1770" s="1" t="s">
        <v>602</v>
      </c>
      <c r="F1770" s="3">
        <v>2675</v>
      </c>
    </row>
    <row r="1771" spans="1:6">
      <c r="A1771" s="55">
        <v>41670</v>
      </c>
      <c r="B1771" s="1" t="s">
        <v>4</v>
      </c>
      <c r="C1771" s="1" t="s">
        <v>3</v>
      </c>
      <c r="D1771" s="1" t="s">
        <v>58</v>
      </c>
      <c r="E1771" s="1" t="s">
        <v>602</v>
      </c>
      <c r="F1771" s="3">
        <v>4355</v>
      </c>
    </row>
    <row r="1772" spans="1:6">
      <c r="A1772" s="55">
        <v>41670</v>
      </c>
      <c r="B1772" s="1" t="s">
        <v>11</v>
      </c>
      <c r="C1772" s="1" t="s">
        <v>52</v>
      </c>
      <c r="D1772" s="1" t="s">
        <v>86</v>
      </c>
      <c r="E1772" s="1" t="s">
        <v>608</v>
      </c>
      <c r="F1772" s="3">
        <v>811</v>
      </c>
    </row>
    <row r="1773" spans="1:6">
      <c r="A1773" s="55">
        <v>41672</v>
      </c>
      <c r="B1773" s="1" t="s">
        <v>11</v>
      </c>
      <c r="C1773" s="1" t="s">
        <v>52</v>
      </c>
      <c r="D1773" s="1" t="s">
        <v>86</v>
      </c>
      <c r="E1773" s="1" t="s">
        <v>603</v>
      </c>
      <c r="F1773" s="3">
        <v>3137</v>
      </c>
    </row>
    <row r="1774" spans="1:6">
      <c r="A1774" s="55">
        <v>41672</v>
      </c>
      <c r="B1774" s="1" t="s">
        <v>4</v>
      </c>
      <c r="C1774" s="1" t="s">
        <v>56</v>
      </c>
      <c r="D1774" s="1" t="s">
        <v>610</v>
      </c>
      <c r="E1774" s="1" t="s">
        <v>605</v>
      </c>
      <c r="F1774" s="3">
        <v>4459</v>
      </c>
    </row>
    <row r="1775" spans="1:6">
      <c r="A1775" s="55">
        <v>41672</v>
      </c>
      <c r="B1775" s="1" t="s">
        <v>18</v>
      </c>
      <c r="C1775" s="1" t="s">
        <v>61</v>
      </c>
      <c r="D1775" s="1" t="s">
        <v>62</v>
      </c>
      <c r="E1775" s="1" t="s">
        <v>606</v>
      </c>
      <c r="F1775" s="3">
        <v>2935</v>
      </c>
    </row>
    <row r="1776" spans="1:6">
      <c r="A1776" s="55">
        <v>41672</v>
      </c>
      <c r="B1776" s="1" t="s">
        <v>11</v>
      </c>
      <c r="C1776" s="1" t="s">
        <v>39</v>
      </c>
      <c r="D1776" s="1" t="s">
        <v>92</v>
      </c>
      <c r="E1776" s="1" t="s">
        <v>608</v>
      </c>
      <c r="F1776" s="3">
        <v>817</v>
      </c>
    </row>
    <row r="1777" spans="1:6">
      <c r="A1777" s="55">
        <v>41672</v>
      </c>
      <c r="B1777" s="1" t="s">
        <v>11</v>
      </c>
      <c r="C1777" s="1" t="s">
        <v>52</v>
      </c>
      <c r="D1777" s="1" t="s">
        <v>86</v>
      </c>
      <c r="E1777" s="1" t="s">
        <v>608</v>
      </c>
      <c r="F1777" s="3">
        <v>6096</v>
      </c>
    </row>
    <row r="1778" spans="1:6">
      <c r="A1778" s="55">
        <v>41673</v>
      </c>
      <c r="B1778" s="1" t="s">
        <v>11</v>
      </c>
      <c r="C1778" s="1" t="s">
        <v>52</v>
      </c>
      <c r="D1778" s="1" t="s">
        <v>612</v>
      </c>
      <c r="E1778" s="1" t="s">
        <v>603</v>
      </c>
      <c r="F1778" s="3">
        <v>4251</v>
      </c>
    </row>
    <row r="1779" spans="1:6">
      <c r="A1779" s="55">
        <v>41674</v>
      </c>
      <c r="B1779" s="1" t="s">
        <v>11</v>
      </c>
      <c r="C1779" s="1" t="s">
        <v>39</v>
      </c>
      <c r="D1779" s="1" t="s">
        <v>50</v>
      </c>
      <c r="E1779" s="1" t="s">
        <v>603</v>
      </c>
      <c r="F1779" s="3">
        <v>6424</v>
      </c>
    </row>
    <row r="1780" spans="1:6">
      <c r="A1780" s="55">
        <v>41675</v>
      </c>
      <c r="B1780" s="1" t="s">
        <v>4</v>
      </c>
      <c r="C1780" s="1" t="s">
        <v>56</v>
      </c>
      <c r="D1780" s="1" t="s">
        <v>610</v>
      </c>
      <c r="E1780" s="1" t="s">
        <v>603</v>
      </c>
      <c r="F1780" s="3">
        <v>3556</v>
      </c>
    </row>
    <row r="1781" spans="1:6">
      <c r="A1781" s="55">
        <v>41676</v>
      </c>
      <c r="B1781" s="1" t="s">
        <v>11</v>
      </c>
      <c r="C1781" s="1" t="s">
        <v>39</v>
      </c>
      <c r="D1781" s="1" t="s">
        <v>50</v>
      </c>
      <c r="E1781" s="1" t="s">
        <v>611</v>
      </c>
      <c r="F1781" s="3">
        <v>3024</v>
      </c>
    </row>
    <row r="1782" spans="1:6">
      <c r="A1782" s="55">
        <v>41676</v>
      </c>
      <c r="B1782" s="1" t="s">
        <v>11</v>
      </c>
      <c r="C1782" s="1" t="s">
        <v>52</v>
      </c>
      <c r="D1782" s="1" t="s">
        <v>86</v>
      </c>
      <c r="E1782" s="1" t="s">
        <v>608</v>
      </c>
      <c r="F1782" s="3">
        <v>5393</v>
      </c>
    </row>
    <row r="1783" spans="1:6">
      <c r="A1783" s="55">
        <v>41676</v>
      </c>
      <c r="B1783" s="1" t="s">
        <v>4</v>
      </c>
      <c r="C1783" s="1" t="s">
        <v>44</v>
      </c>
      <c r="D1783" s="1" t="s">
        <v>60</v>
      </c>
      <c r="E1783" s="1" t="s">
        <v>605</v>
      </c>
      <c r="F1783" s="3">
        <v>4146</v>
      </c>
    </row>
    <row r="1784" spans="1:6">
      <c r="A1784" s="55">
        <v>41677</v>
      </c>
      <c r="B1784" s="1" t="s">
        <v>11</v>
      </c>
      <c r="C1784" s="1" t="s">
        <v>52</v>
      </c>
      <c r="D1784" s="1" t="s">
        <v>86</v>
      </c>
      <c r="E1784" s="1" t="s">
        <v>609</v>
      </c>
      <c r="F1784" s="3">
        <v>3272</v>
      </c>
    </row>
    <row r="1785" spans="1:6">
      <c r="A1785" s="55">
        <v>41677</v>
      </c>
      <c r="B1785" s="1" t="s">
        <v>11</v>
      </c>
      <c r="C1785" s="1" t="s">
        <v>39</v>
      </c>
      <c r="D1785" s="1" t="s">
        <v>92</v>
      </c>
      <c r="E1785" s="1" t="s">
        <v>606</v>
      </c>
      <c r="F1785" s="3">
        <v>585</v>
      </c>
    </row>
    <row r="1786" spans="1:6">
      <c r="A1786" s="55">
        <v>41677</v>
      </c>
      <c r="B1786" s="1" t="s">
        <v>11</v>
      </c>
      <c r="C1786" s="1" t="s">
        <v>52</v>
      </c>
      <c r="D1786" s="1" t="s">
        <v>86</v>
      </c>
      <c r="E1786" s="1" t="s">
        <v>602</v>
      </c>
      <c r="F1786" s="3">
        <v>2423</v>
      </c>
    </row>
    <row r="1787" spans="1:6">
      <c r="A1787" s="55">
        <v>41678</v>
      </c>
      <c r="B1787" s="1" t="s">
        <v>11</v>
      </c>
      <c r="C1787" s="1" t="s">
        <v>39</v>
      </c>
      <c r="D1787" s="1" t="s">
        <v>89</v>
      </c>
      <c r="E1787" s="1" t="s">
        <v>607</v>
      </c>
      <c r="F1787" s="3">
        <v>3427</v>
      </c>
    </row>
    <row r="1788" spans="1:6">
      <c r="A1788" s="55">
        <v>41678</v>
      </c>
      <c r="B1788" s="1" t="s">
        <v>11</v>
      </c>
      <c r="C1788" s="1" t="s">
        <v>39</v>
      </c>
      <c r="D1788" s="1" t="s">
        <v>89</v>
      </c>
      <c r="E1788" s="1" t="s">
        <v>605</v>
      </c>
      <c r="F1788" s="3">
        <v>2832</v>
      </c>
    </row>
    <row r="1789" spans="1:6">
      <c r="A1789" s="55">
        <v>41678</v>
      </c>
      <c r="B1789" s="1" t="s">
        <v>11</v>
      </c>
      <c r="C1789" s="1" t="s">
        <v>99</v>
      </c>
      <c r="D1789" s="1" t="s">
        <v>604</v>
      </c>
      <c r="E1789" s="1" t="s">
        <v>609</v>
      </c>
      <c r="F1789" s="3">
        <v>6196</v>
      </c>
    </row>
    <row r="1790" spans="1:6">
      <c r="A1790" s="55">
        <v>41680</v>
      </c>
      <c r="B1790" s="1" t="s">
        <v>11</v>
      </c>
      <c r="C1790" s="1" t="s">
        <v>52</v>
      </c>
      <c r="D1790" s="1" t="s">
        <v>612</v>
      </c>
      <c r="E1790" s="1" t="s">
        <v>608</v>
      </c>
      <c r="F1790" s="3">
        <v>1620</v>
      </c>
    </row>
    <row r="1791" spans="1:6">
      <c r="A1791" s="55">
        <v>41681</v>
      </c>
      <c r="B1791" s="1" t="s">
        <v>11</v>
      </c>
      <c r="C1791" s="1" t="s">
        <v>99</v>
      </c>
      <c r="D1791" s="1" t="s">
        <v>604</v>
      </c>
      <c r="E1791" s="1" t="s">
        <v>607</v>
      </c>
      <c r="F1791" s="3">
        <v>3140</v>
      </c>
    </row>
    <row r="1792" spans="1:6">
      <c r="A1792" s="55">
        <v>41682</v>
      </c>
      <c r="B1792" s="1" t="s">
        <v>4</v>
      </c>
      <c r="C1792" s="1" t="s">
        <v>3</v>
      </c>
      <c r="D1792" s="1" t="s">
        <v>58</v>
      </c>
      <c r="E1792" s="1" t="s">
        <v>611</v>
      </c>
      <c r="F1792" s="3">
        <v>3134</v>
      </c>
    </row>
    <row r="1793" spans="1:6">
      <c r="A1793" s="55">
        <v>41682</v>
      </c>
      <c r="B1793" s="1" t="s">
        <v>11</v>
      </c>
      <c r="C1793" s="1" t="s">
        <v>39</v>
      </c>
      <c r="D1793" s="1" t="s">
        <v>50</v>
      </c>
      <c r="E1793" s="1" t="s">
        <v>611</v>
      </c>
      <c r="F1793" s="3">
        <v>1878</v>
      </c>
    </row>
    <row r="1794" spans="1:6">
      <c r="A1794" s="55">
        <v>41682</v>
      </c>
      <c r="B1794" s="1" t="s">
        <v>4</v>
      </c>
      <c r="C1794" s="1" t="s">
        <v>3</v>
      </c>
      <c r="D1794" s="1" t="s">
        <v>70</v>
      </c>
      <c r="E1794" s="1" t="s">
        <v>605</v>
      </c>
      <c r="F1794" s="3">
        <v>5621</v>
      </c>
    </row>
    <row r="1795" spans="1:6">
      <c r="A1795" s="55">
        <v>41683</v>
      </c>
      <c r="B1795" s="1" t="s">
        <v>4</v>
      </c>
      <c r="C1795" s="1" t="s">
        <v>3</v>
      </c>
      <c r="D1795" s="1" t="s">
        <v>58</v>
      </c>
      <c r="E1795" s="1" t="s">
        <v>605</v>
      </c>
      <c r="F1795" s="3">
        <v>878</v>
      </c>
    </row>
    <row r="1796" spans="1:6">
      <c r="A1796" s="55">
        <v>41684</v>
      </c>
      <c r="B1796" s="1" t="s">
        <v>4</v>
      </c>
      <c r="C1796" s="1" t="s">
        <v>44</v>
      </c>
      <c r="D1796" s="1" t="s">
        <v>60</v>
      </c>
      <c r="E1796" s="1" t="s">
        <v>608</v>
      </c>
      <c r="F1796" s="3">
        <v>5721</v>
      </c>
    </row>
    <row r="1797" spans="1:6">
      <c r="A1797" s="55">
        <v>41685</v>
      </c>
      <c r="B1797" s="1" t="s">
        <v>11</v>
      </c>
      <c r="C1797" s="1" t="s">
        <v>39</v>
      </c>
      <c r="D1797" s="1" t="s">
        <v>92</v>
      </c>
      <c r="E1797" s="1" t="s">
        <v>605</v>
      </c>
      <c r="F1797" s="3">
        <v>2750</v>
      </c>
    </row>
    <row r="1798" spans="1:6">
      <c r="A1798" s="55">
        <v>41685</v>
      </c>
      <c r="B1798" s="1" t="s">
        <v>11</v>
      </c>
      <c r="C1798" s="1" t="s">
        <v>39</v>
      </c>
      <c r="D1798" s="1" t="s">
        <v>92</v>
      </c>
      <c r="E1798" s="1" t="s">
        <v>603</v>
      </c>
      <c r="F1798" s="3">
        <v>5952</v>
      </c>
    </row>
    <row r="1799" spans="1:6">
      <c r="A1799" s="55">
        <v>41686</v>
      </c>
      <c r="B1799" s="1" t="s">
        <v>4</v>
      </c>
      <c r="C1799" s="1" t="s">
        <v>56</v>
      </c>
      <c r="D1799" s="1" t="s">
        <v>610</v>
      </c>
      <c r="E1799" s="1" t="s">
        <v>607</v>
      </c>
      <c r="F1799" s="3">
        <v>5711</v>
      </c>
    </row>
    <row r="1800" spans="1:6">
      <c r="A1800" s="55">
        <v>41686</v>
      </c>
      <c r="B1800" s="1" t="s">
        <v>4</v>
      </c>
      <c r="C1800" s="1" t="s">
        <v>3</v>
      </c>
      <c r="D1800" s="1" t="s">
        <v>70</v>
      </c>
      <c r="E1800" s="1" t="s">
        <v>609</v>
      </c>
      <c r="F1800" s="3">
        <v>2040</v>
      </c>
    </row>
    <row r="1801" spans="1:6">
      <c r="A1801" s="55">
        <v>41688</v>
      </c>
      <c r="B1801" s="1" t="s">
        <v>18</v>
      </c>
      <c r="C1801" s="1" t="s">
        <v>17</v>
      </c>
      <c r="D1801" s="1" t="s">
        <v>87</v>
      </c>
      <c r="E1801" s="1" t="s">
        <v>602</v>
      </c>
      <c r="F1801" s="3">
        <v>254</v>
      </c>
    </row>
    <row r="1802" spans="1:6">
      <c r="A1802" s="55">
        <v>41688</v>
      </c>
      <c r="B1802" s="1" t="s">
        <v>11</v>
      </c>
      <c r="C1802" s="1" t="s">
        <v>52</v>
      </c>
      <c r="D1802" s="1" t="s">
        <v>86</v>
      </c>
      <c r="E1802" s="1" t="s">
        <v>609</v>
      </c>
      <c r="F1802" s="3">
        <v>2905</v>
      </c>
    </row>
    <row r="1803" spans="1:6">
      <c r="A1803" s="55">
        <v>41688</v>
      </c>
      <c r="B1803" s="1" t="s">
        <v>11</v>
      </c>
      <c r="C1803" s="1" t="s">
        <v>39</v>
      </c>
      <c r="D1803" s="1" t="s">
        <v>89</v>
      </c>
      <c r="E1803" s="1" t="s">
        <v>608</v>
      </c>
      <c r="F1803" s="3">
        <v>1492</v>
      </c>
    </row>
    <row r="1804" spans="1:6">
      <c r="A1804" s="55">
        <v>41688</v>
      </c>
      <c r="B1804" s="1" t="s">
        <v>4</v>
      </c>
      <c r="C1804" s="1" t="s">
        <v>3</v>
      </c>
      <c r="D1804" s="1" t="s">
        <v>58</v>
      </c>
      <c r="E1804" s="1" t="s">
        <v>602</v>
      </c>
      <c r="F1804" s="3">
        <v>4518</v>
      </c>
    </row>
    <row r="1805" spans="1:6">
      <c r="A1805" s="55">
        <v>41691</v>
      </c>
      <c r="B1805" s="1" t="s">
        <v>11</v>
      </c>
      <c r="C1805" s="1" t="s">
        <v>39</v>
      </c>
      <c r="D1805" s="1" t="s">
        <v>92</v>
      </c>
      <c r="E1805" s="1" t="s">
        <v>608</v>
      </c>
      <c r="F1805" s="3">
        <v>1581</v>
      </c>
    </row>
    <row r="1806" spans="1:6">
      <c r="A1806" s="55">
        <v>41691</v>
      </c>
      <c r="B1806" s="1" t="s">
        <v>4</v>
      </c>
      <c r="C1806" s="1" t="s">
        <v>3</v>
      </c>
      <c r="D1806" s="1" t="s">
        <v>70</v>
      </c>
      <c r="E1806" s="1" t="s">
        <v>611</v>
      </c>
      <c r="F1806" s="3">
        <v>2578</v>
      </c>
    </row>
    <row r="1807" spans="1:6">
      <c r="A1807" s="55">
        <v>41692</v>
      </c>
      <c r="B1807" s="1" t="s">
        <v>11</v>
      </c>
      <c r="C1807" s="1" t="s">
        <v>99</v>
      </c>
      <c r="D1807" s="1" t="s">
        <v>604</v>
      </c>
      <c r="E1807" s="1" t="s">
        <v>606</v>
      </c>
      <c r="F1807" s="3">
        <v>4331</v>
      </c>
    </row>
    <row r="1808" spans="1:6">
      <c r="A1808" s="55">
        <v>41693</v>
      </c>
      <c r="B1808" s="1" t="s">
        <v>11</v>
      </c>
      <c r="C1808" s="1" t="s">
        <v>99</v>
      </c>
      <c r="D1808" s="1" t="s">
        <v>604</v>
      </c>
      <c r="E1808" s="1" t="s">
        <v>603</v>
      </c>
      <c r="F1808" s="3">
        <v>6203</v>
      </c>
    </row>
    <row r="1809" spans="1:6">
      <c r="A1809" s="55">
        <v>41693</v>
      </c>
      <c r="B1809" s="1" t="s">
        <v>4</v>
      </c>
      <c r="C1809" s="1" t="s">
        <v>56</v>
      </c>
      <c r="D1809" s="1" t="s">
        <v>610</v>
      </c>
      <c r="E1809" s="1" t="s">
        <v>611</v>
      </c>
      <c r="F1809" s="3">
        <v>5603</v>
      </c>
    </row>
    <row r="1810" spans="1:6">
      <c r="A1810" s="55">
        <v>41694</v>
      </c>
      <c r="B1810" s="1" t="s">
        <v>11</v>
      </c>
      <c r="C1810" s="1" t="s">
        <v>39</v>
      </c>
      <c r="D1810" s="1" t="s">
        <v>92</v>
      </c>
      <c r="E1810" s="1" t="s">
        <v>606</v>
      </c>
      <c r="F1810" s="3">
        <v>976</v>
      </c>
    </row>
    <row r="1811" spans="1:6">
      <c r="A1811" s="55">
        <v>41695</v>
      </c>
      <c r="B1811" s="1" t="s">
        <v>11</v>
      </c>
      <c r="C1811" s="1" t="s">
        <v>99</v>
      </c>
      <c r="D1811" s="1" t="s">
        <v>604</v>
      </c>
      <c r="E1811" s="1" t="s">
        <v>603</v>
      </c>
      <c r="F1811" s="3">
        <v>1021</v>
      </c>
    </row>
    <row r="1812" spans="1:6">
      <c r="A1812" s="55">
        <v>41696</v>
      </c>
      <c r="B1812" s="1" t="s">
        <v>11</v>
      </c>
      <c r="C1812" s="1" t="s">
        <v>52</v>
      </c>
      <c r="D1812" s="1" t="s">
        <v>86</v>
      </c>
      <c r="E1812" s="1" t="s">
        <v>611</v>
      </c>
      <c r="F1812" s="3">
        <v>4842</v>
      </c>
    </row>
    <row r="1813" spans="1:6">
      <c r="A1813" s="55">
        <v>41696</v>
      </c>
      <c r="B1813" s="1" t="s">
        <v>11</v>
      </c>
      <c r="C1813" s="1" t="s">
        <v>52</v>
      </c>
      <c r="D1813" s="1" t="s">
        <v>86</v>
      </c>
      <c r="E1813" s="1" t="s">
        <v>602</v>
      </c>
      <c r="F1813" s="3">
        <v>1358</v>
      </c>
    </row>
    <row r="1814" spans="1:6">
      <c r="A1814" s="55">
        <v>41696</v>
      </c>
      <c r="B1814" s="1" t="s">
        <v>11</v>
      </c>
      <c r="C1814" s="1" t="s">
        <v>99</v>
      </c>
      <c r="D1814" s="1" t="s">
        <v>604</v>
      </c>
      <c r="E1814" s="1" t="s">
        <v>603</v>
      </c>
      <c r="F1814" s="3">
        <v>1608</v>
      </c>
    </row>
    <row r="1815" spans="1:6">
      <c r="A1815" s="55">
        <v>41696</v>
      </c>
      <c r="B1815" s="1" t="s">
        <v>4</v>
      </c>
      <c r="C1815" s="1" t="s">
        <v>56</v>
      </c>
      <c r="D1815" s="1" t="s">
        <v>610</v>
      </c>
      <c r="E1815" s="1" t="s">
        <v>607</v>
      </c>
      <c r="F1815" s="3">
        <v>4700</v>
      </c>
    </row>
    <row r="1816" spans="1:6">
      <c r="A1816" s="55">
        <v>41697</v>
      </c>
      <c r="B1816" s="1" t="s">
        <v>11</v>
      </c>
      <c r="C1816" s="1" t="s">
        <v>99</v>
      </c>
      <c r="D1816" s="1" t="s">
        <v>604</v>
      </c>
      <c r="E1816" s="1" t="s">
        <v>608</v>
      </c>
      <c r="F1816" s="3">
        <v>1862</v>
      </c>
    </row>
    <row r="1817" spans="1:6">
      <c r="A1817" s="55">
        <v>41697</v>
      </c>
      <c r="B1817" s="1" t="s">
        <v>4</v>
      </c>
      <c r="C1817" s="1" t="s">
        <v>56</v>
      </c>
      <c r="D1817" s="1" t="s">
        <v>610</v>
      </c>
      <c r="E1817" s="1" t="s">
        <v>603</v>
      </c>
      <c r="F1817" s="3">
        <v>3614</v>
      </c>
    </row>
    <row r="1818" spans="1:6">
      <c r="A1818" s="55">
        <v>41697</v>
      </c>
      <c r="B1818" s="1" t="s">
        <v>4</v>
      </c>
      <c r="C1818" s="1" t="s">
        <v>56</v>
      </c>
      <c r="D1818" s="1" t="s">
        <v>610</v>
      </c>
      <c r="E1818" s="1" t="s">
        <v>609</v>
      </c>
      <c r="F1818" s="3">
        <v>4895</v>
      </c>
    </row>
    <row r="1819" spans="1:6">
      <c r="A1819" s="55">
        <v>41698</v>
      </c>
      <c r="B1819" s="1" t="s">
        <v>4</v>
      </c>
      <c r="C1819" s="1" t="s">
        <v>44</v>
      </c>
      <c r="D1819" s="1" t="s">
        <v>60</v>
      </c>
      <c r="E1819" s="1" t="s">
        <v>602</v>
      </c>
      <c r="F1819" s="3">
        <v>254</v>
      </c>
    </row>
    <row r="1820" spans="1:6">
      <c r="A1820" s="55">
        <v>41701</v>
      </c>
      <c r="B1820" s="1" t="s">
        <v>11</v>
      </c>
      <c r="C1820" s="1" t="s">
        <v>39</v>
      </c>
      <c r="D1820" s="1" t="s">
        <v>92</v>
      </c>
      <c r="E1820" s="1" t="s">
        <v>607</v>
      </c>
      <c r="F1820" s="3">
        <v>2147</v>
      </c>
    </row>
    <row r="1821" spans="1:6">
      <c r="A1821" s="55">
        <v>41702</v>
      </c>
      <c r="B1821" s="1" t="s">
        <v>18</v>
      </c>
      <c r="C1821" s="1" t="s">
        <v>61</v>
      </c>
      <c r="D1821" s="1" t="s">
        <v>62</v>
      </c>
      <c r="E1821" s="1" t="s">
        <v>606</v>
      </c>
      <c r="F1821" s="3">
        <v>4405</v>
      </c>
    </row>
    <row r="1822" spans="1:6">
      <c r="A1822" s="55">
        <v>41702</v>
      </c>
      <c r="B1822" s="1" t="s">
        <v>11</v>
      </c>
      <c r="C1822" s="1" t="s">
        <v>39</v>
      </c>
      <c r="D1822" s="1" t="s">
        <v>92</v>
      </c>
      <c r="E1822" s="1" t="s">
        <v>611</v>
      </c>
      <c r="F1822" s="3">
        <v>5463</v>
      </c>
    </row>
    <row r="1823" spans="1:6">
      <c r="A1823" s="55">
        <v>41702</v>
      </c>
      <c r="B1823" s="1" t="s">
        <v>4</v>
      </c>
      <c r="C1823" s="1" t="s">
        <v>3</v>
      </c>
      <c r="D1823" s="1" t="s">
        <v>58</v>
      </c>
      <c r="E1823" s="1" t="s">
        <v>607</v>
      </c>
      <c r="F1823" s="3">
        <v>3961</v>
      </c>
    </row>
    <row r="1824" spans="1:6">
      <c r="A1824" s="55">
        <v>41702</v>
      </c>
      <c r="B1824" s="1" t="s">
        <v>18</v>
      </c>
      <c r="C1824" s="1" t="s">
        <v>17</v>
      </c>
      <c r="D1824" s="1" t="s">
        <v>87</v>
      </c>
      <c r="E1824" s="1" t="s">
        <v>607</v>
      </c>
      <c r="F1824" s="3">
        <v>1030</v>
      </c>
    </row>
    <row r="1825" spans="1:6">
      <c r="A1825" s="55">
        <v>41702</v>
      </c>
      <c r="B1825" s="1" t="s">
        <v>11</v>
      </c>
      <c r="C1825" s="1" t="s">
        <v>52</v>
      </c>
      <c r="D1825" s="1" t="s">
        <v>612</v>
      </c>
      <c r="E1825" s="1" t="s">
        <v>606</v>
      </c>
      <c r="F1825" s="3">
        <v>422</v>
      </c>
    </row>
    <row r="1826" spans="1:6">
      <c r="A1826" s="55">
        <v>41703</v>
      </c>
      <c r="B1826" s="1" t="s">
        <v>11</v>
      </c>
      <c r="C1826" s="1" t="s">
        <v>39</v>
      </c>
      <c r="D1826" s="1" t="s">
        <v>92</v>
      </c>
      <c r="E1826" s="1" t="s">
        <v>608</v>
      </c>
      <c r="F1826" s="3">
        <v>6300</v>
      </c>
    </row>
    <row r="1827" spans="1:6">
      <c r="A1827" s="55">
        <v>41704</v>
      </c>
      <c r="B1827" s="1" t="s">
        <v>11</v>
      </c>
      <c r="C1827" s="1" t="s">
        <v>39</v>
      </c>
      <c r="D1827" s="1" t="s">
        <v>50</v>
      </c>
      <c r="E1827" s="1" t="s">
        <v>606</v>
      </c>
      <c r="F1827" s="3">
        <v>5473</v>
      </c>
    </row>
    <row r="1828" spans="1:6">
      <c r="A1828" s="55">
        <v>41704</v>
      </c>
      <c r="B1828" s="1" t="s">
        <v>11</v>
      </c>
      <c r="C1828" s="1" t="s">
        <v>52</v>
      </c>
      <c r="D1828" s="1" t="s">
        <v>612</v>
      </c>
      <c r="E1828" s="1" t="s">
        <v>607</v>
      </c>
      <c r="F1828" s="3">
        <v>5695</v>
      </c>
    </row>
    <row r="1829" spans="1:6">
      <c r="A1829" s="55">
        <v>41705</v>
      </c>
      <c r="B1829" s="1" t="s">
        <v>18</v>
      </c>
      <c r="C1829" s="1" t="s">
        <v>17</v>
      </c>
      <c r="D1829" s="1" t="s">
        <v>87</v>
      </c>
      <c r="E1829" s="1" t="s">
        <v>605</v>
      </c>
      <c r="F1829" s="3">
        <v>1887</v>
      </c>
    </row>
    <row r="1830" spans="1:6">
      <c r="A1830" s="55">
        <v>41706</v>
      </c>
      <c r="B1830" s="1" t="s">
        <v>11</v>
      </c>
      <c r="C1830" s="1" t="s">
        <v>39</v>
      </c>
      <c r="D1830" s="1" t="s">
        <v>50</v>
      </c>
      <c r="E1830" s="1" t="s">
        <v>602</v>
      </c>
      <c r="F1830" s="3">
        <v>315</v>
      </c>
    </row>
    <row r="1831" spans="1:6">
      <c r="A1831" s="55">
        <v>41706</v>
      </c>
      <c r="B1831" s="1" t="s">
        <v>11</v>
      </c>
      <c r="C1831" s="1" t="s">
        <v>39</v>
      </c>
      <c r="D1831" s="1" t="s">
        <v>50</v>
      </c>
      <c r="E1831" s="1" t="s">
        <v>607</v>
      </c>
      <c r="F1831" s="3">
        <v>4791</v>
      </c>
    </row>
    <row r="1832" spans="1:6">
      <c r="A1832" s="55">
        <v>41706</v>
      </c>
      <c r="B1832" s="1" t="s">
        <v>11</v>
      </c>
      <c r="C1832" s="1" t="s">
        <v>52</v>
      </c>
      <c r="D1832" s="1" t="s">
        <v>612</v>
      </c>
      <c r="E1832" s="1" t="s">
        <v>606</v>
      </c>
      <c r="F1832" s="3">
        <v>6413</v>
      </c>
    </row>
    <row r="1833" spans="1:6">
      <c r="A1833" s="55">
        <v>41707</v>
      </c>
      <c r="B1833" s="1" t="s">
        <v>11</v>
      </c>
      <c r="C1833" s="1" t="s">
        <v>52</v>
      </c>
      <c r="D1833" s="1" t="s">
        <v>86</v>
      </c>
      <c r="E1833" s="1" t="s">
        <v>603</v>
      </c>
      <c r="F1833" s="3">
        <v>4288</v>
      </c>
    </row>
    <row r="1834" spans="1:6">
      <c r="A1834" s="55">
        <v>41708</v>
      </c>
      <c r="B1834" s="1" t="s">
        <v>4</v>
      </c>
      <c r="C1834" s="1" t="s">
        <v>3</v>
      </c>
      <c r="D1834" s="1" t="s">
        <v>58</v>
      </c>
      <c r="E1834" s="1" t="s">
        <v>600</v>
      </c>
      <c r="F1834" s="3">
        <v>286</v>
      </c>
    </row>
    <row r="1835" spans="1:6">
      <c r="A1835" s="55">
        <v>41708</v>
      </c>
      <c r="B1835" s="1" t="s">
        <v>4</v>
      </c>
      <c r="C1835" s="1" t="s">
        <v>3</v>
      </c>
      <c r="D1835" s="1" t="s">
        <v>70</v>
      </c>
      <c r="E1835" s="1" t="s">
        <v>603</v>
      </c>
      <c r="F1835" s="3">
        <v>6433</v>
      </c>
    </row>
    <row r="1836" spans="1:6">
      <c r="A1836" s="55">
        <v>41709</v>
      </c>
      <c r="B1836" s="1" t="s">
        <v>4</v>
      </c>
      <c r="C1836" s="1" t="s">
        <v>44</v>
      </c>
      <c r="D1836" s="1" t="s">
        <v>60</v>
      </c>
      <c r="E1836" s="1" t="s">
        <v>609</v>
      </c>
      <c r="F1836" s="3">
        <v>3823</v>
      </c>
    </row>
    <row r="1837" spans="1:6">
      <c r="A1837" s="55">
        <v>41710</v>
      </c>
      <c r="B1837" s="1" t="s">
        <v>11</v>
      </c>
      <c r="C1837" s="1" t="s">
        <v>99</v>
      </c>
      <c r="D1837" s="1" t="s">
        <v>604</v>
      </c>
      <c r="E1837" s="1" t="s">
        <v>607</v>
      </c>
      <c r="F1837" s="3">
        <v>682</v>
      </c>
    </row>
    <row r="1838" spans="1:6">
      <c r="A1838" s="55">
        <v>41711</v>
      </c>
      <c r="B1838" s="1" t="s">
        <v>11</v>
      </c>
      <c r="C1838" s="1" t="s">
        <v>39</v>
      </c>
      <c r="D1838" s="1" t="s">
        <v>92</v>
      </c>
      <c r="E1838" s="1" t="s">
        <v>609</v>
      </c>
      <c r="F1838" s="3">
        <v>6149</v>
      </c>
    </row>
    <row r="1839" spans="1:6">
      <c r="A1839" s="55">
        <v>41713</v>
      </c>
      <c r="B1839" s="1" t="s">
        <v>11</v>
      </c>
      <c r="C1839" s="1" t="s">
        <v>52</v>
      </c>
      <c r="D1839" s="1" t="s">
        <v>86</v>
      </c>
      <c r="E1839" s="1" t="s">
        <v>600</v>
      </c>
      <c r="F1839" s="3">
        <v>3986</v>
      </c>
    </row>
    <row r="1840" spans="1:6">
      <c r="A1840" s="55">
        <v>41714</v>
      </c>
      <c r="B1840" s="1" t="s">
        <v>4</v>
      </c>
      <c r="C1840" s="1" t="s">
        <v>44</v>
      </c>
      <c r="D1840" s="1" t="s">
        <v>60</v>
      </c>
      <c r="E1840" s="1" t="s">
        <v>609</v>
      </c>
      <c r="F1840" s="3">
        <v>3314</v>
      </c>
    </row>
    <row r="1841" spans="1:6">
      <c r="A1841" s="55">
        <v>41714</v>
      </c>
      <c r="B1841" s="1" t="s">
        <v>11</v>
      </c>
      <c r="C1841" s="1" t="s">
        <v>39</v>
      </c>
      <c r="D1841" s="1" t="s">
        <v>50</v>
      </c>
      <c r="E1841" s="1" t="s">
        <v>602</v>
      </c>
      <c r="F1841" s="3">
        <v>5597</v>
      </c>
    </row>
    <row r="1842" spans="1:6">
      <c r="A1842" s="55">
        <v>41715</v>
      </c>
      <c r="B1842" s="1" t="s">
        <v>11</v>
      </c>
      <c r="C1842" s="1" t="s">
        <v>39</v>
      </c>
      <c r="D1842" s="1" t="s">
        <v>92</v>
      </c>
      <c r="E1842" s="1" t="s">
        <v>603</v>
      </c>
      <c r="F1842" s="3">
        <v>1030</v>
      </c>
    </row>
    <row r="1843" spans="1:6">
      <c r="A1843" s="55">
        <v>41717</v>
      </c>
      <c r="B1843" s="1" t="s">
        <v>4</v>
      </c>
      <c r="C1843" s="1" t="s">
        <v>3</v>
      </c>
      <c r="D1843" s="1" t="s">
        <v>70</v>
      </c>
      <c r="E1843" s="1" t="s">
        <v>602</v>
      </c>
      <c r="F1843" s="3">
        <v>265</v>
      </c>
    </row>
    <row r="1844" spans="1:6">
      <c r="A1844" s="55">
        <v>41718</v>
      </c>
      <c r="B1844" s="1" t="s">
        <v>11</v>
      </c>
      <c r="C1844" s="1" t="s">
        <v>52</v>
      </c>
      <c r="D1844" s="1" t="s">
        <v>612</v>
      </c>
      <c r="E1844" s="1" t="s">
        <v>606</v>
      </c>
      <c r="F1844" s="3">
        <v>6088</v>
      </c>
    </row>
    <row r="1845" spans="1:6">
      <c r="A1845" s="55">
        <v>41719</v>
      </c>
      <c r="B1845" s="1" t="s">
        <v>11</v>
      </c>
      <c r="C1845" s="1" t="s">
        <v>52</v>
      </c>
      <c r="D1845" s="1" t="s">
        <v>86</v>
      </c>
      <c r="E1845" s="1" t="s">
        <v>606</v>
      </c>
      <c r="F1845" s="3">
        <v>1825</v>
      </c>
    </row>
    <row r="1846" spans="1:6">
      <c r="A1846" s="55">
        <v>41720</v>
      </c>
      <c r="B1846" s="1" t="s">
        <v>18</v>
      </c>
      <c r="C1846" s="1" t="s">
        <v>17</v>
      </c>
      <c r="D1846" s="1" t="s">
        <v>87</v>
      </c>
      <c r="E1846" s="1" t="s">
        <v>603</v>
      </c>
      <c r="F1846" s="3">
        <v>1864</v>
      </c>
    </row>
    <row r="1847" spans="1:6">
      <c r="A1847" s="55">
        <v>41720</v>
      </c>
      <c r="B1847" s="1" t="s">
        <v>11</v>
      </c>
      <c r="C1847" s="1" t="s">
        <v>52</v>
      </c>
      <c r="D1847" s="1" t="s">
        <v>612</v>
      </c>
      <c r="E1847" s="1" t="s">
        <v>607</v>
      </c>
      <c r="F1847" s="3">
        <v>6410</v>
      </c>
    </row>
    <row r="1848" spans="1:6">
      <c r="A1848" s="55">
        <v>41720</v>
      </c>
      <c r="B1848" s="1" t="s">
        <v>4</v>
      </c>
      <c r="C1848" s="1" t="s">
        <v>3</v>
      </c>
      <c r="D1848" s="1" t="s">
        <v>70</v>
      </c>
      <c r="E1848" s="1" t="s">
        <v>602</v>
      </c>
      <c r="F1848" s="3">
        <v>447</v>
      </c>
    </row>
    <row r="1849" spans="1:6">
      <c r="A1849" s="55">
        <v>41721</v>
      </c>
      <c r="B1849" s="1" t="s">
        <v>11</v>
      </c>
      <c r="C1849" s="1" t="s">
        <v>99</v>
      </c>
      <c r="D1849" s="1" t="s">
        <v>604</v>
      </c>
      <c r="E1849" s="1" t="s">
        <v>611</v>
      </c>
      <c r="F1849" s="3">
        <v>4690</v>
      </c>
    </row>
    <row r="1850" spans="1:6">
      <c r="A1850" s="55">
        <v>41722</v>
      </c>
      <c r="B1850" s="1" t="s">
        <v>601</v>
      </c>
      <c r="C1850" s="1" t="s">
        <v>29</v>
      </c>
      <c r="D1850" s="1" t="s">
        <v>31</v>
      </c>
      <c r="E1850" s="1" t="s">
        <v>602</v>
      </c>
      <c r="F1850" s="3">
        <v>636</v>
      </c>
    </row>
    <row r="1851" spans="1:6">
      <c r="A1851" s="55">
        <v>41723</v>
      </c>
      <c r="B1851" s="1" t="s">
        <v>11</v>
      </c>
      <c r="C1851" s="1" t="s">
        <v>39</v>
      </c>
      <c r="D1851" s="1" t="s">
        <v>92</v>
      </c>
      <c r="E1851" s="1" t="s">
        <v>608</v>
      </c>
      <c r="F1851" s="3">
        <v>3149</v>
      </c>
    </row>
    <row r="1852" spans="1:6">
      <c r="A1852" s="55">
        <v>41725</v>
      </c>
      <c r="B1852" s="1" t="s">
        <v>11</v>
      </c>
      <c r="C1852" s="1" t="s">
        <v>39</v>
      </c>
      <c r="D1852" s="1" t="s">
        <v>92</v>
      </c>
      <c r="E1852" s="1" t="s">
        <v>611</v>
      </c>
      <c r="F1852" s="3">
        <v>4463</v>
      </c>
    </row>
    <row r="1853" spans="1:6">
      <c r="A1853" s="55">
        <v>41726</v>
      </c>
      <c r="B1853" s="1" t="s">
        <v>11</v>
      </c>
      <c r="C1853" s="1" t="s">
        <v>39</v>
      </c>
      <c r="D1853" s="1" t="s">
        <v>92</v>
      </c>
      <c r="E1853" s="1" t="s">
        <v>608</v>
      </c>
      <c r="F1853" s="3">
        <v>2893</v>
      </c>
    </row>
    <row r="1854" spans="1:6">
      <c r="A1854" s="55">
        <v>41726</v>
      </c>
      <c r="B1854" s="1" t="s">
        <v>11</v>
      </c>
      <c r="C1854" s="1" t="s">
        <v>99</v>
      </c>
      <c r="D1854" s="1" t="s">
        <v>604</v>
      </c>
      <c r="E1854" s="1" t="s">
        <v>608</v>
      </c>
      <c r="F1854" s="3">
        <v>4937</v>
      </c>
    </row>
    <row r="1855" spans="1:6">
      <c r="A1855" s="55">
        <v>41729</v>
      </c>
      <c r="B1855" s="1" t="s">
        <v>11</v>
      </c>
      <c r="C1855" s="1" t="s">
        <v>99</v>
      </c>
      <c r="D1855" s="1" t="s">
        <v>604</v>
      </c>
      <c r="E1855" s="1" t="s">
        <v>602</v>
      </c>
      <c r="F1855" s="3">
        <v>4642</v>
      </c>
    </row>
    <row r="1856" spans="1:6">
      <c r="A1856" s="55">
        <v>41730</v>
      </c>
      <c r="B1856" s="1" t="s">
        <v>11</v>
      </c>
      <c r="C1856" s="1" t="s">
        <v>52</v>
      </c>
      <c r="D1856" s="1" t="s">
        <v>86</v>
      </c>
      <c r="E1856" s="1" t="s">
        <v>608</v>
      </c>
      <c r="F1856" s="3">
        <v>4546</v>
      </c>
    </row>
    <row r="1857" spans="1:6">
      <c r="A1857" s="55">
        <v>41730</v>
      </c>
      <c r="B1857" s="1" t="s">
        <v>11</v>
      </c>
      <c r="C1857" s="1" t="s">
        <v>39</v>
      </c>
      <c r="D1857" s="1" t="s">
        <v>89</v>
      </c>
      <c r="E1857" s="1" t="s">
        <v>600</v>
      </c>
      <c r="F1857" s="3">
        <v>3622</v>
      </c>
    </row>
    <row r="1858" spans="1:6">
      <c r="A1858" s="55">
        <v>41730</v>
      </c>
      <c r="B1858" s="1" t="s">
        <v>18</v>
      </c>
      <c r="C1858" s="1" t="s">
        <v>61</v>
      </c>
      <c r="D1858" s="1" t="s">
        <v>62</v>
      </c>
      <c r="E1858" s="1" t="s">
        <v>609</v>
      </c>
      <c r="F1858" s="3">
        <v>2044</v>
      </c>
    </row>
    <row r="1859" spans="1:6">
      <c r="A1859" s="55">
        <v>41731</v>
      </c>
      <c r="B1859" s="1" t="s">
        <v>11</v>
      </c>
      <c r="C1859" s="1" t="s">
        <v>39</v>
      </c>
      <c r="D1859" s="1" t="s">
        <v>92</v>
      </c>
      <c r="E1859" s="1" t="s">
        <v>607</v>
      </c>
      <c r="F1859" s="3">
        <v>4025</v>
      </c>
    </row>
    <row r="1860" spans="1:6">
      <c r="A1860" s="55">
        <v>41731</v>
      </c>
      <c r="B1860" s="1" t="s">
        <v>11</v>
      </c>
      <c r="C1860" s="1" t="s">
        <v>39</v>
      </c>
      <c r="D1860" s="1" t="s">
        <v>50</v>
      </c>
      <c r="E1860" s="1" t="s">
        <v>602</v>
      </c>
      <c r="F1860" s="3">
        <v>3735</v>
      </c>
    </row>
    <row r="1861" spans="1:6">
      <c r="A1861" s="55">
        <v>41732</v>
      </c>
      <c r="B1861" s="1" t="s">
        <v>11</v>
      </c>
      <c r="C1861" s="1" t="s">
        <v>99</v>
      </c>
      <c r="D1861" s="1" t="s">
        <v>604</v>
      </c>
      <c r="E1861" s="1" t="s">
        <v>603</v>
      </c>
      <c r="F1861" s="3">
        <v>724</v>
      </c>
    </row>
    <row r="1862" spans="1:6">
      <c r="A1862" s="55">
        <v>41733</v>
      </c>
      <c r="B1862" s="1" t="s">
        <v>11</v>
      </c>
      <c r="C1862" s="1" t="s">
        <v>52</v>
      </c>
      <c r="D1862" s="1" t="s">
        <v>612</v>
      </c>
      <c r="E1862" s="1" t="s">
        <v>605</v>
      </c>
      <c r="F1862" s="3">
        <v>3330</v>
      </c>
    </row>
    <row r="1863" spans="1:6">
      <c r="A1863" s="55">
        <v>41733</v>
      </c>
      <c r="B1863" s="1" t="s">
        <v>11</v>
      </c>
      <c r="C1863" s="1" t="s">
        <v>52</v>
      </c>
      <c r="D1863" s="1" t="s">
        <v>86</v>
      </c>
      <c r="E1863" s="1" t="s">
        <v>606</v>
      </c>
      <c r="F1863" s="3">
        <v>1710</v>
      </c>
    </row>
    <row r="1864" spans="1:6">
      <c r="A1864" s="55">
        <v>41733</v>
      </c>
      <c r="B1864" s="1" t="s">
        <v>4</v>
      </c>
      <c r="C1864" s="1" t="s">
        <v>44</v>
      </c>
      <c r="D1864" s="1" t="s">
        <v>60</v>
      </c>
      <c r="E1864" s="1" t="s">
        <v>608</v>
      </c>
      <c r="F1864" s="3">
        <v>3509</v>
      </c>
    </row>
    <row r="1865" spans="1:6">
      <c r="A1865" s="55">
        <v>41733</v>
      </c>
      <c r="B1865" s="1" t="s">
        <v>11</v>
      </c>
      <c r="C1865" s="1" t="s">
        <v>99</v>
      </c>
      <c r="D1865" s="1" t="s">
        <v>604</v>
      </c>
      <c r="E1865" s="1" t="s">
        <v>602</v>
      </c>
      <c r="F1865" s="3">
        <v>4969</v>
      </c>
    </row>
    <row r="1866" spans="1:6">
      <c r="A1866" s="55">
        <v>41735</v>
      </c>
      <c r="B1866" s="1" t="s">
        <v>11</v>
      </c>
      <c r="C1866" s="1" t="s">
        <v>39</v>
      </c>
      <c r="D1866" s="1" t="s">
        <v>92</v>
      </c>
      <c r="E1866" s="1" t="s">
        <v>611</v>
      </c>
      <c r="F1866" s="3">
        <v>2258</v>
      </c>
    </row>
    <row r="1867" spans="1:6">
      <c r="A1867" s="55">
        <v>41736</v>
      </c>
      <c r="B1867" s="1" t="s">
        <v>11</v>
      </c>
      <c r="C1867" s="1" t="s">
        <v>52</v>
      </c>
      <c r="D1867" s="1" t="s">
        <v>86</v>
      </c>
      <c r="E1867" s="1" t="s">
        <v>605</v>
      </c>
      <c r="F1867" s="3">
        <v>2863</v>
      </c>
    </row>
    <row r="1868" spans="1:6">
      <c r="A1868" s="55">
        <v>41737</v>
      </c>
      <c r="B1868" s="1" t="s">
        <v>11</v>
      </c>
      <c r="C1868" s="1" t="s">
        <v>99</v>
      </c>
      <c r="D1868" s="1" t="s">
        <v>604</v>
      </c>
      <c r="E1868" s="1" t="s">
        <v>602</v>
      </c>
      <c r="F1868" s="3">
        <v>2592</v>
      </c>
    </row>
    <row r="1869" spans="1:6">
      <c r="A1869" s="55">
        <v>41737</v>
      </c>
      <c r="B1869" s="1" t="s">
        <v>11</v>
      </c>
      <c r="C1869" s="1" t="s">
        <v>52</v>
      </c>
      <c r="D1869" s="1" t="s">
        <v>86</v>
      </c>
      <c r="E1869" s="1" t="s">
        <v>602</v>
      </c>
      <c r="F1869" s="3">
        <v>6237</v>
      </c>
    </row>
    <row r="1870" spans="1:6">
      <c r="A1870" s="55">
        <v>41737</v>
      </c>
      <c r="B1870" s="1" t="s">
        <v>4</v>
      </c>
      <c r="C1870" s="1" t="s">
        <v>3</v>
      </c>
      <c r="D1870" s="1" t="s">
        <v>70</v>
      </c>
      <c r="E1870" s="1" t="s">
        <v>609</v>
      </c>
      <c r="F1870" s="3">
        <v>5459</v>
      </c>
    </row>
    <row r="1871" spans="1:6">
      <c r="A1871" s="55">
        <v>41738</v>
      </c>
      <c r="B1871" s="1" t="s">
        <v>11</v>
      </c>
      <c r="C1871" s="1" t="s">
        <v>39</v>
      </c>
      <c r="D1871" s="1" t="s">
        <v>89</v>
      </c>
      <c r="E1871" s="1" t="s">
        <v>602</v>
      </c>
      <c r="F1871" s="3">
        <v>2406</v>
      </c>
    </row>
    <row r="1872" spans="1:6">
      <c r="A1872" s="55">
        <v>41739</v>
      </c>
      <c r="B1872" s="1" t="s">
        <v>601</v>
      </c>
      <c r="C1872" s="1" t="s">
        <v>29</v>
      </c>
      <c r="D1872" s="1" t="s">
        <v>31</v>
      </c>
      <c r="E1872" s="1" t="s">
        <v>603</v>
      </c>
      <c r="F1872" s="3">
        <v>1141</v>
      </c>
    </row>
    <row r="1873" spans="1:6">
      <c r="A1873" s="55">
        <v>41739</v>
      </c>
      <c r="B1873" s="1" t="s">
        <v>11</v>
      </c>
      <c r="C1873" s="1" t="s">
        <v>99</v>
      </c>
      <c r="D1873" s="1" t="s">
        <v>604</v>
      </c>
      <c r="E1873" s="1" t="s">
        <v>600</v>
      </c>
      <c r="F1873" s="3">
        <v>6101</v>
      </c>
    </row>
    <row r="1874" spans="1:6">
      <c r="A1874" s="55">
        <v>41741</v>
      </c>
      <c r="B1874" s="1" t="s">
        <v>11</v>
      </c>
      <c r="C1874" s="1" t="s">
        <v>39</v>
      </c>
      <c r="D1874" s="1" t="s">
        <v>92</v>
      </c>
      <c r="E1874" s="1" t="s">
        <v>608</v>
      </c>
      <c r="F1874" s="3">
        <v>539</v>
      </c>
    </row>
    <row r="1875" spans="1:6">
      <c r="A1875" s="55">
        <v>41742</v>
      </c>
      <c r="B1875" s="1" t="s">
        <v>11</v>
      </c>
      <c r="C1875" s="1" t="s">
        <v>52</v>
      </c>
      <c r="D1875" s="1" t="s">
        <v>86</v>
      </c>
      <c r="E1875" s="1" t="s">
        <v>611</v>
      </c>
      <c r="F1875" s="3">
        <v>4789</v>
      </c>
    </row>
    <row r="1876" spans="1:6">
      <c r="A1876" s="55">
        <v>41742</v>
      </c>
      <c r="B1876" s="1" t="s">
        <v>4</v>
      </c>
      <c r="C1876" s="1" t="s">
        <v>56</v>
      </c>
      <c r="D1876" s="1" t="s">
        <v>610</v>
      </c>
      <c r="E1876" s="1" t="s">
        <v>607</v>
      </c>
      <c r="F1876" s="3">
        <v>2854</v>
      </c>
    </row>
    <row r="1877" spans="1:6">
      <c r="A1877" s="55">
        <v>41745</v>
      </c>
      <c r="B1877" s="1" t="s">
        <v>11</v>
      </c>
      <c r="C1877" s="1" t="s">
        <v>99</v>
      </c>
      <c r="D1877" s="1" t="s">
        <v>604</v>
      </c>
      <c r="E1877" s="1" t="s">
        <v>602</v>
      </c>
      <c r="F1877" s="3">
        <v>5129</v>
      </c>
    </row>
    <row r="1878" spans="1:6">
      <c r="A1878" s="55">
        <v>41746</v>
      </c>
      <c r="B1878" s="1" t="s">
        <v>4</v>
      </c>
      <c r="C1878" s="1" t="s">
        <v>3</v>
      </c>
      <c r="D1878" s="1" t="s">
        <v>58</v>
      </c>
      <c r="E1878" s="1" t="s">
        <v>603</v>
      </c>
      <c r="F1878" s="3">
        <v>3335</v>
      </c>
    </row>
    <row r="1879" spans="1:6">
      <c r="A1879" s="55">
        <v>41746</v>
      </c>
      <c r="B1879" s="1" t="s">
        <v>11</v>
      </c>
      <c r="C1879" s="1" t="s">
        <v>99</v>
      </c>
      <c r="D1879" s="1" t="s">
        <v>604</v>
      </c>
      <c r="E1879" s="1" t="s">
        <v>602</v>
      </c>
      <c r="F1879" s="3">
        <v>6257</v>
      </c>
    </row>
    <row r="1880" spans="1:6">
      <c r="A1880" s="55">
        <v>41746</v>
      </c>
      <c r="B1880" s="1" t="s">
        <v>11</v>
      </c>
      <c r="C1880" s="1" t="s">
        <v>39</v>
      </c>
      <c r="D1880" s="1" t="s">
        <v>50</v>
      </c>
      <c r="E1880" s="1" t="s">
        <v>608</v>
      </c>
      <c r="F1880" s="3">
        <v>1244</v>
      </c>
    </row>
    <row r="1881" spans="1:6">
      <c r="A1881" s="55">
        <v>41746</v>
      </c>
      <c r="B1881" s="1" t="s">
        <v>11</v>
      </c>
      <c r="C1881" s="1" t="s">
        <v>52</v>
      </c>
      <c r="D1881" s="1" t="s">
        <v>86</v>
      </c>
      <c r="E1881" s="1" t="s">
        <v>611</v>
      </c>
      <c r="F1881" s="3">
        <v>3306</v>
      </c>
    </row>
    <row r="1882" spans="1:6">
      <c r="A1882" s="55">
        <v>41747</v>
      </c>
      <c r="B1882" s="1" t="s">
        <v>11</v>
      </c>
      <c r="C1882" s="1" t="s">
        <v>39</v>
      </c>
      <c r="D1882" s="1" t="s">
        <v>92</v>
      </c>
      <c r="E1882" s="1" t="s">
        <v>602</v>
      </c>
      <c r="F1882" s="3">
        <v>4556</v>
      </c>
    </row>
    <row r="1883" spans="1:6">
      <c r="A1883" s="55">
        <v>41747</v>
      </c>
      <c r="B1883" s="1" t="s">
        <v>4</v>
      </c>
      <c r="C1883" s="1" t="s">
        <v>3</v>
      </c>
      <c r="D1883" s="1" t="s">
        <v>58</v>
      </c>
      <c r="E1883" s="1" t="s">
        <v>608</v>
      </c>
      <c r="F1883" s="3">
        <v>1973</v>
      </c>
    </row>
    <row r="1884" spans="1:6">
      <c r="A1884" s="55">
        <v>41748</v>
      </c>
      <c r="B1884" s="1" t="s">
        <v>11</v>
      </c>
      <c r="C1884" s="1" t="s">
        <v>52</v>
      </c>
      <c r="D1884" s="1" t="s">
        <v>86</v>
      </c>
      <c r="E1884" s="1" t="s">
        <v>600</v>
      </c>
      <c r="F1884" s="3">
        <v>2077</v>
      </c>
    </row>
    <row r="1885" spans="1:6">
      <c r="A1885" s="55">
        <v>41749</v>
      </c>
      <c r="B1885" s="1" t="s">
        <v>11</v>
      </c>
      <c r="C1885" s="1" t="s">
        <v>39</v>
      </c>
      <c r="D1885" s="1" t="s">
        <v>92</v>
      </c>
      <c r="E1885" s="1" t="s">
        <v>605</v>
      </c>
      <c r="F1885" s="3">
        <v>2271</v>
      </c>
    </row>
    <row r="1886" spans="1:6">
      <c r="A1886" s="55">
        <v>41751</v>
      </c>
      <c r="B1886" s="1" t="s">
        <v>18</v>
      </c>
      <c r="C1886" s="1" t="s">
        <v>61</v>
      </c>
      <c r="D1886" s="1" t="s">
        <v>62</v>
      </c>
      <c r="E1886" s="1" t="s">
        <v>609</v>
      </c>
      <c r="F1886" s="3">
        <v>2452</v>
      </c>
    </row>
    <row r="1887" spans="1:6">
      <c r="A1887" s="55">
        <v>41752</v>
      </c>
      <c r="B1887" s="1" t="s">
        <v>11</v>
      </c>
      <c r="C1887" s="1" t="s">
        <v>52</v>
      </c>
      <c r="D1887" s="1" t="s">
        <v>612</v>
      </c>
      <c r="E1887" s="1" t="s">
        <v>609</v>
      </c>
      <c r="F1887" s="3">
        <v>3895</v>
      </c>
    </row>
    <row r="1888" spans="1:6">
      <c r="A1888" s="55">
        <v>41752</v>
      </c>
      <c r="B1888" s="1" t="s">
        <v>11</v>
      </c>
      <c r="C1888" s="1" t="s">
        <v>39</v>
      </c>
      <c r="D1888" s="1" t="s">
        <v>92</v>
      </c>
      <c r="E1888" s="1" t="s">
        <v>607</v>
      </c>
      <c r="F1888" s="3">
        <v>546</v>
      </c>
    </row>
    <row r="1889" spans="1:6">
      <c r="A1889" s="55">
        <v>41753</v>
      </c>
      <c r="B1889" s="1" t="s">
        <v>4</v>
      </c>
      <c r="C1889" s="1" t="s">
        <v>3</v>
      </c>
      <c r="D1889" s="1" t="s">
        <v>58</v>
      </c>
      <c r="E1889" s="1" t="s">
        <v>609</v>
      </c>
      <c r="F1889" s="3">
        <v>278</v>
      </c>
    </row>
    <row r="1890" spans="1:6">
      <c r="A1890" s="55">
        <v>41753</v>
      </c>
      <c r="B1890" s="1" t="s">
        <v>11</v>
      </c>
      <c r="C1890" s="1" t="s">
        <v>99</v>
      </c>
      <c r="D1890" s="1" t="s">
        <v>604</v>
      </c>
      <c r="E1890" s="1" t="s">
        <v>605</v>
      </c>
      <c r="F1890" s="3">
        <v>2187</v>
      </c>
    </row>
    <row r="1891" spans="1:6">
      <c r="A1891" s="55">
        <v>41753</v>
      </c>
      <c r="B1891" s="1" t="s">
        <v>11</v>
      </c>
      <c r="C1891" s="1" t="s">
        <v>39</v>
      </c>
      <c r="D1891" s="1" t="s">
        <v>92</v>
      </c>
      <c r="E1891" s="1" t="s">
        <v>600</v>
      </c>
      <c r="F1891" s="3">
        <v>424</v>
      </c>
    </row>
    <row r="1892" spans="1:6">
      <c r="A1892" s="55">
        <v>41753</v>
      </c>
      <c r="B1892" s="1" t="s">
        <v>4</v>
      </c>
      <c r="C1892" s="1" t="s">
        <v>3</v>
      </c>
      <c r="D1892" s="1" t="s">
        <v>58</v>
      </c>
      <c r="E1892" s="1" t="s">
        <v>608</v>
      </c>
      <c r="F1892" s="3">
        <v>277</v>
      </c>
    </row>
    <row r="1893" spans="1:6">
      <c r="A1893" s="55">
        <v>41755</v>
      </c>
      <c r="B1893" s="1" t="s">
        <v>11</v>
      </c>
      <c r="C1893" s="1" t="s">
        <v>39</v>
      </c>
      <c r="D1893" s="1" t="s">
        <v>50</v>
      </c>
      <c r="E1893" s="1" t="s">
        <v>611</v>
      </c>
      <c r="F1893" s="3">
        <v>2141</v>
      </c>
    </row>
    <row r="1894" spans="1:6">
      <c r="A1894" s="55">
        <v>41755</v>
      </c>
      <c r="B1894" s="1" t="s">
        <v>11</v>
      </c>
      <c r="C1894" s="1" t="s">
        <v>39</v>
      </c>
      <c r="D1894" s="1" t="s">
        <v>92</v>
      </c>
      <c r="E1894" s="1" t="s">
        <v>600</v>
      </c>
      <c r="F1894" s="3">
        <v>5266</v>
      </c>
    </row>
    <row r="1895" spans="1:6">
      <c r="A1895" s="55">
        <v>41757</v>
      </c>
      <c r="B1895" s="1" t="s">
        <v>11</v>
      </c>
      <c r="C1895" s="1" t="s">
        <v>39</v>
      </c>
      <c r="D1895" s="1" t="s">
        <v>92</v>
      </c>
      <c r="E1895" s="1" t="s">
        <v>605</v>
      </c>
      <c r="F1895" s="3">
        <v>2801</v>
      </c>
    </row>
    <row r="1896" spans="1:6">
      <c r="A1896" s="55">
        <v>41757</v>
      </c>
      <c r="B1896" s="1" t="s">
        <v>11</v>
      </c>
      <c r="C1896" s="1" t="s">
        <v>39</v>
      </c>
      <c r="D1896" s="1" t="s">
        <v>89</v>
      </c>
      <c r="E1896" s="1" t="s">
        <v>600</v>
      </c>
      <c r="F1896" s="3">
        <v>2490</v>
      </c>
    </row>
    <row r="1897" spans="1:6">
      <c r="A1897" s="55">
        <v>41760</v>
      </c>
      <c r="B1897" s="1" t="s">
        <v>11</v>
      </c>
      <c r="C1897" s="1" t="s">
        <v>52</v>
      </c>
      <c r="D1897" s="1" t="s">
        <v>612</v>
      </c>
      <c r="E1897" s="1" t="s">
        <v>609</v>
      </c>
      <c r="F1897" s="3">
        <v>2135</v>
      </c>
    </row>
    <row r="1898" spans="1:6">
      <c r="A1898" s="55">
        <v>41760</v>
      </c>
      <c r="B1898" s="1" t="s">
        <v>11</v>
      </c>
      <c r="C1898" s="1" t="s">
        <v>52</v>
      </c>
      <c r="D1898" s="1" t="s">
        <v>612</v>
      </c>
      <c r="E1898" s="1" t="s">
        <v>608</v>
      </c>
      <c r="F1898" s="3">
        <v>3150</v>
      </c>
    </row>
    <row r="1899" spans="1:6">
      <c r="A1899" s="55">
        <v>41761</v>
      </c>
      <c r="B1899" s="1" t="s">
        <v>18</v>
      </c>
      <c r="C1899" s="1" t="s">
        <v>17</v>
      </c>
      <c r="D1899" s="1" t="s">
        <v>87</v>
      </c>
      <c r="E1899" s="1" t="s">
        <v>608</v>
      </c>
      <c r="F1899" s="3">
        <v>3652</v>
      </c>
    </row>
    <row r="1900" spans="1:6">
      <c r="A1900" s="55">
        <v>41764</v>
      </c>
      <c r="B1900" s="1" t="s">
        <v>11</v>
      </c>
      <c r="C1900" s="1" t="s">
        <v>39</v>
      </c>
      <c r="D1900" s="1" t="s">
        <v>50</v>
      </c>
      <c r="E1900" s="1" t="s">
        <v>606</v>
      </c>
      <c r="F1900" s="3">
        <v>461</v>
      </c>
    </row>
    <row r="1901" spans="1:6">
      <c r="A1901" s="55">
        <v>41764</v>
      </c>
      <c r="B1901" s="1" t="s">
        <v>4</v>
      </c>
      <c r="C1901" s="1" t="s">
        <v>3</v>
      </c>
      <c r="D1901" s="1" t="s">
        <v>70</v>
      </c>
      <c r="E1901" s="1" t="s">
        <v>606</v>
      </c>
      <c r="F1901" s="3">
        <v>5050</v>
      </c>
    </row>
    <row r="1902" spans="1:6">
      <c r="A1902" s="55">
        <v>41766</v>
      </c>
      <c r="B1902" s="1" t="s">
        <v>4</v>
      </c>
      <c r="C1902" s="1" t="s">
        <v>56</v>
      </c>
      <c r="D1902" s="1" t="s">
        <v>610</v>
      </c>
      <c r="E1902" s="1" t="s">
        <v>600</v>
      </c>
      <c r="F1902" s="3">
        <v>6166</v>
      </c>
    </row>
    <row r="1903" spans="1:6">
      <c r="A1903" s="55">
        <v>41766</v>
      </c>
      <c r="B1903" s="1" t="s">
        <v>11</v>
      </c>
      <c r="C1903" s="1" t="s">
        <v>52</v>
      </c>
      <c r="D1903" s="1" t="s">
        <v>86</v>
      </c>
      <c r="E1903" s="1" t="s">
        <v>606</v>
      </c>
      <c r="F1903" s="3">
        <v>6130</v>
      </c>
    </row>
    <row r="1904" spans="1:6">
      <c r="A1904" s="55">
        <v>41766</v>
      </c>
      <c r="B1904" s="1" t="s">
        <v>4</v>
      </c>
      <c r="C1904" s="1" t="s">
        <v>56</v>
      </c>
      <c r="D1904" s="1" t="s">
        <v>610</v>
      </c>
      <c r="E1904" s="1" t="s">
        <v>603</v>
      </c>
      <c r="F1904" s="3">
        <v>5262</v>
      </c>
    </row>
    <row r="1905" spans="1:6">
      <c r="A1905" s="55">
        <v>41767</v>
      </c>
      <c r="B1905" s="1" t="s">
        <v>18</v>
      </c>
      <c r="C1905" s="1" t="s">
        <v>17</v>
      </c>
      <c r="D1905" s="1" t="s">
        <v>87</v>
      </c>
      <c r="E1905" s="1" t="s">
        <v>607</v>
      </c>
      <c r="F1905" s="3">
        <v>4455</v>
      </c>
    </row>
    <row r="1906" spans="1:6">
      <c r="A1906" s="55">
        <v>41768</v>
      </c>
      <c r="B1906" s="1" t="s">
        <v>11</v>
      </c>
      <c r="C1906" s="1" t="s">
        <v>52</v>
      </c>
      <c r="D1906" s="1" t="s">
        <v>612</v>
      </c>
      <c r="E1906" s="1" t="s">
        <v>611</v>
      </c>
      <c r="F1906" s="3">
        <v>4386</v>
      </c>
    </row>
    <row r="1907" spans="1:6">
      <c r="A1907" s="55">
        <v>41768</v>
      </c>
      <c r="B1907" s="1" t="s">
        <v>4</v>
      </c>
      <c r="C1907" s="1" t="s">
        <v>3</v>
      </c>
      <c r="D1907" s="1" t="s">
        <v>70</v>
      </c>
      <c r="E1907" s="1" t="s">
        <v>600</v>
      </c>
      <c r="F1907" s="3">
        <v>6036</v>
      </c>
    </row>
    <row r="1908" spans="1:6">
      <c r="A1908" s="55">
        <v>41768</v>
      </c>
      <c r="B1908" s="1" t="s">
        <v>11</v>
      </c>
      <c r="C1908" s="1" t="s">
        <v>99</v>
      </c>
      <c r="D1908" s="1" t="s">
        <v>604</v>
      </c>
      <c r="E1908" s="1" t="s">
        <v>609</v>
      </c>
      <c r="F1908" s="3">
        <v>3910</v>
      </c>
    </row>
    <row r="1909" spans="1:6">
      <c r="A1909" s="55">
        <v>41770</v>
      </c>
      <c r="B1909" s="1" t="s">
        <v>11</v>
      </c>
      <c r="C1909" s="1" t="s">
        <v>39</v>
      </c>
      <c r="D1909" s="1" t="s">
        <v>50</v>
      </c>
      <c r="E1909" s="1" t="s">
        <v>600</v>
      </c>
      <c r="F1909" s="3">
        <v>1776</v>
      </c>
    </row>
    <row r="1910" spans="1:6">
      <c r="A1910" s="55">
        <v>41770</v>
      </c>
      <c r="B1910" s="1" t="s">
        <v>18</v>
      </c>
      <c r="C1910" s="1" t="s">
        <v>17</v>
      </c>
      <c r="D1910" s="1" t="s">
        <v>87</v>
      </c>
      <c r="E1910" s="1" t="s">
        <v>600</v>
      </c>
      <c r="F1910" s="3">
        <v>4414</v>
      </c>
    </row>
    <row r="1911" spans="1:6">
      <c r="A1911" s="55">
        <v>41771</v>
      </c>
      <c r="B1911" s="1" t="s">
        <v>11</v>
      </c>
      <c r="C1911" s="1" t="s">
        <v>52</v>
      </c>
      <c r="D1911" s="1" t="s">
        <v>86</v>
      </c>
      <c r="E1911" s="1" t="s">
        <v>607</v>
      </c>
      <c r="F1911" s="3">
        <v>2816</v>
      </c>
    </row>
    <row r="1912" spans="1:6">
      <c r="A1912" s="55">
        <v>41771</v>
      </c>
      <c r="B1912" s="1" t="s">
        <v>4</v>
      </c>
      <c r="C1912" s="1" t="s">
        <v>3</v>
      </c>
      <c r="D1912" s="1" t="s">
        <v>58</v>
      </c>
      <c r="E1912" s="1" t="s">
        <v>603</v>
      </c>
      <c r="F1912" s="3">
        <v>6136</v>
      </c>
    </row>
    <row r="1913" spans="1:6">
      <c r="A1913" s="55">
        <v>41772</v>
      </c>
      <c r="B1913" s="1" t="s">
        <v>4</v>
      </c>
      <c r="C1913" s="1" t="s">
        <v>3</v>
      </c>
      <c r="D1913" s="1" t="s">
        <v>70</v>
      </c>
      <c r="E1913" s="1" t="s">
        <v>607</v>
      </c>
      <c r="F1913" s="3">
        <v>2457</v>
      </c>
    </row>
    <row r="1914" spans="1:6">
      <c r="A1914" s="55">
        <v>41772</v>
      </c>
      <c r="B1914" s="1" t="s">
        <v>11</v>
      </c>
      <c r="C1914" s="1" t="s">
        <v>99</v>
      </c>
      <c r="D1914" s="1" t="s">
        <v>604</v>
      </c>
      <c r="E1914" s="1" t="s">
        <v>603</v>
      </c>
      <c r="F1914" s="3">
        <v>3384</v>
      </c>
    </row>
    <row r="1915" spans="1:6">
      <c r="A1915" s="55">
        <v>41773</v>
      </c>
      <c r="B1915" s="1" t="s">
        <v>11</v>
      </c>
      <c r="C1915" s="1" t="s">
        <v>99</v>
      </c>
      <c r="D1915" s="1" t="s">
        <v>604</v>
      </c>
      <c r="E1915" s="1" t="s">
        <v>603</v>
      </c>
      <c r="F1915" s="3">
        <v>5913</v>
      </c>
    </row>
    <row r="1916" spans="1:6">
      <c r="A1916" s="55">
        <v>41774</v>
      </c>
      <c r="B1916" s="1" t="s">
        <v>11</v>
      </c>
      <c r="C1916" s="1" t="s">
        <v>99</v>
      </c>
      <c r="D1916" s="1" t="s">
        <v>604</v>
      </c>
      <c r="E1916" s="1" t="s">
        <v>605</v>
      </c>
      <c r="F1916" s="3">
        <v>4484</v>
      </c>
    </row>
    <row r="1917" spans="1:6">
      <c r="A1917" s="55">
        <v>41774</v>
      </c>
      <c r="B1917" s="1" t="s">
        <v>11</v>
      </c>
      <c r="C1917" s="1" t="s">
        <v>39</v>
      </c>
      <c r="D1917" s="1" t="s">
        <v>92</v>
      </c>
      <c r="E1917" s="1" t="s">
        <v>607</v>
      </c>
      <c r="F1917" s="3">
        <v>459</v>
      </c>
    </row>
    <row r="1918" spans="1:6">
      <c r="A1918" s="55">
        <v>41775</v>
      </c>
      <c r="B1918" s="1" t="s">
        <v>18</v>
      </c>
      <c r="C1918" s="1" t="s">
        <v>17</v>
      </c>
      <c r="D1918" s="1" t="s">
        <v>87</v>
      </c>
      <c r="E1918" s="1" t="s">
        <v>611</v>
      </c>
      <c r="F1918" s="3">
        <v>426</v>
      </c>
    </row>
    <row r="1919" spans="1:6">
      <c r="A1919" s="55">
        <v>41777</v>
      </c>
      <c r="B1919" s="1" t="s">
        <v>11</v>
      </c>
      <c r="C1919" s="1" t="s">
        <v>52</v>
      </c>
      <c r="D1919" s="1" t="s">
        <v>612</v>
      </c>
      <c r="E1919" s="1" t="s">
        <v>609</v>
      </c>
      <c r="F1919" s="3">
        <v>419</v>
      </c>
    </row>
    <row r="1920" spans="1:6">
      <c r="A1920" s="55">
        <v>41778</v>
      </c>
      <c r="B1920" s="1" t="s">
        <v>11</v>
      </c>
      <c r="C1920" s="1" t="s">
        <v>99</v>
      </c>
      <c r="D1920" s="1" t="s">
        <v>604</v>
      </c>
      <c r="E1920" s="1" t="s">
        <v>605</v>
      </c>
      <c r="F1920" s="3">
        <v>6490</v>
      </c>
    </row>
    <row r="1921" spans="1:6">
      <c r="A1921" s="55">
        <v>41780</v>
      </c>
      <c r="B1921" s="1" t="s">
        <v>11</v>
      </c>
      <c r="C1921" s="1" t="s">
        <v>39</v>
      </c>
      <c r="D1921" s="1" t="s">
        <v>89</v>
      </c>
      <c r="E1921" s="1" t="s">
        <v>607</v>
      </c>
      <c r="F1921" s="3">
        <v>4564</v>
      </c>
    </row>
    <row r="1922" spans="1:6">
      <c r="A1922" s="55">
        <v>41780</v>
      </c>
      <c r="B1922" s="1" t="s">
        <v>11</v>
      </c>
      <c r="C1922" s="1" t="s">
        <v>39</v>
      </c>
      <c r="D1922" s="1" t="s">
        <v>50</v>
      </c>
      <c r="E1922" s="1" t="s">
        <v>606</v>
      </c>
      <c r="F1922" s="3">
        <v>948</v>
      </c>
    </row>
    <row r="1923" spans="1:6">
      <c r="A1923" s="55">
        <v>41780</v>
      </c>
      <c r="B1923" s="1" t="s">
        <v>11</v>
      </c>
      <c r="C1923" s="1" t="s">
        <v>39</v>
      </c>
      <c r="D1923" s="1" t="s">
        <v>92</v>
      </c>
      <c r="E1923" s="1" t="s">
        <v>600</v>
      </c>
      <c r="F1923" s="3">
        <v>615</v>
      </c>
    </row>
    <row r="1924" spans="1:6">
      <c r="A1924" s="55">
        <v>41781</v>
      </c>
      <c r="B1924" s="1" t="s">
        <v>11</v>
      </c>
      <c r="C1924" s="1" t="s">
        <v>39</v>
      </c>
      <c r="D1924" s="1" t="s">
        <v>92</v>
      </c>
      <c r="E1924" s="1" t="s">
        <v>609</v>
      </c>
      <c r="F1924" s="3">
        <v>320</v>
      </c>
    </row>
    <row r="1925" spans="1:6">
      <c r="A1925" s="55">
        <v>41781</v>
      </c>
      <c r="B1925" s="1" t="s">
        <v>11</v>
      </c>
      <c r="C1925" s="1" t="s">
        <v>39</v>
      </c>
      <c r="D1925" s="1" t="s">
        <v>92</v>
      </c>
      <c r="E1925" s="1" t="s">
        <v>609</v>
      </c>
      <c r="F1925" s="3">
        <v>4187</v>
      </c>
    </row>
    <row r="1926" spans="1:6">
      <c r="A1926" s="55">
        <v>41782</v>
      </c>
      <c r="B1926" s="1" t="s">
        <v>11</v>
      </c>
      <c r="C1926" s="1" t="s">
        <v>39</v>
      </c>
      <c r="D1926" s="1" t="s">
        <v>50</v>
      </c>
      <c r="E1926" s="1" t="s">
        <v>609</v>
      </c>
      <c r="F1926" s="3">
        <v>2596</v>
      </c>
    </row>
    <row r="1927" spans="1:6">
      <c r="A1927" s="55">
        <v>41783</v>
      </c>
      <c r="B1927" s="1" t="s">
        <v>11</v>
      </c>
      <c r="C1927" s="1" t="s">
        <v>99</v>
      </c>
      <c r="D1927" s="1" t="s">
        <v>604</v>
      </c>
      <c r="E1927" s="1" t="s">
        <v>609</v>
      </c>
      <c r="F1927" s="3">
        <v>2254</v>
      </c>
    </row>
    <row r="1928" spans="1:6">
      <c r="A1928" s="55">
        <v>41783</v>
      </c>
      <c r="B1928" s="1" t="s">
        <v>11</v>
      </c>
      <c r="C1928" s="1" t="s">
        <v>39</v>
      </c>
      <c r="D1928" s="1" t="s">
        <v>50</v>
      </c>
      <c r="E1928" s="1" t="s">
        <v>602</v>
      </c>
      <c r="F1928" s="3">
        <v>6229</v>
      </c>
    </row>
    <row r="1929" spans="1:6">
      <c r="A1929" s="55">
        <v>41784</v>
      </c>
      <c r="B1929" s="1" t="s">
        <v>11</v>
      </c>
      <c r="C1929" s="1" t="s">
        <v>52</v>
      </c>
      <c r="D1929" s="1" t="s">
        <v>86</v>
      </c>
      <c r="E1929" s="1" t="s">
        <v>608</v>
      </c>
      <c r="F1929" s="3">
        <v>4527</v>
      </c>
    </row>
    <row r="1930" spans="1:6">
      <c r="A1930" s="55">
        <v>41785</v>
      </c>
      <c r="B1930" s="1" t="s">
        <v>11</v>
      </c>
      <c r="C1930" s="1" t="s">
        <v>99</v>
      </c>
      <c r="D1930" s="1" t="s">
        <v>604</v>
      </c>
      <c r="E1930" s="1" t="s">
        <v>609</v>
      </c>
      <c r="F1930" s="3">
        <v>5704</v>
      </c>
    </row>
    <row r="1931" spans="1:6">
      <c r="A1931" s="55">
        <v>41786</v>
      </c>
      <c r="B1931" s="1" t="s">
        <v>4</v>
      </c>
      <c r="C1931" s="1" t="s">
        <v>3</v>
      </c>
      <c r="D1931" s="1" t="s">
        <v>58</v>
      </c>
      <c r="E1931" s="1" t="s">
        <v>611</v>
      </c>
      <c r="F1931" s="3">
        <v>1198</v>
      </c>
    </row>
    <row r="1932" spans="1:6">
      <c r="A1932" s="55">
        <v>41786</v>
      </c>
      <c r="B1932" s="1" t="s">
        <v>601</v>
      </c>
      <c r="C1932" s="1" t="s">
        <v>29</v>
      </c>
      <c r="D1932" s="1" t="s">
        <v>31</v>
      </c>
      <c r="E1932" s="1" t="s">
        <v>609</v>
      </c>
      <c r="F1932" s="3">
        <v>503</v>
      </c>
    </row>
    <row r="1933" spans="1:6">
      <c r="A1933" s="55">
        <v>41787</v>
      </c>
      <c r="B1933" s="1" t="s">
        <v>4</v>
      </c>
      <c r="C1933" s="1" t="s">
        <v>3</v>
      </c>
      <c r="D1933" s="1" t="s">
        <v>58</v>
      </c>
      <c r="E1933" s="1" t="s">
        <v>609</v>
      </c>
      <c r="F1933" s="3">
        <v>3089</v>
      </c>
    </row>
    <row r="1934" spans="1:6">
      <c r="A1934" s="55">
        <v>41787</v>
      </c>
      <c r="B1934" s="1" t="s">
        <v>11</v>
      </c>
      <c r="C1934" s="1" t="s">
        <v>52</v>
      </c>
      <c r="D1934" s="1" t="s">
        <v>86</v>
      </c>
      <c r="E1934" s="1" t="s">
        <v>602</v>
      </c>
      <c r="F1934" s="3">
        <v>5199</v>
      </c>
    </row>
    <row r="1935" spans="1:6">
      <c r="A1935" s="55">
        <v>41787</v>
      </c>
      <c r="B1935" s="1" t="s">
        <v>11</v>
      </c>
      <c r="C1935" s="1" t="s">
        <v>52</v>
      </c>
      <c r="D1935" s="1" t="s">
        <v>612</v>
      </c>
      <c r="E1935" s="1" t="s">
        <v>606</v>
      </c>
      <c r="F1935" s="3">
        <v>677</v>
      </c>
    </row>
    <row r="1936" spans="1:6">
      <c r="A1936" s="55">
        <v>41787</v>
      </c>
      <c r="B1936" s="1" t="s">
        <v>4</v>
      </c>
      <c r="C1936" s="1" t="s">
        <v>3</v>
      </c>
      <c r="D1936" s="1" t="s">
        <v>70</v>
      </c>
      <c r="E1936" s="1" t="s">
        <v>603</v>
      </c>
      <c r="F1936" s="3">
        <v>6138</v>
      </c>
    </row>
    <row r="1937" spans="1:6">
      <c r="A1937" s="55">
        <v>41787</v>
      </c>
      <c r="B1937" s="1" t="s">
        <v>4</v>
      </c>
      <c r="C1937" s="1" t="s">
        <v>3</v>
      </c>
      <c r="D1937" s="1" t="s">
        <v>58</v>
      </c>
      <c r="E1937" s="1" t="s">
        <v>606</v>
      </c>
      <c r="F1937" s="3">
        <v>3122</v>
      </c>
    </row>
    <row r="1938" spans="1:6">
      <c r="A1938" s="55">
        <v>41787</v>
      </c>
      <c r="B1938" s="1" t="s">
        <v>4</v>
      </c>
      <c r="C1938" s="1" t="s">
        <v>44</v>
      </c>
      <c r="D1938" s="1" t="s">
        <v>60</v>
      </c>
      <c r="E1938" s="1" t="s">
        <v>606</v>
      </c>
      <c r="F1938" s="3">
        <v>1218</v>
      </c>
    </row>
    <row r="1939" spans="1:6">
      <c r="A1939" s="55">
        <v>41789</v>
      </c>
      <c r="B1939" s="1" t="s">
        <v>18</v>
      </c>
      <c r="C1939" s="1" t="s">
        <v>17</v>
      </c>
      <c r="D1939" s="1" t="s">
        <v>87</v>
      </c>
      <c r="E1939" s="1" t="s">
        <v>606</v>
      </c>
      <c r="F1939" s="3">
        <v>2382</v>
      </c>
    </row>
    <row r="1940" spans="1:6">
      <c r="A1940" s="55">
        <v>41790</v>
      </c>
      <c r="B1940" s="1" t="s">
        <v>11</v>
      </c>
      <c r="C1940" s="1" t="s">
        <v>39</v>
      </c>
      <c r="D1940" s="1" t="s">
        <v>50</v>
      </c>
      <c r="E1940" s="1" t="s">
        <v>607</v>
      </c>
      <c r="F1940" s="3">
        <v>4975</v>
      </c>
    </row>
    <row r="1941" spans="1:6">
      <c r="A1941" s="55">
        <v>41790</v>
      </c>
      <c r="B1941" s="1" t="s">
        <v>18</v>
      </c>
      <c r="C1941" s="1" t="s">
        <v>17</v>
      </c>
      <c r="D1941" s="1" t="s">
        <v>87</v>
      </c>
      <c r="E1941" s="1" t="s">
        <v>600</v>
      </c>
      <c r="F1941" s="3">
        <v>304</v>
      </c>
    </row>
    <row r="1942" spans="1:6">
      <c r="A1942" s="55">
        <v>41790</v>
      </c>
      <c r="B1942" s="1" t="s">
        <v>18</v>
      </c>
      <c r="C1942" s="1" t="s">
        <v>61</v>
      </c>
      <c r="D1942" s="1" t="s">
        <v>62</v>
      </c>
      <c r="E1942" s="1" t="s">
        <v>602</v>
      </c>
      <c r="F1942" s="3">
        <v>796</v>
      </c>
    </row>
    <row r="1943" spans="1:6">
      <c r="A1943" s="55">
        <v>41790</v>
      </c>
      <c r="B1943" s="1" t="s">
        <v>11</v>
      </c>
      <c r="C1943" s="1" t="s">
        <v>39</v>
      </c>
      <c r="D1943" s="1" t="s">
        <v>92</v>
      </c>
      <c r="E1943" s="1" t="s">
        <v>606</v>
      </c>
      <c r="F1943" s="3">
        <v>1269</v>
      </c>
    </row>
    <row r="1944" spans="1:6">
      <c r="A1944" s="55">
        <v>41791</v>
      </c>
      <c r="B1944" s="1" t="s">
        <v>11</v>
      </c>
      <c r="C1944" s="1" t="s">
        <v>99</v>
      </c>
      <c r="D1944" s="1" t="s">
        <v>604</v>
      </c>
      <c r="E1944" s="1" t="s">
        <v>608</v>
      </c>
      <c r="F1944" s="3">
        <v>1775</v>
      </c>
    </row>
    <row r="1945" spans="1:6">
      <c r="A1945" s="55">
        <v>41792</v>
      </c>
      <c r="B1945" s="1" t="s">
        <v>11</v>
      </c>
      <c r="C1945" s="1" t="s">
        <v>99</v>
      </c>
      <c r="D1945" s="1" t="s">
        <v>604</v>
      </c>
      <c r="E1945" s="1" t="s">
        <v>607</v>
      </c>
      <c r="F1945" s="3">
        <v>3569</v>
      </c>
    </row>
    <row r="1946" spans="1:6">
      <c r="A1946" s="55">
        <v>41792</v>
      </c>
      <c r="B1946" s="1" t="s">
        <v>11</v>
      </c>
      <c r="C1946" s="1" t="s">
        <v>52</v>
      </c>
      <c r="D1946" s="1" t="s">
        <v>86</v>
      </c>
      <c r="E1946" s="1" t="s">
        <v>605</v>
      </c>
      <c r="F1946" s="3">
        <v>5355</v>
      </c>
    </row>
    <row r="1947" spans="1:6">
      <c r="A1947" s="55">
        <v>41793</v>
      </c>
      <c r="B1947" s="1" t="s">
        <v>11</v>
      </c>
      <c r="C1947" s="1" t="s">
        <v>39</v>
      </c>
      <c r="D1947" s="1" t="s">
        <v>92</v>
      </c>
      <c r="E1947" s="1" t="s">
        <v>603</v>
      </c>
      <c r="F1947" s="3">
        <v>4650</v>
      </c>
    </row>
    <row r="1948" spans="1:6">
      <c r="A1948" s="55">
        <v>41793</v>
      </c>
      <c r="B1948" s="1" t="s">
        <v>18</v>
      </c>
      <c r="C1948" s="1" t="s">
        <v>17</v>
      </c>
      <c r="D1948" s="1" t="s">
        <v>87</v>
      </c>
      <c r="E1948" s="1" t="s">
        <v>603</v>
      </c>
      <c r="F1948" s="3">
        <v>4612</v>
      </c>
    </row>
    <row r="1949" spans="1:6">
      <c r="A1949" s="55">
        <v>41794</v>
      </c>
      <c r="B1949" s="1" t="s">
        <v>11</v>
      </c>
      <c r="C1949" s="1" t="s">
        <v>52</v>
      </c>
      <c r="D1949" s="1" t="s">
        <v>612</v>
      </c>
      <c r="E1949" s="1" t="s">
        <v>611</v>
      </c>
      <c r="F1949" s="3">
        <v>4985</v>
      </c>
    </row>
    <row r="1950" spans="1:6">
      <c r="A1950" s="55">
        <v>41795</v>
      </c>
      <c r="B1950" s="1" t="s">
        <v>11</v>
      </c>
      <c r="C1950" s="1" t="s">
        <v>39</v>
      </c>
      <c r="D1950" s="1" t="s">
        <v>92</v>
      </c>
      <c r="E1950" s="1" t="s">
        <v>609</v>
      </c>
      <c r="F1950" s="3">
        <v>3854</v>
      </c>
    </row>
    <row r="1951" spans="1:6">
      <c r="A1951" s="55">
        <v>41796</v>
      </c>
      <c r="B1951" s="1" t="s">
        <v>18</v>
      </c>
      <c r="C1951" s="1" t="s">
        <v>17</v>
      </c>
      <c r="D1951" s="1" t="s">
        <v>87</v>
      </c>
      <c r="E1951" s="1" t="s">
        <v>606</v>
      </c>
      <c r="F1951" s="3">
        <v>3240</v>
      </c>
    </row>
    <row r="1952" spans="1:6">
      <c r="A1952" s="55">
        <v>41796</v>
      </c>
      <c r="B1952" s="1" t="s">
        <v>11</v>
      </c>
      <c r="C1952" s="1" t="s">
        <v>39</v>
      </c>
      <c r="D1952" s="1" t="s">
        <v>89</v>
      </c>
      <c r="E1952" s="1" t="s">
        <v>602</v>
      </c>
      <c r="F1952" s="3">
        <v>3343</v>
      </c>
    </row>
    <row r="1953" spans="1:6">
      <c r="A1953" s="55">
        <v>41797</v>
      </c>
      <c r="B1953" s="1" t="s">
        <v>11</v>
      </c>
      <c r="C1953" s="1" t="s">
        <v>52</v>
      </c>
      <c r="D1953" s="1" t="s">
        <v>86</v>
      </c>
      <c r="E1953" s="1" t="s">
        <v>607</v>
      </c>
      <c r="F1953" s="3">
        <v>1582</v>
      </c>
    </row>
    <row r="1954" spans="1:6">
      <c r="A1954" s="55">
        <v>41797</v>
      </c>
      <c r="B1954" s="1" t="s">
        <v>11</v>
      </c>
      <c r="C1954" s="1" t="s">
        <v>99</v>
      </c>
      <c r="D1954" s="1" t="s">
        <v>604</v>
      </c>
      <c r="E1954" s="1" t="s">
        <v>609</v>
      </c>
      <c r="F1954" s="3">
        <v>3560</v>
      </c>
    </row>
    <row r="1955" spans="1:6">
      <c r="A1955" s="55">
        <v>41797</v>
      </c>
      <c r="B1955" s="1" t="s">
        <v>11</v>
      </c>
      <c r="C1955" s="1" t="s">
        <v>39</v>
      </c>
      <c r="D1955" s="1" t="s">
        <v>92</v>
      </c>
      <c r="E1955" s="1" t="s">
        <v>605</v>
      </c>
      <c r="F1955" s="3">
        <v>1416</v>
      </c>
    </row>
    <row r="1956" spans="1:6">
      <c r="A1956" s="55">
        <v>41797</v>
      </c>
      <c r="B1956" s="1" t="s">
        <v>11</v>
      </c>
      <c r="C1956" s="1" t="s">
        <v>99</v>
      </c>
      <c r="D1956" s="1" t="s">
        <v>604</v>
      </c>
      <c r="E1956" s="1" t="s">
        <v>605</v>
      </c>
      <c r="F1956" s="3">
        <v>2038</v>
      </c>
    </row>
    <row r="1957" spans="1:6">
      <c r="A1957" s="55">
        <v>41798</v>
      </c>
      <c r="B1957" s="1" t="s">
        <v>11</v>
      </c>
      <c r="C1957" s="1" t="s">
        <v>52</v>
      </c>
      <c r="D1957" s="1" t="s">
        <v>612</v>
      </c>
      <c r="E1957" s="1" t="s">
        <v>602</v>
      </c>
      <c r="F1957" s="3">
        <v>4666</v>
      </c>
    </row>
    <row r="1958" spans="1:6">
      <c r="A1958" s="55">
        <v>41799</v>
      </c>
      <c r="B1958" s="1" t="s">
        <v>11</v>
      </c>
      <c r="C1958" s="1" t="s">
        <v>99</v>
      </c>
      <c r="D1958" s="1" t="s">
        <v>604</v>
      </c>
      <c r="E1958" s="1" t="s">
        <v>607</v>
      </c>
      <c r="F1958" s="3">
        <v>597</v>
      </c>
    </row>
    <row r="1959" spans="1:6">
      <c r="A1959" s="55">
        <v>41799</v>
      </c>
      <c r="B1959" s="1" t="s">
        <v>4</v>
      </c>
      <c r="C1959" s="1" t="s">
        <v>56</v>
      </c>
      <c r="D1959" s="1" t="s">
        <v>610</v>
      </c>
      <c r="E1959" s="1" t="s">
        <v>609</v>
      </c>
      <c r="F1959" s="3">
        <v>5527</v>
      </c>
    </row>
    <row r="1960" spans="1:6">
      <c r="A1960" s="55">
        <v>41800</v>
      </c>
      <c r="B1960" s="1" t="s">
        <v>11</v>
      </c>
      <c r="C1960" s="1" t="s">
        <v>52</v>
      </c>
      <c r="D1960" s="1" t="s">
        <v>86</v>
      </c>
      <c r="E1960" s="1" t="s">
        <v>608</v>
      </c>
      <c r="F1960" s="3">
        <v>2298</v>
      </c>
    </row>
    <row r="1961" spans="1:6">
      <c r="A1961" s="55">
        <v>41802</v>
      </c>
      <c r="B1961" s="1" t="s">
        <v>4</v>
      </c>
      <c r="C1961" s="1" t="s">
        <v>44</v>
      </c>
      <c r="D1961" s="1" t="s">
        <v>60</v>
      </c>
      <c r="E1961" s="1" t="s">
        <v>606</v>
      </c>
      <c r="F1961" s="3">
        <v>5694</v>
      </c>
    </row>
    <row r="1962" spans="1:6">
      <c r="A1962" s="55">
        <v>41804</v>
      </c>
      <c r="B1962" s="1" t="s">
        <v>4</v>
      </c>
      <c r="C1962" s="1" t="s">
        <v>56</v>
      </c>
      <c r="D1962" s="1" t="s">
        <v>610</v>
      </c>
      <c r="E1962" s="1" t="s">
        <v>606</v>
      </c>
      <c r="F1962" s="3">
        <v>1953</v>
      </c>
    </row>
    <row r="1963" spans="1:6">
      <c r="A1963" s="55">
        <v>41805</v>
      </c>
      <c r="B1963" s="1" t="s">
        <v>18</v>
      </c>
      <c r="C1963" s="1" t="s">
        <v>61</v>
      </c>
      <c r="D1963" s="1" t="s">
        <v>62</v>
      </c>
      <c r="E1963" s="1" t="s">
        <v>606</v>
      </c>
      <c r="F1963" s="3">
        <v>3116</v>
      </c>
    </row>
    <row r="1964" spans="1:6">
      <c r="A1964" s="55">
        <v>41805</v>
      </c>
      <c r="B1964" s="1" t="s">
        <v>11</v>
      </c>
      <c r="C1964" s="1" t="s">
        <v>39</v>
      </c>
      <c r="D1964" s="1" t="s">
        <v>92</v>
      </c>
      <c r="E1964" s="1" t="s">
        <v>611</v>
      </c>
      <c r="F1964" s="3">
        <v>4421</v>
      </c>
    </row>
    <row r="1965" spans="1:6">
      <c r="A1965" s="55">
        <v>41806</v>
      </c>
      <c r="B1965" s="1" t="s">
        <v>601</v>
      </c>
      <c r="C1965" s="1" t="s">
        <v>29</v>
      </c>
      <c r="D1965" s="1" t="s">
        <v>31</v>
      </c>
      <c r="E1965" s="1" t="s">
        <v>611</v>
      </c>
      <c r="F1965" s="3">
        <v>2583</v>
      </c>
    </row>
    <row r="1966" spans="1:6">
      <c r="A1966" s="55">
        <v>41806</v>
      </c>
      <c r="B1966" s="1" t="s">
        <v>4</v>
      </c>
      <c r="C1966" s="1" t="s">
        <v>3</v>
      </c>
      <c r="D1966" s="1" t="s">
        <v>70</v>
      </c>
      <c r="E1966" s="1" t="s">
        <v>603</v>
      </c>
      <c r="F1966" s="3">
        <v>2499</v>
      </c>
    </row>
    <row r="1967" spans="1:6">
      <c r="A1967" s="55">
        <v>41807</v>
      </c>
      <c r="B1967" s="1" t="s">
        <v>11</v>
      </c>
      <c r="C1967" s="1" t="s">
        <v>39</v>
      </c>
      <c r="D1967" s="1" t="s">
        <v>92</v>
      </c>
      <c r="E1967" s="1" t="s">
        <v>611</v>
      </c>
      <c r="F1967" s="3">
        <v>6347</v>
      </c>
    </row>
    <row r="1968" spans="1:6">
      <c r="A1968" s="55">
        <v>41807</v>
      </c>
      <c r="B1968" s="1" t="s">
        <v>11</v>
      </c>
      <c r="C1968" s="1" t="s">
        <v>52</v>
      </c>
      <c r="D1968" s="1" t="s">
        <v>612</v>
      </c>
      <c r="E1968" s="1" t="s">
        <v>608</v>
      </c>
      <c r="F1968" s="3">
        <v>1248</v>
      </c>
    </row>
    <row r="1969" spans="1:6">
      <c r="A1969" s="55">
        <v>41809</v>
      </c>
      <c r="B1969" s="1" t="s">
        <v>11</v>
      </c>
      <c r="C1969" s="1" t="s">
        <v>99</v>
      </c>
      <c r="D1969" s="1" t="s">
        <v>604</v>
      </c>
      <c r="E1969" s="1" t="s">
        <v>603</v>
      </c>
      <c r="F1969" s="3">
        <v>2704</v>
      </c>
    </row>
    <row r="1970" spans="1:6">
      <c r="A1970" s="55">
        <v>41810</v>
      </c>
      <c r="B1970" s="1" t="s">
        <v>11</v>
      </c>
      <c r="C1970" s="1" t="s">
        <v>99</v>
      </c>
      <c r="D1970" s="1" t="s">
        <v>604</v>
      </c>
      <c r="E1970" s="1" t="s">
        <v>605</v>
      </c>
      <c r="F1970" s="3">
        <v>6220</v>
      </c>
    </row>
    <row r="1971" spans="1:6">
      <c r="A1971" s="55">
        <v>41810</v>
      </c>
      <c r="B1971" s="1" t="s">
        <v>11</v>
      </c>
      <c r="C1971" s="1" t="s">
        <v>39</v>
      </c>
      <c r="D1971" s="1" t="s">
        <v>92</v>
      </c>
      <c r="E1971" s="1" t="s">
        <v>607</v>
      </c>
      <c r="F1971" s="3">
        <v>4585</v>
      </c>
    </row>
    <row r="1972" spans="1:6">
      <c r="A1972" s="55">
        <v>41811</v>
      </c>
      <c r="B1972" s="1" t="s">
        <v>18</v>
      </c>
      <c r="C1972" s="1" t="s">
        <v>61</v>
      </c>
      <c r="D1972" s="1" t="s">
        <v>62</v>
      </c>
      <c r="E1972" s="1" t="s">
        <v>611</v>
      </c>
      <c r="F1972" s="3">
        <v>4641</v>
      </c>
    </row>
    <row r="1973" spans="1:6">
      <c r="A1973" s="55">
        <v>41812</v>
      </c>
      <c r="B1973" s="1" t="s">
        <v>11</v>
      </c>
      <c r="C1973" s="1" t="s">
        <v>39</v>
      </c>
      <c r="D1973" s="1" t="s">
        <v>92</v>
      </c>
      <c r="E1973" s="1" t="s">
        <v>607</v>
      </c>
      <c r="F1973" s="3">
        <v>1977</v>
      </c>
    </row>
    <row r="1974" spans="1:6">
      <c r="A1974" s="55">
        <v>41812</v>
      </c>
      <c r="B1974" s="1" t="s">
        <v>11</v>
      </c>
      <c r="C1974" s="1" t="s">
        <v>52</v>
      </c>
      <c r="D1974" s="1" t="s">
        <v>86</v>
      </c>
      <c r="E1974" s="1" t="s">
        <v>602</v>
      </c>
      <c r="F1974" s="3">
        <v>5410</v>
      </c>
    </row>
    <row r="1975" spans="1:6">
      <c r="A1975" s="55">
        <v>41813</v>
      </c>
      <c r="B1975" s="1" t="s">
        <v>11</v>
      </c>
      <c r="C1975" s="1" t="s">
        <v>39</v>
      </c>
      <c r="D1975" s="1" t="s">
        <v>92</v>
      </c>
      <c r="E1975" s="1" t="s">
        <v>600</v>
      </c>
      <c r="F1975" s="3">
        <v>3209</v>
      </c>
    </row>
    <row r="1976" spans="1:6">
      <c r="A1976" s="55">
        <v>41813</v>
      </c>
      <c r="B1976" s="1" t="s">
        <v>11</v>
      </c>
      <c r="C1976" s="1" t="s">
        <v>39</v>
      </c>
      <c r="D1976" s="1" t="s">
        <v>50</v>
      </c>
      <c r="E1976" s="1" t="s">
        <v>600</v>
      </c>
      <c r="F1976" s="3">
        <v>4595</v>
      </c>
    </row>
    <row r="1977" spans="1:6">
      <c r="A1977" s="55">
        <v>41815</v>
      </c>
      <c r="B1977" s="1" t="s">
        <v>11</v>
      </c>
      <c r="C1977" s="1" t="s">
        <v>39</v>
      </c>
      <c r="D1977" s="1" t="s">
        <v>92</v>
      </c>
      <c r="E1977" s="1" t="s">
        <v>607</v>
      </c>
      <c r="F1977" s="3">
        <v>5108</v>
      </c>
    </row>
    <row r="1978" spans="1:6">
      <c r="A1978" s="55">
        <v>41816</v>
      </c>
      <c r="B1978" s="1" t="s">
        <v>601</v>
      </c>
      <c r="C1978" s="1" t="s">
        <v>29</v>
      </c>
      <c r="D1978" s="1" t="s">
        <v>31</v>
      </c>
      <c r="E1978" s="1" t="s">
        <v>600</v>
      </c>
      <c r="F1978" s="3">
        <v>1640</v>
      </c>
    </row>
    <row r="1979" spans="1:6">
      <c r="A1979" s="55">
        <v>41817</v>
      </c>
      <c r="B1979" s="1" t="s">
        <v>11</v>
      </c>
      <c r="C1979" s="1" t="s">
        <v>99</v>
      </c>
      <c r="D1979" s="1" t="s">
        <v>604</v>
      </c>
      <c r="E1979" s="1" t="s">
        <v>602</v>
      </c>
      <c r="F1979" s="3">
        <v>2005</v>
      </c>
    </row>
    <row r="1980" spans="1:6">
      <c r="A1980" s="55">
        <v>41817</v>
      </c>
      <c r="B1980" s="1" t="s">
        <v>11</v>
      </c>
      <c r="C1980" s="1" t="s">
        <v>39</v>
      </c>
      <c r="D1980" s="1" t="s">
        <v>50</v>
      </c>
      <c r="E1980" s="1" t="s">
        <v>611</v>
      </c>
      <c r="F1980" s="3">
        <v>5132</v>
      </c>
    </row>
    <row r="1981" spans="1:6">
      <c r="A1981" s="55">
        <v>41817</v>
      </c>
      <c r="B1981" s="1" t="s">
        <v>601</v>
      </c>
      <c r="C1981" s="1" t="s">
        <v>29</v>
      </c>
      <c r="D1981" s="1" t="s">
        <v>31</v>
      </c>
      <c r="E1981" s="1" t="s">
        <v>602</v>
      </c>
      <c r="F1981" s="3">
        <v>2996</v>
      </c>
    </row>
    <row r="1982" spans="1:6">
      <c r="A1982" s="55">
        <v>41818</v>
      </c>
      <c r="B1982" s="1" t="s">
        <v>11</v>
      </c>
      <c r="C1982" s="1" t="s">
        <v>39</v>
      </c>
      <c r="D1982" s="1" t="s">
        <v>89</v>
      </c>
      <c r="E1982" s="1" t="s">
        <v>611</v>
      </c>
      <c r="F1982" s="3">
        <v>5665</v>
      </c>
    </row>
    <row r="1983" spans="1:6">
      <c r="A1983" s="55">
        <v>41818</v>
      </c>
      <c r="B1983" s="1" t="s">
        <v>11</v>
      </c>
      <c r="C1983" s="1" t="s">
        <v>99</v>
      </c>
      <c r="D1983" s="1" t="s">
        <v>604</v>
      </c>
      <c r="E1983" s="1" t="s">
        <v>602</v>
      </c>
      <c r="F1983" s="3">
        <v>1201</v>
      </c>
    </row>
    <row r="1984" spans="1:6">
      <c r="A1984" s="55">
        <v>41818</v>
      </c>
      <c r="B1984" s="1" t="s">
        <v>11</v>
      </c>
      <c r="C1984" s="1" t="s">
        <v>52</v>
      </c>
      <c r="D1984" s="1" t="s">
        <v>86</v>
      </c>
      <c r="E1984" s="1" t="s">
        <v>605</v>
      </c>
      <c r="F1984" s="3">
        <v>4058</v>
      </c>
    </row>
    <row r="1985" spans="1:6">
      <c r="A1985" s="55">
        <v>41820</v>
      </c>
      <c r="B1985" s="1" t="s">
        <v>4</v>
      </c>
      <c r="C1985" s="1" t="s">
        <v>3</v>
      </c>
      <c r="D1985" s="1" t="s">
        <v>70</v>
      </c>
      <c r="E1985" s="1" t="s">
        <v>606</v>
      </c>
      <c r="F1985" s="3">
        <v>1833</v>
      </c>
    </row>
    <row r="1986" spans="1:6">
      <c r="A1986" s="55">
        <v>41821</v>
      </c>
      <c r="B1986" s="1" t="s">
        <v>4</v>
      </c>
      <c r="C1986" s="1" t="s">
        <v>56</v>
      </c>
      <c r="D1986" s="1" t="s">
        <v>610</v>
      </c>
      <c r="E1986" s="1" t="s">
        <v>608</v>
      </c>
      <c r="F1986" s="3">
        <v>2948</v>
      </c>
    </row>
    <row r="1987" spans="1:6">
      <c r="A1987" s="55">
        <v>41822</v>
      </c>
      <c r="B1987" s="1" t="s">
        <v>11</v>
      </c>
      <c r="C1987" s="1" t="s">
        <v>52</v>
      </c>
      <c r="D1987" s="1" t="s">
        <v>86</v>
      </c>
      <c r="E1987" s="1" t="s">
        <v>603</v>
      </c>
      <c r="F1987" s="3">
        <v>705</v>
      </c>
    </row>
    <row r="1988" spans="1:6">
      <c r="A1988" s="55">
        <v>41822</v>
      </c>
      <c r="B1988" s="1" t="s">
        <v>11</v>
      </c>
      <c r="C1988" s="1" t="s">
        <v>52</v>
      </c>
      <c r="D1988" s="1" t="s">
        <v>612</v>
      </c>
      <c r="E1988" s="1" t="s">
        <v>600</v>
      </c>
      <c r="F1988" s="3">
        <v>806</v>
      </c>
    </row>
    <row r="1989" spans="1:6">
      <c r="A1989" s="55">
        <v>41822</v>
      </c>
      <c r="B1989" s="1" t="s">
        <v>11</v>
      </c>
      <c r="C1989" s="1" t="s">
        <v>52</v>
      </c>
      <c r="D1989" s="1" t="s">
        <v>86</v>
      </c>
      <c r="E1989" s="1" t="s">
        <v>605</v>
      </c>
      <c r="F1989" s="3">
        <v>739</v>
      </c>
    </row>
    <row r="1990" spans="1:6">
      <c r="A1990" s="55">
        <v>41822</v>
      </c>
      <c r="B1990" s="1" t="s">
        <v>18</v>
      </c>
      <c r="C1990" s="1" t="s">
        <v>17</v>
      </c>
      <c r="D1990" s="1" t="s">
        <v>87</v>
      </c>
      <c r="E1990" s="1" t="s">
        <v>607</v>
      </c>
      <c r="F1990" s="3">
        <v>5789</v>
      </c>
    </row>
    <row r="1991" spans="1:6">
      <c r="A1991" s="55">
        <v>41823</v>
      </c>
      <c r="B1991" s="1" t="s">
        <v>11</v>
      </c>
      <c r="C1991" s="1" t="s">
        <v>99</v>
      </c>
      <c r="D1991" s="1" t="s">
        <v>604</v>
      </c>
      <c r="E1991" s="1" t="s">
        <v>603</v>
      </c>
      <c r="F1991" s="3">
        <v>1990</v>
      </c>
    </row>
    <row r="1992" spans="1:6">
      <c r="A1992" s="55">
        <v>41824</v>
      </c>
      <c r="B1992" s="1" t="s">
        <v>18</v>
      </c>
      <c r="C1992" s="1" t="s">
        <v>17</v>
      </c>
      <c r="D1992" s="1" t="s">
        <v>87</v>
      </c>
      <c r="E1992" s="1" t="s">
        <v>607</v>
      </c>
      <c r="F1992" s="3">
        <v>3768</v>
      </c>
    </row>
    <row r="1993" spans="1:6">
      <c r="A1993" s="55">
        <v>41824</v>
      </c>
      <c r="B1993" s="1" t="s">
        <v>4</v>
      </c>
      <c r="C1993" s="1" t="s">
        <v>44</v>
      </c>
      <c r="D1993" s="1" t="s">
        <v>60</v>
      </c>
      <c r="E1993" s="1" t="s">
        <v>608</v>
      </c>
      <c r="F1993" s="3">
        <v>5412</v>
      </c>
    </row>
    <row r="1994" spans="1:6">
      <c r="A1994" s="55">
        <v>41825</v>
      </c>
      <c r="B1994" s="1" t="s">
        <v>601</v>
      </c>
      <c r="C1994" s="1" t="s">
        <v>29</v>
      </c>
      <c r="D1994" s="1" t="s">
        <v>31</v>
      </c>
      <c r="E1994" s="1" t="s">
        <v>605</v>
      </c>
      <c r="F1994" s="3">
        <v>5598</v>
      </c>
    </row>
    <row r="1995" spans="1:6">
      <c r="A1995" s="55">
        <v>41825</v>
      </c>
      <c r="B1995" s="1" t="s">
        <v>601</v>
      </c>
      <c r="C1995" s="1" t="s">
        <v>29</v>
      </c>
      <c r="D1995" s="1" t="s">
        <v>31</v>
      </c>
      <c r="E1995" s="1" t="s">
        <v>603</v>
      </c>
      <c r="F1995" s="3">
        <v>4929</v>
      </c>
    </row>
    <row r="1996" spans="1:6">
      <c r="A1996" s="55">
        <v>41826</v>
      </c>
      <c r="B1996" s="1" t="s">
        <v>11</v>
      </c>
      <c r="C1996" s="1" t="s">
        <v>52</v>
      </c>
      <c r="D1996" s="1" t="s">
        <v>86</v>
      </c>
      <c r="E1996" s="1" t="s">
        <v>609</v>
      </c>
      <c r="F1996" s="3">
        <v>1700</v>
      </c>
    </row>
    <row r="1997" spans="1:6">
      <c r="A1997" s="55">
        <v>41826</v>
      </c>
      <c r="B1997" s="1" t="s">
        <v>11</v>
      </c>
      <c r="C1997" s="1" t="s">
        <v>39</v>
      </c>
      <c r="D1997" s="1" t="s">
        <v>92</v>
      </c>
      <c r="E1997" s="1" t="s">
        <v>603</v>
      </c>
      <c r="F1997" s="3">
        <v>454</v>
      </c>
    </row>
    <row r="1998" spans="1:6">
      <c r="A1998" s="55">
        <v>41827</v>
      </c>
      <c r="B1998" s="1" t="s">
        <v>4</v>
      </c>
      <c r="C1998" s="1" t="s">
        <v>3</v>
      </c>
      <c r="D1998" s="1" t="s">
        <v>58</v>
      </c>
      <c r="E1998" s="1" t="s">
        <v>611</v>
      </c>
      <c r="F1998" s="3">
        <v>5620</v>
      </c>
    </row>
    <row r="1999" spans="1:6">
      <c r="A1999" s="55">
        <v>41828</v>
      </c>
      <c r="B1999" s="1" t="s">
        <v>4</v>
      </c>
      <c r="C1999" s="1" t="s">
        <v>44</v>
      </c>
      <c r="D1999" s="1" t="s">
        <v>60</v>
      </c>
      <c r="E1999" s="1" t="s">
        <v>607</v>
      </c>
      <c r="F1999" s="3">
        <v>1023</v>
      </c>
    </row>
    <row r="2000" spans="1:6">
      <c r="A2000" s="55">
        <v>41828</v>
      </c>
      <c r="B2000" s="1" t="s">
        <v>4</v>
      </c>
      <c r="C2000" s="1" t="s">
        <v>56</v>
      </c>
      <c r="D2000" s="1" t="s">
        <v>610</v>
      </c>
      <c r="E2000" s="1" t="s">
        <v>607</v>
      </c>
      <c r="F2000" s="3">
        <v>5293</v>
      </c>
    </row>
    <row r="2001" spans="1:6">
      <c r="A2001" s="55">
        <v>41829</v>
      </c>
      <c r="B2001" s="1" t="s">
        <v>11</v>
      </c>
      <c r="C2001" s="1" t="s">
        <v>39</v>
      </c>
      <c r="D2001" s="1" t="s">
        <v>92</v>
      </c>
      <c r="E2001" s="1" t="s">
        <v>602</v>
      </c>
      <c r="F2001" s="3">
        <v>2293</v>
      </c>
    </row>
    <row r="2002" spans="1:6">
      <c r="A2002" s="55">
        <v>41830</v>
      </c>
      <c r="B2002" s="1" t="s">
        <v>4</v>
      </c>
      <c r="C2002" s="1" t="s">
        <v>44</v>
      </c>
      <c r="D2002" s="1" t="s">
        <v>60</v>
      </c>
      <c r="E2002" s="1" t="s">
        <v>606</v>
      </c>
      <c r="F2002" s="3">
        <v>5991</v>
      </c>
    </row>
    <row r="2003" spans="1:6">
      <c r="A2003" s="55">
        <v>41831</v>
      </c>
      <c r="B2003" s="1" t="s">
        <v>4</v>
      </c>
      <c r="C2003" s="1" t="s">
        <v>3</v>
      </c>
      <c r="D2003" s="1" t="s">
        <v>58</v>
      </c>
      <c r="E2003" s="1" t="s">
        <v>605</v>
      </c>
      <c r="F2003" s="3">
        <v>3043</v>
      </c>
    </row>
    <row r="2004" spans="1:6">
      <c r="A2004" s="55">
        <v>41831</v>
      </c>
      <c r="B2004" s="1" t="s">
        <v>11</v>
      </c>
      <c r="C2004" s="1" t="s">
        <v>39</v>
      </c>
      <c r="D2004" s="1" t="s">
        <v>92</v>
      </c>
      <c r="E2004" s="1" t="s">
        <v>609</v>
      </c>
      <c r="F2004" s="3">
        <v>2749</v>
      </c>
    </row>
    <row r="2005" spans="1:6">
      <c r="A2005" s="55">
        <v>41832</v>
      </c>
      <c r="B2005" s="1" t="s">
        <v>11</v>
      </c>
      <c r="C2005" s="1" t="s">
        <v>52</v>
      </c>
      <c r="D2005" s="1" t="s">
        <v>86</v>
      </c>
      <c r="E2005" s="1" t="s">
        <v>609</v>
      </c>
      <c r="F2005" s="3">
        <v>4082</v>
      </c>
    </row>
    <row r="2006" spans="1:6">
      <c r="A2006" s="55">
        <v>41835</v>
      </c>
      <c r="B2006" s="1" t="s">
        <v>4</v>
      </c>
      <c r="C2006" s="1" t="s">
        <v>44</v>
      </c>
      <c r="D2006" s="1" t="s">
        <v>60</v>
      </c>
      <c r="E2006" s="1" t="s">
        <v>603</v>
      </c>
      <c r="F2006" s="3">
        <v>1719</v>
      </c>
    </row>
    <row r="2007" spans="1:6">
      <c r="A2007" s="55">
        <v>41835</v>
      </c>
      <c r="B2007" s="1" t="s">
        <v>4</v>
      </c>
      <c r="C2007" s="1" t="s">
        <v>3</v>
      </c>
      <c r="D2007" s="1" t="s">
        <v>58</v>
      </c>
      <c r="E2007" s="1" t="s">
        <v>608</v>
      </c>
      <c r="F2007" s="3">
        <v>5612</v>
      </c>
    </row>
    <row r="2008" spans="1:6">
      <c r="A2008" s="55">
        <v>41836</v>
      </c>
      <c r="B2008" s="1" t="s">
        <v>11</v>
      </c>
      <c r="C2008" s="1" t="s">
        <v>99</v>
      </c>
      <c r="D2008" s="1" t="s">
        <v>604</v>
      </c>
      <c r="E2008" s="1" t="s">
        <v>611</v>
      </c>
      <c r="F2008" s="3">
        <v>3206</v>
      </c>
    </row>
    <row r="2009" spans="1:6">
      <c r="A2009" s="55">
        <v>41837</v>
      </c>
      <c r="B2009" s="1" t="s">
        <v>18</v>
      </c>
      <c r="C2009" s="1" t="s">
        <v>61</v>
      </c>
      <c r="D2009" s="1" t="s">
        <v>62</v>
      </c>
      <c r="E2009" s="1" t="s">
        <v>607</v>
      </c>
      <c r="F2009" s="3">
        <v>3395</v>
      </c>
    </row>
    <row r="2010" spans="1:6">
      <c r="A2010" s="55">
        <v>41839</v>
      </c>
      <c r="B2010" s="1" t="s">
        <v>18</v>
      </c>
      <c r="C2010" s="1" t="s">
        <v>17</v>
      </c>
      <c r="D2010" s="1" t="s">
        <v>87</v>
      </c>
      <c r="E2010" s="1" t="s">
        <v>600</v>
      </c>
      <c r="F2010" s="3">
        <v>4161</v>
      </c>
    </row>
    <row r="2011" spans="1:6">
      <c r="A2011" s="55">
        <v>41839</v>
      </c>
      <c r="B2011" s="1" t="s">
        <v>11</v>
      </c>
      <c r="C2011" s="1" t="s">
        <v>99</v>
      </c>
      <c r="D2011" s="1" t="s">
        <v>604</v>
      </c>
      <c r="E2011" s="1" t="s">
        <v>600</v>
      </c>
      <c r="F2011" s="3">
        <v>2389</v>
      </c>
    </row>
    <row r="2012" spans="1:6">
      <c r="A2012" s="55">
        <v>41839</v>
      </c>
      <c r="B2012" s="1" t="s">
        <v>11</v>
      </c>
      <c r="C2012" s="1" t="s">
        <v>39</v>
      </c>
      <c r="D2012" s="1" t="s">
        <v>92</v>
      </c>
      <c r="E2012" s="1" t="s">
        <v>605</v>
      </c>
      <c r="F2012" s="3">
        <v>1935</v>
      </c>
    </row>
    <row r="2013" spans="1:6">
      <c r="A2013" s="55">
        <v>41840</v>
      </c>
      <c r="B2013" s="1" t="s">
        <v>11</v>
      </c>
      <c r="C2013" s="1" t="s">
        <v>39</v>
      </c>
      <c r="D2013" s="1" t="s">
        <v>92</v>
      </c>
      <c r="E2013" s="1" t="s">
        <v>600</v>
      </c>
      <c r="F2013" s="3">
        <v>3929</v>
      </c>
    </row>
    <row r="2014" spans="1:6">
      <c r="A2014" s="55">
        <v>41840</v>
      </c>
      <c r="B2014" s="1" t="s">
        <v>4</v>
      </c>
      <c r="C2014" s="1" t="s">
        <v>44</v>
      </c>
      <c r="D2014" s="1" t="s">
        <v>60</v>
      </c>
      <c r="E2014" s="1" t="s">
        <v>607</v>
      </c>
      <c r="F2014" s="3">
        <v>1987</v>
      </c>
    </row>
    <row r="2015" spans="1:6">
      <c r="A2015" s="55">
        <v>41841</v>
      </c>
      <c r="B2015" s="1" t="s">
        <v>11</v>
      </c>
      <c r="C2015" s="1" t="s">
        <v>39</v>
      </c>
      <c r="D2015" s="1" t="s">
        <v>92</v>
      </c>
      <c r="E2015" s="1" t="s">
        <v>611</v>
      </c>
      <c r="F2015" s="3">
        <v>1771</v>
      </c>
    </row>
    <row r="2016" spans="1:6">
      <c r="A2016" s="55">
        <v>41841</v>
      </c>
      <c r="B2016" s="1" t="s">
        <v>11</v>
      </c>
      <c r="C2016" s="1" t="s">
        <v>39</v>
      </c>
      <c r="D2016" s="1" t="s">
        <v>89</v>
      </c>
      <c r="E2016" s="1" t="s">
        <v>602</v>
      </c>
      <c r="F2016" s="3">
        <v>3380</v>
      </c>
    </row>
    <row r="2017" spans="1:6">
      <c r="A2017" s="55">
        <v>41841</v>
      </c>
      <c r="B2017" s="1" t="s">
        <v>18</v>
      </c>
      <c r="C2017" s="1" t="s">
        <v>61</v>
      </c>
      <c r="D2017" s="1" t="s">
        <v>62</v>
      </c>
      <c r="E2017" s="1" t="s">
        <v>608</v>
      </c>
      <c r="F2017" s="3">
        <v>6052</v>
      </c>
    </row>
    <row r="2018" spans="1:6">
      <c r="A2018" s="55">
        <v>41842</v>
      </c>
      <c r="B2018" s="1" t="s">
        <v>11</v>
      </c>
      <c r="C2018" s="1" t="s">
        <v>52</v>
      </c>
      <c r="D2018" s="1" t="s">
        <v>86</v>
      </c>
      <c r="E2018" s="1" t="s">
        <v>605</v>
      </c>
      <c r="F2018" s="3">
        <v>6208</v>
      </c>
    </row>
    <row r="2019" spans="1:6">
      <c r="A2019" s="55">
        <v>41844</v>
      </c>
      <c r="B2019" s="1" t="s">
        <v>601</v>
      </c>
      <c r="C2019" s="1" t="s">
        <v>29</v>
      </c>
      <c r="D2019" s="1" t="s">
        <v>31</v>
      </c>
      <c r="E2019" s="1" t="s">
        <v>609</v>
      </c>
      <c r="F2019" s="3">
        <v>2093</v>
      </c>
    </row>
    <row r="2020" spans="1:6">
      <c r="A2020" s="55">
        <v>41845</v>
      </c>
      <c r="B2020" s="1" t="s">
        <v>4</v>
      </c>
      <c r="C2020" s="1" t="s">
        <v>3</v>
      </c>
      <c r="D2020" s="1" t="s">
        <v>70</v>
      </c>
      <c r="E2020" s="1" t="s">
        <v>607</v>
      </c>
      <c r="F2020" s="3">
        <v>1813</v>
      </c>
    </row>
    <row r="2021" spans="1:6">
      <c r="A2021" s="55">
        <v>41845</v>
      </c>
      <c r="B2021" s="1" t="s">
        <v>4</v>
      </c>
      <c r="C2021" s="1" t="s">
        <v>44</v>
      </c>
      <c r="D2021" s="1" t="s">
        <v>60</v>
      </c>
      <c r="E2021" s="1" t="s">
        <v>609</v>
      </c>
      <c r="F2021" s="3">
        <v>1003</v>
      </c>
    </row>
    <row r="2022" spans="1:6">
      <c r="A2022" s="55">
        <v>41845</v>
      </c>
      <c r="B2022" s="1" t="s">
        <v>11</v>
      </c>
      <c r="C2022" s="1" t="s">
        <v>99</v>
      </c>
      <c r="D2022" s="1" t="s">
        <v>604</v>
      </c>
      <c r="E2022" s="1" t="s">
        <v>608</v>
      </c>
      <c r="F2022" s="3">
        <v>5029</v>
      </c>
    </row>
    <row r="2023" spans="1:6">
      <c r="A2023" s="55">
        <v>41845</v>
      </c>
      <c r="B2023" s="1" t="s">
        <v>11</v>
      </c>
      <c r="C2023" s="1" t="s">
        <v>39</v>
      </c>
      <c r="D2023" s="1" t="s">
        <v>92</v>
      </c>
      <c r="E2023" s="1" t="s">
        <v>608</v>
      </c>
      <c r="F2023" s="3">
        <v>4247</v>
      </c>
    </row>
    <row r="2024" spans="1:6">
      <c r="A2024" s="55">
        <v>41846</v>
      </c>
      <c r="B2024" s="1" t="s">
        <v>11</v>
      </c>
      <c r="C2024" s="1" t="s">
        <v>52</v>
      </c>
      <c r="D2024" s="1" t="s">
        <v>612</v>
      </c>
      <c r="E2024" s="1" t="s">
        <v>602</v>
      </c>
      <c r="F2024" s="3">
        <v>3554</v>
      </c>
    </row>
    <row r="2025" spans="1:6">
      <c r="A2025" s="55">
        <v>41846</v>
      </c>
      <c r="B2025" s="1" t="s">
        <v>4</v>
      </c>
      <c r="C2025" s="1" t="s">
        <v>3</v>
      </c>
      <c r="D2025" s="1" t="s">
        <v>58</v>
      </c>
      <c r="E2025" s="1" t="s">
        <v>611</v>
      </c>
      <c r="F2025" s="3">
        <v>4801</v>
      </c>
    </row>
    <row r="2026" spans="1:6">
      <c r="A2026" s="55">
        <v>41847</v>
      </c>
      <c r="B2026" s="1" t="s">
        <v>11</v>
      </c>
      <c r="C2026" s="1" t="s">
        <v>39</v>
      </c>
      <c r="D2026" s="1" t="s">
        <v>50</v>
      </c>
      <c r="E2026" s="1" t="s">
        <v>602</v>
      </c>
      <c r="F2026" s="3">
        <v>4074</v>
      </c>
    </row>
    <row r="2027" spans="1:6">
      <c r="A2027" s="55">
        <v>41848</v>
      </c>
      <c r="B2027" s="1" t="s">
        <v>11</v>
      </c>
      <c r="C2027" s="1" t="s">
        <v>39</v>
      </c>
      <c r="D2027" s="1" t="s">
        <v>92</v>
      </c>
      <c r="E2027" s="1" t="s">
        <v>611</v>
      </c>
      <c r="F2027" s="3">
        <v>3531</v>
      </c>
    </row>
    <row r="2028" spans="1:6">
      <c r="A2028" s="55">
        <v>41848</v>
      </c>
      <c r="B2028" s="1" t="s">
        <v>18</v>
      </c>
      <c r="C2028" s="1" t="s">
        <v>17</v>
      </c>
      <c r="D2028" s="1" t="s">
        <v>87</v>
      </c>
      <c r="E2028" s="1" t="s">
        <v>606</v>
      </c>
      <c r="F2028" s="3">
        <v>3574</v>
      </c>
    </row>
    <row r="2029" spans="1:6">
      <c r="A2029" s="55">
        <v>41848</v>
      </c>
      <c r="B2029" s="1" t="s">
        <v>11</v>
      </c>
      <c r="C2029" s="1" t="s">
        <v>52</v>
      </c>
      <c r="D2029" s="1" t="s">
        <v>612</v>
      </c>
      <c r="E2029" s="1" t="s">
        <v>606</v>
      </c>
      <c r="F2029" s="3">
        <v>5839</v>
      </c>
    </row>
    <row r="2030" spans="1:6">
      <c r="A2030" s="55">
        <v>41850</v>
      </c>
      <c r="B2030" s="1" t="s">
        <v>11</v>
      </c>
      <c r="C2030" s="1" t="s">
        <v>39</v>
      </c>
      <c r="D2030" s="1" t="s">
        <v>92</v>
      </c>
      <c r="E2030" s="1" t="s">
        <v>607</v>
      </c>
      <c r="F2030" s="3">
        <v>2090</v>
      </c>
    </row>
    <row r="2031" spans="1:6">
      <c r="A2031" s="55">
        <v>41851</v>
      </c>
      <c r="B2031" s="1" t="s">
        <v>11</v>
      </c>
      <c r="C2031" s="1" t="s">
        <v>52</v>
      </c>
      <c r="D2031" s="1" t="s">
        <v>86</v>
      </c>
      <c r="E2031" s="1" t="s">
        <v>602</v>
      </c>
      <c r="F2031" s="3">
        <v>4186</v>
      </c>
    </row>
    <row r="2032" spans="1:6">
      <c r="A2032" s="55">
        <v>41852</v>
      </c>
      <c r="B2032" s="1" t="s">
        <v>4</v>
      </c>
      <c r="C2032" s="1" t="s">
        <v>3</v>
      </c>
      <c r="D2032" s="1" t="s">
        <v>58</v>
      </c>
      <c r="E2032" s="1" t="s">
        <v>609</v>
      </c>
      <c r="F2032" s="3">
        <v>4222</v>
      </c>
    </row>
    <row r="2033" spans="1:6">
      <c r="A2033" s="55">
        <v>41852</v>
      </c>
      <c r="B2033" s="1" t="s">
        <v>11</v>
      </c>
      <c r="C2033" s="1" t="s">
        <v>52</v>
      </c>
      <c r="D2033" s="1" t="s">
        <v>86</v>
      </c>
      <c r="E2033" s="1" t="s">
        <v>607</v>
      </c>
      <c r="F2033" s="3">
        <v>2738</v>
      </c>
    </row>
    <row r="2034" spans="1:6">
      <c r="A2034" s="55">
        <v>41853</v>
      </c>
      <c r="B2034" s="1" t="s">
        <v>4</v>
      </c>
      <c r="C2034" s="1" t="s">
        <v>3</v>
      </c>
      <c r="D2034" s="1" t="s">
        <v>70</v>
      </c>
      <c r="E2034" s="1" t="s">
        <v>608</v>
      </c>
      <c r="F2034" s="3">
        <v>4535</v>
      </c>
    </row>
    <row r="2035" spans="1:6">
      <c r="A2035" s="55">
        <v>41855</v>
      </c>
      <c r="B2035" s="1" t="s">
        <v>11</v>
      </c>
      <c r="C2035" s="1" t="s">
        <v>52</v>
      </c>
      <c r="D2035" s="1" t="s">
        <v>612</v>
      </c>
      <c r="E2035" s="1" t="s">
        <v>608</v>
      </c>
      <c r="F2035" s="3">
        <v>4689</v>
      </c>
    </row>
    <row r="2036" spans="1:6">
      <c r="A2036" s="55">
        <v>41856</v>
      </c>
      <c r="B2036" s="1" t="s">
        <v>11</v>
      </c>
      <c r="C2036" s="1" t="s">
        <v>52</v>
      </c>
      <c r="D2036" s="1" t="s">
        <v>86</v>
      </c>
      <c r="E2036" s="1" t="s">
        <v>606</v>
      </c>
      <c r="F2036" s="3">
        <v>5244</v>
      </c>
    </row>
    <row r="2037" spans="1:6">
      <c r="A2037" s="55">
        <v>41857</v>
      </c>
      <c r="B2037" s="1" t="s">
        <v>11</v>
      </c>
      <c r="C2037" s="1" t="s">
        <v>99</v>
      </c>
      <c r="D2037" s="1" t="s">
        <v>604</v>
      </c>
      <c r="E2037" s="1" t="s">
        <v>609</v>
      </c>
      <c r="F2037" s="3">
        <v>2760</v>
      </c>
    </row>
    <row r="2038" spans="1:6">
      <c r="A2038" s="55">
        <v>41857</v>
      </c>
      <c r="B2038" s="1" t="s">
        <v>11</v>
      </c>
      <c r="C2038" s="1" t="s">
        <v>52</v>
      </c>
      <c r="D2038" s="1" t="s">
        <v>86</v>
      </c>
      <c r="E2038" s="1" t="s">
        <v>606</v>
      </c>
      <c r="F2038" s="3">
        <v>285</v>
      </c>
    </row>
    <row r="2039" spans="1:6">
      <c r="A2039" s="55">
        <v>41858</v>
      </c>
      <c r="B2039" s="1" t="s">
        <v>11</v>
      </c>
      <c r="C2039" s="1" t="s">
        <v>99</v>
      </c>
      <c r="D2039" s="1" t="s">
        <v>604</v>
      </c>
      <c r="E2039" s="1" t="s">
        <v>602</v>
      </c>
      <c r="F2039" s="3">
        <v>4409</v>
      </c>
    </row>
    <row r="2040" spans="1:6">
      <c r="A2040" s="55">
        <v>41858</v>
      </c>
      <c r="B2040" s="1" t="s">
        <v>4</v>
      </c>
      <c r="C2040" s="1" t="s">
        <v>3</v>
      </c>
      <c r="D2040" s="1" t="s">
        <v>58</v>
      </c>
      <c r="E2040" s="1" t="s">
        <v>603</v>
      </c>
      <c r="F2040" s="3">
        <v>936</v>
      </c>
    </row>
    <row r="2041" spans="1:6">
      <c r="A2041" s="55">
        <v>41862</v>
      </c>
      <c r="B2041" s="1" t="s">
        <v>601</v>
      </c>
      <c r="C2041" s="1" t="s">
        <v>29</v>
      </c>
      <c r="D2041" s="1" t="s">
        <v>31</v>
      </c>
      <c r="E2041" s="1" t="s">
        <v>600</v>
      </c>
      <c r="F2041" s="3">
        <v>4907</v>
      </c>
    </row>
    <row r="2042" spans="1:6">
      <c r="A2042" s="55">
        <v>41863</v>
      </c>
      <c r="B2042" s="1" t="s">
        <v>11</v>
      </c>
      <c r="C2042" s="1" t="s">
        <v>52</v>
      </c>
      <c r="D2042" s="1" t="s">
        <v>86</v>
      </c>
      <c r="E2042" s="1" t="s">
        <v>609</v>
      </c>
      <c r="F2042" s="3">
        <v>4172</v>
      </c>
    </row>
    <row r="2043" spans="1:6">
      <c r="A2043" s="55">
        <v>41863</v>
      </c>
      <c r="B2043" s="1" t="s">
        <v>11</v>
      </c>
      <c r="C2043" s="1" t="s">
        <v>99</v>
      </c>
      <c r="D2043" s="1" t="s">
        <v>604</v>
      </c>
      <c r="E2043" s="1" t="s">
        <v>608</v>
      </c>
      <c r="F2043" s="3">
        <v>3293</v>
      </c>
    </row>
    <row r="2044" spans="1:6">
      <c r="A2044" s="55">
        <v>41863</v>
      </c>
      <c r="B2044" s="1" t="s">
        <v>11</v>
      </c>
      <c r="C2044" s="1" t="s">
        <v>39</v>
      </c>
      <c r="D2044" s="1" t="s">
        <v>92</v>
      </c>
      <c r="E2044" s="1" t="s">
        <v>605</v>
      </c>
      <c r="F2044" s="3">
        <v>4941</v>
      </c>
    </row>
    <row r="2045" spans="1:6">
      <c r="A2045" s="55">
        <v>41863</v>
      </c>
      <c r="B2045" s="1" t="s">
        <v>4</v>
      </c>
      <c r="C2045" s="1" t="s">
        <v>3</v>
      </c>
      <c r="D2045" s="1" t="s">
        <v>70</v>
      </c>
      <c r="E2045" s="1" t="s">
        <v>609</v>
      </c>
      <c r="F2045" s="3">
        <v>5480</v>
      </c>
    </row>
    <row r="2046" spans="1:6">
      <c r="A2046" s="55">
        <v>41864</v>
      </c>
      <c r="B2046" s="1" t="s">
        <v>11</v>
      </c>
      <c r="C2046" s="1" t="s">
        <v>52</v>
      </c>
      <c r="D2046" s="1" t="s">
        <v>612</v>
      </c>
      <c r="E2046" s="1" t="s">
        <v>605</v>
      </c>
      <c r="F2046" s="3">
        <v>5517</v>
      </c>
    </row>
    <row r="2047" spans="1:6">
      <c r="A2047" s="55">
        <v>41865</v>
      </c>
      <c r="B2047" s="1" t="s">
        <v>11</v>
      </c>
      <c r="C2047" s="1" t="s">
        <v>39</v>
      </c>
      <c r="D2047" s="1" t="s">
        <v>92</v>
      </c>
      <c r="E2047" s="1" t="s">
        <v>608</v>
      </c>
      <c r="F2047" s="3">
        <v>2439</v>
      </c>
    </row>
    <row r="2048" spans="1:6">
      <c r="A2048" s="55">
        <v>41866</v>
      </c>
      <c r="B2048" s="1" t="s">
        <v>11</v>
      </c>
      <c r="C2048" s="1" t="s">
        <v>52</v>
      </c>
      <c r="D2048" s="1" t="s">
        <v>86</v>
      </c>
      <c r="E2048" s="1" t="s">
        <v>608</v>
      </c>
      <c r="F2048" s="3">
        <v>5793</v>
      </c>
    </row>
    <row r="2049" spans="1:6">
      <c r="A2049" s="55">
        <v>41869</v>
      </c>
      <c r="B2049" s="1" t="s">
        <v>11</v>
      </c>
      <c r="C2049" s="1" t="s">
        <v>99</v>
      </c>
      <c r="D2049" s="1" t="s">
        <v>604</v>
      </c>
      <c r="E2049" s="1" t="s">
        <v>608</v>
      </c>
      <c r="F2049" s="3">
        <v>1621</v>
      </c>
    </row>
    <row r="2050" spans="1:6">
      <c r="A2050" s="55">
        <v>41870</v>
      </c>
      <c r="B2050" s="1" t="s">
        <v>11</v>
      </c>
      <c r="C2050" s="1" t="s">
        <v>39</v>
      </c>
      <c r="D2050" s="1" t="s">
        <v>92</v>
      </c>
      <c r="E2050" s="1" t="s">
        <v>600</v>
      </c>
      <c r="F2050" s="3">
        <v>5407</v>
      </c>
    </row>
    <row r="2051" spans="1:6">
      <c r="A2051" s="55">
        <v>41870</v>
      </c>
      <c r="B2051" s="1" t="s">
        <v>4</v>
      </c>
      <c r="C2051" s="1" t="s">
        <v>56</v>
      </c>
      <c r="D2051" s="1" t="s">
        <v>610</v>
      </c>
      <c r="E2051" s="1" t="s">
        <v>607</v>
      </c>
      <c r="F2051" s="3">
        <v>1726</v>
      </c>
    </row>
    <row r="2052" spans="1:6">
      <c r="A2052" s="55">
        <v>41871</v>
      </c>
      <c r="B2052" s="1" t="s">
        <v>11</v>
      </c>
      <c r="C2052" s="1" t="s">
        <v>39</v>
      </c>
      <c r="D2052" s="1" t="s">
        <v>89</v>
      </c>
      <c r="E2052" s="1" t="s">
        <v>603</v>
      </c>
      <c r="F2052" s="3">
        <v>2768</v>
      </c>
    </row>
    <row r="2053" spans="1:6">
      <c r="A2053" s="55">
        <v>41871</v>
      </c>
      <c r="B2053" s="1" t="s">
        <v>11</v>
      </c>
      <c r="C2053" s="1" t="s">
        <v>99</v>
      </c>
      <c r="D2053" s="1" t="s">
        <v>604</v>
      </c>
      <c r="E2053" s="1" t="s">
        <v>603</v>
      </c>
      <c r="F2053" s="3">
        <v>888</v>
      </c>
    </row>
    <row r="2054" spans="1:6">
      <c r="A2054" s="55">
        <v>41872</v>
      </c>
      <c r="B2054" s="1" t="s">
        <v>11</v>
      </c>
      <c r="C2054" s="1" t="s">
        <v>39</v>
      </c>
      <c r="D2054" s="1" t="s">
        <v>92</v>
      </c>
      <c r="E2054" s="1" t="s">
        <v>606</v>
      </c>
      <c r="F2054" s="3">
        <v>5128</v>
      </c>
    </row>
    <row r="2055" spans="1:6">
      <c r="A2055" s="55">
        <v>41872</v>
      </c>
      <c r="B2055" s="1" t="s">
        <v>18</v>
      </c>
      <c r="C2055" s="1" t="s">
        <v>61</v>
      </c>
      <c r="D2055" s="1" t="s">
        <v>62</v>
      </c>
      <c r="E2055" s="1" t="s">
        <v>600</v>
      </c>
      <c r="F2055" s="3">
        <v>3619</v>
      </c>
    </row>
    <row r="2056" spans="1:6">
      <c r="A2056" s="55">
        <v>41872</v>
      </c>
      <c r="B2056" s="1" t="s">
        <v>11</v>
      </c>
      <c r="C2056" s="1" t="s">
        <v>39</v>
      </c>
      <c r="D2056" s="1" t="s">
        <v>92</v>
      </c>
      <c r="E2056" s="1" t="s">
        <v>603</v>
      </c>
      <c r="F2056" s="3">
        <v>3117</v>
      </c>
    </row>
    <row r="2057" spans="1:6">
      <c r="A2057" s="55">
        <v>41873</v>
      </c>
      <c r="B2057" s="1" t="s">
        <v>4</v>
      </c>
      <c r="C2057" s="1" t="s">
        <v>3</v>
      </c>
      <c r="D2057" s="1" t="s">
        <v>58</v>
      </c>
      <c r="E2057" s="1" t="s">
        <v>603</v>
      </c>
      <c r="F2057" s="3">
        <v>5140</v>
      </c>
    </row>
    <row r="2058" spans="1:6">
      <c r="A2058" s="55">
        <v>41873</v>
      </c>
      <c r="B2058" s="1" t="s">
        <v>11</v>
      </c>
      <c r="C2058" s="1" t="s">
        <v>39</v>
      </c>
      <c r="D2058" s="1" t="s">
        <v>92</v>
      </c>
      <c r="E2058" s="1" t="s">
        <v>600</v>
      </c>
      <c r="F2058" s="3">
        <v>5993</v>
      </c>
    </row>
    <row r="2059" spans="1:6">
      <c r="A2059" s="55">
        <v>41874</v>
      </c>
      <c r="B2059" s="1" t="s">
        <v>11</v>
      </c>
      <c r="C2059" s="1" t="s">
        <v>39</v>
      </c>
      <c r="D2059" s="1" t="s">
        <v>92</v>
      </c>
      <c r="E2059" s="1" t="s">
        <v>600</v>
      </c>
      <c r="F2059" s="3">
        <v>1837</v>
      </c>
    </row>
    <row r="2060" spans="1:6">
      <c r="A2060" s="55">
        <v>41874</v>
      </c>
      <c r="B2060" s="1" t="s">
        <v>4</v>
      </c>
      <c r="C2060" s="1" t="s">
        <v>44</v>
      </c>
      <c r="D2060" s="1" t="s">
        <v>60</v>
      </c>
      <c r="E2060" s="1" t="s">
        <v>606</v>
      </c>
      <c r="F2060" s="3">
        <v>501</v>
      </c>
    </row>
    <row r="2061" spans="1:6">
      <c r="A2061" s="55">
        <v>41875</v>
      </c>
      <c r="B2061" s="1" t="s">
        <v>11</v>
      </c>
      <c r="C2061" s="1" t="s">
        <v>39</v>
      </c>
      <c r="D2061" s="1" t="s">
        <v>92</v>
      </c>
      <c r="E2061" s="1" t="s">
        <v>611</v>
      </c>
      <c r="F2061" s="3">
        <v>2598</v>
      </c>
    </row>
    <row r="2062" spans="1:6">
      <c r="A2062" s="55">
        <v>41876</v>
      </c>
      <c r="B2062" s="1" t="s">
        <v>601</v>
      </c>
      <c r="C2062" s="1" t="s">
        <v>29</v>
      </c>
      <c r="D2062" s="1" t="s">
        <v>31</v>
      </c>
      <c r="E2062" s="1" t="s">
        <v>607</v>
      </c>
      <c r="F2062" s="3">
        <v>5571</v>
      </c>
    </row>
    <row r="2063" spans="1:6">
      <c r="A2063" s="55">
        <v>41876</v>
      </c>
      <c r="B2063" s="1" t="s">
        <v>11</v>
      </c>
      <c r="C2063" s="1" t="s">
        <v>39</v>
      </c>
      <c r="D2063" s="1" t="s">
        <v>89</v>
      </c>
      <c r="E2063" s="1" t="s">
        <v>603</v>
      </c>
      <c r="F2063" s="3">
        <v>5425</v>
      </c>
    </row>
    <row r="2064" spans="1:6">
      <c r="A2064" s="55">
        <v>41877</v>
      </c>
      <c r="B2064" s="1" t="s">
        <v>11</v>
      </c>
      <c r="C2064" s="1" t="s">
        <v>52</v>
      </c>
      <c r="D2064" s="1" t="s">
        <v>86</v>
      </c>
      <c r="E2064" s="1" t="s">
        <v>607</v>
      </c>
      <c r="F2064" s="3">
        <v>2574</v>
      </c>
    </row>
    <row r="2065" spans="1:6">
      <c r="A2065" s="55">
        <v>41877</v>
      </c>
      <c r="B2065" s="1" t="s">
        <v>11</v>
      </c>
      <c r="C2065" s="1" t="s">
        <v>39</v>
      </c>
      <c r="D2065" s="1" t="s">
        <v>89</v>
      </c>
      <c r="E2065" s="1" t="s">
        <v>606</v>
      </c>
      <c r="F2065" s="3">
        <v>3582</v>
      </c>
    </row>
    <row r="2066" spans="1:6">
      <c r="A2066" s="55">
        <v>41879</v>
      </c>
      <c r="B2066" s="1" t="s">
        <v>11</v>
      </c>
      <c r="C2066" s="1" t="s">
        <v>39</v>
      </c>
      <c r="D2066" s="1" t="s">
        <v>50</v>
      </c>
      <c r="E2066" s="1" t="s">
        <v>603</v>
      </c>
      <c r="F2066" s="3">
        <v>5183</v>
      </c>
    </row>
    <row r="2067" spans="1:6">
      <c r="A2067" s="55">
        <v>41879</v>
      </c>
      <c r="B2067" s="1" t="s">
        <v>11</v>
      </c>
      <c r="C2067" s="1" t="s">
        <v>39</v>
      </c>
      <c r="D2067" s="1" t="s">
        <v>89</v>
      </c>
      <c r="E2067" s="1" t="s">
        <v>611</v>
      </c>
      <c r="F2067" s="3">
        <v>2675</v>
      </c>
    </row>
    <row r="2068" spans="1:6">
      <c r="A2068" s="55">
        <v>41879</v>
      </c>
      <c r="B2068" s="1" t="s">
        <v>11</v>
      </c>
      <c r="C2068" s="1" t="s">
        <v>52</v>
      </c>
      <c r="D2068" s="1" t="s">
        <v>86</v>
      </c>
      <c r="E2068" s="1" t="s">
        <v>603</v>
      </c>
      <c r="F2068" s="3">
        <v>5737</v>
      </c>
    </row>
    <row r="2069" spans="1:6">
      <c r="A2069" s="55">
        <v>41879</v>
      </c>
      <c r="B2069" s="1" t="s">
        <v>11</v>
      </c>
      <c r="C2069" s="1" t="s">
        <v>52</v>
      </c>
      <c r="D2069" s="1" t="s">
        <v>86</v>
      </c>
      <c r="E2069" s="1" t="s">
        <v>600</v>
      </c>
      <c r="F2069" s="3">
        <v>4019</v>
      </c>
    </row>
    <row r="2070" spans="1:6">
      <c r="A2070" s="55">
        <v>41882</v>
      </c>
      <c r="B2070" s="1" t="s">
        <v>4</v>
      </c>
      <c r="C2070" s="1" t="s">
        <v>44</v>
      </c>
      <c r="D2070" s="1" t="s">
        <v>60</v>
      </c>
      <c r="E2070" s="1" t="s">
        <v>603</v>
      </c>
      <c r="F2070" s="3">
        <v>4154</v>
      </c>
    </row>
    <row r="2071" spans="1:6">
      <c r="A2071" s="55">
        <v>41882</v>
      </c>
      <c r="B2071" s="1" t="s">
        <v>11</v>
      </c>
      <c r="C2071" s="1" t="s">
        <v>99</v>
      </c>
      <c r="D2071" s="1" t="s">
        <v>604</v>
      </c>
      <c r="E2071" s="1" t="s">
        <v>611</v>
      </c>
      <c r="F2071" s="3">
        <v>1027</v>
      </c>
    </row>
    <row r="2072" spans="1:6">
      <c r="A2072" s="55">
        <v>41883</v>
      </c>
      <c r="B2072" s="1" t="s">
        <v>4</v>
      </c>
      <c r="C2072" s="1" t="s">
        <v>44</v>
      </c>
      <c r="D2072" s="1" t="s">
        <v>60</v>
      </c>
      <c r="E2072" s="1" t="s">
        <v>611</v>
      </c>
      <c r="F2072" s="3">
        <v>4614</v>
      </c>
    </row>
    <row r="2073" spans="1:6">
      <c r="A2073" s="55">
        <v>41883</v>
      </c>
      <c r="B2073" s="1" t="s">
        <v>4</v>
      </c>
      <c r="C2073" s="1" t="s">
        <v>44</v>
      </c>
      <c r="D2073" s="1" t="s">
        <v>60</v>
      </c>
      <c r="E2073" s="1" t="s">
        <v>603</v>
      </c>
      <c r="F2073" s="3">
        <v>3599</v>
      </c>
    </row>
    <row r="2074" spans="1:6">
      <c r="A2074" s="55">
        <v>41883</v>
      </c>
      <c r="B2074" s="1" t="s">
        <v>4</v>
      </c>
      <c r="C2074" s="1" t="s">
        <v>3</v>
      </c>
      <c r="D2074" s="1" t="s">
        <v>70</v>
      </c>
      <c r="E2074" s="1" t="s">
        <v>609</v>
      </c>
      <c r="F2074" s="3">
        <v>1885</v>
      </c>
    </row>
    <row r="2075" spans="1:6">
      <c r="A2075" s="55">
        <v>41883</v>
      </c>
      <c r="B2075" s="1" t="s">
        <v>4</v>
      </c>
      <c r="C2075" s="1" t="s">
        <v>44</v>
      </c>
      <c r="D2075" s="1" t="s">
        <v>60</v>
      </c>
      <c r="E2075" s="1" t="s">
        <v>606</v>
      </c>
      <c r="F2075" s="3">
        <v>655</v>
      </c>
    </row>
    <row r="2076" spans="1:6">
      <c r="A2076" s="55">
        <v>41884</v>
      </c>
      <c r="B2076" s="1" t="s">
        <v>11</v>
      </c>
      <c r="C2076" s="1" t="s">
        <v>39</v>
      </c>
      <c r="D2076" s="1" t="s">
        <v>50</v>
      </c>
      <c r="E2076" s="1" t="s">
        <v>602</v>
      </c>
      <c r="F2076" s="3">
        <v>2140</v>
      </c>
    </row>
    <row r="2077" spans="1:6">
      <c r="A2077" s="55">
        <v>41884</v>
      </c>
      <c r="B2077" s="1" t="s">
        <v>11</v>
      </c>
      <c r="C2077" s="1" t="s">
        <v>39</v>
      </c>
      <c r="D2077" s="1" t="s">
        <v>50</v>
      </c>
      <c r="E2077" s="1" t="s">
        <v>607</v>
      </c>
      <c r="F2077" s="3">
        <v>3312</v>
      </c>
    </row>
    <row r="2078" spans="1:6">
      <c r="A2078" s="55">
        <v>41885</v>
      </c>
      <c r="B2078" s="1" t="s">
        <v>11</v>
      </c>
      <c r="C2078" s="1" t="s">
        <v>99</v>
      </c>
      <c r="D2078" s="1" t="s">
        <v>604</v>
      </c>
      <c r="E2078" s="1" t="s">
        <v>600</v>
      </c>
      <c r="F2078" s="3">
        <v>4531</v>
      </c>
    </row>
    <row r="2079" spans="1:6">
      <c r="A2079" s="55">
        <v>41885</v>
      </c>
      <c r="B2079" s="1" t="s">
        <v>4</v>
      </c>
      <c r="C2079" s="1" t="s">
        <v>3</v>
      </c>
      <c r="D2079" s="1" t="s">
        <v>58</v>
      </c>
      <c r="E2079" s="1" t="s">
        <v>608</v>
      </c>
      <c r="F2079" s="3">
        <v>4077</v>
      </c>
    </row>
    <row r="2080" spans="1:6">
      <c r="A2080" s="55">
        <v>41885</v>
      </c>
      <c r="B2080" s="1" t="s">
        <v>4</v>
      </c>
      <c r="C2080" s="1" t="s">
        <v>44</v>
      </c>
      <c r="D2080" s="1" t="s">
        <v>60</v>
      </c>
      <c r="E2080" s="1" t="s">
        <v>606</v>
      </c>
      <c r="F2080" s="3">
        <v>5647</v>
      </c>
    </row>
    <row r="2081" spans="1:6">
      <c r="A2081" s="55">
        <v>41885</v>
      </c>
      <c r="B2081" s="1" t="s">
        <v>601</v>
      </c>
      <c r="C2081" s="1" t="s">
        <v>29</v>
      </c>
      <c r="D2081" s="1" t="s">
        <v>31</v>
      </c>
      <c r="E2081" s="1" t="s">
        <v>609</v>
      </c>
      <c r="F2081" s="3">
        <v>3999</v>
      </c>
    </row>
    <row r="2082" spans="1:6">
      <c r="A2082" s="55">
        <v>41887</v>
      </c>
      <c r="B2082" s="1" t="s">
        <v>11</v>
      </c>
      <c r="C2082" s="1" t="s">
        <v>52</v>
      </c>
      <c r="D2082" s="1" t="s">
        <v>86</v>
      </c>
      <c r="E2082" s="1" t="s">
        <v>600</v>
      </c>
      <c r="F2082" s="3">
        <v>3404</v>
      </c>
    </row>
    <row r="2083" spans="1:6">
      <c r="A2083" s="55">
        <v>41888</v>
      </c>
      <c r="B2083" s="1" t="s">
        <v>18</v>
      </c>
      <c r="C2083" s="1" t="s">
        <v>17</v>
      </c>
      <c r="D2083" s="1" t="s">
        <v>87</v>
      </c>
      <c r="E2083" s="1" t="s">
        <v>611</v>
      </c>
      <c r="F2083" s="3">
        <v>3320</v>
      </c>
    </row>
    <row r="2084" spans="1:6">
      <c r="A2084" s="55">
        <v>41888</v>
      </c>
      <c r="B2084" s="1" t="s">
        <v>11</v>
      </c>
      <c r="C2084" s="1" t="s">
        <v>99</v>
      </c>
      <c r="D2084" s="1" t="s">
        <v>604</v>
      </c>
      <c r="E2084" s="1" t="s">
        <v>607</v>
      </c>
      <c r="F2084" s="3">
        <v>519</v>
      </c>
    </row>
    <row r="2085" spans="1:6">
      <c r="A2085" s="55">
        <v>41889</v>
      </c>
      <c r="B2085" s="1" t="s">
        <v>18</v>
      </c>
      <c r="C2085" s="1" t="s">
        <v>61</v>
      </c>
      <c r="D2085" s="1" t="s">
        <v>62</v>
      </c>
      <c r="E2085" s="1" t="s">
        <v>605</v>
      </c>
      <c r="F2085" s="3">
        <v>1354</v>
      </c>
    </row>
    <row r="2086" spans="1:6">
      <c r="A2086" s="55">
        <v>41890</v>
      </c>
      <c r="B2086" s="1" t="s">
        <v>11</v>
      </c>
      <c r="C2086" s="1" t="s">
        <v>39</v>
      </c>
      <c r="D2086" s="1" t="s">
        <v>92</v>
      </c>
      <c r="E2086" s="1" t="s">
        <v>605</v>
      </c>
      <c r="F2086" s="3">
        <v>1664</v>
      </c>
    </row>
    <row r="2087" spans="1:6">
      <c r="A2087" s="55">
        <v>41891</v>
      </c>
      <c r="B2087" s="1" t="s">
        <v>4</v>
      </c>
      <c r="C2087" s="1" t="s">
        <v>56</v>
      </c>
      <c r="D2087" s="1" t="s">
        <v>610</v>
      </c>
      <c r="E2087" s="1" t="s">
        <v>607</v>
      </c>
      <c r="F2087" s="3">
        <v>2800</v>
      </c>
    </row>
    <row r="2088" spans="1:6">
      <c r="A2088" s="55">
        <v>41892</v>
      </c>
      <c r="B2088" s="1" t="s">
        <v>4</v>
      </c>
      <c r="C2088" s="1" t="s">
        <v>3</v>
      </c>
      <c r="D2088" s="1" t="s">
        <v>58</v>
      </c>
      <c r="E2088" s="1" t="s">
        <v>609</v>
      </c>
      <c r="F2088" s="3">
        <v>4438</v>
      </c>
    </row>
    <row r="2089" spans="1:6">
      <c r="A2089" s="55">
        <v>41893</v>
      </c>
      <c r="B2089" s="1" t="s">
        <v>11</v>
      </c>
      <c r="C2089" s="1" t="s">
        <v>52</v>
      </c>
      <c r="D2089" s="1" t="s">
        <v>612</v>
      </c>
      <c r="E2089" s="1" t="s">
        <v>605</v>
      </c>
      <c r="F2089" s="3">
        <v>2381</v>
      </c>
    </row>
    <row r="2090" spans="1:6">
      <c r="A2090" s="55">
        <v>41894</v>
      </c>
      <c r="B2090" s="1" t="s">
        <v>11</v>
      </c>
      <c r="C2090" s="1" t="s">
        <v>39</v>
      </c>
      <c r="D2090" s="1" t="s">
        <v>92</v>
      </c>
      <c r="E2090" s="1" t="s">
        <v>606</v>
      </c>
      <c r="F2090" s="3">
        <v>3635</v>
      </c>
    </row>
    <row r="2091" spans="1:6">
      <c r="A2091" s="55">
        <v>41894</v>
      </c>
      <c r="B2091" s="1" t="s">
        <v>4</v>
      </c>
      <c r="C2091" s="1" t="s">
        <v>3</v>
      </c>
      <c r="D2091" s="1" t="s">
        <v>58</v>
      </c>
      <c r="E2091" s="1" t="s">
        <v>607</v>
      </c>
      <c r="F2091" s="3">
        <v>1327</v>
      </c>
    </row>
    <row r="2092" spans="1:6">
      <c r="A2092" s="55">
        <v>41895</v>
      </c>
      <c r="B2092" s="1" t="s">
        <v>11</v>
      </c>
      <c r="C2092" s="1" t="s">
        <v>99</v>
      </c>
      <c r="D2092" s="1" t="s">
        <v>604</v>
      </c>
      <c r="E2092" s="1" t="s">
        <v>602</v>
      </c>
      <c r="F2092" s="3">
        <v>3027</v>
      </c>
    </row>
    <row r="2093" spans="1:6">
      <c r="A2093" s="55">
        <v>41896</v>
      </c>
      <c r="B2093" s="1" t="s">
        <v>4</v>
      </c>
      <c r="C2093" s="1" t="s">
        <v>44</v>
      </c>
      <c r="D2093" s="1" t="s">
        <v>60</v>
      </c>
      <c r="E2093" s="1" t="s">
        <v>600</v>
      </c>
      <c r="F2093" s="3">
        <v>1216</v>
      </c>
    </row>
    <row r="2094" spans="1:6">
      <c r="A2094" s="55">
        <v>41896</v>
      </c>
      <c r="B2094" s="1" t="s">
        <v>11</v>
      </c>
      <c r="C2094" s="1" t="s">
        <v>39</v>
      </c>
      <c r="D2094" s="1" t="s">
        <v>50</v>
      </c>
      <c r="E2094" s="1" t="s">
        <v>607</v>
      </c>
      <c r="F2094" s="3">
        <v>264</v>
      </c>
    </row>
    <row r="2095" spans="1:6">
      <c r="A2095" s="55">
        <v>41899</v>
      </c>
      <c r="B2095" s="1" t="s">
        <v>11</v>
      </c>
      <c r="C2095" s="1" t="s">
        <v>99</v>
      </c>
      <c r="D2095" s="1" t="s">
        <v>604</v>
      </c>
      <c r="E2095" s="1" t="s">
        <v>607</v>
      </c>
      <c r="F2095" s="3">
        <v>5425</v>
      </c>
    </row>
    <row r="2096" spans="1:6">
      <c r="A2096" s="55">
        <v>41899</v>
      </c>
      <c r="B2096" s="1" t="s">
        <v>18</v>
      </c>
      <c r="C2096" s="1" t="s">
        <v>61</v>
      </c>
      <c r="D2096" s="1" t="s">
        <v>62</v>
      </c>
      <c r="E2096" s="1" t="s">
        <v>608</v>
      </c>
      <c r="F2096" s="3">
        <v>902</v>
      </c>
    </row>
    <row r="2097" spans="1:6">
      <c r="A2097" s="55">
        <v>41900</v>
      </c>
      <c r="B2097" s="1" t="s">
        <v>11</v>
      </c>
      <c r="C2097" s="1" t="s">
        <v>39</v>
      </c>
      <c r="D2097" s="1" t="s">
        <v>92</v>
      </c>
      <c r="E2097" s="1" t="s">
        <v>603</v>
      </c>
      <c r="F2097" s="3">
        <v>5851</v>
      </c>
    </row>
    <row r="2098" spans="1:6">
      <c r="A2098" s="55">
        <v>41900</v>
      </c>
      <c r="B2098" s="1" t="s">
        <v>11</v>
      </c>
      <c r="C2098" s="1" t="s">
        <v>39</v>
      </c>
      <c r="D2098" s="1" t="s">
        <v>92</v>
      </c>
      <c r="E2098" s="1" t="s">
        <v>605</v>
      </c>
      <c r="F2098" s="3">
        <v>1669</v>
      </c>
    </row>
    <row r="2099" spans="1:6">
      <c r="A2099" s="55">
        <v>41900</v>
      </c>
      <c r="B2099" s="1" t="s">
        <v>11</v>
      </c>
      <c r="C2099" s="1" t="s">
        <v>39</v>
      </c>
      <c r="D2099" s="1" t="s">
        <v>89</v>
      </c>
      <c r="E2099" s="1" t="s">
        <v>602</v>
      </c>
      <c r="F2099" s="3">
        <v>1313</v>
      </c>
    </row>
    <row r="2100" spans="1:6">
      <c r="A2100" s="55">
        <v>41901</v>
      </c>
      <c r="B2100" s="1" t="s">
        <v>18</v>
      </c>
      <c r="C2100" s="1" t="s">
        <v>61</v>
      </c>
      <c r="D2100" s="1" t="s">
        <v>62</v>
      </c>
      <c r="E2100" s="1" t="s">
        <v>607</v>
      </c>
      <c r="F2100" s="3">
        <v>3916</v>
      </c>
    </row>
    <row r="2101" spans="1:6">
      <c r="A2101" s="55">
        <v>41902</v>
      </c>
      <c r="B2101" s="1" t="s">
        <v>4</v>
      </c>
      <c r="C2101" s="1" t="s">
        <v>44</v>
      </c>
      <c r="D2101" s="1" t="s">
        <v>60</v>
      </c>
      <c r="E2101" s="1" t="s">
        <v>611</v>
      </c>
      <c r="F2101" s="3">
        <v>1562</v>
      </c>
    </row>
    <row r="2102" spans="1:6">
      <c r="A2102" s="55">
        <v>41902</v>
      </c>
      <c r="B2102" s="1" t="s">
        <v>11</v>
      </c>
      <c r="C2102" s="1" t="s">
        <v>52</v>
      </c>
      <c r="D2102" s="1" t="s">
        <v>86</v>
      </c>
      <c r="E2102" s="1" t="s">
        <v>608</v>
      </c>
      <c r="F2102" s="3">
        <v>4887</v>
      </c>
    </row>
    <row r="2103" spans="1:6">
      <c r="A2103" s="55">
        <v>41903</v>
      </c>
      <c r="B2103" s="1" t="s">
        <v>11</v>
      </c>
      <c r="C2103" s="1" t="s">
        <v>39</v>
      </c>
      <c r="D2103" s="1" t="s">
        <v>50</v>
      </c>
      <c r="E2103" s="1" t="s">
        <v>605</v>
      </c>
      <c r="F2103" s="3">
        <v>1941</v>
      </c>
    </row>
    <row r="2104" spans="1:6">
      <c r="A2104" s="55">
        <v>41904</v>
      </c>
      <c r="B2104" s="1" t="s">
        <v>11</v>
      </c>
      <c r="C2104" s="1" t="s">
        <v>39</v>
      </c>
      <c r="D2104" s="1" t="s">
        <v>89</v>
      </c>
      <c r="E2104" s="1" t="s">
        <v>606</v>
      </c>
      <c r="F2104" s="3">
        <v>6450</v>
      </c>
    </row>
    <row r="2105" spans="1:6">
      <c r="A2105" s="55">
        <v>41904</v>
      </c>
      <c r="B2105" s="1" t="s">
        <v>11</v>
      </c>
      <c r="C2105" s="1" t="s">
        <v>99</v>
      </c>
      <c r="D2105" s="1" t="s">
        <v>604</v>
      </c>
      <c r="E2105" s="1" t="s">
        <v>608</v>
      </c>
      <c r="F2105" s="3">
        <v>1719</v>
      </c>
    </row>
    <row r="2106" spans="1:6">
      <c r="A2106" s="55">
        <v>41905</v>
      </c>
      <c r="B2106" s="1" t="s">
        <v>11</v>
      </c>
      <c r="C2106" s="1" t="s">
        <v>52</v>
      </c>
      <c r="D2106" s="1" t="s">
        <v>86</v>
      </c>
      <c r="E2106" s="1" t="s">
        <v>605</v>
      </c>
      <c r="F2106" s="3">
        <v>1543</v>
      </c>
    </row>
    <row r="2107" spans="1:6">
      <c r="A2107" s="55">
        <v>41905</v>
      </c>
      <c r="B2107" s="1" t="s">
        <v>4</v>
      </c>
      <c r="C2107" s="1" t="s">
        <v>3</v>
      </c>
      <c r="D2107" s="1" t="s">
        <v>70</v>
      </c>
      <c r="E2107" s="1" t="s">
        <v>602</v>
      </c>
      <c r="F2107" s="3">
        <v>2060</v>
      </c>
    </row>
    <row r="2108" spans="1:6">
      <c r="A2108" s="55">
        <v>41906</v>
      </c>
      <c r="B2108" s="1" t="s">
        <v>11</v>
      </c>
      <c r="C2108" s="1" t="s">
        <v>52</v>
      </c>
      <c r="D2108" s="1" t="s">
        <v>86</v>
      </c>
      <c r="E2108" s="1" t="s">
        <v>605</v>
      </c>
      <c r="F2108" s="3">
        <v>4810</v>
      </c>
    </row>
    <row r="2109" spans="1:6">
      <c r="A2109" s="55">
        <v>41906</v>
      </c>
      <c r="B2109" s="1" t="s">
        <v>11</v>
      </c>
      <c r="C2109" s="1" t="s">
        <v>39</v>
      </c>
      <c r="D2109" s="1" t="s">
        <v>92</v>
      </c>
      <c r="E2109" s="1" t="s">
        <v>609</v>
      </c>
      <c r="F2109" s="3">
        <v>4968</v>
      </c>
    </row>
    <row r="2110" spans="1:6">
      <c r="A2110" s="55">
        <v>41906</v>
      </c>
      <c r="B2110" s="1" t="s">
        <v>11</v>
      </c>
      <c r="C2110" s="1" t="s">
        <v>99</v>
      </c>
      <c r="D2110" s="1" t="s">
        <v>604</v>
      </c>
      <c r="E2110" s="1" t="s">
        <v>608</v>
      </c>
      <c r="F2110" s="3">
        <v>6100</v>
      </c>
    </row>
    <row r="2111" spans="1:6">
      <c r="A2111" s="55">
        <v>41907</v>
      </c>
      <c r="B2111" s="1" t="s">
        <v>11</v>
      </c>
      <c r="C2111" s="1" t="s">
        <v>99</v>
      </c>
      <c r="D2111" s="1" t="s">
        <v>604</v>
      </c>
      <c r="E2111" s="1" t="s">
        <v>605</v>
      </c>
      <c r="F2111" s="3">
        <v>4360</v>
      </c>
    </row>
    <row r="2112" spans="1:6">
      <c r="A2112" s="55">
        <v>41910</v>
      </c>
      <c r="B2112" s="1" t="s">
        <v>11</v>
      </c>
      <c r="C2112" s="1" t="s">
        <v>99</v>
      </c>
      <c r="D2112" s="1" t="s">
        <v>604</v>
      </c>
      <c r="E2112" s="1" t="s">
        <v>607</v>
      </c>
      <c r="F2112" s="3">
        <v>1699</v>
      </c>
    </row>
    <row r="2113" spans="1:6">
      <c r="A2113" s="55">
        <v>41910</v>
      </c>
      <c r="B2113" s="1" t="s">
        <v>11</v>
      </c>
      <c r="C2113" s="1" t="s">
        <v>52</v>
      </c>
      <c r="D2113" s="1" t="s">
        <v>86</v>
      </c>
      <c r="E2113" s="1" t="s">
        <v>608</v>
      </c>
      <c r="F2113" s="3">
        <v>1727</v>
      </c>
    </row>
    <row r="2114" spans="1:6">
      <c r="A2114" s="55">
        <v>41912</v>
      </c>
      <c r="B2114" s="1" t="s">
        <v>601</v>
      </c>
      <c r="C2114" s="1" t="s">
        <v>29</v>
      </c>
      <c r="D2114" s="1" t="s">
        <v>31</v>
      </c>
      <c r="E2114" s="1" t="s">
        <v>609</v>
      </c>
      <c r="F2114" s="3">
        <v>5530</v>
      </c>
    </row>
    <row r="2115" spans="1:6">
      <c r="A2115" s="55">
        <v>41912</v>
      </c>
      <c r="B2115" s="1" t="s">
        <v>11</v>
      </c>
      <c r="C2115" s="1" t="s">
        <v>99</v>
      </c>
      <c r="D2115" s="1" t="s">
        <v>604</v>
      </c>
      <c r="E2115" s="1" t="s">
        <v>611</v>
      </c>
      <c r="F2115" s="3">
        <v>685</v>
      </c>
    </row>
    <row r="2116" spans="1:6">
      <c r="A2116" s="55">
        <v>41913</v>
      </c>
      <c r="B2116" s="1" t="s">
        <v>11</v>
      </c>
      <c r="C2116" s="1" t="s">
        <v>52</v>
      </c>
      <c r="D2116" s="1" t="s">
        <v>612</v>
      </c>
      <c r="E2116" s="1" t="s">
        <v>603</v>
      </c>
      <c r="F2116" s="3">
        <v>4057</v>
      </c>
    </row>
    <row r="2117" spans="1:6">
      <c r="A2117" s="55">
        <v>41913</v>
      </c>
      <c r="B2117" s="1" t="s">
        <v>601</v>
      </c>
      <c r="C2117" s="1" t="s">
        <v>29</v>
      </c>
      <c r="D2117" s="1" t="s">
        <v>31</v>
      </c>
      <c r="E2117" s="1" t="s">
        <v>603</v>
      </c>
      <c r="F2117" s="3">
        <v>4464</v>
      </c>
    </row>
    <row r="2118" spans="1:6">
      <c r="A2118" s="55">
        <v>41914</v>
      </c>
      <c r="B2118" s="1" t="s">
        <v>4</v>
      </c>
      <c r="C2118" s="1" t="s">
        <v>3</v>
      </c>
      <c r="D2118" s="1" t="s">
        <v>70</v>
      </c>
      <c r="E2118" s="1" t="s">
        <v>603</v>
      </c>
      <c r="F2118" s="3">
        <v>2378</v>
      </c>
    </row>
    <row r="2119" spans="1:6">
      <c r="A2119" s="55">
        <v>41914</v>
      </c>
      <c r="B2119" s="1" t="s">
        <v>18</v>
      </c>
      <c r="C2119" s="1" t="s">
        <v>17</v>
      </c>
      <c r="D2119" s="1" t="s">
        <v>87</v>
      </c>
      <c r="E2119" s="1" t="s">
        <v>605</v>
      </c>
      <c r="F2119" s="3">
        <v>4838</v>
      </c>
    </row>
    <row r="2120" spans="1:6">
      <c r="A2120" s="55">
        <v>41915</v>
      </c>
      <c r="B2120" s="1" t="s">
        <v>4</v>
      </c>
      <c r="C2120" s="1" t="s">
        <v>56</v>
      </c>
      <c r="D2120" s="1" t="s">
        <v>610</v>
      </c>
      <c r="E2120" s="1" t="s">
        <v>602</v>
      </c>
      <c r="F2120" s="3">
        <v>3858</v>
      </c>
    </row>
    <row r="2121" spans="1:6">
      <c r="A2121" s="55">
        <v>41915</v>
      </c>
      <c r="B2121" s="1" t="s">
        <v>4</v>
      </c>
      <c r="C2121" s="1" t="s">
        <v>3</v>
      </c>
      <c r="D2121" s="1" t="s">
        <v>58</v>
      </c>
      <c r="E2121" s="1" t="s">
        <v>607</v>
      </c>
      <c r="F2121" s="3">
        <v>5460</v>
      </c>
    </row>
    <row r="2122" spans="1:6">
      <c r="A2122" s="55">
        <v>41916</v>
      </c>
      <c r="B2122" s="1" t="s">
        <v>4</v>
      </c>
      <c r="C2122" s="1" t="s">
        <v>44</v>
      </c>
      <c r="D2122" s="1" t="s">
        <v>60</v>
      </c>
      <c r="E2122" s="1" t="s">
        <v>605</v>
      </c>
      <c r="F2122" s="3">
        <v>5309</v>
      </c>
    </row>
    <row r="2123" spans="1:6">
      <c r="A2123" s="55">
        <v>41917</v>
      </c>
      <c r="B2123" s="1" t="s">
        <v>11</v>
      </c>
      <c r="C2123" s="1" t="s">
        <v>39</v>
      </c>
      <c r="D2123" s="1" t="s">
        <v>92</v>
      </c>
      <c r="E2123" s="1" t="s">
        <v>600</v>
      </c>
      <c r="F2123" s="3">
        <v>778</v>
      </c>
    </row>
    <row r="2124" spans="1:6">
      <c r="A2124" s="55">
        <v>41917</v>
      </c>
      <c r="B2124" s="1" t="s">
        <v>11</v>
      </c>
      <c r="C2124" s="1" t="s">
        <v>52</v>
      </c>
      <c r="D2124" s="1" t="s">
        <v>86</v>
      </c>
      <c r="E2124" s="1" t="s">
        <v>605</v>
      </c>
      <c r="F2124" s="3">
        <v>5258</v>
      </c>
    </row>
    <row r="2125" spans="1:6">
      <c r="A2125" s="55">
        <v>41918</v>
      </c>
      <c r="B2125" s="1" t="s">
        <v>4</v>
      </c>
      <c r="C2125" s="1" t="s">
        <v>3</v>
      </c>
      <c r="D2125" s="1" t="s">
        <v>58</v>
      </c>
      <c r="E2125" s="1" t="s">
        <v>605</v>
      </c>
      <c r="F2125" s="3">
        <v>669</v>
      </c>
    </row>
    <row r="2126" spans="1:6">
      <c r="A2126" s="55">
        <v>41919</v>
      </c>
      <c r="B2126" s="1" t="s">
        <v>11</v>
      </c>
      <c r="C2126" s="1" t="s">
        <v>39</v>
      </c>
      <c r="D2126" s="1" t="s">
        <v>89</v>
      </c>
      <c r="E2126" s="1" t="s">
        <v>608</v>
      </c>
      <c r="F2126" s="3">
        <v>2640</v>
      </c>
    </row>
    <row r="2127" spans="1:6">
      <c r="A2127" s="55">
        <v>41919</v>
      </c>
      <c r="B2127" s="1" t="s">
        <v>18</v>
      </c>
      <c r="C2127" s="1" t="s">
        <v>17</v>
      </c>
      <c r="D2127" s="1" t="s">
        <v>87</v>
      </c>
      <c r="E2127" s="1" t="s">
        <v>609</v>
      </c>
      <c r="F2127" s="3">
        <v>6213</v>
      </c>
    </row>
    <row r="2128" spans="1:6">
      <c r="A2128" s="55">
        <v>41921</v>
      </c>
      <c r="B2128" s="1" t="s">
        <v>4</v>
      </c>
      <c r="C2128" s="1" t="s">
        <v>56</v>
      </c>
      <c r="D2128" s="1" t="s">
        <v>610</v>
      </c>
      <c r="E2128" s="1" t="s">
        <v>600</v>
      </c>
      <c r="F2128" s="3">
        <v>5163</v>
      </c>
    </row>
    <row r="2129" spans="1:6">
      <c r="A2129" s="55">
        <v>41921</v>
      </c>
      <c r="B2129" s="1" t="s">
        <v>4</v>
      </c>
      <c r="C2129" s="1" t="s">
        <v>3</v>
      </c>
      <c r="D2129" s="1" t="s">
        <v>58</v>
      </c>
      <c r="E2129" s="1" t="s">
        <v>605</v>
      </c>
      <c r="F2129" s="3">
        <v>6328</v>
      </c>
    </row>
    <row r="2130" spans="1:6">
      <c r="A2130" s="55">
        <v>41922</v>
      </c>
      <c r="B2130" s="1" t="s">
        <v>11</v>
      </c>
      <c r="C2130" s="1" t="s">
        <v>39</v>
      </c>
      <c r="D2130" s="1" t="s">
        <v>89</v>
      </c>
      <c r="E2130" s="1" t="s">
        <v>608</v>
      </c>
      <c r="F2130" s="3">
        <v>2570</v>
      </c>
    </row>
    <row r="2131" spans="1:6">
      <c r="A2131" s="55">
        <v>41923</v>
      </c>
      <c r="B2131" s="1" t="s">
        <v>11</v>
      </c>
      <c r="C2131" s="1" t="s">
        <v>99</v>
      </c>
      <c r="D2131" s="1" t="s">
        <v>604</v>
      </c>
      <c r="E2131" s="1" t="s">
        <v>606</v>
      </c>
      <c r="F2131" s="3">
        <v>5974</v>
      </c>
    </row>
    <row r="2132" spans="1:6">
      <c r="A2132" s="55">
        <v>41923</v>
      </c>
      <c r="B2132" s="1" t="s">
        <v>18</v>
      </c>
      <c r="C2132" s="1" t="s">
        <v>61</v>
      </c>
      <c r="D2132" s="1" t="s">
        <v>62</v>
      </c>
      <c r="E2132" s="1" t="s">
        <v>600</v>
      </c>
      <c r="F2132" s="3">
        <v>385</v>
      </c>
    </row>
    <row r="2133" spans="1:6">
      <c r="A2133" s="55">
        <v>41923</v>
      </c>
      <c r="B2133" s="1" t="s">
        <v>11</v>
      </c>
      <c r="C2133" s="1" t="s">
        <v>99</v>
      </c>
      <c r="D2133" s="1" t="s">
        <v>604</v>
      </c>
      <c r="E2133" s="1" t="s">
        <v>609</v>
      </c>
      <c r="F2133" s="3">
        <v>4878</v>
      </c>
    </row>
    <row r="2134" spans="1:6">
      <c r="A2134" s="55">
        <v>41924</v>
      </c>
      <c r="B2134" s="1" t="s">
        <v>11</v>
      </c>
      <c r="C2134" s="1" t="s">
        <v>39</v>
      </c>
      <c r="D2134" s="1" t="s">
        <v>92</v>
      </c>
      <c r="E2134" s="1" t="s">
        <v>608</v>
      </c>
      <c r="F2134" s="3">
        <v>2592</v>
      </c>
    </row>
    <row r="2135" spans="1:6">
      <c r="A2135" s="55">
        <v>41925</v>
      </c>
      <c r="B2135" s="1" t="s">
        <v>11</v>
      </c>
      <c r="C2135" s="1" t="s">
        <v>39</v>
      </c>
      <c r="D2135" s="1" t="s">
        <v>92</v>
      </c>
      <c r="E2135" s="1" t="s">
        <v>611</v>
      </c>
      <c r="F2135" s="3">
        <v>3103</v>
      </c>
    </row>
    <row r="2136" spans="1:6">
      <c r="A2136" s="55">
        <v>41926</v>
      </c>
      <c r="B2136" s="1" t="s">
        <v>4</v>
      </c>
      <c r="C2136" s="1" t="s">
        <v>44</v>
      </c>
      <c r="D2136" s="1" t="s">
        <v>60</v>
      </c>
      <c r="E2136" s="1" t="s">
        <v>609</v>
      </c>
      <c r="F2136" s="3">
        <v>1079</v>
      </c>
    </row>
    <row r="2137" spans="1:6">
      <c r="A2137" s="55">
        <v>41928</v>
      </c>
      <c r="B2137" s="1" t="s">
        <v>18</v>
      </c>
      <c r="C2137" s="1" t="s">
        <v>17</v>
      </c>
      <c r="D2137" s="1" t="s">
        <v>87</v>
      </c>
      <c r="E2137" s="1" t="s">
        <v>611</v>
      </c>
      <c r="F2137" s="3">
        <v>4949</v>
      </c>
    </row>
    <row r="2138" spans="1:6">
      <c r="A2138" s="55">
        <v>41928</v>
      </c>
      <c r="B2138" s="1" t="s">
        <v>11</v>
      </c>
      <c r="C2138" s="1" t="s">
        <v>52</v>
      </c>
      <c r="D2138" s="1" t="s">
        <v>86</v>
      </c>
      <c r="E2138" s="1" t="s">
        <v>611</v>
      </c>
      <c r="F2138" s="3">
        <v>5977</v>
      </c>
    </row>
    <row r="2139" spans="1:6">
      <c r="A2139" s="55">
        <v>41930</v>
      </c>
      <c r="B2139" s="1" t="s">
        <v>11</v>
      </c>
      <c r="C2139" s="1" t="s">
        <v>39</v>
      </c>
      <c r="D2139" s="1" t="s">
        <v>50</v>
      </c>
      <c r="E2139" s="1" t="s">
        <v>606</v>
      </c>
      <c r="F2139" s="3">
        <v>6145</v>
      </c>
    </row>
    <row r="2140" spans="1:6">
      <c r="A2140" s="55">
        <v>41930</v>
      </c>
      <c r="B2140" s="1" t="s">
        <v>601</v>
      </c>
      <c r="C2140" s="1" t="s">
        <v>29</v>
      </c>
      <c r="D2140" s="1" t="s">
        <v>31</v>
      </c>
      <c r="E2140" s="1" t="s">
        <v>611</v>
      </c>
      <c r="F2140" s="3">
        <v>2701</v>
      </c>
    </row>
    <row r="2141" spans="1:6">
      <c r="A2141" s="55">
        <v>41932</v>
      </c>
      <c r="B2141" s="1" t="s">
        <v>11</v>
      </c>
      <c r="C2141" s="1" t="s">
        <v>52</v>
      </c>
      <c r="D2141" s="1" t="s">
        <v>86</v>
      </c>
      <c r="E2141" s="1" t="s">
        <v>609</v>
      </c>
      <c r="F2141" s="3">
        <v>5017</v>
      </c>
    </row>
    <row r="2142" spans="1:6">
      <c r="A2142" s="55">
        <v>41932</v>
      </c>
      <c r="B2142" s="1" t="s">
        <v>4</v>
      </c>
      <c r="C2142" s="1" t="s">
        <v>3</v>
      </c>
      <c r="D2142" s="1" t="s">
        <v>58</v>
      </c>
      <c r="E2142" s="1" t="s">
        <v>600</v>
      </c>
      <c r="F2142" s="3">
        <v>2102</v>
      </c>
    </row>
    <row r="2143" spans="1:6">
      <c r="A2143" s="55">
        <v>41932</v>
      </c>
      <c r="B2143" s="1" t="s">
        <v>11</v>
      </c>
      <c r="C2143" s="1" t="s">
        <v>39</v>
      </c>
      <c r="D2143" s="1" t="s">
        <v>89</v>
      </c>
      <c r="E2143" s="1" t="s">
        <v>602</v>
      </c>
      <c r="F2143" s="3">
        <v>4321</v>
      </c>
    </row>
    <row r="2144" spans="1:6">
      <c r="A2144" s="55">
        <v>41934</v>
      </c>
      <c r="B2144" s="1" t="s">
        <v>11</v>
      </c>
      <c r="C2144" s="1" t="s">
        <v>39</v>
      </c>
      <c r="D2144" s="1" t="s">
        <v>50</v>
      </c>
      <c r="E2144" s="1" t="s">
        <v>605</v>
      </c>
      <c r="F2144" s="3">
        <v>1191</v>
      </c>
    </row>
    <row r="2145" spans="1:6">
      <c r="A2145" s="55">
        <v>41936</v>
      </c>
      <c r="B2145" s="1" t="s">
        <v>11</v>
      </c>
      <c r="C2145" s="1" t="s">
        <v>39</v>
      </c>
      <c r="D2145" s="1" t="s">
        <v>50</v>
      </c>
      <c r="E2145" s="1" t="s">
        <v>603</v>
      </c>
      <c r="F2145" s="3">
        <v>5778</v>
      </c>
    </row>
    <row r="2146" spans="1:6">
      <c r="A2146" s="55">
        <v>41937</v>
      </c>
      <c r="B2146" s="1" t="s">
        <v>4</v>
      </c>
      <c r="C2146" s="1" t="s">
        <v>44</v>
      </c>
      <c r="D2146" s="1" t="s">
        <v>60</v>
      </c>
      <c r="E2146" s="1" t="s">
        <v>600</v>
      </c>
      <c r="F2146" s="3">
        <v>3287</v>
      </c>
    </row>
    <row r="2147" spans="1:6">
      <c r="A2147" s="55">
        <v>41937</v>
      </c>
      <c r="B2147" s="1" t="s">
        <v>11</v>
      </c>
      <c r="C2147" s="1" t="s">
        <v>52</v>
      </c>
      <c r="D2147" s="1" t="s">
        <v>612</v>
      </c>
      <c r="E2147" s="1" t="s">
        <v>600</v>
      </c>
      <c r="F2147" s="3">
        <v>3828</v>
      </c>
    </row>
    <row r="2148" spans="1:6">
      <c r="A2148" s="55">
        <v>41938</v>
      </c>
      <c r="B2148" s="1" t="s">
        <v>4</v>
      </c>
      <c r="C2148" s="1" t="s">
        <v>44</v>
      </c>
      <c r="D2148" s="1" t="s">
        <v>60</v>
      </c>
      <c r="E2148" s="1" t="s">
        <v>603</v>
      </c>
      <c r="F2148" s="3">
        <v>4516</v>
      </c>
    </row>
    <row r="2149" spans="1:6">
      <c r="A2149" s="55">
        <v>41938</v>
      </c>
      <c r="B2149" s="1" t="s">
        <v>18</v>
      </c>
      <c r="C2149" s="1" t="s">
        <v>61</v>
      </c>
      <c r="D2149" s="1" t="s">
        <v>62</v>
      </c>
      <c r="E2149" s="1" t="s">
        <v>607</v>
      </c>
      <c r="F2149" s="3">
        <v>3403</v>
      </c>
    </row>
    <row r="2150" spans="1:6">
      <c r="A2150" s="55">
        <v>41938</v>
      </c>
      <c r="B2150" s="1" t="s">
        <v>11</v>
      </c>
      <c r="C2150" s="1" t="s">
        <v>99</v>
      </c>
      <c r="D2150" s="1" t="s">
        <v>604</v>
      </c>
      <c r="E2150" s="1" t="s">
        <v>607</v>
      </c>
      <c r="F2150" s="3">
        <v>3918</v>
      </c>
    </row>
    <row r="2151" spans="1:6">
      <c r="A2151" s="55">
        <v>41938</v>
      </c>
      <c r="B2151" s="1" t="s">
        <v>11</v>
      </c>
      <c r="C2151" s="1" t="s">
        <v>39</v>
      </c>
      <c r="D2151" s="1" t="s">
        <v>89</v>
      </c>
      <c r="E2151" s="1" t="s">
        <v>607</v>
      </c>
      <c r="F2151" s="3">
        <v>2677</v>
      </c>
    </row>
    <row r="2152" spans="1:6">
      <c r="A2152" s="55">
        <v>41938</v>
      </c>
      <c r="B2152" s="1" t="s">
        <v>4</v>
      </c>
      <c r="C2152" s="1" t="s">
        <v>56</v>
      </c>
      <c r="D2152" s="1" t="s">
        <v>610</v>
      </c>
      <c r="E2152" s="1" t="s">
        <v>605</v>
      </c>
      <c r="F2152" s="3">
        <v>2031</v>
      </c>
    </row>
    <row r="2153" spans="1:6">
      <c r="A2153" s="55">
        <v>41939</v>
      </c>
      <c r="B2153" s="1" t="s">
        <v>18</v>
      </c>
      <c r="C2153" s="1" t="s">
        <v>17</v>
      </c>
      <c r="D2153" s="1" t="s">
        <v>87</v>
      </c>
      <c r="E2153" s="1" t="s">
        <v>607</v>
      </c>
      <c r="F2153" s="3">
        <v>3515</v>
      </c>
    </row>
    <row r="2154" spans="1:6">
      <c r="A2154" s="55">
        <v>41939</v>
      </c>
      <c r="B2154" s="1" t="s">
        <v>18</v>
      </c>
      <c r="C2154" s="1" t="s">
        <v>17</v>
      </c>
      <c r="D2154" s="1" t="s">
        <v>87</v>
      </c>
      <c r="E2154" s="1" t="s">
        <v>608</v>
      </c>
      <c r="F2154" s="3">
        <v>3904</v>
      </c>
    </row>
    <row r="2155" spans="1:6">
      <c r="A2155" s="55">
        <v>41940</v>
      </c>
      <c r="B2155" s="1" t="s">
        <v>4</v>
      </c>
      <c r="C2155" s="1" t="s">
        <v>44</v>
      </c>
      <c r="D2155" s="1" t="s">
        <v>60</v>
      </c>
      <c r="E2155" s="1" t="s">
        <v>611</v>
      </c>
      <c r="F2155" s="3">
        <v>6423</v>
      </c>
    </row>
    <row r="2156" spans="1:6">
      <c r="A2156" s="55">
        <v>41940</v>
      </c>
      <c r="B2156" s="1" t="s">
        <v>18</v>
      </c>
      <c r="C2156" s="1" t="s">
        <v>61</v>
      </c>
      <c r="D2156" s="1" t="s">
        <v>62</v>
      </c>
      <c r="E2156" s="1" t="s">
        <v>600</v>
      </c>
      <c r="F2156" s="3">
        <v>3352</v>
      </c>
    </row>
    <row r="2157" spans="1:6">
      <c r="A2157" s="55">
        <v>41940</v>
      </c>
      <c r="B2157" s="1" t="s">
        <v>11</v>
      </c>
      <c r="C2157" s="1" t="s">
        <v>99</v>
      </c>
      <c r="D2157" s="1" t="s">
        <v>604</v>
      </c>
      <c r="E2157" s="1" t="s">
        <v>603</v>
      </c>
      <c r="F2157" s="3">
        <v>4200</v>
      </c>
    </row>
    <row r="2158" spans="1:6">
      <c r="A2158" s="55">
        <v>41942</v>
      </c>
      <c r="B2158" s="1" t="s">
        <v>18</v>
      </c>
      <c r="C2158" s="1" t="s">
        <v>61</v>
      </c>
      <c r="D2158" s="1" t="s">
        <v>62</v>
      </c>
      <c r="E2158" s="1" t="s">
        <v>608</v>
      </c>
      <c r="F2158" s="3">
        <v>1847</v>
      </c>
    </row>
    <row r="2159" spans="1:6">
      <c r="A2159" s="55">
        <v>41942</v>
      </c>
      <c r="B2159" s="1" t="s">
        <v>18</v>
      </c>
      <c r="C2159" s="1" t="s">
        <v>17</v>
      </c>
      <c r="D2159" s="1" t="s">
        <v>87</v>
      </c>
      <c r="E2159" s="1" t="s">
        <v>603</v>
      </c>
      <c r="F2159" s="3">
        <v>3179</v>
      </c>
    </row>
    <row r="2160" spans="1:6">
      <c r="A2160" s="55">
        <v>41943</v>
      </c>
      <c r="B2160" s="1" t="s">
        <v>18</v>
      </c>
      <c r="C2160" s="1" t="s">
        <v>61</v>
      </c>
      <c r="D2160" s="1" t="s">
        <v>62</v>
      </c>
      <c r="E2160" s="1" t="s">
        <v>605</v>
      </c>
      <c r="F2160" s="3">
        <v>795</v>
      </c>
    </row>
    <row r="2161" spans="1:6">
      <c r="A2161" s="55">
        <v>41943</v>
      </c>
      <c r="B2161" s="1" t="s">
        <v>601</v>
      </c>
      <c r="C2161" s="1" t="s">
        <v>29</v>
      </c>
      <c r="D2161" s="1" t="s">
        <v>31</v>
      </c>
      <c r="E2161" s="1" t="s">
        <v>609</v>
      </c>
      <c r="F2161" s="3">
        <v>6356</v>
      </c>
    </row>
    <row r="2162" spans="1:6">
      <c r="A2162" s="55">
        <v>41943</v>
      </c>
      <c r="B2162" s="1" t="s">
        <v>11</v>
      </c>
      <c r="C2162" s="1" t="s">
        <v>39</v>
      </c>
      <c r="D2162" s="1" t="s">
        <v>89</v>
      </c>
      <c r="E2162" s="1" t="s">
        <v>603</v>
      </c>
      <c r="F2162" s="3">
        <v>5696</v>
      </c>
    </row>
    <row r="2163" spans="1:6">
      <c r="A2163" s="55">
        <v>41944</v>
      </c>
      <c r="B2163" s="1" t="s">
        <v>11</v>
      </c>
      <c r="C2163" s="1" t="s">
        <v>99</v>
      </c>
      <c r="D2163" s="1" t="s">
        <v>604</v>
      </c>
      <c r="E2163" s="1" t="s">
        <v>602</v>
      </c>
      <c r="F2163" s="3">
        <v>2876</v>
      </c>
    </row>
    <row r="2164" spans="1:6">
      <c r="A2164" s="55">
        <v>41944</v>
      </c>
      <c r="B2164" s="1" t="s">
        <v>4</v>
      </c>
      <c r="C2164" s="1" t="s">
        <v>56</v>
      </c>
      <c r="D2164" s="1" t="s">
        <v>610</v>
      </c>
      <c r="E2164" s="1" t="s">
        <v>607</v>
      </c>
      <c r="F2164" s="3">
        <v>3954</v>
      </c>
    </row>
    <row r="2165" spans="1:6">
      <c r="A2165" s="55">
        <v>41945</v>
      </c>
      <c r="B2165" s="1" t="s">
        <v>11</v>
      </c>
      <c r="C2165" s="1" t="s">
        <v>52</v>
      </c>
      <c r="D2165" s="1" t="s">
        <v>86</v>
      </c>
      <c r="E2165" s="1" t="s">
        <v>605</v>
      </c>
      <c r="F2165" s="3">
        <v>4391</v>
      </c>
    </row>
    <row r="2166" spans="1:6">
      <c r="A2166" s="55">
        <v>41946</v>
      </c>
      <c r="B2166" s="1" t="s">
        <v>4</v>
      </c>
      <c r="C2166" s="1" t="s">
        <v>56</v>
      </c>
      <c r="D2166" s="1" t="s">
        <v>610</v>
      </c>
      <c r="E2166" s="1" t="s">
        <v>607</v>
      </c>
      <c r="F2166" s="3">
        <v>4578</v>
      </c>
    </row>
    <row r="2167" spans="1:6">
      <c r="A2167" s="55">
        <v>41947</v>
      </c>
      <c r="B2167" s="1" t="s">
        <v>11</v>
      </c>
      <c r="C2167" s="1" t="s">
        <v>39</v>
      </c>
      <c r="D2167" s="1" t="s">
        <v>92</v>
      </c>
      <c r="E2167" s="1" t="s">
        <v>608</v>
      </c>
      <c r="F2167" s="3">
        <v>6202</v>
      </c>
    </row>
    <row r="2168" spans="1:6">
      <c r="A2168" s="55">
        <v>41947</v>
      </c>
      <c r="B2168" s="1" t="s">
        <v>4</v>
      </c>
      <c r="C2168" s="1" t="s">
        <v>3</v>
      </c>
      <c r="D2168" s="1" t="s">
        <v>70</v>
      </c>
      <c r="E2168" s="1" t="s">
        <v>605</v>
      </c>
      <c r="F2168" s="3">
        <v>2119</v>
      </c>
    </row>
    <row r="2169" spans="1:6">
      <c r="A2169" s="55">
        <v>41949</v>
      </c>
      <c r="B2169" s="1" t="s">
        <v>11</v>
      </c>
      <c r="C2169" s="1" t="s">
        <v>39</v>
      </c>
      <c r="D2169" s="1" t="s">
        <v>89</v>
      </c>
      <c r="E2169" s="1" t="s">
        <v>611</v>
      </c>
      <c r="F2169" s="3">
        <v>2078</v>
      </c>
    </row>
    <row r="2170" spans="1:6">
      <c r="A2170" s="55">
        <v>41949</v>
      </c>
      <c r="B2170" s="1" t="s">
        <v>11</v>
      </c>
      <c r="C2170" s="1" t="s">
        <v>99</v>
      </c>
      <c r="D2170" s="1" t="s">
        <v>604</v>
      </c>
      <c r="E2170" s="1" t="s">
        <v>611</v>
      </c>
      <c r="F2170" s="3">
        <v>2247</v>
      </c>
    </row>
    <row r="2171" spans="1:6">
      <c r="A2171" s="55">
        <v>41950</v>
      </c>
      <c r="B2171" s="1" t="s">
        <v>601</v>
      </c>
      <c r="C2171" s="1" t="s">
        <v>29</v>
      </c>
      <c r="D2171" s="1" t="s">
        <v>31</v>
      </c>
      <c r="E2171" s="1" t="s">
        <v>605</v>
      </c>
      <c r="F2171" s="3">
        <v>3354</v>
      </c>
    </row>
    <row r="2172" spans="1:6">
      <c r="A2172" s="55">
        <v>41952</v>
      </c>
      <c r="B2172" s="1" t="s">
        <v>4</v>
      </c>
      <c r="C2172" s="1" t="s">
        <v>3</v>
      </c>
      <c r="D2172" s="1" t="s">
        <v>70</v>
      </c>
      <c r="E2172" s="1" t="s">
        <v>608</v>
      </c>
      <c r="F2172" s="3">
        <v>5765</v>
      </c>
    </row>
    <row r="2173" spans="1:6">
      <c r="A2173" s="55">
        <v>41952</v>
      </c>
      <c r="B2173" s="1" t="s">
        <v>11</v>
      </c>
      <c r="C2173" s="1" t="s">
        <v>52</v>
      </c>
      <c r="D2173" s="1" t="s">
        <v>86</v>
      </c>
      <c r="E2173" s="1" t="s">
        <v>609</v>
      </c>
      <c r="F2173" s="3">
        <v>1607</v>
      </c>
    </row>
    <row r="2174" spans="1:6">
      <c r="A2174" s="55">
        <v>41953</v>
      </c>
      <c r="B2174" s="1" t="s">
        <v>11</v>
      </c>
      <c r="C2174" s="1" t="s">
        <v>39</v>
      </c>
      <c r="D2174" s="1" t="s">
        <v>92</v>
      </c>
      <c r="E2174" s="1" t="s">
        <v>603</v>
      </c>
      <c r="F2174" s="3">
        <v>5848</v>
      </c>
    </row>
    <row r="2175" spans="1:6">
      <c r="A2175" s="55">
        <v>41954</v>
      </c>
      <c r="B2175" s="1" t="s">
        <v>18</v>
      </c>
      <c r="C2175" s="1" t="s">
        <v>17</v>
      </c>
      <c r="D2175" s="1" t="s">
        <v>87</v>
      </c>
      <c r="E2175" s="1" t="s">
        <v>607</v>
      </c>
      <c r="F2175" s="3">
        <v>2432</v>
      </c>
    </row>
    <row r="2176" spans="1:6">
      <c r="A2176" s="55">
        <v>41955</v>
      </c>
      <c r="B2176" s="1" t="s">
        <v>11</v>
      </c>
      <c r="C2176" s="1" t="s">
        <v>52</v>
      </c>
      <c r="D2176" s="1" t="s">
        <v>612</v>
      </c>
      <c r="E2176" s="1" t="s">
        <v>608</v>
      </c>
      <c r="F2176" s="3">
        <v>5588</v>
      </c>
    </row>
    <row r="2177" spans="1:6">
      <c r="A2177" s="55">
        <v>41956</v>
      </c>
      <c r="B2177" s="1" t="s">
        <v>11</v>
      </c>
      <c r="C2177" s="1" t="s">
        <v>52</v>
      </c>
      <c r="D2177" s="1" t="s">
        <v>86</v>
      </c>
      <c r="E2177" s="1" t="s">
        <v>611</v>
      </c>
      <c r="F2177" s="3">
        <v>2990</v>
      </c>
    </row>
    <row r="2178" spans="1:6">
      <c r="A2178" s="55">
        <v>41957</v>
      </c>
      <c r="B2178" s="1" t="s">
        <v>11</v>
      </c>
      <c r="C2178" s="1" t="s">
        <v>99</v>
      </c>
      <c r="D2178" s="1" t="s">
        <v>604</v>
      </c>
      <c r="E2178" s="1" t="s">
        <v>600</v>
      </c>
      <c r="F2178" s="3">
        <v>2186</v>
      </c>
    </row>
    <row r="2179" spans="1:6">
      <c r="A2179" s="55">
        <v>41958</v>
      </c>
      <c r="B2179" s="1" t="s">
        <v>11</v>
      </c>
      <c r="C2179" s="1" t="s">
        <v>39</v>
      </c>
      <c r="D2179" s="1" t="s">
        <v>92</v>
      </c>
      <c r="E2179" s="1" t="s">
        <v>611</v>
      </c>
      <c r="F2179" s="3">
        <v>3156</v>
      </c>
    </row>
    <row r="2180" spans="1:6">
      <c r="A2180" s="55">
        <v>41958</v>
      </c>
      <c r="B2180" s="1" t="s">
        <v>11</v>
      </c>
      <c r="C2180" s="1" t="s">
        <v>39</v>
      </c>
      <c r="D2180" s="1" t="s">
        <v>92</v>
      </c>
      <c r="E2180" s="1" t="s">
        <v>606</v>
      </c>
      <c r="F2180" s="3">
        <v>5811</v>
      </c>
    </row>
    <row r="2181" spans="1:6">
      <c r="A2181" s="55">
        <v>41959</v>
      </c>
      <c r="B2181" s="1" t="s">
        <v>11</v>
      </c>
      <c r="C2181" s="1" t="s">
        <v>52</v>
      </c>
      <c r="D2181" s="1" t="s">
        <v>86</v>
      </c>
      <c r="E2181" s="1" t="s">
        <v>611</v>
      </c>
      <c r="F2181" s="3">
        <v>5496</v>
      </c>
    </row>
    <row r="2182" spans="1:6">
      <c r="A2182" s="55">
        <v>41959</v>
      </c>
      <c r="B2182" s="1" t="s">
        <v>11</v>
      </c>
      <c r="C2182" s="1" t="s">
        <v>39</v>
      </c>
      <c r="D2182" s="1" t="s">
        <v>92</v>
      </c>
      <c r="E2182" s="1" t="s">
        <v>606</v>
      </c>
      <c r="F2182" s="3">
        <v>5705</v>
      </c>
    </row>
    <row r="2183" spans="1:6">
      <c r="A2183" s="55">
        <v>41960</v>
      </c>
      <c r="B2183" s="1" t="s">
        <v>11</v>
      </c>
      <c r="C2183" s="1" t="s">
        <v>39</v>
      </c>
      <c r="D2183" s="1" t="s">
        <v>50</v>
      </c>
      <c r="E2183" s="1" t="s">
        <v>606</v>
      </c>
      <c r="F2183" s="3">
        <v>4029</v>
      </c>
    </row>
    <row r="2184" spans="1:6">
      <c r="A2184" s="55">
        <v>41961</v>
      </c>
      <c r="B2184" s="1" t="s">
        <v>601</v>
      </c>
      <c r="C2184" s="1" t="s">
        <v>29</v>
      </c>
      <c r="D2184" s="1" t="s">
        <v>31</v>
      </c>
      <c r="E2184" s="1" t="s">
        <v>611</v>
      </c>
      <c r="F2184" s="3">
        <v>2844</v>
      </c>
    </row>
    <row r="2185" spans="1:6">
      <c r="A2185" s="55">
        <v>41961</v>
      </c>
      <c r="B2185" s="1" t="s">
        <v>4</v>
      </c>
      <c r="C2185" s="1" t="s">
        <v>44</v>
      </c>
      <c r="D2185" s="1" t="s">
        <v>60</v>
      </c>
      <c r="E2185" s="1" t="s">
        <v>603</v>
      </c>
      <c r="F2185" s="3">
        <v>1730</v>
      </c>
    </row>
    <row r="2186" spans="1:6">
      <c r="A2186" s="55">
        <v>41961</v>
      </c>
      <c r="B2186" s="1" t="s">
        <v>11</v>
      </c>
      <c r="C2186" s="1" t="s">
        <v>52</v>
      </c>
      <c r="D2186" s="1" t="s">
        <v>86</v>
      </c>
      <c r="E2186" s="1" t="s">
        <v>600</v>
      </c>
      <c r="F2186" s="3">
        <v>4460</v>
      </c>
    </row>
    <row r="2187" spans="1:6">
      <c r="A2187" s="55">
        <v>41963</v>
      </c>
      <c r="B2187" s="1" t="s">
        <v>18</v>
      </c>
      <c r="C2187" s="1" t="s">
        <v>61</v>
      </c>
      <c r="D2187" s="1" t="s">
        <v>62</v>
      </c>
      <c r="E2187" s="1" t="s">
        <v>606</v>
      </c>
      <c r="F2187" s="3">
        <v>5241</v>
      </c>
    </row>
    <row r="2188" spans="1:6">
      <c r="A2188" s="55">
        <v>41964</v>
      </c>
      <c r="B2188" s="1" t="s">
        <v>11</v>
      </c>
      <c r="C2188" s="1" t="s">
        <v>39</v>
      </c>
      <c r="D2188" s="1" t="s">
        <v>50</v>
      </c>
      <c r="E2188" s="1" t="s">
        <v>611</v>
      </c>
      <c r="F2188" s="3">
        <v>2280</v>
      </c>
    </row>
    <row r="2189" spans="1:6">
      <c r="A2189" s="55">
        <v>41964</v>
      </c>
      <c r="B2189" s="1" t="s">
        <v>18</v>
      </c>
      <c r="C2189" s="1" t="s">
        <v>17</v>
      </c>
      <c r="D2189" s="1" t="s">
        <v>87</v>
      </c>
      <c r="E2189" s="1" t="s">
        <v>603</v>
      </c>
      <c r="F2189" s="3">
        <v>2036</v>
      </c>
    </row>
    <row r="2190" spans="1:6">
      <c r="A2190" s="55">
        <v>41964</v>
      </c>
      <c r="B2190" s="1" t="s">
        <v>601</v>
      </c>
      <c r="C2190" s="1" t="s">
        <v>29</v>
      </c>
      <c r="D2190" s="1" t="s">
        <v>31</v>
      </c>
      <c r="E2190" s="1" t="s">
        <v>607</v>
      </c>
      <c r="F2190" s="3">
        <v>603</v>
      </c>
    </row>
    <row r="2191" spans="1:6">
      <c r="A2191" s="55">
        <v>41965</v>
      </c>
      <c r="B2191" s="1" t="s">
        <v>4</v>
      </c>
      <c r="C2191" s="1" t="s">
        <v>56</v>
      </c>
      <c r="D2191" s="1" t="s">
        <v>610</v>
      </c>
      <c r="E2191" s="1" t="s">
        <v>602</v>
      </c>
      <c r="F2191" s="3">
        <v>678</v>
      </c>
    </row>
    <row r="2192" spans="1:6">
      <c r="A2192" s="55">
        <v>41965</v>
      </c>
      <c r="B2192" s="1" t="s">
        <v>18</v>
      </c>
      <c r="C2192" s="1" t="s">
        <v>61</v>
      </c>
      <c r="D2192" s="1" t="s">
        <v>62</v>
      </c>
      <c r="E2192" s="1" t="s">
        <v>603</v>
      </c>
      <c r="F2192" s="3">
        <v>1723</v>
      </c>
    </row>
    <row r="2193" spans="1:6">
      <c r="A2193" s="55">
        <v>41966</v>
      </c>
      <c r="B2193" s="1" t="s">
        <v>4</v>
      </c>
      <c r="C2193" s="1" t="s">
        <v>56</v>
      </c>
      <c r="D2193" s="1" t="s">
        <v>610</v>
      </c>
      <c r="E2193" s="1" t="s">
        <v>611</v>
      </c>
      <c r="F2193" s="3">
        <v>5376</v>
      </c>
    </row>
    <row r="2194" spans="1:6">
      <c r="A2194" s="55">
        <v>41966</v>
      </c>
      <c r="B2194" s="1" t="s">
        <v>4</v>
      </c>
      <c r="C2194" s="1" t="s">
        <v>3</v>
      </c>
      <c r="D2194" s="1" t="s">
        <v>70</v>
      </c>
      <c r="E2194" s="1" t="s">
        <v>602</v>
      </c>
      <c r="F2194" s="3">
        <v>6023</v>
      </c>
    </row>
    <row r="2195" spans="1:6">
      <c r="A2195" s="55">
        <v>41966</v>
      </c>
      <c r="B2195" s="1" t="s">
        <v>11</v>
      </c>
      <c r="C2195" s="1" t="s">
        <v>39</v>
      </c>
      <c r="D2195" s="1" t="s">
        <v>89</v>
      </c>
      <c r="E2195" s="1" t="s">
        <v>600</v>
      </c>
      <c r="F2195" s="3">
        <v>5792</v>
      </c>
    </row>
    <row r="2196" spans="1:6">
      <c r="A2196" s="55">
        <v>41967</v>
      </c>
      <c r="B2196" s="1" t="s">
        <v>18</v>
      </c>
      <c r="C2196" s="1" t="s">
        <v>61</v>
      </c>
      <c r="D2196" s="1" t="s">
        <v>62</v>
      </c>
      <c r="E2196" s="1" t="s">
        <v>605</v>
      </c>
      <c r="F2196" s="3">
        <v>2852</v>
      </c>
    </row>
    <row r="2197" spans="1:6">
      <c r="A2197" s="55">
        <v>41968</v>
      </c>
      <c r="B2197" s="1" t="s">
        <v>11</v>
      </c>
      <c r="C2197" s="1" t="s">
        <v>39</v>
      </c>
      <c r="D2197" s="1" t="s">
        <v>92</v>
      </c>
      <c r="E2197" s="1" t="s">
        <v>608</v>
      </c>
      <c r="F2197" s="3">
        <v>346</v>
      </c>
    </row>
    <row r="2198" spans="1:6">
      <c r="A2198" s="55">
        <v>41968</v>
      </c>
      <c r="B2198" s="1" t="s">
        <v>11</v>
      </c>
      <c r="C2198" s="1" t="s">
        <v>52</v>
      </c>
      <c r="D2198" s="1" t="s">
        <v>612</v>
      </c>
      <c r="E2198" s="1" t="s">
        <v>603</v>
      </c>
      <c r="F2198" s="3">
        <v>3133</v>
      </c>
    </row>
    <row r="2199" spans="1:6">
      <c r="A2199" s="55">
        <v>41969</v>
      </c>
      <c r="B2199" s="1" t="s">
        <v>11</v>
      </c>
      <c r="C2199" s="1" t="s">
        <v>52</v>
      </c>
      <c r="D2199" s="1" t="s">
        <v>86</v>
      </c>
      <c r="E2199" s="1" t="s">
        <v>608</v>
      </c>
      <c r="F2199" s="3">
        <v>3405</v>
      </c>
    </row>
    <row r="2200" spans="1:6">
      <c r="A2200" s="55">
        <v>41970</v>
      </c>
      <c r="B2200" s="1" t="s">
        <v>4</v>
      </c>
      <c r="C2200" s="1" t="s">
        <v>44</v>
      </c>
      <c r="D2200" s="1" t="s">
        <v>60</v>
      </c>
      <c r="E2200" s="1" t="s">
        <v>600</v>
      </c>
      <c r="F2200" s="3">
        <v>4022</v>
      </c>
    </row>
    <row r="2201" spans="1:6">
      <c r="A2201" s="55">
        <v>41970</v>
      </c>
      <c r="B2201" s="1" t="s">
        <v>11</v>
      </c>
      <c r="C2201" s="1" t="s">
        <v>52</v>
      </c>
      <c r="D2201" s="1" t="s">
        <v>86</v>
      </c>
      <c r="E2201" s="1" t="s">
        <v>603</v>
      </c>
      <c r="F2201" s="3">
        <v>1494</v>
      </c>
    </row>
    <row r="2202" spans="1:6">
      <c r="A2202" s="55">
        <v>41973</v>
      </c>
      <c r="B2202" s="1" t="s">
        <v>18</v>
      </c>
      <c r="C2202" s="1" t="s">
        <v>61</v>
      </c>
      <c r="D2202" s="1" t="s">
        <v>62</v>
      </c>
      <c r="E2202" s="1" t="s">
        <v>605</v>
      </c>
      <c r="F2202" s="3">
        <v>1898</v>
      </c>
    </row>
    <row r="2203" spans="1:6">
      <c r="A2203" s="55">
        <v>41973</v>
      </c>
      <c r="B2203" s="1" t="s">
        <v>11</v>
      </c>
      <c r="C2203" s="1" t="s">
        <v>52</v>
      </c>
      <c r="D2203" s="1" t="s">
        <v>86</v>
      </c>
      <c r="E2203" s="1" t="s">
        <v>607</v>
      </c>
      <c r="F2203" s="3">
        <v>1871</v>
      </c>
    </row>
    <row r="2204" spans="1:6">
      <c r="A2204" s="55">
        <v>41973</v>
      </c>
      <c r="B2204" s="1" t="s">
        <v>11</v>
      </c>
      <c r="C2204" s="1" t="s">
        <v>99</v>
      </c>
      <c r="D2204" s="1" t="s">
        <v>604</v>
      </c>
      <c r="E2204" s="1" t="s">
        <v>603</v>
      </c>
      <c r="F2204" s="3">
        <v>1403</v>
      </c>
    </row>
    <row r="2205" spans="1:6">
      <c r="A2205" s="55">
        <v>42029</v>
      </c>
      <c r="B2205" s="1" t="s">
        <v>11</v>
      </c>
      <c r="C2205" s="1" t="s">
        <v>52</v>
      </c>
      <c r="D2205" s="1" t="s">
        <v>86</v>
      </c>
      <c r="E2205" s="1" t="s">
        <v>603</v>
      </c>
      <c r="F2205" s="3">
        <v>1457</v>
      </c>
    </row>
    <row r="2206" spans="1:6">
      <c r="A2206" s="55">
        <v>42030</v>
      </c>
      <c r="B2206" s="1" t="s">
        <v>11</v>
      </c>
      <c r="C2206" s="1" t="s">
        <v>52</v>
      </c>
      <c r="D2206" s="1" t="s">
        <v>86</v>
      </c>
      <c r="E2206" s="1" t="s">
        <v>605</v>
      </c>
      <c r="F2206" s="3">
        <v>3989</v>
      </c>
    </row>
    <row r="2207" spans="1:6">
      <c r="A2207" s="55">
        <v>42030</v>
      </c>
      <c r="B2207" s="1" t="s">
        <v>11</v>
      </c>
      <c r="C2207" s="1" t="s">
        <v>99</v>
      </c>
      <c r="D2207" s="1" t="s">
        <v>604</v>
      </c>
      <c r="E2207" s="1" t="s">
        <v>611</v>
      </c>
      <c r="F2207" s="3">
        <v>5196</v>
      </c>
    </row>
    <row r="2208" spans="1:6">
      <c r="A2208" s="55">
        <v>42030</v>
      </c>
      <c r="B2208" s="1" t="s">
        <v>11</v>
      </c>
      <c r="C2208" s="1" t="s">
        <v>52</v>
      </c>
      <c r="D2208" s="1" t="s">
        <v>86</v>
      </c>
      <c r="E2208" s="1" t="s">
        <v>611</v>
      </c>
      <c r="F2208" s="3">
        <v>3786</v>
      </c>
    </row>
    <row r="2209" spans="1:6">
      <c r="A2209" s="55">
        <v>42030</v>
      </c>
      <c r="B2209" s="1" t="s">
        <v>4</v>
      </c>
      <c r="C2209" s="1" t="s">
        <v>3</v>
      </c>
      <c r="D2209" s="1" t="s">
        <v>70</v>
      </c>
      <c r="E2209" s="1" t="s">
        <v>611</v>
      </c>
      <c r="F2209" s="3">
        <v>4764</v>
      </c>
    </row>
    <row r="2210" spans="1:6">
      <c r="A2210" s="55">
        <v>42031</v>
      </c>
      <c r="B2210" s="1" t="s">
        <v>18</v>
      </c>
      <c r="C2210" s="1" t="s">
        <v>61</v>
      </c>
      <c r="D2210" s="1" t="s">
        <v>62</v>
      </c>
      <c r="E2210" s="1" t="s">
        <v>600</v>
      </c>
      <c r="F2210" s="3">
        <v>4135</v>
      </c>
    </row>
    <row r="2211" spans="1:6">
      <c r="A2211" s="55">
        <v>42032</v>
      </c>
      <c r="B2211" s="1" t="s">
        <v>18</v>
      </c>
      <c r="C2211" s="1" t="s">
        <v>61</v>
      </c>
      <c r="D2211" s="1" t="s">
        <v>62</v>
      </c>
      <c r="E2211" s="1" t="s">
        <v>607</v>
      </c>
      <c r="F2211" s="3">
        <v>3961</v>
      </c>
    </row>
    <row r="2212" spans="1:6">
      <c r="A2212" s="55">
        <v>42032</v>
      </c>
      <c r="B2212" s="1" t="s">
        <v>11</v>
      </c>
      <c r="C2212" s="1" t="s">
        <v>39</v>
      </c>
      <c r="D2212" s="1" t="s">
        <v>92</v>
      </c>
      <c r="E2212" s="1" t="s">
        <v>608</v>
      </c>
      <c r="F2212" s="3">
        <v>972</v>
      </c>
    </row>
    <row r="2213" spans="1:6">
      <c r="A2213" s="55">
        <v>42034</v>
      </c>
      <c r="B2213" s="1" t="s">
        <v>11</v>
      </c>
      <c r="C2213" s="1" t="s">
        <v>39</v>
      </c>
      <c r="D2213" s="1" t="s">
        <v>92</v>
      </c>
      <c r="E2213" s="1" t="s">
        <v>608</v>
      </c>
      <c r="F2213" s="3">
        <v>1194</v>
      </c>
    </row>
    <row r="2214" spans="1:6">
      <c r="A2214" s="55">
        <v>42034</v>
      </c>
      <c r="B2214" s="1" t="s">
        <v>11</v>
      </c>
      <c r="C2214" s="1" t="s">
        <v>39</v>
      </c>
      <c r="D2214" s="1" t="s">
        <v>92</v>
      </c>
      <c r="E2214" s="1" t="s">
        <v>609</v>
      </c>
      <c r="F2214" s="3">
        <v>1116</v>
      </c>
    </row>
    <row r="2215" spans="1:6">
      <c r="A2215" s="55">
        <v>42037</v>
      </c>
      <c r="B2215" s="1" t="s">
        <v>4</v>
      </c>
      <c r="C2215" s="1" t="s">
        <v>3</v>
      </c>
      <c r="D2215" s="1" t="s">
        <v>58</v>
      </c>
      <c r="E2215" s="1" t="s">
        <v>606</v>
      </c>
      <c r="F2215" s="3">
        <v>1694</v>
      </c>
    </row>
    <row r="2216" spans="1:6">
      <c r="A2216" s="55">
        <v>42038</v>
      </c>
      <c r="B2216" s="1" t="s">
        <v>11</v>
      </c>
      <c r="C2216" s="1" t="s">
        <v>52</v>
      </c>
      <c r="D2216" s="1" t="s">
        <v>86</v>
      </c>
      <c r="E2216" s="1" t="s">
        <v>605</v>
      </c>
      <c r="F2216" s="3">
        <v>5841</v>
      </c>
    </row>
    <row r="2217" spans="1:6">
      <c r="A2217" s="55">
        <v>42042</v>
      </c>
      <c r="B2217" s="1" t="s">
        <v>4</v>
      </c>
      <c r="C2217" s="1" t="s">
        <v>3</v>
      </c>
      <c r="D2217" s="1" t="s">
        <v>70</v>
      </c>
      <c r="E2217" s="1" t="s">
        <v>608</v>
      </c>
      <c r="F2217" s="3">
        <v>4389</v>
      </c>
    </row>
    <row r="2218" spans="1:6">
      <c r="A2218" s="55">
        <v>42043</v>
      </c>
      <c r="B2218" s="1" t="s">
        <v>11</v>
      </c>
      <c r="C2218" s="1" t="s">
        <v>52</v>
      </c>
      <c r="D2218" s="1" t="s">
        <v>86</v>
      </c>
      <c r="E2218" s="1" t="s">
        <v>605</v>
      </c>
      <c r="F2218" s="3">
        <v>4630</v>
      </c>
    </row>
    <row r="2219" spans="1:6">
      <c r="A2219" s="55">
        <v>42043</v>
      </c>
      <c r="B2219" s="1" t="s">
        <v>11</v>
      </c>
      <c r="C2219" s="1" t="s">
        <v>52</v>
      </c>
      <c r="D2219" s="1" t="s">
        <v>612</v>
      </c>
      <c r="E2219" s="1" t="s">
        <v>600</v>
      </c>
      <c r="F2219" s="3">
        <v>3177</v>
      </c>
    </row>
    <row r="2220" spans="1:6">
      <c r="A2220" s="55">
        <v>42044</v>
      </c>
      <c r="B2220" s="1" t="s">
        <v>4</v>
      </c>
      <c r="C2220" s="1" t="s">
        <v>44</v>
      </c>
      <c r="D2220" s="1" t="s">
        <v>60</v>
      </c>
      <c r="E2220" s="1" t="s">
        <v>611</v>
      </c>
      <c r="F2220" s="3">
        <v>1841</v>
      </c>
    </row>
    <row r="2221" spans="1:6">
      <c r="A2221" s="55">
        <v>42044</v>
      </c>
      <c r="B2221" s="1" t="s">
        <v>18</v>
      </c>
      <c r="C2221" s="1" t="s">
        <v>61</v>
      </c>
      <c r="D2221" s="1" t="s">
        <v>62</v>
      </c>
      <c r="E2221" s="1" t="s">
        <v>611</v>
      </c>
      <c r="F2221" s="3">
        <v>5545</v>
      </c>
    </row>
    <row r="2222" spans="1:6">
      <c r="A2222" s="55">
        <v>42044</v>
      </c>
      <c r="B2222" s="1" t="s">
        <v>4</v>
      </c>
      <c r="C2222" s="1" t="s">
        <v>3</v>
      </c>
      <c r="D2222" s="1" t="s">
        <v>70</v>
      </c>
      <c r="E2222" s="1" t="s">
        <v>606</v>
      </c>
      <c r="F2222" s="3">
        <v>3774</v>
      </c>
    </row>
    <row r="2223" spans="1:6">
      <c r="A2223" s="55">
        <v>42045</v>
      </c>
      <c r="B2223" s="1" t="s">
        <v>4</v>
      </c>
      <c r="C2223" s="1" t="s">
        <v>44</v>
      </c>
      <c r="D2223" s="1" t="s">
        <v>60</v>
      </c>
      <c r="E2223" s="1" t="s">
        <v>608</v>
      </c>
      <c r="F2223" s="3">
        <v>2266</v>
      </c>
    </row>
    <row r="2224" spans="1:6">
      <c r="A2224" s="55">
        <v>42046</v>
      </c>
      <c r="B2224" s="1" t="s">
        <v>11</v>
      </c>
      <c r="C2224" s="1" t="s">
        <v>39</v>
      </c>
      <c r="D2224" s="1" t="s">
        <v>92</v>
      </c>
      <c r="E2224" s="1" t="s">
        <v>600</v>
      </c>
      <c r="F2224" s="3">
        <v>2304</v>
      </c>
    </row>
    <row r="2225" spans="1:6">
      <c r="A2225" s="55">
        <v>42046</v>
      </c>
      <c r="B2225" s="1" t="s">
        <v>4</v>
      </c>
      <c r="C2225" s="1" t="s">
        <v>56</v>
      </c>
      <c r="D2225" s="1" t="s">
        <v>610</v>
      </c>
      <c r="E2225" s="1" t="s">
        <v>608</v>
      </c>
      <c r="F2225" s="3">
        <v>4595</v>
      </c>
    </row>
    <row r="2226" spans="1:6">
      <c r="A2226" s="55">
        <v>42046</v>
      </c>
      <c r="B2226" s="1" t="s">
        <v>4</v>
      </c>
      <c r="C2226" s="1" t="s">
        <v>44</v>
      </c>
      <c r="D2226" s="1" t="s">
        <v>60</v>
      </c>
      <c r="E2226" s="1" t="s">
        <v>605</v>
      </c>
      <c r="F2226" s="3">
        <v>5738</v>
      </c>
    </row>
    <row r="2227" spans="1:6">
      <c r="A2227" s="55">
        <v>42047</v>
      </c>
      <c r="B2227" s="1" t="s">
        <v>601</v>
      </c>
      <c r="C2227" s="1" t="s">
        <v>29</v>
      </c>
      <c r="D2227" s="1" t="s">
        <v>31</v>
      </c>
      <c r="E2227" s="1" t="s">
        <v>605</v>
      </c>
      <c r="F2227" s="3">
        <v>3001</v>
      </c>
    </row>
    <row r="2228" spans="1:6">
      <c r="A2228" s="55">
        <v>42047</v>
      </c>
      <c r="B2228" s="1" t="s">
        <v>11</v>
      </c>
      <c r="C2228" s="1" t="s">
        <v>39</v>
      </c>
      <c r="D2228" s="1" t="s">
        <v>50</v>
      </c>
      <c r="E2228" s="1" t="s">
        <v>603</v>
      </c>
      <c r="F2228" s="3">
        <v>3649</v>
      </c>
    </row>
    <row r="2229" spans="1:6">
      <c r="A2229" s="55">
        <v>42048</v>
      </c>
      <c r="B2229" s="1" t="s">
        <v>11</v>
      </c>
      <c r="C2229" s="1" t="s">
        <v>39</v>
      </c>
      <c r="D2229" s="1" t="s">
        <v>92</v>
      </c>
      <c r="E2229" s="1" t="s">
        <v>606</v>
      </c>
      <c r="F2229" s="3">
        <v>730</v>
      </c>
    </row>
    <row r="2230" spans="1:6">
      <c r="A2230" s="55">
        <v>42050</v>
      </c>
      <c r="B2230" s="1" t="s">
        <v>4</v>
      </c>
      <c r="C2230" s="1" t="s">
        <v>44</v>
      </c>
      <c r="D2230" s="1" t="s">
        <v>60</v>
      </c>
      <c r="E2230" s="1" t="s">
        <v>603</v>
      </c>
      <c r="F2230" s="3">
        <v>1145</v>
      </c>
    </row>
    <row r="2231" spans="1:6">
      <c r="A2231" s="55">
        <v>42050</v>
      </c>
      <c r="B2231" s="1" t="s">
        <v>11</v>
      </c>
      <c r="C2231" s="1" t="s">
        <v>39</v>
      </c>
      <c r="D2231" s="1" t="s">
        <v>50</v>
      </c>
      <c r="E2231" s="1" t="s">
        <v>607</v>
      </c>
      <c r="F2231" s="3">
        <v>2879</v>
      </c>
    </row>
    <row r="2232" spans="1:6">
      <c r="A2232" s="55">
        <v>42051</v>
      </c>
      <c r="B2232" s="1" t="s">
        <v>11</v>
      </c>
      <c r="C2232" s="1" t="s">
        <v>39</v>
      </c>
      <c r="D2232" s="1" t="s">
        <v>92</v>
      </c>
      <c r="E2232" s="1" t="s">
        <v>607</v>
      </c>
      <c r="F2232" s="3">
        <v>5195</v>
      </c>
    </row>
    <row r="2233" spans="1:6">
      <c r="A2233" s="55">
        <v>42051</v>
      </c>
      <c r="B2233" s="1" t="s">
        <v>11</v>
      </c>
      <c r="C2233" s="1" t="s">
        <v>39</v>
      </c>
      <c r="D2233" s="1" t="s">
        <v>92</v>
      </c>
      <c r="E2233" s="1" t="s">
        <v>607</v>
      </c>
      <c r="F2233" s="3">
        <v>6128</v>
      </c>
    </row>
    <row r="2234" spans="1:6">
      <c r="A2234" s="55">
        <v>42052</v>
      </c>
      <c r="B2234" s="1" t="s">
        <v>11</v>
      </c>
      <c r="C2234" s="1" t="s">
        <v>39</v>
      </c>
      <c r="D2234" s="1" t="s">
        <v>92</v>
      </c>
      <c r="E2234" s="1" t="s">
        <v>608</v>
      </c>
      <c r="F2234" s="3">
        <v>4022</v>
      </c>
    </row>
    <row r="2235" spans="1:6">
      <c r="A2235" s="55">
        <v>42052</v>
      </c>
      <c r="B2235" s="1" t="s">
        <v>11</v>
      </c>
      <c r="C2235" s="1" t="s">
        <v>39</v>
      </c>
      <c r="D2235" s="1" t="s">
        <v>92</v>
      </c>
      <c r="E2235" s="1" t="s">
        <v>607</v>
      </c>
      <c r="F2235" s="3">
        <v>1983</v>
      </c>
    </row>
    <row r="2236" spans="1:6">
      <c r="A2236" s="55">
        <v>42052</v>
      </c>
      <c r="B2236" s="1" t="s">
        <v>4</v>
      </c>
      <c r="C2236" s="1" t="s">
        <v>3</v>
      </c>
      <c r="D2236" s="1" t="s">
        <v>70</v>
      </c>
      <c r="E2236" s="1" t="s">
        <v>600</v>
      </c>
      <c r="F2236" s="3">
        <v>3662</v>
      </c>
    </row>
    <row r="2237" spans="1:6">
      <c r="A2237" s="55">
        <v>42052</v>
      </c>
      <c r="B2237" s="1" t="s">
        <v>11</v>
      </c>
      <c r="C2237" s="1" t="s">
        <v>39</v>
      </c>
      <c r="D2237" s="1" t="s">
        <v>50</v>
      </c>
      <c r="E2237" s="1" t="s">
        <v>605</v>
      </c>
      <c r="F2237" s="3">
        <v>5998</v>
      </c>
    </row>
    <row r="2238" spans="1:6">
      <c r="A2238" s="55">
        <v>42052</v>
      </c>
      <c r="B2238" s="1" t="s">
        <v>601</v>
      </c>
      <c r="C2238" s="1" t="s">
        <v>29</v>
      </c>
      <c r="D2238" s="1" t="s">
        <v>31</v>
      </c>
      <c r="E2238" s="1" t="s">
        <v>608</v>
      </c>
      <c r="F2238" s="3">
        <v>3354</v>
      </c>
    </row>
    <row r="2239" spans="1:6">
      <c r="A2239" s="55">
        <v>42053</v>
      </c>
      <c r="B2239" s="1" t="s">
        <v>11</v>
      </c>
      <c r="C2239" s="1" t="s">
        <v>39</v>
      </c>
      <c r="D2239" s="1" t="s">
        <v>92</v>
      </c>
      <c r="E2239" s="1" t="s">
        <v>602</v>
      </c>
      <c r="F2239" s="3">
        <v>3025</v>
      </c>
    </row>
    <row r="2240" spans="1:6">
      <c r="A2240" s="55">
        <v>42053</v>
      </c>
      <c r="B2240" s="1" t="s">
        <v>11</v>
      </c>
      <c r="C2240" s="1" t="s">
        <v>99</v>
      </c>
      <c r="D2240" s="1" t="s">
        <v>604</v>
      </c>
      <c r="E2240" s="1" t="s">
        <v>606</v>
      </c>
      <c r="F2240" s="3">
        <v>636</v>
      </c>
    </row>
    <row r="2241" spans="1:6">
      <c r="A2241" s="55">
        <v>42054</v>
      </c>
      <c r="B2241" s="1" t="s">
        <v>18</v>
      </c>
      <c r="C2241" s="1" t="s">
        <v>17</v>
      </c>
      <c r="D2241" s="1" t="s">
        <v>87</v>
      </c>
      <c r="E2241" s="1" t="s">
        <v>608</v>
      </c>
      <c r="F2241" s="3">
        <v>5236</v>
      </c>
    </row>
    <row r="2242" spans="1:6">
      <c r="A2242" s="55">
        <v>42055</v>
      </c>
      <c r="B2242" s="1" t="s">
        <v>11</v>
      </c>
      <c r="C2242" s="1" t="s">
        <v>39</v>
      </c>
      <c r="D2242" s="1" t="s">
        <v>92</v>
      </c>
      <c r="E2242" s="1" t="s">
        <v>607</v>
      </c>
      <c r="F2242" s="3">
        <v>1212</v>
      </c>
    </row>
    <row r="2243" spans="1:6">
      <c r="A2243" s="55">
        <v>42055</v>
      </c>
      <c r="B2243" s="1" t="s">
        <v>11</v>
      </c>
      <c r="C2243" s="1" t="s">
        <v>99</v>
      </c>
      <c r="D2243" s="1" t="s">
        <v>604</v>
      </c>
      <c r="E2243" s="1" t="s">
        <v>600</v>
      </c>
      <c r="F2243" s="3">
        <v>1619</v>
      </c>
    </row>
    <row r="2244" spans="1:6">
      <c r="A2244" s="55">
        <v>42056</v>
      </c>
      <c r="B2244" s="1" t="s">
        <v>11</v>
      </c>
      <c r="C2244" s="1" t="s">
        <v>39</v>
      </c>
      <c r="D2244" s="1" t="s">
        <v>89</v>
      </c>
      <c r="E2244" s="1" t="s">
        <v>611</v>
      </c>
      <c r="F2244" s="3">
        <v>4344</v>
      </c>
    </row>
    <row r="2245" spans="1:6">
      <c r="A2245" s="55">
        <v>42056</v>
      </c>
      <c r="B2245" s="1" t="s">
        <v>601</v>
      </c>
      <c r="C2245" s="1" t="s">
        <v>29</v>
      </c>
      <c r="D2245" s="1" t="s">
        <v>31</v>
      </c>
      <c r="E2245" s="1" t="s">
        <v>600</v>
      </c>
      <c r="F2245" s="3">
        <v>890</v>
      </c>
    </row>
    <row r="2246" spans="1:6">
      <c r="A2246" s="55">
        <v>42057</v>
      </c>
      <c r="B2246" s="1" t="s">
        <v>18</v>
      </c>
      <c r="C2246" s="1" t="s">
        <v>61</v>
      </c>
      <c r="D2246" s="1" t="s">
        <v>62</v>
      </c>
      <c r="E2246" s="1" t="s">
        <v>605</v>
      </c>
      <c r="F2246" s="3">
        <v>1069</v>
      </c>
    </row>
    <row r="2247" spans="1:6">
      <c r="A2247" s="55">
        <v>42057</v>
      </c>
      <c r="B2247" s="1" t="s">
        <v>4</v>
      </c>
      <c r="C2247" s="1" t="s">
        <v>3</v>
      </c>
      <c r="D2247" s="1" t="s">
        <v>70</v>
      </c>
      <c r="E2247" s="1" t="s">
        <v>600</v>
      </c>
      <c r="F2247" s="3">
        <v>4567</v>
      </c>
    </row>
    <row r="2248" spans="1:6">
      <c r="A2248" s="55">
        <v>42057</v>
      </c>
      <c r="B2248" s="1" t="s">
        <v>11</v>
      </c>
      <c r="C2248" s="1" t="s">
        <v>52</v>
      </c>
      <c r="D2248" s="1" t="s">
        <v>86</v>
      </c>
      <c r="E2248" s="1" t="s">
        <v>607</v>
      </c>
      <c r="F2248" s="3">
        <v>6300</v>
      </c>
    </row>
    <row r="2249" spans="1:6">
      <c r="A2249" s="55">
        <v>42058</v>
      </c>
      <c r="B2249" s="1" t="s">
        <v>18</v>
      </c>
      <c r="C2249" s="1" t="s">
        <v>61</v>
      </c>
      <c r="D2249" s="1" t="s">
        <v>62</v>
      </c>
      <c r="E2249" s="1" t="s">
        <v>607</v>
      </c>
      <c r="F2249" s="3">
        <v>1936</v>
      </c>
    </row>
    <row r="2250" spans="1:6">
      <c r="A2250" s="55">
        <v>42059</v>
      </c>
      <c r="B2250" s="1" t="s">
        <v>4</v>
      </c>
      <c r="C2250" s="1" t="s">
        <v>3</v>
      </c>
      <c r="D2250" s="1" t="s">
        <v>70</v>
      </c>
      <c r="E2250" s="1" t="s">
        <v>600</v>
      </c>
      <c r="F2250" s="3">
        <v>3476</v>
      </c>
    </row>
    <row r="2251" spans="1:6">
      <c r="A2251" s="55">
        <v>42059</v>
      </c>
      <c r="B2251" s="1" t="s">
        <v>11</v>
      </c>
      <c r="C2251" s="1" t="s">
        <v>52</v>
      </c>
      <c r="D2251" s="1" t="s">
        <v>612</v>
      </c>
      <c r="E2251" s="1" t="s">
        <v>608</v>
      </c>
      <c r="F2251" s="3">
        <v>4295</v>
      </c>
    </row>
    <row r="2252" spans="1:6">
      <c r="A2252" s="55">
        <v>42059</v>
      </c>
      <c r="B2252" s="1" t="s">
        <v>11</v>
      </c>
      <c r="C2252" s="1" t="s">
        <v>99</v>
      </c>
      <c r="D2252" s="1" t="s">
        <v>604</v>
      </c>
      <c r="E2252" s="1" t="s">
        <v>609</v>
      </c>
      <c r="F2252" s="3">
        <v>3605</v>
      </c>
    </row>
    <row r="2253" spans="1:6">
      <c r="A2253" s="55">
        <v>42059</v>
      </c>
      <c r="B2253" s="1" t="s">
        <v>11</v>
      </c>
      <c r="C2253" s="1" t="s">
        <v>39</v>
      </c>
      <c r="D2253" s="1" t="s">
        <v>92</v>
      </c>
      <c r="E2253" s="1" t="s">
        <v>603</v>
      </c>
      <c r="F2253" s="3">
        <v>4826</v>
      </c>
    </row>
    <row r="2254" spans="1:6">
      <c r="A2254" s="55">
        <v>42060</v>
      </c>
      <c r="B2254" s="1" t="s">
        <v>18</v>
      </c>
      <c r="C2254" s="1" t="s">
        <v>17</v>
      </c>
      <c r="D2254" s="1" t="s">
        <v>87</v>
      </c>
      <c r="E2254" s="1" t="s">
        <v>603</v>
      </c>
      <c r="F2254" s="3">
        <v>4884</v>
      </c>
    </row>
    <row r="2255" spans="1:6">
      <c r="A2255" s="55">
        <v>42060</v>
      </c>
      <c r="B2255" s="1" t="s">
        <v>11</v>
      </c>
      <c r="C2255" s="1" t="s">
        <v>39</v>
      </c>
      <c r="D2255" s="1" t="s">
        <v>89</v>
      </c>
      <c r="E2255" s="1" t="s">
        <v>600</v>
      </c>
      <c r="F2255" s="3">
        <v>5988</v>
      </c>
    </row>
    <row r="2256" spans="1:6">
      <c r="A2256" s="55">
        <v>42061</v>
      </c>
      <c r="B2256" s="1" t="s">
        <v>601</v>
      </c>
      <c r="C2256" s="1" t="s">
        <v>29</v>
      </c>
      <c r="D2256" s="1" t="s">
        <v>31</v>
      </c>
      <c r="E2256" s="1" t="s">
        <v>608</v>
      </c>
      <c r="F2256" s="3">
        <v>3998</v>
      </c>
    </row>
    <row r="2257" spans="1:6">
      <c r="A2257" s="55">
        <v>42061</v>
      </c>
      <c r="B2257" s="1" t="s">
        <v>11</v>
      </c>
      <c r="C2257" s="1" t="s">
        <v>39</v>
      </c>
      <c r="D2257" s="1" t="s">
        <v>50</v>
      </c>
      <c r="E2257" s="1" t="s">
        <v>602</v>
      </c>
      <c r="F2257" s="3">
        <v>4509</v>
      </c>
    </row>
    <row r="2258" spans="1:6">
      <c r="A2258" s="55">
        <v>42062</v>
      </c>
      <c r="B2258" s="1" t="s">
        <v>11</v>
      </c>
      <c r="C2258" s="1" t="s">
        <v>39</v>
      </c>
      <c r="D2258" s="1" t="s">
        <v>92</v>
      </c>
      <c r="E2258" s="1" t="s">
        <v>606</v>
      </c>
      <c r="F2258" s="3">
        <v>6269</v>
      </c>
    </row>
    <row r="2259" spans="1:6">
      <c r="A2259" s="55">
        <v>42062</v>
      </c>
      <c r="B2259" s="1" t="s">
        <v>11</v>
      </c>
      <c r="C2259" s="1" t="s">
        <v>52</v>
      </c>
      <c r="D2259" s="1" t="s">
        <v>612</v>
      </c>
      <c r="E2259" s="1" t="s">
        <v>603</v>
      </c>
      <c r="F2259" s="3">
        <v>4642</v>
      </c>
    </row>
    <row r="2260" spans="1:6">
      <c r="A2260" s="55">
        <v>42063</v>
      </c>
      <c r="B2260" s="1" t="s">
        <v>4</v>
      </c>
      <c r="C2260" s="1" t="s">
        <v>44</v>
      </c>
      <c r="D2260" s="1" t="s">
        <v>60</v>
      </c>
      <c r="E2260" s="1" t="s">
        <v>611</v>
      </c>
      <c r="F2260" s="3">
        <v>6222</v>
      </c>
    </row>
    <row r="2261" spans="1:6">
      <c r="A2261" s="55">
        <v>42064</v>
      </c>
      <c r="B2261" s="1" t="s">
        <v>18</v>
      </c>
      <c r="C2261" s="1" t="s">
        <v>17</v>
      </c>
      <c r="D2261" s="1" t="s">
        <v>87</v>
      </c>
      <c r="E2261" s="1" t="s">
        <v>605</v>
      </c>
      <c r="F2261" s="3">
        <v>2710</v>
      </c>
    </row>
    <row r="2262" spans="1:6">
      <c r="A2262" s="55">
        <v>42065</v>
      </c>
      <c r="B2262" s="1" t="s">
        <v>601</v>
      </c>
      <c r="C2262" s="1" t="s">
        <v>29</v>
      </c>
      <c r="D2262" s="1" t="s">
        <v>31</v>
      </c>
      <c r="E2262" s="1" t="s">
        <v>609</v>
      </c>
      <c r="F2262" s="3">
        <v>1365</v>
      </c>
    </row>
    <row r="2263" spans="1:6">
      <c r="A2263" s="55">
        <v>42067</v>
      </c>
      <c r="B2263" s="1" t="s">
        <v>11</v>
      </c>
      <c r="C2263" s="1" t="s">
        <v>99</v>
      </c>
      <c r="D2263" s="1" t="s">
        <v>604</v>
      </c>
      <c r="E2263" s="1" t="s">
        <v>602</v>
      </c>
      <c r="F2263" s="3">
        <v>608</v>
      </c>
    </row>
    <row r="2264" spans="1:6">
      <c r="A2264" s="55">
        <v>42068</v>
      </c>
      <c r="B2264" s="1" t="s">
        <v>4</v>
      </c>
      <c r="C2264" s="1" t="s">
        <v>44</v>
      </c>
      <c r="D2264" s="1" t="s">
        <v>60</v>
      </c>
      <c r="E2264" s="1" t="s">
        <v>608</v>
      </c>
      <c r="F2264" s="3">
        <v>3806</v>
      </c>
    </row>
    <row r="2265" spans="1:6">
      <c r="A2265" s="55">
        <v>42070</v>
      </c>
      <c r="B2265" s="1" t="s">
        <v>11</v>
      </c>
      <c r="C2265" s="1" t="s">
        <v>39</v>
      </c>
      <c r="D2265" s="1" t="s">
        <v>92</v>
      </c>
      <c r="E2265" s="1" t="s">
        <v>609</v>
      </c>
      <c r="F2265" s="3">
        <v>2536</v>
      </c>
    </row>
    <row r="2266" spans="1:6">
      <c r="A2266" s="55">
        <v>42071</v>
      </c>
      <c r="B2266" s="1" t="s">
        <v>11</v>
      </c>
      <c r="C2266" s="1" t="s">
        <v>99</v>
      </c>
      <c r="D2266" s="1" t="s">
        <v>604</v>
      </c>
      <c r="E2266" s="1" t="s">
        <v>603</v>
      </c>
      <c r="F2266" s="3">
        <v>6420</v>
      </c>
    </row>
    <row r="2267" spans="1:6">
      <c r="A2267" s="55">
        <v>42071</v>
      </c>
      <c r="B2267" s="1" t="s">
        <v>11</v>
      </c>
      <c r="C2267" s="1" t="s">
        <v>39</v>
      </c>
      <c r="D2267" s="1" t="s">
        <v>92</v>
      </c>
      <c r="E2267" s="1" t="s">
        <v>607</v>
      </c>
      <c r="F2267" s="3">
        <v>6314</v>
      </c>
    </row>
    <row r="2268" spans="1:6">
      <c r="A2268" s="55">
        <v>42072</v>
      </c>
      <c r="B2268" s="1" t="s">
        <v>11</v>
      </c>
      <c r="C2268" s="1" t="s">
        <v>39</v>
      </c>
      <c r="D2268" s="1" t="s">
        <v>50</v>
      </c>
      <c r="E2268" s="1" t="s">
        <v>605</v>
      </c>
      <c r="F2268" s="3">
        <v>3741</v>
      </c>
    </row>
    <row r="2269" spans="1:6">
      <c r="A2269" s="55">
        <v>42073</v>
      </c>
      <c r="B2269" s="1" t="s">
        <v>11</v>
      </c>
      <c r="C2269" s="1" t="s">
        <v>52</v>
      </c>
      <c r="D2269" s="1" t="s">
        <v>86</v>
      </c>
      <c r="E2269" s="1" t="s">
        <v>605</v>
      </c>
      <c r="F2269" s="3">
        <v>2061</v>
      </c>
    </row>
    <row r="2270" spans="1:6">
      <c r="A2270" s="55">
        <v>42074</v>
      </c>
      <c r="B2270" s="1" t="s">
        <v>4</v>
      </c>
      <c r="C2270" s="1" t="s">
        <v>3</v>
      </c>
      <c r="D2270" s="1" t="s">
        <v>58</v>
      </c>
      <c r="E2270" s="1" t="s">
        <v>600</v>
      </c>
      <c r="F2270" s="3">
        <v>1815</v>
      </c>
    </row>
    <row r="2271" spans="1:6">
      <c r="A2271" s="55">
        <v>42076</v>
      </c>
      <c r="B2271" s="1" t="s">
        <v>18</v>
      </c>
      <c r="C2271" s="1" t="s">
        <v>17</v>
      </c>
      <c r="D2271" s="1" t="s">
        <v>87</v>
      </c>
      <c r="E2271" s="1" t="s">
        <v>600</v>
      </c>
      <c r="F2271" s="3">
        <v>5042</v>
      </c>
    </row>
    <row r="2272" spans="1:6">
      <c r="A2272" s="55">
        <v>42076</v>
      </c>
      <c r="B2272" s="1" t="s">
        <v>18</v>
      </c>
      <c r="C2272" s="1" t="s">
        <v>61</v>
      </c>
      <c r="D2272" s="1" t="s">
        <v>62</v>
      </c>
      <c r="E2272" s="1" t="s">
        <v>611</v>
      </c>
      <c r="F2272" s="3">
        <v>678</v>
      </c>
    </row>
    <row r="2273" spans="1:6">
      <c r="A2273" s="55">
        <v>42077</v>
      </c>
      <c r="B2273" s="1" t="s">
        <v>11</v>
      </c>
      <c r="C2273" s="1" t="s">
        <v>52</v>
      </c>
      <c r="D2273" s="1" t="s">
        <v>86</v>
      </c>
      <c r="E2273" s="1" t="s">
        <v>608</v>
      </c>
      <c r="F2273" s="3">
        <v>1603</v>
      </c>
    </row>
    <row r="2274" spans="1:6">
      <c r="A2274" s="55">
        <v>42077</v>
      </c>
      <c r="B2274" s="1" t="s">
        <v>11</v>
      </c>
      <c r="C2274" s="1" t="s">
        <v>99</v>
      </c>
      <c r="D2274" s="1" t="s">
        <v>604</v>
      </c>
      <c r="E2274" s="1" t="s">
        <v>607</v>
      </c>
      <c r="F2274" s="3">
        <v>6163</v>
      </c>
    </row>
    <row r="2275" spans="1:6">
      <c r="A2275" s="55">
        <v>42079</v>
      </c>
      <c r="B2275" s="1" t="s">
        <v>11</v>
      </c>
      <c r="C2275" s="1" t="s">
        <v>39</v>
      </c>
      <c r="D2275" s="1" t="s">
        <v>89</v>
      </c>
      <c r="E2275" s="1" t="s">
        <v>608</v>
      </c>
      <c r="F2275" s="3">
        <v>5403</v>
      </c>
    </row>
    <row r="2276" spans="1:6">
      <c r="A2276" s="55">
        <v>42080</v>
      </c>
      <c r="B2276" s="1" t="s">
        <v>4</v>
      </c>
      <c r="C2276" s="1" t="s">
        <v>56</v>
      </c>
      <c r="D2276" s="1" t="s">
        <v>610</v>
      </c>
      <c r="E2276" s="1" t="s">
        <v>600</v>
      </c>
      <c r="F2276" s="3">
        <v>4256</v>
      </c>
    </row>
    <row r="2277" spans="1:6">
      <c r="A2277" s="55">
        <v>42082</v>
      </c>
      <c r="B2277" s="1" t="s">
        <v>18</v>
      </c>
      <c r="C2277" s="1" t="s">
        <v>17</v>
      </c>
      <c r="D2277" s="1" t="s">
        <v>87</v>
      </c>
      <c r="E2277" s="1" t="s">
        <v>606</v>
      </c>
      <c r="F2277" s="3">
        <v>2583</v>
      </c>
    </row>
    <row r="2278" spans="1:6">
      <c r="A2278" s="55">
        <v>42083</v>
      </c>
      <c r="B2278" s="1" t="s">
        <v>4</v>
      </c>
      <c r="C2278" s="1" t="s">
        <v>44</v>
      </c>
      <c r="D2278" s="1" t="s">
        <v>60</v>
      </c>
      <c r="E2278" s="1" t="s">
        <v>605</v>
      </c>
      <c r="F2278" s="3">
        <v>2642</v>
      </c>
    </row>
    <row r="2279" spans="1:6">
      <c r="A2279" s="55">
        <v>42083</v>
      </c>
      <c r="B2279" s="1" t="s">
        <v>4</v>
      </c>
      <c r="C2279" s="1" t="s">
        <v>56</v>
      </c>
      <c r="D2279" s="1" t="s">
        <v>610</v>
      </c>
      <c r="E2279" s="1" t="s">
        <v>606</v>
      </c>
      <c r="F2279" s="3">
        <v>4609</v>
      </c>
    </row>
    <row r="2280" spans="1:6">
      <c r="A2280" s="55">
        <v>42083</v>
      </c>
      <c r="B2280" s="1" t="s">
        <v>18</v>
      </c>
      <c r="C2280" s="1" t="s">
        <v>61</v>
      </c>
      <c r="D2280" s="1" t="s">
        <v>62</v>
      </c>
      <c r="E2280" s="1" t="s">
        <v>606</v>
      </c>
      <c r="F2280" s="3">
        <v>3211</v>
      </c>
    </row>
    <row r="2281" spans="1:6">
      <c r="A2281" s="55">
        <v>42083</v>
      </c>
      <c r="B2281" s="1" t="s">
        <v>18</v>
      </c>
      <c r="C2281" s="1" t="s">
        <v>61</v>
      </c>
      <c r="D2281" s="1" t="s">
        <v>62</v>
      </c>
      <c r="E2281" s="1" t="s">
        <v>607</v>
      </c>
      <c r="F2281" s="3">
        <v>822</v>
      </c>
    </row>
    <row r="2282" spans="1:6">
      <c r="A2282" s="55">
        <v>42086</v>
      </c>
      <c r="B2282" s="1" t="s">
        <v>601</v>
      </c>
      <c r="C2282" s="1" t="s">
        <v>29</v>
      </c>
      <c r="D2282" s="1" t="s">
        <v>31</v>
      </c>
      <c r="E2282" s="1" t="s">
        <v>600</v>
      </c>
      <c r="F2282" s="3">
        <v>3311</v>
      </c>
    </row>
    <row r="2283" spans="1:6">
      <c r="A2283" s="55">
        <v>42086</v>
      </c>
      <c r="B2283" s="1" t="s">
        <v>11</v>
      </c>
      <c r="C2283" s="1" t="s">
        <v>39</v>
      </c>
      <c r="D2283" s="1" t="s">
        <v>92</v>
      </c>
      <c r="E2283" s="1" t="s">
        <v>607</v>
      </c>
      <c r="F2283" s="3">
        <v>5835</v>
      </c>
    </row>
    <row r="2284" spans="1:6">
      <c r="A2284" s="55">
        <v>42087</v>
      </c>
      <c r="B2284" s="1" t="s">
        <v>11</v>
      </c>
      <c r="C2284" s="1" t="s">
        <v>52</v>
      </c>
      <c r="D2284" s="1" t="s">
        <v>612</v>
      </c>
      <c r="E2284" s="1" t="s">
        <v>609</v>
      </c>
      <c r="F2284" s="3">
        <v>4075</v>
      </c>
    </row>
    <row r="2285" spans="1:6">
      <c r="A2285" s="55">
        <v>42087</v>
      </c>
      <c r="B2285" s="1" t="s">
        <v>4</v>
      </c>
      <c r="C2285" s="1" t="s">
        <v>44</v>
      </c>
      <c r="D2285" s="1" t="s">
        <v>60</v>
      </c>
      <c r="E2285" s="1" t="s">
        <v>608</v>
      </c>
      <c r="F2285" s="3">
        <v>5372</v>
      </c>
    </row>
    <row r="2286" spans="1:6">
      <c r="A2286" s="55">
        <v>42087</v>
      </c>
      <c r="B2286" s="1" t="s">
        <v>4</v>
      </c>
      <c r="C2286" s="1" t="s">
        <v>3</v>
      </c>
      <c r="D2286" s="1" t="s">
        <v>70</v>
      </c>
      <c r="E2286" s="1" t="s">
        <v>608</v>
      </c>
      <c r="F2286" s="3">
        <v>5313</v>
      </c>
    </row>
    <row r="2287" spans="1:6">
      <c r="A2287" s="55">
        <v>42088</v>
      </c>
      <c r="B2287" s="1" t="s">
        <v>11</v>
      </c>
      <c r="C2287" s="1" t="s">
        <v>52</v>
      </c>
      <c r="D2287" s="1" t="s">
        <v>86</v>
      </c>
      <c r="E2287" s="1" t="s">
        <v>606</v>
      </c>
      <c r="F2287" s="3">
        <v>1412</v>
      </c>
    </row>
    <row r="2288" spans="1:6">
      <c r="A2288" s="55">
        <v>42090</v>
      </c>
      <c r="B2288" s="1" t="s">
        <v>601</v>
      </c>
      <c r="C2288" s="1" t="s">
        <v>29</v>
      </c>
      <c r="D2288" s="1" t="s">
        <v>31</v>
      </c>
      <c r="E2288" s="1" t="s">
        <v>606</v>
      </c>
      <c r="F2288" s="3">
        <v>1909</v>
      </c>
    </row>
    <row r="2289" spans="1:6">
      <c r="A2289" s="55">
        <v>42090</v>
      </c>
      <c r="B2289" s="1" t="s">
        <v>11</v>
      </c>
      <c r="C2289" s="1" t="s">
        <v>99</v>
      </c>
      <c r="D2289" s="1" t="s">
        <v>604</v>
      </c>
      <c r="E2289" s="1" t="s">
        <v>603</v>
      </c>
      <c r="F2289" s="3">
        <v>3436</v>
      </c>
    </row>
    <row r="2290" spans="1:6">
      <c r="A2290" s="55">
        <v>42091</v>
      </c>
      <c r="B2290" s="1" t="s">
        <v>11</v>
      </c>
      <c r="C2290" s="1" t="s">
        <v>39</v>
      </c>
      <c r="D2290" s="1" t="s">
        <v>92</v>
      </c>
      <c r="E2290" s="1" t="s">
        <v>605</v>
      </c>
      <c r="F2290" s="3">
        <v>6159</v>
      </c>
    </row>
    <row r="2291" spans="1:6">
      <c r="A2291" s="55">
        <v>42092</v>
      </c>
      <c r="B2291" s="1" t="s">
        <v>11</v>
      </c>
      <c r="C2291" s="1" t="s">
        <v>39</v>
      </c>
      <c r="D2291" s="1" t="s">
        <v>92</v>
      </c>
      <c r="E2291" s="1" t="s">
        <v>603</v>
      </c>
      <c r="F2291" s="3">
        <v>1872</v>
      </c>
    </row>
    <row r="2292" spans="1:6">
      <c r="A2292" s="55">
        <v>42093</v>
      </c>
      <c r="B2292" s="1" t="s">
        <v>601</v>
      </c>
      <c r="C2292" s="1" t="s">
        <v>29</v>
      </c>
      <c r="D2292" s="1" t="s">
        <v>31</v>
      </c>
      <c r="E2292" s="1" t="s">
        <v>605</v>
      </c>
      <c r="F2292" s="3">
        <v>381</v>
      </c>
    </row>
    <row r="2293" spans="1:6">
      <c r="A2293" s="55">
        <v>42095</v>
      </c>
      <c r="B2293" s="1" t="s">
        <v>11</v>
      </c>
      <c r="C2293" s="1" t="s">
        <v>39</v>
      </c>
      <c r="D2293" s="1" t="s">
        <v>50</v>
      </c>
      <c r="E2293" s="1" t="s">
        <v>605</v>
      </c>
      <c r="F2293" s="3">
        <v>337</v>
      </c>
    </row>
    <row r="2294" spans="1:6">
      <c r="A2294" s="55">
        <v>42095</v>
      </c>
      <c r="B2294" s="1" t="s">
        <v>11</v>
      </c>
      <c r="C2294" s="1" t="s">
        <v>52</v>
      </c>
      <c r="D2294" s="1" t="s">
        <v>86</v>
      </c>
      <c r="E2294" s="1" t="s">
        <v>602</v>
      </c>
      <c r="F2294" s="3">
        <v>5464</v>
      </c>
    </row>
    <row r="2295" spans="1:6">
      <c r="A2295" s="55">
        <v>42096</v>
      </c>
      <c r="B2295" s="1" t="s">
        <v>601</v>
      </c>
      <c r="C2295" s="1" t="s">
        <v>29</v>
      </c>
      <c r="D2295" s="1" t="s">
        <v>31</v>
      </c>
      <c r="E2295" s="1" t="s">
        <v>611</v>
      </c>
      <c r="F2295" s="3">
        <v>5830</v>
      </c>
    </row>
    <row r="2296" spans="1:6">
      <c r="A2296" s="55">
        <v>42096</v>
      </c>
      <c r="B2296" s="1" t="s">
        <v>11</v>
      </c>
      <c r="C2296" s="1" t="s">
        <v>99</v>
      </c>
      <c r="D2296" s="1" t="s">
        <v>604</v>
      </c>
      <c r="E2296" s="1" t="s">
        <v>603</v>
      </c>
      <c r="F2296" s="3">
        <v>3586</v>
      </c>
    </row>
    <row r="2297" spans="1:6">
      <c r="A2297" s="55">
        <v>42096</v>
      </c>
      <c r="B2297" s="1" t="s">
        <v>4</v>
      </c>
      <c r="C2297" s="1" t="s">
        <v>44</v>
      </c>
      <c r="D2297" s="1" t="s">
        <v>60</v>
      </c>
      <c r="E2297" s="1" t="s">
        <v>602</v>
      </c>
      <c r="F2297" s="3">
        <v>5810</v>
      </c>
    </row>
    <row r="2298" spans="1:6">
      <c r="A2298" s="55">
        <v>42096</v>
      </c>
      <c r="B2298" s="1" t="s">
        <v>4</v>
      </c>
      <c r="C2298" s="1" t="s">
        <v>3</v>
      </c>
      <c r="D2298" s="1" t="s">
        <v>58</v>
      </c>
      <c r="E2298" s="1" t="s">
        <v>611</v>
      </c>
      <c r="F2298" s="3">
        <v>723</v>
      </c>
    </row>
    <row r="2299" spans="1:6">
      <c r="A2299" s="55">
        <v>42097</v>
      </c>
      <c r="B2299" s="1" t="s">
        <v>18</v>
      </c>
      <c r="C2299" s="1" t="s">
        <v>17</v>
      </c>
      <c r="D2299" s="1" t="s">
        <v>87</v>
      </c>
      <c r="E2299" s="1" t="s">
        <v>609</v>
      </c>
      <c r="F2299" s="3">
        <v>2009</v>
      </c>
    </row>
    <row r="2300" spans="1:6">
      <c r="A2300" s="55">
        <v>42097</v>
      </c>
      <c r="B2300" s="1" t="s">
        <v>11</v>
      </c>
      <c r="C2300" s="1" t="s">
        <v>99</v>
      </c>
      <c r="D2300" s="1" t="s">
        <v>604</v>
      </c>
      <c r="E2300" s="1" t="s">
        <v>602</v>
      </c>
      <c r="F2300" s="3">
        <v>1748</v>
      </c>
    </row>
    <row r="2301" spans="1:6">
      <c r="A2301" s="55">
        <v>42097</v>
      </c>
      <c r="B2301" s="1" t="s">
        <v>4</v>
      </c>
      <c r="C2301" s="1" t="s">
        <v>44</v>
      </c>
      <c r="D2301" s="1" t="s">
        <v>60</v>
      </c>
      <c r="E2301" s="1" t="s">
        <v>611</v>
      </c>
      <c r="F2301" s="3">
        <v>2165</v>
      </c>
    </row>
    <row r="2302" spans="1:6">
      <c r="A2302" s="55">
        <v>42098</v>
      </c>
      <c r="B2302" s="1" t="s">
        <v>11</v>
      </c>
      <c r="C2302" s="1" t="s">
        <v>52</v>
      </c>
      <c r="D2302" s="1" t="s">
        <v>86</v>
      </c>
      <c r="E2302" s="1" t="s">
        <v>602</v>
      </c>
      <c r="F2302" s="3">
        <v>3952</v>
      </c>
    </row>
    <row r="2303" spans="1:6">
      <c r="A2303" s="55">
        <v>42098</v>
      </c>
      <c r="B2303" s="1" t="s">
        <v>11</v>
      </c>
      <c r="C2303" s="1" t="s">
        <v>52</v>
      </c>
      <c r="D2303" s="1" t="s">
        <v>86</v>
      </c>
      <c r="E2303" s="1" t="s">
        <v>607</v>
      </c>
      <c r="F2303" s="3">
        <v>2802</v>
      </c>
    </row>
    <row r="2304" spans="1:6">
      <c r="A2304" s="55">
        <v>42099</v>
      </c>
      <c r="B2304" s="1" t="s">
        <v>11</v>
      </c>
      <c r="C2304" s="1" t="s">
        <v>39</v>
      </c>
      <c r="D2304" s="1" t="s">
        <v>92</v>
      </c>
      <c r="E2304" s="1" t="s">
        <v>602</v>
      </c>
      <c r="F2304" s="3">
        <v>1111</v>
      </c>
    </row>
    <row r="2305" spans="1:6">
      <c r="A2305" s="55">
        <v>42099</v>
      </c>
      <c r="B2305" s="1" t="s">
        <v>11</v>
      </c>
      <c r="C2305" s="1" t="s">
        <v>39</v>
      </c>
      <c r="D2305" s="1" t="s">
        <v>92</v>
      </c>
      <c r="E2305" s="1" t="s">
        <v>600</v>
      </c>
      <c r="F2305" s="3">
        <v>2379</v>
      </c>
    </row>
    <row r="2306" spans="1:6">
      <c r="A2306" s="55">
        <v>42100</v>
      </c>
      <c r="B2306" s="1" t="s">
        <v>11</v>
      </c>
      <c r="C2306" s="1" t="s">
        <v>39</v>
      </c>
      <c r="D2306" s="1" t="s">
        <v>89</v>
      </c>
      <c r="E2306" s="1" t="s">
        <v>600</v>
      </c>
      <c r="F2306" s="3">
        <v>5842</v>
      </c>
    </row>
    <row r="2307" spans="1:6">
      <c r="A2307" s="55">
        <v>42100</v>
      </c>
      <c r="B2307" s="1" t="s">
        <v>11</v>
      </c>
      <c r="C2307" s="1" t="s">
        <v>52</v>
      </c>
      <c r="D2307" s="1" t="s">
        <v>86</v>
      </c>
      <c r="E2307" s="1" t="s">
        <v>608</v>
      </c>
      <c r="F2307" s="3">
        <v>1939</v>
      </c>
    </row>
    <row r="2308" spans="1:6">
      <c r="A2308" s="55">
        <v>42100</v>
      </c>
      <c r="B2308" s="1" t="s">
        <v>11</v>
      </c>
      <c r="C2308" s="1" t="s">
        <v>99</v>
      </c>
      <c r="D2308" s="1" t="s">
        <v>604</v>
      </c>
      <c r="E2308" s="1" t="s">
        <v>602</v>
      </c>
      <c r="F2308" s="3">
        <v>1860</v>
      </c>
    </row>
    <row r="2309" spans="1:6">
      <c r="A2309" s="55">
        <v>42101</v>
      </c>
      <c r="B2309" s="1" t="s">
        <v>4</v>
      </c>
      <c r="C2309" s="1" t="s">
        <v>3</v>
      </c>
      <c r="D2309" s="1" t="s">
        <v>58</v>
      </c>
      <c r="E2309" s="1" t="s">
        <v>608</v>
      </c>
      <c r="F2309" s="3">
        <v>2220</v>
      </c>
    </row>
    <row r="2310" spans="1:6">
      <c r="A2310" s="55">
        <v>42101</v>
      </c>
      <c r="B2310" s="1" t="s">
        <v>11</v>
      </c>
      <c r="C2310" s="1" t="s">
        <v>39</v>
      </c>
      <c r="D2310" s="1" t="s">
        <v>50</v>
      </c>
      <c r="E2310" s="1" t="s">
        <v>611</v>
      </c>
      <c r="F2310" s="3">
        <v>1374</v>
      </c>
    </row>
    <row r="2311" spans="1:6">
      <c r="A2311" s="55">
        <v>42102</v>
      </c>
      <c r="B2311" s="1" t="s">
        <v>4</v>
      </c>
      <c r="C2311" s="1" t="s">
        <v>3</v>
      </c>
      <c r="D2311" s="1" t="s">
        <v>70</v>
      </c>
      <c r="E2311" s="1" t="s">
        <v>611</v>
      </c>
      <c r="F2311" s="3">
        <v>6168</v>
      </c>
    </row>
    <row r="2312" spans="1:6">
      <c r="A2312" s="55">
        <v>42102</v>
      </c>
      <c r="B2312" s="1" t="s">
        <v>11</v>
      </c>
      <c r="C2312" s="1" t="s">
        <v>39</v>
      </c>
      <c r="D2312" s="1" t="s">
        <v>92</v>
      </c>
      <c r="E2312" s="1" t="s">
        <v>611</v>
      </c>
      <c r="F2312" s="3">
        <v>1239</v>
      </c>
    </row>
    <row r="2313" spans="1:6">
      <c r="A2313" s="55">
        <v>42104</v>
      </c>
      <c r="B2313" s="1" t="s">
        <v>11</v>
      </c>
      <c r="C2313" s="1" t="s">
        <v>99</v>
      </c>
      <c r="D2313" s="1" t="s">
        <v>604</v>
      </c>
      <c r="E2313" s="1" t="s">
        <v>603</v>
      </c>
      <c r="F2313" s="3">
        <v>5053</v>
      </c>
    </row>
    <row r="2314" spans="1:6">
      <c r="A2314" s="55">
        <v>42104</v>
      </c>
      <c r="B2314" s="1" t="s">
        <v>11</v>
      </c>
      <c r="C2314" s="1" t="s">
        <v>52</v>
      </c>
      <c r="D2314" s="1" t="s">
        <v>86</v>
      </c>
      <c r="E2314" s="1" t="s">
        <v>609</v>
      </c>
      <c r="F2314" s="3">
        <v>784</v>
      </c>
    </row>
    <row r="2315" spans="1:6">
      <c r="A2315" s="55">
        <v>42104</v>
      </c>
      <c r="B2315" s="1" t="s">
        <v>601</v>
      </c>
      <c r="C2315" s="1" t="s">
        <v>29</v>
      </c>
      <c r="D2315" s="1" t="s">
        <v>31</v>
      </c>
      <c r="E2315" s="1" t="s">
        <v>605</v>
      </c>
      <c r="F2315" s="3">
        <v>3108</v>
      </c>
    </row>
    <row r="2316" spans="1:6">
      <c r="A2316" s="55">
        <v>42105</v>
      </c>
      <c r="B2316" s="1" t="s">
        <v>11</v>
      </c>
      <c r="C2316" s="1" t="s">
        <v>52</v>
      </c>
      <c r="D2316" s="1" t="s">
        <v>612</v>
      </c>
      <c r="E2316" s="1" t="s">
        <v>606</v>
      </c>
      <c r="F2316" s="3">
        <v>5732</v>
      </c>
    </row>
    <row r="2317" spans="1:6">
      <c r="A2317" s="55">
        <v>42106</v>
      </c>
      <c r="B2317" s="1" t="s">
        <v>11</v>
      </c>
      <c r="C2317" s="1" t="s">
        <v>52</v>
      </c>
      <c r="D2317" s="1" t="s">
        <v>86</v>
      </c>
      <c r="E2317" s="1" t="s">
        <v>606</v>
      </c>
      <c r="F2317" s="3">
        <v>392</v>
      </c>
    </row>
    <row r="2318" spans="1:6">
      <c r="A2318" s="55">
        <v>42106</v>
      </c>
      <c r="B2318" s="1" t="s">
        <v>11</v>
      </c>
      <c r="C2318" s="1" t="s">
        <v>39</v>
      </c>
      <c r="D2318" s="1" t="s">
        <v>92</v>
      </c>
      <c r="E2318" s="1" t="s">
        <v>608</v>
      </c>
      <c r="F2318" s="3">
        <v>3862</v>
      </c>
    </row>
    <row r="2319" spans="1:6">
      <c r="A2319" s="55">
        <v>42106</v>
      </c>
      <c r="B2319" s="1" t="s">
        <v>18</v>
      </c>
      <c r="C2319" s="1" t="s">
        <v>17</v>
      </c>
      <c r="D2319" s="1" t="s">
        <v>87</v>
      </c>
      <c r="E2319" s="1" t="s">
        <v>606</v>
      </c>
      <c r="F2319" s="3">
        <v>5580</v>
      </c>
    </row>
    <row r="2320" spans="1:6">
      <c r="A2320" s="55">
        <v>42107</v>
      </c>
      <c r="B2320" s="1" t="s">
        <v>11</v>
      </c>
      <c r="C2320" s="1" t="s">
        <v>39</v>
      </c>
      <c r="D2320" s="1" t="s">
        <v>89</v>
      </c>
      <c r="E2320" s="1" t="s">
        <v>609</v>
      </c>
      <c r="F2320" s="3">
        <v>3259</v>
      </c>
    </row>
    <row r="2321" spans="1:6">
      <c r="A2321" s="55">
        <v>42107</v>
      </c>
      <c r="B2321" s="1" t="s">
        <v>4</v>
      </c>
      <c r="C2321" s="1" t="s">
        <v>44</v>
      </c>
      <c r="D2321" s="1" t="s">
        <v>60</v>
      </c>
      <c r="E2321" s="1" t="s">
        <v>603</v>
      </c>
      <c r="F2321" s="3">
        <v>2939</v>
      </c>
    </row>
    <row r="2322" spans="1:6">
      <c r="A2322" s="55">
        <v>42107</v>
      </c>
      <c r="B2322" s="1" t="s">
        <v>18</v>
      </c>
      <c r="C2322" s="1" t="s">
        <v>61</v>
      </c>
      <c r="D2322" s="1" t="s">
        <v>62</v>
      </c>
      <c r="E2322" s="1" t="s">
        <v>605</v>
      </c>
      <c r="F2322" s="3">
        <v>4844</v>
      </c>
    </row>
    <row r="2323" spans="1:6">
      <c r="A2323" s="55">
        <v>42109</v>
      </c>
      <c r="B2323" s="1" t="s">
        <v>11</v>
      </c>
      <c r="C2323" s="1" t="s">
        <v>52</v>
      </c>
      <c r="D2323" s="1" t="s">
        <v>612</v>
      </c>
      <c r="E2323" s="1" t="s">
        <v>608</v>
      </c>
      <c r="F2323" s="3">
        <v>3652</v>
      </c>
    </row>
    <row r="2324" spans="1:6">
      <c r="A2324" s="55">
        <v>42109</v>
      </c>
      <c r="B2324" s="1" t="s">
        <v>11</v>
      </c>
      <c r="C2324" s="1" t="s">
        <v>39</v>
      </c>
      <c r="D2324" s="1" t="s">
        <v>92</v>
      </c>
      <c r="E2324" s="1" t="s">
        <v>608</v>
      </c>
      <c r="F2324" s="3">
        <v>6463</v>
      </c>
    </row>
    <row r="2325" spans="1:6">
      <c r="A2325" s="55">
        <v>42110</v>
      </c>
      <c r="B2325" s="1" t="s">
        <v>11</v>
      </c>
      <c r="C2325" s="1" t="s">
        <v>52</v>
      </c>
      <c r="D2325" s="1" t="s">
        <v>86</v>
      </c>
      <c r="E2325" s="1" t="s">
        <v>605</v>
      </c>
      <c r="F2325" s="3">
        <v>3267</v>
      </c>
    </row>
    <row r="2326" spans="1:6">
      <c r="A2326" s="55">
        <v>42110</v>
      </c>
      <c r="B2326" s="1" t="s">
        <v>11</v>
      </c>
      <c r="C2326" s="1" t="s">
        <v>39</v>
      </c>
      <c r="D2326" s="1" t="s">
        <v>50</v>
      </c>
      <c r="E2326" s="1" t="s">
        <v>609</v>
      </c>
      <c r="F2326" s="3">
        <v>5751</v>
      </c>
    </row>
    <row r="2327" spans="1:6">
      <c r="A2327" s="55">
        <v>42111</v>
      </c>
      <c r="B2327" s="1" t="s">
        <v>11</v>
      </c>
      <c r="C2327" s="1" t="s">
        <v>39</v>
      </c>
      <c r="D2327" s="1" t="s">
        <v>92</v>
      </c>
      <c r="E2327" s="1" t="s">
        <v>605</v>
      </c>
      <c r="F2327" s="3">
        <v>3438</v>
      </c>
    </row>
    <row r="2328" spans="1:6">
      <c r="A2328" s="55">
        <v>42112</v>
      </c>
      <c r="B2328" s="1" t="s">
        <v>11</v>
      </c>
      <c r="C2328" s="1" t="s">
        <v>52</v>
      </c>
      <c r="D2328" s="1" t="s">
        <v>86</v>
      </c>
      <c r="E2328" s="1" t="s">
        <v>603</v>
      </c>
      <c r="F2328" s="3">
        <v>6460</v>
      </c>
    </row>
    <row r="2329" spans="1:6">
      <c r="A2329" s="55">
        <v>42114</v>
      </c>
      <c r="B2329" s="1" t="s">
        <v>601</v>
      </c>
      <c r="C2329" s="1" t="s">
        <v>29</v>
      </c>
      <c r="D2329" s="1" t="s">
        <v>31</v>
      </c>
      <c r="E2329" s="1" t="s">
        <v>609</v>
      </c>
      <c r="F2329" s="3">
        <v>2216</v>
      </c>
    </row>
    <row r="2330" spans="1:6">
      <c r="A2330" s="55">
        <v>42114</v>
      </c>
      <c r="B2330" s="1" t="s">
        <v>18</v>
      </c>
      <c r="C2330" s="1" t="s">
        <v>17</v>
      </c>
      <c r="D2330" s="1" t="s">
        <v>87</v>
      </c>
      <c r="E2330" s="1" t="s">
        <v>602</v>
      </c>
      <c r="F2330" s="3">
        <v>2953</v>
      </c>
    </row>
    <row r="2331" spans="1:6">
      <c r="A2331" s="55">
        <v>42114</v>
      </c>
      <c r="B2331" s="1" t="s">
        <v>601</v>
      </c>
      <c r="C2331" s="1" t="s">
        <v>29</v>
      </c>
      <c r="D2331" s="1" t="s">
        <v>31</v>
      </c>
      <c r="E2331" s="1" t="s">
        <v>603</v>
      </c>
      <c r="F2331" s="3">
        <v>5081</v>
      </c>
    </row>
    <row r="2332" spans="1:6">
      <c r="A2332" s="55">
        <v>42114</v>
      </c>
      <c r="B2332" s="1" t="s">
        <v>18</v>
      </c>
      <c r="C2332" s="1" t="s">
        <v>61</v>
      </c>
      <c r="D2332" s="1" t="s">
        <v>62</v>
      </c>
      <c r="E2332" s="1" t="s">
        <v>600</v>
      </c>
      <c r="F2332" s="3">
        <v>1385</v>
      </c>
    </row>
    <row r="2333" spans="1:6">
      <c r="A2333" s="55">
        <v>42114</v>
      </c>
      <c r="B2333" s="1" t="s">
        <v>11</v>
      </c>
      <c r="C2333" s="1" t="s">
        <v>39</v>
      </c>
      <c r="D2333" s="1" t="s">
        <v>89</v>
      </c>
      <c r="E2333" s="1" t="s">
        <v>609</v>
      </c>
      <c r="F2333" s="3">
        <v>4785</v>
      </c>
    </row>
    <row r="2334" spans="1:6">
      <c r="A2334" s="55">
        <v>42116</v>
      </c>
      <c r="B2334" s="1" t="s">
        <v>11</v>
      </c>
      <c r="C2334" s="1" t="s">
        <v>52</v>
      </c>
      <c r="D2334" s="1" t="s">
        <v>612</v>
      </c>
      <c r="E2334" s="1" t="s">
        <v>602</v>
      </c>
      <c r="F2334" s="3">
        <v>442</v>
      </c>
    </row>
    <row r="2335" spans="1:6">
      <c r="A2335" s="55">
        <v>42117</v>
      </c>
      <c r="B2335" s="1" t="s">
        <v>4</v>
      </c>
      <c r="C2335" s="1" t="s">
        <v>3</v>
      </c>
      <c r="D2335" s="1" t="s">
        <v>70</v>
      </c>
      <c r="E2335" s="1" t="s">
        <v>607</v>
      </c>
      <c r="F2335" s="3">
        <v>812</v>
      </c>
    </row>
    <row r="2336" spans="1:6">
      <c r="A2336" s="55">
        <v>42118</v>
      </c>
      <c r="B2336" s="1" t="s">
        <v>11</v>
      </c>
      <c r="C2336" s="1" t="s">
        <v>39</v>
      </c>
      <c r="D2336" s="1" t="s">
        <v>50</v>
      </c>
      <c r="E2336" s="1" t="s">
        <v>611</v>
      </c>
      <c r="F2336" s="3">
        <v>1538</v>
      </c>
    </row>
    <row r="2337" spans="1:6">
      <c r="A2337" s="55">
        <v>42119</v>
      </c>
      <c r="B2337" s="1" t="s">
        <v>11</v>
      </c>
      <c r="C2337" s="1" t="s">
        <v>39</v>
      </c>
      <c r="D2337" s="1" t="s">
        <v>89</v>
      </c>
      <c r="E2337" s="1" t="s">
        <v>606</v>
      </c>
      <c r="F2337" s="3">
        <v>3712</v>
      </c>
    </row>
    <row r="2338" spans="1:6">
      <c r="A2338" s="55">
        <v>42119</v>
      </c>
      <c r="B2338" s="1" t="s">
        <v>11</v>
      </c>
      <c r="C2338" s="1" t="s">
        <v>39</v>
      </c>
      <c r="D2338" s="1" t="s">
        <v>92</v>
      </c>
      <c r="E2338" s="1" t="s">
        <v>605</v>
      </c>
      <c r="F2338" s="3">
        <v>4301</v>
      </c>
    </row>
    <row r="2339" spans="1:6">
      <c r="A2339" s="55">
        <v>42120</v>
      </c>
      <c r="B2339" s="1" t="s">
        <v>11</v>
      </c>
      <c r="C2339" s="1" t="s">
        <v>99</v>
      </c>
      <c r="D2339" s="1" t="s">
        <v>604</v>
      </c>
      <c r="E2339" s="1" t="s">
        <v>609</v>
      </c>
      <c r="F2339" s="3">
        <v>537</v>
      </c>
    </row>
    <row r="2340" spans="1:6">
      <c r="A2340" s="55">
        <v>42120</v>
      </c>
      <c r="B2340" s="1" t="s">
        <v>11</v>
      </c>
      <c r="C2340" s="1" t="s">
        <v>39</v>
      </c>
      <c r="D2340" s="1" t="s">
        <v>92</v>
      </c>
      <c r="E2340" s="1" t="s">
        <v>608</v>
      </c>
      <c r="F2340" s="3">
        <v>701</v>
      </c>
    </row>
    <row r="2341" spans="1:6">
      <c r="A2341" s="55">
        <v>42122</v>
      </c>
      <c r="B2341" s="1" t="s">
        <v>18</v>
      </c>
      <c r="C2341" s="1" t="s">
        <v>17</v>
      </c>
      <c r="D2341" s="1" t="s">
        <v>87</v>
      </c>
      <c r="E2341" s="1" t="s">
        <v>608</v>
      </c>
      <c r="F2341" s="3">
        <v>2013</v>
      </c>
    </row>
    <row r="2342" spans="1:6">
      <c r="A2342" s="55">
        <v>42122</v>
      </c>
      <c r="B2342" s="1" t="s">
        <v>4</v>
      </c>
      <c r="C2342" s="1" t="s">
        <v>3</v>
      </c>
      <c r="D2342" s="1" t="s">
        <v>58</v>
      </c>
      <c r="E2342" s="1" t="s">
        <v>600</v>
      </c>
      <c r="F2342" s="3">
        <v>3138</v>
      </c>
    </row>
    <row r="2343" spans="1:6">
      <c r="A2343" s="55">
        <v>42123</v>
      </c>
      <c r="B2343" s="1" t="s">
        <v>11</v>
      </c>
      <c r="C2343" s="1" t="s">
        <v>39</v>
      </c>
      <c r="D2343" s="1" t="s">
        <v>92</v>
      </c>
      <c r="E2343" s="1" t="s">
        <v>602</v>
      </c>
      <c r="F2343" s="3">
        <v>2047</v>
      </c>
    </row>
    <row r="2344" spans="1:6">
      <c r="A2344" s="55">
        <v>42123</v>
      </c>
      <c r="B2344" s="1" t="s">
        <v>11</v>
      </c>
      <c r="C2344" s="1" t="s">
        <v>39</v>
      </c>
      <c r="D2344" s="1" t="s">
        <v>92</v>
      </c>
      <c r="E2344" s="1" t="s">
        <v>606</v>
      </c>
      <c r="F2344" s="3">
        <v>6342</v>
      </c>
    </row>
    <row r="2345" spans="1:6">
      <c r="A2345" s="55">
        <v>42124</v>
      </c>
      <c r="B2345" s="1" t="s">
        <v>11</v>
      </c>
      <c r="C2345" s="1" t="s">
        <v>39</v>
      </c>
      <c r="D2345" s="1" t="s">
        <v>89</v>
      </c>
      <c r="E2345" s="1" t="s">
        <v>608</v>
      </c>
      <c r="F2345" s="3">
        <v>628</v>
      </c>
    </row>
    <row r="2346" spans="1:6">
      <c r="A2346" s="55">
        <v>42124</v>
      </c>
      <c r="B2346" s="1" t="s">
        <v>11</v>
      </c>
      <c r="C2346" s="1" t="s">
        <v>39</v>
      </c>
      <c r="D2346" s="1" t="s">
        <v>92</v>
      </c>
      <c r="E2346" s="1" t="s">
        <v>603</v>
      </c>
      <c r="F2346" s="3">
        <v>2631</v>
      </c>
    </row>
    <row r="2347" spans="1:6">
      <c r="A2347" s="55">
        <v>42125</v>
      </c>
      <c r="B2347" s="1" t="s">
        <v>11</v>
      </c>
      <c r="C2347" s="1" t="s">
        <v>52</v>
      </c>
      <c r="D2347" s="1" t="s">
        <v>86</v>
      </c>
      <c r="E2347" s="1" t="s">
        <v>606</v>
      </c>
      <c r="F2347" s="3">
        <v>4783</v>
      </c>
    </row>
    <row r="2348" spans="1:6">
      <c r="A2348" s="55">
        <v>42128</v>
      </c>
      <c r="B2348" s="1" t="s">
        <v>601</v>
      </c>
      <c r="C2348" s="1" t="s">
        <v>29</v>
      </c>
      <c r="D2348" s="1" t="s">
        <v>31</v>
      </c>
      <c r="E2348" s="1" t="s">
        <v>609</v>
      </c>
      <c r="F2348" s="3">
        <v>5565</v>
      </c>
    </row>
    <row r="2349" spans="1:6">
      <c r="A2349" s="55">
        <v>42128</v>
      </c>
      <c r="B2349" s="1" t="s">
        <v>11</v>
      </c>
      <c r="C2349" s="1" t="s">
        <v>39</v>
      </c>
      <c r="D2349" s="1" t="s">
        <v>89</v>
      </c>
      <c r="E2349" s="1" t="s">
        <v>602</v>
      </c>
      <c r="F2349" s="3">
        <v>2981</v>
      </c>
    </row>
    <row r="2350" spans="1:6">
      <c r="A2350" s="55">
        <v>42128</v>
      </c>
      <c r="B2350" s="1" t="s">
        <v>601</v>
      </c>
      <c r="C2350" s="1" t="s">
        <v>29</v>
      </c>
      <c r="D2350" s="1" t="s">
        <v>31</v>
      </c>
      <c r="E2350" s="1" t="s">
        <v>602</v>
      </c>
      <c r="F2350" s="3">
        <v>1373</v>
      </c>
    </row>
    <row r="2351" spans="1:6">
      <c r="A2351" s="55">
        <v>42128</v>
      </c>
      <c r="B2351" s="1" t="s">
        <v>4</v>
      </c>
      <c r="C2351" s="1" t="s">
        <v>44</v>
      </c>
      <c r="D2351" s="1" t="s">
        <v>60</v>
      </c>
      <c r="E2351" s="1" t="s">
        <v>602</v>
      </c>
      <c r="F2351" s="3">
        <v>4246</v>
      </c>
    </row>
    <row r="2352" spans="1:6">
      <c r="A2352" s="55">
        <v>42130</v>
      </c>
      <c r="B2352" s="1" t="s">
        <v>11</v>
      </c>
      <c r="C2352" s="1" t="s">
        <v>39</v>
      </c>
      <c r="D2352" s="1" t="s">
        <v>92</v>
      </c>
      <c r="E2352" s="1" t="s">
        <v>611</v>
      </c>
      <c r="F2352" s="3">
        <v>5450</v>
      </c>
    </row>
    <row r="2353" spans="1:6">
      <c r="A2353" s="55">
        <v>42130</v>
      </c>
      <c r="B2353" s="1" t="s">
        <v>11</v>
      </c>
      <c r="C2353" s="1" t="s">
        <v>52</v>
      </c>
      <c r="D2353" s="1" t="s">
        <v>612</v>
      </c>
      <c r="E2353" s="1" t="s">
        <v>609</v>
      </c>
      <c r="F2353" s="3">
        <v>1149</v>
      </c>
    </row>
    <row r="2354" spans="1:6">
      <c r="A2354" s="55">
        <v>42131</v>
      </c>
      <c r="B2354" s="1" t="s">
        <v>11</v>
      </c>
      <c r="C2354" s="1" t="s">
        <v>39</v>
      </c>
      <c r="D2354" s="1" t="s">
        <v>92</v>
      </c>
      <c r="E2354" s="1" t="s">
        <v>602</v>
      </c>
      <c r="F2354" s="3">
        <v>2722</v>
      </c>
    </row>
    <row r="2355" spans="1:6">
      <c r="A2355" s="55">
        <v>42132</v>
      </c>
      <c r="B2355" s="1" t="s">
        <v>11</v>
      </c>
      <c r="C2355" s="1" t="s">
        <v>99</v>
      </c>
      <c r="D2355" s="1" t="s">
        <v>604</v>
      </c>
      <c r="E2355" s="1" t="s">
        <v>602</v>
      </c>
      <c r="F2355" s="3">
        <v>3367</v>
      </c>
    </row>
    <row r="2356" spans="1:6">
      <c r="A2356" s="55">
        <v>42133</v>
      </c>
      <c r="B2356" s="1" t="s">
        <v>11</v>
      </c>
      <c r="C2356" s="1" t="s">
        <v>39</v>
      </c>
      <c r="D2356" s="1" t="s">
        <v>92</v>
      </c>
      <c r="E2356" s="1" t="s">
        <v>603</v>
      </c>
      <c r="F2356" s="3">
        <v>5316</v>
      </c>
    </row>
    <row r="2357" spans="1:6">
      <c r="A2357" s="55">
        <v>42133</v>
      </c>
      <c r="B2357" s="1" t="s">
        <v>4</v>
      </c>
      <c r="C2357" s="1" t="s">
        <v>3</v>
      </c>
      <c r="D2357" s="1" t="s">
        <v>58</v>
      </c>
      <c r="E2357" s="1" t="s">
        <v>602</v>
      </c>
      <c r="F2357" s="3">
        <v>3547</v>
      </c>
    </row>
    <row r="2358" spans="1:6">
      <c r="A2358" s="55">
        <v>42133</v>
      </c>
      <c r="B2358" s="1" t="s">
        <v>4</v>
      </c>
      <c r="C2358" s="1" t="s">
        <v>3</v>
      </c>
      <c r="D2358" s="1" t="s">
        <v>70</v>
      </c>
      <c r="E2358" s="1" t="s">
        <v>603</v>
      </c>
      <c r="F2358" s="3">
        <v>6116</v>
      </c>
    </row>
    <row r="2359" spans="1:6">
      <c r="A2359" s="55">
        <v>42134</v>
      </c>
      <c r="B2359" s="1" t="s">
        <v>11</v>
      </c>
      <c r="C2359" s="1" t="s">
        <v>52</v>
      </c>
      <c r="D2359" s="1" t="s">
        <v>612</v>
      </c>
      <c r="E2359" s="1" t="s">
        <v>602</v>
      </c>
      <c r="F2359" s="3">
        <v>3208</v>
      </c>
    </row>
    <row r="2360" spans="1:6">
      <c r="A2360" s="55">
        <v>42134</v>
      </c>
      <c r="B2360" s="1" t="s">
        <v>601</v>
      </c>
      <c r="C2360" s="1" t="s">
        <v>29</v>
      </c>
      <c r="D2360" s="1" t="s">
        <v>31</v>
      </c>
      <c r="E2360" s="1" t="s">
        <v>609</v>
      </c>
      <c r="F2360" s="3">
        <v>6167</v>
      </c>
    </row>
    <row r="2361" spans="1:6">
      <c r="A2361" s="55">
        <v>42134</v>
      </c>
      <c r="B2361" s="1" t="s">
        <v>18</v>
      </c>
      <c r="C2361" s="1" t="s">
        <v>17</v>
      </c>
      <c r="D2361" s="1" t="s">
        <v>87</v>
      </c>
      <c r="E2361" s="1" t="s">
        <v>606</v>
      </c>
      <c r="F2361" s="3">
        <v>853</v>
      </c>
    </row>
    <row r="2362" spans="1:6">
      <c r="A2362" s="55">
        <v>42135</v>
      </c>
      <c r="B2362" s="1" t="s">
        <v>4</v>
      </c>
      <c r="C2362" s="1" t="s">
        <v>56</v>
      </c>
      <c r="D2362" s="1" t="s">
        <v>610</v>
      </c>
      <c r="E2362" s="1" t="s">
        <v>603</v>
      </c>
      <c r="F2362" s="3">
        <v>5446</v>
      </c>
    </row>
    <row r="2363" spans="1:6">
      <c r="A2363" s="55">
        <v>42135</v>
      </c>
      <c r="B2363" s="1" t="s">
        <v>4</v>
      </c>
      <c r="C2363" s="1" t="s">
        <v>44</v>
      </c>
      <c r="D2363" s="1" t="s">
        <v>60</v>
      </c>
      <c r="E2363" s="1" t="s">
        <v>608</v>
      </c>
      <c r="F2363" s="3">
        <v>315</v>
      </c>
    </row>
    <row r="2364" spans="1:6">
      <c r="A2364" s="55">
        <v>42136</v>
      </c>
      <c r="B2364" s="1" t="s">
        <v>18</v>
      </c>
      <c r="C2364" s="1" t="s">
        <v>17</v>
      </c>
      <c r="D2364" s="1" t="s">
        <v>87</v>
      </c>
      <c r="E2364" s="1" t="s">
        <v>608</v>
      </c>
      <c r="F2364" s="3">
        <v>1878</v>
      </c>
    </row>
    <row r="2365" spans="1:6">
      <c r="A2365" s="55">
        <v>42137</v>
      </c>
      <c r="B2365" s="1" t="s">
        <v>11</v>
      </c>
      <c r="C2365" s="1" t="s">
        <v>39</v>
      </c>
      <c r="D2365" s="1" t="s">
        <v>92</v>
      </c>
      <c r="E2365" s="1" t="s">
        <v>609</v>
      </c>
      <c r="F2365" s="3">
        <v>3488</v>
      </c>
    </row>
    <row r="2366" spans="1:6">
      <c r="A2366" s="55">
        <v>42137</v>
      </c>
      <c r="B2366" s="1" t="s">
        <v>11</v>
      </c>
      <c r="C2366" s="1" t="s">
        <v>99</v>
      </c>
      <c r="D2366" s="1" t="s">
        <v>604</v>
      </c>
      <c r="E2366" s="1" t="s">
        <v>606</v>
      </c>
      <c r="F2366" s="3">
        <v>741</v>
      </c>
    </row>
    <row r="2367" spans="1:6">
      <c r="A2367" s="55">
        <v>42138</v>
      </c>
      <c r="B2367" s="1" t="s">
        <v>18</v>
      </c>
      <c r="C2367" s="1" t="s">
        <v>61</v>
      </c>
      <c r="D2367" s="1" t="s">
        <v>62</v>
      </c>
      <c r="E2367" s="1" t="s">
        <v>608</v>
      </c>
      <c r="F2367" s="3">
        <v>5611</v>
      </c>
    </row>
    <row r="2368" spans="1:6">
      <c r="A2368" s="55">
        <v>42138</v>
      </c>
      <c r="B2368" s="1" t="s">
        <v>4</v>
      </c>
      <c r="C2368" s="1" t="s">
        <v>3</v>
      </c>
      <c r="D2368" s="1" t="s">
        <v>70</v>
      </c>
      <c r="E2368" s="1" t="s">
        <v>608</v>
      </c>
      <c r="F2368" s="3">
        <v>1724</v>
      </c>
    </row>
    <row r="2369" spans="1:6">
      <c r="A2369" s="55">
        <v>42139</v>
      </c>
      <c r="B2369" s="1" t="s">
        <v>11</v>
      </c>
      <c r="C2369" s="1" t="s">
        <v>99</v>
      </c>
      <c r="D2369" s="1" t="s">
        <v>604</v>
      </c>
      <c r="E2369" s="1" t="s">
        <v>602</v>
      </c>
      <c r="F2369" s="3">
        <v>3169</v>
      </c>
    </row>
    <row r="2370" spans="1:6">
      <c r="A2370" s="55">
        <v>42139</v>
      </c>
      <c r="B2370" s="1" t="s">
        <v>4</v>
      </c>
      <c r="C2370" s="1" t="s">
        <v>3</v>
      </c>
      <c r="D2370" s="1" t="s">
        <v>70</v>
      </c>
      <c r="E2370" s="1" t="s">
        <v>611</v>
      </c>
      <c r="F2370" s="3">
        <v>5890</v>
      </c>
    </row>
    <row r="2371" spans="1:6">
      <c r="A2371" s="55">
        <v>42139</v>
      </c>
      <c r="B2371" s="1" t="s">
        <v>11</v>
      </c>
      <c r="C2371" s="1" t="s">
        <v>99</v>
      </c>
      <c r="D2371" s="1" t="s">
        <v>604</v>
      </c>
      <c r="E2371" s="1" t="s">
        <v>608</v>
      </c>
      <c r="F2371" s="3">
        <v>476</v>
      </c>
    </row>
    <row r="2372" spans="1:6">
      <c r="A2372" s="55">
        <v>42140</v>
      </c>
      <c r="B2372" s="1" t="s">
        <v>11</v>
      </c>
      <c r="C2372" s="1" t="s">
        <v>52</v>
      </c>
      <c r="D2372" s="1" t="s">
        <v>86</v>
      </c>
      <c r="E2372" s="1" t="s">
        <v>600</v>
      </c>
      <c r="F2372" s="3">
        <v>4739</v>
      </c>
    </row>
    <row r="2373" spans="1:6">
      <c r="A2373" s="55">
        <v>42140</v>
      </c>
      <c r="B2373" s="1" t="s">
        <v>11</v>
      </c>
      <c r="C2373" s="1" t="s">
        <v>52</v>
      </c>
      <c r="D2373" s="1" t="s">
        <v>86</v>
      </c>
      <c r="E2373" s="1" t="s">
        <v>608</v>
      </c>
      <c r="F2373" s="3">
        <v>1617</v>
      </c>
    </row>
    <row r="2374" spans="1:6">
      <c r="A2374" s="55">
        <v>42140</v>
      </c>
      <c r="B2374" s="1" t="s">
        <v>11</v>
      </c>
      <c r="C2374" s="1" t="s">
        <v>99</v>
      </c>
      <c r="D2374" s="1" t="s">
        <v>604</v>
      </c>
      <c r="E2374" s="1" t="s">
        <v>608</v>
      </c>
      <c r="F2374" s="3">
        <v>1880</v>
      </c>
    </row>
    <row r="2375" spans="1:6">
      <c r="A2375" s="55">
        <v>42141</v>
      </c>
      <c r="B2375" s="1" t="s">
        <v>4</v>
      </c>
      <c r="C2375" s="1" t="s">
        <v>3</v>
      </c>
      <c r="D2375" s="1" t="s">
        <v>70</v>
      </c>
      <c r="E2375" s="1" t="s">
        <v>609</v>
      </c>
      <c r="F2375" s="3">
        <v>4437</v>
      </c>
    </row>
    <row r="2376" spans="1:6">
      <c r="A2376" s="55">
        <v>42141</v>
      </c>
      <c r="B2376" s="1" t="s">
        <v>11</v>
      </c>
      <c r="C2376" s="1" t="s">
        <v>52</v>
      </c>
      <c r="D2376" s="1" t="s">
        <v>612</v>
      </c>
      <c r="E2376" s="1" t="s">
        <v>606</v>
      </c>
      <c r="F2376" s="3">
        <v>2830</v>
      </c>
    </row>
    <row r="2377" spans="1:6">
      <c r="A2377" s="55">
        <v>42142</v>
      </c>
      <c r="B2377" s="1" t="s">
        <v>11</v>
      </c>
      <c r="C2377" s="1" t="s">
        <v>99</v>
      </c>
      <c r="D2377" s="1" t="s">
        <v>604</v>
      </c>
      <c r="E2377" s="1" t="s">
        <v>606</v>
      </c>
      <c r="F2377" s="3">
        <v>3872</v>
      </c>
    </row>
    <row r="2378" spans="1:6">
      <c r="A2378" s="55">
        <v>42142</v>
      </c>
      <c r="B2378" s="1" t="s">
        <v>11</v>
      </c>
      <c r="C2378" s="1" t="s">
        <v>39</v>
      </c>
      <c r="D2378" s="1" t="s">
        <v>92</v>
      </c>
      <c r="E2378" s="1" t="s">
        <v>603</v>
      </c>
      <c r="F2378" s="3">
        <v>6189</v>
      </c>
    </row>
    <row r="2379" spans="1:6">
      <c r="A2379" s="55">
        <v>42142</v>
      </c>
      <c r="B2379" s="1" t="s">
        <v>601</v>
      </c>
      <c r="C2379" s="1" t="s">
        <v>29</v>
      </c>
      <c r="D2379" s="1" t="s">
        <v>31</v>
      </c>
      <c r="E2379" s="1" t="s">
        <v>600</v>
      </c>
      <c r="F2379" s="3">
        <v>5024</v>
      </c>
    </row>
    <row r="2380" spans="1:6">
      <c r="A2380" s="55">
        <v>42143</v>
      </c>
      <c r="B2380" s="1" t="s">
        <v>11</v>
      </c>
      <c r="C2380" s="1" t="s">
        <v>99</v>
      </c>
      <c r="D2380" s="1" t="s">
        <v>604</v>
      </c>
      <c r="E2380" s="1" t="s">
        <v>605</v>
      </c>
      <c r="F2380" s="3">
        <v>2013</v>
      </c>
    </row>
    <row r="2381" spans="1:6">
      <c r="A2381" s="55">
        <v>42144</v>
      </c>
      <c r="B2381" s="1" t="s">
        <v>11</v>
      </c>
      <c r="C2381" s="1" t="s">
        <v>39</v>
      </c>
      <c r="D2381" s="1" t="s">
        <v>92</v>
      </c>
      <c r="E2381" s="1" t="s">
        <v>606</v>
      </c>
      <c r="F2381" s="3">
        <v>686</v>
      </c>
    </row>
    <row r="2382" spans="1:6">
      <c r="A2382" s="55">
        <v>42145</v>
      </c>
      <c r="B2382" s="1" t="s">
        <v>4</v>
      </c>
      <c r="C2382" s="1" t="s">
        <v>3</v>
      </c>
      <c r="D2382" s="1" t="s">
        <v>58</v>
      </c>
      <c r="E2382" s="1" t="s">
        <v>600</v>
      </c>
      <c r="F2382" s="3">
        <v>951</v>
      </c>
    </row>
    <row r="2383" spans="1:6">
      <c r="A2383" s="55">
        <v>42147</v>
      </c>
      <c r="B2383" s="1" t="s">
        <v>11</v>
      </c>
      <c r="C2383" s="1" t="s">
        <v>39</v>
      </c>
      <c r="D2383" s="1" t="s">
        <v>50</v>
      </c>
      <c r="E2383" s="1" t="s">
        <v>603</v>
      </c>
      <c r="F2383" s="3">
        <v>6396</v>
      </c>
    </row>
    <row r="2384" spans="1:6">
      <c r="A2384" s="55">
        <v>42147</v>
      </c>
      <c r="B2384" s="1" t="s">
        <v>11</v>
      </c>
      <c r="C2384" s="1" t="s">
        <v>99</v>
      </c>
      <c r="D2384" s="1" t="s">
        <v>604</v>
      </c>
      <c r="E2384" s="1" t="s">
        <v>608</v>
      </c>
      <c r="F2384" s="3">
        <v>1273</v>
      </c>
    </row>
    <row r="2385" spans="1:6">
      <c r="A2385" s="55">
        <v>42147</v>
      </c>
      <c r="B2385" s="1" t="s">
        <v>11</v>
      </c>
      <c r="C2385" s="1" t="s">
        <v>39</v>
      </c>
      <c r="D2385" s="1" t="s">
        <v>50</v>
      </c>
      <c r="E2385" s="1" t="s">
        <v>606</v>
      </c>
      <c r="F2385" s="3">
        <v>5183</v>
      </c>
    </row>
    <row r="2386" spans="1:6">
      <c r="A2386" s="55">
        <v>42149</v>
      </c>
      <c r="B2386" s="1" t="s">
        <v>4</v>
      </c>
      <c r="C2386" s="1" t="s">
        <v>3</v>
      </c>
      <c r="D2386" s="1" t="s">
        <v>58</v>
      </c>
      <c r="E2386" s="1" t="s">
        <v>606</v>
      </c>
      <c r="F2386" s="3">
        <v>3290</v>
      </c>
    </row>
    <row r="2387" spans="1:6">
      <c r="A2387" s="55">
        <v>42150</v>
      </c>
      <c r="B2387" s="1" t="s">
        <v>4</v>
      </c>
      <c r="C2387" s="1" t="s">
        <v>3</v>
      </c>
      <c r="D2387" s="1" t="s">
        <v>70</v>
      </c>
      <c r="E2387" s="1" t="s">
        <v>609</v>
      </c>
      <c r="F2387" s="3">
        <v>5196</v>
      </c>
    </row>
    <row r="2388" spans="1:6">
      <c r="A2388" s="55">
        <v>42150</v>
      </c>
      <c r="B2388" s="1" t="s">
        <v>11</v>
      </c>
      <c r="C2388" s="1" t="s">
        <v>99</v>
      </c>
      <c r="D2388" s="1" t="s">
        <v>604</v>
      </c>
      <c r="E2388" s="1" t="s">
        <v>600</v>
      </c>
      <c r="F2388" s="3">
        <v>3320</v>
      </c>
    </row>
    <row r="2389" spans="1:6">
      <c r="A2389" s="55">
        <v>42150</v>
      </c>
      <c r="B2389" s="1" t="s">
        <v>11</v>
      </c>
      <c r="C2389" s="1" t="s">
        <v>39</v>
      </c>
      <c r="D2389" s="1" t="s">
        <v>92</v>
      </c>
      <c r="E2389" s="1" t="s">
        <v>608</v>
      </c>
      <c r="F2389" s="3">
        <v>3905</v>
      </c>
    </row>
    <row r="2390" spans="1:6">
      <c r="A2390" s="55">
        <v>42151</v>
      </c>
      <c r="B2390" s="1" t="s">
        <v>18</v>
      </c>
      <c r="C2390" s="1" t="s">
        <v>61</v>
      </c>
      <c r="D2390" s="1" t="s">
        <v>62</v>
      </c>
      <c r="E2390" s="1" t="s">
        <v>608</v>
      </c>
      <c r="F2390" s="3">
        <v>5759</v>
      </c>
    </row>
    <row r="2391" spans="1:6">
      <c r="A2391" s="55">
        <v>42151</v>
      </c>
      <c r="B2391" s="1" t="s">
        <v>601</v>
      </c>
      <c r="C2391" s="1" t="s">
        <v>29</v>
      </c>
      <c r="D2391" s="1" t="s">
        <v>31</v>
      </c>
      <c r="E2391" s="1" t="s">
        <v>608</v>
      </c>
      <c r="F2391" s="3">
        <v>2288</v>
      </c>
    </row>
    <row r="2392" spans="1:6">
      <c r="A2392" s="55">
        <v>42151</v>
      </c>
      <c r="B2392" s="1" t="s">
        <v>11</v>
      </c>
      <c r="C2392" s="1" t="s">
        <v>52</v>
      </c>
      <c r="D2392" s="1" t="s">
        <v>86</v>
      </c>
      <c r="E2392" s="1" t="s">
        <v>602</v>
      </c>
      <c r="F2392" s="3">
        <v>5816</v>
      </c>
    </row>
    <row r="2393" spans="1:6">
      <c r="A2393" s="55">
        <v>42151</v>
      </c>
      <c r="B2393" s="1" t="s">
        <v>11</v>
      </c>
      <c r="C2393" s="1" t="s">
        <v>39</v>
      </c>
      <c r="D2393" s="1" t="s">
        <v>92</v>
      </c>
      <c r="E2393" s="1" t="s">
        <v>609</v>
      </c>
      <c r="F2393" s="3">
        <v>3096</v>
      </c>
    </row>
    <row r="2394" spans="1:6">
      <c r="A2394" s="55">
        <v>42152</v>
      </c>
      <c r="B2394" s="1" t="s">
        <v>4</v>
      </c>
      <c r="C2394" s="1" t="s">
        <v>3</v>
      </c>
      <c r="D2394" s="1" t="s">
        <v>58</v>
      </c>
      <c r="E2394" s="1" t="s">
        <v>603</v>
      </c>
      <c r="F2394" s="3">
        <v>6162</v>
      </c>
    </row>
    <row r="2395" spans="1:6">
      <c r="A2395" s="55">
        <v>42152</v>
      </c>
      <c r="B2395" s="1" t="s">
        <v>18</v>
      </c>
      <c r="C2395" s="1" t="s">
        <v>17</v>
      </c>
      <c r="D2395" s="1" t="s">
        <v>87</v>
      </c>
      <c r="E2395" s="1" t="s">
        <v>602</v>
      </c>
      <c r="F2395" s="3">
        <v>2844</v>
      </c>
    </row>
    <row r="2396" spans="1:6">
      <c r="A2396" s="55">
        <v>42153</v>
      </c>
      <c r="B2396" s="1" t="s">
        <v>11</v>
      </c>
      <c r="C2396" s="1" t="s">
        <v>99</v>
      </c>
      <c r="D2396" s="1" t="s">
        <v>604</v>
      </c>
      <c r="E2396" s="1" t="s">
        <v>603</v>
      </c>
      <c r="F2396" s="3">
        <v>3298</v>
      </c>
    </row>
    <row r="2397" spans="1:6">
      <c r="A2397" s="55">
        <v>42154</v>
      </c>
      <c r="B2397" s="1" t="s">
        <v>11</v>
      </c>
      <c r="C2397" s="1" t="s">
        <v>39</v>
      </c>
      <c r="D2397" s="1" t="s">
        <v>92</v>
      </c>
      <c r="E2397" s="1" t="s">
        <v>600</v>
      </c>
      <c r="F2397" s="3">
        <v>1751</v>
      </c>
    </row>
    <row r="2398" spans="1:6">
      <c r="A2398" s="55">
        <v>42154</v>
      </c>
      <c r="B2398" s="1" t="s">
        <v>11</v>
      </c>
      <c r="C2398" s="1" t="s">
        <v>39</v>
      </c>
      <c r="D2398" s="1" t="s">
        <v>92</v>
      </c>
      <c r="E2398" s="1" t="s">
        <v>607</v>
      </c>
      <c r="F2398" s="3">
        <v>3049</v>
      </c>
    </row>
    <row r="2399" spans="1:6">
      <c r="A2399" s="55">
        <v>42154</v>
      </c>
      <c r="B2399" s="1" t="s">
        <v>11</v>
      </c>
      <c r="C2399" s="1" t="s">
        <v>39</v>
      </c>
      <c r="D2399" s="1" t="s">
        <v>89</v>
      </c>
      <c r="E2399" s="1" t="s">
        <v>603</v>
      </c>
      <c r="F2399" s="3">
        <v>1121</v>
      </c>
    </row>
    <row r="2400" spans="1:6">
      <c r="A2400" s="55">
        <v>42156</v>
      </c>
      <c r="B2400" s="1" t="s">
        <v>11</v>
      </c>
      <c r="C2400" s="1" t="s">
        <v>39</v>
      </c>
      <c r="D2400" s="1" t="s">
        <v>89</v>
      </c>
      <c r="E2400" s="1" t="s">
        <v>602</v>
      </c>
      <c r="F2400" s="3">
        <v>5451</v>
      </c>
    </row>
    <row r="2401" spans="1:6">
      <c r="A2401" s="55">
        <v>42157</v>
      </c>
      <c r="B2401" s="1" t="s">
        <v>11</v>
      </c>
      <c r="C2401" s="1" t="s">
        <v>52</v>
      </c>
      <c r="D2401" s="1" t="s">
        <v>86</v>
      </c>
      <c r="E2401" s="1" t="s">
        <v>600</v>
      </c>
      <c r="F2401" s="3">
        <v>5614</v>
      </c>
    </row>
    <row r="2402" spans="1:6">
      <c r="A2402" s="55">
        <v>42158</v>
      </c>
      <c r="B2402" s="1" t="s">
        <v>11</v>
      </c>
      <c r="C2402" s="1" t="s">
        <v>99</v>
      </c>
      <c r="D2402" s="1" t="s">
        <v>604</v>
      </c>
      <c r="E2402" s="1" t="s">
        <v>609</v>
      </c>
      <c r="F2402" s="3">
        <v>5862</v>
      </c>
    </row>
    <row r="2403" spans="1:6">
      <c r="A2403" s="55">
        <v>42159</v>
      </c>
      <c r="B2403" s="1" t="s">
        <v>11</v>
      </c>
      <c r="C2403" s="1" t="s">
        <v>99</v>
      </c>
      <c r="D2403" s="1" t="s">
        <v>604</v>
      </c>
      <c r="E2403" s="1" t="s">
        <v>603</v>
      </c>
      <c r="F2403" s="3">
        <v>4822</v>
      </c>
    </row>
  </sheetData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A5FF-1C8B-4C83-B906-5B484DBEB2B4}">
  <sheetPr codeName="Planilha34"/>
  <dimension ref="A1:A634"/>
  <sheetViews>
    <sheetView topLeftCell="A4" workbookViewId="0">
      <selection activeCell="I4" sqref="I4"/>
    </sheetView>
  </sheetViews>
  <sheetFormatPr defaultRowHeight="15"/>
  <sheetData>
    <row r="1" spans="1:1">
      <c r="A1" t="s">
        <v>1253</v>
      </c>
    </row>
    <row r="2" spans="1:1">
      <c r="A2" t="s">
        <v>1252</v>
      </c>
    </row>
    <row r="3" spans="1:1">
      <c r="A3" t="s">
        <v>1251</v>
      </c>
    </row>
    <row r="4" spans="1:1">
      <c r="A4" t="s">
        <v>1250</v>
      </c>
    </row>
    <row r="5" spans="1:1">
      <c r="A5" t="s">
        <v>1249</v>
      </c>
    </row>
    <row r="6" spans="1:1">
      <c r="A6" t="s">
        <v>1248</v>
      </c>
    </row>
    <row r="7" spans="1:1">
      <c r="A7" t="s">
        <v>1247</v>
      </c>
    </row>
    <row r="8" spans="1:1">
      <c r="A8" t="s">
        <v>1246</v>
      </c>
    </row>
    <row r="9" spans="1:1">
      <c r="A9" t="s">
        <v>1245</v>
      </c>
    </row>
    <row r="10" spans="1:1">
      <c r="A10" t="s">
        <v>1244</v>
      </c>
    </row>
    <row r="11" spans="1:1">
      <c r="A11" t="s">
        <v>1243</v>
      </c>
    </row>
    <row r="12" spans="1:1">
      <c r="A12" t="s">
        <v>1242</v>
      </c>
    </row>
    <row r="13" spans="1:1">
      <c r="A13" t="s">
        <v>1241</v>
      </c>
    </row>
    <row r="14" spans="1:1">
      <c r="A14" t="s">
        <v>1240</v>
      </c>
    </row>
    <row r="15" spans="1:1">
      <c r="A15" t="s">
        <v>1239</v>
      </c>
    </row>
    <row r="16" spans="1:1">
      <c r="A16" t="s">
        <v>1238</v>
      </c>
    </row>
    <row r="17" spans="1:1">
      <c r="A17" t="s">
        <v>1237</v>
      </c>
    </row>
    <row r="18" spans="1:1">
      <c r="A18" t="s">
        <v>1236</v>
      </c>
    </row>
    <row r="19" spans="1:1">
      <c r="A19" t="s">
        <v>1235</v>
      </c>
    </row>
    <row r="20" spans="1:1">
      <c r="A20" t="s">
        <v>1234</v>
      </c>
    </row>
    <row r="21" spans="1:1">
      <c r="A21" t="s">
        <v>1233</v>
      </c>
    </row>
    <row r="22" spans="1:1">
      <c r="A22" t="s">
        <v>1232</v>
      </c>
    </row>
    <row r="23" spans="1:1">
      <c r="A23" t="s">
        <v>1231</v>
      </c>
    </row>
    <row r="24" spans="1:1">
      <c r="A24" t="s">
        <v>1230</v>
      </c>
    </row>
    <row r="25" spans="1:1">
      <c r="A25" t="s">
        <v>1229</v>
      </c>
    </row>
    <row r="26" spans="1:1">
      <c r="A26" t="s">
        <v>1228</v>
      </c>
    </row>
    <row r="27" spans="1:1">
      <c r="A27" t="s">
        <v>1227</v>
      </c>
    </row>
    <row r="28" spans="1:1">
      <c r="A28" t="s">
        <v>1226</v>
      </c>
    </row>
    <row r="29" spans="1:1">
      <c r="A29" t="s">
        <v>1225</v>
      </c>
    </row>
    <row r="30" spans="1:1">
      <c r="A30" t="s">
        <v>1224</v>
      </c>
    </row>
    <row r="31" spans="1:1">
      <c r="A31" t="s">
        <v>1223</v>
      </c>
    </row>
    <row r="32" spans="1:1">
      <c r="A32" t="s">
        <v>1222</v>
      </c>
    </row>
    <row r="33" spans="1:1">
      <c r="A33" t="s">
        <v>1221</v>
      </c>
    </row>
    <row r="34" spans="1:1">
      <c r="A34" t="s">
        <v>1220</v>
      </c>
    </row>
    <row r="35" spans="1:1">
      <c r="A35" t="s">
        <v>1219</v>
      </c>
    </row>
    <row r="36" spans="1:1">
      <c r="A36" t="s">
        <v>1218</v>
      </c>
    </row>
    <row r="37" spans="1:1">
      <c r="A37" t="s">
        <v>1217</v>
      </c>
    </row>
    <row r="38" spans="1:1">
      <c r="A38" t="s">
        <v>1216</v>
      </c>
    </row>
    <row r="39" spans="1:1">
      <c r="A39" t="s">
        <v>1215</v>
      </c>
    </row>
    <row r="40" spans="1:1">
      <c r="A40" t="s">
        <v>1214</v>
      </c>
    </row>
    <row r="41" spans="1:1">
      <c r="A41" t="s">
        <v>1213</v>
      </c>
    </row>
    <row r="42" spans="1:1">
      <c r="A42" t="s">
        <v>1212</v>
      </c>
    </row>
    <row r="43" spans="1:1">
      <c r="A43" t="s">
        <v>1211</v>
      </c>
    </row>
    <row r="44" spans="1:1">
      <c r="A44" t="s">
        <v>1210</v>
      </c>
    </row>
    <row r="45" spans="1:1">
      <c r="A45" t="s">
        <v>1209</v>
      </c>
    </row>
    <row r="46" spans="1:1">
      <c r="A46" t="s">
        <v>1208</v>
      </c>
    </row>
    <row r="47" spans="1:1">
      <c r="A47" t="s">
        <v>1207</v>
      </c>
    </row>
    <row r="48" spans="1:1">
      <c r="A48" t="s">
        <v>1206</v>
      </c>
    </row>
    <row r="49" spans="1:1">
      <c r="A49" t="s">
        <v>1205</v>
      </c>
    </row>
    <row r="50" spans="1:1">
      <c r="A50" t="s">
        <v>1204</v>
      </c>
    </row>
    <row r="51" spans="1:1">
      <c r="A51" t="s">
        <v>1203</v>
      </c>
    </row>
    <row r="52" spans="1:1">
      <c r="A52" t="s">
        <v>1202</v>
      </c>
    </row>
    <row r="53" spans="1:1">
      <c r="A53" t="s">
        <v>1201</v>
      </c>
    </row>
    <row r="54" spans="1:1">
      <c r="A54" t="s">
        <v>1200</v>
      </c>
    </row>
    <row r="55" spans="1:1">
      <c r="A55" t="s">
        <v>1199</v>
      </c>
    </row>
    <row r="56" spans="1:1">
      <c r="A56" t="s">
        <v>1198</v>
      </c>
    </row>
    <row r="57" spans="1:1">
      <c r="A57" t="s">
        <v>1197</v>
      </c>
    </row>
    <row r="58" spans="1:1">
      <c r="A58" t="s">
        <v>1196</v>
      </c>
    </row>
    <row r="59" spans="1:1">
      <c r="A59" t="s">
        <v>1195</v>
      </c>
    </row>
    <row r="60" spans="1:1">
      <c r="A60" t="s">
        <v>1194</v>
      </c>
    </row>
    <row r="61" spans="1:1">
      <c r="A61" t="s">
        <v>1193</v>
      </c>
    </row>
    <row r="62" spans="1:1">
      <c r="A62" t="s">
        <v>1192</v>
      </c>
    </row>
    <row r="63" spans="1:1">
      <c r="A63" t="s">
        <v>1191</v>
      </c>
    </row>
    <row r="64" spans="1:1">
      <c r="A64" t="s">
        <v>1190</v>
      </c>
    </row>
    <row r="65" spans="1:1">
      <c r="A65" t="s">
        <v>1189</v>
      </c>
    </row>
    <row r="66" spans="1:1">
      <c r="A66" t="s">
        <v>1188</v>
      </c>
    </row>
    <row r="67" spans="1:1">
      <c r="A67" t="s">
        <v>1187</v>
      </c>
    </row>
    <row r="68" spans="1:1">
      <c r="A68" t="s">
        <v>1186</v>
      </c>
    </row>
    <row r="69" spans="1:1">
      <c r="A69" t="s">
        <v>1185</v>
      </c>
    </row>
    <row r="70" spans="1:1">
      <c r="A70" t="s">
        <v>1184</v>
      </c>
    </row>
    <row r="71" spans="1:1">
      <c r="A71" t="s">
        <v>1183</v>
      </c>
    </row>
    <row r="72" spans="1:1">
      <c r="A72" t="s">
        <v>1182</v>
      </c>
    </row>
    <row r="73" spans="1:1">
      <c r="A73" t="s">
        <v>1181</v>
      </c>
    </row>
    <row r="74" spans="1:1">
      <c r="A74" t="s">
        <v>1180</v>
      </c>
    </row>
    <row r="75" spans="1:1">
      <c r="A75" t="s">
        <v>1179</v>
      </c>
    </row>
    <row r="76" spans="1:1">
      <c r="A76" t="s">
        <v>1178</v>
      </c>
    </row>
    <row r="77" spans="1:1">
      <c r="A77" t="s">
        <v>1177</v>
      </c>
    </row>
    <row r="78" spans="1:1">
      <c r="A78" t="s">
        <v>1176</v>
      </c>
    </row>
    <row r="79" spans="1:1">
      <c r="A79" t="s">
        <v>1175</v>
      </c>
    </row>
    <row r="80" spans="1:1">
      <c r="A80" t="s">
        <v>1174</v>
      </c>
    </row>
    <row r="81" spans="1:1">
      <c r="A81" t="s">
        <v>1173</v>
      </c>
    </row>
    <row r="82" spans="1:1">
      <c r="A82" t="s">
        <v>1172</v>
      </c>
    </row>
    <row r="83" spans="1:1">
      <c r="A83" t="s">
        <v>1171</v>
      </c>
    </row>
    <row r="84" spans="1:1">
      <c r="A84" t="s">
        <v>1170</v>
      </c>
    </row>
    <row r="85" spans="1:1">
      <c r="A85" t="s">
        <v>1169</v>
      </c>
    </row>
    <row r="86" spans="1:1">
      <c r="A86" t="s">
        <v>1168</v>
      </c>
    </row>
    <row r="87" spans="1:1">
      <c r="A87" t="s">
        <v>1167</v>
      </c>
    </row>
    <row r="88" spans="1:1">
      <c r="A88" t="s">
        <v>1166</v>
      </c>
    </row>
    <row r="89" spans="1:1">
      <c r="A89" t="s">
        <v>1165</v>
      </c>
    </row>
    <row r="90" spans="1:1">
      <c r="A90" t="s">
        <v>1164</v>
      </c>
    </row>
    <row r="91" spans="1:1">
      <c r="A91" t="s">
        <v>1163</v>
      </c>
    </row>
    <row r="92" spans="1:1">
      <c r="A92" t="s">
        <v>1162</v>
      </c>
    </row>
    <row r="93" spans="1:1">
      <c r="A93" t="s">
        <v>1161</v>
      </c>
    </row>
    <row r="94" spans="1:1">
      <c r="A94" t="s">
        <v>1160</v>
      </c>
    </row>
    <row r="95" spans="1:1">
      <c r="A95" t="s">
        <v>1159</v>
      </c>
    </row>
    <row r="96" spans="1:1">
      <c r="A96" t="s">
        <v>1158</v>
      </c>
    </row>
    <row r="97" spans="1:1">
      <c r="A97" t="s">
        <v>1157</v>
      </c>
    </row>
    <row r="98" spans="1:1">
      <c r="A98" t="s">
        <v>1156</v>
      </c>
    </row>
    <row r="99" spans="1:1">
      <c r="A99" t="s">
        <v>1155</v>
      </c>
    </row>
    <row r="100" spans="1:1">
      <c r="A100" t="s">
        <v>1154</v>
      </c>
    </row>
    <row r="101" spans="1:1">
      <c r="A101" t="s">
        <v>1153</v>
      </c>
    </row>
    <row r="102" spans="1:1">
      <c r="A102" t="s">
        <v>1152</v>
      </c>
    </row>
    <row r="103" spans="1:1">
      <c r="A103" t="s">
        <v>1151</v>
      </c>
    </row>
    <row r="104" spans="1:1">
      <c r="A104" t="s">
        <v>1150</v>
      </c>
    </row>
    <row r="105" spans="1:1">
      <c r="A105" t="s">
        <v>1149</v>
      </c>
    </row>
    <row r="106" spans="1:1">
      <c r="A106" t="s">
        <v>1148</v>
      </c>
    </row>
    <row r="107" spans="1:1">
      <c r="A107" t="s">
        <v>1147</v>
      </c>
    </row>
    <row r="108" spans="1:1">
      <c r="A108" t="s">
        <v>1146</v>
      </c>
    </row>
    <row r="109" spans="1:1">
      <c r="A109" t="s">
        <v>1145</v>
      </c>
    </row>
    <row r="110" spans="1:1">
      <c r="A110" t="s">
        <v>1144</v>
      </c>
    </row>
    <row r="111" spans="1:1">
      <c r="A111" t="s">
        <v>1143</v>
      </c>
    </row>
    <row r="112" spans="1:1">
      <c r="A112" t="s">
        <v>1142</v>
      </c>
    </row>
    <row r="113" spans="1:1">
      <c r="A113" t="s">
        <v>1141</v>
      </c>
    </row>
    <row r="114" spans="1:1">
      <c r="A114" t="s">
        <v>1140</v>
      </c>
    </row>
    <row r="115" spans="1:1">
      <c r="A115" t="s">
        <v>1139</v>
      </c>
    </row>
    <row r="116" spans="1:1">
      <c r="A116" t="s">
        <v>1138</v>
      </c>
    </row>
    <row r="117" spans="1:1">
      <c r="A117" t="s">
        <v>1137</v>
      </c>
    </row>
    <row r="118" spans="1:1">
      <c r="A118" t="s">
        <v>1136</v>
      </c>
    </row>
    <row r="119" spans="1:1">
      <c r="A119" t="s">
        <v>1135</v>
      </c>
    </row>
    <row r="120" spans="1:1">
      <c r="A120" t="s">
        <v>1134</v>
      </c>
    </row>
    <row r="121" spans="1:1">
      <c r="A121" t="s">
        <v>1133</v>
      </c>
    </row>
    <row r="122" spans="1:1">
      <c r="A122" t="s">
        <v>1132</v>
      </c>
    </row>
    <row r="123" spans="1:1">
      <c r="A123" t="s">
        <v>1131</v>
      </c>
    </row>
    <row r="124" spans="1:1">
      <c r="A124" t="s">
        <v>1130</v>
      </c>
    </row>
    <row r="125" spans="1:1">
      <c r="A125" t="s">
        <v>1129</v>
      </c>
    </row>
    <row r="126" spans="1:1">
      <c r="A126" t="s">
        <v>1128</v>
      </c>
    </row>
    <row r="127" spans="1:1">
      <c r="A127" t="s">
        <v>1127</v>
      </c>
    </row>
    <row r="128" spans="1:1">
      <c r="A128" t="s">
        <v>1126</v>
      </c>
    </row>
    <row r="129" spans="1:1">
      <c r="A129" t="s">
        <v>1125</v>
      </c>
    </row>
    <row r="130" spans="1:1">
      <c r="A130" t="s">
        <v>1124</v>
      </c>
    </row>
    <row r="131" spans="1:1">
      <c r="A131" t="s">
        <v>1123</v>
      </c>
    </row>
    <row r="132" spans="1:1">
      <c r="A132" t="s">
        <v>1122</v>
      </c>
    </row>
    <row r="133" spans="1:1">
      <c r="A133" t="s">
        <v>1121</v>
      </c>
    </row>
    <row r="134" spans="1:1">
      <c r="A134" t="s">
        <v>1120</v>
      </c>
    </row>
    <row r="135" spans="1:1">
      <c r="A135" t="s">
        <v>1119</v>
      </c>
    </row>
    <row r="136" spans="1:1">
      <c r="A136" t="s">
        <v>1118</v>
      </c>
    </row>
    <row r="137" spans="1:1">
      <c r="A137" t="s">
        <v>1117</v>
      </c>
    </row>
    <row r="138" spans="1:1">
      <c r="A138" t="s">
        <v>1116</v>
      </c>
    </row>
    <row r="139" spans="1:1">
      <c r="A139" t="s">
        <v>1115</v>
      </c>
    </row>
    <row r="140" spans="1:1">
      <c r="A140" t="s">
        <v>1114</v>
      </c>
    </row>
    <row r="141" spans="1:1">
      <c r="A141" t="s">
        <v>1113</v>
      </c>
    </row>
    <row r="142" spans="1:1">
      <c r="A142" t="s">
        <v>1112</v>
      </c>
    </row>
    <row r="143" spans="1:1">
      <c r="A143" t="s">
        <v>1111</v>
      </c>
    </row>
    <row r="144" spans="1:1">
      <c r="A144" t="s">
        <v>1110</v>
      </c>
    </row>
    <row r="145" spans="1:1">
      <c r="A145" t="s">
        <v>1109</v>
      </c>
    </row>
    <row r="146" spans="1:1">
      <c r="A146" t="s">
        <v>1108</v>
      </c>
    </row>
    <row r="147" spans="1:1">
      <c r="A147" t="s">
        <v>1107</v>
      </c>
    </row>
    <row r="148" spans="1:1">
      <c r="A148" t="s">
        <v>1106</v>
      </c>
    </row>
    <row r="149" spans="1:1">
      <c r="A149" t="s">
        <v>1105</v>
      </c>
    </row>
    <row r="150" spans="1:1">
      <c r="A150" t="s">
        <v>1104</v>
      </c>
    </row>
    <row r="151" spans="1:1">
      <c r="A151" t="s">
        <v>1103</v>
      </c>
    </row>
    <row r="152" spans="1:1">
      <c r="A152" t="s">
        <v>1102</v>
      </c>
    </row>
    <row r="153" spans="1:1">
      <c r="A153" t="s">
        <v>1101</v>
      </c>
    </row>
    <row r="154" spans="1:1">
      <c r="A154" t="s">
        <v>1100</v>
      </c>
    </row>
    <row r="155" spans="1:1">
      <c r="A155" t="s">
        <v>1099</v>
      </c>
    </row>
    <row r="156" spans="1:1">
      <c r="A156" t="s">
        <v>1098</v>
      </c>
    </row>
    <row r="157" spans="1:1">
      <c r="A157" t="s">
        <v>1097</v>
      </c>
    </row>
    <row r="158" spans="1:1">
      <c r="A158" t="s">
        <v>1096</v>
      </c>
    </row>
    <row r="159" spans="1:1">
      <c r="A159" t="s">
        <v>1095</v>
      </c>
    </row>
    <row r="160" spans="1:1">
      <c r="A160" t="s">
        <v>1094</v>
      </c>
    </row>
    <row r="161" spans="1:1">
      <c r="A161" t="s">
        <v>1093</v>
      </c>
    </row>
    <row r="162" spans="1:1">
      <c r="A162" t="s">
        <v>1092</v>
      </c>
    </row>
    <row r="163" spans="1:1">
      <c r="A163" t="s">
        <v>1091</v>
      </c>
    </row>
    <row r="164" spans="1:1">
      <c r="A164" t="s">
        <v>1090</v>
      </c>
    </row>
    <row r="165" spans="1:1">
      <c r="A165" t="s">
        <v>1089</v>
      </c>
    </row>
    <row r="166" spans="1:1">
      <c r="A166" t="s">
        <v>1088</v>
      </c>
    </row>
    <row r="167" spans="1:1">
      <c r="A167" t="s">
        <v>1087</v>
      </c>
    </row>
    <row r="168" spans="1:1">
      <c r="A168" t="s">
        <v>1086</v>
      </c>
    </row>
    <row r="169" spans="1:1">
      <c r="A169" t="s">
        <v>1085</v>
      </c>
    </row>
    <row r="170" spans="1:1">
      <c r="A170" t="s">
        <v>1084</v>
      </c>
    </row>
    <row r="171" spans="1:1">
      <c r="A171" t="s">
        <v>1083</v>
      </c>
    </row>
    <row r="172" spans="1:1">
      <c r="A172" t="s">
        <v>1082</v>
      </c>
    </row>
    <row r="173" spans="1:1">
      <c r="A173" t="s">
        <v>1081</v>
      </c>
    </row>
    <row r="174" spans="1:1">
      <c r="A174" t="s">
        <v>1080</v>
      </c>
    </row>
    <row r="175" spans="1:1">
      <c r="A175" t="s">
        <v>1079</v>
      </c>
    </row>
    <row r="176" spans="1:1">
      <c r="A176" t="s">
        <v>1078</v>
      </c>
    </row>
    <row r="177" spans="1:1">
      <c r="A177" t="s">
        <v>1077</v>
      </c>
    </row>
    <row r="178" spans="1:1">
      <c r="A178" t="s">
        <v>1076</v>
      </c>
    </row>
    <row r="179" spans="1:1">
      <c r="A179" t="s">
        <v>1075</v>
      </c>
    </row>
    <row r="180" spans="1:1">
      <c r="A180" t="s">
        <v>1074</v>
      </c>
    </row>
    <row r="181" spans="1:1">
      <c r="A181" t="s">
        <v>1073</v>
      </c>
    </row>
    <row r="182" spans="1:1">
      <c r="A182" t="s">
        <v>1072</v>
      </c>
    </row>
    <row r="183" spans="1:1">
      <c r="A183" t="s">
        <v>1071</v>
      </c>
    </row>
    <row r="184" spans="1:1">
      <c r="A184" t="s">
        <v>1070</v>
      </c>
    </row>
    <row r="185" spans="1:1">
      <c r="A185" t="s">
        <v>1069</v>
      </c>
    </row>
    <row r="186" spans="1:1">
      <c r="A186" t="s">
        <v>1068</v>
      </c>
    </row>
    <row r="187" spans="1:1">
      <c r="A187" t="s">
        <v>1067</v>
      </c>
    </row>
    <row r="188" spans="1:1">
      <c r="A188" t="s">
        <v>1066</v>
      </c>
    </row>
    <row r="189" spans="1:1">
      <c r="A189" t="s">
        <v>1065</v>
      </c>
    </row>
    <row r="190" spans="1:1">
      <c r="A190" t="s">
        <v>1064</v>
      </c>
    </row>
    <row r="191" spans="1:1">
      <c r="A191" t="s">
        <v>1063</v>
      </c>
    </row>
    <row r="192" spans="1:1">
      <c r="A192" t="s">
        <v>1062</v>
      </c>
    </row>
    <row r="193" spans="1:1">
      <c r="A193" t="s">
        <v>1061</v>
      </c>
    </row>
    <row r="194" spans="1:1">
      <c r="A194" t="s">
        <v>1060</v>
      </c>
    </row>
    <row r="195" spans="1:1">
      <c r="A195" t="s">
        <v>1059</v>
      </c>
    </row>
    <row r="196" spans="1:1">
      <c r="A196" t="s">
        <v>1058</v>
      </c>
    </row>
    <row r="197" spans="1:1">
      <c r="A197" t="s">
        <v>1057</v>
      </c>
    </row>
    <row r="198" spans="1:1">
      <c r="A198" t="s">
        <v>1056</v>
      </c>
    </row>
    <row r="199" spans="1:1">
      <c r="A199" t="s">
        <v>1055</v>
      </c>
    </row>
    <row r="200" spans="1:1">
      <c r="A200" t="s">
        <v>1054</v>
      </c>
    </row>
    <row r="201" spans="1:1">
      <c r="A201" t="s">
        <v>1053</v>
      </c>
    </row>
    <row r="202" spans="1:1">
      <c r="A202" t="s">
        <v>1052</v>
      </c>
    </row>
    <row r="203" spans="1:1">
      <c r="A203" t="s">
        <v>1051</v>
      </c>
    </row>
    <row r="204" spans="1:1">
      <c r="A204" t="s">
        <v>1050</v>
      </c>
    </row>
    <row r="205" spans="1:1">
      <c r="A205" t="s">
        <v>1049</v>
      </c>
    </row>
    <row r="206" spans="1:1">
      <c r="A206" t="s">
        <v>1048</v>
      </c>
    </row>
    <row r="207" spans="1:1">
      <c r="A207" t="s">
        <v>1047</v>
      </c>
    </row>
    <row r="208" spans="1:1">
      <c r="A208" t="s">
        <v>1046</v>
      </c>
    </row>
    <row r="209" spans="1:1">
      <c r="A209" t="s">
        <v>1045</v>
      </c>
    </row>
    <row r="210" spans="1:1">
      <c r="A210" t="s">
        <v>1044</v>
      </c>
    </row>
    <row r="211" spans="1:1">
      <c r="A211" t="s">
        <v>1043</v>
      </c>
    </row>
    <row r="212" spans="1:1">
      <c r="A212" t="s">
        <v>1042</v>
      </c>
    </row>
    <row r="213" spans="1:1">
      <c r="A213" t="s">
        <v>1041</v>
      </c>
    </row>
    <row r="214" spans="1:1">
      <c r="A214" t="s">
        <v>1040</v>
      </c>
    </row>
    <row r="215" spans="1:1">
      <c r="A215" t="s">
        <v>1039</v>
      </c>
    </row>
    <row r="216" spans="1:1">
      <c r="A216" t="s">
        <v>1038</v>
      </c>
    </row>
    <row r="217" spans="1:1">
      <c r="A217" t="s">
        <v>1037</v>
      </c>
    </row>
    <row r="218" spans="1:1">
      <c r="A218" t="s">
        <v>1036</v>
      </c>
    </row>
    <row r="219" spans="1:1">
      <c r="A219" t="s">
        <v>1035</v>
      </c>
    </row>
    <row r="220" spans="1:1">
      <c r="A220" t="s">
        <v>1034</v>
      </c>
    </row>
    <row r="221" spans="1:1">
      <c r="A221" t="s">
        <v>1033</v>
      </c>
    </row>
    <row r="222" spans="1:1">
      <c r="A222" t="s">
        <v>1032</v>
      </c>
    </row>
    <row r="223" spans="1:1">
      <c r="A223" t="s">
        <v>1031</v>
      </c>
    </row>
    <row r="224" spans="1:1">
      <c r="A224" t="s">
        <v>1030</v>
      </c>
    </row>
    <row r="225" spans="1:1">
      <c r="A225" t="s">
        <v>1029</v>
      </c>
    </row>
    <row r="226" spans="1:1">
      <c r="A226" t="s">
        <v>1028</v>
      </c>
    </row>
    <row r="227" spans="1:1">
      <c r="A227" t="s">
        <v>1027</v>
      </c>
    </row>
    <row r="228" spans="1:1">
      <c r="A228" t="s">
        <v>1026</v>
      </c>
    </row>
    <row r="229" spans="1:1">
      <c r="A229" t="s">
        <v>1025</v>
      </c>
    </row>
    <row r="230" spans="1:1">
      <c r="A230" t="s">
        <v>1024</v>
      </c>
    </row>
    <row r="231" spans="1:1">
      <c r="A231" t="s">
        <v>1023</v>
      </c>
    </row>
    <row r="232" spans="1:1">
      <c r="A232" t="s">
        <v>1022</v>
      </c>
    </row>
    <row r="233" spans="1:1">
      <c r="A233" t="s">
        <v>1021</v>
      </c>
    </row>
    <row r="234" spans="1:1">
      <c r="A234" t="s">
        <v>1020</v>
      </c>
    </row>
    <row r="235" spans="1:1">
      <c r="A235" t="s">
        <v>1019</v>
      </c>
    </row>
    <row r="236" spans="1:1">
      <c r="A236" t="s">
        <v>1018</v>
      </c>
    </row>
    <row r="237" spans="1:1">
      <c r="A237" t="s">
        <v>1017</v>
      </c>
    </row>
    <row r="238" spans="1:1">
      <c r="A238" t="s">
        <v>1016</v>
      </c>
    </row>
    <row r="239" spans="1:1">
      <c r="A239" t="s">
        <v>1015</v>
      </c>
    </row>
    <row r="240" spans="1:1">
      <c r="A240" t="s">
        <v>1014</v>
      </c>
    </row>
    <row r="241" spans="1:1">
      <c r="A241" t="s">
        <v>1013</v>
      </c>
    </row>
    <row r="242" spans="1:1">
      <c r="A242" t="s">
        <v>1012</v>
      </c>
    </row>
    <row r="243" spans="1:1">
      <c r="A243" t="s">
        <v>1011</v>
      </c>
    </row>
    <row r="244" spans="1:1">
      <c r="A244" t="s">
        <v>1010</v>
      </c>
    </row>
    <row r="245" spans="1:1">
      <c r="A245" t="s">
        <v>1009</v>
      </c>
    </row>
    <row r="246" spans="1:1">
      <c r="A246" t="s">
        <v>1008</v>
      </c>
    </row>
    <row r="247" spans="1:1">
      <c r="A247" t="s">
        <v>1007</v>
      </c>
    </row>
    <row r="248" spans="1:1">
      <c r="A248" t="s">
        <v>1006</v>
      </c>
    </row>
    <row r="249" spans="1:1">
      <c r="A249" t="s">
        <v>1005</v>
      </c>
    </row>
    <row r="250" spans="1:1">
      <c r="A250" t="s">
        <v>1004</v>
      </c>
    </row>
    <row r="251" spans="1:1">
      <c r="A251" t="s">
        <v>1003</v>
      </c>
    </row>
    <row r="252" spans="1:1">
      <c r="A252" t="s">
        <v>1002</v>
      </c>
    </row>
    <row r="253" spans="1:1">
      <c r="A253" t="s">
        <v>1001</v>
      </c>
    </row>
    <row r="254" spans="1:1">
      <c r="A254" t="s">
        <v>1000</v>
      </c>
    </row>
    <row r="255" spans="1:1">
      <c r="A255" t="s">
        <v>999</v>
      </c>
    </row>
    <row r="256" spans="1:1">
      <c r="A256" t="s">
        <v>998</v>
      </c>
    </row>
    <row r="257" spans="1:1">
      <c r="A257" t="s">
        <v>997</v>
      </c>
    </row>
    <row r="258" spans="1:1">
      <c r="A258" t="s">
        <v>996</v>
      </c>
    </row>
    <row r="259" spans="1:1">
      <c r="A259" t="s">
        <v>995</v>
      </c>
    </row>
    <row r="260" spans="1:1">
      <c r="A260" t="s">
        <v>994</v>
      </c>
    </row>
    <row r="261" spans="1:1">
      <c r="A261" t="s">
        <v>993</v>
      </c>
    </row>
    <row r="262" spans="1:1">
      <c r="A262" t="s">
        <v>992</v>
      </c>
    </row>
    <row r="263" spans="1:1">
      <c r="A263" t="s">
        <v>991</v>
      </c>
    </row>
    <row r="264" spans="1:1">
      <c r="A264" t="s">
        <v>990</v>
      </c>
    </row>
    <row r="265" spans="1:1">
      <c r="A265" t="s">
        <v>989</v>
      </c>
    </row>
    <row r="266" spans="1:1">
      <c r="A266" t="s">
        <v>988</v>
      </c>
    </row>
    <row r="267" spans="1:1">
      <c r="A267" t="s">
        <v>987</v>
      </c>
    </row>
    <row r="268" spans="1:1">
      <c r="A268" t="s">
        <v>986</v>
      </c>
    </row>
    <row r="269" spans="1:1">
      <c r="A269" t="s">
        <v>985</v>
      </c>
    </row>
    <row r="270" spans="1:1">
      <c r="A270" t="s">
        <v>984</v>
      </c>
    </row>
    <row r="271" spans="1:1">
      <c r="A271" t="s">
        <v>983</v>
      </c>
    </row>
    <row r="272" spans="1:1">
      <c r="A272" t="s">
        <v>982</v>
      </c>
    </row>
    <row r="273" spans="1:1">
      <c r="A273" t="s">
        <v>981</v>
      </c>
    </row>
    <row r="274" spans="1:1">
      <c r="A274" t="s">
        <v>980</v>
      </c>
    </row>
    <row r="275" spans="1:1">
      <c r="A275" t="s">
        <v>979</v>
      </c>
    </row>
    <row r="276" spans="1:1">
      <c r="A276" t="s">
        <v>978</v>
      </c>
    </row>
    <row r="277" spans="1:1">
      <c r="A277" t="s">
        <v>977</v>
      </c>
    </row>
    <row r="278" spans="1:1">
      <c r="A278" t="s">
        <v>976</v>
      </c>
    </row>
    <row r="279" spans="1:1">
      <c r="A279" t="s">
        <v>975</v>
      </c>
    </row>
    <row r="280" spans="1:1">
      <c r="A280" t="s">
        <v>974</v>
      </c>
    </row>
    <row r="281" spans="1:1">
      <c r="A281" t="s">
        <v>973</v>
      </c>
    </row>
    <row r="282" spans="1:1">
      <c r="A282" t="s">
        <v>972</v>
      </c>
    </row>
    <row r="283" spans="1:1">
      <c r="A283" t="s">
        <v>971</v>
      </c>
    </row>
    <row r="284" spans="1:1">
      <c r="A284" t="s">
        <v>970</v>
      </c>
    </row>
    <row r="285" spans="1:1">
      <c r="A285" t="s">
        <v>969</v>
      </c>
    </row>
    <row r="286" spans="1:1">
      <c r="A286" t="s">
        <v>968</v>
      </c>
    </row>
    <row r="287" spans="1:1">
      <c r="A287" t="s">
        <v>967</v>
      </c>
    </row>
    <row r="288" spans="1:1">
      <c r="A288" t="s">
        <v>966</v>
      </c>
    </row>
    <row r="289" spans="1:1">
      <c r="A289" t="s">
        <v>965</v>
      </c>
    </row>
    <row r="290" spans="1:1">
      <c r="A290" t="s">
        <v>964</v>
      </c>
    </row>
    <row r="291" spans="1:1">
      <c r="A291" t="s">
        <v>963</v>
      </c>
    </row>
    <row r="292" spans="1:1">
      <c r="A292" t="s">
        <v>962</v>
      </c>
    </row>
    <row r="293" spans="1:1">
      <c r="A293" t="s">
        <v>961</v>
      </c>
    </row>
    <row r="294" spans="1:1">
      <c r="A294" t="s">
        <v>960</v>
      </c>
    </row>
    <row r="295" spans="1:1">
      <c r="A295" t="s">
        <v>959</v>
      </c>
    </row>
    <row r="296" spans="1:1">
      <c r="A296" t="s">
        <v>958</v>
      </c>
    </row>
    <row r="297" spans="1:1">
      <c r="A297" t="s">
        <v>957</v>
      </c>
    </row>
    <row r="298" spans="1:1">
      <c r="A298" t="s">
        <v>956</v>
      </c>
    </row>
    <row r="299" spans="1:1">
      <c r="A299" t="s">
        <v>955</v>
      </c>
    </row>
    <row r="300" spans="1:1">
      <c r="A300" t="s">
        <v>954</v>
      </c>
    </row>
    <row r="301" spans="1:1">
      <c r="A301" t="s">
        <v>953</v>
      </c>
    </row>
    <row r="302" spans="1:1">
      <c r="A302" t="s">
        <v>952</v>
      </c>
    </row>
    <row r="303" spans="1:1">
      <c r="A303" t="s">
        <v>951</v>
      </c>
    </row>
    <row r="304" spans="1:1">
      <c r="A304" t="s">
        <v>950</v>
      </c>
    </row>
    <row r="305" spans="1:1">
      <c r="A305" t="s">
        <v>949</v>
      </c>
    </row>
    <row r="306" spans="1:1">
      <c r="A306" t="s">
        <v>948</v>
      </c>
    </row>
    <row r="307" spans="1:1">
      <c r="A307" t="s">
        <v>947</v>
      </c>
    </row>
    <row r="308" spans="1:1">
      <c r="A308" t="s">
        <v>946</v>
      </c>
    </row>
    <row r="309" spans="1:1">
      <c r="A309" t="s">
        <v>945</v>
      </c>
    </row>
    <row r="310" spans="1:1">
      <c r="A310" t="s">
        <v>944</v>
      </c>
    </row>
    <row r="311" spans="1:1">
      <c r="A311" t="s">
        <v>943</v>
      </c>
    </row>
    <row r="312" spans="1:1">
      <c r="A312" t="s">
        <v>942</v>
      </c>
    </row>
    <row r="313" spans="1:1">
      <c r="A313" t="s">
        <v>941</v>
      </c>
    </row>
    <row r="314" spans="1:1">
      <c r="A314" t="s">
        <v>940</v>
      </c>
    </row>
    <row r="315" spans="1:1">
      <c r="A315" t="s">
        <v>939</v>
      </c>
    </row>
    <row r="316" spans="1:1">
      <c r="A316" t="s">
        <v>938</v>
      </c>
    </row>
    <row r="317" spans="1:1">
      <c r="A317" t="s">
        <v>937</v>
      </c>
    </row>
    <row r="318" spans="1:1">
      <c r="A318" t="s">
        <v>936</v>
      </c>
    </row>
    <row r="319" spans="1:1">
      <c r="A319" t="s">
        <v>935</v>
      </c>
    </row>
    <row r="320" spans="1:1">
      <c r="A320" t="s">
        <v>934</v>
      </c>
    </row>
    <row r="321" spans="1:1">
      <c r="A321" t="s">
        <v>933</v>
      </c>
    </row>
    <row r="322" spans="1:1">
      <c r="A322" t="s">
        <v>932</v>
      </c>
    </row>
    <row r="323" spans="1:1">
      <c r="A323" t="s">
        <v>931</v>
      </c>
    </row>
    <row r="324" spans="1:1">
      <c r="A324" t="s">
        <v>930</v>
      </c>
    </row>
    <row r="325" spans="1:1">
      <c r="A325" t="s">
        <v>929</v>
      </c>
    </row>
    <row r="326" spans="1:1">
      <c r="A326" t="s">
        <v>928</v>
      </c>
    </row>
    <row r="327" spans="1:1">
      <c r="A327" t="s">
        <v>927</v>
      </c>
    </row>
    <row r="328" spans="1:1">
      <c r="A328" t="s">
        <v>926</v>
      </c>
    </row>
    <row r="329" spans="1:1">
      <c r="A329" t="s">
        <v>925</v>
      </c>
    </row>
    <row r="330" spans="1:1">
      <c r="A330" t="s">
        <v>924</v>
      </c>
    </row>
    <row r="331" spans="1:1">
      <c r="A331" t="s">
        <v>923</v>
      </c>
    </row>
    <row r="332" spans="1:1">
      <c r="A332" t="s">
        <v>922</v>
      </c>
    </row>
    <row r="333" spans="1:1">
      <c r="A333" t="s">
        <v>921</v>
      </c>
    </row>
    <row r="334" spans="1:1">
      <c r="A334" t="s">
        <v>920</v>
      </c>
    </row>
    <row r="335" spans="1:1">
      <c r="A335" t="s">
        <v>919</v>
      </c>
    </row>
    <row r="336" spans="1:1">
      <c r="A336" t="s">
        <v>918</v>
      </c>
    </row>
    <row r="337" spans="1:1">
      <c r="A337" t="s">
        <v>917</v>
      </c>
    </row>
    <row r="338" spans="1:1">
      <c r="A338" t="s">
        <v>916</v>
      </c>
    </row>
    <row r="339" spans="1:1">
      <c r="A339" t="s">
        <v>915</v>
      </c>
    </row>
    <row r="340" spans="1:1">
      <c r="A340" t="s">
        <v>914</v>
      </c>
    </row>
    <row r="341" spans="1:1">
      <c r="A341" t="s">
        <v>913</v>
      </c>
    </row>
    <row r="342" spans="1:1">
      <c r="A342" t="s">
        <v>912</v>
      </c>
    </row>
    <row r="343" spans="1:1">
      <c r="A343" t="s">
        <v>911</v>
      </c>
    </row>
    <row r="344" spans="1:1">
      <c r="A344" t="s">
        <v>910</v>
      </c>
    </row>
    <row r="345" spans="1:1">
      <c r="A345" t="s">
        <v>909</v>
      </c>
    </row>
    <row r="346" spans="1:1">
      <c r="A346" t="s">
        <v>908</v>
      </c>
    </row>
    <row r="347" spans="1:1">
      <c r="A347" t="s">
        <v>907</v>
      </c>
    </row>
    <row r="348" spans="1:1">
      <c r="A348" t="s">
        <v>906</v>
      </c>
    </row>
    <row r="349" spans="1:1">
      <c r="A349" t="s">
        <v>905</v>
      </c>
    </row>
    <row r="350" spans="1:1">
      <c r="A350" t="s">
        <v>904</v>
      </c>
    </row>
    <row r="351" spans="1:1">
      <c r="A351" t="s">
        <v>903</v>
      </c>
    </row>
    <row r="352" spans="1:1">
      <c r="A352" t="s">
        <v>902</v>
      </c>
    </row>
    <row r="353" spans="1:1">
      <c r="A353" t="s">
        <v>901</v>
      </c>
    </row>
    <row r="354" spans="1:1">
      <c r="A354" t="s">
        <v>900</v>
      </c>
    </row>
    <row r="355" spans="1:1">
      <c r="A355" t="s">
        <v>899</v>
      </c>
    </row>
    <row r="356" spans="1:1">
      <c r="A356" t="s">
        <v>898</v>
      </c>
    </row>
    <row r="357" spans="1:1">
      <c r="A357" t="s">
        <v>897</v>
      </c>
    </row>
    <row r="358" spans="1:1">
      <c r="A358" t="s">
        <v>896</v>
      </c>
    </row>
    <row r="359" spans="1:1">
      <c r="A359" t="s">
        <v>895</v>
      </c>
    </row>
    <row r="360" spans="1:1">
      <c r="A360" t="s">
        <v>894</v>
      </c>
    </row>
    <row r="361" spans="1:1">
      <c r="A361" t="s">
        <v>893</v>
      </c>
    </row>
    <row r="362" spans="1:1">
      <c r="A362" t="s">
        <v>892</v>
      </c>
    </row>
    <row r="363" spans="1:1">
      <c r="A363" t="s">
        <v>891</v>
      </c>
    </row>
    <row r="364" spans="1:1">
      <c r="A364" t="s">
        <v>890</v>
      </c>
    </row>
    <row r="365" spans="1:1">
      <c r="A365" t="s">
        <v>889</v>
      </c>
    </row>
    <row r="366" spans="1:1">
      <c r="A366" t="s">
        <v>888</v>
      </c>
    </row>
    <row r="367" spans="1:1">
      <c r="A367" t="s">
        <v>887</v>
      </c>
    </row>
    <row r="368" spans="1:1">
      <c r="A368" t="s">
        <v>886</v>
      </c>
    </row>
    <row r="369" spans="1:1">
      <c r="A369" t="s">
        <v>885</v>
      </c>
    </row>
    <row r="370" spans="1:1">
      <c r="A370" t="s">
        <v>884</v>
      </c>
    </row>
    <row r="371" spans="1:1">
      <c r="A371" t="s">
        <v>883</v>
      </c>
    </row>
    <row r="372" spans="1:1">
      <c r="A372" t="s">
        <v>882</v>
      </c>
    </row>
    <row r="373" spans="1:1">
      <c r="A373" t="s">
        <v>881</v>
      </c>
    </row>
    <row r="374" spans="1:1">
      <c r="A374" t="s">
        <v>880</v>
      </c>
    </row>
    <row r="375" spans="1:1">
      <c r="A375" t="s">
        <v>879</v>
      </c>
    </row>
    <row r="376" spans="1:1">
      <c r="A376" t="s">
        <v>878</v>
      </c>
    </row>
    <row r="377" spans="1:1">
      <c r="A377" t="s">
        <v>877</v>
      </c>
    </row>
    <row r="378" spans="1:1">
      <c r="A378" t="s">
        <v>876</v>
      </c>
    </row>
    <row r="379" spans="1:1">
      <c r="A379" t="s">
        <v>875</v>
      </c>
    </row>
    <row r="380" spans="1:1">
      <c r="A380" t="s">
        <v>874</v>
      </c>
    </row>
    <row r="381" spans="1:1">
      <c r="A381" t="s">
        <v>873</v>
      </c>
    </row>
    <row r="382" spans="1:1">
      <c r="A382" t="s">
        <v>872</v>
      </c>
    </row>
    <row r="383" spans="1:1">
      <c r="A383" t="s">
        <v>871</v>
      </c>
    </row>
    <row r="384" spans="1:1">
      <c r="A384" t="s">
        <v>870</v>
      </c>
    </row>
    <row r="385" spans="1:1">
      <c r="A385" t="s">
        <v>869</v>
      </c>
    </row>
    <row r="386" spans="1:1">
      <c r="A386" t="s">
        <v>868</v>
      </c>
    </row>
    <row r="387" spans="1:1">
      <c r="A387" t="s">
        <v>867</v>
      </c>
    </row>
    <row r="388" spans="1:1">
      <c r="A388" t="s">
        <v>866</v>
      </c>
    </row>
    <row r="389" spans="1:1">
      <c r="A389" t="s">
        <v>865</v>
      </c>
    </row>
    <row r="390" spans="1:1">
      <c r="A390" t="s">
        <v>864</v>
      </c>
    </row>
    <row r="391" spans="1:1">
      <c r="A391" t="s">
        <v>863</v>
      </c>
    </row>
    <row r="392" spans="1:1">
      <c r="A392" t="s">
        <v>862</v>
      </c>
    </row>
    <row r="393" spans="1:1">
      <c r="A393" t="s">
        <v>861</v>
      </c>
    </row>
    <row r="394" spans="1:1">
      <c r="A394" t="s">
        <v>860</v>
      </c>
    </row>
    <row r="395" spans="1:1">
      <c r="A395" t="s">
        <v>859</v>
      </c>
    </row>
    <row r="396" spans="1:1">
      <c r="A396" t="s">
        <v>858</v>
      </c>
    </row>
    <row r="397" spans="1:1">
      <c r="A397" t="s">
        <v>857</v>
      </c>
    </row>
    <row r="398" spans="1:1">
      <c r="A398" t="s">
        <v>856</v>
      </c>
    </row>
    <row r="399" spans="1:1">
      <c r="A399" t="s">
        <v>855</v>
      </c>
    </row>
    <row r="400" spans="1:1">
      <c r="A400" t="s">
        <v>854</v>
      </c>
    </row>
    <row r="401" spans="1:1">
      <c r="A401" t="s">
        <v>853</v>
      </c>
    </row>
    <row r="402" spans="1:1">
      <c r="A402" t="s">
        <v>852</v>
      </c>
    </row>
    <row r="403" spans="1:1">
      <c r="A403" t="s">
        <v>851</v>
      </c>
    </row>
    <row r="404" spans="1:1">
      <c r="A404" t="s">
        <v>850</v>
      </c>
    </row>
    <row r="405" spans="1:1">
      <c r="A405" t="s">
        <v>849</v>
      </c>
    </row>
    <row r="406" spans="1:1">
      <c r="A406" t="s">
        <v>848</v>
      </c>
    </row>
    <row r="407" spans="1:1">
      <c r="A407" t="s">
        <v>847</v>
      </c>
    </row>
    <row r="408" spans="1:1">
      <c r="A408" t="s">
        <v>846</v>
      </c>
    </row>
    <row r="409" spans="1:1">
      <c r="A409" t="s">
        <v>845</v>
      </c>
    </row>
    <row r="410" spans="1:1">
      <c r="A410" t="s">
        <v>844</v>
      </c>
    </row>
    <row r="411" spans="1:1">
      <c r="A411" t="s">
        <v>843</v>
      </c>
    </row>
    <row r="412" spans="1:1">
      <c r="A412" t="s">
        <v>842</v>
      </c>
    </row>
    <row r="413" spans="1:1">
      <c r="A413" t="s">
        <v>841</v>
      </c>
    </row>
    <row r="414" spans="1:1">
      <c r="A414" t="s">
        <v>840</v>
      </c>
    </row>
    <row r="415" spans="1:1">
      <c r="A415" t="s">
        <v>839</v>
      </c>
    </row>
    <row r="416" spans="1:1">
      <c r="A416" t="s">
        <v>838</v>
      </c>
    </row>
    <row r="417" spans="1:1">
      <c r="A417" t="s">
        <v>837</v>
      </c>
    </row>
    <row r="418" spans="1:1">
      <c r="A418" t="s">
        <v>836</v>
      </c>
    </row>
    <row r="419" spans="1:1">
      <c r="A419" t="s">
        <v>835</v>
      </c>
    </row>
    <row r="420" spans="1:1">
      <c r="A420" t="s">
        <v>834</v>
      </c>
    </row>
    <row r="421" spans="1:1">
      <c r="A421" t="s">
        <v>833</v>
      </c>
    </row>
    <row r="422" spans="1:1">
      <c r="A422" t="s">
        <v>832</v>
      </c>
    </row>
    <row r="423" spans="1:1">
      <c r="A423" t="s">
        <v>831</v>
      </c>
    </row>
    <row r="424" spans="1:1">
      <c r="A424" t="s">
        <v>830</v>
      </c>
    </row>
    <row r="425" spans="1:1">
      <c r="A425" t="s">
        <v>829</v>
      </c>
    </row>
    <row r="426" spans="1:1">
      <c r="A426" t="s">
        <v>828</v>
      </c>
    </row>
    <row r="427" spans="1:1">
      <c r="A427" t="s">
        <v>827</v>
      </c>
    </row>
    <row r="428" spans="1:1">
      <c r="A428" t="s">
        <v>826</v>
      </c>
    </row>
    <row r="429" spans="1:1">
      <c r="A429" t="s">
        <v>825</v>
      </c>
    </row>
    <row r="430" spans="1:1">
      <c r="A430" t="s">
        <v>824</v>
      </c>
    </row>
    <row r="431" spans="1:1">
      <c r="A431" t="s">
        <v>823</v>
      </c>
    </row>
    <row r="432" spans="1:1">
      <c r="A432" t="s">
        <v>822</v>
      </c>
    </row>
    <row r="433" spans="1:1">
      <c r="A433" t="s">
        <v>821</v>
      </c>
    </row>
    <row r="434" spans="1:1">
      <c r="A434" t="s">
        <v>820</v>
      </c>
    </row>
    <row r="435" spans="1:1">
      <c r="A435" t="s">
        <v>819</v>
      </c>
    </row>
    <row r="436" spans="1:1">
      <c r="A436" t="s">
        <v>818</v>
      </c>
    </row>
    <row r="437" spans="1:1">
      <c r="A437" t="s">
        <v>817</v>
      </c>
    </row>
    <row r="438" spans="1:1">
      <c r="A438" t="s">
        <v>816</v>
      </c>
    </row>
    <row r="439" spans="1:1">
      <c r="A439" t="s">
        <v>815</v>
      </c>
    </row>
    <row r="440" spans="1:1">
      <c r="A440" t="s">
        <v>814</v>
      </c>
    </row>
    <row r="441" spans="1:1">
      <c r="A441" t="s">
        <v>813</v>
      </c>
    </row>
    <row r="442" spans="1:1">
      <c r="A442" t="s">
        <v>812</v>
      </c>
    </row>
    <row r="443" spans="1:1">
      <c r="A443" t="s">
        <v>811</v>
      </c>
    </row>
    <row r="444" spans="1:1">
      <c r="A444" t="s">
        <v>810</v>
      </c>
    </row>
    <row r="445" spans="1:1">
      <c r="A445" t="s">
        <v>809</v>
      </c>
    </row>
    <row r="446" spans="1:1">
      <c r="A446" t="s">
        <v>808</v>
      </c>
    </row>
    <row r="447" spans="1:1">
      <c r="A447" t="s">
        <v>807</v>
      </c>
    </row>
    <row r="448" spans="1:1">
      <c r="A448" t="s">
        <v>806</v>
      </c>
    </row>
    <row r="449" spans="1:1">
      <c r="A449" t="s">
        <v>805</v>
      </c>
    </row>
    <row r="450" spans="1:1">
      <c r="A450" t="s">
        <v>804</v>
      </c>
    </row>
    <row r="451" spans="1:1">
      <c r="A451" t="s">
        <v>803</v>
      </c>
    </row>
    <row r="452" spans="1:1">
      <c r="A452" t="s">
        <v>802</v>
      </c>
    </row>
    <row r="453" spans="1:1">
      <c r="A453" t="s">
        <v>801</v>
      </c>
    </row>
    <row r="454" spans="1:1">
      <c r="A454" t="s">
        <v>800</v>
      </c>
    </row>
    <row r="455" spans="1:1">
      <c r="A455" t="s">
        <v>799</v>
      </c>
    </row>
    <row r="456" spans="1:1">
      <c r="A456" t="s">
        <v>798</v>
      </c>
    </row>
    <row r="457" spans="1:1">
      <c r="A457" t="s">
        <v>797</v>
      </c>
    </row>
    <row r="458" spans="1:1">
      <c r="A458" t="s">
        <v>796</v>
      </c>
    </row>
    <row r="459" spans="1:1">
      <c r="A459" t="s">
        <v>795</v>
      </c>
    </row>
    <row r="460" spans="1:1">
      <c r="A460" t="s">
        <v>794</v>
      </c>
    </row>
    <row r="461" spans="1:1">
      <c r="A461" t="s">
        <v>793</v>
      </c>
    </row>
    <row r="462" spans="1:1">
      <c r="A462" t="s">
        <v>792</v>
      </c>
    </row>
    <row r="463" spans="1:1">
      <c r="A463" t="s">
        <v>791</v>
      </c>
    </row>
    <row r="464" spans="1:1">
      <c r="A464" t="s">
        <v>790</v>
      </c>
    </row>
    <row r="465" spans="1:1">
      <c r="A465" t="s">
        <v>789</v>
      </c>
    </row>
    <row r="466" spans="1:1">
      <c r="A466" t="s">
        <v>788</v>
      </c>
    </row>
    <row r="467" spans="1:1">
      <c r="A467" t="s">
        <v>787</v>
      </c>
    </row>
    <row r="468" spans="1:1">
      <c r="A468" t="s">
        <v>786</v>
      </c>
    </row>
    <row r="469" spans="1:1">
      <c r="A469" t="s">
        <v>785</v>
      </c>
    </row>
    <row r="470" spans="1:1">
      <c r="A470" t="s">
        <v>784</v>
      </c>
    </row>
    <row r="471" spans="1:1">
      <c r="A471" t="s">
        <v>783</v>
      </c>
    </row>
    <row r="472" spans="1:1">
      <c r="A472" t="s">
        <v>782</v>
      </c>
    </row>
    <row r="473" spans="1:1">
      <c r="A473" t="s">
        <v>781</v>
      </c>
    </row>
    <row r="474" spans="1:1">
      <c r="A474" t="s">
        <v>780</v>
      </c>
    </row>
    <row r="475" spans="1:1">
      <c r="A475" t="s">
        <v>779</v>
      </c>
    </row>
    <row r="476" spans="1:1">
      <c r="A476" t="s">
        <v>778</v>
      </c>
    </row>
    <row r="477" spans="1:1">
      <c r="A477" t="s">
        <v>777</v>
      </c>
    </row>
    <row r="478" spans="1:1">
      <c r="A478" t="s">
        <v>776</v>
      </c>
    </row>
    <row r="479" spans="1:1">
      <c r="A479" t="s">
        <v>775</v>
      </c>
    </row>
    <row r="480" spans="1:1">
      <c r="A480" t="s">
        <v>774</v>
      </c>
    </row>
    <row r="481" spans="1:1">
      <c r="A481" t="s">
        <v>773</v>
      </c>
    </row>
    <row r="482" spans="1:1">
      <c r="A482" t="s">
        <v>772</v>
      </c>
    </row>
    <row r="483" spans="1:1">
      <c r="A483" t="s">
        <v>771</v>
      </c>
    </row>
    <row r="484" spans="1:1">
      <c r="A484" t="s">
        <v>770</v>
      </c>
    </row>
    <row r="485" spans="1:1">
      <c r="A485" t="s">
        <v>769</v>
      </c>
    </row>
    <row r="486" spans="1:1">
      <c r="A486" t="s">
        <v>768</v>
      </c>
    </row>
    <row r="487" spans="1:1">
      <c r="A487" t="s">
        <v>767</v>
      </c>
    </row>
    <row r="488" spans="1:1">
      <c r="A488" t="s">
        <v>766</v>
      </c>
    </row>
    <row r="489" spans="1:1">
      <c r="A489" t="s">
        <v>765</v>
      </c>
    </row>
    <row r="490" spans="1:1">
      <c r="A490" t="s">
        <v>764</v>
      </c>
    </row>
    <row r="491" spans="1:1">
      <c r="A491" t="s">
        <v>763</v>
      </c>
    </row>
    <row r="492" spans="1:1">
      <c r="A492" t="s">
        <v>762</v>
      </c>
    </row>
    <row r="493" spans="1:1">
      <c r="A493" t="s">
        <v>761</v>
      </c>
    </row>
    <row r="494" spans="1:1">
      <c r="A494" t="s">
        <v>760</v>
      </c>
    </row>
    <row r="495" spans="1:1">
      <c r="A495" t="s">
        <v>759</v>
      </c>
    </row>
    <row r="496" spans="1:1">
      <c r="A496" t="s">
        <v>758</v>
      </c>
    </row>
    <row r="497" spans="1:1">
      <c r="A497" t="s">
        <v>757</v>
      </c>
    </row>
    <row r="498" spans="1:1">
      <c r="A498" t="s">
        <v>756</v>
      </c>
    </row>
    <row r="499" spans="1:1">
      <c r="A499" t="s">
        <v>755</v>
      </c>
    </row>
    <row r="500" spans="1:1">
      <c r="A500" t="s">
        <v>754</v>
      </c>
    </row>
    <row r="501" spans="1:1">
      <c r="A501" t="s">
        <v>753</v>
      </c>
    </row>
    <row r="502" spans="1:1">
      <c r="A502" t="s">
        <v>752</v>
      </c>
    </row>
    <row r="503" spans="1:1">
      <c r="A503" t="s">
        <v>751</v>
      </c>
    </row>
    <row r="504" spans="1:1">
      <c r="A504" t="s">
        <v>750</v>
      </c>
    </row>
    <row r="505" spans="1:1">
      <c r="A505" t="s">
        <v>749</v>
      </c>
    </row>
    <row r="506" spans="1:1">
      <c r="A506" t="s">
        <v>748</v>
      </c>
    </row>
    <row r="507" spans="1:1">
      <c r="A507" t="s">
        <v>747</v>
      </c>
    </row>
    <row r="508" spans="1:1">
      <c r="A508" t="s">
        <v>746</v>
      </c>
    </row>
    <row r="509" spans="1:1">
      <c r="A509" t="s">
        <v>745</v>
      </c>
    </row>
    <row r="510" spans="1:1">
      <c r="A510" t="s">
        <v>744</v>
      </c>
    </row>
    <row r="511" spans="1:1">
      <c r="A511" t="s">
        <v>743</v>
      </c>
    </row>
    <row r="512" spans="1:1">
      <c r="A512" t="s">
        <v>742</v>
      </c>
    </row>
    <row r="513" spans="1:1">
      <c r="A513" t="s">
        <v>741</v>
      </c>
    </row>
    <row r="514" spans="1:1">
      <c r="A514" t="s">
        <v>740</v>
      </c>
    </row>
    <row r="515" spans="1:1">
      <c r="A515" t="s">
        <v>739</v>
      </c>
    </row>
    <row r="516" spans="1:1">
      <c r="A516" t="s">
        <v>738</v>
      </c>
    </row>
    <row r="517" spans="1:1">
      <c r="A517" t="s">
        <v>737</v>
      </c>
    </row>
    <row r="518" spans="1:1">
      <c r="A518" t="s">
        <v>736</v>
      </c>
    </row>
    <row r="519" spans="1:1">
      <c r="A519" t="s">
        <v>735</v>
      </c>
    </row>
    <row r="520" spans="1:1">
      <c r="A520" t="s">
        <v>734</v>
      </c>
    </row>
    <row r="521" spans="1:1">
      <c r="A521" t="s">
        <v>733</v>
      </c>
    </row>
    <row r="522" spans="1:1">
      <c r="A522" t="s">
        <v>732</v>
      </c>
    </row>
    <row r="523" spans="1:1">
      <c r="A523" t="s">
        <v>731</v>
      </c>
    </row>
    <row r="524" spans="1:1">
      <c r="A524" t="s">
        <v>730</v>
      </c>
    </row>
    <row r="525" spans="1:1">
      <c r="A525" t="s">
        <v>729</v>
      </c>
    </row>
    <row r="526" spans="1:1">
      <c r="A526" t="s">
        <v>728</v>
      </c>
    </row>
    <row r="527" spans="1:1">
      <c r="A527" t="s">
        <v>727</v>
      </c>
    </row>
    <row r="528" spans="1:1">
      <c r="A528" t="s">
        <v>726</v>
      </c>
    </row>
    <row r="529" spans="1:1">
      <c r="A529" t="s">
        <v>725</v>
      </c>
    </row>
    <row r="530" spans="1:1">
      <c r="A530" t="s">
        <v>724</v>
      </c>
    </row>
    <row r="531" spans="1:1">
      <c r="A531" t="s">
        <v>723</v>
      </c>
    </row>
    <row r="532" spans="1:1">
      <c r="A532" t="s">
        <v>722</v>
      </c>
    </row>
    <row r="533" spans="1:1">
      <c r="A533" t="s">
        <v>721</v>
      </c>
    </row>
    <row r="534" spans="1:1">
      <c r="A534" t="s">
        <v>720</v>
      </c>
    </row>
    <row r="535" spans="1:1">
      <c r="A535" t="s">
        <v>719</v>
      </c>
    </row>
    <row r="536" spans="1:1">
      <c r="A536" t="s">
        <v>718</v>
      </c>
    </row>
    <row r="537" spans="1:1">
      <c r="A537" t="s">
        <v>717</v>
      </c>
    </row>
    <row r="538" spans="1:1">
      <c r="A538" t="s">
        <v>716</v>
      </c>
    </row>
    <row r="539" spans="1:1">
      <c r="A539" t="s">
        <v>715</v>
      </c>
    </row>
    <row r="540" spans="1:1">
      <c r="A540" t="s">
        <v>714</v>
      </c>
    </row>
    <row r="541" spans="1:1">
      <c r="A541" t="s">
        <v>713</v>
      </c>
    </row>
    <row r="542" spans="1:1">
      <c r="A542" t="s">
        <v>712</v>
      </c>
    </row>
    <row r="543" spans="1:1">
      <c r="A543" t="s">
        <v>711</v>
      </c>
    </row>
    <row r="544" spans="1:1">
      <c r="A544" t="s">
        <v>710</v>
      </c>
    </row>
    <row r="545" spans="1:1">
      <c r="A545" t="s">
        <v>709</v>
      </c>
    </row>
    <row r="546" spans="1:1">
      <c r="A546" t="s">
        <v>708</v>
      </c>
    </row>
    <row r="547" spans="1:1">
      <c r="A547" t="s">
        <v>707</v>
      </c>
    </row>
    <row r="548" spans="1:1">
      <c r="A548" t="s">
        <v>706</v>
      </c>
    </row>
    <row r="549" spans="1:1">
      <c r="A549" t="s">
        <v>705</v>
      </c>
    </row>
    <row r="550" spans="1:1">
      <c r="A550" t="s">
        <v>704</v>
      </c>
    </row>
    <row r="551" spans="1:1">
      <c r="A551" t="s">
        <v>703</v>
      </c>
    </row>
    <row r="552" spans="1:1">
      <c r="A552" t="s">
        <v>702</v>
      </c>
    </row>
    <row r="553" spans="1:1">
      <c r="A553" t="s">
        <v>701</v>
      </c>
    </row>
    <row r="554" spans="1:1">
      <c r="A554" t="s">
        <v>700</v>
      </c>
    </row>
    <row r="555" spans="1:1">
      <c r="A555" t="s">
        <v>699</v>
      </c>
    </row>
    <row r="556" spans="1:1">
      <c r="A556" t="s">
        <v>698</v>
      </c>
    </row>
    <row r="557" spans="1:1">
      <c r="A557" t="s">
        <v>697</v>
      </c>
    </row>
    <row r="558" spans="1:1">
      <c r="A558" t="s">
        <v>696</v>
      </c>
    </row>
    <row r="559" spans="1:1">
      <c r="A559" t="s">
        <v>695</v>
      </c>
    </row>
    <row r="560" spans="1:1">
      <c r="A560" t="s">
        <v>694</v>
      </c>
    </row>
    <row r="561" spans="1:1">
      <c r="A561" t="s">
        <v>693</v>
      </c>
    </row>
    <row r="562" spans="1:1">
      <c r="A562" t="s">
        <v>692</v>
      </c>
    </row>
    <row r="563" spans="1:1">
      <c r="A563" t="s">
        <v>691</v>
      </c>
    </row>
    <row r="564" spans="1:1">
      <c r="A564" t="s">
        <v>690</v>
      </c>
    </row>
    <row r="565" spans="1:1">
      <c r="A565" t="s">
        <v>689</v>
      </c>
    </row>
    <row r="566" spans="1:1">
      <c r="A566" t="s">
        <v>688</v>
      </c>
    </row>
    <row r="567" spans="1:1">
      <c r="A567" t="s">
        <v>687</v>
      </c>
    </row>
    <row r="568" spans="1:1">
      <c r="A568" t="s">
        <v>686</v>
      </c>
    </row>
    <row r="569" spans="1:1">
      <c r="A569" t="s">
        <v>685</v>
      </c>
    </row>
    <row r="570" spans="1:1">
      <c r="A570" t="s">
        <v>684</v>
      </c>
    </row>
    <row r="571" spans="1:1">
      <c r="A571" t="s">
        <v>683</v>
      </c>
    </row>
    <row r="572" spans="1:1">
      <c r="A572" t="s">
        <v>682</v>
      </c>
    </row>
    <row r="573" spans="1:1">
      <c r="A573" t="s">
        <v>681</v>
      </c>
    </row>
    <row r="574" spans="1:1">
      <c r="A574" t="s">
        <v>680</v>
      </c>
    </row>
    <row r="575" spans="1:1">
      <c r="A575" t="s">
        <v>679</v>
      </c>
    </row>
    <row r="576" spans="1:1">
      <c r="A576" t="s">
        <v>678</v>
      </c>
    </row>
    <row r="577" spans="1:1">
      <c r="A577" t="s">
        <v>677</v>
      </c>
    </row>
    <row r="578" spans="1:1">
      <c r="A578" t="s">
        <v>676</v>
      </c>
    </row>
    <row r="579" spans="1:1">
      <c r="A579" t="s">
        <v>675</v>
      </c>
    </row>
    <row r="580" spans="1:1">
      <c r="A580" t="s">
        <v>674</v>
      </c>
    </row>
    <row r="581" spans="1:1">
      <c r="A581" t="s">
        <v>673</v>
      </c>
    </row>
    <row r="582" spans="1:1">
      <c r="A582" t="s">
        <v>672</v>
      </c>
    </row>
    <row r="583" spans="1:1">
      <c r="A583" t="s">
        <v>671</v>
      </c>
    </row>
    <row r="584" spans="1:1">
      <c r="A584" t="s">
        <v>670</v>
      </c>
    </row>
    <row r="585" spans="1:1">
      <c r="A585" t="s">
        <v>669</v>
      </c>
    </row>
    <row r="586" spans="1:1">
      <c r="A586" t="s">
        <v>668</v>
      </c>
    </row>
    <row r="587" spans="1:1">
      <c r="A587" t="s">
        <v>667</v>
      </c>
    </row>
    <row r="588" spans="1:1">
      <c r="A588" t="s">
        <v>666</v>
      </c>
    </row>
    <row r="589" spans="1:1">
      <c r="A589" t="s">
        <v>665</v>
      </c>
    </row>
    <row r="590" spans="1:1">
      <c r="A590" t="s">
        <v>664</v>
      </c>
    </row>
    <row r="591" spans="1:1">
      <c r="A591" t="s">
        <v>663</v>
      </c>
    </row>
    <row r="592" spans="1:1">
      <c r="A592" t="s">
        <v>662</v>
      </c>
    </row>
    <row r="593" spans="1:1">
      <c r="A593" t="s">
        <v>661</v>
      </c>
    </row>
    <row r="594" spans="1:1">
      <c r="A594" t="s">
        <v>660</v>
      </c>
    </row>
    <row r="595" spans="1:1">
      <c r="A595" t="s">
        <v>659</v>
      </c>
    </row>
    <row r="596" spans="1:1">
      <c r="A596" t="s">
        <v>658</v>
      </c>
    </row>
    <row r="597" spans="1:1">
      <c r="A597" t="s">
        <v>657</v>
      </c>
    </row>
    <row r="598" spans="1:1">
      <c r="A598" t="s">
        <v>656</v>
      </c>
    </row>
    <row r="599" spans="1:1">
      <c r="A599" t="s">
        <v>655</v>
      </c>
    </row>
    <row r="600" spans="1:1">
      <c r="A600" t="s">
        <v>654</v>
      </c>
    </row>
    <row r="601" spans="1:1">
      <c r="A601" t="s">
        <v>653</v>
      </c>
    </row>
    <row r="602" spans="1:1">
      <c r="A602" t="s">
        <v>652</v>
      </c>
    </row>
    <row r="603" spans="1:1">
      <c r="A603" t="s">
        <v>651</v>
      </c>
    </row>
    <row r="604" spans="1:1">
      <c r="A604" t="s">
        <v>650</v>
      </c>
    </row>
    <row r="605" spans="1:1">
      <c r="A605" t="s">
        <v>649</v>
      </c>
    </row>
    <row r="606" spans="1:1">
      <c r="A606" t="s">
        <v>648</v>
      </c>
    </row>
    <row r="607" spans="1:1">
      <c r="A607" t="s">
        <v>647</v>
      </c>
    </row>
    <row r="608" spans="1:1">
      <c r="A608" t="s">
        <v>646</v>
      </c>
    </row>
    <row r="609" spans="1:1">
      <c r="A609" t="s">
        <v>645</v>
      </c>
    </row>
    <row r="610" spans="1:1">
      <c r="A610" t="s">
        <v>644</v>
      </c>
    </row>
    <row r="611" spans="1:1">
      <c r="A611" t="s">
        <v>643</v>
      </c>
    </row>
    <row r="612" spans="1:1">
      <c r="A612" t="s">
        <v>642</v>
      </c>
    </row>
    <row r="613" spans="1:1">
      <c r="A613" t="s">
        <v>641</v>
      </c>
    </row>
    <row r="614" spans="1:1">
      <c r="A614" t="s">
        <v>640</v>
      </c>
    </row>
    <row r="615" spans="1:1">
      <c r="A615" t="s">
        <v>639</v>
      </c>
    </row>
    <row r="616" spans="1:1">
      <c r="A616" t="s">
        <v>638</v>
      </c>
    </row>
    <row r="617" spans="1:1">
      <c r="A617" t="s">
        <v>637</v>
      </c>
    </row>
    <row r="618" spans="1:1">
      <c r="A618" t="s">
        <v>636</v>
      </c>
    </row>
    <row r="619" spans="1:1">
      <c r="A619" t="s">
        <v>635</v>
      </c>
    </row>
    <row r="620" spans="1:1">
      <c r="A620" t="s">
        <v>634</v>
      </c>
    </row>
    <row r="621" spans="1:1">
      <c r="A621" t="s">
        <v>633</v>
      </c>
    </row>
    <row r="622" spans="1:1">
      <c r="A622" t="s">
        <v>632</v>
      </c>
    </row>
    <row r="623" spans="1:1">
      <c r="A623" t="s">
        <v>631</v>
      </c>
    </row>
    <row r="624" spans="1:1">
      <c r="A624" t="s">
        <v>630</v>
      </c>
    </row>
    <row r="625" spans="1:1">
      <c r="A625" t="s">
        <v>629</v>
      </c>
    </row>
    <row r="626" spans="1:1">
      <c r="A626" t="s">
        <v>628</v>
      </c>
    </row>
    <row r="627" spans="1:1">
      <c r="A627" t="s">
        <v>627</v>
      </c>
    </row>
    <row r="628" spans="1:1">
      <c r="A628" t="s">
        <v>626</v>
      </c>
    </row>
    <row r="629" spans="1:1">
      <c r="A629" t="s">
        <v>625</v>
      </c>
    </row>
    <row r="630" spans="1:1">
      <c r="A630" t="s">
        <v>624</v>
      </c>
    </row>
    <row r="631" spans="1:1">
      <c r="A631" t="s">
        <v>623</v>
      </c>
    </row>
    <row r="632" spans="1:1">
      <c r="A632" t="s">
        <v>622</v>
      </c>
    </row>
    <row r="633" spans="1:1">
      <c r="A633" t="s">
        <v>621</v>
      </c>
    </row>
    <row r="634" spans="1:1">
      <c r="A634" t="s">
        <v>620</v>
      </c>
    </row>
  </sheetData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E3184-3A4B-4A73-8E0E-7BA9B10EA10C}">
  <sheetPr codeName="Planilha35"/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6746E-6EA7-42EE-B3BF-5E08ED08B9D6}">
  <sheetPr codeName="Planilha36"/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BF110-4C90-4F6E-A506-6A654BFA6A7C}">
  <sheetPr codeName="Planilha3"/>
  <dimension ref="A1"/>
  <sheetViews>
    <sheetView zoomScaleNormal="100" workbookViewId="0">
      <selection activeCell="B21" sqref="B21"/>
    </sheetView>
  </sheetViews>
  <sheetFormatPr defaultRowHeight="15"/>
  <cols>
    <col min="1" max="1" width="9.7109375" customWidth="1"/>
    <col min="3" max="3" width="10.42578125" bestFit="1" customWidth="1"/>
    <col min="4" max="4" width="9" bestFit="1" customWidth="1"/>
    <col min="5" max="5" width="13.5703125" customWidth="1"/>
  </cols>
  <sheetData/>
  <phoneticPr fontId="38" type="noConversion"/>
  <pageMargins left="0.511811024" right="0.511811024" top="0.78740157499999996" bottom="0.78740157499999996" header="0.31496062000000002" footer="0.31496062000000002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10D94-3221-4E4F-A571-A4299DEEEB31}">
  <sheetPr codeName="Planilha37"/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F081B-76AD-40E4-A0BF-B0E944502C2F}">
  <sheetPr codeName="Planilha38"/>
  <dimension ref="A1:C2"/>
  <sheetViews>
    <sheetView workbookViewId="0"/>
  </sheetViews>
  <sheetFormatPr defaultRowHeight="15"/>
  <cols>
    <col min="1" max="1" width="10.5703125" bestFit="1" customWidth="1"/>
    <col min="2" max="2" width="15.28515625" bestFit="1" customWidth="1"/>
    <col min="3" max="3" width="10.5703125" bestFit="1" customWidth="1"/>
    <col min="4" max="4" width="8.7109375" bestFit="1" customWidth="1"/>
    <col min="5" max="5" width="6.28515625" bestFit="1" customWidth="1"/>
    <col min="6" max="6" width="2.28515625" bestFit="1" customWidth="1"/>
    <col min="7" max="7" width="5" bestFit="1" customWidth="1"/>
    <col min="8" max="8" width="4.7109375" bestFit="1" customWidth="1"/>
    <col min="9" max="9" width="2" bestFit="1" customWidth="1"/>
    <col min="10" max="10" width="5" bestFit="1" customWidth="1"/>
    <col min="11" max="11" width="5.28515625" bestFit="1" customWidth="1"/>
    <col min="12" max="12" width="5.7109375" bestFit="1" customWidth="1"/>
    <col min="13" max="13" width="4" bestFit="1" customWidth="1"/>
  </cols>
  <sheetData>
    <row r="1" spans="1:3">
      <c r="A1" s="277"/>
      <c r="C1" s="278"/>
    </row>
    <row r="2" spans="1:3">
      <c r="A2" s="277"/>
      <c r="C2" s="278"/>
    </row>
  </sheetData>
  <pageMargins left="0.511811024" right="0.511811024" top="0.78740157499999996" bottom="0.78740157499999996" header="0.31496062000000002" footer="0.3149606200000000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F51CC-CE52-49D5-A8A1-116FF7504BDB}">
  <sheetPr codeName="Planilha39"/>
  <dimension ref="A1"/>
  <sheetViews>
    <sheetView workbookViewId="0"/>
  </sheetViews>
  <sheetFormatPr defaultRowHeight="15"/>
  <cols>
    <col min="1" max="1" width="6.7109375" bestFit="1" customWidth="1"/>
    <col min="2" max="2" width="17.28515625" bestFit="1" customWidth="1"/>
    <col min="3" max="3" width="16" bestFit="1" customWidth="1"/>
  </cols>
  <sheetData/>
  <pageMargins left="0.511811024" right="0.511811024" top="0.78740157499999996" bottom="0.78740157499999996" header="0.31496062000000002" footer="0.3149606200000000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92E27-3B81-4610-994A-20928CBB8413}">
  <sheetPr codeName="Planilha40"/>
  <dimension ref="A1:U139"/>
  <sheetViews>
    <sheetView showGridLines="0" zoomScaleNormal="100" workbookViewId="0">
      <pane ySplit="2" topLeftCell="A100" activePane="bottomLeft" state="frozen"/>
      <selection activeCell="B26" sqref="B26"/>
      <selection pane="bottomLeft" activeCell="E65" sqref="E65"/>
    </sheetView>
  </sheetViews>
  <sheetFormatPr defaultColWidth="0" defaultRowHeight="0" customHeight="1" zeroHeight="1"/>
  <cols>
    <col min="1" max="1" width="2.28515625" style="1" customWidth="1"/>
    <col min="2" max="2" width="32" style="1" customWidth="1"/>
    <col min="3" max="3" width="32.140625" style="1" customWidth="1"/>
    <col min="4" max="4" width="25.7109375" style="1" customWidth="1"/>
    <col min="5" max="5" width="31.28515625" style="1" bestFit="1" customWidth="1"/>
    <col min="6" max="6" width="27.140625" style="1" customWidth="1"/>
    <col min="7" max="7" width="18.7109375" style="1" customWidth="1"/>
    <col min="8" max="8" width="13.5703125" style="1" customWidth="1"/>
    <col min="9" max="9" width="13.28515625" style="1" customWidth="1"/>
    <col min="10" max="10" width="12.5703125" style="1" customWidth="1"/>
    <col min="11" max="11" width="13.42578125" style="1" customWidth="1"/>
    <col min="12" max="13" width="11.28515625" style="1" bestFit="1" customWidth="1"/>
    <col min="14" max="16" width="9.28515625" style="1" customWidth="1"/>
    <col min="17" max="21" width="0" style="1" hidden="1" customWidth="1"/>
    <col min="22" max="16384" width="9.28515625" style="1" hidden="1"/>
  </cols>
  <sheetData>
    <row r="1" spans="2:6" s="15" customFormat="1" ht="9" customHeight="1"/>
    <row r="2" spans="2:6" s="16" customFormat="1" ht="46.5" customHeight="1" thickBot="1"/>
    <row r="3" spans="2:6" ht="259.5" customHeight="1" thickTop="1"/>
    <row r="4" spans="2:6" ht="16.5" thickBot="1">
      <c r="B4" s="361" t="s">
        <v>1309</v>
      </c>
      <c r="C4" s="361" t="s">
        <v>1308</v>
      </c>
      <c r="D4" s="361" t="s">
        <v>1307</v>
      </c>
      <c r="E4" s="361" t="s">
        <v>1306</v>
      </c>
      <c r="F4" s="361" t="s">
        <v>1305</v>
      </c>
    </row>
    <row r="5" spans="2:6" ht="15">
      <c r="B5" s="33" t="s">
        <v>1304</v>
      </c>
      <c r="C5" s="10"/>
      <c r="D5" s="66"/>
      <c r="E5" s="65"/>
      <c r="F5" s="10"/>
    </row>
    <row r="6" spans="2:6" ht="15">
      <c r="B6" s="33" t="s">
        <v>1303</v>
      </c>
      <c r="C6" s="10"/>
      <c r="D6" s="66"/>
      <c r="E6" s="65"/>
      <c r="F6" s="10"/>
    </row>
    <row r="7" spans="2:6" ht="15">
      <c r="B7" s="33" t="s">
        <v>1302</v>
      </c>
      <c r="C7" s="10"/>
      <c r="D7" s="66"/>
      <c r="E7" s="65"/>
      <c r="F7" s="10"/>
    </row>
    <row r="8" spans="2:6" ht="15">
      <c r="B8" s="33" t="s">
        <v>1301</v>
      </c>
      <c r="C8" s="10"/>
      <c r="D8" s="66"/>
      <c r="E8" s="65"/>
      <c r="F8" s="10"/>
    </row>
    <row r="9" spans="2:6" ht="15">
      <c r="B9" s="144" t="s">
        <v>1300</v>
      </c>
      <c r="C9" s="100"/>
      <c r="D9" s="167"/>
      <c r="E9" s="169"/>
      <c r="F9" s="100"/>
    </row>
    <row r="10" spans="2:6" ht="15"/>
    <row r="11" spans="2:6" ht="15"/>
    <row r="12" spans="2:6" ht="15"/>
    <row r="13" spans="2:6" ht="15"/>
    <row r="14" spans="2:6" ht="15"/>
    <row r="15" spans="2:6" ht="15"/>
    <row r="16" spans="2:6" ht="15"/>
    <row r="17" spans="2:5" ht="15"/>
    <row r="18" spans="2:5" ht="15"/>
    <row r="19" spans="2:5" ht="15"/>
    <row r="20" spans="2:5" ht="15"/>
    <row r="21" spans="2:5" ht="15"/>
    <row r="22" spans="2:5" ht="15"/>
    <row r="23" spans="2:5" ht="15"/>
    <row r="24" spans="2:5" ht="15"/>
    <row r="25" spans="2:5" ht="15"/>
    <row r="26" spans="2:5" ht="15"/>
    <row r="27" spans="2:5" ht="15"/>
    <row r="28" spans="2:5" ht="15"/>
    <row r="29" spans="2:5" ht="15"/>
    <row r="30" spans="2:5" ht="33" customHeight="1"/>
    <row r="31" spans="2:5" ht="15">
      <c r="B31" s="385" t="s">
        <v>1875</v>
      </c>
      <c r="C31" s="385" t="s">
        <v>248</v>
      </c>
      <c r="D31" s="385" t="s">
        <v>249</v>
      </c>
      <c r="E31" s="385" t="s">
        <v>237</v>
      </c>
    </row>
    <row r="32" spans="2:5" ht="15">
      <c r="B32" s="383" t="s">
        <v>1876</v>
      </c>
      <c r="C32" s="382"/>
      <c r="D32" s="382"/>
      <c r="E32" s="382"/>
    </row>
    <row r="33" spans="2:5" ht="15">
      <c r="B33" s="383" t="s">
        <v>1877</v>
      </c>
      <c r="C33" s="383"/>
      <c r="D33" s="383"/>
      <c r="E33" s="383"/>
    </row>
    <row r="34" spans="2:5" ht="16.5" customHeight="1">
      <c r="B34" s="383" t="s">
        <v>1878</v>
      </c>
      <c r="C34" s="383"/>
      <c r="D34" s="383"/>
      <c r="E34" s="383"/>
    </row>
    <row r="35" spans="2:5" ht="17.25" customHeight="1">
      <c r="B35" s="383" t="s">
        <v>1879</v>
      </c>
      <c r="C35" s="383"/>
      <c r="D35" s="383"/>
      <c r="E35" s="383"/>
    </row>
    <row r="36" spans="2:5" ht="15">
      <c r="B36" s="383" t="s">
        <v>1880</v>
      </c>
      <c r="C36" s="383"/>
      <c r="D36" s="383"/>
      <c r="E36" s="383"/>
    </row>
    <row r="37" spans="2:5" ht="16.5">
      <c r="B37" s="379"/>
      <c r="C37" s="379"/>
      <c r="D37" s="379"/>
    </row>
    <row r="38" spans="2:5" ht="16.5">
      <c r="B38" s="379"/>
      <c r="C38" s="379"/>
      <c r="D38" s="379"/>
    </row>
    <row r="39" spans="2:5" ht="16.5">
      <c r="B39" s="379"/>
      <c r="C39" s="379"/>
      <c r="D39" s="379"/>
    </row>
    <row r="40" spans="2:5" ht="16.5">
      <c r="B40" s="379"/>
      <c r="C40" s="379"/>
      <c r="D40" s="379"/>
    </row>
    <row r="41" spans="2:5" ht="16.5">
      <c r="B41" s="379"/>
      <c r="C41" s="379"/>
      <c r="D41" s="379"/>
    </row>
    <row r="42" spans="2:5" ht="16.5">
      <c r="B42" s="379"/>
      <c r="C42" s="379"/>
      <c r="D42" s="379"/>
    </row>
    <row r="43" spans="2:5" ht="16.5">
      <c r="B43" s="379"/>
      <c r="C43" s="379"/>
      <c r="D43" s="379"/>
    </row>
    <row r="44" spans="2:5" ht="16.5">
      <c r="B44" s="379"/>
      <c r="C44" s="379"/>
      <c r="D44" s="379"/>
    </row>
    <row r="45" spans="2:5" ht="16.5">
      <c r="B45" s="379"/>
      <c r="C45" s="379"/>
      <c r="D45" s="379"/>
    </row>
    <row r="46" spans="2:5" ht="16.5">
      <c r="B46" s="379"/>
      <c r="C46" s="379"/>
      <c r="D46" s="379"/>
    </row>
    <row r="47" spans="2:5" ht="16.5">
      <c r="B47" s="379"/>
      <c r="C47" s="379"/>
      <c r="D47" s="379"/>
    </row>
    <row r="48" spans="2:5" ht="16.5">
      <c r="B48" s="379"/>
      <c r="C48" s="379"/>
      <c r="D48" s="379"/>
    </row>
    <row r="49" spans="2:7" ht="15"/>
    <row r="50" spans="2:7" ht="15"/>
    <row r="51" spans="2:7" ht="15"/>
    <row r="52" spans="2:7" ht="15">
      <c r="F52" s="439"/>
    </row>
    <row r="53" spans="2:7" ht="12.75" customHeight="1" thickBot="1">
      <c r="F53"/>
      <c r="G53"/>
    </row>
    <row r="54" spans="2:7" ht="16.5" thickBot="1">
      <c r="B54" s="346" t="s">
        <v>1299</v>
      </c>
      <c r="C54" s="346" t="s">
        <v>1298</v>
      </c>
      <c r="D54" s="346" t="s">
        <v>1297</v>
      </c>
      <c r="E54" s="434" t="s">
        <v>1296</v>
      </c>
      <c r="F54" s="435" t="s">
        <v>1295</v>
      </c>
      <c r="G54"/>
    </row>
    <row r="55" spans="2:7" ht="15">
      <c r="B55" s="75" t="s">
        <v>1294</v>
      </c>
      <c r="C55" s="122" t="s">
        <v>1293</v>
      </c>
      <c r="D55" s="419"/>
      <c r="E55" s="436"/>
      <c r="F55" s="436"/>
      <c r="G55"/>
    </row>
    <row r="56" spans="2:7" ht="15">
      <c r="B56" s="76" t="s">
        <v>1292</v>
      </c>
      <c r="C56" s="123" t="str">
        <f ca="1">TEXT(TODAY(),"dddd dd/mm/aaaa")</f>
        <v>domingo 05/01/2025</v>
      </c>
      <c r="D56" s="420"/>
      <c r="E56" s="437"/>
      <c r="F56" s="437"/>
      <c r="G56"/>
    </row>
    <row r="57" spans="2:7" ht="15">
      <c r="B57" s="76" t="s">
        <v>1291</v>
      </c>
      <c r="C57" s="123" t="s">
        <v>1290</v>
      </c>
      <c r="D57" s="420"/>
      <c r="E57" s="437"/>
      <c r="F57" s="437"/>
      <c r="G57"/>
    </row>
    <row r="58" spans="2:7" ht="15">
      <c r="B58" s="77" t="s">
        <v>1289</v>
      </c>
      <c r="C58" s="124">
        <v>2016</v>
      </c>
      <c r="D58" s="421"/>
      <c r="E58" s="438"/>
      <c r="F58" s="438"/>
      <c r="G58"/>
    </row>
    <row r="59" spans="2:7" ht="15"/>
    <row r="60" spans="2:7" ht="15"/>
    <row r="61" spans="2:7" ht="15"/>
    <row r="62" spans="2:7" ht="15"/>
    <row r="63" spans="2:7" ht="15"/>
    <row r="64" spans="2:7" ht="15"/>
    <row r="65" spans="2:5" ht="15"/>
    <row r="66" spans="2:5" ht="15"/>
    <row r="67" spans="2:5" ht="15"/>
    <row r="68" spans="2:5" ht="15"/>
    <row r="69" spans="2:5" ht="15"/>
    <row r="70" spans="2:5" ht="15"/>
    <row r="71" spans="2:5" ht="15"/>
    <row r="72" spans="2:5" ht="15"/>
    <row r="73" spans="2:5" ht="15"/>
    <row r="74" spans="2:5" ht="15"/>
    <row r="75" spans="2:5" ht="15"/>
    <row r="76" spans="2:5" ht="15"/>
    <row r="77" spans="2:5" ht="16.5" thickBot="1">
      <c r="B77" s="361" t="s">
        <v>1288</v>
      </c>
      <c r="C77" s="361" t="s">
        <v>1287</v>
      </c>
      <c r="D77" s="361" t="s">
        <v>1286</v>
      </c>
      <c r="E77" s="361" t="s">
        <v>1285</v>
      </c>
    </row>
    <row r="78" spans="2:5" ht="15">
      <c r="B78" s="45" t="s">
        <v>1284</v>
      </c>
      <c r="C78" s="10"/>
      <c r="D78" s="66"/>
      <c r="E78" s="66"/>
    </row>
    <row r="79" spans="2:5" ht="15">
      <c r="B79" s="45" t="s">
        <v>1283</v>
      </c>
      <c r="C79" s="10"/>
      <c r="D79" s="66"/>
      <c r="E79" s="66"/>
    </row>
    <row r="80" spans="2:5" ht="15">
      <c r="B80" s="45" t="s">
        <v>1282</v>
      </c>
      <c r="C80" s="10"/>
      <c r="D80" s="66"/>
      <c r="E80" s="66"/>
    </row>
    <row r="81" spans="2:5" ht="15">
      <c r="B81" s="45" t="s">
        <v>1281</v>
      </c>
      <c r="C81" s="10"/>
      <c r="D81" s="66"/>
      <c r="E81" s="66"/>
    </row>
    <row r="82" spans="2:5" ht="15">
      <c r="B82" s="45" t="s">
        <v>1280</v>
      </c>
      <c r="C82" s="10"/>
      <c r="D82" s="66"/>
      <c r="E82" s="66"/>
    </row>
    <row r="83" spans="2:5" ht="15">
      <c r="B83" s="45" t="s">
        <v>1279</v>
      </c>
      <c r="C83" s="10"/>
      <c r="D83" s="66"/>
      <c r="E83" s="66"/>
    </row>
    <row r="84" spans="2:5" ht="15">
      <c r="B84" s="168" t="s">
        <v>1278</v>
      </c>
      <c r="C84" s="100"/>
      <c r="D84" s="167"/>
      <c r="E84" s="167"/>
    </row>
    <row r="85" spans="2:5" ht="15"/>
    <row r="86" spans="2:5" ht="15"/>
    <row r="87" spans="2:5" ht="15"/>
    <row r="88" spans="2:5" ht="15"/>
    <row r="89" spans="2:5" ht="15"/>
    <row r="90" spans="2:5" ht="15"/>
    <row r="91" spans="2:5" ht="15"/>
    <row r="92" spans="2:5" ht="15"/>
    <row r="93" spans="2:5" ht="15"/>
    <row r="94" spans="2:5" ht="15"/>
    <row r="95" spans="2:5" ht="15"/>
    <row r="96" spans="2:5" ht="15"/>
    <row r="97" spans="2:7" ht="15"/>
    <row r="98" spans="2:7" ht="15"/>
    <row r="99" spans="2:7" ht="15"/>
    <row r="100" spans="2:7" ht="15"/>
    <row r="101" spans="2:7" ht="15"/>
    <row r="102" spans="2:7" ht="15"/>
    <row r="103" spans="2:7" ht="15"/>
    <row r="104" spans="2:7" ht="15.75" thickBot="1"/>
    <row r="105" spans="2:7" ht="16.5" thickBot="1">
      <c r="B105" s="373" t="s">
        <v>94</v>
      </c>
      <c r="C105" s="373" t="s">
        <v>1277</v>
      </c>
      <c r="D105" s="373" t="s">
        <v>215</v>
      </c>
      <c r="F105" s="435" t="s">
        <v>1908</v>
      </c>
      <c r="G105" s="496">
        <f ca="1">TODAY()</f>
        <v>45662</v>
      </c>
    </row>
    <row r="106" spans="2:7" ht="15">
      <c r="B106" s="166">
        <f t="shared" ref="B106:B115" ca="1" si="0">TODAY()</f>
        <v>45662</v>
      </c>
      <c r="C106" s="122" t="s">
        <v>1276</v>
      </c>
      <c r="D106" s="105"/>
    </row>
    <row r="107" spans="2:7" ht="15">
      <c r="B107" s="165">
        <f t="shared" ca="1" si="0"/>
        <v>45662</v>
      </c>
      <c r="C107" s="123" t="s">
        <v>1275</v>
      </c>
      <c r="D107" s="106"/>
      <c r="F107" s="596" t="s">
        <v>1909</v>
      </c>
      <c r="G107" s="596"/>
    </row>
    <row r="108" spans="2:7" ht="15">
      <c r="B108" s="165">
        <f t="shared" ca="1" si="0"/>
        <v>45662</v>
      </c>
      <c r="C108" s="123" t="s">
        <v>1274</v>
      </c>
      <c r="D108" s="106"/>
      <c r="F108" s="597"/>
      <c r="G108" s="598"/>
    </row>
    <row r="109" spans="2:7" ht="15">
      <c r="B109" s="165">
        <f t="shared" ca="1" si="0"/>
        <v>45662</v>
      </c>
      <c r="C109" s="123" t="s">
        <v>1273</v>
      </c>
      <c r="D109" s="106"/>
      <c r="F109" s="599"/>
      <c r="G109" s="600"/>
    </row>
    <row r="110" spans="2:7" ht="15">
      <c r="B110" s="165">
        <f t="shared" ca="1" si="0"/>
        <v>45662</v>
      </c>
      <c r="C110" s="123" t="s">
        <v>1272</v>
      </c>
      <c r="D110" s="106"/>
    </row>
    <row r="111" spans="2:7" ht="15">
      <c r="B111" s="165">
        <f t="shared" ca="1" si="0"/>
        <v>45662</v>
      </c>
      <c r="C111" s="123" t="s">
        <v>1271</v>
      </c>
      <c r="D111" s="106"/>
    </row>
    <row r="112" spans="2:7" ht="15">
      <c r="B112" s="165">
        <f t="shared" ca="1" si="0"/>
        <v>45662</v>
      </c>
      <c r="C112" s="123" t="s">
        <v>1270</v>
      </c>
      <c r="D112" s="106"/>
    </row>
    <row r="113" spans="2:4" ht="15">
      <c r="B113" s="165">
        <f t="shared" ca="1" si="0"/>
        <v>45662</v>
      </c>
      <c r="C113" s="123" t="s">
        <v>1269</v>
      </c>
      <c r="D113" s="106"/>
    </row>
    <row r="114" spans="2:4" ht="15">
      <c r="B114" s="165">
        <f t="shared" ca="1" si="0"/>
        <v>45662</v>
      </c>
      <c r="C114" s="123" t="s">
        <v>1268</v>
      </c>
      <c r="D114" s="106"/>
    </row>
    <row r="115" spans="2:4" ht="15">
      <c r="B115" s="165">
        <f t="shared" ca="1" si="0"/>
        <v>45662</v>
      </c>
      <c r="C115" s="123" t="s">
        <v>1267</v>
      </c>
      <c r="D115" s="106"/>
    </row>
    <row r="116" spans="2:4" ht="15">
      <c r="B116" s="164">
        <v>4.3090277777777776E-2</v>
      </c>
      <c r="C116" s="123" t="s">
        <v>1266</v>
      </c>
      <c r="D116" s="106"/>
    </row>
    <row r="117" spans="2:4" ht="15">
      <c r="B117" s="164">
        <v>8.4756944444444399E-2</v>
      </c>
      <c r="C117" s="123" t="s">
        <v>1265</v>
      </c>
      <c r="D117" s="106"/>
    </row>
    <row r="118" spans="2:4" ht="15">
      <c r="B118" s="164">
        <v>0.126423611111111</v>
      </c>
      <c r="C118" s="123" t="s">
        <v>1264</v>
      </c>
      <c r="D118" s="106"/>
    </row>
    <row r="119" spans="2:4" ht="15">
      <c r="B119" s="164">
        <v>0.16809027777777799</v>
      </c>
      <c r="C119" s="123" t="s">
        <v>1263</v>
      </c>
      <c r="D119" s="106"/>
    </row>
    <row r="120" spans="2:4" ht="15">
      <c r="B120" s="164">
        <v>0.20975694444444401</v>
      </c>
      <c r="C120" s="123" t="s">
        <v>1262</v>
      </c>
      <c r="D120" s="106"/>
    </row>
    <row r="121" spans="2:4" ht="15">
      <c r="B121" s="164">
        <v>0.251423611111111</v>
      </c>
      <c r="C121" s="123" t="s">
        <v>1261</v>
      </c>
      <c r="D121" s="106"/>
    </row>
    <row r="122" spans="2:4" ht="15">
      <c r="B122" s="163">
        <v>12345678</v>
      </c>
      <c r="C122" s="123" t="s">
        <v>1260</v>
      </c>
      <c r="D122" s="106"/>
    </row>
    <row r="123" spans="2:4" ht="15">
      <c r="B123" s="163">
        <v>12341274125</v>
      </c>
      <c r="C123" s="123" t="s">
        <v>1259</v>
      </c>
      <c r="D123" s="106"/>
    </row>
    <row r="124" spans="2:4" ht="15">
      <c r="B124" s="163">
        <v>1155885588</v>
      </c>
      <c r="C124" s="123" t="s">
        <v>1258</v>
      </c>
      <c r="D124" s="106"/>
    </row>
    <row r="125" spans="2:4" ht="15">
      <c r="B125" s="163">
        <v>123123123000112</v>
      </c>
      <c r="C125" s="123" t="s">
        <v>1257</v>
      </c>
      <c r="D125" s="106"/>
    </row>
    <row r="126" spans="2:4" ht="15">
      <c r="B126" s="163">
        <v>11222.12</v>
      </c>
      <c r="C126" s="123" t="s">
        <v>1256</v>
      </c>
      <c r="D126" s="106"/>
    </row>
    <row r="127" spans="2:4" ht="15">
      <c r="B127" s="163">
        <v>-11222.12</v>
      </c>
      <c r="C127" s="123" t="s">
        <v>1256</v>
      </c>
      <c r="D127" s="106"/>
    </row>
    <row r="128" spans="2:4" ht="15">
      <c r="B128" s="163">
        <v>0</v>
      </c>
      <c r="C128" s="123" t="s">
        <v>1256</v>
      </c>
      <c r="D128" s="106"/>
    </row>
    <row r="129" spans="2:4" ht="15">
      <c r="B129" s="163" t="s">
        <v>92</v>
      </c>
      <c r="C129" s="123" t="s">
        <v>1256</v>
      </c>
      <c r="D129" s="106"/>
    </row>
    <row r="130" spans="2:4" ht="15">
      <c r="B130" s="163">
        <v>45</v>
      </c>
      <c r="C130" s="123" t="s">
        <v>1255</v>
      </c>
      <c r="D130" s="106"/>
    </row>
    <row r="131" spans="2:4" ht="15">
      <c r="B131" s="163">
        <v>2003</v>
      </c>
      <c r="C131" s="123" t="s">
        <v>1255</v>
      </c>
      <c r="D131" s="106"/>
    </row>
    <row r="132" spans="2:4" ht="15">
      <c r="B132" s="163">
        <v>1165206889</v>
      </c>
      <c r="C132" s="123" t="s">
        <v>1254</v>
      </c>
      <c r="D132" s="106"/>
    </row>
    <row r="133" spans="2:4" ht="15">
      <c r="B133" s="163">
        <v>43966640</v>
      </c>
      <c r="C133" s="123" t="s">
        <v>1254</v>
      </c>
      <c r="D133" s="106"/>
    </row>
    <row r="134" spans="2:4" ht="15"/>
    <row r="135" spans="2:4" ht="15"/>
    <row r="136" spans="2:4" ht="15"/>
    <row r="137" spans="2:4" ht="15"/>
    <row r="138" spans="2:4" ht="15"/>
    <row r="139" spans="2:4" ht="15"/>
  </sheetData>
  <mergeCells count="2">
    <mergeCell ref="F107:G107"/>
    <mergeCell ref="F108:G109"/>
  </mergeCells>
  <phoneticPr fontId="38" type="noConversion"/>
  <conditionalFormatting sqref="B82:B84">
    <cfRule type="expression" dxfId="6" priority="3">
      <formula>LEN($A101)=14</formula>
    </cfRule>
    <cfRule type="expression" dxfId="5" priority="4">
      <formula>LEN($A101)=11</formula>
    </cfRule>
  </conditionalFormatting>
  <conditionalFormatting sqref="B110:B133">
    <cfRule type="expression" dxfId="4" priority="1">
      <formula>LEN($A121)=14</formula>
    </cfRule>
    <cfRule type="expression" dxfId="3" priority="2">
      <formula>LEN($A121)=11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7F56E-0FAE-434A-AA49-1937DCA9F833}">
  <sheetPr codeName="Planilha41"/>
  <dimension ref="B1:D29"/>
  <sheetViews>
    <sheetView showGridLines="0" zoomScaleNormal="100" workbookViewId="0">
      <selection activeCell="C15" sqref="C15"/>
    </sheetView>
  </sheetViews>
  <sheetFormatPr defaultRowHeight="15"/>
  <cols>
    <col min="1" max="1" width="2.28515625" customWidth="1"/>
    <col min="2" max="2" width="25.28515625" customWidth="1"/>
    <col min="3" max="3" width="22" customWidth="1"/>
    <col min="4" max="4" width="24.5703125" customWidth="1"/>
    <col min="5" max="5" width="14.5703125" customWidth="1"/>
    <col min="6" max="6" width="17.7109375" customWidth="1"/>
    <col min="7" max="7" width="3.42578125" customWidth="1"/>
    <col min="8" max="8" width="20" bestFit="1" customWidth="1"/>
  </cols>
  <sheetData>
    <row r="1" spans="2:4" s="73" customFormat="1" ht="9" customHeight="1"/>
    <row r="2" spans="2:4" s="74" customFormat="1" ht="46.5" customHeight="1" thickBot="1"/>
    <row r="3" spans="2:4" ht="15.75" thickTop="1"/>
    <row r="4" spans="2:4" ht="22.5" customHeight="1" thickBot="1">
      <c r="B4" s="361" t="s">
        <v>388</v>
      </c>
      <c r="C4" s="361" t="s">
        <v>1360</v>
      </c>
      <c r="D4" s="361" t="s">
        <v>1359</v>
      </c>
    </row>
    <row r="5" spans="2:4">
      <c r="B5" s="65" t="s">
        <v>1358</v>
      </c>
      <c r="C5" s="10" t="s">
        <v>1357</v>
      </c>
      <c r="D5" s="66"/>
    </row>
    <row r="6" spans="2:4">
      <c r="B6" s="65" t="s">
        <v>1356</v>
      </c>
      <c r="C6" s="10" t="s">
        <v>1355</v>
      </c>
      <c r="D6" s="66"/>
    </row>
    <row r="7" spans="2:4">
      <c r="B7" s="65" t="s">
        <v>1354</v>
      </c>
      <c r="C7" s="10" t="s">
        <v>1353</v>
      </c>
      <c r="D7" s="66"/>
    </row>
    <row r="8" spans="2:4">
      <c r="B8" s="65" t="s">
        <v>1352</v>
      </c>
      <c r="C8" s="10" t="s">
        <v>1351</v>
      </c>
      <c r="D8" s="66"/>
    </row>
    <row r="9" spans="2:4">
      <c r="B9" s="65" t="s">
        <v>1350</v>
      </c>
      <c r="C9" s="10" t="s">
        <v>1349</v>
      </c>
      <c r="D9" s="66"/>
    </row>
    <row r="10" spans="2:4">
      <c r="B10" s="65" t="s">
        <v>1348</v>
      </c>
      <c r="C10" s="10" t="s">
        <v>1347</v>
      </c>
      <c r="D10" s="66"/>
    </row>
    <row r="11" spans="2:4">
      <c r="B11" s="65" t="s">
        <v>1346</v>
      </c>
      <c r="C11" s="10" t="s">
        <v>1345</v>
      </c>
      <c r="D11" s="66"/>
    </row>
    <row r="12" spans="2:4">
      <c r="B12" s="65" t="s">
        <v>1344</v>
      </c>
      <c r="C12" s="10" t="s">
        <v>1343</v>
      </c>
      <c r="D12" s="66"/>
    </row>
    <row r="13" spans="2:4">
      <c r="B13" s="65" t="s">
        <v>1342</v>
      </c>
      <c r="C13" s="10" t="s">
        <v>1341</v>
      </c>
      <c r="D13" s="66"/>
    </row>
    <row r="14" spans="2:4">
      <c r="B14" s="65" t="s">
        <v>1340</v>
      </c>
      <c r="C14" s="10" t="s">
        <v>1339</v>
      </c>
      <c r="D14" s="66"/>
    </row>
    <row r="15" spans="2:4">
      <c r="B15" s="65" t="s">
        <v>1338</v>
      </c>
      <c r="C15" s="10" t="s">
        <v>1337</v>
      </c>
      <c r="D15" s="66"/>
    </row>
    <row r="16" spans="2:4">
      <c r="B16" s="65" t="s">
        <v>1336</v>
      </c>
      <c r="C16" s="10" t="s">
        <v>1335</v>
      </c>
      <c r="D16" s="66"/>
    </row>
    <row r="17" spans="2:4">
      <c r="B17" s="65" t="s">
        <v>1334</v>
      </c>
      <c r="C17" s="10" t="s">
        <v>1333</v>
      </c>
      <c r="D17" s="66"/>
    </row>
    <row r="18" spans="2:4">
      <c r="B18" s="65" t="s">
        <v>1332</v>
      </c>
      <c r="C18" s="10" t="s">
        <v>1331</v>
      </c>
      <c r="D18" s="66"/>
    </row>
    <row r="19" spans="2:4">
      <c r="B19" s="65" t="s">
        <v>1330</v>
      </c>
      <c r="C19" s="10" t="s">
        <v>1329</v>
      </c>
      <c r="D19" s="66"/>
    </row>
    <row r="20" spans="2:4">
      <c r="B20" s="65" t="s">
        <v>1328</v>
      </c>
      <c r="C20" s="10" t="s">
        <v>1327</v>
      </c>
      <c r="D20" s="66"/>
    </row>
    <row r="21" spans="2:4">
      <c r="B21" s="65" t="s">
        <v>1326</v>
      </c>
      <c r="C21" s="10" t="s">
        <v>1325</v>
      </c>
      <c r="D21" s="66"/>
    </row>
    <row r="22" spans="2:4">
      <c r="B22" s="65" t="s">
        <v>1324</v>
      </c>
      <c r="C22" s="10" t="s">
        <v>1323</v>
      </c>
      <c r="D22" s="66"/>
    </row>
    <row r="23" spans="2:4">
      <c r="B23" s="65" t="s">
        <v>1322</v>
      </c>
      <c r="C23" s="10" t="s">
        <v>1321</v>
      </c>
      <c r="D23" s="66"/>
    </row>
    <row r="24" spans="2:4">
      <c r="B24" s="65" t="s">
        <v>1320</v>
      </c>
      <c r="C24" s="10" t="s">
        <v>1319</v>
      </c>
      <c r="D24" s="66"/>
    </row>
    <row r="25" spans="2:4">
      <c r="B25" s="65" t="s">
        <v>1318</v>
      </c>
      <c r="C25" s="10" t="s">
        <v>1317</v>
      </c>
      <c r="D25" s="66"/>
    </row>
    <row r="26" spans="2:4">
      <c r="B26" s="65" t="s">
        <v>1316</v>
      </c>
      <c r="C26" s="10" t="s">
        <v>1315</v>
      </c>
      <c r="D26" s="66"/>
    </row>
    <row r="27" spans="2:4">
      <c r="B27" s="65" t="s">
        <v>1313</v>
      </c>
      <c r="C27" s="10" t="s">
        <v>1314</v>
      </c>
      <c r="D27" s="66"/>
    </row>
    <row r="28" spans="2:4">
      <c r="B28" s="65" t="s">
        <v>1313</v>
      </c>
      <c r="C28" s="10" t="s">
        <v>1312</v>
      </c>
      <c r="D28" s="66"/>
    </row>
    <row r="29" spans="2:4">
      <c r="B29" s="169" t="s">
        <v>1311</v>
      </c>
      <c r="C29" s="100" t="s">
        <v>1310</v>
      </c>
      <c r="D29" s="167"/>
    </row>
  </sheetData>
  <protectedRanges>
    <protectedRange sqref="B5:B7" name="atração"/>
  </protectedRange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C8EF2-1BB5-4CDA-A558-6A3A070E8594}">
  <sheetPr codeName="Planilha42"/>
  <dimension ref="B1:E29"/>
  <sheetViews>
    <sheetView showGridLines="0" workbookViewId="0">
      <selection activeCell="H12" sqref="H12"/>
    </sheetView>
  </sheetViews>
  <sheetFormatPr defaultColWidth="9.28515625" defaultRowHeight="15"/>
  <cols>
    <col min="1" max="1" width="2.28515625" style="1" customWidth="1"/>
    <col min="2" max="2" width="16.42578125" style="1" customWidth="1"/>
    <col min="3" max="3" width="19.7109375" style="1" customWidth="1"/>
    <col min="4" max="4" width="25.42578125" style="1" customWidth="1"/>
    <col min="5" max="5" width="14.5703125" style="1" customWidth="1"/>
    <col min="6" max="6" width="15.28515625" style="1" customWidth="1"/>
    <col min="7" max="7" width="16.28515625" style="1" customWidth="1"/>
    <col min="8" max="8" width="7.5703125" style="1" bestFit="1" customWidth="1"/>
    <col min="9" max="9" width="9.7109375" style="1" customWidth="1"/>
    <col min="10" max="10" width="3.42578125" style="1" customWidth="1"/>
    <col min="11" max="11" width="11.5703125" style="1" customWidth="1"/>
    <col min="12" max="16384" width="9.28515625" style="1"/>
  </cols>
  <sheetData>
    <row r="1" spans="2:4" s="15" customFormat="1" ht="9" customHeight="1"/>
    <row r="2" spans="2:4" s="16" customFormat="1" ht="46.5" customHeight="1" thickBot="1"/>
    <row r="3" spans="2:4" ht="15.75" thickTop="1"/>
    <row r="4" spans="2:4" ht="30" customHeight="1" thickBot="1">
      <c r="B4" s="361" t="s">
        <v>388</v>
      </c>
      <c r="C4" s="361" t="s">
        <v>1360</v>
      </c>
      <c r="D4" s="361" t="s">
        <v>1359</v>
      </c>
    </row>
    <row r="5" spans="2:4">
      <c r="B5" s="33" t="s">
        <v>1409</v>
      </c>
      <c r="C5" s="10" t="s">
        <v>1408</v>
      </c>
      <c r="D5" s="37"/>
    </row>
    <row r="6" spans="2:4">
      <c r="B6" s="33" t="s">
        <v>1407</v>
      </c>
      <c r="C6" s="10" t="s">
        <v>1406</v>
      </c>
      <c r="D6" s="37"/>
    </row>
    <row r="7" spans="2:4">
      <c r="B7" s="33" t="s">
        <v>1405</v>
      </c>
      <c r="C7" s="10" t="s">
        <v>1404</v>
      </c>
      <c r="D7" s="37"/>
    </row>
    <row r="8" spans="2:4">
      <c r="B8" s="33" t="s">
        <v>1403</v>
      </c>
      <c r="C8" s="10" t="s">
        <v>1402</v>
      </c>
      <c r="D8" s="37"/>
    </row>
    <row r="9" spans="2:4">
      <c r="B9" s="33" t="s">
        <v>1401</v>
      </c>
      <c r="C9" s="10" t="s">
        <v>1400</v>
      </c>
      <c r="D9" s="37"/>
    </row>
    <row r="10" spans="2:4">
      <c r="B10" s="33" t="s">
        <v>1399</v>
      </c>
      <c r="C10" s="10" t="s">
        <v>1398</v>
      </c>
      <c r="D10" s="37"/>
    </row>
    <row r="11" spans="2:4">
      <c r="B11" s="33" t="s">
        <v>1397</v>
      </c>
      <c r="C11" s="10" t="s">
        <v>1396</v>
      </c>
      <c r="D11" s="37"/>
    </row>
    <row r="12" spans="2:4">
      <c r="B12" s="33" t="s">
        <v>1395</v>
      </c>
      <c r="C12" s="10" t="s">
        <v>1394</v>
      </c>
      <c r="D12" s="37"/>
    </row>
    <row r="13" spans="2:4">
      <c r="B13" s="33" t="s">
        <v>1393</v>
      </c>
      <c r="C13" s="10" t="s">
        <v>1392</v>
      </c>
      <c r="D13" s="37"/>
    </row>
    <row r="14" spans="2:4">
      <c r="B14" s="33" t="s">
        <v>1391</v>
      </c>
      <c r="C14" s="10" t="s">
        <v>1390</v>
      </c>
      <c r="D14" s="37"/>
    </row>
    <row r="15" spans="2:4">
      <c r="B15" s="33" t="s">
        <v>1389</v>
      </c>
      <c r="C15" s="10" t="s">
        <v>1388</v>
      </c>
      <c r="D15" s="37"/>
    </row>
    <row r="16" spans="2:4">
      <c r="B16" s="33" t="s">
        <v>1387</v>
      </c>
      <c r="C16" s="10" t="s">
        <v>1386</v>
      </c>
      <c r="D16" s="37"/>
    </row>
    <row r="17" spans="2:5">
      <c r="B17" s="33" t="s">
        <v>1385</v>
      </c>
      <c r="C17" s="10" t="s">
        <v>1384</v>
      </c>
      <c r="D17" s="37"/>
    </row>
    <row r="18" spans="2:5">
      <c r="B18" s="33" t="s">
        <v>1383</v>
      </c>
      <c r="C18" s="10" t="s">
        <v>1382</v>
      </c>
      <c r="D18" s="37"/>
    </row>
    <row r="19" spans="2:5">
      <c r="B19" s="33" t="s">
        <v>1381</v>
      </c>
      <c r="C19" s="10" t="s">
        <v>1380</v>
      </c>
      <c r="D19" s="37"/>
      <c r="E19" s="69"/>
    </row>
    <row r="20" spans="2:5">
      <c r="B20" s="33" t="s">
        <v>1379</v>
      </c>
      <c r="C20" s="10" t="s">
        <v>1378</v>
      </c>
      <c r="D20" s="37"/>
    </row>
    <row r="21" spans="2:5">
      <c r="B21" s="33" t="s">
        <v>1377</v>
      </c>
      <c r="C21" s="10" t="s">
        <v>1376</v>
      </c>
      <c r="D21" s="37"/>
    </row>
    <row r="22" spans="2:5">
      <c r="B22" s="33" t="s">
        <v>1375</v>
      </c>
      <c r="C22" s="10" t="s">
        <v>1374</v>
      </c>
      <c r="D22" s="37"/>
    </row>
    <row r="23" spans="2:5">
      <c r="B23" s="33" t="s">
        <v>1373</v>
      </c>
      <c r="C23" s="10" t="s">
        <v>1372</v>
      </c>
      <c r="D23" s="37"/>
    </row>
    <row r="24" spans="2:5">
      <c r="B24" s="33" t="s">
        <v>1371</v>
      </c>
      <c r="C24" s="10" t="s">
        <v>1370</v>
      </c>
      <c r="D24" s="37"/>
    </row>
    <row r="25" spans="2:5">
      <c r="B25" s="33" t="s">
        <v>1369</v>
      </c>
      <c r="C25" s="10" t="s">
        <v>1368</v>
      </c>
      <c r="D25" s="37"/>
    </row>
    <row r="26" spans="2:5">
      <c r="B26" s="33" t="s">
        <v>1367</v>
      </c>
      <c r="C26" s="10" t="s">
        <v>1366</v>
      </c>
      <c r="D26" s="37"/>
    </row>
    <row r="27" spans="2:5">
      <c r="B27" s="33" t="s">
        <v>1364</v>
      </c>
      <c r="C27" s="10" t="s">
        <v>1365</v>
      </c>
      <c r="D27" s="37"/>
    </row>
    <row r="28" spans="2:5">
      <c r="B28" s="33" t="s">
        <v>1364</v>
      </c>
      <c r="C28" s="10" t="s">
        <v>1363</v>
      </c>
      <c r="D28" s="37"/>
    </row>
    <row r="29" spans="2:5">
      <c r="B29" s="144" t="s">
        <v>1362</v>
      </c>
      <c r="C29" s="100" t="s">
        <v>1361</v>
      </c>
      <c r="D29" s="170"/>
    </row>
  </sheetData>
  <protectedRanges>
    <protectedRange sqref="B5:B7" name="atração"/>
  </protectedRange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5E3EF-8CEB-40DA-8DDB-EB3454A0AF66}">
  <dimension ref="B1:P31"/>
  <sheetViews>
    <sheetView showGridLines="0" workbookViewId="0">
      <selection activeCell="E5" sqref="E5:E12"/>
    </sheetView>
  </sheetViews>
  <sheetFormatPr defaultColWidth="9.28515625" defaultRowHeight="15"/>
  <cols>
    <col min="1" max="1" width="2.28515625" style="1" customWidth="1"/>
    <col min="2" max="2" width="50.140625" style="1" bestFit="1" customWidth="1"/>
    <col min="3" max="3" width="22.42578125" style="1" customWidth="1"/>
    <col min="4" max="4" width="24.85546875" style="1" customWidth="1"/>
    <col min="5" max="5" width="27" style="1" customWidth="1"/>
    <col min="6" max="6" width="15.28515625" style="1" customWidth="1"/>
    <col min="7" max="7" width="16.28515625" style="1" customWidth="1"/>
    <col min="8" max="8" width="7.5703125" style="1" bestFit="1" customWidth="1"/>
    <col min="9" max="9" width="9.7109375" style="1" customWidth="1"/>
    <col min="10" max="10" width="3.42578125" style="1" customWidth="1"/>
    <col min="11" max="11" width="11.5703125" style="1" customWidth="1"/>
    <col min="12" max="16384" width="9.28515625" style="1"/>
  </cols>
  <sheetData>
    <row r="1" spans="2:16" s="15" customFormat="1" ht="9" customHeight="1"/>
    <row r="2" spans="2:16" s="16" customFormat="1" ht="46.5" customHeight="1" thickBot="1"/>
    <row r="3" spans="2:16" ht="16.5" thickTop="1" thickBot="1"/>
    <row r="4" spans="2:16" ht="20.25" customHeight="1">
      <c r="B4" s="380" t="s">
        <v>1865</v>
      </c>
      <c r="C4" s="384" t="s">
        <v>248</v>
      </c>
      <c r="D4" s="384" t="s">
        <v>249</v>
      </c>
      <c r="E4" s="384" t="s">
        <v>1874</v>
      </c>
      <c r="F4"/>
      <c r="G4"/>
      <c r="H4"/>
      <c r="I4"/>
      <c r="J4"/>
      <c r="K4"/>
      <c r="L4"/>
      <c r="M4"/>
      <c r="N4"/>
      <c r="O4"/>
      <c r="P4"/>
    </row>
    <row r="5" spans="2:16" ht="18.75" customHeight="1">
      <c r="B5" s="381" t="s">
        <v>1866</v>
      </c>
      <c r="C5" s="334"/>
      <c r="D5" s="334"/>
      <c r="E5" s="334"/>
      <c r="F5"/>
      <c r="G5"/>
      <c r="H5"/>
      <c r="I5"/>
      <c r="J5"/>
      <c r="K5"/>
      <c r="L5"/>
      <c r="M5"/>
      <c r="N5"/>
      <c r="O5"/>
      <c r="P5"/>
    </row>
    <row r="6" spans="2:16" ht="18" customHeight="1">
      <c r="B6" s="381" t="s">
        <v>1867</v>
      </c>
      <c r="C6" s="334"/>
      <c r="D6" s="334"/>
      <c r="E6" s="334"/>
      <c r="F6"/>
      <c r="G6"/>
      <c r="H6"/>
      <c r="I6"/>
      <c r="J6"/>
      <c r="K6"/>
      <c r="L6"/>
      <c r="M6"/>
      <c r="N6"/>
      <c r="O6"/>
      <c r="P6"/>
    </row>
    <row r="7" spans="2:16" ht="17.25" customHeight="1">
      <c r="B7" s="381" t="s">
        <v>1868</v>
      </c>
      <c r="C7" s="334"/>
      <c r="D7" s="334"/>
      <c r="E7" s="334"/>
      <c r="F7"/>
      <c r="G7"/>
      <c r="H7"/>
      <c r="I7"/>
      <c r="J7"/>
      <c r="K7"/>
      <c r="L7"/>
      <c r="M7"/>
      <c r="N7"/>
      <c r="O7"/>
      <c r="P7"/>
    </row>
    <row r="8" spans="2:16" ht="18" customHeight="1">
      <c r="B8" s="381" t="s">
        <v>1869</v>
      </c>
      <c r="C8" s="334"/>
      <c r="D8" s="334"/>
      <c r="E8" s="334"/>
      <c r="F8"/>
      <c r="G8"/>
      <c r="H8"/>
      <c r="I8"/>
      <c r="J8"/>
      <c r="K8"/>
      <c r="L8"/>
      <c r="M8"/>
      <c r="N8"/>
      <c r="O8"/>
      <c r="P8"/>
    </row>
    <row r="9" spans="2:16" ht="18.75" customHeight="1">
      <c r="B9" s="381" t="s">
        <v>1870</v>
      </c>
      <c r="C9" s="334"/>
      <c r="D9" s="334"/>
      <c r="E9" s="334"/>
      <c r="F9"/>
      <c r="G9"/>
      <c r="H9"/>
      <c r="I9"/>
      <c r="J9"/>
      <c r="K9"/>
      <c r="L9"/>
      <c r="M9"/>
      <c r="N9"/>
      <c r="O9"/>
      <c r="P9"/>
    </row>
    <row r="10" spans="2:16" ht="18.75" customHeight="1">
      <c r="B10" s="381" t="s">
        <v>1871</v>
      </c>
      <c r="C10" s="334"/>
      <c r="D10" s="334"/>
      <c r="E10" s="334"/>
      <c r="F10"/>
      <c r="G10"/>
      <c r="H10"/>
      <c r="I10"/>
      <c r="J10"/>
      <c r="K10"/>
      <c r="L10"/>
      <c r="M10"/>
      <c r="N10"/>
      <c r="O10"/>
      <c r="P10"/>
    </row>
    <row r="11" spans="2:16" ht="15.75">
      <c r="B11" s="381" t="s">
        <v>1872</v>
      </c>
      <c r="C11" s="334"/>
      <c r="D11" s="334"/>
      <c r="E11" s="334"/>
      <c r="F11"/>
      <c r="G11"/>
      <c r="H11"/>
      <c r="I11"/>
      <c r="J11"/>
      <c r="K11"/>
      <c r="L11"/>
      <c r="M11"/>
      <c r="N11"/>
      <c r="O11"/>
      <c r="P11"/>
    </row>
    <row r="12" spans="2:16" ht="19.5" customHeight="1">
      <c r="B12" s="381" t="s">
        <v>1873</v>
      </c>
      <c r="C12" s="334"/>
      <c r="D12" s="334"/>
      <c r="E12" s="334"/>
      <c r="F12"/>
      <c r="G12"/>
      <c r="H12"/>
      <c r="I12"/>
      <c r="J12"/>
      <c r="K12"/>
      <c r="L12"/>
      <c r="M12"/>
      <c r="N12"/>
      <c r="O12"/>
      <c r="P12"/>
    </row>
    <row r="13" spans="2:16"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</row>
    <row r="14" spans="2:16"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</row>
    <row r="15" spans="2:16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2:16"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2:16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2:16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2:16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2:16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2:16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2:16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2:16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2:16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2:16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2:16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2:16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2:16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2:16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2:16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2:16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</sheetData>
  <protectedRanges>
    <protectedRange sqref="B5:B7" name="atração"/>
  </protectedRange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F125C-5EDE-44DB-B2F6-B56EB01596E2}">
  <dimension ref="A1:V103"/>
  <sheetViews>
    <sheetView showGridLines="0" zoomScaleNormal="100" workbookViewId="0">
      <pane ySplit="2" topLeftCell="A38" activePane="bottomLeft" state="frozen"/>
      <selection activeCell="G12" sqref="G12"/>
      <selection pane="bottomLeft" activeCell="F65" sqref="F65"/>
    </sheetView>
  </sheetViews>
  <sheetFormatPr defaultColWidth="0" defaultRowHeight="0" customHeight="1" zeroHeight="1"/>
  <cols>
    <col min="1" max="1" width="2.28515625" style="1" customWidth="1"/>
    <col min="2" max="2" width="25.7109375" style="1" customWidth="1"/>
    <col min="3" max="3" width="24.7109375" style="1" customWidth="1"/>
    <col min="4" max="4" width="20.7109375" style="1" customWidth="1"/>
    <col min="5" max="5" width="25.140625" style="1" customWidth="1"/>
    <col min="6" max="6" width="22" style="1" customWidth="1"/>
    <col min="7" max="7" width="15.7109375" style="1" customWidth="1"/>
    <col min="8" max="8" width="21.42578125" style="1" customWidth="1"/>
    <col min="9" max="9" width="21.28515625" style="1" customWidth="1"/>
    <col min="10" max="10" width="15" style="1" customWidth="1"/>
    <col min="11" max="11" width="15.28515625" style="1" customWidth="1"/>
    <col min="12" max="12" width="13.28515625" style="1" customWidth="1"/>
    <col min="13" max="13" width="15.5703125" style="1" bestFit="1" customWidth="1"/>
    <col min="14" max="14" width="17.7109375" style="1" customWidth="1"/>
    <col min="15" max="16" width="9.28515625" style="1" customWidth="1"/>
    <col min="17" max="22" width="0" style="1" hidden="1" customWidth="1"/>
    <col min="23" max="16384" width="9.28515625" style="1" hidden="1"/>
  </cols>
  <sheetData>
    <row r="1" spans="2:13" s="15" customFormat="1" ht="9" customHeight="1"/>
    <row r="2" spans="2:13" s="16" customFormat="1" ht="46.5" customHeight="1" thickBot="1"/>
    <row r="3" spans="2:13" ht="15.75" thickTop="1"/>
    <row r="4" spans="2:13" ht="15">
      <c r="B4"/>
      <c r="C4"/>
      <c r="D4"/>
      <c r="E4"/>
      <c r="F4"/>
      <c r="G4"/>
      <c r="H4"/>
      <c r="I4"/>
      <c r="J4"/>
      <c r="K4"/>
      <c r="L4"/>
    </row>
    <row r="5" spans="2:13" ht="20.25" customHeight="1">
      <c r="B5"/>
      <c r="C5"/>
      <c r="D5"/>
      <c r="E5"/>
      <c r="F5"/>
      <c r="G5"/>
      <c r="H5"/>
      <c r="I5"/>
      <c r="J5"/>
      <c r="K5"/>
      <c r="L5"/>
    </row>
    <row r="6" spans="2:13" ht="23.25" customHeight="1">
      <c r="B6"/>
      <c r="C6"/>
      <c r="D6"/>
      <c r="E6"/>
      <c r="F6"/>
      <c r="G6"/>
      <c r="H6"/>
      <c r="I6"/>
      <c r="J6"/>
      <c r="K6"/>
      <c r="L6"/>
    </row>
    <row r="7" spans="2:13" ht="15">
      <c r="B7"/>
      <c r="C7"/>
      <c r="D7"/>
      <c r="E7"/>
      <c r="F7"/>
      <c r="G7"/>
      <c r="H7"/>
      <c r="I7"/>
      <c r="J7"/>
      <c r="K7"/>
      <c r="L7"/>
    </row>
    <row r="8" spans="2:13" ht="15">
      <c r="B8" s="601" t="s">
        <v>1910</v>
      </c>
      <c r="C8" s="453" t="s">
        <v>1864</v>
      </c>
      <c r="D8"/>
      <c r="E8"/>
      <c r="F8"/>
      <c r="G8"/>
      <c r="H8"/>
      <c r="I8"/>
      <c r="J8"/>
      <c r="K8"/>
      <c r="L8"/>
    </row>
    <row r="9" spans="2:13" ht="22.5" customHeight="1">
      <c r="B9" s="602"/>
      <c r="C9" s="443"/>
      <c r="D9"/>
      <c r="E9"/>
      <c r="F9"/>
      <c r="G9"/>
      <c r="H9"/>
      <c r="I9"/>
      <c r="J9"/>
      <c r="K9"/>
      <c r="L9"/>
      <c r="M9"/>
    </row>
    <row r="10" spans="2:13" ht="15">
      <c r="B10"/>
      <c r="C10"/>
      <c r="D10"/>
      <c r="E10"/>
      <c r="F10"/>
      <c r="G10"/>
      <c r="H10"/>
      <c r="I10"/>
      <c r="J10"/>
      <c r="K10"/>
      <c r="L10"/>
    </row>
    <row r="11" spans="2:13" ht="15">
      <c r="B11"/>
      <c r="C11"/>
      <c r="D11"/>
      <c r="E11"/>
      <c r="F11"/>
      <c r="G11"/>
      <c r="H11"/>
      <c r="I11"/>
      <c r="J11"/>
      <c r="K11"/>
      <c r="L11"/>
    </row>
    <row r="12" spans="2:13" ht="15">
      <c r="B12" s="601" t="s">
        <v>1911</v>
      </c>
      <c r="C12" s="453" t="s">
        <v>508</v>
      </c>
      <c r="D12"/>
      <c r="E12"/>
      <c r="F12"/>
      <c r="G12"/>
      <c r="H12"/>
      <c r="I12"/>
      <c r="J12"/>
      <c r="K12"/>
      <c r="L12"/>
      <c r="M12"/>
    </row>
    <row r="13" spans="2:13" ht="24.75" customHeight="1">
      <c r="B13" s="602"/>
      <c r="C13" s="443"/>
      <c r="D13"/>
      <c r="E13"/>
      <c r="F13"/>
      <c r="G13"/>
      <c r="H13"/>
      <c r="I13"/>
      <c r="J13"/>
      <c r="K13"/>
      <c r="L13"/>
      <c r="M13"/>
    </row>
    <row r="14" spans="2:13" ht="15">
      <c r="D14"/>
      <c r="E14"/>
      <c r="F14"/>
      <c r="G14"/>
      <c r="H14"/>
      <c r="I14"/>
      <c r="J14"/>
      <c r="K14"/>
      <c r="L14"/>
      <c r="M14"/>
    </row>
    <row r="15" spans="2:13" ht="19.5" customHeight="1">
      <c r="D15"/>
      <c r="E15"/>
      <c r="F15"/>
      <c r="G15"/>
      <c r="H15"/>
      <c r="I15"/>
      <c r="J15"/>
      <c r="K15"/>
      <c r="L15"/>
      <c r="M15"/>
    </row>
    <row r="16" spans="2:13" ht="15">
      <c r="B16" s="385" t="s">
        <v>147</v>
      </c>
      <c r="C16" s="453" t="s">
        <v>1922</v>
      </c>
      <c r="D16"/>
      <c r="E16" s="385" t="s">
        <v>147</v>
      </c>
      <c r="F16" s="453" t="s">
        <v>1923</v>
      </c>
      <c r="G16"/>
      <c r="H16"/>
      <c r="I16"/>
      <c r="J16"/>
      <c r="K16"/>
      <c r="L16"/>
      <c r="M16"/>
    </row>
    <row r="17" spans="2:13" ht="25.5" customHeight="1">
      <c r="B17" s="447">
        <f ca="1">TODAY()</f>
        <v>45662</v>
      </c>
      <c r="C17" s="334"/>
      <c r="D17"/>
      <c r="E17" s="447">
        <f ca="1">TODAY()</f>
        <v>45662</v>
      </c>
      <c r="F17" s="334"/>
      <c r="G17"/>
      <c r="H17"/>
      <c r="I17"/>
      <c r="J17"/>
      <c r="K17"/>
      <c r="L17"/>
      <c r="M17"/>
    </row>
    <row r="18" spans="2:13" ht="15">
      <c r="B18"/>
      <c r="C18"/>
      <c r="D18"/>
      <c r="E18"/>
      <c r="F18"/>
      <c r="G18"/>
      <c r="H18"/>
      <c r="I18"/>
      <c r="J18"/>
      <c r="K18"/>
      <c r="L18"/>
      <c r="M18"/>
    </row>
    <row r="19" spans="2:13" ht="15">
      <c r="B19"/>
      <c r="C19"/>
      <c r="D19"/>
      <c r="E19"/>
      <c r="F19"/>
      <c r="G19"/>
      <c r="H19"/>
      <c r="I19"/>
      <c r="J19"/>
      <c r="K19"/>
      <c r="L19"/>
      <c r="M19"/>
    </row>
    <row r="20" spans="2:13" ht="33.75" customHeight="1">
      <c r="B20"/>
      <c r="C20"/>
      <c r="D20"/>
      <c r="E20"/>
      <c r="F20"/>
      <c r="G20"/>
      <c r="H20"/>
      <c r="I20"/>
      <c r="J20"/>
      <c r="K20"/>
      <c r="L20"/>
      <c r="M20"/>
    </row>
    <row r="21" spans="2:13" ht="15">
      <c r="B21"/>
      <c r="C21"/>
      <c r="D21"/>
      <c r="E21"/>
      <c r="F21"/>
      <c r="G21"/>
      <c r="H21"/>
      <c r="I21"/>
      <c r="J21"/>
      <c r="K21"/>
      <c r="L21"/>
      <c r="M21"/>
    </row>
    <row r="22" spans="2:13" ht="15">
      <c r="B22"/>
      <c r="C22"/>
      <c r="D22"/>
      <c r="E22"/>
      <c r="F22"/>
      <c r="G22"/>
      <c r="H22"/>
      <c r="I22"/>
      <c r="J22"/>
      <c r="K22"/>
      <c r="L22"/>
      <c r="M22"/>
    </row>
    <row r="23" spans="2:13" ht="15">
      <c r="B23"/>
      <c r="C23"/>
      <c r="D23"/>
      <c r="E23"/>
      <c r="F23"/>
      <c r="G23"/>
      <c r="H23"/>
      <c r="I23"/>
      <c r="J23"/>
      <c r="K23"/>
      <c r="L23"/>
      <c r="M23"/>
    </row>
    <row r="24" spans="2:13" ht="15">
      <c r="B24" s="453" t="s">
        <v>147</v>
      </c>
      <c r="C24" s="453" t="s">
        <v>1919</v>
      </c>
      <c r="D24"/>
      <c r="F24"/>
      <c r="G24"/>
      <c r="H24"/>
      <c r="I24"/>
      <c r="J24"/>
      <c r="K24"/>
      <c r="L24"/>
    </row>
    <row r="25" spans="2:13" ht="15">
      <c r="B25" s="450">
        <v>45200</v>
      </c>
      <c r="C25" s="452"/>
      <c r="D25"/>
      <c r="F25"/>
      <c r="G25"/>
      <c r="H25"/>
      <c r="I25"/>
      <c r="J25"/>
      <c r="K25"/>
      <c r="L25"/>
    </row>
    <row r="26" spans="2:13" ht="15">
      <c r="B26" s="450">
        <v>45371</v>
      </c>
      <c r="C26" s="452"/>
      <c r="D26"/>
      <c r="F26"/>
      <c r="G26"/>
      <c r="H26"/>
      <c r="I26"/>
      <c r="J26"/>
      <c r="K26"/>
      <c r="L26"/>
    </row>
    <row r="27" spans="2:13" ht="15">
      <c r="B27" s="450">
        <v>45536</v>
      </c>
      <c r="C27" s="452"/>
      <c r="D27"/>
      <c r="F27"/>
      <c r="G27"/>
      <c r="H27"/>
      <c r="I27"/>
      <c r="J27"/>
      <c r="K27"/>
      <c r="L27"/>
    </row>
    <row r="28" spans="2:13" ht="15">
      <c r="B28" s="451"/>
      <c r="C28" s="451"/>
      <c r="D28"/>
      <c r="F28"/>
      <c r="G28"/>
      <c r="H28"/>
      <c r="I28"/>
      <c r="J28"/>
      <c r="K28"/>
      <c r="L28"/>
    </row>
    <row r="29" spans="2:13" ht="15">
      <c r="B29" s="453" t="s">
        <v>147</v>
      </c>
      <c r="C29" s="453" t="s">
        <v>1727</v>
      </c>
      <c r="D29"/>
      <c r="F29"/>
      <c r="G29"/>
      <c r="H29"/>
      <c r="I29"/>
      <c r="J29"/>
      <c r="K29"/>
      <c r="L29"/>
    </row>
    <row r="30" spans="2:13" ht="15">
      <c r="B30" s="450">
        <v>44835</v>
      </c>
      <c r="C30" s="452"/>
      <c r="D30"/>
      <c r="F30"/>
      <c r="G30"/>
      <c r="H30"/>
      <c r="I30"/>
      <c r="J30"/>
      <c r="K30"/>
      <c r="L30"/>
    </row>
    <row r="31" spans="2:13" ht="15">
      <c r="B31" s="450">
        <v>45005</v>
      </c>
      <c r="C31" s="452"/>
      <c r="D31"/>
      <c r="F31"/>
      <c r="G31"/>
      <c r="H31"/>
      <c r="I31"/>
      <c r="J31"/>
      <c r="K31"/>
      <c r="L31"/>
    </row>
    <row r="32" spans="2:13" ht="15">
      <c r="B32" s="450">
        <v>45536</v>
      </c>
      <c r="C32" s="452"/>
      <c r="D32"/>
      <c r="F32"/>
      <c r="G32"/>
      <c r="H32"/>
      <c r="I32"/>
      <c r="J32"/>
      <c r="K32"/>
      <c r="L32"/>
    </row>
    <row r="33" spans="2:12" ht="15">
      <c r="B33" s="451"/>
      <c r="C33" s="451"/>
      <c r="D33"/>
      <c r="F33"/>
      <c r="G33"/>
      <c r="H33"/>
      <c r="I33"/>
      <c r="J33"/>
      <c r="K33"/>
      <c r="L33"/>
    </row>
    <row r="34" spans="2:12" ht="15">
      <c r="B34" s="453" t="s">
        <v>147</v>
      </c>
      <c r="C34" s="453" t="s">
        <v>1920</v>
      </c>
      <c r="D34"/>
      <c r="F34"/>
      <c r="G34"/>
      <c r="H34"/>
      <c r="I34"/>
      <c r="J34"/>
      <c r="K34"/>
      <c r="L34"/>
    </row>
    <row r="35" spans="2:12" ht="15">
      <c r="B35" s="450">
        <v>44470</v>
      </c>
      <c r="C35" s="452"/>
      <c r="D35"/>
      <c r="F35"/>
      <c r="G35"/>
      <c r="H35"/>
      <c r="I35"/>
      <c r="J35"/>
      <c r="K35"/>
      <c r="L35"/>
    </row>
    <row r="36" spans="2:12" ht="15">
      <c r="B36" s="450">
        <v>44640</v>
      </c>
      <c r="C36" s="452"/>
      <c r="D36"/>
      <c r="F36"/>
      <c r="G36"/>
      <c r="H36"/>
      <c r="I36"/>
      <c r="J36"/>
      <c r="K36"/>
      <c r="L36"/>
    </row>
    <row r="37" spans="2:12" ht="15">
      <c r="B37" s="450">
        <v>45170</v>
      </c>
      <c r="C37" s="452"/>
      <c r="D37"/>
      <c r="F37"/>
      <c r="G37"/>
      <c r="H37"/>
      <c r="I37"/>
      <c r="J37"/>
      <c r="K37"/>
      <c r="L37"/>
    </row>
    <row r="38" spans="2:12" ht="15">
      <c r="F38"/>
      <c r="G38"/>
      <c r="H38"/>
      <c r="I38"/>
      <c r="J38"/>
      <c r="K38"/>
      <c r="L38"/>
    </row>
    <row r="39" spans="2:12" ht="15">
      <c r="B39" s="453" t="s">
        <v>1919</v>
      </c>
      <c r="C39" s="453" t="s">
        <v>1727</v>
      </c>
      <c r="D39" s="453" t="s">
        <v>1920</v>
      </c>
      <c r="E39" s="453" t="s">
        <v>1921</v>
      </c>
      <c r="F39"/>
      <c r="G39"/>
      <c r="H39"/>
      <c r="I39"/>
      <c r="J39"/>
      <c r="K39"/>
      <c r="L39"/>
    </row>
    <row r="40" spans="2:12" ht="15">
      <c r="B40" s="449">
        <v>10</v>
      </c>
      <c r="C40" s="449">
        <v>2</v>
      </c>
      <c r="D40" s="449">
        <v>2020</v>
      </c>
      <c r="E40" s="450"/>
      <c r="F40"/>
      <c r="G40"/>
      <c r="H40"/>
      <c r="I40"/>
      <c r="J40"/>
      <c r="K40"/>
      <c r="L40"/>
    </row>
    <row r="41" spans="2:12" ht="15">
      <c r="B41" s="449">
        <v>12</v>
      </c>
      <c r="C41" s="449">
        <v>5</v>
      </c>
      <c r="D41" s="449">
        <v>2023</v>
      </c>
      <c r="E41" s="450"/>
      <c r="F41"/>
      <c r="G41"/>
      <c r="H41"/>
      <c r="I41"/>
      <c r="J41"/>
      <c r="K41"/>
      <c r="L41"/>
    </row>
    <row r="42" spans="2:12" ht="15">
      <c r="B42" s="449">
        <v>50</v>
      </c>
      <c r="C42" s="449">
        <v>2</v>
      </c>
      <c r="D42" s="449">
        <v>2024</v>
      </c>
      <c r="E42" s="450"/>
      <c r="F42"/>
      <c r="G42"/>
      <c r="H42"/>
      <c r="I42"/>
      <c r="J42"/>
      <c r="K42"/>
      <c r="L42"/>
    </row>
    <row r="43" spans="2:12" ht="15">
      <c r="B43" s="449">
        <v>1</v>
      </c>
      <c r="C43" s="449">
        <v>13</v>
      </c>
      <c r="D43" s="449">
        <v>2022</v>
      </c>
      <c r="E43" s="450"/>
    </row>
    <row r="44" spans="2:12" ht="15"/>
    <row r="45" spans="2:12" ht="42" customHeight="1"/>
    <row r="46" spans="2:12" ht="15"/>
    <row r="47" spans="2:12" ht="15"/>
    <row r="48" spans="2:12" ht="15"/>
    <row r="49" spans="2:5" ht="15">
      <c r="B49" s="442" t="s">
        <v>288</v>
      </c>
      <c r="C49" s="444" t="s">
        <v>1912</v>
      </c>
      <c r="D49"/>
      <c r="E49"/>
    </row>
    <row r="50" spans="2:5" ht="16.5">
      <c r="B50" s="445">
        <v>42864.230636574073</v>
      </c>
      <c r="C50" s="335"/>
      <c r="D50"/>
      <c r="E50"/>
    </row>
    <row r="51" spans="2:5" ht="16.5">
      <c r="B51" s="445">
        <v>43023.854849537034</v>
      </c>
      <c r="C51" s="335"/>
      <c r="D51"/>
      <c r="E51"/>
    </row>
    <row r="52" spans="2:5" ht="16.5">
      <c r="B52" s="445">
        <v>43518.712141203701</v>
      </c>
      <c r="C52" s="335"/>
      <c r="D52"/>
      <c r="E52"/>
    </row>
    <row r="53" spans="2:5" ht="16.5">
      <c r="B53" s="446"/>
      <c r="C53" s="446"/>
      <c r="D53"/>
      <c r="E53"/>
    </row>
    <row r="54" spans="2:5" ht="15">
      <c r="B54" s="442" t="s">
        <v>288</v>
      </c>
      <c r="C54" s="444" t="s">
        <v>1913</v>
      </c>
      <c r="D54"/>
      <c r="E54"/>
    </row>
    <row r="55" spans="2:5" ht="16.5">
      <c r="B55" s="445">
        <v>42864.230636574073</v>
      </c>
      <c r="C55" s="335"/>
      <c r="D55"/>
      <c r="E55"/>
    </row>
    <row r="56" spans="2:5" ht="16.5">
      <c r="B56" s="445">
        <v>43023.854849537034</v>
      </c>
      <c r="C56" s="335"/>
      <c r="D56"/>
      <c r="E56"/>
    </row>
    <row r="57" spans="2:5" ht="16.5">
      <c r="B57" s="445">
        <v>43518.712141203701</v>
      </c>
      <c r="C57" s="335"/>
      <c r="D57"/>
      <c r="E57"/>
    </row>
    <row r="58" spans="2:5" ht="16.5">
      <c r="B58" s="446"/>
      <c r="C58" s="446"/>
      <c r="D58"/>
      <c r="E58"/>
    </row>
    <row r="59" spans="2:5" ht="15">
      <c r="B59" s="442" t="s">
        <v>288</v>
      </c>
      <c r="C59" s="444" t="s">
        <v>1914</v>
      </c>
      <c r="D59"/>
      <c r="E59"/>
    </row>
    <row r="60" spans="2:5" ht="16.5">
      <c r="B60" s="445">
        <v>42864.230636574073</v>
      </c>
      <c r="C60" s="335"/>
    </row>
    <row r="61" spans="2:5" ht="16.5">
      <c r="B61" s="445">
        <v>43023.854849537034</v>
      </c>
      <c r="C61" s="335"/>
    </row>
    <row r="62" spans="2:5" ht="16.5">
      <c r="B62" s="445">
        <v>43518.712141203701</v>
      </c>
      <c r="C62" s="335"/>
    </row>
    <row r="63" spans="2:5" ht="15"/>
    <row r="64" spans="2:5" ht="15"/>
    <row r="65" spans="2:5" ht="15"/>
    <row r="66" spans="2:5" ht="15">
      <c r="B66" s="444" t="s">
        <v>1915</v>
      </c>
      <c r="C66" s="444" t="s">
        <v>1916</v>
      </c>
      <c r="D66" s="444" t="s">
        <v>1917</v>
      </c>
      <c r="E66" s="444" t="s">
        <v>1918</v>
      </c>
    </row>
    <row r="67" spans="2:5" ht="16.5">
      <c r="B67" s="335">
        <v>2</v>
      </c>
      <c r="C67" s="335">
        <v>45</v>
      </c>
      <c r="D67" s="335">
        <v>59</v>
      </c>
      <c r="E67" s="448"/>
    </row>
    <row r="68" spans="2:5" ht="16.5">
      <c r="B68" s="335">
        <v>14</v>
      </c>
      <c r="C68" s="335">
        <v>37</v>
      </c>
      <c r="D68" s="335">
        <v>40</v>
      </c>
      <c r="E68" s="448"/>
    </row>
    <row r="69" spans="2:5" ht="16.5">
      <c r="B69" s="335">
        <v>15</v>
      </c>
      <c r="C69" s="335">
        <v>1</v>
      </c>
      <c r="D69" s="335">
        <v>32</v>
      </c>
      <c r="E69" s="448"/>
    </row>
    <row r="70" spans="2:5" ht="15"/>
    <row r="71" spans="2:5" ht="15"/>
    <row r="72" spans="2:5" ht="15"/>
    <row r="73" spans="2:5" ht="15"/>
    <row r="74" spans="2:5" ht="15"/>
    <row r="75" spans="2:5" ht="15"/>
    <row r="76" spans="2:5" ht="15"/>
    <row r="77" spans="2:5" ht="15"/>
    <row r="78" spans="2:5" ht="15"/>
    <row r="79" spans="2:5" ht="15"/>
    <row r="80" spans="2:5" ht="15"/>
    <row r="81" ht="15"/>
    <row r="82" ht="15"/>
    <row r="83" ht="15"/>
    <row r="84" ht="15"/>
    <row r="85" ht="15"/>
    <row r="86" ht="15"/>
    <row r="87" ht="15"/>
    <row r="88" ht="15"/>
    <row r="89" ht="15"/>
    <row r="90" ht="15"/>
    <row r="91" ht="15"/>
    <row r="92" ht="15"/>
    <row r="93" ht="15"/>
    <row r="94" ht="15"/>
    <row r="95" ht="15"/>
    <row r="96" ht="15"/>
    <row r="97" ht="15"/>
    <row r="98" ht="15"/>
    <row r="99" ht="15"/>
    <row r="100" ht="15"/>
    <row r="101" ht="15"/>
    <row r="102" ht="15"/>
    <row r="103" ht="15"/>
  </sheetData>
  <mergeCells count="2">
    <mergeCell ref="B8:B9"/>
    <mergeCell ref="B12:B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7E0B3-A6A3-4DB2-8DAD-6BD05BD25E32}">
  <sheetPr codeName="Planilha43">
    <tabColor rgb="FFFF0000"/>
  </sheetPr>
  <dimension ref="A1:V96"/>
  <sheetViews>
    <sheetView showGridLines="0" zoomScaleNormal="100" workbookViewId="0">
      <pane ySplit="2" topLeftCell="A3" activePane="bottomLeft" state="frozen"/>
      <selection activeCell="G12" sqref="G12"/>
      <selection pane="bottomLeft" activeCell="D26" sqref="D26"/>
    </sheetView>
  </sheetViews>
  <sheetFormatPr defaultColWidth="0" defaultRowHeight="0" customHeight="1" zeroHeight="1"/>
  <cols>
    <col min="1" max="1" width="2.28515625" style="1" customWidth="1"/>
    <col min="2" max="2" width="25.7109375" style="1" customWidth="1"/>
    <col min="3" max="6" width="20.7109375" style="1" customWidth="1"/>
    <col min="7" max="8" width="15.7109375" style="1" customWidth="1"/>
    <col min="9" max="9" width="21.42578125" style="1" customWidth="1"/>
    <col min="10" max="10" width="21.28515625" style="1" customWidth="1"/>
    <col min="11" max="11" width="15" style="1" customWidth="1"/>
    <col min="12" max="12" width="15.28515625" style="1" customWidth="1"/>
    <col min="13" max="13" width="13.28515625" style="1" customWidth="1"/>
    <col min="14" max="14" width="15.5703125" style="1" bestFit="1" customWidth="1"/>
    <col min="15" max="15" width="17.7109375" style="1" customWidth="1"/>
    <col min="16" max="17" width="9.28515625" style="1" customWidth="1"/>
    <col min="18" max="22" width="0" style="1" hidden="1" customWidth="1"/>
    <col min="23" max="16384" width="9.28515625" style="1" hidden="1"/>
  </cols>
  <sheetData>
    <row r="1" spans="2:14" s="15" customFormat="1" ht="9" customHeight="1"/>
    <row r="2" spans="2:14" s="16" customFormat="1" ht="46.5" customHeight="1" thickBot="1"/>
    <row r="3" spans="2:14" ht="15.75" thickTop="1"/>
    <row r="4" spans="2:14" ht="15.75" thickBot="1"/>
    <row r="5" spans="2:14" ht="20.25" customHeight="1">
      <c r="B5" s="374" t="s">
        <v>508</v>
      </c>
      <c r="C5" s="440"/>
      <c r="E5" s="377"/>
      <c r="F5"/>
    </row>
    <row r="6" spans="2:14" ht="23.25" customHeight="1" thickBot="1">
      <c r="B6" s="375" t="s">
        <v>1864</v>
      </c>
      <c r="C6" s="441"/>
      <c r="E6"/>
      <c r="F6"/>
    </row>
    <row r="7" spans="2:14" ht="15">
      <c r="M7"/>
    </row>
    <row r="8" spans="2:14" ht="16.5" thickBot="1">
      <c r="B8" s="361" t="s">
        <v>1470</v>
      </c>
      <c r="C8" s="361" t="s">
        <v>1469</v>
      </c>
      <c r="D8" s="361" t="s">
        <v>1468</v>
      </c>
      <c r="E8" s="361" t="s">
        <v>1467</v>
      </c>
      <c r="F8" s="361" t="s">
        <v>1466</v>
      </c>
      <c r="G8" s="361" t="s">
        <v>1465</v>
      </c>
      <c r="H8" s="361" t="s">
        <v>1464</v>
      </c>
      <c r="I8" s="376" t="s">
        <v>1463</v>
      </c>
      <c r="J8" s="361" t="s">
        <v>1462</v>
      </c>
      <c r="K8" s="361" t="s">
        <v>114</v>
      </c>
      <c r="L8" s="361" t="s">
        <v>1461</v>
      </c>
      <c r="M8"/>
    </row>
    <row r="9" spans="2:14" ht="15">
      <c r="B9" s="279">
        <v>45292.611354166664</v>
      </c>
      <c r="C9" s="51"/>
      <c r="D9" s="51"/>
      <c r="E9" s="51"/>
      <c r="F9" s="51"/>
      <c r="G9" s="51"/>
      <c r="H9" s="51"/>
      <c r="I9" s="51"/>
      <c r="J9" s="51"/>
      <c r="K9" s="10"/>
      <c r="L9" s="70"/>
      <c r="M9"/>
      <c r="N9"/>
    </row>
    <row r="10" spans="2:14" ht="15">
      <c r="B10" s="279">
        <v>45293.52</v>
      </c>
      <c r="C10" s="51"/>
      <c r="D10" s="51"/>
      <c r="E10" s="51"/>
      <c r="F10" s="51"/>
      <c r="G10" s="51"/>
      <c r="H10" s="51"/>
      <c r="I10" s="51"/>
      <c r="J10" s="51"/>
      <c r="K10" s="10"/>
      <c r="L10" s="70"/>
      <c r="M10"/>
    </row>
    <row r="11" spans="2:14" ht="15">
      <c r="B11" s="279">
        <v>45294.42864583333</v>
      </c>
      <c r="C11" s="51"/>
      <c r="D11" s="51"/>
      <c r="E11" s="51"/>
      <c r="F11" s="51"/>
      <c r="G11" s="51"/>
      <c r="H11" s="51"/>
      <c r="I11" s="51"/>
      <c r="J11" s="51"/>
      <c r="K11" s="10"/>
      <c r="L11" s="70"/>
      <c r="M11"/>
    </row>
    <row r="12" spans="2:14" ht="15">
      <c r="B12" s="279">
        <v>45295.337291666663</v>
      </c>
      <c r="C12" s="51"/>
      <c r="D12" s="51"/>
      <c r="E12" s="51"/>
      <c r="F12" s="51"/>
      <c r="G12" s="51"/>
      <c r="H12" s="51"/>
      <c r="I12" s="51"/>
      <c r="J12" s="51"/>
      <c r="K12" s="10"/>
      <c r="L12" s="70"/>
      <c r="M12"/>
      <c r="N12"/>
    </row>
    <row r="13" spans="2:14" ht="15">
      <c r="B13" s="279">
        <v>45296.245937500003</v>
      </c>
      <c r="C13" s="51"/>
      <c r="D13" s="51"/>
      <c r="E13" s="51"/>
      <c r="F13" s="51"/>
      <c r="G13" s="51"/>
      <c r="H13" s="51"/>
      <c r="I13" s="51"/>
      <c r="J13" s="51"/>
      <c r="K13" s="10"/>
      <c r="L13" s="70"/>
      <c r="M13"/>
      <c r="N13"/>
    </row>
    <row r="14" spans="2:14" ht="15">
      <c r="B14" s="279">
        <v>45297.154583333337</v>
      </c>
      <c r="C14" s="51"/>
      <c r="D14" s="51"/>
      <c r="E14" s="51"/>
      <c r="F14" s="51"/>
      <c r="G14" s="51"/>
      <c r="H14" s="51"/>
      <c r="I14" s="51"/>
      <c r="J14" s="51"/>
      <c r="K14" s="10"/>
      <c r="L14" s="70"/>
      <c r="M14"/>
      <c r="N14"/>
    </row>
    <row r="15" spans="2:14" ht="15">
      <c r="B15" s="279">
        <v>45298.06322916667</v>
      </c>
      <c r="C15" s="51"/>
      <c r="D15" s="51"/>
      <c r="E15" s="51"/>
      <c r="F15" s="51"/>
      <c r="G15" s="51"/>
      <c r="H15" s="51"/>
      <c r="I15" s="51"/>
      <c r="J15" s="51"/>
      <c r="K15" s="10"/>
      <c r="L15" s="70"/>
      <c r="M15"/>
      <c r="N15"/>
    </row>
    <row r="16" spans="2:14" ht="15">
      <c r="B16" s="279">
        <v>45298.971875000003</v>
      </c>
      <c r="C16" s="51"/>
      <c r="D16" s="51"/>
      <c r="E16" s="51"/>
      <c r="F16" s="51"/>
      <c r="G16" s="51"/>
      <c r="H16" s="51"/>
      <c r="I16" s="51"/>
      <c r="J16" s="51"/>
      <c r="K16" s="10"/>
      <c r="L16" s="70"/>
      <c r="M16"/>
      <c r="N16"/>
    </row>
    <row r="17" spans="2:14" ht="15">
      <c r="B17" s="279">
        <v>45299.880520833336</v>
      </c>
      <c r="C17" s="51"/>
      <c r="D17" s="51"/>
      <c r="E17" s="51"/>
      <c r="F17" s="51"/>
      <c r="G17" s="51"/>
      <c r="H17" s="51"/>
      <c r="I17" s="51"/>
      <c r="J17" s="51"/>
      <c r="K17" s="10"/>
      <c r="L17" s="70"/>
      <c r="M17"/>
      <c r="N17"/>
    </row>
    <row r="18" spans="2:14" ht="15">
      <c r="B18" s="279">
        <v>45300.789166666669</v>
      </c>
      <c r="C18" s="51"/>
      <c r="D18" s="51"/>
      <c r="E18" s="51"/>
      <c r="F18" s="51"/>
      <c r="G18" s="51"/>
      <c r="H18" s="51"/>
      <c r="I18" s="51"/>
      <c r="J18" s="51"/>
      <c r="K18" s="10"/>
      <c r="L18" s="70"/>
      <c r="M18"/>
      <c r="N18"/>
    </row>
    <row r="19" spans="2:14" ht="15">
      <c r="B19" s="279">
        <v>45301.697812500002</v>
      </c>
      <c r="C19" s="51"/>
      <c r="D19" s="51"/>
      <c r="E19" s="51"/>
      <c r="F19" s="51"/>
      <c r="G19" s="51"/>
      <c r="H19" s="51"/>
      <c r="I19" s="51"/>
      <c r="J19" s="51"/>
      <c r="K19" s="10"/>
      <c r="L19" s="70"/>
      <c r="M19"/>
      <c r="N19"/>
    </row>
    <row r="20" spans="2:14" ht="15">
      <c r="B20" s="279">
        <v>45302.606458333335</v>
      </c>
      <c r="C20" s="51"/>
      <c r="D20" s="51"/>
      <c r="E20" s="51"/>
      <c r="F20" s="51"/>
      <c r="G20" s="51"/>
      <c r="H20" s="51"/>
      <c r="I20" s="51"/>
      <c r="J20" s="51"/>
      <c r="K20" s="10"/>
      <c r="L20" s="70"/>
      <c r="M20"/>
      <c r="N20"/>
    </row>
    <row r="21" spans="2:14" ht="15">
      <c r="B21" s="279">
        <v>45303.515104166669</v>
      </c>
      <c r="C21" s="51"/>
      <c r="D21" s="51"/>
      <c r="E21" s="51"/>
      <c r="F21" s="51"/>
      <c r="G21" s="51"/>
      <c r="H21" s="51"/>
      <c r="I21" s="51"/>
      <c r="J21" s="51"/>
      <c r="K21" s="10"/>
      <c r="L21" s="70"/>
      <c r="M21"/>
      <c r="N21"/>
    </row>
    <row r="22" spans="2:14" ht="15">
      <c r="B22" s="279">
        <v>45304.423750000002</v>
      </c>
      <c r="C22" s="51"/>
      <c r="D22" s="51"/>
      <c r="E22" s="51"/>
      <c r="F22" s="51"/>
      <c r="G22" s="51"/>
      <c r="H22" s="51"/>
      <c r="I22" s="51"/>
      <c r="J22" s="51"/>
      <c r="K22" s="10"/>
      <c r="L22" s="70"/>
      <c r="M22"/>
      <c r="N22"/>
    </row>
    <row r="23" spans="2:14" ht="15">
      <c r="B23" s="279">
        <v>45305.332395833335</v>
      </c>
      <c r="C23" s="51"/>
      <c r="D23" s="51"/>
      <c r="E23" s="51"/>
      <c r="F23" s="51"/>
      <c r="G23" s="51"/>
      <c r="H23" s="51"/>
      <c r="I23" s="51"/>
      <c r="J23" s="51"/>
      <c r="K23" s="10"/>
      <c r="L23" s="70"/>
      <c r="M23"/>
      <c r="N23"/>
    </row>
    <row r="24" spans="2:14" ht="15">
      <c r="B24" s="279">
        <v>45306.241041666668</v>
      </c>
      <c r="C24" s="51"/>
      <c r="D24" s="51"/>
      <c r="E24" s="51"/>
      <c r="F24" s="51"/>
      <c r="G24" s="51"/>
      <c r="H24" s="51"/>
      <c r="I24" s="51"/>
      <c r="J24" s="51"/>
      <c r="K24" s="10"/>
      <c r="L24" s="70"/>
    </row>
    <row r="25" spans="2:14" ht="15"/>
    <row r="26" spans="2:14" ht="15"/>
    <row r="27" spans="2:14" ht="15"/>
    <row r="28" spans="2:14" ht="15"/>
    <row r="29" spans="2:14" ht="15"/>
    <row r="30" spans="2:14" ht="15"/>
    <row r="31" spans="2:14" ht="15"/>
    <row r="32" spans="2:14" ht="15"/>
    <row r="33" ht="15"/>
    <row r="34" ht="15"/>
    <row r="35" ht="15"/>
    <row r="36" ht="15"/>
    <row r="37" ht="15"/>
    <row r="38" ht="15"/>
    <row r="39" ht="15"/>
    <row r="40" ht="15"/>
    <row r="41" ht="15"/>
    <row r="42" ht="15"/>
    <row r="43" ht="15"/>
    <row r="44" ht="15"/>
    <row r="45" ht="15"/>
    <row r="46" ht="15"/>
    <row r="47" ht="15"/>
    <row r="48" ht="15"/>
    <row r="49" ht="15"/>
    <row r="50" ht="15"/>
    <row r="51" ht="15"/>
    <row r="52" ht="15"/>
    <row r="53" ht="15"/>
    <row r="54" ht="15"/>
    <row r="55" ht="15"/>
    <row r="56" ht="15"/>
    <row r="57" ht="15"/>
    <row r="58" ht="15"/>
    <row r="59" ht="15"/>
    <row r="60" ht="15"/>
    <row r="61" ht="15"/>
    <row r="62" ht="15"/>
    <row r="63" ht="15"/>
    <row r="64" ht="15"/>
    <row r="65" ht="15"/>
    <row r="66" ht="15"/>
    <row r="67" ht="15"/>
    <row r="68" ht="15"/>
    <row r="69" ht="15"/>
    <row r="70" ht="15"/>
    <row r="71" ht="15"/>
    <row r="72" ht="15"/>
    <row r="73" ht="15"/>
    <row r="74" ht="15"/>
    <row r="75" ht="15"/>
    <row r="76" ht="15"/>
    <row r="77" ht="15"/>
    <row r="78" ht="15"/>
    <row r="79" ht="15"/>
    <row r="80" ht="15"/>
    <row r="81" ht="15"/>
    <row r="82" ht="15"/>
    <row r="83" ht="15"/>
    <row r="84" ht="15"/>
    <row r="85" ht="15"/>
    <row r="86" ht="15"/>
    <row r="87" ht="15"/>
    <row r="88" ht="15"/>
    <row r="89" ht="15"/>
    <row r="90" ht="15"/>
    <row r="91" ht="15"/>
    <row r="92" ht="15"/>
    <row r="93" ht="15"/>
    <row r="94" ht="15"/>
    <row r="95" ht="15"/>
    <row r="96" ht="15"/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F15F5-C671-4F1C-BBFE-3E3D84BE93EA}">
  <sheetPr codeName="Planilha44"/>
  <dimension ref="A1:V116"/>
  <sheetViews>
    <sheetView showGridLines="0" zoomScale="90" zoomScaleNormal="90" workbookViewId="0">
      <pane ySplit="2" topLeftCell="A3" activePane="bottomLeft" state="frozen"/>
      <selection activeCell="G12" sqref="G12"/>
      <selection pane="bottomLeft" activeCell="D8" sqref="D8:E16"/>
    </sheetView>
  </sheetViews>
  <sheetFormatPr defaultColWidth="0" defaultRowHeight="0" customHeight="1" zeroHeight="1"/>
  <cols>
    <col min="1" max="1" width="2.28515625" style="1" customWidth="1"/>
    <col min="2" max="2" width="15.85546875" style="1" customWidth="1"/>
    <col min="3" max="3" width="19" style="1" bestFit="1" customWidth="1"/>
    <col min="4" max="4" width="16.42578125" style="1" bestFit="1" customWidth="1"/>
    <col min="5" max="5" width="14.85546875" style="1" customWidth="1"/>
    <col min="6" max="6" width="10.7109375" style="1" customWidth="1"/>
    <col min="7" max="7" width="16.42578125" style="1" bestFit="1" customWidth="1"/>
    <col min="8" max="8" width="20.5703125" style="1" customWidth="1"/>
    <col min="9" max="9" width="16.7109375" style="1" bestFit="1" customWidth="1"/>
    <col min="10" max="10" width="19.85546875" style="1" bestFit="1" customWidth="1"/>
    <col min="11" max="11" width="23.28515625" style="1" bestFit="1" customWidth="1"/>
    <col min="12" max="12" width="16.28515625" style="1" bestFit="1" customWidth="1"/>
    <col min="13" max="13" width="13.28515625" style="1" customWidth="1"/>
    <col min="14" max="14" width="15.5703125" style="1" bestFit="1" customWidth="1"/>
    <col min="15" max="15" width="17.7109375" style="1" customWidth="1"/>
    <col min="16" max="17" width="9.28515625" style="1" customWidth="1"/>
    <col min="18" max="22" width="0" style="1" hidden="1" customWidth="1"/>
    <col min="23" max="16384" width="9.28515625" style="1" hidden="1"/>
  </cols>
  <sheetData>
    <row r="1" spans="2:5" s="15" customFormat="1" ht="9" customHeight="1"/>
    <row r="2" spans="2:5" s="16" customFormat="1" ht="46.5" customHeight="1" thickBot="1"/>
    <row r="3" spans="2:5" ht="15.75" thickTop="1"/>
    <row r="4" spans="2:5" ht="15"/>
    <row r="5" spans="2:5" ht="15"/>
    <row r="6" spans="2:5" ht="15"/>
    <row r="7" spans="2:5" ht="15.75" thickBot="1">
      <c r="B7" s="378" t="s">
        <v>343</v>
      </c>
      <c r="C7" s="378" t="s">
        <v>1460</v>
      </c>
      <c r="D7" s="378" t="s">
        <v>1459</v>
      </c>
      <c r="E7" s="378" t="s">
        <v>1458</v>
      </c>
    </row>
    <row r="8" spans="2:5" ht="15">
      <c r="B8" s="58">
        <v>44969</v>
      </c>
      <c r="C8" s="177">
        <v>12</v>
      </c>
      <c r="D8" s="172"/>
      <c r="E8" s="172"/>
    </row>
    <row r="9" spans="2:5" ht="15">
      <c r="B9" s="58">
        <v>44938</v>
      </c>
      <c r="C9" s="177">
        <v>11</v>
      </c>
      <c r="D9" s="172"/>
      <c r="E9" s="172"/>
    </row>
    <row r="10" spans="2:5" ht="15">
      <c r="B10" s="58">
        <v>45029</v>
      </c>
      <c r="C10" s="177">
        <v>10</v>
      </c>
      <c r="D10" s="172"/>
      <c r="E10" s="172"/>
    </row>
    <row r="11" spans="2:5" ht="15">
      <c r="B11" s="58">
        <v>44941</v>
      </c>
      <c r="C11" s="177">
        <v>9</v>
      </c>
      <c r="D11" s="172"/>
      <c r="E11" s="172"/>
    </row>
    <row r="12" spans="2:5" ht="15">
      <c r="B12" s="58">
        <v>44941</v>
      </c>
      <c r="C12" s="177">
        <v>0</v>
      </c>
      <c r="D12" s="172"/>
      <c r="E12" s="172"/>
    </row>
    <row r="13" spans="2:5" ht="15">
      <c r="B13" s="58">
        <v>44942</v>
      </c>
      <c r="C13" s="177">
        <v>7</v>
      </c>
      <c r="D13" s="172"/>
      <c r="E13" s="172"/>
    </row>
    <row r="14" spans="2:5" ht="15">
      <c r="B14" s="58">
        <v>44976</v>
      </c>
      <c r="C14" s="177">
        <v>-9</v>
      </c>
      <c r="D14" s="172"/>
      <c r="E14" s="172"/>
    </row>
    <row r="15" spans="2:5" ht="15">
      <c r="B15" s="58">
        <v>44946</v>
      </c>
      <c r="C15" s="177">
        <v>-8</v>
      </c>
      <c r="D15" s="172"/>
      <c r="E15" s="172"/>
    </row>
    <row r="16" spans="2:5" ht="15">
      <c r="B16" s="58">
        <v>44945</v>
      </c>
      <c r="C16" s="177">
        <v>-7</v>
      </c>
      <c r="D16" s="172"/>
      <c r="E16" s="172"/>
    </row>
    <row r="17" ht="15"/>
    <row r="18" ht="15"/>
    <row r="19" ht="15"/>
    <row r="20" ht="15"/>
    <row r="21" ht="15"/>
    <row r="22" ht="15"/>
    <row r="23" ht="15"/>
    <row r="24" ht="15"/>
    <row r="25" ht="15"/>
    <row r="26" ht="15"/>
    <row r="27" ht="15"/>
    <row r="28" ht="15"/>
    <row r="29" ht="15"/>
    <row r="30" ht="15"/>
    <row r="31" ht="15"/>
    <row r="32" ht="15"/>
    <row r="33" ht="15"/>
    <row r="34" ht="15"/>
    <row r="35" ht="15"/>
    <row r="36" ht="15"/>
    <row r="37" ht="15"/>
    <row r="38" ht="15"/>
    <row r="39" ht="15"/>
    <row r="40" ht="15"/>
    <row r="41" ht="15"/>
    <row r="42" ht="15"/>
    <row r="43" ht="15"/>
    <row r="44" ht="15"/>
    <row r="45" ht="15"/>
    <row r="46" ht="15"/>
    <row r="47" ht="15"/>
    <row r="48" ht="15"/>
    <row r="49" ht="15"/>
    <row r="50" ht="15"/>
    <row r="51" ht="15"/>
    <row r="52" ht="15"/>
    <row r="53" ht="15"/>
    <row r="54" ht="15"/>
    <row r="55" ht="15"/>
    <row r="56" ht="15"/>
    <row r="57" ht="15"/>
    <row r="58" ht="15"/>
    <row r="59" ht="15"/>
    <row r="60" ht="15"/>
    <row r="61" ht="15"/>
    <row r="62" ht="15"/>
    <row r="63" ht="15"/>
    <row r="64" ht="15"/>
    <row r="65" ht="15"/>
    <row r="66" ht="15"/>
    <row r="67" ht="15"/>
    <row r="68" ht="15"/>
    <row r="69" ht="15"/>
    <row r="70" ht="15"/>
    <row r="71" ht="15"/>
    <row r="72" ht="15"/>
    <row r="73" ht="15"/>
    <row r="74" ht="15"/>
    <row r="75" ht="15"/>
    <row r="76" ht="15"/>
    <row r="77" ht="15"/>
    <row r="78" ht="15"/>
    <row r="79" ht="15"/>
    <row r="80" ht="15"/>
    <row r="81" ht="15"/>
    <row r="82" ht="15"/>
    <row r="83" ht="15"/>
    <row r="84" ht="15"/>
    <row r="85" ht="15"/>
    <row r="86" ht="15"/>
    <row r="87" ht="15"/>
    <row r="88" ht="15"/>
    <row r="89" ht="15"/>
    <row r="90" ht="15"/>
    <row r="91" ht="15"/>
    <row r="92" ht="15"/>
    <row r="93" ht="15"/>
    <row r="94" ht="15"/>
    <row r="95" ht="15"/>
    <row r="96" ht="15"/>
    <row r="97" ht="15"/>
    <row r="98" ht="15"/>
    <row r="99" ht="15"/>
    <row r="100" ht="15"/>
    <row r="101" ht="15"/>
    <row r="102" ht="15"/>
    <row r="103" ht="15"/>
    <row r="104" ht="15"/>
    <row r="105" ht="15"/>
    <row r="106" ht="15"/>
    <row r="107" ht="15"/>
    <row r="108" ht="15"/>
    <row r="109" ht="15"/>
    <row r="110" ht="15"/>
    <row r="111" ht="15"/>
    <row r="112" ht="15"/>
    <row r="113" ht="15"/>
    <row r="114" ht="15"/>
    <row r="115" ht="15"/>
    <row r="116" ht="15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1097-64A8-4781-940E-C2B3FA65AC54}">
  <sheetPr codeName="Planilha4"/>
  <dimension ref="A1:I20"/>
  <sheetViews>
    <sheetView workbookViewId="0">
      <selection activeCell="F30" sqref="F30"/>
    </sheetView>
  </sheetViews>
  <sheetFormatPr defaultColWidth="9.28515625" defaultRowHeight="15"/>
  <cols>
    <col min="1" max="1" width="10.28515625" style="1" customWidth="1"/>
    <col min="2" max="2" width="35.42578125" style="1" bestFit="1" customWidth="1"/>
    <col min="3" max="3" width="14.28515625" style="1" customWidth="1"/>
    <col min="4" max="4" width="16.7109375" style="1" customWidth="1"/>
    <col min="5" max="5" width="17.5703125" style="1" customWidth="1"/>
    <col min="6" max="6" width="35.5703125" style="1" bestFit="1" customWidth="1"/>
    <col min="7" max="7" width="22.7109375" style="1" customWidth="1"/>
    <col min="8" max="8" width="14.7109375" style="1" customWidth="1"/>
    <col min="9" max="9" width="18.7109375" style="1" customWidth="1"/>
    <col min="10" max="16384" width="9.28515625" style="1"/>
  </cols>
  <sheetData>
    <row r="1" spans="1:9">
      <c r="A1"/>
      <c r="B1"/>
      <c r="C1"/>
      <c r="D1"/>
      <c r="E1"/>
      <c r="F1"/>
      <c r="G1"/>
      <c r="H1"/>
      <c r="I1"/>
    </row>
    <row r="2" spans="1:9">
      <c r="A2" t="s">
        <v>1957</v>
      </c>
      <c r="B2"/>
      <c r="C2"/>
      <c r="D2"/>
      <c r="E2"/>
      <c r="F2"/>
      <c r="G2"/>
      <c r="H2"/>
      <c r="I2"/>
    </row>
    <row r="3" spans="1:9">
      <c r="A3" t="s">
        <v>1721</v>
      </c>
      <c r="B3"/>
      <c r="C3"/>
      <c r="D3"/>
      <c r="E3"/>
      <c r="F3"/>
      <c r="G3"/>
      <c r="H3"/>
      <c r="I3"/>
    </row>
    <row r="4" spans="1:9">
      <c r="A4"/>
      <c r="B4"/>
      <c r="C4"/>
      <c r="D4"/>
      <c r="E4"/>
      <c r="F4"/>
      <c r="G4"/>
      <c r="H4"/>
      <c r="I4"/>
    </row>
    <row r="5" spans="1:9">
      <c r="A5" t="s">
        <v>115</v>
      </c>
      <c r="B5" t="s">
        <v>116</v>
      </c>
      <c r="C5" t="s">
        <v>117</v>
      </c>
      <c r="D5" t="s">
        <v>118</v>
      </c>
      <c r="E5" t="s">
        <v>119</v>
      </c>
      <c r="F5" t="s">
        <v>120</v>
      </c>
      <c r="G5" t="s">
        <v>1722</v>
      </c>
      <c r="H5" t="s">
        <v>1723</v>
      </c>
      <c r="I5" t="s">
        <v>121</v>
      </c>
    </row>
    <row r="6" spans="1:9">
      <c r="A6" t="s">
        <v>122</v>
      </c>
      <c r="B6" t="s">
        <v>123</v>
      </c>
      <c r="C6">
        <v>405</v>
      </c>
      <c r="D6">
        <v>215.6</v>
      </c>
      <c r="E6">
        <v>43539</v>
      </c>
      <c r="F6">
        <v>43540</v>
      </c>
      <c r="G6">
        <v>0.67058823529412004</v>
      </c>
      <c r="H6">
        <v>0.86918433271871909</v>
      </c>
      <c r="I6">
        <f t="shared" ref="I6:I12" si="0">C6*D6*H6</f>
        <v>75895.437564333115</v>
      </c>
    </row>
    <row r="7" spans="1:9">
      <c r="A7" t="s">
        <v>124</v>
      </c>
      <c r="B7" t="s">
        <v>125</v>
      </c>
      <c r="C7">
        <v>300</v>
      </c>
      <c r="D7">
        <v>853</v>
      </c>
      <c r="E7">
        <v>43485</v>
      </c>
      <c r="F7">
        <v>43486</v>
      </c>
      <c r="G7">
        <v>0.64285714285714002</v>
      </c>
      <c r="H7">
        <v>0.76180238882401274</v>
      </c>
      <c r="I7">
        <f t="shared" si="0"/>
        <v>194945.23130006486</v>
      </c>
    </row>
    <row r="8" spans="1:9">
      <c r="A8" t="s">
        <v>126</v>
      </c>
      <c r="B8" t="s">
        <v>127</v>
      </c>
      <c r="C8">
        <v>5938</v>
      </c>
      <c r="D8">
        <v>10</v>
      </c>
      <c r="E8">
        <v>43698</v>
      </c>
      <c r="F8">
        <v>43699</v>
      </c>
      <c r="G8">
        <v>0.84677680596047999</v>
      </c>
      <c r="H8">
        <v>0.9822318347513066</v>
      </c>
      <c r="I8">
        <f t="shared" si="0"/>
        <v>58324.926347532586</v>
      </c>
    </row>
    <row r="9" spans="1:9">
      <c r="A9" t="s">
        <v>128</v>
      </c>
      <c r="B9" t="s">
        <v>129</v>
      </c>
      <c r="C9">
        <v>5059</v>
      </c>
      <c r="D9">
        <v>10</v>
      </c>
      <c r="E9">
        <v>43666</v>
      </c>
      <c r="F9">
        <v>43667</v>
      </c>
      <c r="G9">
        <v>0.78967215701909999</v>
      </c>
      <c r="H9">
        <v>6.2321286966345202E-2</v>
      </c>
      <c r="I9">
        <f t="shared" si="0"/>
        <v>3152.8339076274037</v>
      </c>
    </row>
    <row r="10" spans="1:9">
      <c r="A10" t="s">
        <v>130</v>
      </c>
      <c r="B10" t="s">
        <v>123</v>
      </c>
      <c r="C10">
        <v>405</v>
      </c>
      <c r="D10">
        <v>215</v>
      </c>
      <c r="E10">
        <v>43634</v>
      </c>
      <c r="F10">
        <v>43636</v>
      </c>
      <c r="G10">
        <v>0.67058823529412004</v>
      </c>
      <c r="H10">
        <v>0.73341836846186526</v>
      </c>
      <c r="I10">
        <f t="shared" si="0"/>
        <v>63862.404433816919</v>
      </c>
    </row>
    <row r="11" spans="1:9">
      <c r="A11" t="s">
        <v>131</v>
      </c>
      <c r="B11" t="s">
        <v>125</v>
      </c>
      <c r="C11">
        <v>300</v>
      </c>
      <c r="D11">
        <v>853</v>
      </c>
      <c r="E11">
        <v>43626</v>
      </c>
      <c r="F11">
        <v>43628</v>
      </c>
      <c r="G11">
        <v>0.64285714285714002</v>
      </c>
      <c r="H11">
        <v>0.9583645142776489</v>
      </c>
      <c r="I11">
        <f t="shared" si="0"/>
        <v>245245.47920365035</v>
      </c>
    </row>
    <row r="12" spans="1:9">
      <c r="A12" t="s">
        <v>126</v>
      </c>
      <c r="B12" t="s">
        <v>127</v>
      </c>
      <c r="C12">
        <v>5938</v>
      </c>
      <c r="D12">
        <v>10</v>
      </c>
      <c r="E12">
        <v>43727</v>
      </c>
      <c r="F12">
        <v>43730</v>
      </c>
      <c r="G12">
        <v>0.84677680596047999</v>
      </c>
      <c r="H12">
        <v>0.93620387812414352</v>
      </c>
      <c r="I12">
        <f t="shared" si="0"/>
        <v>55591.786283011643</v>
      </c>
    </row>
    <row r="13" spans="1:9" s="14" customFormat="1" ht="15.75">
      <c r="A13" s="12"/>
      <c r="B13" s="12"/>
      <c r="C13" s="12"/>
      <c r="D13" s="12"/>
      <c r="E13" s="12"/>
      <c r="F13" s="12"/>
      <c r="G13" s="13"/>
      <c r="H13" s="12"/>
    </row>
    <row r="14" spans="1:9" s="14" customFormat="1" ht="15.75">
      <c r="A14" s="12"/>
      <c r="B14" s="12"/>
      <c r="C14" s="12"/>
      <c r="D14" s="12"/>
      <c r="E14" s="12"/>
      <c r="F14" s="12"/>
      <c r="G14" s="13"/>
      <c r="H14" s="12"/>
    </row>
    <row r="15" spans="1:9" s="14" customFormat="1" ht="15.75">
      <c r="A15" s="12"/>
      <c r="B15" s="12"/>
      <c r="C15" s="12"/>
      <c r="D15" s="12"/>
      <c r="E15" s="12"/>
      <c r="F15" s="12"/>
      <c r="G15" s="13"/>
      <c r="H15" s="12"/>
    </row>
    <row r="16" spans="1:9" s="14" customFormat="1" ht="15.75">
      <c r="A16" s="12"/>
      <c r="B16" s="12"/>
      <c r="C16" s="12"/>
      <c r="D16" s="12"/>
      <c r="E16" s="12"/>
      <c r="F16" s="12"/>
      <c r="G16" s="13"/>
      <c r="H16" s="12"/>
    </row>
    <row r="17" spans="1:8" s="14" customFormat="1" ht="15.75">
      <c r="A17" s="12"/>
      <c r="B17" s="12"/>
      <c r="C17" s="12"/>
      <c r="D17" s="12"/>
      <c r="E17" s="12"/>
      <c r="F17" s="12"/>
      <c r="G17" s="13"/>
      <c r="H17" s="12"/>
    </row>
    <row r="18" spans="1:8" s="14" customFormat="1" ht="15.75">
      <c r="A18" s="12"/>
      <c r="B18" s="12"/>
      <c r="C18" s="12"/>
      <c r="D18" s="12"/>
      <c r="E18" s="12"/>
      <c r="F18" s="12"/>
      <c r="G18" s="13"/>
      <c r="H18" s="12"/>
    </row>
    <row r="19" spans="1:8" s="14" customFormat="1" ht="12.75"/>
    <row r="20" spans="1:8" s="14" customFormat="1" ht="12.75"/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EFAAE-F4C6-46C4-BFF0-2B39E6140682}">
  <sheetPr codeName="Planilha45"/>
  <dimension ref="A1:W225"/>
  <sheetViews>
    <sheetView showGridLines="0" zoomScaleNormal="100" workbookViewId="0">
      <pane ySplit="2" topLeftCell="A3" activePane="bottomLeft" state="frozen"/>
      <selection activeCell="G12" sqref="G12"/>
      <selection pane="bottomLeft" activeCell="H6" sqref="H6"/>
    </sheetView>
  </sheetViews>
  <sheetFormatPr defaultColWidth="0" defaultRowHeight="0" customHeight="1" zeroHeight="1"/>
  <cols>
    <col min="1" max="1" width="2.28515625" style="1" customWidth="1"/>
    <col min="2" max="2" width="20" style="1" bestFit="1" customWidth="1"/>
    <col min="3" max="3" width="19" style="1" bestFit="1" customWidth="1"/>
    <col min="4" max="4" width="22.28515625" style="1" customWidth="1"/>
    <col min="5" max="5" width="5.85546875" style="1" customWidth="1"/>
    <col min="6" max="6" width="7" style="1" customWidth="1"/>
    <col min="7" max="7" width="26.5703125" style="1" customWidth="1"/>
    <col min="8" max="8" width="37.42578125" style="1" customWidth="1"/>
    <col min="9" max="9" width="18.7109375" style="1" customWidth="1"/>
    <col min="10" max="10" width="26.85546875" style="1" customWidth="1"/>
    <col min="11" max="11" width="23.28515625" style="1" bestFit="1" customWidth="1"/>
    <col min="12" max="12" width="21.140625" style="1" customWidth="1"/>
    <col min="13" max="13" width="13.28515625" style="1" customWidth="1"/>
    <col min="14" max="14" width="15.5703125" style="1" bestFit="1" customWidth="1"/>
    <col min="15" max="15" width="17.7109375" style="1" customWidth="1"/>
    <col min="16" max="17" width="9.28515625" style="1" customWidth="1"/>
    <col min="18" max="23" width="0" style="1" hidden="1" customWidth="1"/>
    <col min="24" max="16384" width="9.28515625" style="1" hidden="1"/>
  </cols>
  <sheetData>
    <row r="1" spans="2:12" s="15" customFormat="1" ht="9" customHeight="1"/>
    <row r="2" spans="2:12" s="16" customFormat="1" ht="46.5" customHeight="1" thickBot="1"/>
    <row r="3" spans="2:12" ht="15.75" thickTop="1"/>
    <row r="4" spans="2:12" ht="31.5" customHeight="1">
      <c r="G4" s="460" t="s">
        <v>1932</v>
      </c>
    </row>
    <row r="5" spans="2:12" ht="30.75" thickBot="1">
      <c r="B5" s="603" t="s">
        <v>1457</v>
      </c>
      <c r="C5" s="603"/>
      <c r="D5" s="603"/>
      <c r="G5" s="454" t="s">
        <v>1929</v>
      </c>
      <c r="H5" s="459" t="s">
        <v>1738</v>
      </c>
      <c r="J5" s="378" t="s">
        <v>1456</v>
      </c>
      <c r="K5" s="378" t="s">
        <v>1455</v>
      </c>
      <c r="L5" s="378" t="s">
        <v>1454</v>
      </c>
    </row>
    <row r="6" spans="2:12" ht="15.75" thickBot="1">
      <c r="B6" s="378" t="s">
        <v>1435</v>
      </c>
      <c r="C6" s="378" t="s">
        <v>1453</v>
      </c>
      <c r="D6" s="378" t="s">
        <v>1433</v>
      </c>
      <c r="G6" s="455">
        <v>45292</v>
      </c>
      <c r="H6" s="456" t="s">
        <v>1924</v>
      </c>
      <c r="J6" s="171" t="s">
        <v>1452</v>
      </c>
      <c r="K6" s="171" t="s">
        <v>1451</v>
      </c>
      <c r="L6" s="175" t="s">
        <v>1450</v>
      </c>
    </row>
    <row r="7" spans="2:12" ht="15">
      <c r="B7" s="461">
        <v>45292</v>
      </c>
      <c r="C7" s="33">
        <v>200</v>
      </c>
      <c r="D7" s="172"/>
      <c r="G7" s="457">
        <v>45334</v>
      </c>
      <c r="H7" s="458" t="s">
        <v>1925</v>
      </c>
      <c r="J7" s="171">
        <v>2</v>
      </c>
      <c r="K7" s="171" t="s">
        <v>1449</v>
      </c>
      <c r="L7" s="175">
        <v>1000001</v>
      </c>
    </row>
    <row r="8" spans="2:12" ht="15">
      <c r="B8" s="461">
        <v>45474</v>
      </c>
      <c r="C8" s="33">
        <v>100</v>
      </c>
      <c r="D8" s="172"/>
      <c r="G8" s="455">
        <v>45335</v>
      </c>
      <c r="H8" s="456" t="s">
        <v>1925</v>
      </c>
      <c r="J8" s="171">
        <v>3</v>
      </c>
      <c r="K8" s="171" t="s">
        <v>1448</v>
      </c>
      <c r="L8" s="175" t="s">
        <v>1447</v>
      </c>
    </row>
    <row r="9" spans="2:12" ht="15">
      <c r="B9" s="461">
        <v>45474</v>
      </c>
      <c r="C9" s="33">
        <v>-100</v>
      </c>
      <c r="D9" s="172"/>
      <c r="G9" s="457">
        <v>45380</v>
      </c>
      <c r="H9" s="458" t="s">
        <v>1926</v>
      </c>
      <c r="J9" s="171">
        <v>4</v>
      </c>
      <c r="K9" s="171" t="s">
        <v>1446</v>
      </c>
      <c r="L9" s="175" t="s">
        <v>1445</v>
      </c>
    </row>
    <row r="10" spans="2:12" ht="15">
      <c r="B10" s="461">
        <v>45657</v>
      </c>
      <c r="C10" s="33">
        <v>-200</v>
      </c>
      <c r="D10" s="172"/>
      <c r="G10" s="455">
        <v>45403</v>
      </c>
      <c r="H10" s="456" t="s">
        <v>1432</v>
      </c>
      <c r="J10" s="171">
        <v>5</v>
      </c>
      <c r="K10" s="171" t="s">
        <v>1444</v>
      </c>
      <c r="L10" s="175" t="s">
        <v>1443</v>
      </c>
    </row>
    <row r="11" spans="2:12" ht="15">
      <c r="G11" s="457">
        <v>45413</v>
      </c>
      <c r="H11" s="458" t="s">
        <v>1429</v>
      </c>
      <c r="J11" s="171">
        <v>6</v>
      </c>
      <c r="K11" s="171" t="s">
        <v>1442</v>
      </c>
      <c r="L11" s="175" t="s">
        <v>1441</v>
      </c>
    </row>
    <row r="12" spans="2:12" ht="15">
      <c r="G12" s="455">
        <v>45442</v>
      </c>
      <c r="H12" s="456" t="s">
        <v>1424</v>
      </c>
      <c r="J12" s="171">
        <v>7</v>
      </c>
      <c r="K12" s="171" t="s">
        <v>1440</v>
      </c>
      <c r="L12" s="175" t="s">
        <v>1439</v>
      </c>
    </row>
    <row r="13" spans="2:12" ht="15">
      <c r="B13" s="176" t="s">
        <v>1438</v>
      </c>
      <c r="C13" s="176"/>
      <c r="D13" s="176"/>
      <c r="G13" s="457">
        <v>45542</v>
      </c>
      <c r="H13" s="458" t="s">
        <v>1927</v>
      </c>
      <c r="J13" s="171">
        <v>11</v>
      </c>
      <c r="K13" s="171" t="s">
        <v>1437</v>
      </c>
      <c r="L13" s="175" t="s">
        <v>1436</v>
      </c>
    </row>
    <row r="14" spans="2:12" ht="22.5" thickBot="1">
      <c r="B14" s="378" t="s">
        <v>1435</v>
      </c>
      <c r="C14" s="378" t="s">
        <v>1434</v>
      </c>
      <c r="D14" s="378" t="s">
        <v>1433</v>
      </c>
      <c r="G14" s="455">
        <v>45577</v>
      </c>
      <c r="H14" s="456" t="s">
        <v>1930</v>
      </c>
      <c r="J14" s="171">
        <v>12</v>
      </c>
      <c r="K14" s="171" t="s">
        <v>1431</v>
      </c>
      <c r="L14" s="175" t="s">
        <v>1430</v>
      </c>
    </row>
    <row r="15" spans="2:12" ht="15">
      <c r="B15" s="461">
        <v>45292</v>
      </c>
      <c r="C15" s="172">
        <v>46022</v>
      </c>
      <c r="D15" s="33"/>
      <c r="G15" s="457">
        <v>45598</v>
      </c>
      <c r="H15" s="458" t="s">
        <v>1928</v>
      </c>
      <c r="J15" s="171">
        <v>13</v>
      </c>
      <c r="K15" s="171" t="s">
        <v>1428</v>
      </c>
      <c r="L15" s="175" t="s">
        <v>1427</v>
      </c>
    </row>
    <row r="16" spans="2:12" ht="15">
      <c r="B16" s="461">
        <v>45444</v>
      </c>
      <c r="C16" s="172">
        <v>45868</v>
      </c>
      <c r="D16" s="33"/>
      <c r="G16" s="455">
        <v>45611</v>
      </c>
      <c r="H16" s="456" t="s">
        <v>1412</v>
      </c>
      <c r="J16" s="171">
        <v>14</v>
      </c>
      <c r="K16" s="171" t="s">
        <v>1426</v>
      </c>
      <c r="L16" s="175" t="s">
        <v>1425</v>
      </c>
    </row>
    <row r="17" spans="2:12" ht="15">
      <c r="B17" s="461">
        <v>45474</v>
      </c>
      <c r="C17" s="172">
        <v>46022</v>
      </c>
      <c r="D17" s="33"/>
      <c r="G17" s="457">
        <v>45616</v>
      </c>
      <c r="H17" s="458" t="s">
        <v>1931</v>
      </c>
      <c r="J17" s="171">
        <v>15</v>
      </c>
      <c r="K17" s="171" t="s">
        <v>1423</v>
      </c>
      <c r="L17" s="175" t="s">
        <v>1422</v>
      </c>
    </row>
    <row r="18" spans="2:12" ht="15">
      <c r="B18" s="461">
        <v>45657</v>
      </c>
      <c r="C18" s="172">
        <v>45775</v>
      </c>
      <c r="D18" s="33"/>
      <c r="G18" s="455">
        <v>45651</v>
      </c>
      <c r="H18" s="456" t="s">
        <v>76</v>
      </c>
      <c r="J18" s="171">
        <v>16</v>
      </c>
      <c r="K18" s="171" t="s">
        <v>1421</v>
      </c>
      <c r="L18" s="175" t="s">
        <v>1420</v>
      </c>
    </row>
    <row r="19" spans="2:12" ht="15">
      <c r="G19"/>
      <c r="H19"/>
      <c r="J19" s="171">
        <v>17</v>
      </c>
      <c r="K19" s="171" t="s">
        <v>1419</v>
      </c>
      <c r="L19" s="175" t="s">
        <v>1418</v>
      </c>
    </row>
    <row r="20" spans="2:12" ht="15">
      <c r="G20"/>
      <c r="H20"/>
      <c r="J20" s="171"/>
      <c r="K20" s="171" t="s">
        <v>1417</v>
      </c>
      <c r="L20" s="175" t="s">
        <v>1416</v>
      </c>
    </row>
    <row r="21" spans="2:12" ht="15">
      <c r="G21"/>
      <c r="H21"/>
      <c r="J21" s="171"/>
      <c r="K21" s="171" t="s">
        <v>1415</v>
      </c>
      <c r="L21" s="175">
        <v>1010100</v>
      </c>
    </row>
    <row r="22" spans="2:12" ht="15">
      <c r="G22"/>
      <c r="H22"/>
      <c r="J22" s="171"/>
      <c r="K22" s="171" t="s">
        <v>1414</v>
      </c>
      <c r="L22" s="175" t="s">
        <v>1413</v>
      </c>
    </row>
    <row r="23" spans="2:12" ht="15">
      <c r="G23"/>
      <c r="H23"/>
      <c r="J23" s="174"/>
      <c r="K23" s="174" t="s">
        <v>1411</v>
      </c>
      <c r="L23" s="173" t="s">
        <v>1410</v>
      </c>
    </row>
    <row r="24" spans="2:12" ht="15">
      <c r="G24"/>
      <c r="H24"/>
    </row>
    <row r="25" spans="2:12" ht="15">
      <c r="G25"/>
      <c r="H25"/>
    </row>
    <row r="26" spans="2:12" ht="15"/>
    <row r="27" spans="2:12" ht="15"/>
    <row r="28" spans="2:12" ht="15"/>
    <row r="29" spans="2:12" ht="15"/>
    <row r="30" spans="2:12" ht="15"/>
    <row r="31" spans="2:12" ht="15"/>
    <row r="32" spans="2:12" ht="15"/>
    <row r="33" ht="15"/>
    <row r="34" ht="15"/>
    <row r="35" ht="15"/>
    <row r="36" ht="15"/>
    <row r="37" ht="15"/>
    <row r="38" ht="15"/>
    <row r="39" ht="15"/>
    <row r="40" ht="15"/>
    <row r="41" ht="15"/>
    <row r="42" ht="15"/>
    <row r="43" ht="15"/>
    <row r="44" ht="15"/>
    <row r="45" ht="15"/>
    <row r="46" ht="15"/>
    <row r="47" ht="15"/>
    <row r="48" ht="15"/>
    <row r="49" ht="15"/>
    <row r="50" ht="15"/>
    <row r="51" ht="15"/>
    <row r="52" ht="15"/>
    <row r="53" ht="15"/>
    <row r="54" ht="15"/>
    <row r="55" ht="15"/>
    <row r="56" ht="15"/>
    <row r="57" ht="15"/>
    <row r="58" ht="15"/>
    <row r="59" ht="15"/>
    <row r="60" ht="15"/>
    <row r="61" ht="15"/>
    <row r="62" ht="15"/>
    <row r="63" ht="15"/>
    <row r="64" ht="15"/>
    <row r="65" ht="15"/>
    <row r="66" ht="15"/>
    <row r="67" ht="15"/>
    <row r="68" ht="15"/>
    <row r="69" ht="15"/>
    <row r="70" ht="15"/>
    <row r="71" ht="15"/>
    <row r="72" ht="15"/>
    <row r="73" ht="15"/>
    <row r="74" ht="15"/>
    <row r="75" ht="15"/>
    <row r="76" ht="15"/>
    <row r="77" ht="15"/>
    <row r="78" ht="15"/>
    <row r="79" ht="15"/>
    <row r="80" ht="15"/>
    <row r="81" ht="15"/>
    <row r="82" ht="15"/>
    <row r="83" ht="15"/>
    <row r="84" ht="15"/>
    <row r="85" ht="15"/>
    <row r="86" ht="15"/>
    <row r="87" ht="15"/>
    <row r="88" ht="15"/>
    <row r="89" ht="15"/>
    <row r="90" ht="15"/>
    <row r="91" ht="15"/>
    <row r="92" ht="15"/>
    <row r="93" ht="15"/>
    <row r="94" ht="15"/>
    <row r="95" ht="15"/>
    <row r="96" ht="15"/>
    <row r="97" ht="15"/>
    <row r="98" ht="15"/>
    <row r="99" ht="15"/>
    <row r="100" ht="15"/>
    <row r="101" ht="15"/>
    <row r="102" ht="15"/>
    <row r="103" ht="15"/>
    <row r="104" ht="15"/>
    <row r="105" ht="15"/>
    <row r="106" ht="15"/>
    <row r="107" ht="15"/>
    <row r="108" ht="15"/>
    <row r="109" ht="15"/>
    <row r="110" ht="15"/>
    <row r="111" ht="15"/>
    <row r="112" ht="15"/>
    <row r="113" ht="15"/>
    <row r="114" ht="15"/>
    <row r="115" ht="15"/>
    <row r="116" ht="15"/>
    <row r="117" ht="15"/>
    <row r="118" ht="15"/>
    <row r="119" ht="15"/>
    <row r="120" ht="15"/>
    <row r="121" ht="15"/>
    <row r="122" ht="15"/>
    <row r="123" ht="15"/>
    <row r="124" ht="15"/>
    <row r="125" ht="15"/>
    <row r="126" ht="15"/>
    <row r="127" ht="15"/>
    <row r="128" ht="15"/>
    <row r="129" ht="15"/>
    <row r="130" ht="15"/>
    <row r="131" ht="15"/>
    <row r="132" ht="15"/>
    <row r="133" ht="15"/>
    <row r="134" ht="15"/>
    <row r="135" ht="15"/>
    <row r="136" ht="15"/>
    <row r="137" ht="15"/>
    <row r="138" ht="15"/>
    <row r="139" ht="15"/>
    <row r="140" ht="15"/>
    <row r="141" ht="15"/>
    <row r="142" ht="15"/>
    <row r="143" ht="15"/>
    <row r="144" ht="15"/>
    <row r="145" ht="15"/>
    <row r="146" ht="15"/>
    <row r="147" ht="15"/>
    <row r="148" ht="15"/>
    <row r="149" ht="15"/>
    <row r="150" ht="15"/>
    <row r="151" ht="15"/>
    <row r="152" ht="15"/>
    <row r="153" ht="15"/>
    <row r="154" ht="15"/>
    <row r="155" ht="15"/>
    <row r="156" ht="15"/>
    <row r="157" ht="15"/>
    <row r="158" ht="15"/>
    <row r="159" ht="15"/>
    <row r="160" ht="15"/>
    <row r="161" ht="15"/>
    <row r="162" ht="15"/>
    <row r="163" ht="15"/>
    <row r="164" ht="15"/>
    <row r="165" ht="15"/>
    <row r="166" ht="15"/>
    <row r="167" ht="15"/>
    <row r="168" ht="15"/>
    <row r="169" ht="15"/>
    <row r="170" ht="15"/>
    <row r="171" ht="15"/>
    <row r="172" ht="15"/>
    <row r="173" ht="15"/>
    <row r="174" ht="15"/>
    <row r="175" ht="15"/>
    <row r="176" ht="15"/>
    <row r="177" ht="15"/>
    <row r="178" ht="15"/>
    <row r="179" ht="15"/>
    <row r="180" ht="15"/>
    <row r="181" ht="15"/>
    <row r="182" ht="15"/>
    <row r="183" ht="15"/>
    <row r="184" ht="15"/>
    <row r="185" ht="15"/>
    <row r="186" ht="15"/>
    <row r="187" ht="15"/>
    <row r="188" ht="15"/>
    <row r="189" ht="15"/>
    <row r="190" ht="15"/>
    <row r="191" ht="15"/>
    <row r="192" ht="15"/>
    <row r="193" ht="15"/>
    <row r="194" ht="15"/>
    <row r="195" ht="15"/>
    <row r="196" ht="15"/>
    <row r="197" ht="15"/>
    <row r="198" ht="15"/>
    <row r="199" ht="15"/>
    <row r="200" ht="15"/>
    <row r="201" ht="15"/>
    <row r="202" ht="15"/>
    <row r="203" ht="15"/>
    <row r="204" ht="15"/>
    <row r="205" ht="15"/>
    <row r="206" ht="15"/>
    <row r="207" ht="15"/>
    <row r="208" ht="15"/>
    <row r="209" ht="15"/>
    <row r="210" ht="15"/>
    <row r="211" ht="15"/>
    <row r="212" ht="15"/>
    <row r="213" ht="15"/>
    <row r="214" ht="15"/>
    <row r="215" ht="15"/>
    <row r="216" ht="15"/>
    <row r="217" ht="15"/>
    <row r="218" ht="15"/>
    <row r="219" ht="15"/>
    <row r="220" ht="15"/>
    <row r="221" ht="15"/>
    <row r="222" ht="15"/>
    <row r="223" ht="15"/>
    <row r="224" ht="15"/>
    <row r="225" ht="15"/>
  </sheetData>
  <mergeCells count="1">
    <mergeCell ref="B5:D5"/>
  </mergeCells>
  <hyperlinks>
    <hyperlink ref="G4" r:id="rId1" display="Fonte: Ambima" xr:uid="{C4542F1C-3E78-45F1-8D4D-8572DE26D9DF}"/>
  </hyperlinks>
  <pageMargins left="0.511811024" right="0.511811024" top="0.78740157499999996" bottom="0.78740157499999996" header="0.31496062000000002" footer="0.31496062000000002"/>
  <pageSetup paperSize="9" orientation="portrait" r:id="rId2"/>
  <ignoredErrors>
    <ignoredError sqref="L6:L23" numberStoredAsText="1"/>
  </ignoredErrors>
  <drawing r:id="rId3"/>
  <tableParts count="4">
    <tablePart r:id="rId4"/>
    <tablePart r:id="rId5"/>
    <tablePart r:id="rId6"/>
    <tablePart r:id="rId7"/>
  </tablePar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83A17-D8AD-43FA-B801-33E325758E2B}">
  <sheetPr codeName="Planilha46"/>
  <dimension ref="B1:L21"/>
  <sheetViews>
    <sheetView showGridLines="0" topLeftCell="A5" zoomScaleNormal="100" workbookViewId="0">
      <selection activeCell="G21" sqref="G21"/>
    </sheetView>
  </sheetViews>
  <sheetFormatPr defaultColWidth="9.28515625" defaultRowHeight="15"/>
  <cols>
    <col min="1" max="1" width="2.28515625" style="1" customWidth="1"/>
    <col min="2" max="2" width="17.7109375" style="1" customWidth="1"/>
    <col min="3" max="3" width="18.5703125" style="1" customWidth="1"/>
    <col min="4" max="4" width="19" style="1" customWidth="1"/>
    <col min="5" max="5" width="20" style="1" customWidth="1"/>
    <col min="6" max="6" width="21.28515625" style="1" customWidth="1"/>
    <col min="7" max="7" width="25" style="1" customWidth="1"/>
    <col min="8" max="8" width="19.28515625" style="1" bestFit="1" customWidth="1"/>
    <col min="9" max="9" width="9.5703125" style="1" customWidth="1"/>
    <col min="10" max="10" width="12.28515625" style="1" bestFit="1" customWidth="1"/>
    <col min="11" max="11" width="14.5703125" style="1" bestFit="1" customWidth="1"/>
    <col min="12" max="12" width="9.42578125" style="1" customWidth="1"/>
    <col min="13" max="16384" width="9.28515625" style="1"/>
  </cols>
  <sheetData>
    <row r="1" spans="2:12" s="15" customFormat="1" ht="9" customHeight="1"/>
    <row r="2" spans="2:12" s="16" customFormat="1" ht="46.5" customHeight="1" thickBot="1"/>
    <row r="3" spans="2:12" ht="46.5" customHeight="1" thickTop="1">
      <c r="B3"/>
      <c r="C3"/>
      <c r="D3"/>
      <c r="E3"/>
      <c r="F3"/>
      <c r="G3"/>
      <c r="H3"/>
      <c r="I3"/>
      <c r="J3"/>
      <c r="K3"/>
      <c r="L3"/>
    </row>
    <row r="4" spans="2:12" ht="21.75" customHeight="1">
      <c r="B4" s="604" t="s">
        <v>2005</v>
      </c>
      <c r="C4" s="604"/>
      <c r="D4" s="604"/>
      <c r="E4" s="604"/>
      <c r="F4" s="604"/>
      <c r="G4"/>
      <c r="H4"/>
      <c r="I4"/>
      <c r="J4"/>
      <c r="K4"/>
      <c r="L4"/>
    </row>
    <row r="5" spans="2:12">
      <c r="B5" s="532" t="s">
        <v>1503</v>
      </c>
      <c r="C5" s="534" t="s">
        <v>1998</v>
      </c>
      <c r="D5" s="534" t="s">
        <v>1999</v>
      </c>
      <c r="E5" s="534" t="s">
        <v>2003</v>
      </c>
      <c r="F5" s="535" t="s">
        <v>2004</v>
      </c>
      <c r="G5"/>
      <c r="H5"/>
      <c r="I5"/>
      <c r="J5"/>
      <c r="K5"/>
      <c r="L5"/>
    </row>
    <row r="6" spans="2:12">
      <c r="B6" s="529" t="s">
        <v>2000</v>
      </c>
      <c r="C6" s="530">
        <v>44927</v>
      </c>
      <c r="D6" s="531">
        <v>12</v>
      </c>
      <c r="E6" s="530"/>
      <c r="F6" s="530"/>
      <c r="G6"/>
      <c r="H6"/>
      <c r="I6"/>
      <c r="J6"/>
      <c r="K6"/>
      <c r="L6"/>
    </row>
    <row r="7" spans="2:12">
      <c r="B7" s="529" t="s">
        <v>2001</v>
      </c>
      <c r="C7" s="530">
        <v>45000</v>
      </c>
      <c r="D7" s="531">
        <v>18</v>
      </c>
      <c r="E7" s="530"/>
      <c r="F7" s="530"/>
      <c r="G7"/>
      <c r="H7"/>
      <c r="I7"/>
      <c r="J7"/>
      <c r="K7"/>
      <c r="L7"/>
    </row>
    <row r="8" spans="2:12">
      <c r="B8" s="529" t="s">
        <v>2002</v>
      </c>
      <c r="C8" s="530">
        <v>45112</v>
      </c>
      <c r="D8" s="531">
        <v>24</v>
      </c>
      <c r="E8" s="530"/>
      <c r="F8" s="530"/>
      <c r="G8"/>
      <c r="H8"/>
      <c r="I8"/>
      <c r="J8"/>
      <c r="K8"/>
      <c r="L8"/>
    </row>
    <row r="9" spans="2:12">
      <c r="B9" s="529" t="s">
        <v>2000</v>
      </c>
      <c r="C9" s="530">
        <v>45113</v>
      </c>
      <c r="D9" s="531">
        <v>12</v>
      </c>
      <c r="E9" s="334"/>
      <c r="F9" s="334"/>
      <c r="G9"/>
      <c r="H9"/>
      <c r="I9"/>
      <c r="J9"/>
      <c r="K9"/>
      <c r="L9"/>
    </row>
    <row r="10" spans="2:12">
      <c r="B10" s="529" t="s">
        <v>2001</v>
      </c>
      <c r="C10" s="530">
        <v>45114</v>
      </c>
      <c r="D10" s="531">
        <v>6</v>
      </c>
      <c r="E10" s="334"/>
      <c r="F10" s="334"/>
      <c r="G10"/>
      <c r="H10"/>
      <c r="I10"/>
      <c r="J10"/>
      <c r="K10"/>
      <c r="L10"/>
    </row>
    <row r="11" spans="2:12">
      <c r="B11"/>
      <c r="C11"/>
      <c r="D11"/>
      <c r="E11"/>
      <c r="F11"/>
      <c r="G11"/>
      <c r="H11"/>
      <c r="I11"/>
      <c r="J11"/>
      <c r="K11"/>
      <c r="L11"/>
    </row>
    <row r="12" spans="2:12">
      <c r="B12"/>
      <c r="C12"/>
      <c r="D12"/>
      <c r="E12" s="277"/>
      <c r="F12"/>
      <c r="G12"/>
      <c r="H12"/>
      <c r="I12"/>
      <c r="J12"/>
      <c r="K12"/>
      <c r="L12"/>
    </row>
    <row r="13" spans="2:12">
      <c r="B13"/>
      <c r="C13"/>
      <c r="D13"/>
      <c r="E13"/>
      <c r="F13"/>
      <c r="G13"/>
      <c r="H13"/>
      <c r="I13"/>
      <c r="J13"/>
      <c r="K13"/>
      <c r="L13"/>
    </row>
    <row r="14" spans="2:12">
      <c r="B14"/>
      <c r="C14"/>
      <c r="D14"/>
      <c r="E14"/>
      <c r="F14"/>
      <c r="G14"/>
      <c r="H14"/>
      <c r="I14"/>
      <c r="J14"/>
      <c r="K14"/>
      <c r="L14"/>
    </row>
    <row r="15" spans="2:12">
      <c r="B15"/>
      <c r="C15"/>
      <c r="D15"/>
      <c r="E15"/>
      <c r="F15"/>
      <c r="G15"/>
      <c r="H15"/>
      <c r="I15"/>
      <c r="J15"/>
      <c r="K15"/>
      <c r="L15"/>
    </row>
    <row r="16" spans="2:12">
      <c r="B16"/>
      <c r="C16"/>
      <c r="D16"/>
      <c r="E16"/>
      <c r="F16"/>
      <c r="G16"/>
      <c r="H16"/>
      <c r="I16"/>
      <c r="J16"/>
      <c r="K16"/>
      <c r="L16"/>
    </row>
    <row r="17" spans="2:6" ht="15.75" thickBot="1">
      <c r="B17" s="605" t="s">
        <v>2012</v>
      </c>
      <c r="C17" s="605"/>
      <c r="D17" s="605"/>
      <c r="E17" s="605"/>
      <c r="F17" s="605"/>
    </row>
    <row r="18" spans="2:6" ht="15.75" thickBot="1">
      <c r="B18" s="533" t="s">
        <v>388</v>
      </c>
      <c r="C18" s="536" t="s">
        <v>2006</v>
      </c>
      <c r="D18" s="536" t="s">
        <v>2007</v>
      </c>
      <c r="E18" s="536" t="s">
        <v>2008</v>
      </c>
      <c r="F18" s="537" t="s">
        <v>2013</v>
      </c>
    </row>
    <row r="19" spans="2:6" ht="15.75" thickBot="1">
      <c r="B19" s="526" t="s">
        <v>2009</v>
      </c>
      <c r="C19" s="527">
        <v>40909</v>
      </c>
      <c r="D19" s="527">
        <v>41639</v>
      </c>
      <c r="E19" s="528">
        <v>20</v>
      </c>
      <c r="F19" s="527"/>
    </row>
    <row r="20" spans="2:6" ht="15.75" thickBot="1">
      <c r="B20" s="526" t="s">
        <v>2010</v>
      </c>
      <c r="C20" s="527">
        <v>45170</v>
      </c>
      <c r="D20" s="527">
        <v>45535</v>
      </c>
      <c r="E20" s="528">
        <v>20</v>
      </c>
      <c r="F20" s="527"/>
    </row>
    <row r="21" spans="2:6" ht="15.75" thickBot="1">
      <c r="B21" s="526" t="s">
        <v>2011</v>
      </c>
      <c r="C21" s="527">
        <v>45112</v>
      </c>
      <c r="D21" s="527">
        <v>45412</v>
      </c>
      <c r="E21" s="528">
        <v>30</v>
      </c>
      <c r="F21" s="527"/>
    </row>
  </sheetData>
  <mergeCells count="2">
    <mergeCell ref="B4:F4"/>
    <mergeCell ref="B17:F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3D2D5-D3C3-4794-B183-17F08FE64F3C}">
  <sheetPr codeName="Planilha47">
    <pageSetUpPr fitToPage="1"/>
  </sheetPr>
  <dimension ref="A1:I19"/>
  <sheetViews>
    <sheetView showGridLines="0" showRuler="0" zoomScaleNormal="100" zoomScalePageLayoutView="70" workbookViewId="0">
      <selection activeCell="G14" sqref="G14"/>
    </sheetView>
  </sheetViews>
  <sheetFormatPr defaultColWidth="9.28515625" defaultRowHeight="30" customHeight="1"/>
  <cols>
    <col min="1" max="1" width="2.7109375" style="179" customWidth="1"/>
    <col min="2" max="2" width="69.28515625" style="1" customWidth="1"/>
    <col min="3" max="3" width="13.7109375" style="1" customWidth="1"/>
    <col min="4" max="4" width="11.28515625" style="1" customWidth="1"/>
    <col min="5" max="5" width="16.28515625" style="2" customWidth="1"/>
    <col min="6" max="6" width="10.42578125" style="2" customWidth="1"/>
    <col min="7" max="7" width="10.42578125" style="1" customWidth="1"/>
    <col min="8" max="8" width="2.7109375" style="1" customWidth="1"/>
    <col min="9" max="9" width="8.5703125" style="1" hidden="1" customWidth="1"/>
    <col min="10" max="65" width="2.5703125" style="1" customWidth="1"/>
    <col min="66" max="16384" width="9.28515625" style="1"/>
  </cols>
  <sheetData>
    <row r="1" spans="1:8" s="15" customFormat="1" ht="9" customHeight="1"/>
    <row r="2" spans="1:8" s="16" customFormat="1" ht="46.5" customHeight="1" thickBot="1"/>
    <row r="3" spans="1:8" ht="15.75" thickTop="1">
      <c r="A3" s="1"/>
      <c r="E3" s="1"/>
      <c r="F3" s="1"/>
    </row>
    <row r="4" spans="1:8" ht="25.5" customHeight="1" thickBot="1">
      <c r="B4" s="41" t="s">
        <v>342</v>
      </c>
      <c r="C4" s="41" t="s">
        <v>343</v>
      </c>
      <c r="D4" s="41" t="s">
        <v>1466</v>
      </c>
      <c r="E4" s="41" t="s">
        <v>1471</v>
      </c>
      <c r="H4" s="182"/>
    </row>
    <row r="5" spans="1:8" ht="15">
      <c r="B5" s="65" t="s">
        <v>346</v>
      </c>
      <c r="C5" s="10">
        <v>43500</v>
      </c>
      <c r="D5" s="180">
        <v>0.90676629827496136</v>
      </c>
      <c r="E5" s="10"/>
      <c r="G5" s="181"/>
    </row>
    <row r="6" spans="1:8" ht="15">
      <c r="B6" s="65" t="s">
        <v>347</v>
      </c>
      <c r="C6" s="10">
        <v>43486</v>
      </c>
      <c r="D6" s="180">
        <v>0.53597661701981136</v>
      </c>
      <c r="E6" s="10"/>
    </row>
    <row r="7" spans="1:8" ht="15">
      <c r="B7" s="65" t="s">
        <v>348</v>
      </c>
      <c r="C7" s="10">
        <v>43514</v>
      </c>
      <c r="D7" s="180">
        <v>0.64267190270952446</v>
      </c>
      <c r="E7" s="10"/>
    </row>
    <row r="8" spans="1:8" ht="15">
      <c r="B8" s="65" t="s">
        <v>349</v>
      </c>
      <c r="C8" s="10">
        <v>43521</v>
      </c>
      <c r="D8" s="180">
        <v>0.94371288909919637</v>
      </c>
      <c r="E8" s="10"/>
    </row>
    <row r="9" spans="1:8" ht="15">
      <c r="B9" s="65" t="s">
        <v>350</v>
      </c>
      <c r="C9" s="10">
        <v>43521</v>
      </c>
      <c r="D9" s="180">
        <v>0.85910753428664943</v>
      </c>
      <c r="E9" s="10"/>
    </row>
    <row r="10" spans="1:8" ht="15">
      <c r="B10" s="65" t="s">
        <v>351</v>
      </c>
      <c r="C10" s="10">
        <v>43528</v>
      </c>
      <c r="D10" s="180">
        <v>0.70466370597308514</v>
      </c>
      <c r="E10" s="10"/>
    </row>
    <row r="11" spans="1:8" ht="15">
      <c r="B11" s="65" t="s">
        <v>352</v>
      </c>
      <c r="C11" s="10">
        <v>43563</v>
      </c>
      <c r="D11" s="180">
        <v>0.61985208714892637</v>
      </c>
      <c r="E11" s="10"/>
    </row>
    <row r="12" spans="1:8" ht="15">
      <c r="B12" s="65" t="s">
        <v>353</v>
      </c>
      <c r="C12" s="10">
        <v>43586</v>
      </c>
      <c r="D12" s="180">
        <v>0.80600817841384398</v>
      </c>
      <c r="E12" s="10"/>
    </row>
    <row r="13" spans="1:8" ht="15">
      <c r="B13" s="65" t="s">
        <v>354</v>
      </c>
      <c r="C13" s="10">
        <v>43612</v>
      </c>
      <c r="D13" s="180">
        <v>0.86650471614206437</v>
      </c>
      <c r="E13" s="10"/>
    </row>
    <row r="14" spans="1:8" ht="15">
      <c r="B14" s="65" t="s">
        <v>355</v>
      </c>
      <c r="C14" s="10">
        <v>43703</v>
      </c>
      <c r="D14" s="180">
        <v>0.5942296310540176</v>
      </c>
      <c r="E14" s="10"/>
    </row>
    <row r="15" spans="1:8" ht="15">
      <c r="B15" s="65" t="s">
        <v>356</v>
      </c>
      <c r="C15" s="10">
        <v>43704</v>
      </c>
      <c r="D15" s="180">
        <v>0.50043459070225527</v>
      </c>
      <c r="E15" s="10"/>
    </row>
    <row r="16" spans="1:8" ht="15">
      <c r="B16" s="65" t="s">
        <v>357</v>
      </c>
      <c r="C16" s="10">
        <v>43719</v>
      </c>
      <c r="D16" s="180">
        <v>0.58072088391067567</v>
      </c>
      <c r="E16" s="10"/>
    </row>
    <row r="17" spans="2:5" ht="15">
      <c r="B17" s="65" t="s">
        <v>358</v>
      </c>
      <c r="C17" s="10">
        <v>43738</v>
      </c>
      <c r="D17" s="180">
        <v>0.6800773753298025</v>
      </c>
      <c r="E17" s="10"/>
    </row>
    <row r="18" spans="2:5" ht="15">
      <c r="B18" s="65" t="s">
        <v>359</v>
      </c>
      <c r="C18" s="10">
        <v>43756</v>
      </c>
      <c r="D18" s="180">
        <v>0.59550288078948921</v>
      </c>
      <c r="E18" s="10"/>
    </row>
    <row r="19" spans="2:5" ht="15"/>
  </sheetData>
  <protectedRanges>
    <protectedRange sqref="E5:E7 B5:B7" name="atração"/>
  </protectedRanges>
  <printOptions horizontalCentered="1"/>
  <pageMargins left="0.35" right="0.35" top="0.35" bottom="0.5" header="0.3" footer="0.3"/>
  <pageSetup paperSize="9" scale="60" fitToHeight="0" orientation="landscape" r:id="rId1"/>
  <headerFooter differentFirst="1" scaleWithDoc="0">
    <oddFooter>Page &amp;P of &amp;N</oddFooter>
  </headerFooter>
  <drawing r:id="rId2"/>
  <tableParts count="1">
    <tablePart r:id="rId3"/>
  </tablePart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7D653-4776-4251-AA51-5459B6DE844D}">
  <dimension ref="B1:L36"/>
  <sheetViews>
    <sheetView showGridLines="0" topLeftCell="A4" workbookViewId="0">
      <selection activeCell="L5" sqref="L5"/>
    </sheetView>
  </sheetViews>
  <sheetFormatPr defaultColWidth="9.140625" defaultRowHeight="15"/>
  <cols>
    <col min="1" max="1" width="2.28515625" style="1" customWidth="1"/>
    <col min="2" max="2" width="15.28515625" style="1" customWidth="1"/>
    <col min="3" max="6" width="16" style="1" customWidth="1"/>
    <col min="7" max="7" width="13.7109375" style="1" customWidth="1"/>
    <col min="8" max="8" width="9.85546875" style="1" bestFit="1" customWidth="1"/>
    <col min="9" max="9" width="18.42578125" style="1" customWidth="1"/>
    <col min="10" max="10" width="18.85546875" style="1" customWidth="1"/>
    <col min="11" max="11" width="14.140625" style="1" customWidth="1"/>
    <col min="12" max="12" width="15.5703125" style="1" customWidth="1"/>
    <col min="13" max="14" width="9.85546875" style="1" bestFit="1" customWidth="1"/>
    <col min="15" max="16384" width="9.140625" style="1"/>
  </cols>
  <sheetData>
    <row r="1" spans="2:12" s="15" customFormat="1" ht="9" customHeight="1"/>
    <row r="2" spans="2:12" s="16" customFormat="1" ht="46.5" customHeight="1" thickBot="1"/>
    <row r="3" spans="2:12" ht="16.5" thickTop="1" thickBot="1"/>
    <row r="4" spans="2:12" ht="32.25" thickBot="1">
      <c r="B4" s="27" t="s">
        <v>147</v>
      </c>
      <c r="C4" s="27" t="s">
        <v>2035</v>
      </c>
      <c r="D4" s="27" t="s">
        <v>2036</v>
      </c>
      <c r="E4" s="27" t="s">
        <v>2037</v>
      </c>
      <c r="F4" s="27" t="s">
        <v>2038</v>
      </c>
      <c r="G4" s="27" t="s">
        <v>2039</v>
      </c>
      <c r="I4" s="8" t="s">
        <v>2040</v>
      </c>
      <c r="J4" s="8" t="s">
        <v>2041</v>
      </c>
      <c r="K4" s="8" t="s">
        <v>2042</v>
      </c>
      <c r="L4" s="8" t="s">
        <v>360</v>
      </c>
    </row>
    <row r="5" spans="2:12">
      <c r="B5" s="567">
        <v>43466</v>
      </c>
      <c r="C5" s="568"/>
      <c r="D5" s="568"/>
      <c r="E5" s="568"/>
      <c r="F5" s="568"/>
      <c r="G5" s="569"/>
      <c r="I5" s="570"/>
      <c r="J5" s="571"/>
      <c r="K5" s="572">
        <v>50</v>
      </c>
      <c r="L5" s="572"/>
    </row>
    <row r="6" spans="2:12">
      <c r="B6" s="567">
        <v>43467</v>
      </c>
      <c r="C6" s="568">
        <v>0.26815972222222223</v>
      </c>
      <c r="D6" s="568">
        <v>0.50718750000000001</v>
      </c>
      <c r="E6" s="568">
        <v>0.54630787037037043</v>
      </c>
      <c r="F6" s="568">
        <v>0.70981481481481479</v>
      </c>
      <c r="G6" s="569"/>
    </row>
    <row r="7" spans="2:12">
      <c r="B7" s="567">
        <v>43468</v>
      </c>
      <c r="C7" s="568">
        <v>0.32984953703703707</v>
      </c>
      <c r="D7" s="568">
        <v>0.56755787037037042</v>
      </c>
      <c r="E7" s="568">
        <v>0.6174074074074074</v>
      </c>
      <c r="F7" s="568">
        <v>0.70208333333333339</v>
      </c>
      <c r="G7" s="569"/>
    </row>
    <row r="8" spans="2:12">
      <c r="B8" s="567">
        <v>43469</v>
      </c>
      <c r="C8" s="568">
        <v>0.375</v>
      </c>
      <c r="D8" s="568">
        <v>0.5</v>
      </c>
      <c r="E8" s="568">
        <v>0.54166666666666663</v>
      </c>
      <c r="F8" s="568">
        <v>0.75</v>
      </c>
      <c r="G8" s="569"/>
    </row>
    <row r="9" spans="2:12">
      <c r="B9" s="567">
        <v>43470</v>
      </c>
      <c r="C9" s="568"/>
      <c r="D9" s="568"/>
      <c r="E9" s="568"/>
      <c r="F9" s="568"/>
      <c r="G9" s="569"/>
    </row>
    <row r="10" spans="2:12">
      <c r="B10" s="567">
        <v>43471</v>
      </c>
      <c r="C10" s="568"/>
      <c r="D10" s="568"/>
      <c r="E10" s="568"/>
      <c r="F10" s="568"/>
      <c r="G10" s="569"/>
    </row>
    <row r="11" spans="2:12">
      <c r="B11" s="567">
        <v>43472</v>
      </c>
      <c r="C11" s="568">
        <v>0.26815972222222223</v>
      </c>
      <c r="D11" s="568">
        <v>0.50718750000000001</v>
      </c>
      <c r="E11" s="568">
        <v>0.54630787037037043</v>
      </c>
      <c r="F11" s="568">
        <v>0.70981481481481479</v>
      </c>
      <c r="G11" s="569"/>
    </row>
    <row r="12" spans="2:12">
      <c r="B12" s="567">
        <v>43473</v>
      </c>
      <c r="C12" s="568">
        <v>0.32984953703703707</v>
      </c>
      <c r="D12" s="568">
        <v>0.56755787037037042</v>
      </c>
      <c r="E12" s="568">
        <v>0.6174074074074074</v>
      </c>
      <c r="F12" s="568">
        <v>0.70208333333333339</v>
      </c>
      <c r="G12" s="569"/>
    </row>
    <row r="13" spans="2:12">
      <c r="B13" s="567">
        <v>43474</v>
      </c>
      <c r="C13" s="568">
        <v>0.45288194444444446</v>
      </c>
      <c r="D13" s="568">
        <v>0.54689814814814819</v>
      </c>
      <c r="E13" s="568">
        <v>0.57200231481481478</v>
      </c>
      <c r="F13" s="568">
        <v>0.80815972222222221</v>
      </c>
      <c r="G13" s="569"/>
    </row>
    <row r="14" spans="2:12">
      <c r="B14" s="567">
        <v>43475</v>
      </c>
      <c r="C14" s="568">
        <v>0.35268518518518516</v>
      </c>
      <c r="D14" s="568">
        <v>0.46957175925925926</v>
      </c>
      <c r="E14" s="568">
        <v>0.54341435185185183</v>
      </c>
      <c r="F14" s="568">
        <v>0.69321759259259252</v>
      </c>
      <c r="G14" s="569"/>
    </row>
    <row r="15" spans="2:12">
      <c r="B15" s="567">
        <v>43476</v>
      </c>
      <c r="C15" s="568">
        <v>0.41846064814814815</v>
      </c>
      <c r="D15" s="568">
        <v>0.56824074074074071</v>
      </c>
      <c r="E15" s="568">
        <v>0.62366898148148142</v>
      </c>
      <c r="F15" s="568">
        <v>0.74914351851851846</v>
      </c>
      <c r="G15" s="569"/>
    </row>
    <row r="16" spans="2:12">
      <c r="B16" s="567">
        <v>43477</v>
      </c>
      <c r="C16" s="568"/>
      <c r="D16" s="568"/>
      <c r="E16" s="568"/>
      <c r="F16" s="568"/>
      <c r="G16" s="569"/>
    </row>
    <row r="17" spans="2:7">
      <c r="B17" s="567">
        <v>43478</v>
      </c>
      <c r="C17" s="568"/>
      <c r="D17" s="568"/>
      <c r="E17" s="568"/>
      <c r="F17" s="568"/>
      <c r="G17" s="569"/>
    </row>
    <row r="18" spans="2:7">
      <c r="B18" s="567">
        <v>43479</v>
      </c>
      <c r="C18" s="568">
        <v>0.4012384259259259</v>
      </c>
      <c r="D18" s="568">
        <v>0.55546296296296294</v>
      </c>
      <c r="E18" s="568">
        <v>0.60640046296296291</v>
      </c>
      <c r="F18" s="568">
        <v>0.84766203703703702</v>
      </c>
      <c r="G18" s="569"/>
    </row>
    <row r="19" spans="2:7">
      <c r="B19" s="567">
        <v>43480</v>
      </c>
      <c r="C19" s="568">
        <v>0.37684027777777779</v>
      </c>
      <c r="D19" s="568">
        <v>0.50307870370370367</v>
      </c>
      <c r="E19" s="568">
        <v>0.57094907407407403</v>
      </c>
      <c r="F19" s="568">
        <v>0.76650462962962962</v>
      </c>
      <c r="G19" s="569"/>
    </row>
    <row r="20" spans="2:7">
      <c r="B20" s="567">
        <v>43481</v>
      </c>
      <c r="C20" s="568">
        <v>0.35114583333333332</v>
      </c>
      <c r="D20" s="568">
        <v>0.52214120370370376</v>
      </c>
      <c r="E20" s="568">
        <v>0.62099537037037034</v>
      </c>
      <c r="F20" s="568">
        <v>0.8273032407407408</v>
      </c>
      <c r="G20" s="569"/>
    </row>
    <row r="21" spans="2:7">
      <c r="B21" s="567">
        <v>43482</v>
      </c>
      <c r="C21" s="568">
        <v>0.263587962962963</v>
      </c>
      <c r="D21" s="568">
        <v>0.57810185185185181</v>
      </c>
      <c r="E21" s="568">
        <v>0.63056712962962957</v>
      </c>
      <c r="F21" s="568">
        <v>0.79456018518518512</v>
      </c>
      <c r="G21" s="569"/>
    </row>
    <row r="22" spans="2:7">
      <c r="B22" s="567">
        <v>43483</v>
      </c>
      <c r="C22" s="568">
        <v>0.29317129629629629</v>
      </c>
      <c r="D22" s="568">
        <v>0.45900462962962968</v>
      </c>
      <c r="E22" s="568">
        <v>0.60037037037037033</v>
      </c>
      <c r="F22" s="568">
        <v>0.85578703703703696</v>
      </c>
      <c r="G22" s="569"/>
    </row>
    <row r="23" spans="2:7">
      <c r="B23" s="567">
        <v>43484</v>
      </c>
      <c r="C23" s="568"/>
      <c r="D23" s="568"/>
      <c r="E23" s="568"/>
      <c r="F23" s="568"/>
      <c r="G23" s="569"/>
    </row>
    <row r="24" spans="2:7">
      <c r="B24" s="567">
        <v>43485</v>
      </c>
      <c r="C24" s="568"/>
      <c r="D24" s="568"/>
      <c r="E24" s="568"/>
      <c r="F24" s="568"/>
      <c r="G24" s="569"/>
    </row>
    <row r="25" spans="2:7">
      <c r="B25" s="567">
        <v>43486</v>
      </c>
      <c r="C25" s="568">
        <v>0.32350694444444444</v>
      </c>
      <c r="D25" s="568">
        <v>0.5153240740740741</v>
      </c>
      <c r="E25" s="568">
        <v>0.56018518518518523</v>
      </c>
      <c r="F25" s="568">
        <v>0.71833333333333327</v>
      </c>
      <c r="G25" s="569"/>
    </row>
    <row r="26" spans="2:7">
      <c r="B26" s="567">
        <v>43487</v>
      </c>
      <c r="C26" s="568">
        <v>0.43809027777777776</v>
      </c>
      <c r="D26" s="568">
        <v>0.53574074074074074</v>
      </c>
      <c r="E26" s="568">
        <v>0.59402777777777782</v>
      </c>
      <c r="F26" s="568">
        <v>0.7518055555555555</v>
      </c>
      <c r="G26" s="569"/>
    </row>
    <row r="27" spans="2:7">
      <c r="B27" s="567">
        <v>43488</v>
      </c>
      <c r="C27" s="568">
        <v>0.41846064814814815</v>
      </c>
      <c r="D27" s="568">
        <v>0.56824074074074071</v>
      </c>
      <c r="E27" s="568">
        <v>0.62366898148148142</v>
      </c>
      <c r="F27" s="568">
        <v>0.74914351851851846</v>
      </c>
      <c r="G27" s="569"/>
    </row>
    <row r="28" spans="2:7">
      <c r="B28" s="567">
        <v>43489</v>
      </c>
      <c r="C28" s="568">
        <v>0.2913425925925926</v>
      </c>
      <c r="D28" s="568">
        <v>0.48592592592592593</v>
      </c>
      <c r="E28" s="568">
        <v>0.57731481481481484</v>
      </c>
      <c r="F28" s="568">
        <v>0.89390046296296299</v>
      </c>
      <c r="G28" s="569"/>
    </row>
    <row r="29" spans="2:7">
      <c r="B29" s="567">
        <v>43490</v>
      </c>
      <c r="C29" s="568"/>
      <c r="D29" s="568"/>
      <c r="E29" s="568"/>
      <c r="F29" s="568"/>
      <c r="G29" s="569"/>
    </row>
    <row r="30" spans="2:7">
      <c r="B30" s="567">
        <v>43491</v>
      </c>
      <c r="C30" s="568"/>
      <c r="D30" s="568"/>
      <c r="E30" s="568"/>
      <c r="F30" s="568"/>
      <c r="G30" s="569"/>
    </row>
    <row r="31" spans="2:7">
      <c r="B31" s="567">
        <v>43492</v>
      </c>
      <c r="C31" s="568"/>
      <c r="D31" s="568"/>
      <c r="E31" s="568"/>
      <c r="F31" s="568"/>
      <c r="G31" s="569"/>
    </row>
    <row r="32" spans="2:7">
      <c r="B32" s="567">
        <v>43493</v>
      </c>
      <c r="C32" s="568">
        <v>0.37684027777777779</v>
      </c>
      <c r="D32" s="568">
        <v>0.50307870370370367</v>
      </c>
      <c r="E32" s="568">
        <v>0.57094907407407403</v>
      </c>
      <c r="F32" s="568">
        <v>0.76650462962962962</v>
      </c>
      <c r="G32" s="569"/>
    </row>
    <row r="33" spans="2:7">
      <c r="B33" s="567">
        <v>43494</v>
      </c>
      <c r="C33" s="568">
        <v>0.26815972222222223</v>
      </c>
      <c r="D33" s="568">
        <v>0.50718750000000001</v>
      </c>
      <c r="E33" s="568">
        <v>0.54630787037037043</v>
      </c>
      <c r="F33" s="568">
        <v>0.70981481481481479</v>
      </c>
      <c r="G33" s="569"/>
    </row>
    <row r="34" spans="2:7">
      <c r="B34" s="567">
        <v>43495</v>
      </c>
      <c r="C34" s="568">
        <v>0.32984953703703707</v>
      </c>
      <c r="D34" s="568">
        <v>0.56755787037037042</v>
      </c>
      <c r="E34" s="568">
        <v>0.6174074074074074</v>
      </c>
      <c r="F34" s="568">
        <v>0.70208333333333339</v>
      </c>
      <c r="G34" s="569"/>
    </row>
    <row r="35" spans="2:7">
      <c r="B35" s="567">
        <v>43496</v>
      </c>
      <c r="C35" s="568">
        <v>0.45288194444444446</v>
      </c>
      <c r="D35" s="568">
        <v>0.54689814814814819</v>
      </c>
      <c r="E35" s="568">
        <v>0.57200231481481478</v>
      </c>
      <c r="F35" s="568">
        <v>0.80815972222222221</v>
      </c>
      <c r="G35" s="569"/>
    </row>
    <row r="36" spans="2:7">
      <c r="B36" s="573" t="s">
        <v>360</v>
      </c>
      <c r="C36" s="573"/>
      <c r="D36" s="573"/>
      <c r="E36" s="573"/>
      <c r="F36" s="573"/>
      <c r="G36" s="574">
        <f>SUM(G5:G35)</f>
        <v>0</v>
      </c>
    </row>
  </sheetData>
  <protectedRanges>
    <protectedRange sqref="B5:B7" name="atração"/>
  </protectedRanges>
  <pageMargins left="0.511811024" right="0.511811024" top="0.78740157499999996" bottom="0.78740157499999996" header="0.31496062000000002" footer="0.31496062000000002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34FE2-4F10-4462-AA78-7F744E3DB663}">
  <sheetPr codeName="Planilha48"/>
  <dimension ref="A1:V346"/>
  <sheetViews>
    <sheetView showGridLines="0" workbookViewId="0">
      <pane ySplit="2" topLeftCell="A3" activePane="bottomLeft" state="frozen"/>
      <selection pane="bottomLeft" activeCell="H10" sqref="H10"/>
    </sheetView>
  </sheetViews>
  <sheetFormatPr defaultColWidth="0" defaultRowHeight="0" customHeight="1" zeroHeight="1"/>
  <cols>
    <col min="1" max="1" width="2.28515625" customWidth="1"/>
    <col min="2" max="2" width="19.42578125" customWidth="1"/>
    <col min="3" max="4" width="15.28515625" customWidth="1"/>
    <col min="5" max="5" width="10.28515625" customWidth="1"/>
    <col min="6" max="6" width="22.5703125" bestFit="1" customWidth="1"/>
    <col min="7" max="7" width="21" bestFit="1" customWidth="1"/>
    <col min="8" max="8" width="20.140625" customWidth="1"/>
    <col min="9" max="9" width="20.28515625" bestFit="1" customWidth="1"/>
    <col min="10" max="10" width="16.42578125" customWidth="1"/>
    <col min="11" max="11" width="12.5703125" customWidth="1"/>
    <col min="12" max="12" width="13.42578125" customWidth="1"/>
    <col min="13" max="14" width="11.28515625" bestFit="1" customWidth="1"/>
    <col min="15" max="17" width="9.28515625" customWidth="1"/>
    <col min="18" max="22" width="0" hidden="1" customWidth="1"/>
    <col min="23" max="16384" width="9.28515625" hidden="1"/>
  </cols>
  <sheetData>
    <row r="1" spans="1:16" s="73" customFormat="1" ht="9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6" s="74" customFormat="1" ht="46.5" customHeight="1" thickBot="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</row>
    <row r="3" spans="1:16" s="203" customFormat="1" ht="16.5" thickTop="1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6" s="203" customFormat="1" ht="16.5" thickBot="1">
      <c r="A4" s="1"/>
      <c r="B4" s="59" t="s">
        <v>1506</v>
      </c>
      <c r="C4" s="59" t="s">
        <v>525</v>
      </c>
      <c r="D4" s="59" t="s">
        <v>1505</v>
      </c>
      <c r="E4" s="1"/>
      <c r="F4" s="212" t="s">
        <v>1495</v>
      </c>
      <c r="G4" s="212"/>
      <c r="H4" s="1"/>
      <c r="I4" s="212" t="s">
        <v>1504</v>
      </c>
      <c r="J4" s="212"/>
      <c r="K4" s="1"/>
    </row>
    <row r="5" spans="1:16" s="203" customFormat="1" ht="16.5" thickBot="1">
      <c r="A5" s="1"/>
      <c r="B5" s="199" t="s">
        <v>1490</v>
      </c>
      <c r="C5" s="149" t="s">
        <v>1480</v>
      </c>
      <c r="D5" s="202">
        <v>352</v>
      </c>
      <c r="E5" s="201"/>
      <c r="F5" s="59" t="s">
        <v>1502</v>
      </c>
      <c r="G5" s="211" t="s">
        <v>1503</v>
      </c>
      <c r="H5" s="1"/>
      <c r="I5" s="210" t="s">
        <v>1502</v>
      </c>
      <c r="J5" s="178" t="s">
        <v>184</v>
      </c>
      <c r="K5" s="1"/>
      <c r="M5" s="205" t="s">
        <v>1501</v>
      </c>
      <c r="N5" s="205" t="s">
        <v>517</v>
      </c>
    </row>
    <row r="6" spans="1:16" s="203" customFormat="1" ht="15">
      <c r="A6" s="1"/>
      <c r="B6" s="199" t="s">
        <v>1500</v>
      </c>
      <c r="C6" s="149" t="s">
        <v>1483</v>
      </c>
      <c r="D6" s="202">
        <v>356</v>
      </c>
      <c r="E6" s="201"/>
      <c r="F6" s="209" t="s">
        <v>1497</v>
      </c>
      <c r="G6" s="208" t="s">
        <v>517</v>
      </c>
      <c r="H6" s="1"/>
      <c r="I6" s="207" t="s">
        <v>1499</v>
      </c>
      <c r="J6" s="611"/>
      <c r="K6" s="1"/>
      <c r="M6" s="205" t="s">
        <v>1498</v>
      </c>
      <c r="N6" s="205" t="s">
        <v>1480</v>
      </c>
    </row>
    <row r="7" spans="1:16" s="203" customFormat="1" ht="15">
      <c r="A7" s="1"/>
      <c r="B7" s="199" t="s">
        <v>1482</v>
      </c>
      <c r="C7" s="149" t="s">
        <v>1486</v>
      </c>
      <c r="D7" s="202">
        <v>350</v>
      </c>
      <c r="E7" s="201"/>
      <c r="F7" s="1"/>
      <c r="G7" s="1"/>
      <c r="H7" s="1"/>
      <c r="I7" s="1"/>
      <c r="J7" s="1"/>
      <c r="K7" s="1"/>
      <c r="M7" s="205" t="s">
        <v>1497</v>
      </c>
      <c r="N7" s="205" t="s">
        <v>1489</v>
      </c>
    </row>
    <row r="8" spans="1:16" s="203" customFormat="1" ht="15">
      <c r="A8" s="1"/>
      <c r="B8" s="199" t="s">
        <v>1496</v>
      </c>
      <c r="C8" s="149" t="s">
        <v>1489</v>
      </c>
      <c r="D8" s="202">
        <v>373</v>
      </c>
      <c r="E8" s="201"/>
      <c r="F8" s="204" t="s">
        <v>1495</v>
      </c>
      <c r="G8" s="206"/>
      <c r="H8" s="1"/>
      <c r="I8" s="1"/>
      <c r="J8" s="1"/>
      <c r="K8" s="1"/>
      <c r="M8" s="205" t="s">
        <v>1494</v>
      </c>
      <c r="N8" s="205" t="s">
        <v>1483</v>
      </c>
    </row>
    <row r="9" spans="1:16" s="203" customFormat="1" ht="15">
      <c r="A9" s="1"/>
      <c r="B9" s="199" t="s">
        <v>1493</v>
      </c>
      <c r="C9" s="149" t="s">
        <v>517</v>
      </c>
      <c r="D9" s="202">
        <v>257</v>
      </c>
      <c r="E9" s="201"/>
      <c r="F9" s="204" t="s">
        <v>1492</v>
      </c>
      <c r="G9" s="206"/>
      <c r="H9" s="1"/>
      <c r="I9" s="1"/>
      <c r="J9" s="1"/>
      <c r="K9" s="1"/>
      <c r="N9" s="205" t="s">
        <v>1486</v>
      </c>
    </row>
    <row r="10" spans="1:16" s="203" customFormat="1" ht="15">
      <c r="A10" s="1"/>
      <c r="B10" s="199" t="s">
        <v>1488</v>
      </c>
      <c r="C10" s="149" t="s">
        <v>1480</v>
      </c>
      <c r="D10" s="202">
        <v>203</v>
      </c>
      <c r="E10" s="201"/>
      <c r="F10" s="204" t="s">
        <v>1491</v>
      </c>
      <c r="G10" s="610"/>
      <c r="H10" s="1"/>
      <c r="I10" s="1"/>
      <c r="J10" s="1"/>
      <c r="K10" s="1"/>
    </row>
    <row r="11" spans="1:16" s="203" customFormat="1" ht="15">
      <c r="A11" s="1"/>
      <c r="B11" s="199" t="s">
        <v>1487</v>
      </c>
      <c r="C11" s="149" t="s">
        <v>1486</v>
      </c>
      <c r="D11" s="202">
        <v>390</v>
      </c>
      <c r="E11" s="201"/>
      <c r="F11" s="1"/>
      <c r="G11" s="1"/>
      <c r="H11" s="1"/>
      <c r="I11" s="1"/>
      <c r="J11" s="1"/>
      <c r="K11" s="1"/>
    </row>
    <row r="12" spans="1:16" s="203" customFormat="1" ht="15">
      <c r="A12" s="1"/>
      <c r="B12" s="199" t="s">
        <v>1485</v>
      </c>
      <c r="C12" s="149" t="s">
        <v>1483</v>
      </c>
      <c r="D12" s="202">
        <v>392</v>
      </c>
      <c r="E12" s="201"/>
      <c r="F12" s="1"/>
      <c r="G12" s="1"/>
      <c r="H12" s="1"/>
      <c r="I12" s="1"/>
      <c r="J12" s="1"/>
      <c r="K12" s="1"/>
    </row>
    <row r="13" spans="1:16" ht="15">
      <c r="A13" s="1"/>
      <c r="B13" s="199" t="s">
        <v>1484</v>
      </c>
      <c r="C13" s="149" t="s">
        <v>1486</v>
      </c>
      <c r="D13" s="202">
        <v>242</v>
      </c>
      <c r="E13" s="201"/>
      <c r="F13" s="1"/>
      <c r="G13" s="1"/>
      <c r="H13" s="1"/>
      <c r="I13" s="1"/>
      <c r="J13" s="1"/>
      <c r="K13" s="1"/>
      <c r="L13" s="200"/>
      <c r="M13" s="200"/>
      <c r="N13" s="200"/>
      <c r="O13" s="203"/>
      <c r="P13" s="203"/>
    </row>
    <row r="14" spans="1:16" ht="15">
      <c r="A14" s="1"/>
      <c r="B14" s="199" t="s">
        <v>1482</v>
      </c>
      <c r="C14" s="149" t="s">
        <v>1480</v>
      </c>
      <c r="D14" s="202">
        <v>485</v>
      </c>
      <c r="E14" s="201"/>
      <c r="F14" s="1"/>
      <c r="G14" s="1"/>
      <c r="H14" s="1"/>
      <c r="I14" s="1"/>
      <c r="J14" s="1"/>
      <c r="K14" s="1"/>
      <c r="L14" s="200"/>
      <c r="M14" s="200"/>
      <c r="N14" s="200"/>
    </row>
    <row r="15" spans="1:16" ht="15">
      <c r="A15" s="1"/>
      <c r="B15" s="199" t="s">
        <v>1481</v>
      </c>
      <c r="C15" s="149" t="s">
        <v>1483</v>
      </c>
      <c r="D15" s="202">
        <v>262</v>
      </c>
      <c r="E15" s="201"/>
      <c r="F15" s="1"/>
      <c r="G15" s="1"/>
      <c r="H15" s="1"/>
      <c r="I15" s="1"/>
      <c r="J15" s="1"/>
      <c r="K15" s="1"/>
      <c r="L15" s="200"/>
      <c r="M15" s="200"/>
      <c r="N15" s="200"/>
    </row>
    <row r="16" spans="1:16" ht="15">
      <c r="A16" s="1"/>
      <c r="B16" s="199" t="s">
        <v>1488</v>
      </c>
      <c r="C16" s="149" t="s">
        <v>517</v>
      </c>
      <c r="D16" s="202">
        <v>439</v>
      </c>
      <c r="E16" s="201"/>
      <c r="F16" s="1"/>
      <c r="G16" s="1"/>
      <c r="H16" s="1"/>
      <c r="I16" s="1"/>
      <c r="J16" s="1"/>
      <c r="K16" s="1"/>
      <c r="L16" s="200"/>
      <c r="M16" s="200"/>
      <c r="N16" s="200"/>
    </row>
    <row r="17" spans="1:14" ht="15">
      <c r="A17" s="1"/>
      <c r="B17" s="199" t="s">
        <v>1487</v>
      </c>
      <c r="C17" s="149" t="s">
        <v>517</v>
      </c>
      <c r="D17" s="202">
        <v>278</v>
      </c>
      <c r="E17" s="201"/>
      <c r="F17" s="1"/>
      <c r="G17" s="1"/>
      <c r="H17" s="1"/>
      <c r="I17" s="1"/>
      <c r="J17" s="1"/>
      <c r="K17" s="1"/>
      <c r="L17" s="200"/>
      <c r="M17" s="200"/>
      <c r="N17" s="200"/>
    </row>
    <row r="18" spans="1:14" ht="15">
      <c r="A18" s="1"/>
      <c r="B18" s="199" t="s">
        <v>1484</v>
      </c>
      <c r="C18" s="149" t="s">
        <v>1489</v>
      </c>
      <c r="D18" s="202">
        <v>333</v>
      </c>
      <c r="E18" s="201"/>
      <c r="F18" s="1"/>
      <c r="G18" s="1"/>
      <c r="H18" s="1"/>
      <c r="I18" s="1"/>
      <c r="J18" s="1"/>
      <c r="K18" s="1"/>
      <c r="L18" s="200"/>
      <c r="M18" s="200"/>
      <c r="N18" s="200"/>
    </row>
    <row r="19" spans="1:14" ht="15">
      <c r="A19" s="1"/>
      <c r="B19" s="199" t="s">
        <v>1488</v>
      </c>
      <c r="C19" s="149" t="s">
        <v>517</v>
      </c>
      <c r="D19" s="198">
        <v>203</v>
      </c>
      <c r="E19" s="1"/>
      <c r="F19" s="1"/>
      <c r="G19" s="1"/>
      <c r="H19" s="1"/>
      <c r="I19" s="1"/>
      <c r="J19" s="1"/>
      <c r="K19" s="1"/>
    </row>
    <row r="20" spans="1:14" ht="15">
      <c r="A20" s="1"/>
      <c r="B20" s="199" t="s">
        <v>1487</v>
      </c>
      <c r="C20" s="149" t="s">
        <v>517</v>
      </c>
      <c r="D20" s="198">
        <v>390</v>
      </c>
      <c r="E20" s="1"/>
      <c r="F20" s="1"/>
      <c r="G20" s="1"/>
      <c r="H20" s="1"/>
      <c r="I20" s="1"/>
      <c r="J20" s="1"/>
      <c r="K20" s="1"/>
    </row>
    <row r="21" spans="1:14" ht="15">
      <c r="A21" s="1"/>
      <c r="B21" s="199" t="s">
        <v>1485</v>
      </c>
      <c r="C21" s="149" t="s">
        <v>1486</v>
      </c>
      <c r="D21" s="198">
        <v>392</v>
      </c>
      <c r="E21" s="1"/>
      <c r="F21" s="1"/>
      <c r="G21" s="1"/>
      <c r="H21" s="1"/>
      <c r="I21" s="1"/>
      <c r="J21" s="1"/>
      <c r="K21" s="1"/>
    </row>
    <row r="22" spans="1:14" ht="15">
      <c r="A22" s="1"/>
      <c r="B22" s="199" t="s">
        <v>1484</v>
      </c>
      <c r="C22" s="149" t="s">
        <v>1486</v>
      </c>
      <c r="D22" s="198">
        <v>242</v>
      </c>
      <c r="E22" s="1"/>
      <c r="F22" s="1"/>
      <c r="G22" s="1"/>
      <c r="H22" s="1"/>
      <c r="I22" s="1"/>
      <c r="J22" s="1"/>
      <c r="K22" s="1"/>
    </row>
    <row r="23" spans="1:14" ht="15">
      <c r="A23" s="1"/>
      <c r="B23" s="199" t="s">
        <v>1482</v>
      </c>
      <c r="C23" s="149" t="s">
        <v>1483</v>
      </c>
      <c r="D23" s="198">
        <v>485</v>
      </c>
      <c r="E23" s="1"/>
      <c r="F23" s="1"/>
      <c r="G23" s="1"/>
      <c r="H23" s="1"/>
      <c r="I23" s="1"/>
      <c r="J23" s="1"/>
      <c r="K23" s="1"/>
    </row>
    <row r="24" spans="1:14" ht="15">
      <c r="A24" s="1"/>
      <c r="B24" s="197" t="s">
        <v>1482</v>
      </c>
      <c r="C24" s="196" t="s">
        <v>1489</v>
      </c>
      <c r="D24" s="195">
        <v>262</v>
      </c>
      <c r="E24" s="1"/>
      <c r="F24" s="1"/>
      <c r="G24" s="1"/>
      <c r="H24" s="1"/>
      <c r="I24" s="1"/>
      <c r="J24" s="1"/>
      <c r="K24" s="1"/>
    </row>
    <row r="25" spans="1:14" ht="15">
      <c r="A25" s="1"/>
      <c r="B25" s="199" t="s">
        <v>1488</v>
      </c>
      <c r="C25" s="149" t="s">
        <v>1486</v>
      </c>
      <c r="D25" s="198">
        <v>203</v>
      </c>
      <c r="E25" s="1"/>
      <c r="F25" s="1"/>
      <c r="G25" s="1"/>
      <c r="H25" s="1"/>
      <c r="I25" s="1"/>
      <c r="J25" s="1"/>
      <c r="K25" s="1"/>
    </row>
    <row r="26" spans="1:14" ht="15">
      <c r="A26" s="1"/>
      <c r="B26" s="199" t="s">
        <v>1487</v>
      </c>
      <c r="C26" s="149" t="s">
        <v>1486</v>
      </c>
      <c r="D26" s="198">
        <v>390</v>
      </c>
      <c r="E26" s="1"/>
      <c r="F26" s="1"/>
      <c r="G26" s="1"/>
      <c r="H26" s="1"/>
      <c r="I26" s="1"/>
      <c r="J26" s="1"/>
      <c r="K26" s="1"/>
    </row>
    <row r="27" spans="1:14" ht="15">
      <c r="A27" s="1"/>
      <c r="B27" s="199" t="s">
        <v>1485</v>
      </c>
      <c r="C27" s="149" t="s">
        <v>1483</v>
      </c>
      <c r="D27" s="198">
        <v>392</v>
      </c>
      <c r="E27" s="1"/>
      <c r="F27" s="1"/>
      <c r="G27" s="1"/>
      <c r="H27" s="1"/>
      <c r="I27" s="1"/>
      <c r="J27" s="1"/>
      <c r="K27" s="1"/>
    </row>
    <row r="28" spans="1:14" ht="15">
      <c r="A28" s="1"/>
      <c r="B28" s="199" t="s">
        <v>1484</v>
      </c>
      <c r="C28" s="149" t="s">
        <v>1483</v>
      </c>
      <c r="D28" s="198">
        <v>242</v>
      </c>
      <c r="E28" s="1"/>
      <c r="F28" s="1"/>
      <c r="G28" s="1"/>
      <c r="H28" s="1"/>
      <c r="I28" s="1"/>
      <c r="J28" s="1"/>
      <c r="K28" s="1"/>
    </row>
    <row r="29" spans="1:14" ht="15">
      <c r="B29" s="199" t="s">
        <v>1482</v>
      </c>
      <c r="C29" s="149" t="s">
        <v>517</v>
      </c>
      <c r="D29" s="198">
        <v>485</v>
      </c>
    </row>
    <row r="30" spans="1:14" ht="15">
      <c r="B30" s="197" t="s">
        <v>1481</v>
      </c>
      <c r="C30" s="196" t="s">
        <v>1480</v>
      </c>
      <c r="D30" s="195">
        <v>262</v>
      </c>
    </row>
    <row r="31" spans="1:14" ht="15">
      <c r="B31" s="199" t="s">
        <v>1490</v>
      </c>
      <c r="C31" s="149" t="s">
        <v>1489</v>
      </c>
      <c r="D31" s="198">
        <v>262</v>
      </c>
    </row>
    <row r="32" spans="1:14" ht="15">
      <c r="B32" s="199" t="s">
        <v>1488</v>
      </c>
      <c r="C32" s="149" t="s">
        <v>1486</v>
      </c>
      <c r="D32" s="198">
        <v>203</v>
      </c>
    </row>
    <row r="33" spans="2:9" ht="15">
      <c r="B33" s="199" t="s">
        <v>1487</v>
      </c>
      <c r="C33" s="149" t="s">
        <v>1486</v>
      </c>
      <c r="D33" s="198">
        <v>390</v>
      </c>
    </row>
    <row r="34" spans="2:9" ht="15">
      <c r="B34" s="199" t="s">
        <v>1485</v>
      </c>
      <c r="C34" s="149" t="s">
        <v>1483</v>
      </c>
      <c r="D34" s="198">
        <v>392</v>
      </c>
    </row>
    <row r="35" spans="2:9" ht="15">
      <c r="B35" s="199" t="s">
        <v>1484</v>
      </c>
      <c r="C35" s="149" t="s">
        <v>1483</v>
      </c>
      <c r="D35" s="198">
        <v>242</v>
      </c>
    </row>
    <row r="36" spans="2:9" ht="15">
      <c r="B36" s="199" t="s">
        <v>1482</v>
      </c>
      <c r="C36" s="149" t="s">
        <v>517</v>
      </c>
      <c r="D36" s="198">
        <v>485</v>
      </c>
    </row>
    <row r="37" spans="2:9" ht="15">
      <c r="B37" s="197" t="s">
        <v>1481</v>
      </c>
      <c r="C37" s="196" t="s">
        <v>1480</v>
      </c>
      <c r="D37" s="195">
        <v>262</v>
      </c>
    </row>
    <row r="38" spans="2:9" ht="15"/>
    <row r="39" spans="2:9" ht="15"/>
    <row r="40" spans="2:9" ht="15"/>
    <row r="41" spans="2:9" ht="15"/>
    <row r="42" spans="2:9" ht="15"/>
    <row r="43" spans="2:9" ht="15"/>
    <row r="44" spans="2:9" ht="15"/>
    <row r="45" spans="2:9" ht="19.5" thickBot="1">
      <c r="B45" s="194" t="s">
        <v>114</v>
      </c>
      <c r="C45" s="193" t="s">
        <v>1479</v>
      </c>
      <c r="D45" s="193" t="s">
        <v>94</v>
      </c>
      <c r="F45" s="187" t="s">
        <v>1479</v>
      </c>
      <c r="G45" s="192" t="s">
        <v>1473</v>
      </c>
    </row>
    <row r="46" spans="2:9" ht="15.75" thickTop="1">
      <c r="B46" s="191">
        <v>43466</v>
      </c>
      <c r="C46" s="190" t="s">
        <v>1474</v>
      </c>
      <c r="D46" s="189">
        <v>3.65</v>
      </c>
    </row>
    <row r="47" spans="2:9" ht="18.75">
      <c r="B47" s="185">
        <v>43466</v>
      </c>
      <c r="C47" s="184" t="s">
        <v>1473</v>
      </c>
      <c r="D47" s="183">
        <v>4.82</v>
      </c>
      <c r="F47" s="187" t="s">
        <v>1478</v>
      </c>
      <c r="G47" s="188" t="s">
        <v>1554</v>
      </c>
      <c r="H47" s="188" t="s">
        <v>1555</v>
      </c>
      <c r="I47" s="187" t="s">
        <v>1477</v>
      </c>
    </row>
    <row r="48" spans="2:9" ht="15">
      <c r="B48" s="185">
        <v>43466</v>
      </c>
      <c r="C48" s="184" t="s">
        <v>1472</v>
      </c>
      <c r="D48" s="183">
        <v>4.29</v>
      </c>
    </row>
    <row r="49" spans="2:7" ht="15">
      <c r="B49" s="185">
        <v>43467</v>
      </c>
      <c r="C49" s="184" t="s">
        <v>1474</v>
      </c>
      <c r="D49" s="183">
        <v>3.73</v>
      </c>
    </row>
    <row r="50" spans="2:7" ht="18.75">
      <c r="B50" s="185">
        <v>43467</v>
      </c>
      <c r="C50" s="184" t="s">
        <v>1473</v>
      </c>
      <c r="D50" s="183">
        <v>4.7300000000000004</v>
      </c>
      <c r="F50" s="187" t="s">
        <v>1476</v>
      </c>
      <c r="G50" s="186"/>
    </row>
    <row r="51" spans="2:7" ht="15">
      <c r="B51" s="185">
        <v>43467</v>
      </c>
      <c r="C51" s="184" t="s">
        <v>1472</v>
      </c>
      <c r="D51" s="183">
        <v>4.29</v>
      </c>
    </row>
    <row r="52" spans="2:7" ht="18.75">
      <c r="B52" s="185">
        <v>43468</v>
      </c>
      <c r="C52" s="184" t="s">
        <v>1474</v>
      </c>
      <c r="D52" s="183">
        <v>3.65</v>
      </c>
      <c r="F52" s="187" t="s">
        <v>1475</v>
      </c>
      <c r="G52" s="186"/>
    </row>
    <row r="53" spans="2:7" ht="15">
      <c r="B53" s="185">
        <v>43468</v>
      </c>
      <c r="C53" s="184" t="s">
        <v>1473</v>
      </c>
      <c r="D53" s="183">
        <v>4.78</v>
      </c>
    </row>
    <row r="54" spans="2:7" ht="15">
      <c r="B54" s="185">
        <v>43468</v>
      </c>
      <c r="C54" s="184" t="s">
        <v>1472</v>
      </c>
      <c r="D54" s="183">
        <v>4.28</v>
      </c>
    </row>
    <row r="55" spans="2:7" ht="15">
      <c r="B55" s="185">
        <v>43469</v>
      </c>
      <c r="C55" s="184" t="s">
        <v>1474</v>
      </c>
      <c r="D55" s="183">
        <v>3.64</v>
      </c>
    </row>
    <row r="56" spans="2:7" ht="15">
      <c r="B56" s="185">
        <v>43469</v>
      </c>
      <c r="C56" s="184" t="s">
        <v>1473</v>
      </c>
      <c r="D56" s="183">
        <v>4.7300000000000004</v>
      </c>
    </row>
    <row r="57" spans="2:7" ht="15">
      <c r="B57" s="185">
        <v>43469</v>
      </c>
      <c r="C57" s="184" t="s">
        <v>1472</v>
      </c>
      <c r="D57" s="183">
        <v>4.21</v>
      </c>
    </row>
    <row r="58" spans="2:7" ht="15">
      <c r="B58" s="185">
        <v>43470</v>
      </c>
      <c r="C58" s="184" t="s">
        <v>1474</v>
      </c>
      <c r="D58" s="183">
        <v>3.68</v>
      </c>
    </row>
    <row r="59" spans="2:7" ht="15">
      <c r="B59" s="185">
        <v>43470</v>
      </c>
      <c r="C59" s="184" t="s">
        <v>1473</v>
      </c>
      <c r="D59" s="183">
        <v>4.74</v>
      </c>
    </row>
    <row r="60" spans="2:7" ht="15">
      <c r="B60" s="185">
        <v>43470</v>
      </c>
      <c r="C60" s="184" t="s">
        <v>1472</v>
      </c>
      <c r="D60" s="183">
        <v>4.26</v>
      </c>
    </row>
    <row r="61" spans="2:7" ht="15">
      <c r="B61" s="185">
        <v>43471</v>
      </c>
      <c r="C61" s="184" t="s">
        <v>1474</v>
      </c>
      <c r="D61" s="183">
        <v>3.6</v>
      </c>
    </row>
    <row r="62" spans="2:7" ht="15">
      <c r="B62" s="185">
        <v>43471</v>
      </c>
      <c r="C62" s="184" t="s">
        <v>1473</v>
      </c>
      <c r="D62" s="183">
        <v>4.8</v>
      </c>
    </row>
    <row r="63" spans="2:7" ht="15">
      <c r="B63" s="185">
        <v>43471</v>
      </c>
      <c r="C63" s="184" t="s">
        <v>1472</v>
      </c>
      <c r="D63" s="183">
        <v>4.3</v>
      </c>
    </row>
    <row r="64" spans="2:7" ht="15">
      <c r="B64" s="185">
        <v>43472</v>
      </c>
      <c r="C64" s="184" t="s">
        <v>1474</v>
      </c>
      <c r="D64" s="183">
        <v>3.63</v>
      </c>
    </row>
    <row r="65" spans="2:4" ht="15">
      <c r="B65" s="185">
        <v>43472</v>
      </c>
      <c r="C65" s="184" t="s">
        <v>1473</v>
      </c>
      <c r="D65" s="183">
        <v>4.84</v>
      </c>
    </row>
    <row r="66" spans="2:4" ht="15">
      <c r="B66" s="185">
        <v>43472</v>
      </c>
      <c r="C66" s="184" t="s">
        <v>1472</v>
      </c>
      <c r="D66" s="183">
        <v>4.29</v>
      </c>
    </row>
    <row r="67" spans="2:4" ht="15">
      <c r="B67" s="185">
        <v>43473</v>
      </c>
      <c r="C67" s="184" t="s">
        <v>1474</v>
      </c>
      <c r="D67" s="183">
        <v>3.68</v>
      </c>
    </row>
    <row r="68" spans="2:4" ht="15">
      <c r="B68" s="185">
        <v>43473</v>
      </c>
      <c r="C68" s="184" t="s">
        <v>1473</v>
      </c>
      <c r="D68" s="183">
        <v>4.78</v>
      </c>
    </row>
    <row r="69" spans="2:4" ht="15">
      <c r="B69" s="185">
        <v>43473</v>
      </c>
      <c r="C69" s="184" t="s">
        <v>1472</v>
      </c>
      <c r="D69" s="183">
        <v>4.2699999999999996</v>
      </c>
    </row>
    <row r="70" spans="2:4" ht="15">
      <c r="B70" s="185">
        <v>43474</v>
      </c>
      <c r="C70" s="184" t="s">
        <v>1474</v>
      </c>
      <c r="D70" s="183">
        <v>3.62</v>
      </c>
    </row>
    <row r="71" spans="2:4" ht="15">
      <c r="B71" s="185">
        <v>43474</v>
      </c>
      <c r="C71" s="184" t="s">
        <v>1473</v>
      </c>
      <c r="D71" s="183">
        <v>4.72</v>
      </c>
    </row>
    <row r="72" spans="2:4" ht="15">
      <c r="B72" s="185">
        <v>43474</v>
      </c>
      <c r="C72" s="184" t="s">
        <v>1472</v>
      </c>
      <c r="D72" s="183">
        <v>4.21</v>
      </c>
    </row>
    <row r="73" spans="2:4" ht="15">
      <c r="B73" s="185">
        <v>43475</v>
      </c>
      <c r="C73" s="184" t="s">
        <v>1474</v>
      </c>
      <c r="D73" s="183">
        <v>3.69</v>
      </c>
    </row>
    <row r="74" spans="2:4" ht="15">
      <c r="B74" s="185">
        <v>43475</v>
      </c>
      <c r="C74" s="184" t="s">
        <v>1473</v>
      </c>
      <c r="D74" s="183">
        <v>4.76</v>
      </c>
    </row>
    <row r="75" spans="2:4" ht="15">
      <c r="B75" s="185">
        <v>43475</v>
      </c>
      <c r="C75" s="184" t="s">
        <v>1472</v>
      </c>
      <c r="D75" s="183">
        <v>4.24</v>
      </c>
    </row>
    <row r="76" spans="2:4" ht="15">
      <c r="B76" s="185">
        <v>43476</v>
      </c>
      <c r="C76" s="184" t="s">
        <v>1474</v>
      </c>
      <c r="D76" s="183">
        <v>3.74</v>
      </c>
    </row>
    <row r="77" spans="2:4" ht="15">
      <c r="B77" s="185">
        <v>43476</v>
      </c>
      <c r="C77" s="184" t="s">
        <v>1473</v>
      </c>
      <c r="D77" s="183">
        <v>4.72</v>
      </c>
    </row>
    <row r="78" spans="2:4" ht="15">
      <c r="B78" s="185">
        <v>43476</v>
      </c>
      <c r="C78" s="184" t="s">
        <v>1472</v>
      </c>
      <c r="D78" s="183">
        <v>4.3</v>
      </c>
    </row>
    <row r="79" spans="2:4" ht="15">
      <c r="B79" s="185">
        <v>43477</v>
      </c>
      <c r="C79" s="184" t="s">
        <v>1474</v>
      </c>
      <c r="D79" s="183">
        <v>3.7</v>
      </c>
    </row>
    <row r="80" spans="2:4" ht="15">
      <c r="B80" s="185">
        <v>43477</v>
      </c>
      <c r="C80" s="184" t="s">
        <v>1473</v>
      </c>
      <c r="D80" s="183">
        <v>4.75</v>
      </c>
    </row>
    <row r="81" spans="2:4" ht="15">
      <c r="B81" s="185">
        <v>43477</v>
      </c>
      <c r="C81" s="184" t="s">
        <v>1472</v>
      </c>
      <c r="D81" s="183">
        <v>4.28</v>
      </c>
    </row>
    <row r="82" spans="2:4" ht="15">
      <c r="B82" s="185">
        <v>43478</v>
      </c>
      <c r="C82" s="184" t="s">
        <v>1474</v>
      </c>
      <c r="D82" s="183">
        <v>3.64</v>
      </c>
    </row>
    <row r="83" spans="2:4" ht="15">
      <c r="B83" s="185">
        <v>43478</v>
      </c>
      <c r="C83" s="184" t="s">
        <v>1473</v>
      </c>
      <c r="D83" s="183">
        <v>4.71</v>
      </c>
    </row>
    <row r="84" spans="2:4" ht="15">
      <c r="B84" s="185">
        <v>43478</v>
      </c>
      <c r="C84" s="184" t="s">
        <v>1472</v>
      </c>
      <c r="D84" s="183">
        <v>4.2300000000000004</v>
      </c>
    </row>
    <row r="85" spans="2:4" ht="15">
      <c r="B85" s="185">
        <v>43479</v>
      </c>
      <c r="C85" s="184" t="s">
        <v>1474</v>
      </c>
      <c r="D85" s="183">
        <v>3.71</v>
      </c>
    </row>
    <row r="86" spans="2:4" ht="15">
      <c r="B86" s="185">
        <v>43479</v>
      </c>
      <c r="C86" s="184" t="s">
        <v>1473</v>
      </c>
      <c r="D86" s="183">
        <v>4.78</v>
      </c>
    </row>
    <row r="87" spans="2:4" ht="15">
      <c r="B87" s="185">
        <v>43479</v>
      </c>
      <c r="C87" s="184" t="s">
        <v>1472</v>
      </c>
      <c r="D87" s="183">
        <v>4.29</v>
      </c>
    </row>
    <row r="88" spans="2:4" ht="15">
      <c r="B88" s="185">
        <v>43480</v>
      </c>
      <c r="C88" s="184" t="s">
        <v>1474</v>
      </c>
      <c r="D88" s="183">
        <v>3.7</v>
      </c>
    </row>
    <row r="89" spans="2:4" ht="15">
      <c r="B89" s="185">
        <v>43480</v>
      </c>
      <c r="C89" s="184" t="s">
        <v>1473</v>
      </c>
      <c r="D89" s="183">
        <v>4.76</v>
      </c>
    </row>
    <row r="90" spans="2:4" ht="15">
      <c r="B90" s="185">
        <v>43480</v>
      </c>
      <c r="C90" s="184" t="s">
        <v>1472</v>
      </c>
      <c r="D90" s="183">
        <v>4.24</v>
      </c>
    </row>
    <row r="91" spans="2:4" ht="15">
      <c r="B91" s="185">
        <v>43481</v>
      </c>
      <c r="C91" s="184" t="s">
        <v>1474</v>
      </c>
      <c r="D91" s="183">
        <v>3.71</v>
      </c>
    </row>
    <row r="92" spans="2:4" ht="15">
      <c r="B92" s="185">
        <v>43481</v>
      </c>
      <c r="C92" s="184" t="s">
        <v>1473</v>
      </c>
      <c r="D92" s="183">
        <v>4.74</v>
      </c>
    </row>
    <row r="93" spans="2:4" ht="15">
      <c r="B93" s="185">
        <v>43481</v>
      </c>
      <c r="C93" s="184" t="s">
        <v>1472</v>
      </c>
      <c r="D93" s="183">
        <v>4.29</v>
      </c>
    </row>
    <row r="94" spans="2:4" ht="15">
      <c r="B94" s="185">
        <v>43482</v>
      </c>
      <c r="C94" s="184" t="s">
        <v>1474</v>
      </c>
      <c r="D94" s="183">
        <v>3.74</v>
      </c>
    </row>
    <row r="95" spans="2:4" ht="15">
      <c r="B95" s="185">
        <v>43482</v>
      </c>
      <c r="C95" s="184" t="s">
        <v>1473</v>
      </c>
      <c r="D95" s="183">
        <v>4.7300000000000004</v>
      </c>
    </row>
    <row r="96" spans="2:4" ht="15">
      <c r="B96" s="185">
        <v>43482</v>
      </c>
      <c r="C96" s="184" t="s">
        <v>1472</v>
      </c>
      <c r="D96" s="183">
        <v>4.26</v>
      </c>
    </row>
    <row r="97" spans="2:4" ht="15">
      <c r="B97" s="185">
        <v>43483</v>
      </c>
      <c r="C97" s="184" t="s">
        <v>1474</v>
      </c>
      <c r="D97" s="183">
        <v>3.63</v>
      </c>
    </row>
    <row r="98" spans="2:4" ht="15">
      <c r="B98" s="185">
        <v>43483</v>
      </c>
      <c r="C98" s="184" t="s">
        <v>1473</v>
      </c>
      <c r="D98" s="183">
        <v>4.7300000000000004</v>
      </c>
    </row>
    <row r="99" spans="2:4" ht="15">
      <c r="B99" s="185">
        <v>43483</v>
      </c>
      <c r="C99" s="184" t="s">
        <v>1472</v>
      </c>
      <c r="D99" s="183">
        <v>4.25</v>
      </c>
    </row>
    <row r="100" spans="2:4" ht="15">
      <c r="B100" s="185">
        <v>43484</v>
      </c>
      <c r="C100" s="184" t="s">
        <v>1474</v>
      </c>
      <c r="D100" s="183">
        <v>3.7</v>
      </c>
    </row>
    <row r="101" spans="2:4" ht="15">
      <c r="B101" s="185">
        <v>43484</v>
      </c>
      <c r="C101" s="184" t="s">
        <v>1473</v>
      </c>
      <c r="D101" s="183">
        <v>4.7300000000000004</v>
      </c>
    </row>
    <row r="102" spans="2:4" ht="15">
      <c r="B102" s="185">
        <v>43484</v>
      </c>
      <c r="C102" s="184" t="s">
        <v>1472</v>
      </c>
      <c r="D102" s="183">
        <v>4.2</v>
      </c>
    </row>
    <row r="103" spans="2:4" ht="15">
      <c r="B103" s="185">
        <v>43485</v>
      </c>
      <c r="C103" s="184" t="s">
        <v>1474</v>
      </c>
      <c r="D103" s="183">
        <v>3.64</v>
      </c>
    </row>
    <row r="104" spans="2:4" ht="15">
      <c r="B104" s="185">
        <v>43485</v>
      </c>
      <c r="C104" s="184" t="s">
        <v>1473</v>
      </c>
      <c r="D104" s="183">
        <v>4.83</v>
      </c>
    </row>
    <row r="105" spans="2:4" ht="15">
      <c r="B105" s="185">
        <v>43485</v>
      </c>
      <c r="C105" s="184" t="s">
        <v>1472</v>
      </c>
      <c r="D105" s="183">
        <v>4.28</v>
      </c>
    </row>
    <row r="106" spans="2:4" ht="15">
      <c r="B106" s="185">
        <v>43486</v>
      </c>
      <c r="C106" s="184" t="s">
        <v>1474</v>
      </c>
      <c r="D106" s="183">
        <v>3.66</v>
      </c>
    </row>
    <row r="107" spans="2:4" ht="15">
      <c r="B107" s="185">
        <v>43486</v>
      </c>
      <c r="C107" s="184" t="s">
        <v>1473</v>
      </c>
      <c r="D107" s="183">
        <v>4.7300000000000004</v>
      </c>
    </row>
    <row r="108" spans="2:4" ht="15">
      <c r="B108" s="185">
        <v>43486</v>
      </c>
      <c r="C108" s="184" t="s">
        <v>1472</v>
      </c>
      <c r="D108" s="183">
        <v>4.24</v>
      </c>
    </row>
    <row r="109" spans="2:4" ht="15">
      <c r="B109" s="185">
        <v>43487</v>
      </c>
      <c r="C109" s="184" t="s">
        <v>1474</v>
      </c>
      <c r="D109" s="183">
        <v>3.7199999999999998</v>
      </c>
    </row>
    <row r="110" spans="2:4" ht="15">
      <c r="B110" s="185">
        <v>43487</v>
      </c>
      <c r="C110" s="184" t="s">
        <v>1473</v>
      </c>
      <c r="D110" s="183">
        <v>4.8</v>
      </c>
    </row>
    <row r="111" spans="2:4" ht="15">
      <c r="B111" s="185">
        <v>43487</v>
      </c>
      <c r="C111" s="184" t="s">
        <v>1472</v>
      </c>
      <c r="D111" s="183">
        <v>4.2300000000000004</v>
      </c>
    </row>
    <row r="112" spans="2:4" ht="15">
      <c r="B112" s="185">
        <v>43488</v>
      </c>
      <c r="C112" s="184" t="s">
        <v>1474</v>
      </c>
      <c r="D112" s="183">
        <v>3.6</v>
      </c>
    </row>
    <row r="113" spans="2:4" ht="15">
      <c r="B113" s="185">
        <v>43488</v>
      </c>
      <c r="C113" s="184" t="s">
        <v>1473</v>
      </c>
      <c r="D113" s="183">
        <v>4.76</v>
      </c>
    </row>
    <row r="114" spans="2:4" ht="15">
      <c r="B114" s="185">
        <v>43488</v>
      </c>
      <c r="C114" s="184" t="s">
        <v>1472</v>
      </c>
      <c r="D114" s="183">
        <v>4.25</v>
      </c>
    </row>
    <row r="115" spans="2:4" ht="15">
      <c r="B115" s="185">
        <v>43489</v>
      </c>
      <c r="C115" s="184" t="s">
        <v>1474</v>
      </c>
      <c r="D115" s="183">
        <v>3.63</v>
      </c>
    </row>
    <row r="116" spans="2:4" ht="15">
      <c r="B116" s="185">
        <v>43489</v>
      </c>
      <c r="C116" s="184" t="s">
        <v>1473</v>
      </c>
      <c r="D116" s="183">
        <v>4.71</v>
      </c>
    </row>
    <row r="117" spans="2:4" ht="15">
      <c r="B117" s="185">
        <v>43489</v>
      </c>
      <c r="C117" s="184" t="s">
        <v>1472</v>
      </c>
      <c r="D117" s="183">
        <v>4.21</v>
      </c>
    </row>
    <row r="118" spans="2:4" ht="15">
      <c r="B118" s="185">
        <v>43490</v>
      </c>
      <c r="C118" s="184" t="s">
        <v>1474</v>
      </c>
      <c r="D118" s="183">
        <v>3.7199999999999998</v>
      </c>
    </row>
    <row r="119" spans="2:4" ht="15">
      <c r="B119" s="185">
        <v>43490</v>
      </c>
      <c r="C119" s="184" t="s">
        <v>1473</v>
      </c>
      <c r="D119" s="183">
        <v>4.78</v>
      </c>
    </row>
    <row r="120" spans="2:4" ht="15">
      <c r="B120" s="185">
        <v>43490</v>
      </c>
      <c r="C120" s="184" t="s">
        <v>1472</v>
      </c>
      <c r="D120" s="183">
        <v>4.26</v>
      </c>
    </row>
    <row r="121" spans="2:4" ht="15">
      <c r="B121" s="185">
        <v>43491</v>
      </c>
      <c r="C121" s="184" t="s">
        <v>1474</v>
      </c>
      <c r="D121" s="183">
        <v>3.67</v>
      </c>
    </row>
    <row r="122" spans="2:4" ht="15">
      <c r="B122" s="185">
        <v>43491</v>
      </c>
      <c r="C122" s="184" t="s">
        <v>1473</v>
      </c>
      <c r="D122" s="183">
        <v>4.84</v>
      </c>
    </row>
    <row r="123" spans="2:4" ht="15">
      <c r="B123" s="185">
        <v>43491</v>
      </c>
      <c r="C123" s="184" t="s">
        <v>1472</v>
      </c>
      <c r="D123" s="183">
        <v>4.24</v>
      </c>
    </row>
    <row r="124" spans="2:4" ht="15">
      <c r="B124" s="185">
        <v>43492</v>
      </c>
      <c r="C124" s="184" t="s">
        <v>1474</v>
      </c>
      <c r="D124" s="183">
        <v>3.67</v>
      </c>
    </row>
    <row r="125" spans="2:4" ht="15">
      <c r="B125" s="185">
        <v>43492</v>
      </c>
      <c r="C125" s="184" t="s">
        <v>1473</v>
      </c>
      <c r="D125" s="183">
        <v>4.7699999999999996</v>
      </c>
    </row>
    <row r="126" spans="2:4" ht="15">
      <c r="B126" s="185">
        <v>43492</v>
      </c>
      <c r="C126" s="184" t="s">
        <v>1472</v>
      </c>
      <c r="D126" s="183">
        <v>4.26</v>
      </c>
    </row>
    <row r="127" spans="2:4" ht="15">
      <c r="B127" s="185">
        <v>43493</v>
      </c>
      <c r="C127" s="184" t="s">
        <v>1474</v>
      </c>
      <c r="D127" s="183">
        <v>3.75</v>
      </c>
    </row>
    <row r="128" spans="2:4" ht="15">
      <c r="B128" s="185">
        <v>43493</v>
      </c>
      <c r="C128" s="184" t="s">
        <v>1473</v>
      </c>
      <c r="D128" s="183">
        <v>4.82</v>
      </c>
    </row>
    <row r="129" spans="2:4" ht="15">
      <c r="B129" s="185">
        <v>43493</v>
      </c>
      <c r="C129" s="184" t="s">
        <v>1472</v>
      </c>
      <c r="D129" s="183">
        <v>4.26</v>
      </c>
    </row>
    <row r="130" spans="2:4" ht="15">
      <c r="B130" s="185">
        <v>43494</v>
      </c>
      <c r="C130" s="184" t="s">
        <v>1474</v>
      </c>
      <c r="D130" s="183">
        <v>3.67</v>
      </c>
    </row>
    <row r="131" spans="2:4" ht="15">
      <c r="B131" s="185">
        <v>43494</v>
      </c>
      <c r="C131" s="184" t="s">
        <v>1473</v>
      </c>
      <c r="D131" s="183">
        <v>4.82</v>
      </c>
    </row>
    <row r="132" spans="2:4" ht="15">
      <c r="B132" s="185">
        <v>43494</v>
      </c>
      <c r="C132" s="184" t="s">
        <v>1472</v>
      </c>
      <c r="D132" s="183">
        <v>4.25</v>
      </c>
    </row>
    <row r="133" spans="2:4" ht="15">
      <c r="B133" s="185">
        <v>43495</v>
      </c>
      <c r="C133" s="184" t="s">
        <v>1474</v>
      </c>
      <c r="D133" s="183">
        <v>3.7</v>
      </c>
    </row>
    <row r="134" spans="2:4" ht="15">
      <c r="B134" s="185">
        <v>43495</v>
      </c>
      <c r="C134" s="184" t="s">
        <v>1473</v>
      </c>
      <c r="D134" s="183">
        <v>4.71</v>
      </c>
    </row>
    <row r="135" spans="2:4" ht="15">
      <c r="B135" s="185">
        <v>43495</v>
      </c>
      <c r="C135" s="184" t="s">
        <v>1472</v>
      </c>
      <c r="D135" s="183">
        <v>4.3</v>
      </c>
    </row>
    <row r="136" spans="2:4" ht="15">
      <c r="B136" s="185">
        <v>43496</v>
      </c>
      <c r="C136" s="184" t="s">
        <v>1474</v>
      </c>
      <c r="D136" s="183">
        <v>3.74</v>
      </c>
    </row>
    <row r="137" spans="2:4" ht="15">
      <c r="B137" s="185">
        <v>43496</v>
      </c>
      <c r="C137" s="184" t="s">
        <v>1473</v>
      </c>
      <c r="D137" s="183">
        <v>4.78</v>
      </c>
    </row>
    <row r="138" spans="2:4" ht="15">
      <c r="B138" s="185">
        <v>43496</v>
      </c>
      <c r="C138" s="184" t="s">
        <v>1472</v>
      </c>
      <c r="D138" s="183">
        <v>4.2300000000000004</v>
      </c>
    </row>
    <row r="139" spans="2:4" ht="15">
      <c r="B139" s="185">
        <v>43497</v>
      </c>
      <c r="C139" s="184" t="s">
        <v>1474</v>
      </c>
      <c r="D139" s="183">
        <v>3.65</v>
      </c>
    </row>
    <row r="140" spans="2:4" ht="15">
      <c r="B140" s="185">
        <v>43497</v>
      </c>
      <c r="C140" s="184" t="s">
        <v>1473</v>
      </c>
      <c r="D140" s="183">
        <v>4.7</v>
      </c>
    </row>
    <row r="141" spans="2:4" ht="15">
      <c r="B141" s="185">
        <v>43497</v>
      </c>
      <c r="C141" s="184" t="s">
        <v>1472</v>
      </c>
      <c r="D141" s="183">
        <v>4.21</v>
      </c>
    </row>
    <row r="142" spans="2:4" ht="15">
      <c r="B142" s="185">
        <v>43498</v>
      </c>
      <c r="C142" s="184" t="s">
        <v>1474</v>
      </c>
      <c r="D142" s="183">
        <v>3.74</v>
      </c>
    </row>
    <row r="143" spans="2:4" ht="15">
      <c r="B143" s="185">
        <v>43498</v>
      </c>
      <c r="C143" s="184" t="s">
        <v>1473</v>
      </c>
      <c r="D143" s="183">
        <v>4.74</v>
      </c>
    </row>
    <row r="144" spans="2:4" ht="15">
      <c r="B144" s="185">
        <v>43498</v>
      </c>
      <c r="C144" s="184" t="s">
        <v>1472</v>
      </c>
      <c r="D144" s="183">
        <v>4.29</v>
      </c>
    </row>
    <row r="145" spans="2:4" ht="15">
      <c r="B145" s="185">
        <v>43499</v>
      </c>
      <c r="C145" s="184" t="s">
        <v>1474</v>
      </c>
      <c r="D145" s="183">
        <v>3.63</v>
      </c>
    </row>
    <row r="146" spans="2:4" ht="15">
      <c r="B146" s="185">
        <v>43499</v>
      </c>
      <c r="C146" s="184" t="s">
        <v>1473</v>
      </c>
      <c r="D146" s="183">
        <v>4.75</v>
      </c>
    </row>
    <row r="147" spans="2:4" ht="15">
      <c r="B147" s="185">
        <v>43499</v>
      </c>
      <c r="C147" s="184" t="s">
        <v>1472</v>
      </c>
      <c r="D147" s="183">
        <v>4.2</v>
      </c>
    </row>
    <row r="148" spans="2:4" ht="15">
      <c r="B148" s="185">
        <v>43500</v>
      </c>
      <c r="C148" s="184" t="s">
        <v>1474</v>
      </c>
      <c r="D148" s="183">
        <v>3.73</v>
      </c>
    </row>
    <row r="149" spans="2:4" ht="15">
      <c r="B149" s="185">
        <v>43500</v>
      </c>
      <c r="C149" s="184" t="s">
        <v>1473</v>
      </c>
      <c r="D149" s="183">
        <v>4.71</v>
      </c>
    </row>
    <row r="150" spans="2:4" ht="15">
      <c r="B150" s="185">
        <v>43500</v>
      </c>
      <c r="C150" s="184" t="s">
        <v>1472</v>
      </c>
      <c r="D150" s="183">
        <v>4.24</v>
      </c>
    </row>
    <row r="151" spans="2:4" ht="15">
      <c r="B151" s="185">
        <v>43501</v>
      </c>
      <c r="C151" s="184" t="s">
        <v>1474</v>
      </c>
      <c r="D151" s="183">
        <v>3.7</v>
      </c>
    </row>
    <row r="152" spans="2:4" ht="15">
      <c r="B152" s="185">
        <v>43501</v>
      </c>
      <c r="C152" s="184" t="s">
        <v>1473</v>
      </c>
      <c r="D152" s="183">
        <v>4.74</v>
      </c>
    </row>
    <row r="153" spans="2:4" ht="15">
      <c r="B153" s="185">
        <v>43501</v>
      </c>
      <c r="C153" s="184" t="s">
        <v>1472</v>
      </c>
      <c r="D153" s="183">
        <v>4.28</v>
      </c>
    </row>
    <row r="154" spans="2:4" ht="15">
      <c r="B154" s="185">
        <v>43502</v>
      </c>
      <c r="C154" s="184" t="s">
        <v>1474</v>
      </c>
      <c r="D154" s="183">
        <v>3.7199999999999998</v>
      </c>
    </row>
    <row r="155" spans="2:4" ht="15">
      <c r="B155" s="185">
        <v>43502</v>
      </c>
      <c r="C155" s="184" t="s">
        <v>1473</v>
      </c>
      <c r="D155" s="183">
        <v>4.8499999999999996</v>
      </c>
    </row>
    <row r="156" spans="2:4" ht="15">
      <c r="B156" s="185">
        <v>43502</v>
      </c>
      <c r="C156" s="184" t="s">
        <v>1472</v>
      </c>
      <c r="D156" s="183">
        <v>4.22</v>
      </c>
    </row>
    <row r="157" spans="2:4" ht="15">
      <c r="B157" s="185">
        <v>43503</v>
      </c>
      <c r="C157" s="184" t="s">
        <v>1474</v>
      </c>
      <c r="D157" s="183">
        <v>3.62</v>
      </c>
    </row>
    <row r="158" spans="2:4" ht="15">
      <c r="B158" s="185">
        <v>43503</v>
      </c>
      <c r="C158" s="184" t="s">
        <v>1473</v>
      </c>
      <c r="D158" s="183">
        <v>4.84</v>
      </c>
    </row>
    <row r="159" spans="2:4" ht="15">
      <c r="B159" s="185">
        <v>43503</v>
      </c>
      <c r="C159" s="184" t="s">
        <v>1472</v>
      </c>
      <c r="D159" s="183">
        <v>4.22</v>
      </c>
    </row>
    <row r="160" spans="2:4" ht="15">
      <c r="B160" s="185">
        <v>43504</v>
      </c>
      <c r="C160" s="184" t="s">
        <v>1474</v>
      </c>
      <c r="D160" s="183">
        <v>3.75</v>
      </c>
    </row>
    <row r="161" spans="2:4" ht="15">
      <c r="B161" s="185">
        <v>43504</v>
      </c>
      <c r="C161" s="184" t="s">
        <v>1473</v>
      </c>
      <c r="D161" s="183">
        <v>4.79</v>
      </c>
    </row>
    <row r="162" spans="2:4" ht="15">
      <c r="B162" s="185">
        <v>43504</v>
      </c>
      <c r="C162" s="184" t="s">
        <v>1472</v>
      </c>
      <c r="D162" s="183">
        <v>4.25</v>
      </c>
    </row>
    <row r="163" spans="2:4" ht="15">
      <c r="B163" s="185">
        <v>43505</v>
      </c>
      <c r="C163" s="184" t="s">
        <v>1474</v>
      </c>
      <c r="D163" s="183">
        <v>3.67</v>
      </c>
    </row>
    <row r="164" spans="2:4" ht="15">
      <c r="B164" s="185">
        <v>43505</v>
      </c>
      <c r="C164" s="184" t="s">
        <v>1473</v>
      </c>
      <c r="D164" s="183">
        <v>4.7</v>
      </c>
    </row>
    <row r="165" spans="2:4" ht="15">
      <c r="B165" s="185">
        <v>43505</v>
      </c>
      <c r="C165" s="184" t="s">
        <v>1472</v>
      </c>
      <c r="D165" s="183">
        <v>4.21</v>
      </c>
    </row>
    <row r="166" spans="2:4" ht="15">
      <c r="B166" s="185">
        <v>43506</v>
      </c>
      <c r="C166" s="184" t="s">
        <v>1474</v>
      </c>
      <c r="D166" s="183">
        <v>3.64</v>
      </c>
    </row>
    <row r="167" spans="2:4" ht="15">
      <c r="B167" s="185">
        <v>43506</v>
      </c>
      <c r="C167" s="184" t="s">
        <v>1473</v>
      </c>
      <c r="D167" s="183">
        <v>4.7</v>
      </c>
    </row>
    <row r="168" spans="2:4" ht="15">
      <c r="B168" s="185">
        <v>43506</v>
      </c>
      <c r="C168" s="184" t="s">
        <v>1472</v>
      </c>
      <c r="D168" s="183">
        <v>4.2300000000000004</v>
      </c>
    </row>
    <row r="169" spans="2:4" ht="15">
      <c r="B169" s="185">
        <v>43507</v>
      </c>
      <c r="C169" s="184" t="s">
        <v>1474</v>
      </c>
      <c r="D169" s="183">
        <v>3.62</v>
      </c>
    </row>
    <row r="170" spans="2:4" ht="15">
      <c r="B170" s="185">
        <v>43507</v>
      </c>
      <c r="C170" s="184" t="s">
        <v>1473</v>
      </c>
      <c r="D170" s="183">
        <v>4.8499999999999996</v>
      </c>
    </row>
    <row r="171" spans="2:4" ht="15">
      <c r="B171" s="185">
        <v>43507</v>
      </c>
      <c r="C171" s="184" t="s">
        <v>1472</v>
      </c>
      <c r="D171" s="183">
        <v>4.2300000000000004</v>
      </c>
    </row>
    <row r="172" spans="2:4" ht="15">
      <c r="B172" s="185">
        <v>43508</v>
      </c>
      <c r="C172" s="184" t="s">
        <v>1474</v>
      </c>
      <c r="D172" s="183">
        <v>3.67</v>
      </c>
    </row>
    <row r="173" spans="2:4" ht="15">
      <c r="B173" s="185">
        <v>43508</v>
      </c>
      <c r="C173" s="184" t="s">
        <v>1473</v>
      </c>
      <c r="D173" s="183">
        <v>4.84</v>
      </c>
    </row>
    <row r="174" spans="2:4" ht="15">
      <c r="B174" s="185">
        <v>43508</v>
      </c>
      <c r="C174" s="184" t="s">
        <v>1472</v>
      </c>
      <c r="D174" s="183">
        <v>4.24</v>
      </c>
    </row>
    <row r="175" spans="2:4" ht="15">
      <c r="B175" s="185">
        <v>43509</v>
      </c>
      <c r="C175" s="184" t="s">
        <v>1474</v>
      </c>
      <c r="D175" s="183">
        <v>3.6</v>
      </c>
    </row>
    <row r="176" spans="2:4" ht="15">
      <c r="B176" s="185">
        <v>43509</v>
      </c>
      <c r="C176" s="184" t="s">
        <v>1473</v>
      </c>
      <c r="D176" s="183">
        <v>4.74</v>
      </c>
    </row>
    <row r="177" spans="2:4" ht="15">
      <c r="B177" s="185">
        <v>43509</v>
      </c>
      <c r="C177" s="184" t="s">
        <v>1472</v>
      </c>
      <c r="D177" s="183">
        <v>4.22</v>
      </c>
    </row>
    <row r="178" spans="2:4" ht="15">
      <c r="B178" s="185">
        <v>43510</v>
      </c>
      <c r="C178" s="184" t="s">
        <v>1474</v>
      </c>
      <c r="D178" s="183">
        <v>3.64</v>
      </c>
    </row>
    <row r="179" spans="2:4" ht="15">
      <c r="B179" s="185">
        <v>43510</v>
      </c>
      <c r="C179" s="184" t="s">
        <v>1473</v>
      </c>
      <c r="D179" s="183">
        <v>4.76</v>
      </c>
    </row>
    <row r="180" spans="2:4" ht="15">
      <c r="B180" s="185">
        <v>43510</v>
      </c>
      <c r="C180" s="184" t="s">
        <v>1472</v>
      </c>
      <c r="D180" s="183">
        <v>4.25</v>
      </c>
    </row>
    <row r="181" spans="2:4" ht="15">
      <c r="B181" s="185">
        <v>43511</v>
      </c>
      <c r="C181" s="184" t="s">
        <v>1474</v>
      </c>
      <c r="D181" s="183">
        <v>3.71</v>
      </c>
    </row>
    <row r="182" spans="2:4" ht="15">
      <c r="B182" s="185">
        <v>43511</v>
      </c>
      <c r="C182" s="184" t="s">
        <v>1473</v>
      </c>
      <c r="D182" s="183">
        <v>4.74</v>
      </c>
    </row>
    <row r="183" spans="2:4" ht="15">
      <c r="B183" s="185">
        <v>43511</v>
      </c>
      <c r="C183" s="184" t="s">
        <v>1472</v>
      </c>
      <c r="D183" s="183">
        <v>4.22</v>
      </c>
    </row>
    <row r="184" spans="2:4" ht="15">
      <c r="B184" s="185">
        <v>43512</v>
      </c>
      <c r="C184" s="184" t="s">
        <v>1474</v>
      </c>
      <c r="D184" s="183">
        <v>3.66</v>
      </c>
    </row>
    <row r="185" spans="2:4" ht="15">
      <c r="B185" s="185">
        <v>43512</v>
      </c>
      <c r="C185" s="184" t="s">
        <v>1473</v>
      </c>
      <c r="D185" s="183">
        <v>4.74</v>
      </c>
    </row>
    <row r="186" spans="2:4" ht="15">
      <c r="B186" s="185">
        <v>43512</v>
      </c>
      <c r="C186" s="184" t="s">
        <v>1472</v>
      </c>
      <c r="D186" s="183">
        <v>4.25</v>
      </c>
    </row>
    <row r="187" spans="2:4" ht="15">
      <c r="B187" s="185">
        <v>43513</v>
      </c>
      <c r="C187" s="184" t="s">
        <v>1474</v>
      </c>
      <c r="D187" s="183">
        <v>3.64</v>
      </c>
    </row>
    <row r="188" spans="2:4" ht="15">
      <c r="B188" s="185">
        <v>43513</v>
      </c>
      <c r="C188" s="184" t="s">
        <v>1473</v>
      </c>
      <c r="D188" s="183">
        <v>4.7300000000000004</v>
      </c>
    </row>
    <row r="189" spans="2:4" ht="15">
      <c r="B189" s="185">
        <v>43513</v>
      </c>
      <c r="C189" s="184" t="s">
        <v>1472</v>
      </c>
      <c r="D189" s="183">
        <v>4.28</v>
      </c>
    </row>
    <row r="190" spans="2:4" ht="15">
      <c r="B190" s="185">
        <v>43514</v>
      </c>
      <c r="C190" s="184" t="s">
        <v>1474</v>
      </c>
      <c r="D190" s="183">
        <v>3.61</v>
      </c>
    </row>
    <row r="191" spans="2:4" ht="15">
      <c r="B191" s="185">
        <v>43514</v>
      </c>
      <c r="C191" s="184" t="s">
        <v>1473</v>
      </c>
      <c r="D191" s="183">
        <v>4.7</v>
      </c>
    </row>
    <row r="192" spans="2:4" ht="15">
      <c r="B192" s="185">
        <v>43514</v>
      </c>
      <c r="C192" s="184" t="s">
        <v>1472</v>
      </c>
      <c r="D192" s="183">
        <v>4.28</v>
      </c>
    </row>
    <row r="193" spans="2:4" ht="15">
      <c r="B193" s="185">
        <v>43515</v>
      </c>
      <c r="C193" s="184" t="s">
        <v>1474</v>
      </c>
      <c r="D193" s="183">
        <v>3.65</v>
      </c>
    </row>
    <row r="194" spans="2:4" ht="15">
      <c r="B194" s="185">
        <v>43515</v>
      </c>
      <c r="C194" s="184" t="s">
        <v>1473</v>
      </c>
      <c r="D194" s="183">
        <v>4.79</v>
      </c>
    </row>
    <row r="195" spans="2:4" ht="15">
      <c r="B195" s="185">
        <v>43515</v>
      </c>
      <c r="C195" s="184" t="s">
        <v>1472</v>
      </c>
      <c r="D195" s="183">
        <v>4.2300000000000004</v>
      </c>
    </row>
    <row r="196" spans="2:4" ht="15">
      <c r="B196" s="185">
        <v>43516</v>
      </c>
      <c r="C196" s="184" t="s">
        <v>1474</v>
      </c>
      <c r="D196" s="183">
        <v>3.7199999999999998</v>
      </c>
    </row>
    <row r="197" spans="2:4" ht="15">
      <c r="B197" s="185">
        <v>43516</v>
      </c>
      <c r="C197" s="184" t="s">
        <v>1473</v>
      </c>
      <c r="D197" s="183">
        <v>4.7699999999999996</v>
      </c>
    </row>
    <row r="198" spans="2:4" ht="15">
      <c r="B198" s="185">
        <v>43516</v>
      </c>
      <c r="C198" s="184" t="s">
        <v>1472</v>
      </c>
      <c r="D198" s="183">
        <v>4.28</v>
      </c>
    </row>
    <row r="199" spans="2:4" ht="15">
      <c r="B199" s="185">
        <v>43517</v>
      </c>
      <c r="C199" s="184" t="s">
        <v>1474</v>
      </c>
      <c r="D199" s="183">
        <v>3.66</v>
      </c>
    </row>
    <row r="200" spans="2:4" ht="15">
      <c r="B200" s="185">
        <v>43517</v>
      </c>
      <c r="C200" s="184" t="s">
        <v>1473</v>
      </c>
      <c r="D200" s="183">
        <v>4.76</v>
      </c>
    </row>
    <row r="201" spans="2:4" ht="15">
      <c r="B201" s="185">
        <v>43517</v>
      </c>
      <c r="C201" s="184" t="s">
        <v>1472</v>
      </c>
      <c r="D201" s="183">
        <v>4.22</v>
      </c>
    </row>
    <row r="202" spans="2:4" ht="15">
      <c r="B202" s="185">
        <v>43518</v>
      </c>
      <c r="C202" s="184" t="s">
        <v>1474</v>
      </c>
      <c r="D202" s="183">
        <v>3.71</v>
      </c>
    </row>
    <row r="203" spans="2:4" ht="15">
      <c r="B203" s="185">
        <v>43518</v>
      </c>
      <c r="C203" s="184" t="s">
        <v>1473</v>
      </c>
      <c r="D203" s="183">
        <v>4.8100000000000005</v>
      </c>
    </row>
    <row r="204" spans="2:4" ht="15">
      <c r="B204" s="185">
        <v>43518</v>
      </c>
      <c r="C204" s="184" t="s">
        <v>1472</v>
      </c>
      <c r="D204" s="183">
        <v>4.2300000000000004</v>
      </c>
    </row>
    <row r="205" spans="2:4" ht="15">
      <c r="B205" s="185">
        <v>43519</v>
      </c>
      <c r="C205" s="184" t="s">
        <v>1474</v>
      </c>
      <c r="D205" s="183">
        <v>3.66</v>
      </c>
    </row>
    <row r="206" spans="2:4" ht="15">
      <c r="B206" s="185">
        <v>43519</v>
      </c>
      <c r="C206" s="184" t="s">
        <v>1473</v>
      </c>
      <c r="D206" s="183">
        <v>4.7699999999999996</v>
      </c>
    </row>
    <row r="207" spans="2:4" ht="15">
      <c r="B207" s="185">
        <v>43519</v>
      </c>
      <c r="C207" s="184" t="s">
        <v>1472</v>
      </c>
      <c r="D207" s="183">
        <v>4.2300000000000004</v>
      </c>
    </row>
    <row r="208" spans="2:4" ht="15">
      <c r="B208" s="185">
        <v>43520</v>
      </c>
      <c r="C208" s="184" t="s">
        <v>1474</v>
      </c>
      <c r="D208" s="183">
        <v>3.64</v>
      </c>
    </row>
    <row r="209" spans="2:4" ht="15">
      <c r="B209" s="185">
        <v>43520</v>
      </c>
      <c r="C209" s="184" t="s">
        <v>1473</v>
      </c>
      <c r="D209" s="183">
        <v>4.7300000000000004</v>
      </c>
    </row>
    <row r="210" spans="2:4" ht="15">
      <c r="B210" s="185">
        <v>43520</v>
      </c>
      <c r="C210" s="184" t="s">
        <v>1472</v>
      </c>
      <c r="D210" s="183">
        <v>4.22</v>
      </c>
    </row>
    <row r="211" spans="2:4" ht="15">
      <c r="B211" s="185">
        <v>43521</v>
      </c>
      <c r="C211" s="184" t="s">
        <v>1474</v>
      </c>
      <c r="D211" s="183">
        <v>3.75</v>
      </c>
    </row>
    <row r="212" spans="2:4" ht="15">
      <c r="B212" s="185">
        <v>43521</v>
      </c>
      <c r="C212" s="184" t="s">
        <v>1473</v>
      </c>
      <c r="D212" s="183">
        <v>4.76</v>
      </c>
    </row>
    <row r="213" spans="2:4" ht="15">
      <c r="B213" s="185">
        <v>43521</v>
      </c>
      <c r="C213" s="184" t="s">
        <v>1472</v>
      </c>
      <c r="D213" s="183">
        <v>4.2300000000000004</v>
      </c>
    </row>
    <row r="214" spans="2:4" ht="15">
      <c r="B214" s="185">
        <v>43522</v>
      </c>
      <c r="C214" s="184" t="s">
        <v>1474</v>
      </c>
      <c r="D214" s="183">
        <v>3.73</v>
      </c>
    </row>
    <row r="215" spans="2:4" ht="15">
      <c r="B215" s="185">
        <v>43522</v>
      </c>
      <c r="C215" s="184" t="s">
        <v>1473</v>
      </c>
      <c r="D215" s="183">
        <v>4.79</v>
      </c>
    </row>
    <row r="216" spans="2:4" ht="15">
      <c r="B216" s="185">
        <v>43522</v>
      </c>
      <c r="C216" s="184" t="s">
        <v>1472</v>
      </c>
      <c r="D216" s="183">
        <v>4.25</v>
      </c>
    </row>
    <row r="217" spans="2:4" ht="15">
      <c r="B217" s="185">
        <v>43523</v>
      </c>
      <c r="C217" s="184" t="s">
        <v>1474</v>
      </c>
      <c r="D217" s="183">
        <v>3.7</v>
      </c>
    </row>
    <row r="218" spans="2:4" ht="15">
      <c r="B218" s="185">
        <v>43523</v>
      </c>
      <c r="C218" s="184" t="s">
        <v>1473</v>
      </c>
      <c r="D218" s="183">
        <v>4.84</v>
      </c>
    </row>
    <row r="219" spans="2:4" ht="15">
      <c r="B219" s="185">
        <v>43523</v>
      </c>
      <c r="C219" s="184" t="s">
        <v>1472</v>
      </c>
      <c r="D219" s="183">
        <v>4.21</v>
      </c>
    </row>
    <row r="220" spans="2:4" ht="15">
      <c r="B220" s="185">
        <v>43524</v>
      </c>
      <c r="C220" s="184" t="s">
        <v>1474</v>
      </c>
      <c r="D220" s="183">
        <v>3.74</v>
      </c>
    </row>
    <row r="221" spans="2:4" ht="15">
      <c r="B221" s="185">
        <v>43524</v>
      </c>
      <c r="C221" s="184" t="s">
        <v>1473</v>
      </c>
      <c r="D221" s="183">
        <v>4.8</v>
      </c>
    </row>
    <row r="222" spans="2:4" ht="15">
      <c r="B222" s="185">
        <v>43524</v>
      </c>
      <c r="C222" s="184" t="s">
        <v>1472</v>
      </c>
      <c r="D222" s="183">
        <v>4.2300000000000004</v>
      </c>
    </row>
    <row r="223" spans="2:4" ht="15">
      <c r="B223" s="185">
        <v>43525</v>
      </c>
      <c r="C223" s="184" t="s">
        <v>1474</v>
      </c>
      <c r="D223" s="183">
        <v>3.63</v>
      </c>
    </row>
    <row r="224" spans="2:4" ht="15">
      <c r="B224" s="185">
        <v>43525</v>
      </c>
      <c r="C224" s="184" t="s">
        <v>1473</v>
      </c>
      <c r="D224" s="183">
        <v>4.7</v>
      </c>
    </row>
    <row r="225" spans="2:4" ht="15">
      <c r="B225" s="185">
        <v>43525</v>
      </c>
      <c r="C225" s="184" t="s">
        <v>1472</v>
      </c>
      <c r="D225" s="183">
        <v>4.29</v>
      </c>
    </row>
    <row r="226" spans="2:4" ht="15">
      <c r="B226" s="185">
        <v>43526</v>
      </c>
      <c r="C226" s="184" t="s">
        <v>1474</v>
      </c>
      <c r="D226" s="183">
        <v>3.68</v>
      </c>
    </row>
    <row r="227" spans="2:4" ht="15">
      <c r="B227" s="185">
        <v>43526</v>
      </c>
      <c r="C227" s="184" t="s">
        <v>1473</v>
      </c>
      <c r="D227" s="183">
        <v>4.74</v>
      </c>
    </row>
    <row r="228" spans="2:4" ht="15">
      <c r="B228" s="185">
        <v>43526</v>
      </c>
      <c r="C228" s="184" t="s">
        <v>1472</v>
      </c>
      <c r="D228" s="183">
        <v>4.3</v>
      </c>
    </row>
    <row r="229" spans="2:4" ht="15">
      <c r="B229" s="185">
        <v>43527</v>
      </c>
      <c r="C229" s="184" t="s">
        <v>1474</v>
      </c>
      <c r="D229" s="183">
        <v>3.61</v>
      </c>
    </row>
    <row r="230" spans="2:4" ht="15">
      <c r="B230" s="185">
        <v>43527</v>
      </c>
      <c r="C230" s="184" t="s">
        <v>1473</v>
      </c>
      <c r="D230" s="183">
        <v>4.83</v>
      </c>
    </row>
    <row r="231" spans="2:4" ht="15">
      <c r="B231" s="185">
        <v>43527</v>
      </c>
      <c r="C231" s="184" t="s">
        <v>1472</v>
      </c>
      <c r="D231" s="183">
        <v>4.25</v>
      </c>
    </row>
    <row r="232" spans="2:4" ht="15">
      <c r="B232" s="185">
        <v>43528</v>
      </c>
      <c r="C232" s="184" t="s">
        <v>1474</v>
      </c>
      <c r="D232" s="183">
        <v>3.66</v>
      </c>
    </row>
    <row r="233" spans="2:4" ht="15">
      <c r="B233" s="185">
        <v>43528</v>
      </c>
      <c r="C233" s="184" t="s">
        <v>1473</v>
      </c>
      <c r="D233" s="183">
        <v>4.76</v>
      </c>
    </row>
    <row r="234" spans="2:4" ht="15">
      <c r="B234" s="185">
        <v>43528</v>
      </c>
      <c r="C234" s="184" t="s">
        <v>1472</v>
      </c>
      <c r="D234" s="183">
        <v>4.3</v>
      </c>
    </row>
    <row r="235" spans="2:4" ht="15">
      <c r="B235" s="185">
        <v>43529</v>
      </c>
      <c r="C235" s="184" t="s">
        <v>1474</v>
      </c>
      <c r="D235" s="183">
        <v>3.66</v>
      </c>
    </row>
    <row r="236" spans="2:4" ht="15">
      <c r="B236" s="185">
        <v>43529</v>
      </c>
      <c r="C236" s="184" t="s">
        <v>1473</v>
      </c>
      <c r="D236" s="183">
        <v>4.7699999999999996</v>
      </c>
    </row>
    <row r="237" spans="2:4" ht="15">
      <c r="B237" s="185">
        <v>43529</v>
      </c>
      <c r="C237" s="184" t="s">
        <v>1472</v>
      </c>
      <c r="D237" s="183">
        <v>4.3</v>
      </c>
    </row>
    <row r="238" spans="2:4" ht="15">
      <c r="B238" s="185">
        <v>43530</v>
      </c>
      <c r="C238" s="184" t="s">
        <v>1474</v>
      </c>
      <c r="D238" s="183">
        <v>3.68</v>
      </c>
    </row>
    <row r="239" spans="2:4" ht="15">
      <c r="B239" s="185">
        <v>43530</v>
      </c>
      <c r="C239" s="184" t="s">
        <v>1473</v>
      </c>
      <c r="D239" s="183">
        <v>4.75</v>
      </c>
    </row>
    <row r="240" spans="2:4" ht="15">
      <c r="B240" s="185">
        <v>43530</v>
      </c>
      <c r="C240" s="184" t="s">
        <v>1472</v>
      </c>
      <c r="D240" s="183">
        <v>4.2300000000000004</v>
      </c>
    </row>
    <row r="241" spans="2:4" ht="15">
      <c r="B241" s="185">
        <v>43531</v>
      </c>
      <c r="C241" s="184" t="s">
        <v>1474</v>
      </c>
      <c r="D241" s="183">
        <v>3.63</v>
      </c>
    </row>
    <row r="242" spans="2:4" ht="15">
      <c r="B242" s="185">
        <v>43531</v>
      </c>
      <c r="C242" s="184" t="s">
        <v>1473</v>
      </c>
      <c r="D242" s="183">
        <v>4.8</v>
      </c>
    </row>
    <row r="243" spans="2:4" ht="15">
      <c r="B243" s="185">
        <v>43531</v>
      </c>
      <c r="C243" s="184" t="s">
        <v>1472</v>
      </c>
      <c r="D243" s="183">
        <v>4.21</v>
      </c>
    </row>
    <row r="244" spans="2:4" ht="15">
      <c r="B244" s="185">
        <v>43532</v>
      </c>
      <c r="C244" s="184" t="s">
        <v>1474</v>
      </c>
      <c r="D244" s="183">
        <v>3.71</v>
      </c>
    </row>
    <row r="245" spans="2:4" ht="15">
      <c r="B245" s="185">
        <v>43532</v>
      </c>
      <c r="C245" s="184" t="s">
        <v>1473</v>
      </c>
      <c r="D245" s="183">
        <v>4.75</v>
      </c>
    </row>
    <row r="246" spans="2:4" ht="15">
      <c r="B246" s="185">
        <v>43532</v>
      </c>
      <c r="C246" s="184" t="s">
        <v>1472</v>
      </c>
      <c r="D246" s="183">
        <v>4.26</v>
      </c>
    </row>
    <row r="247" spans="2:4" ht="15">
      <c r="B247" s="185">
        <v>43533</v>
      </c>
      <c r="C247" s="184" t="s">
        <v>1474</v>
      </c>
      <c r="D247" s="183">
        <v>3.66</v>
      </c>
    </row>
    <row r="248" spans="2:4" ht="15">
      <c r="B248" s="185">
        <v>43533</v>
      </c>
      <c r="C248" s="184" t="s">
        <v>1473</v>
      </c>
      <c r="D248" s="183">
        <v>4.7300000000000004</v>
      </c>
    </row>
    <row r="249" spans="2:4" ht="15">
      <c r="B249" s="185">
        <v>43533</v>
      </c>
      <c r="C249" s="184" t="s">
        <v>1472</v>
      </c>
      <c r="D249" s="183">
        <v>4.3</v>
      </c>
    </row>
    <row r="250" spans="2:4" ht="15">
      <c r="B250" s="185">
        <v>43534</v>
      </c>
      <c r="C250" s="184" t="s">
        <v>1474</v>
      </c>
      <c r="D250" s="183">
        <v>3.75</v>
      </c>
    </row>
    <row r="251" spans="2:4" ht="15">
      <c r="B251" s="185">
        <v>43534</v>
      </c>
      <c r="C251" s="184" t="s">
        <v>1473</v>
      </c>
      <c r="D251" s="183">
        <v>4.82</v>
      </c>
    </row>
    <row r="252" spans="2:4" ht="15">
      <c r="B252" s="185">
        <v>43534</v>
      </c>
      <c r="C252" s="184" t="s">
        <v>1472</v>
      </c>
      <c r="D252" s="183">
        <v>4.22</v>
      </c>
    </row>
    <row r="253" spans="2:4" ht="15">
      <c r="B253" s="185">
        <v>43535</v>
      </c>
      <c r="C253" s="184" t="s">
        <v>1474</v>
      </c>
      <c r="D253" s="183">
        <v>3.66</v>
      </c>
    </row>
    <row r="254" spans="2:4" ht="15">
      <c r="B254" s="185">
        <v>43535</v>
      </c>
      <c r="C254" s="184" t="s">
        <v>1473</v>
      </c>
      <c r="D254" s="183">
        <v>4.8499999999999996</v>
      </c>
    </row>
    <row r="255" spans="2:4" ht="15">
      <c r="B255" s="185">
        <v>43535</v>
      </c>
      <c r="C255" s="184" t="s">
        <v>1472</v>
      </c>
      <c r="D255" s="183">
        <v>4.3</v>
      </c>
    </row>
    <row r="256" spans="2:4" ht="15">
      <c r="B256" s="185">
        <v>43536</v>
      </c>
      <c r="C256" s="184" t="s">
        <v>1474</v>
      </c>
      <c r="D256" s="183">
        <v>3.6</v>
      </c>
    </row>
    <row r="257" spans="2:4" ht="15">
      <c r="B257" s="185">
        <v>43536</v>
      </c>
      <c r="C257" s="184" t="s">
        <v>1473</v>
      </c>
      <c r="D257" s="183">
        <v>4.79</v>
      </c>
    </row>
    <row r="258" spans="2:4" ht="15">
      <c r="B258" s="185">
        <v>43536</v>
      </c>
      <c r="C258" s="184" t="s">
        <v>1472</v>
      </c>
      <c r="D258" s="183">
        <v>4.2699999999999996</v>
      </c>
    </row>
    <row r="259" spans="2:4" ht="15">
      <c r="B259" s="185">
        <v>43537</v>
      </c>
      <c r="C259" s="184" t="s">
        <v>1474</v>
      </c>
      <c r="D259" s="183">
        <v>3.67</v>
      </c>
    </row>
    <row r="260" spans="2:4" ht="15">
      <c r="B260" s="185">
        <v>43537</v>
      </c>
      <c r="C260" s="184" t="s">
        <v>1473</v>
      </c>
      <c r="D260" s="183">
        <v>4.8100000000000005</v>
      </c>
    </row>
    <row r="261" spans="2:4" ht="15">
      <c r="B261" s="185">
        <v>43537</v>
      </c>
      <c r="C261" s="184" t="s">
        <v>1472</v>
      </c>
      <c r="D261" s="183">
        <v>4.26</v>
      </c>
    </row>
    <row r="262" spans="2:4" ht="15">
      <c r="B262" s="185">
        <v>43538</v>
      </c>
      <c r="C262" s="184" t="s">
        <v>1474</v>
      </c>
      <c r="D262" s="183">
        <v>3.68</v>
      </c>
    </row>
    <row r="263" spans="2:4" ht="15">
      <c r="B263" s="185">
        <v>43538</v>
      </c>
      <c r="C263" s="184" t="s">
        <v>1473</v>
      </c>
      <c r="D263" s="183">
        <v>4.8</v>
      </c>
    </row>
    <row r="264" spans="2:4" ht="15">
      <c r="B264" s="185">
        <v>43538</v>
      </c>
      <c r="C264" s="184" t="s">
        <v>1472</v>
      </c>
      <c r="D264" s="183">
        <v>4.2699999999999996</v>
      </c>
    </row>
    <row r="265" spans="2:4" ht="15">
      <c r="B265" s="185">
        <v>43539</v>
      </c>
      <c r="C265" s="184" t="s">
        <v>1474</v>
      </c>
      <c r="D265" s="183">
        <v>3.7199999999999998</v>
      </c>
    </row>
    <row r="266" spans="2:4" ht="15">
      <c r="B266" s="185">
        <v>43539</v>
      </c>
      <c r="C266" s="184" t="s">
        <v>1473</v>
      </c>
      <c r="D266" s="183">
        <v>4.7300000000000004</v>
      </c>
    </row>
    <row r="267" spans="2:4" ht="15">
      <c r="B267" s="185">
        <v>43539</v>
      </c>
      <c r="C267" s="184" t="s">
        <v>1472</v>
      </c>
      <c r="D267" s="183">
        <v>4.28</v>
      </c>
    </row>
    <row r="268" spans="2:4" ht="15">
      <c r="B268" s="185">
        <v>43540</v>
      </c>
      <c r="C268" s="184" t="s">
        <v>1474</v>
      </c>
      <c r="D268" s="183">
        <v>3.6</v>
      </c>
    </row>
    <row r="269" spans="2:4" ht="15">
      <c r="B269" s="185">
        <v>43540</v>
      </c>
      <c r="C269" s="184" t="s">
        <v>1473</v>
      </c>
      <c r="D269" s="183">
        <v>4.83</v>
      </c>
    </row>
    <row r="270" spans="2:4" ht="15">
      <c r="B270" s="185">
        <v>43540</v>
      </c>
      <c r="C270" s="184" t="s">
        <v>1472</v>
      </c>
      <c r="D270" s="183">
        <v>4.26</v>
      </c>
    </row>
    <row r="271" spans="2:4" ht="15">
      <c r="B271" s="185">
        <v>43541</v>
      </c>
      <c r="C271" s="184" t="s">
        <v>1474</v>
      </c>
      <c r="D271" s="183">
        <v>3.68</v>
      </c>
    </row>
    <row r="272" spans="2:4" ht="15">
      <c r="B272" s="185">
        <v>43541</v>
      </c>
      <c r="C272" s="184" t="s">
        <v>1473</v>
      </c>
      <c r="D272" s="183">
        <v>4.71</v>
      </c>
    </row>
    <row r="273" spans="2:4" ht="15">
      <c r="B273" s="185">
        <v>43541</v>
      </c>
      <c r="C273" s="184" t="s">
        <v>1472</v>
      </c>
      <c r="D273" s="183">
        <v>4.25</v>
      </c>
    </row>
    <row r="274" spans="2:4" ht="15">
      <c r="B274" s="185">
        <v>43542</v>
      </c>
      <c r="C274" s="184" t="s">
        <v>1474</v>
      </c>
      <c r="D274" s="183">
        <v>3.64</v>
      </c>
    </row>
    <row r="275" spans="2:4" ht="15">
      <c r="B275" s="185">
        <v>43542</v>
      </c>
      <c r="C275" s="184" t="s">
        <v>1473</v>
      </c>
      <c r="D275" s="183">
        <v>4.8</v>
      </c>
    </row>
    <row r="276" spans="2:4" ht="15">
      <c r="B276" s="185">
        <v>43542</v>
      </c>
      <c r="C276" s="184" t="s">
        <v>1472</v>
      </c>
      <c r="D276" s="183">
        <v>4.24</v>
      </c>
    </row>
    <row r="277" spans="2:4" ht="15">
      <c r="B277" s="185">
        <v>43543</v>
      </c>
      <c r="C277" s="184" t="s">
        <v>1474</v>
      </c>
      <c r="D277" s="183">
        <v>3.75</v>
      </c>
    </row>
    <row r="278" spans="2:4" ht="15">
      <c r="B278" s="185">
        <v>43543</v>
      </c>
      <c r="C278" s="184" t="s">
        <v>1473</v>
      </c>
      <c r="D278" s="183">
        <v>4.8100000000000005</v>
      </c>
    </row>
    <row r="279" spans="2:4" ht="15">
      <c r="B279" s="185">
        <v>43543</v>
      </c>
      <c r="C279" s="184" t="s">
        <v>1472</v>
      </c>
      <c r="D279" s="183">
        <v>4.25</v>
      </c>
    </row>
    <row r="280" spans="2:4" ht="15">
      <c r="B280" s="185">
        <v>43544</v>
      </c>
      <c r="C280" s="184" t="s">
        <v>1474</v>
      </c>
      <c r="D280" s="183">
        <v>3.73</v>
      </c>
    </row>
    <row r="281" spans="2:4" ht="15">
      <c r="B281" s="185">
        <v>43544</v>
      </c>
      <c r="C281" s="184" t="s">
        <v>1473</v>
      </c>
      <c r="D281" s="183">
        <v>4.7300000000000004</v>
      </c>
    </row>
    <row r="282" spans="2:4" ht="15">
      <c r="B282" s="185">
        <v>43544</v>
      </c>
      <c r="C282" s="184" t="s">
        <v>1472</v>
      </c>
      <c r="D282" s="183">
        <v>4.24</v>
      </c>
    </row>
    <row r="283" spans="2:4" ht="15">
      <c r="B283" s="185">
        <v>43545</v>
      </c>
      <c r="C283" s="184" t="s">
        <v>1474</v>
      </c>
      <c r="D283" s="183">
        <v>3.67</v>
      </c>
    </row>
    <row r="284" spans="2:4" ht="15">
      <c r="B284" s="185">
        <v>43545</v>
      </c>
      <c r="C284" s="184" t="s">
        <v>1473</v>
      </c>
      <c r="D284" s="183">
        <v>4.83</v>
      </c>
    </row>
    <row r="285" spans="2:4" ht="15">
      <c r="B285" s="185">
        <v>43545</v>
      </c>
      <c r="C285" s="184" t="s">
        <v>1472</v>
      </c>
      <c r="D285" s="183">
        <v>4.2300000000000004</v>
      </c>
    </row>
    <row r="286" spans="2:4" ht="15">
      <c r="B286" s="185">
        <v>43546</v>
      </c>
      <c r="C286" s="184" t="s">
        <v>1474</v>
      </c>
      <c r="D286" s="183">
        <v>3.68</v>
      </c>
    </row>
    <row r="287" spans="2:4" ht="15">
      <c r="B287" s="185">
        <v>43546</v>
      </c>
      <c r="C287" s="184" t="s">
        <v>1473</v>
      </c>
      <c r="D287" s="183">
        <v>4.79</v>
      </c>
    </row>
    <row r="288" spans="2:4" ht="15">
      <c r="B288" s="185">
        <v>43546</v>
      </c>
      <c r="C288" s="184" t="s">
        <v>1472</v>
      </c>
      <c r="D288" s="183">
        <v>4.3</v>
      </c>
    </row>
    <row r="289" spans="2:4" ht="15">
      <c r="B289" s="185">
        <v>43547</v>
      </c>
      <c r="C289" s="184" t="s">
        <v>1474</v>
      </c>
      <c r="D289" s="183">
        <v>3.73</v>
      </c>
    </row>
    <row r="290" spans="2:4" ht="15">
      <c r="B290" s="185">
        <v>43547</v>
      </c>
      <c r="C290" s="184" t="s">
        <v>1473</v>
      </c>
      <c r="D290" s="183">
        <v>4.7</v>
      </c>
    </row>
    <row r="291" spans="2:4" ht="15">
      <c r="B291" s="185">
        <v>43547</v>
      </c>
      <c r="C291" s="184" t="s">
        <v>1472</v>
      </c>
      <c r="D291" s="183">
        <v>4.26</v>
      </c>
    </row>
    <row r="292" spans="2:4" ht="15">
      <c r="B292" s="185">
        <v>43548</v>
      </c>
      <c r="C292" s="184" t="s">
        <v>1474</v>
      </c>
      <c r="D292" s="183">
        <v>3.67</v>
      </c>
    </row>
    <row r="293" spans="2:4" ht="15">
      <c r="B293" s="185">
        <v>43548</v>
      </c>
      <c r="C293" s="184" t="s">
        <v>1473</v>
      </c>
      <c r="D293" s="183">
        <v>4.83</v>
      </c>
    </row>
    <row r="294" spans="2:4" ht="15">
      <c r="B294" s="185">
        <v>43548</v>
      </c>
      <c r="C294" s="184" t="s">
        <v>1472</v>
      </c>
      <c r="D294" s="183">
        <v>4.29</v>
      </c>
    </row>
    <row r="295" spans="2:4" ht="15">
      <c r="B295" s="185">
        <v>43549</v>
      </c>
      <c r="C295" s="184" t="s">
        <v>1474</v>
      </c>
      <c r="D295" s="183">
        <v>3.66</v>
      </c>
    </row>
    <row r="296" spans="2:4" ht="15">
      <c r="B296" s="185">
        <v>43549</v>
      </c>
      <c r="C296" s="184" t="s">
        <v>1473</v>
      </c>
      <c r="D296" s="183">
        <v>4.7699999999999996</v>
      </c>
    </row>
    <row r="297" spans="2:4" ht="15">
      <c r="B297" s="185">
        <v>43549</v>
      </c>
      <c r="C297" s="184" t="s">
        <v>1472</v>
      </c>
      <c r="D297" s="183">
        <v>4.28</v>
      </c>
    </row>
    <row r="298" spans="2:4" ht="15">
      <c r="B298" s="185">
        <v>43550</v>
      </c>
      <c r="C298" s="184" t="s">
        <v>1474</v>
      </c>
      <c r="D298" s="183">
        <v>3.69</v>
      </c>
    </row>
    <row r="299" spans="2:4" ht="15">
      <c r="B299" s="185">
        <v>43550</v>
      </c>
      <c r="C299" s="184" t="s">
        <v>1473</v>
      </c>
      <c r="D299" s="183">
        <v>4.75</v>
      </c>
    </row>
    <row r="300" spans="2:4" ht="15">
      <c r="B300" s="185">
        <v>43550</v>
      </c>
      <c r="C300" s="184" t="s">
        <v>1472</v>
      </c>
      <c r="D300" s="183">
        <v>4.29</v>
      </c>
    </row>
    <row r="301" spans="2:4" ht="15">
      <c r="B301" s="185">
        <v>43551</v>
      </c>
      <c r="C301" s="184" t="s">
        <v>1474</v>
      </c>
      <c r="D301" s="183">
        <v>3.64</v>
      </c>
    </row>
    <row r="302" spans="2:4" ht="15">
      <c r="B302" s="185">
        <v>43551</v>
      </c>
      <c r="C302" s="184" t="s">
        <v>1473</v>
      </c>
      <c r="D302" s="183">
        <v>4.75</v>
      </c>
    </row>
    <row r="303" spans="2:4" ht="15">
      <c r="B303" s="185">
        <v>43551</v>
      </c>
      <c r="C303" s="184" t="s">
        <v>1472</v>
      </c>
      <c r="D303" s="183">
        <v>4.28</v>
      </c>
    </row>
    <row r="304" spans="2:4" ht="15">
      <c r="B304" s="185">
        <v>43552</v>
      </c>
      <c r="C304" s="184" t="s">
        <v>1474</v>
      </c>
      <c r="D304" s="183">
        <v>3.62</v>
      </c>
    </row>
    <row r="305" spans="2:4" ht="15">
      <c r="B305" s="185">
        <v>43552</v>
      </c>
      <c r="C305" s="184" t="s">
        <v>1473</v>
      </c>
      <c r="D305" s="183">
        <v>4.7699999999999996</v>
      </c>
    </row>
    <row r="306" spans="2:4" ht="15">
      <c r="B306" s="185">
        <v>43552</v>
      </c>
      <c r="C306" s="184" t="s">
        <v>1472</v>
      </c>
      <c r="D306" s="183">
        <v>4.21</v>
      </c>
    </row>
    <row r="307" spans="2:4" ht="15">
      <c r="B307" s="185">
        <v>43553</v>
      </c>
      <c r="C307" s="184" t="s">
        <v>1474</v>
      </c>
      <c r="D307" s="183">
        <v>3.6</v>
      </c>
    </row>
    <row r="308" spans="2:4" ht="15">
      <c r="B308" s="185">
        <v>43553</v>
      </c>
      <c r="C308" s="184" t="s">
        <v>1473</v>
      </c>
      <c r="D308" s="183">
        <v>4.78</v>
      </c>
    </row>
    <row r="309" spans="2:4" ht="15">
      <c r="B309" s="185">
        <v>43553</v>
      </c>
      <c r="C309" s="184" t="s">
        <v>1472</v>
      </c>
      <c r="D309" s="183">
        <v>4.2699999999999996</v>
      </c>
    </row>
    <row r="310" spans="2:4" ht="15">
      <c r="B310" s="185">
        <v>43554</v>
      </c>
      <c r="C310" s="184" t="s">
        <v>1474</v>
      </c>
      <c r="D310" s="183">
        <v>3.61</v>
      </c>
    </row>
    <row r="311" spans="2:4" ht="15">
      <c r="B311" s="185">
        <v>43554</v>
      </c>
      <c r="C311" s="184" t="s">
        <v>1473</v>
      </c>
      <c r="D311" s="183">
        <v>4.8100000000000005</v>
      </c>
    </row>
    <row r="312" spans="2:4" ht="15">
      <c r="B312" s="185">
        <v>43554</v>
      </c>
      <c r="C312" s="184" t="s">
        <v>1472</v>
      </c>
      <c r="D312" s="183">
        <v>4.21</v>
      </c>
    </row>
    <row r="313" spans="2:4" ht="15">
      <c r="B313" s="185">
        <v>43555</v>
      </c>
      <c r="C313" s="184" t="s">
        <v>1474</v>
      </c>
      <c r="D313" s="183">
        <v>3.61</v>
      </c>
    </row>
    <row r="314" spans="2:4" ht="15">
      <c r="B314" s="185">
        <v>43555</v>
      </c>
      <c r="C314" s="184" t="s">
        <v>1473</v>
      </c>
      <c r="D314" s="183">
        <v>4.84</v>
      </c>
    </row>
    <row r="315" spans="2:4" ht="15">
      <c r="B315" s="185">
        <v>43555</v>
      </c>
      <c r="C315" s="184" t="s">
        <v>1472</v>
      </c>
      <c r="D315" s="183">
        <v>4.3</v>
      </c>
    </row>
    <row r="316" spans="2:4" ht="15">
      <c r="B316" s="185">
        <v>43547</v>
      </c>
      <c r="C316" s="184" t="s">
        <v>1474</v>
      </c>
      <c r="D316" s="183">
        <v>3.73</v>
      </c>
    </row>
    <row r="317" spans="2:4" ht="15">
      <c r="B317" s="185">
        <v>43547</v>
      </c>
      <c r="C317" s="184" t="s">
        <v>1473</v>
      </c>
      <c r="D317" s="183">
        <v>4.7</v>
      </c>
    </row>
    <row r="318" spans="2:4" ht="15">
      <c r="B318" s="185">
        <v>43547</v>
      </c>
      <c r="C318" s="184" t="s">
        <v>1472</v>
      </c>
      <c r="D318" s="183">
        <v>4.26</v>
      </c>
    </row>
    <row r="319" spans="2:4" ht="15">
      <c r="B319" s="185">
        <v>43548</v>
      </c>
      <c r="C319" s="184" t="s">
        <v>1474</v>
      </c>
      <c r="D319" s="183">
        <v>3.67</v>
      </c>
    </row>
    <row r="320" spans="2:4" ht="15">
      <c r="B320" s="185">
        <v>43548</v>
      </c>
      <c r="C320" s="184" t="s">
        <v>1473</v>
      </c>
      <c r="D320" s="183">
        <v>4.83</v>
      </c>
    </row>
    <row r="321" spans="2:4" ht="15">
      <c r="B321" s="185">
        <v>43548</v>
      </c>
      <c r="C321" s="184" t="s">
        <v>1472</v>
      </c>
      <c r="D321" s="183">
        <v>4.29</v>
      </c>
    </row>
    <row r="322" spans="2:4" ht="15">
      <c r="B322" s="185">
        <v>43549</v>
      </c>
      <c r="C322" s="184" t="s">
        <v>1474</v>
      </c>
      <c r="D322" s="183">
        <v>3.66</v>
      </c>
    </row>
    <row r="323" spans="2:4" ht="15">
      <c r="B323" s="185">
        <v>43549</v>
      </c>
      <c r="C323" s="184" t="s">
        <v>1473</v>
      </c>
      <c r="D323" s="183">
        <v>4.7699999999999996</v>
      </c>
    </row>
    <row r="324" spans="2:4" ht="15">
      <c r="B324" s="185">
        <v>43549</v>
      </c>
      <c r="C324" s="184" t="s">
        <v>1472</v>
      </c>
      <c r="D324" s="183">
        <v>4.28</v>
      </c>
    </row>
    <row r="325" spans="2:4" ht="15">
      <c r="B325" s="185">
        <v>43550</v>
      </c>
      <c r="C325" s="184" t="s">
        <v>1474</v>
      </c>
      <c r="D325" s="183">
        <v>3.69</v>
      </c>
    </row>
    <row r="326" spans="2:4" ht="15">
      <c r="B326" s="185">
        <v>43550</v>
      </c>
      <c r="C326" s="184" t="s">
        <v>1473</v>
      </c>
      <c r="D326" s="183">
        <v>4.75</v>
      </c>
    </row>
    <row r="327" spans="2:4" ht="15">
      <c r="B327" s="185">
        <v>43550</v>
      </c>
      <c r="C327" s="184" t="s">
        <v>1472</v>
      </c>
      <c r="D327" s="183">
        <v>4.29</v>
      </c>
    </row>
    <row r="328" spans="2:4" ht="15">
      <c r="B328" s="185">
        <v>43551</v>
      </c>
      <c r="C328" s="184" t="s">
        <v>1474</v>
      </c>
      <c r="D328" s="183">
        <v>3.64</v>
      </c>
    </row>
    <row r="329" spans="2:4" ht="15">
      <c r="B329" s="185">
        <v>43551</v>
      </c>
      <c r="C329" s="184" t="s">
        <v>1473</v>
      </c>
      <c r="D329" s="183">
        <v>4.75</v>
      </c>
    </row>
    <row r="330" spans="2:4" ht="15">
      <c r="B330" s="185">
        <v>43551</v>
      </c>
      <c r="C330" s="184" t="s">
        <v>1472</v>
      </c>
      <c r="D330" s="183">
        <v>4.28</v>
      </c>
    </row>
    <row r="331" spans="2:4" ht="15">
      <c r="B331" s="185">
        <v>43552</v>
      </c>
      <c r="C331" s="184" t="s">
        <v>1474</v>
      </c>
      <c r="D331" s="183">
        <v>3.62</v>
      </c>
    </row>
    <row r="332" spans="2:4" ht="15">
      <c r="B332" s="185">
        <v>43552</v>
      </c>
      <c r="C332" s="184" t="s">
        <v>1473</v>
      </c>
      <c r="D332" s="183">
        <v>4.7699999999999996</v>
      </c>
    </row>
    <row r="333" spans="2:4" ht="15">
      <c r="B333" s="185">
        <v>43552</v>
      </c>
      <c r="C333" s="184" t="s">
        <v>1472</v>
      </c>
      <c r="D333" s="183">
        <v>4.21</v>
      </c>
    </row>
    <row r="334" spans="2:4" ht="15">
      <c r="B334" s="185">
        <v>43553</v>
      </c>
      <c r="C334" s="184" t="s">
        <v>1474</v>
      </c>
      <c r="D334" s="183">
        <v>3.6</v>
      </c>
    </row>
    <row r="335" spans="2:4" ht="15">
      <c r="B335" s="185">
        <v>43553</v>
      </c>
      <c r="C335" s="184" t="s">
        <v>1473</v>
      </c>
      <c r="D335" s="183">
        <v>4.78</v>
      </c>
    </row>
    <row r="336" spans="2:4" ht="15">
      <c r="B336" s="185">
        <v>43553</v>
      </c>
      <c r="C336" s="184" t="s">
        <v>1472</v>
      </c>
      <c r="D336" s="183">
        <v>4.2699999999999996</v>
      </c>
    </row>
    <row r="337" spans="2:4" ht="15">
      <c r="B337" s="185">
        <v>43554</v>
      </c>
      <c r="C337" s="184" t="s">
        <v>1474</v>
      </c>
      <c r="D337" s="183">
        <v>3.61</v>
      </c>
    </row>
    <row r="338" spans="2:4" ht="15">
      <c r="B338" s="185">
        <v>43554</v>
      </c>
      <c r="C338" s="184" t="s">
        <v>1473</v>
      </c>
      <c r="D338" s="183">
        <v>4.8100000000000005</v>
      </c>
    </row>
    <row r="339" spans="2:4" ht="15">
      <c r="B339" s="185">
        <v>43554</v>
      </c>
      <c r="C339" s="184" t="s">
        <v>1472</v>
      </c>
      <c r="D339" s="183">
        <v>4.21</v>
      </c>
    </row>
    <row r="340" spans="2:4" ht="15">
      <c r="B340" s="185">
        <v>43555</v>
      </c>
      <c r="C340" s="184" t="s">
        <v>1474</v>
      </c>
      <c r="D340" s="183">
        <v>3.61</v>
      </c>
    </row>
    <row r="341" spans="2:4" ht="15">
      <c r="B341" s="185">
        <v>43555</v>
      </c>
      <c r="C341" s="184" t="s">
        <v>1473</v>
      </c>
      <c r="D341" s="183">
        <v>4.84</v>
      </c>
    </row>
    <row r="342" spans="2:4" ht="15">
      <c r="B342" s="185">
        <v>43555</v>
      </c>
      <c r="C342" s="184" t="s">
        <v>1472</v>
      </c>
      <c r="D342" s="183">
        <v>4.3</v>
      </c>
    </row>
    <row r="343" spans="2:4" ht="15"/>
    <row r="344" spans="2:4" ht="15"/>
    <row r="345" spans="2:4" ht="15"/>
    <row r="346" spans="2:4" ht="15"/>
  </sheetData>
  <dataValidations count="3">
    <dataValidation type="list" allowBlank="1" showInputMessage="1" showErrorMessage="1" sqref="G45" xr:uid="{083F27EA-D045-4BD4-80B6-C5D189CBD8B2}">
      <formula1>"DOLAR,LIBRA ESTERLINA,EURO"</formula1>
    </dataValidation>
    <dataValidation type="list" allowBlank="1" showInputMessage="1" showErrorMessage="1" sqref="G6" xr:uid="{F0DAB521-5F5D-4EA2-B8CD-4BC964F4DDFE}">
      <formula1>$N$5:$N$9</formula1>
    </dataValidation>
    <dataValidation type="list" allowBlank="1" showInputMessage="1" showErrorMessage="1" sqref="F6" xr:uid="{592705F1-33B6-4DC2-9759-2315C4E6ECAB}">
      <formula1>$M$5:$M$8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16EC3-0936-49C6-8B0D-0333DE00007E}">
  <sheetPr codeName="Planilha49"/>
  <dimension ref="A1:I1085"/>
  <sheetViews>
    <sheetView showGridLines="0" workbookViewId="0">
      <selection activeCell="D15" sqref="D15"/>
    </sheetView>
  </sheetViews>
  <sheetFormatPr defaultColWidth="9.28515625" defaultRowHeight="15"/>
  <cols>
    <col min="1" max="1" width="2.28515625" style="1" customWidth="1"/>
    <col min="2" max="2" width="37.28515625" style="1" customWidth="1"/>
    <col min="3" max="3" width="18.5703125" style="1" bestFit="1" customWidth="1"/>
    <col min="4" max="4" width="14.42578125" style="1" customWidth="1"/>
    <col min="5" max="5" width="14.5703125" style="1" customWidth="1"/>
    <col min="6" max="6" width="11.42578125" style="1" customWidth="1"/>
    <col min="7" max="7" width="24.28515625" style="1" customWidth="1"/>
    <col min="8" max="8" width="29.7109375" style="1" customWidth="1"/>
    <col min="9" max="9" width="17.5703125" style="1" customWidth="1"/>
    <col min="10" max="10" width="13.7109375" style="1" customWidth="1"/>
    <col min="11" max="11" width="17.28515625" style="1" customWidth="1"/>
    <col min="12" max="12" width="13.7109375" style="1" customWidth="1"/>
    <col min="13" max="16384" width="9.28515625" style="1"/>
  </cols>
  <sheetData>
    <row r="1" spans="1:9" s="15" customFormat="1" ht="9" customHeight="1"/>
    <row r="2" spans="1:9" s="16" customFormat="1" ht="46.5" customHeight="1" thickBot="1"/>
    <row r="3" spans="1:9" ht="16.5" thickTop="1" thickBot="1"/>
    <row r="4" spans="1:9" ht="16.5" thickBot="1">
      <c r="A4" s="146"/>
      <c r="B4" s="219" t="s">
        <v>237</v>
      </c>
      <c r="C4" s="39" t="s">
        <v>183</v>
      </c>
      <c r="D4" s="39" t="s">
        <v>1552</v>
      </c>
      <c r="E4" s="107" t="s">
        <v>1553</v>
      </c>
      <c r="G4" s="219" t="s">
        <v>183</v>
      </c>
      <c r="H4" s="39" t="s">
        <v>237</v>
      </c>
      <c r="I4" s="107" t="s">
        <v>1552</v>
      </c>
    </row>
    <row r="5" spans="1:9">
      <c r="B5" s="75" t="s">
        <v>1525</v>
      </c>
      <c r="C5" s="218" t="s">
        <v>1519</v>
      </c>
      <c r="D5" s="218" t="s">
        <v>1548</v>
      </c>
      <c r="E5" s="105">
        <v>375.84</v>
      </c>
      <c r="G5" s="217" t="s">
        <v>1524</v>
      </c>
      <c r="H5" s="216" t="s">
        <v>1510</v>
      </c>
      <c r="I5" s="215" t="s">
        <v>1507</v>
      </c>
    </row>
    <row r="6" spans="1:9">
      <c r="B6" s="76" t="s">
        <v>1534</v>
      </c>
      <c r="C6" s="214" t="s">
        <v>1515</v>
      </c>
      <c r="D6" s="214" t="s">
        <v>1548</v>
      </c>
      <c r="E6" s="106">
        <v>326.88</v>
      </c>
    </row>
    <row r="7" spans="1:9" ht="15.75" thickBot="1">
      <c r="B7" s="76" t="s">
        <v>1542</v>
      </c>
      <c r="C7" s="214" t="s">
        <v>1519</v>
      </c>
      <c r="D7" s="214" t="s">
        <v>1548</v>
      </c>
      <c r="E7" s="106">
        <v>312.62</v>
      </c>
    </row>
    <row r="8" spans="1:9" ht="15.75" thickBot="1">
      <c r="B8" s="76" t="s">
        <v>1510</v>
      </c>
      <c r="C8" s="214" t="s">
        <v>1508</v>
      </c>
      <c r="D8" s="214" t="s">
        <v>1548</v>
      </c>
      <c r="E8" s="106">
        <v>75.75</v>
      </c>
      <c r="G8" s="27" t="s">
        <v>1551</v>
      </c>
      <c r="H8" s="217"/>
    </row>
    <row r="9" spans="1:9" ht="15.75" thickBot="1">
      <c r="B9" s="76" t="s">
        <v>1542</v>
      </c>
      <c r="C9" s="214" t="s">
        <v>1508</v>
      </c>
      <c r="D9" s="214" t="s">
        <v>1548</v>
      </c>
      <c r="E9" s="106">
        <v>75.8</v>
      </c>
      <c r="G9" s="27" t="s">
        <v>1550</v>
      </c>
      <c r="H9" s="217"/>
    </row>
    <row r="10" spans="1:9" ht="15.75" thickBot="1">
      <c r="B10" s="76" t="s">
        <v>1526</v>
      </c>
      <c r="C10" s="214" t="s">
        <v>1508</v>
      </c>
      <c r="D10" s="214" t="s">
        <v>1548</v>
      </c>
      <c r="E10" s="106">
        <v>40.700000000000003</v>
      </c>
      <c r="G10" s="27" t="s">
        <v>1549</v>
      </c>
      <c r="H10" s="217"/>
    </row>
    <row r="11" spans="1:9">
      <c r="B11" s="76" t="s">
        <v>1529</v>
      </c>
      <c r="C11" s="214" t="s">
        <v>1517</v>
      </c>
      <c r="D11" s="214" t="s">
        <v>1548</v>
      </c>
      <c r="E11" s="106">
        <v>48.89</v>
      </c>
    </row>
    <row r="12" spans="1:9">
      <c r="B12" s="76" t="s">
        <v>1522</v>
      </c>
      <c r="C12" s="214" t="s">
        <v>1511</v>
      </c>
      <c r="D12" s="214" t="s">
        <v>1548</v>
      </c>
      <c r="E12" s="106">
        <v>10</v>
      </c>
    </row>
    <row r="13" spans="1:9">
      <c r="B13" s="76" t="s">
        <v>1522</v>
      </c>
      <c r="C13" s="214" t="s">
        <v>1508</v>
      </c>
      <c r="D13" s="214" t="s">
        <v>1548</v>
      </c>
      <c r="E13" s="106">
        <v>10</v>
      </c>
    </row>
    <row r="14" spans="1:9">
      <c r="B14" s="76" t="s">
        <v>1512</v>
      </c>
      <c r="C14" s="214" t="s">
        <v>1524</v>
      </c>
      <c r="D14" s="214" t="s">
        <v>1548</v>
      </c>
      <c r="E14" s="106">
        <v>28.200000000000003</v>
      </c>
    </row>
    <row r="15" spans="1:9">
      <c r="B15" s="76" t="s">
        <v>1513</v>
      </c>
      <c r="C15" s="214" t="s">
        <v>1511</v>
      </c>
      <c r="D15" s="214" t="s">
        <v>1548</v>
      </c>
      <c r="E15" s="106">
        <v>32.9</v>
      </c>
    </row>
    <row r="16" spans="1:9">
      <c r="B16" s="76" t="s">
        <v>1545</v>
      </c>
      <c r="C16" s="214" t="s">
        <v>1519</v>
      </c>
      <c r="D16" s="214" t="s">
        <v>1548</v>
      </c>
      <c r="E16" s="106">
        <v>32.9</v>
      </c>
    </row>
    <row r="17" spans="2:5">
      <c r="B17" s="76" t="s">
        <v>1516</v>
      </c>
      <c r="C17" s="214" t="s">
        <v>1524</v>
      </c>
      <c r="D17" s="214" t="s">
        <v>1548</v>
      </c>
      <c r="E17" s="106">
        <v>47</v>
      </c>
    </row>
    <row r="18" spans="2:5">
      <c r="B18" s="76" t="s">
        <v>1513</v>
      </c>
      <c r="C18" s="214" t="s">
        <v>1515</v>
      </c>
      <c r="D18" s="214" t="s">
        <v>1548</v>
      </c>
      <c r="E18" s="106">
        <v>47</v>
      </c>
    </row>
    <row r="19" spans="2:5">
      <c r="B19" s="76" t="s">
        <v>1518</v>
      </c>
      <c r="C19" s="214" t="s">
        <v>1530</v>
      </c>
      <c r="D19" s="214" t="s">
        <v>1548</v>
      </c>
      <c r="E19" s="106">
        <v>47</v>
      </c>
    </row>
    <row r="20" spans="2:5">
      <c r="B20" s="76" t="s">
        <v>1538</v>
      </c>
      <c r="C20" s="214" t="s">
        <v>1530</v>
      </c>
      <c r="D20" s="214" t="s">
        <v>1548</v>
      </c>
      <c r="E20" s="106">
        <v>47</v>
      </c>
    </row>
    <row r="21" spans="2:5">
      <c r="B21" s="76" t="s">
        <v>1513</v>
      </c>
      <c r="C21" s="214" t="s">
        <v>1511</v>
      </c>
      <c r="D21" s="214" t="s">
        <v>1548</v>
      </c>
      <c r="E21" s="106">
        <v>51.7</v>
      </c>
    </row>
    <row r="22" spans="2:5">
      <c r="B22" s="76" t="s">
        <v>1529</v>
      </c>
      <c r="C22" s="214" t="s">
        <v>1530</v>
      </c>
      <c r="D22" s="214" t="s">
        <v>1548</v>
      </c>
      <c r="E22" s="106">
        <v>51.7</v>
      </c>
    </row>
    <row r="23" spans="2:5">
      <c r="B23" s="76" t="s">
        <v>1528</v>
      </c>
      <c r="C23" s="214" t="s">
        <v>1511</v>
      </c>
      <c r="D23" s="214" t="s">
        <v>1548</v>
      </c>
      <c r="E23" s="106">
        <v>51.7</v>
      </c>
    </row>
    <row r="24" spans="2:5">
      <c r="B24" s="76" t="s">
        <v>1541</v>
      </c>
      <c r="C24" s="214" t="s">
        <v>1515</v>
      </c>
      <c r="D24" s="214" t="s">
        <v>1548</v>
      </c>
      <c r="E24" s="106">
        <v>59.96</v>
      </c>
    </row>
    <row r="25" spans="2:5">
      <c r="B25" s="76" t="s">
        <v>1514</v>
      </c>
      <c r="C25" s="214" t="s">
        <v>1517</v>
      </c>
      <c r="D25" s="214" t="s">
        <v>1548</v>
      </c>
      <c r="E25" s="106">
        <v>61.1</v>
      </c>
    </row>
    <row r="26" spans="2:5">
      <c r="B26" s="76" t="s">
        <v>1532</v>
      </c>
      <c r="C26" s="214" t="s">
        <v>1519</v>
      </c>
      <c r="D26" s="214" t="s">
        <v>1548</v>
      </c>
      <c r="E26" s="106">
        <v>61.1</v>
      </c>
    </row>
    <row r="27" spans="2:5">
      <c r="B27" s="76" t="s">
        <v>1513</v>
      </c>
      <c r="C27" s="214" t="s">
        <v>1519</v>
      </c>
      <c r="D27" s="214" t="s">
        <v>1548</v>
      </c>
      <c r="E27" s="106">
        <v>61.1</v>
      </c>
    </row>
    <row r="28" spans="2:5">
      <c r="B28" s="76" t="s">
        <v>1546</v>
      </c>
      <c r="C28" s="214" t="s">
        <v>1530</v>
      </c>
      <c r="D28" s="214" t="s">
        <v>1548</v>
      </c>
      <c r="E28" s="106">
        <v>61.1</v>
      </c>
    </row>
    <row r="29" spans="2:5">
      <c r="B29" s="76" t="s">
        <v>1536</v>
      </c>
      <c r="C29" s="214" t="s">
        <v>1524</v>
      </c>
      <c r="D29" s="214" t="s">
        <v>1548</v>
      </c>
      <c r="E29" s="106">
        <v>61.1</v>
      </c>
    </row>
    <row r="30" spans="2:5">
      <c r="B30" s="76" t="s">
        <v>1544</v>
      </c>
      <c r="C30" s="214" t="s">
        <v>1517</v>
      </c>
      <c r="D30" s="214" t="s">
        <v>1548</v>
      </c>
      <c r="E30" s="106">
        <v>65.8</v>
      </c>
    </row>
    <row r="31" spans="2:5">
      <c r="B31" s="76" t="s">
        <v>1527</v>
      </c>
      <c r="C31" s="214" t="s">
        <v>1524</v>
      </c>
      <c r="D31" s="214" t="s">
        <v>1548</v>
      </c>
      <c r="E31" s="106">
        <v>65.8</v>
      </c>
    </row>
    <row r="32" spans="2:5">
      <c r="B32" s="76" t="s">
        <v>1544</v>
      </c>
      <c r="C32" s="214" t="s">
        <v>1517</v>
      </c>
      <c r="D32" s="214" t="s">
        <v>1507</v>
      </c>
      <c r="E32" s="106">
        <v>70.5</v>
      </c>
    </row>
    <row r="33" spans="2:5">
      <c r="B33" s="76" t="s">
        <v>1510</v>
      </c>
      <c r="C33" s="214" t="s">
        <v>1515</v>
      </c>
      <c r="D33" s="214" t="s">
        <v>1507</v>
      </c>
      <c r="E33" s="106">
        <v>79.900000000000006</v>
      </c>
    </row>
    <row r="34" spans="2:5">
      <c r="B34" s="76" t="s">
        <v>1509</v>
      </c>
      <c r="C34" s="214" t="s">
        <v>1511</v>
      </c>
      <c r="D34" s="214" t="s">
        <v>1507</v>
      </c>
      <c r="E34" s="106">
        <v>79.900000000000006</v>
      </c>
    </row>
    <row r="35" spans="2:5">
      <c r="B35" s="76" t="s">
        <v>1512</v>
      </c>
      <c r="C35" s="214" t="s">
        <v>1517</v>
      </c>
      <c r="D35" s="214" t="s">
        <v>1507</v>
      </c>
      <c r="E35" s="106">
        <v>84.600000000000009</v>
      </c>
    </row>
    <row r="36" spans="2:5">
      <c r="B36" s="76" t="s">
        <v>1537</v>
      </c>
      <c r="C36" s="214" t="s">
        <v>1524</v>
      </c>
      <c r="D36" s="214" t="s">
        <v>1507</v>
      </c>
      <c r="E36" s="106">
        <v>89.3</v>
      </c>
    </row>
    <row r="37" spans="2:5">
      <c r="B37" s="76" t="s">
        <v>1539</v>
      </c>
      <c r="C37" s="214" t="s">
        <v>1530</v>
      </c>
      <c r="D37" s="214" t="s">
        <v>1507</v>
      </c>
      <c r="E37" s="106">
        <v>94</v>
      </c>
    </row>
    <row r="38" spans="2:5">
      <c r="B38" s="76" t="s">
        <v>1547</v>
      </c>
      <c r="C38" s="214" t="s">
        <v>1530</v>
      </c>
      <c r="D38" s="214" t="s">
        <v>1507</v>
      </c>
      <c r="E38" s="106">
        <v>94</v>
      </c>
    </row>
    <row r="39" spans="2:5">
      <c r="B39" s="76" t="s">
        <v>1514</v>
      </c>
      <c r="C39" s="214" t="s">
        <v>1524</v>
      </c>
      <c r="D39" s="214" t="s">
        <v>1507</v>
      </c>
      <c r="E39" s="106">
        <v>94</v>
      </c>
    </row>
    <row r="40" spans="2:5">
      <c r="B40" s="76" t="s">
        <v>1540</v>
      </c>
      <c r="C40" s="214" t="s">
        <v>1515</v>
      </c>
      <c r="D40" s="214" t="s">
        <v>1507</v>
      </c>
      <c r="E40" s="106">
        <v>94</v>
      </c>
    </row>
    <row r="41" spans="2:5">
      <c r="B41" s="76" t="s">
        <v>1540</v>
      </c>
      <c r="C41" s="214" t="s">
        <v>1524</v>
      </c>
      <c r="D41" s="214" t="s">
        <v>1507</v>
      </c>
      <c r="E41" s="106">
        <v>94</v>
      </c>
    </row>
    <row r="42" spans="2:5">
      <c r="B42" s="76" t="s">
        <v>1541</v>
      </c>
      <c r="C42" s="214" t="s">
        <v>1508</v>
      </c>
      <c r="D42" s="214" t="s">
        <v>1548</v>
      </c>
      <c r="E42" s="106">
        <v>103.72999999999999</v>
      </c>
    </row>
    <row r="43" spans="2:5">
      <c r="B43" s="76" t="s">
        <v>1516</v>
      </c>
      <c r="C43" s="214" t="s">
        <v>1519</v>
      </c>
      <c r="D43" s="214" t="s">
        <v>1507</v>
      </c>
      <c r="E43" s="106">
        <v>108.10000000000001</v>
      </c>
    </row>
    <row r="44" spans="2:5">
      <c r="B44" s="76" t="s">
        <v>1546</v>
      </c>
      <c r="C44" s="214" t="s">
        <v>1515</v>
      </c>
      <c r="D44" s="214" t="s">
        <v>1507</v>
      </c>
      <c r="E44" s="106">
        <v>112.80000000000001</v>
      </c>
    </row>
    <row r="45" spans="2:5">
      <c r="B45" s="76" t="s">
        <v>1532</v>
      </c>
      <c r="C45" s="214" t="s">
        <v>1515</v>
      </c>
      <c r="D45" s="214" t="s">
        <v>1507</v>
      </c>
      <c r="E45" s="106">
        <v>117.5</v>
      </c>
    </row>
    <row r="46" spans="2:5">
      <c r="B46" s="76" t="s">
        <v>1540</v>
      </c>
      <c r="C46" s="214" t="s">
        <v>1524</v>
      </c>
      <c r="D46" s="214" t="s">
        <v>1507</v>
      </c>
      <c r="E46" s="106">
        <v>117.5</v>
      </c>
    </row>
    <row r="47" spans="2:5">
      <c r="B47" s="76" t="s">
        <v>1547</v>
      </c>
      <c r="C47" s="214" t="s">
        <v>1519</v>
      </c>
      <c r="D47" s="214" t="s">
        <v>1507</v>
      </c>
      <c r="E47" s="106">
        <v>117.5</v>
      </c>
    </row>
    <row r="48" spans="2:5">
      <c r="B48" s="76" t="s">
        <v>1536</v>
      </c>
      <c r="C48" s="214" t="s">
        <v>1517</v>
      </c>
      <c r="D48" s="214" t="s">
        <v>1507</v>
      </c>
      <c r="E48" s="106">
        <v>117.5</v>
      </c>
    </row>
    <row r="49" spans="2:5">
      <c r="B49" s="76" t="s">
        <v>1534</v>
      </c>
      <c r="C49" s="214" t="s">
        <v>1517</v>
      </c>
      <c r="D49" s="214" t="s">
        <v>1507</v>
      </c>
      <c r="E49" s="106">
        <v>117.5</v>
      </c>
    </row>
    <row r="50" spans="2:5">
      <c r="B50" s="76" t="s">
        <v>1547</v>
      </c>
      <c r="C50" s="214" t="s">
        <v>1524</v>
      </c>
      <c r="D50" s="214" t="s">
        <v>1507</v>
      </c>
      <c r="E50" s="106">
        <v>117.5</v>
      </c>
    </row>
    <row r="51" spans="2:5" ht="25.5">
      <c r="B51" s="76" t="s">
        <v>1531</v>
      </c>
      <c r="C51" s="214" t="s">
        <v>1508</v>
      </c>
      <c r="D51" s="214" t="s">
        <v>1507</v>
      </c>
      <c r="E51" s="106">
        <v>117.5</v>
      </c>
    </row>
    <row r="52" spans="2:5">
      <c r="B52" s="76" t="s">
        <v>1538</v>
      </c>
      <c r="C52" s="214" t="s">
        <v>1517</v>
      </c>
      <c r="D52" s="214" t="s">
        <v>1507</v>
      </c>
      <c r="E52" s="106">
        <v>122.2</v>
      </c>
    </row>
    <row r="53" spans="2:5">
      <c r="B53" s="76" t="s">
        <v>1510</v>
      </c>
      <c r="C53" s="214" t="s">
        <v>1511</v>
      </c>
      <c r="D53" s="214" t="s">
        <v>1507</v>
      </c>
      <c r="E53" s="106">
        <v>141</v>
      </c>
    </row>
    <row r="54" spans="2:5">
      <c r="B54" s="76" t="s">
        <v>1546</v>
      </c>
      <c r="C54" s="214" t="s">
        <v>1517</v>
      </c>
      <c r="D54" s="214" t="s">
        <v>1507</v>
      </c>
      <c r="E54" s="106">
        <v>141</v>
      </c>
    </row>
    <row r="55" spans="2:5">
      <c r="B55" s="76" t="s">
        <v>1512</v>
      </c>
      <c r="C55" s="214" t="s">
        <v>1519</v>
      </c>
      <c r="D55" s="214" t="s">
        <v>1507</v>
      </c>
      <c r="E55" s="106">
        <v>145.70000000000002</v>
      </c>
    </row>
    <row r="56" spans="2:5">
      <c r="B56" s="76" t="s">
        <v>1527</v>
      </c>
      <c r="C56" s="214" t="s">
        <v>1517</v>
      </c>
      <c r="D56" s="214" t="s">
        <v>1548</v>
      </c>
      <c r="E56" s="106">
        <v>151.5</v>
      </c>
    </row>
    <row r="57" spans="2:5">
      <c r="B57" s="76" t="s">
        <v>1528</v>
      </c>
      <c r="C57" s="214" t="s">
        <v>1519</v>
      </c>
      <c r="D57" s="214" t="s">
        <v>1507</v>
      </c>
      <c r="E57" s="106">
        <v>155.1</v>
      </c>
    </row>
    <row r="58" spans="2:5">
      <c r="B58" s="76" t="s">
        <v>1546</v>
      </c>
      <c r="C58" s="214" t="s">
        <v>1508</v>
      </c>
      <c r="D58" s="214" t="s">
        <v>1548</v>
      </c>
      <c r="E58" s="106">
        <v>156.31</v>
      </c>
    </row>
    <row r="59" spans="2:5">
      <c r="B59" s="76" t="s">
        <v>1545</v>
      </c>
      <c r="C59" s="214" t="s">
        <v>1511</v>
      </c>
      <c r="D59" s="214" t="s">
        <v>1507</v>
      </c>
      <c r="E59" s="106">
        <v>159.80000000000001</v>
      </c>
    </row>
    <row r="60" spans="2:5">
      <c r="B60" s="76" t="s">
        <v>1529</v>
      </c>
      <c r="C60" s="214" t="s">
        <v>1508</v>
      </c>
      <c r="D60" s="214" t="s">
        <v>1507</v>
      </c>
      <c r="E60" s="106">
        <v>159.80000000000001</v>
      </c>
    </row>
    <row r="61" spans="2:5">
      <c r="B61" s="76" t="s">
        <v>1523</v>
      </c>
      <c r="C61" s="214" t="s">
        <v>1511</v>
      </c>
      <c r="D61" s="214" t="s">
        <v>1507</v>
      </c>
      <c r="E61" s="106">
        <v>159.80000000000001</v>
      </c>
    </row>
    <row r="62" spans="2:5">
      <c r="B62" s="76" t="s">
        <v>1547</v>
      </c>
      <c r="C62" s="214" t="s">
        <v>1515</v>
      </c>
      <c r="D62" s="214" t="s">
        <v>1507</v>
      </c>
      <c r="E62" s="106">
        <v>173.9</v>
      </c>
    </row>
    <row r="63" spans="2:5">
      <c r="B63" s="76" t="s">
        <v>1543</v>
      </c>
      <c r="C63" s="214" t="s">
        <v>1524</v>
      </c>
      <c r="D63" s="214" t="s">
        <v>1507</v>
      </c>
      <c r="E63" s="106">
        <v>173.9</v>
      </c>
    </row>
    <row r="64" spans="2:5">
      <c r="B64" s="76" t="s">
        <v>1528</v>
      </c>
      <c r="C64" s="214" t="s">
        <v>1515</v>
      </c>
      <c r="D64" s="214" t="s">
        <v>1548</v>
      </c>
      <c r="E64" s="106">
        <v>179.88</v>
      </c>
    </row>
    <row r="65" spans="2:5">
      <c r="B65" s="76" t="s">
        <v>1516</v>
      </c>
      <c r="C65" s="214" t="s">
        <v>1517</v>
      </c>
      <c r="D65" s="214" t="s">
        <v>1548</v>
      </c>
      <c r="E65" s="106">
        <v>179.88</v>
      </c>
    </row>
    <row r="66" spans="2:5">
      <c r="B66" s="76" t="s">
        <v>1509</v>
      </c>
      <c r="C66" s="214" t="s">
        <v>1517</v>
      </c>
      <c r="D66" s="214" t="s">
        <v>1548</v>
      </c>
      <c r="E66" s="106">
        <v>187.92</v>
      </c>
    </row>
    <row r="67" spans="2:5">
      <c r="B67" s="76" t="s">
        <v>1539</v>
      </c>
      <c r="C67" s="214" t="s">
        <v>1508</v>
      </c>
      <c r="D67" s="214" t="s">
        <v>1507</v>
      </c>
      <c r="E67" s="106">
        <v>198.03</v>
      </c>
    </row>
    <row r="68" spans="2:5">
      <c r="B68" s="76" t="s">
        <v>1538</v>
      </c>
      <c r="C68" s="214" t="s">
        <v>1530</v>
      </c>
      <c r="D68" s="214" t="s">
        <v>1548</v>
      </c>
      <c r="E68" s="106">
        <v>208.38</v>
      </c>
    </row>
    <row r="69" spans="2:5">
      <c r="B69" s="76" t="s">
        <v>1518</v>
      </c>
      <c r="C69" s="214" t="s">
        <v>1511</v>
      </c>
      <c r="D69" s="214" t="s">
        <v>1548</v>
      </c>
      <c r="E69" s="106">
        <v>208.38</v>
      </c>
    </row>
    <row r="70" spans="2:5">
      <c r="B70" s="76" t="s">
        <v>1518</v>
      </c>
      <c r="C70" s="214" t="s">
        <v>1519</v>
      </c>
      <c r="D70" s="214" t="s">
        <v>1548</v>
      </c>
      <c r="E70" s="106">
        <v>239.84</v>
      </c>
    </row>
    <row r="71" spans="2:5">
      <c r="B71" s="76" t="s">
        <v>1522</v>
      </c>
      <c r="C71" s="214" t="s">
        <v>1511</v>
      </c>
      <c r="D71" s="214" t="s">
        <v>1548</v>
      </c>
      <c r="E71" s="106">
        <v>239.84</v>
      </c>
    </row>
    <row r="72" spans="2:5">
      <c r="B72" s="76" t="s">
        <v>1544</v>
      </c>
      <c r="C72" s="214" t="s">
        <v>1524</v>
      </c>
      <c r="D72" s="214" t="s">
        <v>1548</v>
      </c>
      <c r="E72" s="106">
        <v>243.10999999999999</v>
      </c>
    </row>
    <row r="73" spans="2:5">
      <c r="B73" s="76" t="s">
        <v>1516</v>
      </c>
      <c r="C73" s="214" t="s">
        <v>1524</v>
      </c>
      <c r="D73" s="214" t="s">
        <v>1548</v>
      </c>
      <c r="E73" s="106">
        <v>243.10999999999999</v>
      </c>
    </row>
    <row r="74" spans="2:5">
      <c r="B74" s="76" t="s">
        <v>1532</v>
      </c>
      <c r="C74" s="214" t="s">
        <v>1517</v>
      </c>
      <c r="D74" s="214" t="s">
        <v>1548</v>
      </c>
      <c r="E74" s="106">
        <v>243.10999999999999</v>
      </c>
    </row>
    <row r="75" spans="2:5">
      <c r="B75" s="76" t="s">
        <v>1512</v>
      </c>
      <c r="C75" s="214" t="s">
        <v>1524</v>
      </c>
      <c r="D75" s="214" t="s">
        <v>1507</v>
      </c>
      <c r="E75" s="106">
        <v>245.18</v>
      </c>
    </row>
    <row r="76" spans="2:5">
      <c r="B76" s="76" t="s">
        <v>1543</v>
      </c>
      <c r="C76" s="214" t="s">
        <v>1515</v>
      </c>
      <c r="D76" s="214" t="s">
        <v>1548</v>
      </c>
      <c r="E76" s="106">
        <v>279.42</v>
      </c>
    </row>
    <row r="77" spans="2:5">
      <c r="B77" s="76" t="s">
        <v>1545</v>
      </c>
      <c r="C77" s="214" t="s">
        <v>1515</v>
      </c>
      <c r="D77" s="214" t="s">
        <v>1548</v>
      </c>
      <c r="E77" s="106">
        <v>299.8</v>
      </c>
    </row>
    <row r="78" spans="2:5">
      <c r="B78" s="76" t="s">
        <v>1532</v>
      </c>
      <c r="C78" s="214" t="s">
        <v>1519</v>
      </c>
      <c r="D78" s="214" t="s">
        <v>1507</v>
      </c>
      <c r="E78" s="106">
        <v>301.76</v>
      </c>
    </row>
    <row r="79" spans="2:5">
      <c r="B79" s="76" t="s">
        <v>1541</v>
      </c>
      <c r="C79" s="214" t="s">
        <v>1511</v>
      </c>
      <c r="D79" s="214" t="s">
        <v>1507</v>
      </c>
      <c r="E79" s="106">
        <v>301.76</v>
      </c>
    </row>
    <row r="80" spans="2:5">
      <c r="B80" s="76" t="s">
        <v>1527</v>
      </c>
      <c r="C80" s="214" t="s">
        <v>1530</v>
      </c>
      <c r="D80" s="214" t="s">
        <v>1548</v>
      </c>
      <c r="E80" s="106">
        <v>312.62</v>
      </c>
    </row>
    <row r="81" spans="2:5">
      <c r="B81" s="76" t="s">
        <v>1520</v>
      </c>
      <c r="C81" s="214" t="s">
        <v>1517</v>
      </c>
      <c r="D81" s="214" t="s">
        <v>1548</v>
      </c>
      <c r="E81" s="106">
        <v>312.62</v>
      </c>
    </row>
    <row r="82" spans="2:5">
      <c r="B82" s="76" t="s">
        <v>1529</v>
      </c>
      <c r="C82" s="214" t="s">
        <v>1519</v>
      </c>
      <c r="D82" s="214" t="s">
        <v>1548</v>
      </c>
      <c r="E82" s="106">
        <v>312.62</v>
      </c>
    </row>
    <row r="83" spans="2:5">
      <c r="B83" s="76" t="s">
        <v>1533</v>
      </c>
      <c r="C83" s="214" t="s">
        <v>1517</v>
      </c>
      <c r="D83" s="214" t="s">
        <v>1548</v>
      </c>
      <c r="E83" s="106">
        <v>347.29999999999995</v>
      </c>
    </row>
    <row r="84" spans="2:5">
      <c r="B84" s="76" t="s">
        <v>1518</v>
      </c>
      <c r="C84" s="214" t="s">
        <v>1519</v>
      </c>
      <c r="D84" s="214" t="s">
        <v>1507</v>
      </c>
      <c r="E84" s="106">
        <v>382.86</v>
      </c>
    </row>
    <row r="85" spans="2:5">
      <c r="B85" s="76" t="s">
        <v>1510</v>
      </c>
      <c r="C85" s="214" t="s">
        <v>1508</v>
      </c>
      <c r="D85" s="214" t="s">
        <v>1507</v>
      </c>
      <c r="E85" s="106">
        <v>382.86</v>
      </c>
    </row>
    <row r="86" spans="2:5">
      <c r="B86" s="76" t="s">
        <v>1546</v>
      </c>
      <c r="C86" s="214" t="s">
        <v>1519</v>
      </c>
      <c r="D86" s="214" t="s">
        <v>1507</v>
      </c>
      <c r="E86" s="106">
        <v>382.86</v>
      </c>
    </row>
    <row r="87" spans="2:5">
      <c r="B87" s="76" t="s">
        <v>1539</v>
      </c>
      <c r="C87" s="214" t="s">
        <v>1511</v>
      </c>
      <c r="D87" s="214" t="s">
        <v>1507</v>
      </c>
      <c r="E87" s="106">
        <v>382.86</v>
      </c>
    </row>
    <row r="88" spans="2:5">
      <c r="B88" s="76" t="s">
        <v>1514</v>
      </c>
      <c r="C88" s="214" t="s">
        <v>1508</v>
      </c>
      <c r="D88" s="214" t="s">
        <v>1548</v>
      </c>
      <c r="E88" s="106">
        <v>389.74</v>
      </c>
    </row>
    <row r="89" spans="2:5">
      <c r="B89" s="76" t="s">
        <v>1527</v>
      </c>
      <c r="C89" s="214" t="s">
        <v>1515</v>
      </c>
      <c r="D89" s="214" t="s">
        <v>1507</v>
      </c>
      <c r="E89" s="106">
        <v>411.21999999999997</v>
      </c>
    </row>
    <row r="90" spans="2:5">
      <c r="B90" s="76" t="s">
        <v>1509</v>
      </c>
      <c r="C90" s="214" t="s">
        <v>1519</v>
      </c>
      <c r="D90" s="214" t="s">
        <v>1507</v>
      </c>
      <c r="E90" s="106">
        <v>411.21999999999997</v>
      </c>
    </row>
    <row r="91" spans="2:5">
      <c r="B91" s="76" t="s">
        <v>1529</v>
      </c>
      <c r="C91" s="214" t="s">
        <v>1515</v>
      </c>
      <c r="D91" s="214" t="s">
        <v>1507</v>
      </c>
      <c r="E91" s="106">
        <v>411.21999999999997</v>
      </c>
    </row>
    <row r="92" spans="2:5">
      <c r="B92" s="76" t="s">
        <v>1523</v>
      </c>
      <c r="C92" s="214" t="s">
        <v>1511</v>
      </c>
      <c r="D92" s="214" t="s">
        <v>1507</v>
      </c>
      <c r="E92" s="106">
        <v>414.91999999999996</v>
      </c>
    </row>
    <row r="93" spans="2:5">
      <c r="B93" s="76" t="s">
        <v>1514</v>
      </c>
      <c r="C93" s="214" t="s">
        <v>1517</v>
      </c>
      <c r="D93" s="214" t="s">
        <v>1548</v>
      </c>
      <c r="E93" s="106">
        <v>416.76</v>
      </c>
    </row>
    <row r="94" spans="2:5">
      <c r="B94" s="76" t="s">
        <v>1522</v>
      </c>
      <c r="C94" s="214" t="s">
        <v>1530</v>
      </c>
      <c r="D94" s="214" t="s">
        <v>1548</v>
      </c>
      <c r="E94" s="106">
        <v>430.99</v>
      </c>
    </row>
    <row r="95" spans="2:5">
      <c r="B95" s="76" t="s">
        <v>1533</v>
      </c>
      <c r="C95" s="214" t="s">
        <v>1511</v>
      </c>
      <c r="D95" s="214" t="s">
        <v>1548</v>
      </c>
      <c r="E95" s="106">
        <v>430.99</v>
      </c>
    </row>
    <row r="96" spans="2:5">
      <c r="B96" s="76" t="s">
        <v>1509</v>
      </c>
      <c r="C96" s="214" t="s">
        <v>1511</v>
      </c>
      <c r="D96" s="214" t="s">
        <v>1507</v>
      </c>
      <c r="E96" s="106">
        <v>433.78</v>
      </c>
    </row>
    <row r="97" spans="2:5">
      <c r="B97" s="76" t="s">
        <v>1545</v>
      </c>
      <c r="C97" s="214" t="s">
        <v>1524</v>
      </c>
      <c r="D97" s="214" t="s">
        <v>1507</v>
      </c>
      <c r="E97" s="106">
        <v>433.78</v>
      </c>
    </row>
    <row r="98" spans="2:5">
      <c r="B98" s="76" t="s">
        <v>1518</v>
      </c>
      <c r="C98" s="214" t="s">
        <v>1519</v>
      </c>
      <c r="D98" s="214" t="s">
        <v>1507</v>
      </c>
      <c r="E98" s="106">
        <v>452.64</v>
      </c>
    </row>
    <row r="99" spans="2:5">
      <c r="B99" s="76" t="s">
        <v>1539</v>
      </c>
      <c r="C99" s="214" t="s">
        <v>1508</v>
      </c>
      <c r="D99" s="214" t="s">
        <v>1507</v>
      </c>
      <c r="E99" s="106">
        <v>452.64</v>
      </c>
    </row>
    <row r="100" spans="2:5">
      <c r="B100" s="76" t="s">
        <v>1533</v>
      </c>
      <c r="C100" s="214" t="s">
        <v>1508</v>
      </c>
      <c r="D100" s="214" t="s">
        <v>1507</v>
      </c>
      <c r="E100" s="106">
        <v>462.07</v>
      </c>
    </row>
    <row r="101" spans="2:5">
      <c r="B101" s="76" t="s">
        <v>1545</v>
      </c>
      <c r="C101" s="214" t="s">
        <v>1508</v>
      </c>
      <c r="D101" s="214" t="s">
        <v>1548</v>
      </c>
      <c r="E101" s="106">
        <v>468.93</v>
      </c>
    </row>
    <row r="102" spans="2:5">
      <c r="B102" s="76" t="s">
        <v>1532</v>
      </c>
      <c r="C102" s="214" t="s">
        <v>1519</v>
      </c>
      <c r="D102" s="214" t="s">
        <v>1548</v>
      </c>
      <c r="E102" s="106">
        <v>468.93</v>
      </c>
    </row>
    <row r="103" spans="2:5">
      <c r="B103" s="76" t="s">
        <v>1529</v>
      </c>
      <c r="C103" s="214" t="s">
        <v>1524</v>
      </c>
      <c r="D103" s="214" t="s">
        <v>1507</v>
      </c>
      <c r="E103" s="106">
        <v>471.5</v>
      </c>
    </row>
    <row r="104" spans="2:5" ht="25.5">
      <c r="B104" s="76" t="s">
        <v>1531</v>
      </c>
      <c r="C104" s="214" t="s">
        <v>1530</v>
      </c>
      <c r="D104" s="214" t="s">
        <v>1507</v>
      </c>
      <c r="E104" s="106">
        <v>471.5</v>
      </c>
    </row>
    <row r="105" spans="2:5">
      <c r="B105" s="76" t="s">
        <v>1542</v>
      </c>
      <c r="C105" s="214" t="s">
        <v>1530</v>
      </c>
      <c r="D105" s="214" t="s">
        <v>1507</v>
      </c>
      <c r="E105" s="106">
        <v>471.5</v>
      </c>
    </row>
    <row r="106" spans="2:5">
      <c r="B106" s="76" t="s">
        <v>1544</v>
      </c>
      <c r="C106" s="214" t="s">
        <v>1519</v>
      </c>
      <c r="D106" s="214" t="s">
        <v>1507</v>
      </c>
      <c r="E106" s="106">
        <v>471.5</v>
      </c>
    </row>
    <row r="107" spans="2:5">
      <c r="B107" s="76" t="s">
        <v>1520</v>
      </c>
      <c r="C107" s="214" t="s">
        <v>1524</v>
      </c>
      <c r="D107" s="214" t="s">
        <v>1548</v>
      </c>
      <c r="E107" s="106">
        <v>472.19</v>
      </c>
    </row>
    <row r="108" spans="2:5">
      <c r="B108" s="76" t="s">
        <v>1536</v>
      </c>
      <c r="C108" s="214" t="s">
        <v>1530</v>
      </c>
      <c r="D108" s="214" t="s">
        <v>1548</v>
      </c>
      <c r="E108" s="106">
        <v>472.19</v>
      </c>
    </row>
    <row r="109" spans="2:5">
      <c r="B109" s="76" t="s">
        <v>1509</v>
      </c>
      <c r="C109" s="214" t="s">
        <v>1530</v>
      </c>
      <c r="D109" s="214" t="s">
        <v>1507</v>
      </c>
      <c r="E109" s="106">
        <v>496.3</v>
      </c>
    </row>
    <row r="110" spans="2:5">
      <c r="B110" s="76" t="s">
        <v>1533</v>
      </c>
      <c r="C110" s="214" t="s">
        <v>1524</v>
      </c>
      <c r="D110" s="214" t="s">
        <v>1507</v>
      </c>
      <c r="E110" s="106">
        <v>496.3</v>
      </c>
    </row>
    <row r="111" spans="2:5">
      <c r="B111" s="76" t="s">
        <v>1525</v>
      </c>
      <c r="C111" s="214" t="s">
        <v>1508</v>
      </c>
      <c r="D111" s="214" t="s">
        <v>1507</v>
      </c>
      <c r="E111" s="106">
        <v>499.78999999999996</v>
      </c>
    </row>
    <row r="112" spans="2:5">
      <c r="B112" s="76" t="s">
        <v>1537</v>
      </c>
      <c r="C112" s="214" t="s">
        <v>1517</v>
      </c>
      <c r="D112" s="214" t="s">
        <v>1507</v>
      </c>
      <c r="E112" s="106">
        <v>505</v>
      </c>
    </row>
    <row r="113" spans="2:5">
      <c r="B113" s="76" t="s">
        <v>1523</v>
      </c>
      <c r="C113" s="214" t="s">
        <v>1515</v>
      </c>
      <c r="D113" s="214" t="s">
        <v>1507</v>
      </c>
      <c r="E113" s="106">
        <v>505</v>
      </c>
    </row>
    <row r="114" spans="2:5">
      <c r="B114" s="76" t="s">
        <v>1544</v>
      </c>
      <c r="C114" s="214" t="s">
        <v>1511</v>
      </c>
      <c r="D114" s="214" t="s">
        <v>1507</v>
      </c>
      <c r="E114" s="106">
        <v>505</v>
      </c>
    </row>
    <row r="115" spans="2:5">
      <c r="B115" s="76" t="s">
        <v>1516</v>
      </c>
      <c r="C115" s="214" t="s">
        <v>1519</v>
      </c>
      <c r="D115" s="214" t="s">
        <v>1507</v>
      </c>
      <c r="E115" s="106">
        <v>505</v>
      </c>
    </row>
    <row r="116" spans="2:5">
      <c r="B116" s="76" t="s">
        <v>1512</v>
      </c>
      <c r="C116" s="214" t="s">
        <v>1517</v>
      </c>
      <c r="D116" s="214" t="s">
        <v>1507</v>
      </c>
      <c r="E116" s="106">
        <v>510.48</v>
      </c>
    </row>
    <row r="117" spans="2:5">
      <c r="B117" s="76" t="s">
        <v>1513</v>
      </c>
      <c r="C117" s="214" t="s">
        <v>1530</v>
      </c>
      <c r="D117" s="214" t="s">
        <v>1507</v>
      </c>
      <c r="E117" s="106">
        <v>518.65</v>
      </c>
    </row>
    <row r="118" spans="2:5">
      <c r="B118" s="76" t="s">
        <v>1525</v>
      </c>
      <c r="C118" s="214" t="s">
        <v>1519</v>
      </c>
      <c r="D118" s="214" t="s">
        <v>1507</v>
      </c>
      <c r="E118" s="106">
        <v>524.66</v>
      </c>
    </row>
    <row r="119" spans="2:5">
      <c r="B119" s="76" t="s">
        <v>1518</v>
      </c>
      <c r="C119" s="214" t="s">
        <v>1515</v>
      </c>
      <c r="D119" s="214" t="s">
        <v>1507</v>
      </c>
      <c r="E119" s="106">
        <v>524.66</v>
      </c>
    </row>
    <row r="120" spans="2:5">
      <c r="B120" s="76" t="s">
        <v>1546</v>
      </c>
      <c r="C120" s="214" t="s">
        <v>1519</v>
      </c>
      <c r="D120" s="214" t="s">
        <v>1507</v>
      </c>
      <c r="E120" s="106">
        <v>528.07999999999993</v>
      </c>
    </row>
    <row r="121" spans="2:5">
      <c r="B121" s="76" t="s">
        <v>1527</v>
      </c>
      <c r="C121" s="214" t="s">
        <v>1515</v>
      </c>
      <c r="D121" s="214" t="s">
        <v>1507</v>
      </c>
      <c r="E121" s="106">
        <v>528.07999999999993</v>
      </c>
    </row>
    <row r="122" spans="2:5">
      <c r="B122" s="76" t="s">
        <v>1522</v>
      </c>
      <c r="C122" s="214" t="s">
        <v>1515</v>
      </c>
      <c r="D122" s="214" t="s">
        <v>1507</v>
      </c>
      <c r="E122" s="106">
        <v>530.25</v>
      </c>
    </row>
    <row r="123" spans="2:5">
      <c r="B123" s="76" t="s">
        <v>1547</v>
      </c>
      <c r="C123" s="214" t="s">
        <v>1508</v>
      </c>
      <c r="D123" s="214" t="s">
        <v>1507</v>
      </c>
      <c r="E123" s="106">
        <v>530.25</v>
      </c>
    </row>
    <row r="124" spans="2:5">
      <c r="B124" s="76" t="s">
        <v>1523</v>
      </c>
      <c r="C124" s="214" t="s">
        <v>1530</v>
      </c>
      <c r="D124" s="214" t="s">
        <v>1507</v>
      </c>
      <c r="E124" s="106">
        <v>530.25</v>
      </c>
    </row>
    <row r="125" spans="2:5">
      <c r="B125" s="76" t="s">
        <v>1544</v>
      </c>
      <c r="C125" s="214" t="s">
        <v>1524</v>
      </c>
      <c r="D125" s="214" t="s">
        <v>1507</v>
      </c>
      <c r="E125" s="106">
        <v>530.25</v>
      </c>
    </row>
    <row r="126" spans="2:5">
      <c r="B126" s="76" t="s">
        <v>1547</v>
      </c>
      <c r="C126" s="214" t="s">
        <v>1524</v>
      </c>
      <c r="D126" s="214" t="s">
        <v>1507</v>
      </c>
      <c r="E126" s="106">
        <v>530.25</v>
      </c>
    </row>
    <row r="127" spans="2:5">
      <c r="B127" s="76" t="s">
        <v>1523</v>
      </c>
      <c r="C127" s="214" t="s">
        <v>1515</v>
      </c>
      <c r="D127" s="214" t="s">
        <v>1507</v>
      </c>
      <c r="E127" s="106">
        <v>530.25</v>
      </c>
    </row>
    <row r="128" spans="2:5">
      <c r="B128" s="76" t="s">
        <v>1537</v>
      </c>
      <c r="C128" s="214" t="s">
        <v>1524</v>
      </c>
      <c r="D128" s="214" t="s">
        <v>1548</v>
      </c>
      <c r="E128" s="106">
        <v>533.78</v>
      </c>
    </row>
    <row r="129" spans="2:5">
      <c r="B129" s="76" t="s">
        <v>1537</v>
      </c>
      <c r="C129" s="214" t="s">
        <v>1511</v>
      </c>
      <c r="D129" s="214" t="s">
        <v>1548</v>
      </c>
      <c r="E129" s="106">
        <v>533.78</v>
      </c>
    </row>
    <row r="130" spans="2:5">
      <c r="B130" s="76" t="s">
        <v>1520</v>
      </c>
      <c r="C130" s="214" t="s">
        <v>1519</v>
      </c>
      <c r="D130" s="214" t="s">
        <v>1507</v>
      </c>
      <c r="E130" s="106">
        <v>538.84</v>
      </c>
    </row>
    <row r="131" spans="2:5">
      <c r="B131" s="76" t="s">
        <v>1540</v>
      </c>
      <c r="C131" s="214" t="s">
        <v>1517</v>
      </c>
      <c r="D131" s="214" t="s">
        <v>1507</v>
      </c>
      <c r="E131" s="106">
        <v>538.84</v>
      </c>
    </row>
    <row r="132" spans="2:5">
      <c r="B132" s="76" t="s">
        <v>1538</v>
      </c>
      <c r="C132" s="214" t="s">
        <v>1519</v>
      </c>
      <c r="D132" s="214" t="s">
        <v>1507</v>
      </c>
      <c r="E132" s="106">
        <v>546.93999999999994</v>
      </c>
    </row>
    <row r="133" spans="2:5">
      <c r="B133" s="76" t="s">
        <v>1543</v>
      </c>
      <c r="C133" s="214" t="s">
        <v>1511</v>
      </c>
      <c r="D133" s="214" t="s">
        <v>1507</v>
      </c>
      <c r="E133" s="106">
        <v>546.93999999999994</v>
      </c>
    </row>
    <row r="134" spans="2:5">
      <c r="B134" s="76" t="s">
        <v>1516</v>
      </c>
      <c r="C134" s="214" t="s">
        <v>1508</v>
      </c>
      <c r="D134" s="214" t="s">
        <v>1507</v>
      </c>
      <c r="E134" s="106">
        <v>546.93999999999994</v>
      </c>
    </row>
    <row r="135" spans="2:5">
      <c r="B135" s="76" t="s">
        <v>1525</v>
      </c>
      <c r="C135" s="214" t="s">
        <v>1508</v>
      </c>
      <c r="D135" s="214" t="s">
        <v>1507</v>
      </c>
      <c r="E135" s="106">
        <v>555.5</v>
      </c>
    </row>
    <row r="136" spans="2:5">
      <c r="B136" s="76" t="s">
        <v>1535</v>
      </c>
      <c r="C136" s="214" t="s">
        <v>1519</v>
      </c>
      <c r="D136" s="214" t="s">
        <v>1507</v>
      </c>
      <c r="E136" s="106">
        <v>555.5</v>
      </c>
    </row>
    <row r="137" spans="2:5">
      <c r="B137" s="76" t="s">
        <v>1518</v>
      </c>
      <c r="C137" s="214" t="s">
        <v>1508</v>
      </c>
      <c r="D137" s="214" t="s">
        <v>1507</v>
      </c>
      <c r="E137" s="106">
        <v>555.5</v>
      </c>
    </row>
    <row r="138" spans="2:5">
      <c r="B138" s="76" t="s">
        <v>1521</v>
      </c>
      <c r="C138" s="214" t="s">
        <v>1530</v>
      </c>
      <c r="D138" s="214" t="s">
        <v>1507</v>
      </c>
      <c r="E138" s="106">
        <v>555.5</v>
      </c>
    </row>
    <row r="139" spans="2:5">
      <c r="B139" s="76" t="s">
        <v>1514</v>
      </c>
      <c r="C139" s="214" t="s">
        <v>1524</v>
      </c>
      <c r="D139" s="214" t="s">
        <v>1507</v>
      </c>
      <c r="E139" s="106">
        <v>555.5</v>
      </c>
    </row>
    <row r="140" spans="2:5">
      <c r="B140" s="76" t="s">
        <v>1547</v>
      </c>
      <c r="C140" s="214" t="s">
        <v>1524</v>
      </c>
      <c r="D140" s="214" t="s">
        <v>1507</v>
      </c>
      <c r="E140" s="106">
        <v>556.37</v>
      </c>
    </row>
    <row r="141" spans="2:5">
      <c r="B141" s="76" t="s">
        <v>1518</v>
      </c>
      <c r="C141" s="214" t="s">
        <v>1524</v>
      </c>
      <c r="D141" s="214" t="s">
        <v>1507</v>
      </c>
      <c r="E141" s="106">
        <v>556.37</v>
      </c>
    </row>
    <row r="142" spans="2:5">
      <c r="B142" s="76" t="s">
        <v>1525</v>
      </c>
      <c r="C142" s="214" t="s">
        <v>1511</v>
      </c>
      <c r="D142" s="214" t="s">
        <v>1507</v>
      </c>
      <c r="E142" s="106">
        <v>556.37</v>
      </c>
    </row>
    <row r="143" spans="2:5">
      <c r="B143" s="76" t="s">
        <v>1535</v>
      </c>
      <c r="C143" s="214" t="s">
        <v>1517</v>
      </c>
      <c r="D143" s="214" t="s">
        <v>1548</v>
      </c>
      <c r="E143" s="106">
        <v>563.76</v>
      </c>
    </row>
    <row r="144" spans="2:5">
      <c r="B144" s="76" t="s">
        <v>1538</v>
      </c>
      <c r="C144" s="214" t="s">
        <v>1517</v>
      </c>
      <c r="D144" s="214" t="s">
        <v>1507</v>
      </c>
      <c r="E144" s="106">
        <v>565.79999999999995</v>
      </c>
    </row>
    <row r="145" spans="2:5">
      <c r="B145" s="76" t="s">
        <v>1539</v>
      </c>
      <c r="C145" s="214" t="s">
        <v>1524</v>
      </c>
      <c r="D145" s="214" t="s">
        <v>1507</v>
      </c>
      <c r="E145" s="106">
        <v>565.79999999999995</v>
      </c>
    </row>
    <row r="146" spans="2:5">
      <c r="B146" s="76" t="s">
        <v>1523</v>
      </c>
      <c r="C146" s="214" t="s">
        <v>1515</v>
      </c>
      <c r="D146" s="214" t="s">
        <v>1507</v>
      </c>
      <c r="E146" s="106">
        <v>590.41</v>
      </c>
    </row>
    <row r="147" spans="2:5">
      <c r="B147" s="76" t="s">
        <v>1510</v>
      </c>
      <c r="C147" s="214" t="s">
        <v>1530</v>
      </c>
      <c r="D147" s="214" t="s">
        <v>1507</v>
      </c>
      <c r="E147" s="106">
        <v>590.41</v>
      </c>
    </row>
    <row r="148" spans="2:5">
      <c r="B148" s="76" t="s">
        <v>1543</v>
      </c>
      <c r="C148" s="214" t="s">
        <v>1508</v>
      </c>
      <c r="D148" s="214" t="s">
        <v>1507</v>
      </c>
      <c r="E148" s="106">
        <v>603.52</v>
      </c>
    </row>
    <row r="149" spans="2:5">
      <c r="B149" s="76" t="s">
        <v>1534</v>
      </c>
      <c r="C149" s="214" t="s">
        <v>1519</v>
      </c>
      <c r="D149" s="214" t="s">
        <v>1507</v>
      </c>
      <c r="E149" s="106">
        <v>603.52</v>
      </c>
    </row>
    <row r="150" spans="2:5">
      <c r="B150" s="76" t="s">
        <v>1544</v>
      </c>
      <c r="C150" s="214" t="s">
        <v>1511</v>
      </c>
      <c r="D150" s="214" t="s">
        <v>1507</v>
      </c>
      <c r="E150" s="106">
        <v>606</v>
      </c>
    </row>
    <row r="151" spans="2:5">
      <c r="B151" s="76" t="s">
        <v>1540</v>
      </c>
      <c r="C151" s="214" t="s">
        <v>1530</v>
      </c>
      <c r="D151" s="214" t="s">
        <v>1507</v>
      </c>
      <c r="E151" s="106">
        <v>606</v>
      </c>
    </row>
    <row r="152" spans="2:5">
      <c r="B152" s="76" t="s">
        <v>1546</v>
      </c>
      <c r="C152" s="214" t="s">
        <v>1519</v>
      </c>
      <c r="D152" s="214" t="s">
        <v>1507</v>
      </c>
      <c r="E152" s="106">
        <v>606</v>
      </c>
    </row>
    <row r="153" spans="2:5">
      <c r="B153" s="76" t="s">
        <v>1543</v>
      </c>
      <c r="C153" s="214" t="s">
        <v>1530</v>
      </c>
      <c r="D153" s="214" t="s">
        <v>1507</v>
      </c>
      <c r="E153" s="106">
        <v>609.74</v>
      </c>
    </row>
    <row r="154" spans="2:5">
      <c r="B154" s="76" t="s">
        <v>1518</v>
      </c>
      <c r="C154" s="214" t="s">
        <v>1511</v>
      </c>
      <c r="D154" s="214" t="s">
        <v>1507</v>
      </c>
      <c r="E154" s="106">
        <v>609.74</v>
      </c>
    </row>
    <row r="155" spans="2:5">
      <c r="B155" s="76" t="s">
        <v>1545</v>
      </c>
      <c r="C155" s="214" t="s">
        <v>1515</v>
      </c>
      <c r="D155" s="214" t="s">
        <v>1548</v>
      </c>
      <c r="E155" s="106">
        <v>615.70000000000005</v>
      </c>
    </row>
    <row r="156" spans="2:5">
      <c r="B156" s="76" t="s">
        <v>1520</v>
      </c>
      <c r="C156" s="214" t="s">
        <v>1508</v>
      </c>
      <c r="D156" s="214" t="s">
        <v>1548</v>
      </c>
      <c r="E156" s="106">
        <v>615.70000000000005</v>
      </c>
    </row>
    <row r="157" spans="2:5">
      <c r="B157" s="76" t="s">
        <v>1528</v>
      </c>
      <c r="C157" s="214" t="s">
        <v>1524</v>
      </c>
      <c r="D157" s="214" t="s">
        <v>1548</v>
      </c>
      <c r="E157" s="106">
        <v>615.70000000000005</v>
      </c>
    </row>
    <row r="158" spans="2:5">
      <c r="B158" s="76" t="s">
        <v>1542</v>
      </c>
      <c r="C158" s="214" t="s">
        <v>1515</v>
      </c>
      <c r="D158" s="214" t="s">
        <v>1548</v>
      </c>
      <c r="E158" s="106">
        <v>615.70000000000005</v>
      </c>
    </row>
    <row r="159" spans="2:5">
      <c r="B159" s="76" t="s">
        <v>1534</v>
      </c>
      <c r="C159" s="214" t="s">
        <v>1515</v>
      </c>
      <c r="D159" s="214" t="s">
        <v>1548</v>
      </c>
      <c r="E159" s="106">
        <v>615.70000000000005</v>
      </c>
    </row>
    <row r="160" spans="2:5">
      <c r="B160" s="76" t="s">
        <v>1510</v>
      </c>
      <c r="C160" s="214" t="s">
        <v>1524</v>
      </c>
      <c r="D160" s="214" t="s">
        <v>1548</v>
      </c>
      <c r="E160" s="106">
        <v>623.69999999999993</v>
      </c>
    </row>
    <row r="161" spans="2:5">
      <c r="B161" s="76" t="s">
        <v>1533</v>
      </c>
      <c r="C161" s="214" t="s">
        <v>1508</v>
      </c>
      <c r="D161" s="214" t="s">
        <v>1548</v>
      </c>
      <c r="E161" s="106">
        <v>623.69999999999993</v>
      </c>
    </row>
    <row r="162" spans="2:5">
      <c r="B162" s="76" t="s">
        <v>1545</v>
      </c>
      <c r="C162" s="214" t="s">
        <v>1511</v>
      </c>
      <c r="D162" s="214" t="s">
        <v>1548</v>
      </c>
      <c r="E162" s="106">
        <v>625.24</v>
      </c>
    </row>
    <row r="163" spans="2:5">
      <c r="B163" s="76" t="s">
        <v>1527</v>
      </c>
      <c r="C163" s="214" t="s">
        <v>1519</v>
      </c>
      <c r="D163" s="214" t="s">
        <v>1507</v>
      </c>
      <c r="E163" s="106">
        <v>629.58000000000004</v>
      </c>
    </row>
    <row r="164" spans="2:5">
      <c r="B164" s="76" t="s">
        <v>1520</v>
      </c>
      <c r="C164" s="214" t="s">
        <v>1519</v>
      </c>
      <c r="D164" s="214" t="s">
        <v>1507</v>
      </c>
      <c r="E164" s="106">
        <v>629.58000000000004</v>
      </c>
    </row>
    <row r="165" spans="2:5">
      <c r="B165" s="76" t="s">
        <v>1518</v>
      </c>
      <c r="C165" s="214" t="s">
        <v>1517</v>
      </c>
      <c r="D165" s="214" t="s">
        <v>1507</v>
      </c>
      <c r="E165" s="106">
        <v>631.25</v>
      </c>
    </row>
    <row r="166" spans="2:5">
      <c r="B166" s="76" t="s">
        <v>1516</v>
      </c>
      <c r="C166" s="214" t="s">
        <v>1511</v>
      </c>
      <c r="D166" s="214" t="s">
        <v>1507</v>
      </c>
      <c r="E166" s="106">
        <v>666.46</v>
      </c>
    </row>
    <row r="167" spans="2:5">
      <c r="B167" s="76" t="s">
        <v>1537</v>
      </c>
      <c r="C167" s="214" t="s">
        <v>1524</v>
      </c>
      <c r="D167" s="214" t="s">
        <v>1507</v>
      </c>
      <c r="E167" s="106">
        <v>666.46</v>
      </c>
    </row>
    <row r="168" spans="2:5">
      <c r="B168" s="76" t="s">
        <v>1529</v>
      </c>
      <c r="C168" s="214" t="s">
        <v>1508</v>
      </c>
      <c r="D168" s="214" t="s">
        <v>1548</v>
      </c>
      <c r="E168" s="106">
        <v>677.27</v>
      </c>
    </row>
    <row r="169" spans="2:5">
      <c r="B169" s="76" t="s">
        <v>1526</v>
      </c>
      <c r="C169" s="214" t="s">
        <v>1530</v>
      </c>
      <c r="D169" s="214" t="s">
        <v>1507</v>
      </c>
      <c r="E169" s="106">
        <v>680.64</v>
      </c>
    </row>
    <row r="170" spans="2:5">
      <c r="B170" s="76" t="s">
        <v>1537</v>
      </c>
      <c r="C170" s="214" t="s">
        <v>1508</v>
      </c>
      <c r="D170" s="214" t="s">
        <v>1507</v>
      </c>
      <c r="E170" s="106">
        <v>680.64</v>
      </c>
    </row>
    <row r="171" spans="2:5">
      <c r="B171" s="76" t="s">
        <v>1513</v>
      </c>
      <c r="C171" s="214" t="s">
        <v>1524</v>
      </c>
      <c r="D171" s="214" t="s">
        <v>1507</v>
      </c>
      <c r="E171" s="106">
        <v>681.75</v>
      </c>
    </row>
    <row r="172" spans="2:5">
      <c r="B172" s="76" t="s">
        <v>1533</v>
      </c>
      <c r="C172" s="214" t="s">
        <v>1519</v>
      </c>
      <c r="D172" s="214" t="s">
        <v>1507</v>
      </c>
      <c r="E172" s="106">
        <v>681.75</v>
      </c>
    </row>
    <row r="173" spans="2:5">
      <c r="B173" s="76" t="s">
        <v>1522</v>
      </c>
      <c r="C173" s="214" t="s">
        <v>1524</v>
      </c>
      <c r="D173" s="214" t="s">
        <v>1507</v>
      </c>
      <c r="E173" s="106">
        <v>681.75</v>
      </c>
    </row>
    <row r="174" spans="2:5">
      <c r="B174" s="76" t="s">
        <v>1527</v>
      </c>
      <c r="C174" s="214" t="s">
        <v>1508</v>
      </c>
      <c r="D174" s="214" t="s">
        <v>1507</v>
      </c>
      <c r="E174" s="106">
        <v>719.1</v>
      </c>
    </row>
    <row r="175" spans="2:5">
      <c r="B175" s="76" t="s">
        <v>1520</v>
      </c>
      <c r="C175" s="214" t="s">
        <v>1515</v>
      </c>
      <c r="D175" s="214" t="s">
        <v>1507</v>
      </c>
      <c r="E175" s="106">
        <v>719.1</v>
      </c>
    </row>
    <row r="176" spans="2:5">
      <c r="B176" s="76" t="s">
        <v>1523</v>
      </c>
      <c r="C176" s="214" t="s">
        <v>1515</v>
      </c>
      <c r="D176" s="214" t="s">
        <v>1507</v>
      </c>
      <c r="E176" s="106">
        <v>719.1</v>
      </c>
    </row>
    <row r="177" spans="2:5">
      <c r="B177" s="76" t="s">
        <v>1509</v>
      </c>
      <c r="C177" s="214" t="s">
        <v>1530</v>
      </c>
      <c r="D177" s="214" t="s">
        <v>1507</v>
      </c>
      <c r="E177" s="106">
        <v>719.52</v>
      </c>
    </row>
    <row r="178" spans="2:5">
      <c r="B178" s="76" t="s">
        <v>1527</v>
      </c>
      <c r="C178" s="214" t="s">
        <v>1511</v>
      </c>
      <c r="D178" s="214" t="s">
        <v>1507</v>
      </c>
      <c r="E178" s="106">
        <v>723.80000000000007</v>
      </c>
    </row>
    <row r="179" spans="2:5" ht="25.5">
      <c r="B179" s="76" t="s">
        <v>1531</v>
      </c>
      <c r="C179" s="214" t="s">
        <v>1517</v>
      </c>
      <c r="D179" s="214" t="s">
        <v>1507</v>
      </c>
      <c r="E179" s="106">
        <v>732.25</v>
      </c>
    </row>
    <row r="180" spans="2:5">
      <c r="B180" s="76" t="s">
        <v>1538</v>
      </c>
      <c r="C180" s="214" t="s">
        <v>1515</v>
      </c>
      <c r="D180" s="214" t="s">
        <v>1507</v>
      </c>
      <c r="E180" s="106">
        <v>732.25</v>
      </c>
    </row>
    <row r="181" spans="2:5">
      <c r="B181" s="76" t="s">
        <v>1535</v>
      </c>
      <c r="C181" s="214" t="s">
        <v>1515</v>
      </c>
      <c r="D181" s="214" t="s">
        <v>1507</v>
      </c>
      <c r="E181" s="106">
        <v>733.2</v>
      </c>
    </row>
    <row r="182" spans="2:5">
      <c r="B182" s="76" t="s">
        <v>1518</v>
      </c>
      <c r="C182" s="214" t="s">
        <v>1517</v>
      </c>
      <c r="D182" s="214" t="s">
        <v>1507</v>
      </c>
      <c r="E182" s="106">
        <v>749.5</v>
      </c>
    </row>
    <row r="183" spans="2:5">
      <c r="B183" s="76" t="s">
        <v>1535</v>
      </c>
      <c r="C183" s="214" t="s">
        <v>1511</v>
      </c>
      <c r="D183" s="214" t="s">
        <v>1507</v>
      </c>
      <c r="E183" s="106">
        <v>749.5</v>
      </c>
    </row>
    <row r="184" spans="2:5">
      <c r="B184" s="76" t="s">
        <v>1509</v>
      </c>
      <c r="C184" s="214" t="s">
        <v>1511</v>
      </c>
      <c r="D184" s="214" t="s">
        <v>1507</v>
      </c>
      <c r="E184" s="106">
        <v>749.5</v>
      </c>
    </row>
    <row r="185" spans="2:5">
      <c r="B185" s="76" t="s">
        <v>1509</v>
      </c>
      <c r="C185" s="214" t="s">
        <v>1517</v>
      </c>
      <c r="D185" s="214" t="s">
        <v>1507</v>
      </c>
      <c r="E185" s="106">
        <v>751.54</v>
      </c>
    </row>
    <row r="186" spans="2:5">
      <c r="B186" s="76" t="s">
        <v>1543</v>
      </c>
      <c r="C186" s="214" t="s">
        <v>1515</v>
      </c>
      <c r="D186" s="214" t="s">
        <v>1507</v>
      </c>
      <c r="E186" s="106">
        <v>757.5</v>
      </c>
    </row>
    <row r="187" spans="2:5">
      <c r="B187" s="76" t="s">
        <v>1516</v>
      </c>
      <c r="C187" s="214" t="s">
        <v>1511</v>
      </c>
      <c r="D187" s="214" t="s">
        <v>1507</v>
      </c>
      <c r="E187" s="106">
        <v>761.4</v>
      </c>
    </row>
    <row r="188" spans="2:5">
      <c r="B188" s="76" t="s">
        <v>1509</v>
      </c>
      <c r="C188" s="214" t="s">
        <v>1524</v>
      </c>
      <c r="D188" s="214" t="s">
        <v>1548</v>
      </c>
      <c r="E188" s="106">
        <v>762.71999999999991</v>
      </c>
    </row>
    <row r="189" spans="2:5">
      <c r="B189" s="76" t="s">
        <v>1537</v>
      </c>
      <c r="C189" s="214" t="s">
        <v>1530</v>
      </c>
      <c r="D189" s="214" t="s">
        <v>1548</v>
      </c>
      <c r="E189" s="106">
        <v>762.71999999999991</v>
      </c>
    </row>
    <row r="190" spans="2:5">
      <c r="B190" s="76" t="s">
        <v>1518</v>
      </c>
      <c r="C190" s="214" t="s">
        <v>1511</v>
      </c>
      <c r="D190" s="214" t="s">
        <v>1507</v>
      </c>
      <c r="E190" s="106">
        <v>766.1</v>
      </c>
    </row>
    <row r="191" spans="2:5">
      <c r="B191" s="76" t="s">
        <v>1540</v>
      </c>
      <c r="C191" s="214" t="s">
        <v>1508</v>
      </c>
      <c r="D191" s="214" t="s">
        <v>1507</v>
      </c>
      <c r="E191" s="106">
        <v>766.1</v>
      </c>
    </row>
    <row r="192" spans="2:5">
      <c r="B192" s="76" t="s">
        <v>1509</v>
      </c>
      <c r="C192" s="214" t="s">
        <v>1530</v>
      </c>
      <c r="D192" s="214" t="s">
        <v>1507</v>
      </c>
      <c r="E192" s="106">
        <v>779.48</v>
      </c>
    </row>
    <row r="193" spans="2:5">
      <c r="B193" s="76" t="s">
        <v>1541</v>
      </c>
      <c r="C193" s="214" t="s">
        <v>1524</v>
      </c>
      <c r="D193" s="214" t="s">
        <v>1507</v>
      </c>
      <c r="E193" s="106">
        <v>779.48</v>
      </c>
    </row>
    <row r="194" spans="2:5">
      <c r="B194" s="76" t="s">
        <v>1512</v>
      </c>
      <c r="C194" s="214" t="s">
        <v>1530</v>
      </c>
      <c r="D194" s="214" t="s">
        <v>1507</v>
      </c>
      <c r="E194" s="106">
        <v>779.48</v>
      </c>
    </row>
    <row r="195" spans="2:5">
      <c r="B195" s="76" t="s">
        <v>1509</v>
      </c>
      <c r="C195" s="214" t="s">
        <v>1508</v>
      </c>
      <c r="D195" s="214" t="s">
        <v>1548</v>
      </c>
      <c r="E195" s="106">
        <v>781.73</v>
      </c>
    </row>
    <row r="196" spans="2:5">
      <c r="B196" s="76" t="s">
        <v>1545</v>
      </c>
      <c r="C196" s="214" t="s">
        <v>1519</v>
      </c>
      <c r="D196" s="214" t="s">
        <v>1548</v>
      </c>
      <c r="E196" s="106">
        <v>781.73</v>
      </c>
    </row>
    <row r="197" spans="2:5">
      <c r="B197" s="76" t="s">
        <v>1527</v>
      </c>
      <c r="C197" s="214" t="s">
        <v>1511</v>
      </c>
      <c r="D197" s="214" t="s">
        <v>1507</v>
      </c>
      <c r="E197" s="106">
        <v>782.75</v>
      </c>
    </row>
    <row r="198" spans="2:5">
      <c r="B198" s="76" t="s">
        <v>1522</v>
      </c>
      <c r="C198" s="214" t="s">
        <v>1511</v>
      </c>
      <c r="D198" s="214" t="s">
        <v>1507</v>
      </c>
      <c r="E198" s="106">
        <v>782.75</v>
      </c>
    </row>
    <row r="199" spans="2:5">
      <c r="B199" s="76" t="s">
        <v>1540</v>
      </c>
      <c r="C199" s="214" t="s">
        <v>1519</v>
      </c>
      <c r="D199" s="214" t="s">
        <v>1507</v>
      </c>
      <c r="E199" s="106">
        <v>782.75</v>
      </c>
    </row>
    <row r="200" spans="2:5">
      <c r="B200" s="76" t="s">
        <v>1538</v>
      </c>
      <c r="C200" s="214" t="s">
        <v>1508</v>
      </c>
      <c r="D200" s="214" t="s">
        <v>1507</v>
      </c>
      <c r="E200" s="106">
        <v>782.75</v>
      </c>
    </row>
    <row r="201" spans="2:5">
      <c r="B201" s="76" t="s">
        <v>1528</v>
      </c>
      <c r="C201" s="214" t="s">
        <v>1517</v>
      </c>
      <c r="D201" s="214" t="s">
        <v>1507</v>
      </c>
      <c r="E201" s="106">
        <v>794.07999999999993</v>
      </c>
    </row>
    <row r="202" spans="2:5">
      <c r="B202" s="76" t="s">
        <v>1547</v>
      </c>
      <c r="C202" s="214" t="s">
        <v>1517</v>
      </c>
      <c r="D202" s="214" t="s">
        <v>1548</v>
      </c>
      <c r="E202" s="106">
        <v>800.41</v>
      </c>
    </row>
    <row r="203" spans="2:5">
      <c r="B203" s="76" t="s">
        <v>1526</v>
      </c>
      <c r="C203" s="214" t="s">
        <v>1515</v>
      </c>
      <c r="D203" s="214" t="s">
        <v>1548</v>
      </c>
      <c r="E203" s="106">
        <v>800.67</v>
      </c>
    </row>
    <row r="204" spans="2:5">
      <c r="B204" s="76" t="s">
        <v>1522</v>
      </c>
      <c r="C204" s="214" t="s">
        <v>1524</v>
      </c>
      <c r="D204" s="214" t="s">
        <v>1507</v>
      </c>
      <c r="E204" s="106">
        <v>822.43999999999994</v>
      </c>
    </row>
    <row r="205" spans="2:5" ht="25.5">
      <c r="B205" s="76" t="s">
        <v>1531</v>
      </c>
      <c r="C205" s="214" t="s">
        <v>1517</v>
      </c>
      <c r="D205" s="214" t="s">
        <v>1507</v>
      </c>
      <c r="E205" s="106">
        <v>822.43999999999994</v>
      </c>
    </row>
    <row r="206" spans="2:5">
      <c r="B206" s="76" t="s">
        <v>1526</v>
      </c>
      <c r="C206" s="214" t="s">
        <v>1524</v>
      </c>
      <c r="D206" s="214" t="s">
        <v>1507</v>
      </c>
      <c r="E206" s="106">
        <v>839.44</v>
      </c>
    </row>
    <row r="207" spans="2:5">
      <c r="B207" s="76" t="s">
        <v>1525</v>
      </c>
      <c r="C207" s="214" t="s">
        <v>1530</v>
      </c>
      <c r="D207" s="214" t="s">
        <v>1507</v>
      </c>
      <c r="E207" s="106">
        <v>839.44</v>
      </c>
    </row>
    <row r="208" spans="2:5">
      <c r="B208" s="76" t="s">
        <v>1521</v>
      </c>
      <c r="C208" s="214" t="s">
        <v>1524</v>
      </c>
      <c r="D208" s="214" t="s">
        <v>1507</v>
      </c>
      <c r="E208" s="106">
        <v>839.44</v>
      </c>
    </row>
    <row r="209" spans="2:5">
      <c r="B209" s="76" t="s">
        <v>1536</v>
      </c>
      <c r="C209" s="214" t="s">
        <v>1530</v>
      </c>
      <c r="D209" s="214" t="s">
        <v>1507</v>
      </c>
      <c r="E209" s="106">
        <v>839.44</v>
      </c>
    </row>
    <row r="210" spans="2:5">
      <c r="B210" s="76" t="s">
        <v>1537</v>
      </c>
      <c r="C210" s="214" t="s">
        <v>1508</v>
      </c>
      <c r="D210" s="214" t="s">
        <v>1507</v>
      </c>
      <c r="E210" s="106">
        <v>839.44</v>
      </c>
    </row>
    <row r="211" spans="2:5">
      <c r="B211" s="76" t="s">
        <v>1538</v>
      </c>
      <c r="C211" s="214" t="s">
        <v>1517</v>
      </c>
      <c r="D211" s="214" t="s">
        <v>1507</v>
      </c>
      <c r="E211" s="106">
        <v>858.5</v>
      </c>
    </row>
    <row r="212" spans="2:5">
      <c r="B212" s="76" t="s">
        <v>1523</v>
      </c>
      <c r="C212" s="214" t="s">
        <v>1530</v>
      </c>
      <c r="D212" s="214" t="s">
        <v>1507</v>
      </c>
      <c r="E212" s="106">
        <v>869.42</v>
      </c>
    </row>
    <row r="213" spans="2:5">
      <c r="B213" s="76" t="s">
        <v>1521</v>
      </c>
      <c r="C213" s="214" t="s">
        <v>1517</v>
      </c>
      <c r="D213" s="214" t="s">
        <v>1507</v>
      </c>
      <c r="E213" s="106">
        <v>869.42</v>
      </c>
    </row>
    <row r="214" spans="2:5">
      <c r="B214" s="76" t="s">
        <v>1518</v>
      </c>
      <c r="C214" s="214" t="s">
        <v>1524</v>
      </c>
      <c r="D214" s="214" t="s">
        <v>1507</v>
      </c>
      <c r="E214" s="106">
        <v>905.76</v>
      </c>
    </row>
    <row r="215" spans="2:5">
      <c r="B215" s="76" t="s">
        <v>1527</v>
      </c>
      <c r="C215" s="214" t="s">
        <v>1511</v>
      </c>
      <c r="D215" s="214" t="s">
        <v>1507</v>
      </c>
      <c r="E215" s="106">
        <v>914.70999999999992</v>
      </c>
    </row>
    <row r="216" spans="2:5">
      <c r="B216" s="76" t="s">
        <v>1546</v>
      </c>
      <c r="C216" s="214" t="s">
        <v>1517</v>
      </c>
      <c r="D216" s="214" t="s">
        <v>1507</v>
      </c>
      <c r="E216" s="106">
        <v>924.14</v>
      </c>
    </row>
    <row r="217" spans="2:5">
      <c r="B217" s="76" t="s">
        <v>1523</v>
      </c>
      <c r="C217" s="214" t="s">
        <v>1519</v>
      </c>
      <c r="D217" s="214" t="s">
        <v>1507</v>
      </c>
      <c r="E217" s="106">
        <v>929.38</v>
      </c>
    </row>
    <row r="218" spans="2:5">
      <c r="B218" s="76" t="s">
        <v>1542</v>
      </c>
      <c r="C218" s="214" t="s">
        <v>1530</v>
      </c>
      <c r="D218" s="214" t="s">
        <v>1507</v>
      </c>
      <c r="E218" s="106">
        <v>929.38</v>
      </c>
    </row>
    <row r="219" spans="2:5">
      <c r="B219" s="76" t="s">
        <v>1543</v>
      </c>
      <c r="C219" s="214" t="s">
        <v>1519</v>
      </c>
      <c r="D219" s="214" t="s">
        <v>1507</v>
      </c>
      <c r="E219" s="106">
        <v>929.38</v>
      </c>
    </row>
    <row r="220" spans="2:5">
      <c r="B220" s="76" t="s">
        <v>1514</v>
      </c>
      <c r="C220" s="214" t="s">
        <v>1515</v>
      </c>
      <c r="D220" s="214" t="s">
        <v>1548</v>
      </c>
      <c r="E220" s="106">
        <v>939.59999999999991</v>
      </c>
    </row>
    <row r="221" spans="2:5" ht="25.5">
      <c r="B221" s="76" t="s">
        <v>1531</v>
      </c>
      <c r="C221" s="214" t="s">
        <v>1524</v>
      </c>
      <c r="D221" s="214" t="s">
        <v>1507</v>
      </c>
      <c r="E221" s="106">
        <v>943</v>
      </c>
    </row>
    <row r="222" spans="2:5">
      <c r="B222" s="76" t="s">
        <v>1547</v>
      </c>
      <c r="C222" s="214" t="s">
        <v>1517</v>
      </c>
      <c r="D222" s="214" t="s">
        <v>1507</v>
      </c>
      <c r="E222" s="106">
        <v>943</v>
      </c>
    </row>
    <row r="223" spans="2:5">
      <c r="B223" s="76" t="s">
        <v>1528</v>
      </c>
      <c r="C223" s="214" t="s">
        <v>1519</v>
      </c>
      <c r="D223" s="214" t="s">
        <v>1507</v>
      </c>
      <c r="E223" s="106">
        <v>943</v>
      </c>
    </row>
    <row r="224" spans="2:5">
      <c r="B224" s="76" t="s">
        <v>1543</v>
      </c>
      <c r="C224" s="214" t="s">
        <v>1519</v>
      </c>
      <c r="D224" s="214" t="s">
        <v>1507</v>
      </c>
      <c r="E224" s="106">
        <v>943</v>
      </c>
    </row>
    <row r="225" spans="2:5">
      <c r="B225" s="76" t="s">
        <v>1536</v>
      </c>
      <c r="C225" s="214" t="s">
        <v>1530</v>
      </c>
      <c r="D225" s="214" t="s">
        <v>1507</v>
      </c>
      <c r="E225" s="106">
        <v>943.5</v>
      </c>
    </row>
    <row r="226" spans="2:5">
      <c r="B226" s="76" t="s">
        <v>1540</v>
      </c>
      <c r="C226" s="214" t="s">
        <v>1519</v>
      </c>
      <c r="D226" s="214" t="s">
        <v>1507</v>
      </c>
      <c r="E226" s="106">
        <v>943.5</v>
      </c>
    </row>
    <row r="227" spans="2:5">
      <c r="B227" s="76" t="s">
        <v>1539</v>
      </c>
      <c r="C227" s="214" t="s">
        <v>1511</v>
      </c>
      <c r="D227" s="214" t="s">
        <v>1507</v>
      </c>
      <c r="E227" s="106">
        <v>952.43</v>
      </c>
    </row>
    <row r="228" spans="2:5" ht="25.5">
      <c r="B228" s="76" t="s">
        <v>1531</v>
      </c>
      <c r="C228" s="214" t="s">
        <v>1517</v>
      </c>
      <c r="D228" s="214" t="s">
        <v>1507</v>
      </c>
      <c r="E228" s="106">
        <v>952.43</v>
      </c>
    </row>
    <row r="229" spans="2:5">
      <c r="B229" s="76" t="s">
        <v>1514</v>
      </c>
      <c r="C229" s="214" t="s">
        <v>1519</v>
      </c>
      <c r="D229" s="214" t="s">
        <v>1507</v>
      </c>
      <c r="E229" s="106">
        <v>974.95</v>
      </c>
    </row>
    <row r="230" spans="2:5">
      <c r="B230" s="76" t="s">
        <v>1546</v>
      </c>
      <c r="C230" s="214" t="s">
        <v>1515</v>
      </c>
      <c r="D230" s="214" t="s">
        <v>1507</v>
      </c>
      <c r="E230" s="106">
        <v>974.95</v>
      </c>
    </row>
    <row r="231" spans="2:5">
      <c r="B231" s="76" t="s">
        <v>1545</v>
      </c>
      <c r="C231" s="214" t="s">
        <v>1517</v>
      </c>
      <c r="D231" s="214" t="s">
        <v>1507</v>
      </c>
      <c r="E231" s="106">
        <v>980.72</v>
      </c>
    </row>
    <row r="232" spans="2:5">
      <c r="B232" s="76" t="s">
        <v>1520</v>
      </c>
      <c r="C232" s="214" t="s">
        <v>1517</v>
      </c>
      <c r="D232" s="214" t="s">
        <v>1507</v>
      </c>
      <c r="E232" s="106">
        <v>985.12</v>
      </c>
    </row>
    <row r="233" spans="2:5">
      <c r="B233" s="76" t="s">
        <v>1547</v>
      </c>
      <c r="C233" s="214" t="s">
        <v>1517</v>
      </c>
      <c r="D233" s="214" t="s">
        <v>1507</v>
      </c>
      <c r="E233" s="106">
        <v>989.34</v>
      </c>
    </row>
    <row r="234" spans="2:5">
      <c r="B234" s="76" t="s">
        <v>1543</v>
      </c>
      <c r="C234" s="214" t="s">
        <v>1519</v>
      </c>
      <c r="D234" s="214" t="s">
        <v>1507</v>
      </c>
      <c r="E234" s="106">
        <v>989.34</v>
      </c>
    </row>
    <row r="235" spans="2:5">
      <c r="B235" s="76" t="s">
        <v>1523</v>
      </c>
      <c r="C235" s="214" t="s">
        <v>1511</v>
      </c>
      <c r="D235" s="214" t="s">
        <v>1507</v>
      </c>
      <c r="E235" s="106">
        <v>989.34</v>
      </c>
    </row>
    <row r="236" spans="2:5">
      <c r="B236" s="76" t="s">
        <v>1533</v>
      </c>
      <c r="C236" s="214" t="s">
        <v>1508</v>
      </c>
      <c r="D236" s="214" t="s">
        <v>1507</v>
      </c>
      <c r="E236" s="106">
        <v>989.34</v>
      </c>
    </row>
    <row r="237" spans="2:5">
      <c r="B237" s="76" t="s">
        <v>1539</v>
      </c>
      <c r="C237" s="214" t="s">
        <v>1530</v>
      </c>
      <c r="D237" s="214" t="s">
        <v>1507</v>
      </c>
      <c r="E237" s="106">
        <v>989.34</v>
      </c>
    </row>
    <row r="238" spans="2:5">
      <c r="B238" s="76" t="s">
        <v>1516</v>
      </c>
      <c r="C238" s="214" t="s">
        <v>1530</v>
      </c>
      <c r="D238" s="214" t="s">
        <v>1507</v>
      </c>
      <c r="E238" s="106">
        <v>1009.01</v>
      </c>
    </row>
    <row r="239" spans="2:5">
      <c r="B239" s="76" t="s">
        <v>1539</v>
      </c>
      <c r="C239" s="214" t="s">
        <v>1515</v>
      </c>
      <c r="D239" s="214" t="s">
        <v>1507</v>
      </c>
      <c r="E239" s="106">
        <v>1009.01</v>
      </c>
    </row>
    <row r="240" spans="2:5">
      <c r="B240" s="76" t="s">
        <v>1547</v>
      </c>
      <c r="C240" s="214" t="s">
        <v>1511</v>
      </c>
      <c r="D240" s="214" t="s">
        <v>1507</v>
      </c>
      <c r="E240" s="106">
        <v>1009.01</v>
      </c>
    </row>
    <row r="241" spans="2:5">
      <c r="B241" s="76" t="s">
        <v>1543</v>
      </c>
      <c r="C241" s="214" t="s">
        <v>1508</v>
      </c>
      <c r="D241" s="214" t="s">
        <v>1507</v>
      </c>
      <c r="E241" s="106">
        <v>1009.01</v>
      </c>
    </row>
    <row r="242" spans="2:5">
      <c r="B242" s="76" t="s">
        <v>1542</v>
      </c>
      <c r="C242" s="214" t="s">
        <v>1508</v>
      </c>
      <c r="D242" s="214" t="s">
        <v>1507</v>
      </c>
      <c r="E242" s="106">
        <v>1018.4399999999999</v>
      </c>
    </row>
    <row r="243" spans="2:5">
      <c r="B243" s="76" t="s">
        <v>1527</v>
      </c>
      <c r="C243" s="214" t="s">
        <v>1530</v>
      </c>
      <c r="D243" s="214" t="s">
        <v>1507</v>
      </c>
      <c r="E243" s="106">
        <v>1018.4399999999999</v>
      </c>
    </row>
    <row r="244" spans="2:5">
      <c r="B244" s="76" t="s">
        <v>1532</v>
      </c>
      <c r="C244" s="214" t="s">
        <v>1508</v>
      </c>
      <c r="D244" s="214" t="s">
        <v>1507</v>
      </c>
      <c r="E244" s="106">
        <v>1019.32</v>
      </c>
    </row>
    <row r="245" spans="2:5">
      <c r="B245" s="76" t="s">
        <v>1537</v>
      </c>
      <c r="C245" s="214" t="s">
        <v>1511</v>
      </c>
      <c r="D245" s="214" t="s">
        <v>1507</v>
      </c>
      <c r="E245" s="106">
        <v>1019.32</v>
      </c>
    </row>
    <row r="246" spans="2:5">
      <c r="B246" s="76" t="s">
        <v>1512</v>
      </c>
      <c r="C246" s="214" t="s">
        <v>1508</v>
      </c>
      <c r="D246" s="214" t="s">
        <v>1507</v>
      </c>
      <c r="E246" s="106">
        <v>1019.32</v>
      </c>
    </row>
    <row r="247" spans="2:5">
      <c r="B247" s="76" t="s">
        <v>1543</v>
      </c>
      <c r="C247" s="214" t="s">
        <v>1515</v>
      </c>
      <c r="D247" s="214" t="s">
        <v>1507</v>
      </c>
      <c r="E247" s="106">
        <v>1019.32</v>
      </c>
    </row>
    <row r="248" spans="2:5">
      <c r="B248" s="76" t="s">
        <v>1533</v>
      </c>
      <c r="C248" s="214" t="s">
        <v>1530</v>
      </c>
      <c r="D248" s="214" t="s">
        <v>1507</v>
      </c>
      <c r="E248" s="106">
        <v>1019.32</v>
      </c>
    </row>
    <row r="249" spans="2:5">
      <c r="B249" s="76" t="s">
        <v>1536</v>
      </c>
      <c r="C249" s="214" t="s">
        <v>1515</v>
      </c>
      <c r="D249" s="214" t="s">
        <v>1507</v>
      </c>
      <c r="E249" s="106">
        <v>1019.32</v>
      </c>
    </row>
    <row r="250" spans="2:5">
      <c r="B250" s="76" t="s">
        <v>1516</v>
      </c>
      <c r="C250" s="214" t="s">
        <v>1515</v>
      </c>
      <c r="D250" s="214" t="s">
        <v>1507</v>
      </c>
      <c r="E250" s="106">
        <v>1019.32</v>
      </c>
    </row>
    <row r="251" spans="2:5">
      <c r="B251" s="76" t="s">
        <v>1546</v>
      </c>
      <c r="C251" s="214" t="s">
        <v>1511</v>
      </c>
      <c r="D251" s="214" t="s">
        <v>1548</v>
      </c>
      <c r="E251" s="106">
        <v>1024.54</v>
      </c>
    </row>
    <row r="252" spans="2:5">
      <c r="B252" s="76" t="s">
        <v>1545</v>
      </c>
      <c r="C252" s="214" t="s">
        <v>1517</v>
      </c>
      <c r="D252" s="214" t="s">
        <v>1548</v>
      </c>
      <c r="E252" s="106">
        <v>1024.54</v>
      </c>
    </row>
    <row r="253" spans="2:5">
      <c r="B253" s="76" t="s">
        <v>1529</v>
      </c>
      <c r="C253" s="214" t="s">
        <v>1524</v>
      </c>
      <c r="D253" s="214" t="s">
        <v>1507</v>
      </c>
      <c r="E253" s="106">
        <v>1027.8699999999999</v>
      </c>
    </row>
    <row r="254" spans="2:5">
      <c r="B254" s="76" t="s">
        <v>1544</v>
      </c>
      <c r="C254" s="214" t="s">
        <v>1511</v>
      </c>
      <c r="D254" s="214" t="s">
        <v>1507</v>
      </c>
      <c r="E254" s="106">
        <v>1037.3</v>
      </c>
    </row>
    <row r="255" spans="2:5">
      <c r="B255" s="76" t="s">
        <v>1542</v>
      </c>
      <c r="C255" s="214" t="s">
        <v>1519</v>
      </c>
      <c r="D255" s="214" t="s">
        <v>1507</v>
      </c>
      <c r="E255" s="106">
        <v>1046.69</v>
      </c>
    </row>
    <row r="256" spans="2:5">
      <c r="B256" s="76" t="s">
        <v>1522</v>
      </c>
      <c r="C256" s="214" t="s">
        <v>1517</v>
      </c>
      <c r="D256" s="214" t="s">
        <v>1507</v>
      </c>
      <c r="E256" s="106">
        <v>1046.69</v>
      </c>
    </row>
    <row r="257" spans="2:5">
      <c r="B257" s="76" t="s">
        <v>1534</v>
      </c>
      <c r="C257" s="214" t="s">
        <v>1511</v>
      </c>
      <c r="D257" s="214" t="s">
        <v>1507</v>
      </c>
      <c r="E257" s="106">
        <v>1049.3</v>
      </c>
    </row>
    <row r="258" spans="2:5">
      <c r="B258" s="76" t="s">
        <v>1534</v>
      </c>
      <c r="C258" s="214" t="s">
        <v>1524</v>
      </c>
      <c r="D258" s="214" t="s">
        <v>1507</v>
      </c>
      <c r="E258" s="106">
        <v>1049.3</v>
      </c>
    </row>
    <row r="259" spans="2:5">
      <c r="B259" s="76" t="s">
        <v>1542</v>
      </c>
      <c r="C259" s="214" t="s">
        <v>1524</v>
      </c>
      <c r="D259" s="214" t="s">
        <v>1507</v>
      </c>
      <c r="E259" s="106">
        <v>1052.94</v>
      </c>
    </row>
    <row r="260" spans="2:5">
      <c r="B260" s="76" t="s">
        <v>1525</v>
      </c>
      <c r="C260" s="214" t="s">
        <v>1524</v>
      </c>
      <c r="D260" s="214" t="s">
        <v>1507</v>
      </c>
      <c r="E260" s="106">
        <v>1052.94</v>
      </c>
    </row>
    <row r="261" spans="2:5">
      <c r="B261" s="76" t="s">
        <v>1527</v>
      </c>
      <c r="C261" s="214" t="s">
        <v>1519</v>
      </c>
      <c r="D261" s="214" t="s">
        <v>1507</v>
      </c>
      <c r="E261" s="106">
        <v>1052.94</v>
      </c>
    </row>
    <row r="262" spans="2:5">
      <c r="B262" s="76" t="s">
        <v>1521</v>
      </c>
      <c r="C262" s="214" t="s">
        <v>1508</v>
      </c>
      <c r="D262" s="214" t="s">
        <v>1507</v>
      </c>
      <c r="E262" s="106">
        <v>1052.94</v>
      </c>
    </row>
    <row r="263" spans="2:5">
      <c r="B263" s="76" t="s">
        <v>1529</v>
      </c>
      <c r="C263" s="214" t="s">
        <v>1530</v>
      </c>
      <c r="D263" s="214" t="s">
        <v>1507</v>
      </c>
      <c r="E263" s="106">
        <v>1079.28</v>
      </c>
    </row>
    <row r="264" spans="2:5">
      <c r="B264" s="76" t="s">
        <v>1513</v>
      </c>
      <c r="C264" s="214" t="s">
        <v>1519</v>
      </c>
      <c r="D264" s="214" t="s">
        <v>1548</v>
      </c>
      <c r="E264" s="106">
        <v>1082.8999999999999</v>
      </c>
    </row>
    <row r="265" spans="2:5">
      <c r="B265" s="76" t="s">
        <v>1534</v>
      </c>
      <c r="C265" s="214" t="s">
        <v>1508</v>
      </c>
      <c r="D265" s="214" t="s">
        <v>1507</v>
      </c>
      <c r="E265" s="106">
        <v>1108.26</v>
      </c>
    </row>
    <row r="266" spans="2:5">
      <c r="B266" s="76" t="s">
        <v>1509</v>
      </c>
      <c r="C266" s="214" t="s">
        <v>1524</v>
      </c>
      <c r="D266" s="214" t="s">
        <v>1507</v>
      </c>
      <c r="E266" s="106">
        <v>1108.26</v>
      </c>
    </row>
    <row r="267" spans="2:5">
      <c r="B267" s="76" t="s">
        <v>1527</v>
      </c>
      <c r="C267" s="214" t="s">
        <v>1524</v>
      </c>
      <c r="D267" s="214" t="s">
        <v>1507</v>
      </c>
      <c r="E267" s="106">
        <v>1109.26</v>
      </c>
    </row>
    <row r="268" spans="2:5">
      <c r="B268" s="76" t="s">
        <v>1545</v>
      </c>
      <c r="C268" s="214" t="s">
        <v>1511</v>
      </c>
      <c r="D268" s="214" t="s">
        <v>1507</v>
      </c>
      <c r="E268" s="106">
        <v>1109.26</v>
      </c>
    </row>
    <row r="269" spans="2:5">
      <c r="B269" s="76" t="s">
        <v>1536</v>
      </c>
      <c r="C269" s="214" t="s">
        <v>1524</v>
      </c>
      <c r="D269" s="214" t="s">
        <v>1507</v>
      </c>
      <c r="E269" s="106">
        <v>1109.26</v>
      </c>
    </row>
    <row r="270" spans="2:5">
      <c r="B270" s="76" t="s">
        <v>1522</v>
      </c>
      <c r="C270" s="214" t="s">
        <v>1517</v>
      </c>
      <c r="D270" s="214" t="s">
        <v>1507</v>
      </c>
      <c r="E270" s="106">
        <v>1109.26</v>
      </c>
    </row>
    <row r="271" spans="2:5">
      <c r="B271" s="76" t="s">
        <v>1540</v>
      </c>
      <c r="C271" s="214" t="s">
        <v>1508</v>
      </c>
      <c r="D271" s="214" t="s">
        <v>1507</v>
      </c>
      <c r="E271" s="106">
        <v>1134.4000000000001</v>
      </c>
    </row>
    <row r="272" spans="2:5">
      <c r="B272" s="76" t="s">
        <v>1535</v>
      </c>
      <c r="C272" s="214" t="s">
        <v>1524</v>
      </c>
      <c r="D272" s="214" t="s">
        <v>1507</v>
      </c>
      <c r="E272" s="106">
        <v>1144.5</v>
      </c>
    </row>
    <row r="273" spans="2:5">
      <c r="B273" s="76" t="s">
        <v>1543</v>
      </c>
      <c r="C273" s="214" t="s">
        <v>1524</v>
      </c>
      <c r="D273" s="214" t="s">
        <v>1507</v>
      </c>
      <c r="E273" s="106">
        <v>1144.5</v>
      </c>
    </row>
    <row r="274" spans="2:5">
      <c r="B274" s="76" t="s">
        <v>1523</v>
      </c>
      <c r="C274" s="214" t="s">
        <v>1517</v>
      </c>
      <c r="D274" s="214" t="s">
        <v>1507</v>
      </c>
      <c r="E274" s="106">
        <v>1144.5</v>
      </c>
    </row>
    <row r="275" spans="2:5">
      <c r="B275" s="76" t="s">
        <v>1541</v>
      </c>
      <c r="C275" s="214" t="s">
        <v>1519</v>
      </c>
      <c r="D275" s="214" t="s">
        <v>1507</v>
      </c>
      <c r="E275" s="106">
        <v>1144.5</v>
      </c>
    </row>
    <row r="276" spans="2:5">
      <c r="B276" s="76" t="s">
        <v>1516</v>
      </c>
      <c r="C276" s="214" t="s">
        <v>1519</v>
      </c>
      <c r="D276" s="214" t="s">
        <v>1507</v>
      </c>
      <c r="E276" s="106">
        <v>1144.5</v>
      </c>
    </row>
    <row r="277" spans="2:5">
      <c r="B277" s="76" t="s">
        <v>1526</v>
      </c>
      <c r="C277" s="214" t="s">
        <v>1515</v>
      </c>
      <c r="D277" s="214" t="s">
        <v>1507</v>
      </c>
      <c r="E277" s="106">
        <v>1144.5</v>
      </c>
    </row>
    <row r="278" spans="2:5">
      <c r="B278" s="76" t="s">
        <v>1539</v>
      </c>
      <c r="C278" s="214" t="s">
        <v>1524</v>
      </c>
      <c r="D278" s="214" t="s">
        <v>1507</v>
      </c>
      <c r="E278" s="106">
        <v>1144.5</v>
      </c>
    </row>
    <row r="279" spans="2:5">
      <c r="B279" s="76" t="s">
        <v>1516</v>
      </c>
      <c r="C279" s="214" t="s">
        <v>1511</v>
      </c>
      <c r="D279" s="214" t="s">
        <v>1507</v>
      </c>
      <c r="E279" s="106">
        <v>1144.5</v>
      </c>
    </row>
    <row r="280" spans="2:5">
      <c r="B280" s="76" t="s">
        <v>1532</v>
      </c>
      <c r="C280" s="214" t="s">
        <v>1511</v>
      </c>
      <c r="D280" s="214" t="s">
        <v>1507</v>
      </c>
      <c r="E280" s="106">
        <v>1146.0899999999999</v>
      </c>
    </row>
    <row r="281" spans="2:5">
      <c r="B281" s="76" t="s">
        <v>1536</v>
      </c>
      <c r="C281" s="214" t="s">
        <v>1508</v>
      </c>
      <c r="D281" s="214" t="s">
        <v>1507</v>
      </c>
      <c r="E281" s="106">
        <v>1169.22</v>
      </c>
    </row>
    <row r="282" spans="2:5">
      <c r="B282" s="76" t="s">
        <v>1539</v>
      </c>
      <c r="C282" s="214" t="s">
        <v>1519</v>
      </c>
      <c r="D282" s="214" t="s">
        <v>1507</v>
      </c>
      <c r="E282" s="106">
        <v>1169.22</v>
      </c>
    </row>
    <row r="283" spans="2:5">
      <c r="B283" s="76" t="s">
        <v>1535</v>
      </c>
      <c r="C283" s="214" t="s">
        <v>1508</v>
      </c>
      <c r="D283" s="214" t="s">
        <v>1507</v>
      </c>
      <c r="E283" s="106">
        <v>1176.94</v>
      </c>
    </row>
    <row r="284" spans="2:5">
      <c r="B284" s="76" t="s">
        <v>1540</v>
      </c>
      <c r="C284" s="214" t="s">
        <v>1530</v>
      </c>
      <c r="D284" s="214" t="s">
        <v>1507</v>
      </c>
      <c r="E284" s="106">
        <v>1176.94</v>
      </c>
    </row>
    <row r="285" spans="2:5" ht="25.5">
      <c r="B285" s="76" t="s">
        <v>1531</v>
      </c>
      <c r="C285" s="214" t="s">
        <v>1524</v>
      </c>
      <c r="D285" s="214" t="s">
        <v>1507</v>
      </c>
      <c r="E285" s="106">
        <v>1191.1199999999999</v>
      </c>
    </row>
    <row r="286" spans="2:5">
      <c r="B286" s="76" t="s">
        <v>1532</v>
      </c>
      <c r="C286" s="214" t="s">
        <v>1508</v>
      </c>
      <c r="D286" s="214" t="s">
        <v>1507</v>
      </c>
      <c r="E286" s="106">
        <v>1191.1199999999999</v>
      </c>
    </row>
    <row r="287" spans="2:5">
      <c r="B287" s="76" t="s">
        <v>1514</v>
      </c>
      <c r="C287" s="214" t="s">
        <v>1530</v>
      </c>
      <c r="D287" s="214" t="s">
        <v>1507</v>
      </c>
      <c r="E287" s="106">
        <v>1199.2</v>
      </c>
    </row>
    <row r="288" spans="2:5">
      <c r="B288" s="76" t="s">
        <v>1514</v>
      </c>
      <c r="C288" s="214" t="s">
        <v>1530</v>
      </c>
      <c r="D288" s="214" t="s">
        <v>1507</v>
      </c>
      <c r="E288" s="106">
        <v>1199.2</v>
      </c>
    </row>
    <row r="289" spans="2:5">
      <c r="B289" s="76" t="s">
        <v>1539</v>
      </c>
      <c r="C289" s="214" t="s">
        <v>1517</v>
      </c>
      <c r="D289" s="214" t="s">
        <v>1507</v>
      </c>
      <c r="E289" s="106">
        <v>1215.55</v>
      </c>
    </row>
    <row r="290" spans="2:5">
      <c r="B290" s="76" t="s">
        <v>1516</v>
      </c>
      <c r="C290" s="214" t="s">
        <v>1515</v>
      </c>
      <c r="D290" s="214" t="s">
        <v>1507</v>
      </c>
      <c r="E290" s="106">
        <v>1219.48</v>
      </c>
    </row>
    <row r="291" spans="2:5">
      <c r="B291" s="76" t="s">
        <v>1538</v>
      </c>
      <c r="C291" s="214" t="s">
        <v>1519</v>
      </c>
      <c r="D291" s="214" t="s">
        <v>1507</v>
      </c>
      <c r="E291" s="106">
        <v>1219.48</v>
      </c>
    </row>
    <row r="292" spans="2:5">
      <c r="B292" s="76" t="s">
        <v>1516</v>
      </c>
      <c r="C292" s="214" t="s">
        <v>1511</v>
      </c>
      <c r="D292" s="214" t="s">
        <v>1507</v>
      </c>
      <c r="E292" s="106">
        <v>1231.4000000000001</v>
      </c>
    </row>
    <row r="293" spans="2:5">
      <c r="B293" s="76" t="s">
        <v>1516</v>
      </c>
      <c r="C293" s="214" t="s">
        <v>1515</v>
      </c>
      <c r="D293" s="214" t="s">
        <v>1507</v>
      </c>
      <c r="E293" s="106">
        <v>1236.06</v>
      </c>
    </row>
    <row r="294" spans="2:5">
      <c r="B294" s="76" t="s">
        <v>1537</v>
      </c>
      <c r="C294" s="214" t="s">
        <v>1519</v>
      </c>
      <c r="D294" s="214" t="s">
        <v>1548</v>
      </c>
      <c r="E294" s="106">
        <v>1247.3999999999999</v>
      </c>
    </row>
    <row r="295" spans="2:5">
      <c r="B295" s="76" t="s">
        <v>1541</v>
      </c>
      <c r="C295" s="214" t="s">
        <v>1530</v>
      </c>
      <c r="D295" s="214" t="s">
        <v>1548</v>
      </c>
      <c r="E295" s="106">
        <v>1247.3999999999999</v>
      </c>
    </row>
    <row r="296" spans="2:5">
      <c r="B296" s="76" t="s">
        <v>1547</v>
      </c>
      <c r="C296" s="214" t="s">
        <v>1530</v>
      </c>
      <c r="D296" s="214" t="s">
        <v>1507</v>
      </c>
      <c r="E296" s="106">
        <v>1250.28</v>
      </c>
    </row>
    <row r="297" spans="2:5">
      <c r="B297" s="76" t="s">
        <v>1516</v>
      </c>
      <c r="C297" s="214" t="s">
        <v>1524</v>
      </c>
      <c r="D297" s="214" t="s">
        <v>1548</v>
      </c>
      <c r="E297" s="106">
        <v>1250.48</v>
      </c>
    </row>
    <row r="298" spans="2:5">
      <c r="B298" s="76" t="s">
        <v>1536</v>
      </c>
      <c r="C298" s="214" t="s">
        <v>1515</v>
      </c>
      <c r="D298" s="214" t="s">
        <v>1548</v>
      </c>
      <c r="E298" s="106">
        <v>1250.48</v>
      </c>
    </row>
    <row r="299" spans="2:5">
      <c r="B299" s="76" t="s">
        <v>1536</v>
      </c>
      <c r="C299" s="214" t="s">
        <v>1511</v>
      </c>
      <c r="D299" s="214" t="s">
        <v>1548</v>
      </c>
      <c r="E299" s="106">
        <v>1250.48</v>
      </c>
    </row>
    <row r="300" spans="2:5">
      <c r="B300" s="76" t="s">
        <v>1522</v>
      </c>
      <c r="C300" s="214" t="s">
        <v>1517</v>
      </c>
      <c r="D300" s="214" t="s">
        <v>1507</v>
      </c>
      <c r="E300" s="106">
        <v>1259.1600000000001</v>
      </c>
    </row>
    <row r="301" spans="2:5">
      <c r="B301" s="76" t="s">
        <v>1509</v>
      </c>
      <c r="C301" s="214" t="s">
        <v>1530</v>
      </c>
      <c r="D301" s="214" t="s">
        <v>1507</v>
      </c>
      <c r="E301" s="106">
        <v>1259.1600000000001</v>
      </c>
    </row>
    <row r="302" spans="2:5">
      <c r="B302" s="76" t="s">
        <v>1544</v>
      </c>
      <c r="C302" s="214" t="s">
        <v>1524</v>
      </c>
      <c r="D302" s="214" t="s">
        <v>1507</v>
      </c>
      <c r="E302" s="106">
        <v>1276.2</v>
      </c>
    </row>
    <row r="303" spans="2:5">
      <c r="B303" s="76" t="s">
        <v>1528</v>
      </c>
      <c r="C303" s="214" t="s">
        <v>1524</v>
      </c>
      <c r="D303" s="214" t="s">
        <v>1507</v>
      </c>
      <c r="E303" s="106">
        <v>1276.2</v>
      </c>
    </row>
    <row r="304" spans="2:5">
      <c r="B304" s="76" t="s">
        <v>1513</v>
      </c>
      <c r="C304" s="214" t="s">
        <v>1524</v>
      </c>
      <c r="D304" s="214" t="s">
        <v>1507</v>
      </c>
      <c r="E304" s="106">
        <v>1285.8800000000001</v>
      </c>
    </row>
    <row r="305" spans="2:5">
      <c r="B305" s="76" t="s">
        <v>1516</v>
      </c>
      <c r="C305" s="214" t="s">
        <v>1517</v>
      </c>
      <c r="D305" s="214" t="s">
        <v>1507</v>
      </c>
      <c r="E305" s="106">
        <v>1289.1400000000001</v>
      </c>
    </row>
    <row r="306" spans="2:5">
      <c r="B306" s="76" t="s">
        <v>1516</v>
      </c>
      <c r="C306" s="214" t="s">
        <v>1515</v>
      </c>
      <c r="D306" s="214" t="s">
        <v>1507</v>
      </c>
      <c r="E306" s="106">
        <v>1289.1400000000001</v>
      </c>
    </row>
    <row r="307" spans="2:5">
      <c r="B307" s="76" t="s">
        <v>1509</v>
      </c>
      <c r="C307" s="214" t="s">
        <v>1508</v>
      </c>
      <c r="D307" s="214" t="s">
        <v>1507</v>
      </c>
      <c r="E307" s="106">
        <v>1290.3799999999999</v>
      </c>
    </row>
    <row r="308" spans="2:5">
      <c r="B308" s="76" t="s">
        <v>1546</v>
      </c>
      <c r="C308" s="214" t="s">
        <v>1519</v>
      </c>
      <c r="D308" s="214" t="s">
        <v>1507</v>
      </c>
      <c r="E308" s="106">
        <v>1323.7</v>
      </c>
    </row>
    <row r="309" spans="2:5">
      <c r="B309" s="76" t="s">
        <v>1513</v>
      </c>
      <c r="C309" s="214" t="s">
        <v>1519</v>
      </c>
      <c r="D309" s="214" t="s">
        <v>1507</v>
      </c>
      <c r="E309" s="106">
        <v>1323.7</v>
      </c>
    </row>
    <row r="310" spans="2:5">
      <c r="B310" s="76" t="s">
        <v>1535</v>
      </c>
      <c r="C310" s="214" t="s">
        <v>1524</v>
      </c>
      <c r="D310" s="214" t="s">
        <v>1507</v>
      </c>
      <c r="E310" s="106">
        <v>1347.1</v>
      </c>
    </row>
    <row r="311" spans="2:5">
      <c r="B311" s="76" t="s">
        <v>1526</v>
      </c>
      <c r="C311" s="214" t="s">
        <v>1508</v>
      </c>
      <c r="D311" s="214" t="s">
        <v>1507</v>
      </c>
      <c r="E311" s="106">
        <v>1347.1</v>
      </c>
    </row>
    <row r="312" spans="2:5">
      <c r="B312" s="76" t="s">
        <v>1527</v>
      </c>
      <c r="C312" s="214" t="s">
        <v>1517</v>
      </c>
      <c r="D312" s="214" t="s">
        <v>1507</v>
      </c>
      <c r="E312" s="106">
        <v>1347.1</v>
      </c>
    </row>
    <row r="313" spans="2:5">
      <c r="B313" s="76" t="s">
        <v>1521</v>
      </c>
      <c r="C313" s="214" t="s">
        <v>1515</v>
      </c>
      <c r="D313" s="214" t="s">
        <v>1507</v>
      </c>
      <c r="E313" s="106">
        <v>1361.28</v>
      </c>
    </row>
    <row r="314" spans="2:5">
      <c r="B314" s="76" t="s">
        <v>1516</v>
      </c>
      <c r="C314" s="214" t="s">
        <v>1515</v>
      </c>
      <c r="D314" s="214" t="s">
        <v>1507</v>
      </c>
      <c r="E314" s="106">
        <v>1373.4</v>
      </c>
    </row>
    <row r="315" spans="2:5">
      <c r="B315" s="76" t="s">
        <v>1529</v>
      </c>
      <c r="C315" s="214" t="s">
        <v>1519</v>
      </c>
      <c r="D315" s="214" t="s">
        <v>1507</v>
      </c>
      <c r="E315" s="106">
        <v>1373.4</v>
      </c>
    </row>
    <row r="316" spans="2:5">
      <c r="B316" s="76" t="s">
        <v>1525</v>
      </c>
      <c r="C316" s="214" t="s">
        <v>1517</v>
      </c>
      <c r="D316" s="214" t="s">
        <v>1507</v>
      </c>
      <c r="E316" s="106">
        <v>1373.4</v>
      </c>
    </row>
    <row r="317" spans="2:5">
      <c r="B317" s="76" t="s">
        <v>1521</v>
      </c>
      <c r="C317" s="214" t="s">
        <v>1515</v>
      </c>
      <c r="D317" s="214" t="s">
        <v>1507</v>
      </c>
      <c r="E317" s="106">
        <v>1375.46</v>
      </c>
    </row>
    <row r="318" spans="2:5">
      <c r="B318" s="76" t="s">
        <v>1510</v>
      </c>
      <c r="C318" s="214" t="s">
        <v>1519</v>
      </c>
      <c r="D318" s="214" t="s">
        <v>1507</v>
      </c>
      <c r="E318" s="106">
        <v>1375.46</v>
      </c>
    </row>
    <row r="319" spans="2:5">
      <c r="B319" s="76" t="s">
        <v>1535</v>
      </c>
      <c r="C319" s="214" t="s">
        <v>1508</v>
      </c>
      <c r="D319" s="214" t="s">
        <v>1548</v>
      </c>
      <c r="E319" s="106">
        <v>1406.79</v>
      </c>
    </row>
    <row r="320" spans="2:5">
      <c r="B320" s="76" t="s">
        <v>1516</v>
      </c>
      <c r="C320" s="214" t="s">
        <v>1515</v>
      </c>
      <c r="D320" s="214" t="s">
        <v>1548</v>
      </c>
      <c r="E320" s="106">
        <v>1406.79</v>
      </c>
    </row>
    <row r="321" spans="2:5">
      <c r="B321" s="76" t="s">
        <v>1516</v>
      </c>
      <c r="C321" s="214" t="s">
        <v>1508</v>
      </c>
      <c r="D321" s="214" t="s">
        <v>1507</v>
      </c>
      <c r="E321" s="106">
        <v>1409.06</v>
      </c>
    </row>
    <row r="322" spans="2:5">
      <c r="B322" s="76" t="s">
        <v>1539</v>
      </c>
      <c r="C322" s="214" t="s">
        <v>1511</v>
      </c>
      <c r="D322" s="214" t="s">
        <v>1507</v>
      </c>
      <c r="E322" s="106">
        <v>1409.06</v>
      </c>
    </row>
    <row r="323" spans="2:5">
      <c r="B323" s="76" t="s">
        <v>1521</v>
      </c>
      <c r="C323" s="214" t="s">
        <v>1524</v>
      </c>
      <c r="D323" s="214" t="s">
        <v>1507</v>
      </c>
      <c r="E323" s="106">
        <v>1409.06</v>
      </c>
    </row>
    <row r="324" spans="2:5">
      <c r="B324" s="76" t="s">
        <v>1512</v>
      </c>
      <c r="C324" s="214" t="s">
        <v>1530</v>
      </c>
      <c r="D324" s="214" t="s">
        <v>1548</v>
      </c>
      <c r="E324" s="106">
        <v>1411.68</v>
      </c>
    </row>
    <row r="325" spans="2:5">
      <c r="B325" s="76" t="s">
        <v>1537</v>
      </c>
      <c r="C325" s="214" t="s">
        <v>1530</v>
      </c>
      <c r="D325" s="214" t="s">
        <v>1548</v>
      </c>
      <c r="E325" s="106">
        <v>1411.68</v>
      </c>
    </row>
    <row r="326" spans="2:5">
      <c r="B326" s="76" t="s">
        <v>1536</v>
      </c>
      <c r="C326" s="214" t="s">
        <v>1530</v>
      </c>
      <c r="D326" s="214" t="s">
        <v>1507</v>
      </c>
      <c r="E326" s="106">
        <v>1416.11</v>
      </c>
    </row>
    <row r="327" spans="2:5">
      <c r="B327" s="76" t="s">
        <v>1518</v>
      </c>
      <c r="C327" s="214" t="s">
        <v>1524</v>
      </c>
      <c r="D327" s="214" t="s">
        <v>1507</v>
      </c>
      <c r="E327" s="106">
        <v>1416.11</v>
      </c>
    </row>
    <row r="328" spans="2:5">
      <c r="B328" s="76" t="s">
        <v>1544</v>
      </c>
      <c r="C328" s="214" t="s">
        <v>1519</v>
      </c>
      <c r="D328" s="214" t="s">
        <v>1548</v>
      </c>
      <c r="E328" s="106">
        <v>1416.57</v>
      </c>
    </row>
    <row r="329" spans="2:5">
      <c r="B329" s="76" t="s">
        <v>1533</v>
      </c>
      <c r="C329" s="214" t="s">
        <v>1530</v>
      </c>
      <c r="D329" s="214" t="s">
        <v>1548</v>
      </c>
      <c r="E329" s="106">
        <v>1416.57</v>
      </c>
    </row>
    <row r="330" spans="2:5">
      <c r="B330" s="76" t="s">
        <v>1540</v>
      </c>
      <c r="C330" s="214" t="s">
        <v>1519</v>
      </c>
      <c r="D330" s="214" t="s">
        <v>1507</v>
      </c>
      <c r="E330" s="106">
        <v>1419.18</v>
      </c>
    </row>
    <row r="331" spans="2:5">
      <c r="B331" s="76" t="s">
        <v>1537</v>
      </c>
      <c r="C331" s="214" t="s">
        <v>1517</v>
      </c>
      <c r="D331" s="214" t="s">
        <v>1507</v>
      </c>
      <c r="E331" s="106">
        <v>1419.18</v>
      </c>
    </row>
    <row r="332" spans="2:5">
      <c r="B332" s="76" t="s">
        <v>1540</v>
      </c>
      <c r="C332" s="214" t="s">
        <v>1511</v>
      </c>
      <c r="D332" s="214" t="s">
        <v>1507</v>
      </c>
      <c r="E332" s="106">
        <v>1419.18</v>
      </c>
    </row>
    <row r="333" spans="2:5">
      <c r="B333" s="76" t="s">
        <v>1541</v>
      </c>
      <c r="C333" s="214" t="s">
        <v>1524</v>
      </c>
      <c r="D333" s="214" t="s">
        <v>1507</v>
      </c>
      <c r="E333" s="106">
        <v>1419.18</v>
      </c>
    </row>
    <row r="334" spans="2:5">
      <c r="B334" s="76" t="s">
        <v>1514</v>
      </c>
      <c r="C334" s="214" t="s">
        <v>1519</v>
      </c>
      <c r="D334" s="214" t="s">
        <v>1507</v>
      </c>
      <c r="E334" s="106">
        <v>1419.18</v>
      </c>
    </row>
    <row r="335" spans="2:5">
      <c r="B335" s="76" t="s">
        <v>1535</v>
      </c>
      <c r="C335" s="214" t="s">
        <v>1517</v>
      </c>
      <c r="D335" s="214" t="s">
        <v>1507</v>
      </c>
      <c r="E335" s="106">
        <v>1432.18</v>
      </c>
    </row>
    <row r="336" spans="2:5">
      <c r="B336" s="76" t="s">
        <v>1509</v>
      </c>
      <c r="C336" s="214" t="s">
        <v>1508</v>
      </c>
      <c r="D336" s="214" t="s">
        <v>1507</v>
      </c>
      <c r="E336" s="106">
        <v>1437.16</v>
      </c>
    </row>
    <row r="337" spans="2:5">
      <c r="B337" s="76" t="s">
        <v>1523</v>
      </c>
      <c r="C337" s="214" t="s">
        <v>1511</v>
      </c>
      <c r="D337" s="214" t="s">
        <v>1507</v>
      </c>
      <c r="E337" s="106">
        <v>1460.54</v>
      </c>
    </row>
    <row r="338" spans="2:5">
      <c r="B338" s="76" t="s">
        <v>1512</v>
      </c>
      <c r="C338" s="214" t="s">
        <v>1515</v>
      </c>
      <c r="D338" s="214" t="s">
        <v>1507</v>
      </c>
      <c r="E338" s="106">
        <v>1469.02</v>
      </c>
    </row>
    <row r="339" spans="2:5">
      <c r="B339" s="76" t="s">
        <v>1546</v>
      </c>
      <c r="C339" s="214" t="s">
        <v>1530</v>
      </c>
      <c r="D339" s="214" t="s">
        <v>1507</v>
      </c>
      <c r="E339" s="106">
        <v>1474.98</v>
      </c>
    </row>
    <row r="340" spans="2:5">
      <c r="B340" s="76" t="s">
        <v>1540</v>
      </c>
      <c r="C340" s="214" t="s">
        <v>1517</v>
      </c>
      <c r="D340" s="214" t="s">
        <v>1548</v>
      </c>
      <c r="E340" s="106">
        <v>1477.8000000000002</v>
      </c>
    </row>
    <row r="341" spans="2:5" ht="25.5">
      <c r="B341" s="76" t="s">
        <v>1531</v>
      </c>
      <c r="C341" s="214" t="s">
        <v>1515</v>
      </c>
      <c r="D341" s="214" t="s">
        <v>1507</v>
      </c>
      <c r="E341" s="106">
        <v>1488.8999999999999</v>
      </c>
    </row>
    <row r="342" spans="2:5">
      <c r="B342" s="76" t="s">
        <v>1541</v>
      </c>
      <c r="C342" s="214" t="s">
        <v>1517</v>
      </c>
      <c r="D342" s="214" t="s">
        <v>1507</v>
      </c>
      <c r="E342" s="106">
        <v>1488.8999999999999</v>
      </c>
    </row>
    <row r="343" spans="2:5">
      <c r="B343" s="76" t="s">
        <v>1529</v>
      </c>
      <c r="C343" s="214" t="s">
        <v>1515</v>
      </c>
      <c r="D343" s="214" t="s">
        <v>1507</v>
      </c>
      <c r="E343" s="106">
        <v>1493.3899999999999</v>
      </c>
    </row>
    <row r="344" spans="2:5">
      <c r="B344" s="76" t="s">
        <v>1535</v>
      </c>
      <c r="C344" s="214" t="s">
        <v>1515</v>
      </c>
      <c r="D344" s="214" t="s">
        <v>1507</v>
      </c>
      <c r="E344" s="106">
        <v>1499</v>
      </c>
    </row>
    <row r="345" spans="2:5">
      <c r="B345" s="76" t="s">
        <v>1521</v>
      </c>
      <c r="C345" s="214" t="s">
        <v>1524</v>
      </c>
      <c r="D345" s="214" t="s">
        <v>1507</v>
      </c>
      <c r="E345" s="106">
        <v>1499</v>
      </c>
    </row>
    <row r="346" spans="2:5" ht="25.5">
      <c r="B346" s="76" t="s">
        <v>1531</v>
      </c>
      <c r="C346" s="214" t="s">
        <v>1517</v>
      </c>
      <c r="D346" s="214" t="s">
        <v>1507</v>
      </c>
      <c r="E346" s="106">
        <v>1499</v>
      </c>
    </row>
    <row r="347" spans="2:5">
      <c r="B347" s="76" t="s">
        <v>1523</v>
      </c>
      <c r="C347" s="214" t="s">
        <v>1530</v>
      </c>
      <c r="D347" s="214" t="s">
        <v>1507</v>
      </c>
      <c r="E347" s="106">
        <v>1499</v>
      </c>
    </row>
    <row r="348" spans="2:5">
      <c r="B348" s="76" t="s">
        <v>1534</v>
      </c>
      <c r="C348" s="214" t="s">
        <v>1508</v>
      </c>
      <c r="D348" s="214" t="s">
        <v>1507</v>
      </c>
      <c r="E348" s="106">
        <v>1499</v>
      </c>
    </row>
    <row r="349" spans="2:5">
      <c r="B349" s="76" t="s">
        <v>1540</v>
      </c>
      <c r="C349" s="214" t="s">
        <v>1508</v>
      </c>
      <c r="D349" s="214" t="s">
        <v>1548</v>
      </c>
      <c r="E349" s="106">
        <v>1503.36</v>
      </c>
    </row>
    <row r="350" spans="2:5">
      <c r="B350" s="76" t="s">
        <v>1516</v>
      </c>
      <c r="C350" s="214" t="s">
        <v>1519</v>
      </c>
      <c r="D350" s="214" t="s">
        <v>1507</v>
      </c>
      <c r="E350" s="106">
        <v>1510.74</v>
      </c>
    </row>
    <row r="351" spans="2:5">
      <c r="B351" s="76" t="s">
        <v>1522</v>
      </c>
      <c r="C351" s="214" t="s">
        <v>1519</v>
      </c>
      <c r="D351" s="214" t="s">
        <v>1507</v>
      </c>
      <c r="E351" s="106">
        <v>1510.74</v>
      </c>
    </row>
    <row r="352" spans="2:5">
      <c r="B352" s="76" t="s">
        <v>1513</v>
      </c>
      <c r="C352" s="214" t="s">
        <v>1530</v>
      </c>
      <c r="D352" s="214" t="s">
        <v>1507</v>
      </c>
      <c r="E352" s="106">
        <v>1510.74</v>
      </c>
    </row>
    <row r="353" spans="2:5">
      <c r="B353" s="76" t="s">
        <v>1522</v>
      </c>
      <c r="C353" s="214" t="s">
        <v>1519</v>
      </c>
      <c r="D353" s="214" t="s">
        <v>1507</v>
      </c>
      <c r="E353" s="106">
        <v>1510.74</v>
      </c>
    </row>
    <row r="354" spans="2:5">
      <c r="B354" s="76" t="s">
        <v>1532</v>
      </c>
      <c r="C354" s="214" t="s">
        <v>1508</v>
      </c>
      <c r="D354" s="214" t="s">
        <v>1507</v>
      </c>
      <c r="E354" s="106">
        <v>1512.8</v>
      </c>
    </row>
    <row r="355" spans="2:5">
      <c r="B355" s="76" t="s">
        <v>1521</v>
      </c>
      <c r="C355" s="214" t="s">
        <v>1519</v>
      </c>
      <c r="D355" s="214" t="s">
        <v>1507</v>
      </c>
      <c r="E355" s="106">
        <v>1512.8</v>
      </c>
    </row>
    <row r="356" spans="2:5">
      <c r="B356" s="76" t="s">
        <v>1545</v>
      </c>
      <c r="C356" s="214" t="s">
        <v>1524</v>
      </c>
      <c r="D356" s="214" t="s">
        <v>1507</v>
      </c>
      <c r="E356" s="106">
        <v>1528.12</v>
      </c>
    </row>
    <row r="357" spans="2:5">
      <c r="B357" s="76" t="s">
        <v>1541</v>
      </c>
      <c r="C357" s="214" t="s">
        <v>1524</v>
      </c>
      <c r="D357" s="214" t="s">
        <v>1507</v>
      </c>
      <c r="E357" s="106">
        <v>1528.98</v>
      </c>
    </row>
    <row r="358" spans="2:5">
      <c r="B358" s="76" t="s">
        <v>1509</v>
      </c>
      <c r="C358" s="214" t="s">
        <v>1515</v>
      </c>
      <c r="D358" s="214" t="s">
        <v>1507</v>
      </c>
      <c r="E358" s="106">
        <v>1528.98</v>
      </c>
    </row>
    <row r="359" spans="2:5">
      <c r="B359" s="76" t="s">
        <v>1512</v>
      </c>
      <c r="C359" s="214" t="s">
        <v>1519</v>
      </c>
      <c r="D359" s="214" t="s">
        <v>1507</v>
      </c>
      <c r="E359" s="106">
        <v>1528.98</v>
      </c>
    </row>
    <row r="360" spans="2:5">
      <c r="B360" s="76" t="s">
        <v>1528</v>
      </c>
      <c r="C360" s="214" t="s">
        <v>1508</v>
      </c>
      <c r="D360" s="214" t="s">
        <v>1507</v>
      </c>
      <c r="E360" s="106">
        <v>1547</v>
      </c>
    </row>
    <row r="361" spans="2:5">
      <c r="B361" s="76" t="s">
        <v>1523</v>
      </c>
      <c r="C361" s="214" t="s">
        <v>1524</v>
      </c>
      <c r="D361" s="214" t="s">
        <v>1507</v>
      </c>
      <c r="E361" s="106">
        <v>1556.52</v>
      </c>
    </row>
    <row r="362" spans="2:5">
      <c r="B362" s="76" t="s">
        <v>1535</v>
      </c>
      <c r="C362" s="214" t="s">
        <v>1517</v>
      </c>
      <c r="D362" s="214" t="s">
        <v>1507</v>
      </c>
      <c r="E362" s="106">
        <v>1569.53</v>
      </c>
    </row>
    <row r="363" spans="2:5">
      <c r="B363" s="76" t="s">
        <v>1512</v>
      </c>
      <c r="C363" s="214" t="s">
        <v>1530</v>
      </c>
      <c r="D363" s="214" t="s">
        <v>1507</v>
      </c>
      <c r="E363" s="106">
        <v>1602.3</v>
      </c>
    </row>
    <row r="364" spans="2:5">
      <c r="B364" s="76" t="s">
        <v>1523</v>
      </c>
      <c r="C364" s="214" t="s">
        <v>1524</v>
      </c>
      <c r="D364" s="214" t="s">
        <v>1507</v>
      </c>
      <c r="E364" s="106">
        <v>1602.3</v>
      </c>
    </row>
    <row r="365" spans="2:5">
      <c r="B365" s="76" t="s">
        <v>1539</v>
      </c>
      <c r="C365" s="214" t="s">
        <v>1517</v>
      </c>
      <c r="D365" s="214" t="s">
        <v>1507</v>
      </c>
      <c r="E365" s="106">
        <v>1602.3</v>
      </c>
    </row>
    <row r="366" spans="2:5">
      <c r="B366" s="76" t="s">
        <v>1532</v>
      </c>
      <c r="C366" s="214" t="s">
        <v>1530</v>
      </c>
      <c r="D366" s="214" t="s">
        <v>1548</v>
      </c>
      <c r="E366" s="106">
        <v>1621.62</v>
      </c>
    </row>
    <row r="367" spans="2:5">
      <c r="B367" s="76" t="s">
        <v>1514</v>
      </c>
      <c r="C367" s="214" t="s">
        <v>1517</v>
      </c>
      <c r="D367" s="214" t="s">
        <v>1548</v>
      </c>
      <c r="E367" s="106">
        <v>1621.62</v>
      </c>
    </row>
    <row r="368" spans="2:5">
      <c r="B368" s="76" t="s">
        <v>1537</v>
      </c>
      <c r="C368" s="214" t="s">
        <v>1511</v>
      </c>
      <c r="D368" s="214" t="s">
        <v>1507</v>
      </c>
      <c r="E368" s="106">
        <v>1644.8799999999999</v>
      </c>
    </row>
    <row r="369" spans="2:5">
      <c r="B369" s="76" t="s">
        <v>1536</v>
      </c>
      <c r="C369" s="214" t="s">
        <v>1517</v>
      </c>
      <c r="D369" s="214" t="s">
        <v>1507</v>
      </c>
      <c r="E369" s="106">
        <v>1648.9</v>
      </c>
    </row>
    <row r="370" spans="2:5">
      <c r="B370" s="76" t="s">
        <v>1546</v>
      </c>
      <c r="C370" s="214" t="s">
        <v>1508</v>
      </c>
      <c r="D370" s="214" t="s">
        <v>1507</v>
      </c>
      <c r="E370" s="106">
        <v>1648.9</v>
      </c>
    </row>
    <row r="371" spans="2:5">
      <c r="B371" s="76" t="s">
        <v>1521</v>
      </c>
      <c r="C371" s="214" t="s">
        <v>1511</v>
      </c>
      <c r="D371" s="214" t="s">
        <v>1507</v>
      </c>
      <c r="E371" s="106">
        <v>1659.06</v>
      </c>
    </row>
    <row r="372" spans="2:5">
      <c r="B372" s="76" t="s">
        <v>1547</v>
      </c>
      <c r="C372" s="214" t="s">
        <v>1515</v>
      </c>
      <c r="D372" s="214" t="s">
        <v>1507</v>
      </c>
      <c r="E372" s="106">
        <v>1662.39</v>
      </c>
    </row>
    <row r="373" spans="2:5">
      <c r="B373" s="76" t="s">
        <v>1510</v>
      </c>
      <c r="C373" s="214" t="s">
        <v>1530</v>
      </c>
      <c r="D373" s="214" t="s">
        <v>1507</v>
      </c>
      <c r="E373" s="106">
        <v>1693.8600000000001</v>
      </c>
    </row>
    <row r="374" spans="2:5">
      <c r="B374" s="76" t="s">
        <v>1529</v>
      </c>
      <c r="C374" s="214" t="s">
        <v>1511</v>
      </c>
      <c r="D374" s="214" t="s">
        <v>1507</v>
      </c>
      <c r="E374" s="106">
        <v>1708.8600000000001</v>
      </c>
    </row>
    <row r="375" spans="2:5" ht="25.5">
      <c r="B375" s="76" t="s">
        <v>1531</v>
      </c>
      <c r="C375" s="214" t="s">
        <v>1530</v>
      </c>
      <c r="D375" s="214" t="s">
        <v>1507</v>
      </c>
      <c r="E375" s="106">
        <v>1708.8600000000001</v>
      </c>
    </row>
    <row r="376" spans="2:5">
      <c r="B376" s="76" t="s">
        <v>1516</v>
      </c>
      <c r="C376" s="214" t="s">
        <v>1517</v>
      </c>
      <c r="D376" s="214" t="s">
        <v>1548</v>
      </c>
      <c r="E376" s="106">
        <v>1719.41</v>
      </c>
    </row>
    <row r="377" spans="2:5">
      <c r="B377" s="76" t="s">
        <v>1533</v>
      </c>
      <c r="C377" s="214" t="s">
        <v>1511</v>
      </c>
      <c r="D377" s="214" t="s">
        <v>1548</v>
      </c>
      <c r="E377" s="106">
        <v>1724.1000000000001</v>
      </c>
    </row>
    <row r="378" spans="2:5" ht="25.5">
      <c r="B378" s="76" t="s">
        <v>1531</v>
      </c>
      <c r="C378" s="214" t="s">
        <v>1508</v>
      </c>
      <c r="D378" s="214" t="s">
        <v>1507</v>
      </c>
      <c r="E378" s="106">
        <v>1738.84</v>
      </c>
    </row>
    <row r="379" spans="2:5">
      <c r="B379" s="76" t="s">
        <v>1528</v>
      </c>
      <c r="C379" s="214" t="s">
        <v>1530</v>
      </c>
      <c r="D379" s="214" t="s">
        <v>1507</v>
      </c>
      <c r="E379" s="106">
        <v>1738.84</v>
      </c>
    </row>
    <row r="380" spans="2:5">
      <c r="B380" s="76" t="s">
        <v>1525</v>
      </c>
      <c r="C380" s="214" t="s">
        <v>1517</v>
      </c>
      <c r="D380" s="214" t="s">
        <v>1507</v>
      </c>
      <c r="E380" s="106">
        <v>1779.05</v>
      </c>
    </row>
    <row r="381" spans="2:5">
      <c r="B381" s="76" t="s">
        <v>1543</v>
      </c>
      <c r="C381" s="214" t="s">
        <v>1519</v>
      </c>
      <c r="D381" s="214" t="s">
        <v>1507</v>
      </c>
      <c r="E381" s="106">
        <v>1779.05</v>
      </c>
    </row>
    <row r="382" spans="2:5">
      <c r="B382" s="76" t="s">
        <v>1546</v>
      </c>
      <c r="C382" s="214" t="s">
        <v>1515</v>
      </c>
      <c r="D382" s="214" t="s">
        <v>1507</v>
      </c>
      <c r="E382" s="106">
        <v>1779.05</v>
      </c>
    </row>
    <row r="383" spans="2:5">
      <c r="B383" s="76" t="s">
        <v>1514</v>
      </c>
      <c r="C383" s="214" t="s">
        <v>1515</v>
      </c>
      <c r="D383" s="214" t="s">
        <v>1507</v>
      </c>
      <c r="E383" s="106">
        <v>1779.05</v>
      </c>
    </row>
    <row r="384" spans="2:5">
      <c r="B384" s="76" t="s">
        <v>1543</v>
      </c>
      <c r="C384" s="214" t="s">
        <v>1517</v>
      </c>
      <c r="D384" s="214" t="s">
        <v>1507</v>
      </c>
      <c r="E384" s="106">
        <v>1779.05</v>
      </c>
    </row>
    <row r="385" spans="2:5">
      <c r="B385" s="76" t="s">
        <v>1533</v>
      </c>
      <c r="C385" s="214" t="s">
        <v>1515</v>
      </c>
      <c r="D385" s="214" t="s">
        <v>1507</v>
      </c>
      <c r="E385" s="106">
        <v>1798.8</v>
      </c>
    </row>
    <row r="386" spans="2:5">
      <c r="B386" s="76" t="s">
        <v>1540</v>
      </c>
      <c r="C386" s="214" t="s">
        <v>1511</v>
      </c>
      <c r="D386" s="214" t="s">
        <v>1507</v>
      </c>
      <c r="E386" s="106">
        <v>1798.8</v>
      </c>
    </row>
    <row r="387" spans="2:5">
      <c r="B387" s="76" t="s">
        <v>1510</v>
      </c>
      <c r="C387" s="214" t="s">
        <v>1511</v>
      </c>
      <c r="D387" s="214" t="s">
        <v>1507</v>
      </c>
      <c r="E387" s="106">
        <v>1831.2</v>
      </c>
    </row>
    <row r="388" spans="2:5">
      <c r="B388" s="76" t="s">
        <v>1510</v>
      </c>
      <c r="C388" s="214" t="s">
        <v>1530</v>
      </c>
      <c r="D388" s="214" t="s">
        <v>1507</v>
      </c>
      <c r="E388" s="106">
        <v>1847.25</v>
      </c>
    </row>
    <row r="389" spans="2:5">
      <c r="B389" s="76" t="s">
        <v>1541</v>
      </c>
      <c r="C389" s="214" t="s">
        <v>1517</v>
      </c>
      <c r="D389" s="214" t="s">
        <v>1507</v>
      </c>
      <c r="E389" s="106">
        <v>1847.25</v>
      </c>
    </row>
    <row r="390" spans="2:5">
      <c r="B390" s="76" t="s">
        <v>1520</v>
      </c>
      <c r="C390" s="214" t="s">
        <v>1515</v>
      </c>
      <c r="D390" s="214" t="s">
        <v>1507</v>
      </c>
      <c r="E390" s="106">
        <v>1871.1</v>
      </c>
    </row>
    <row r="391" spans="2:5">
      <c r="B391" s="76" t="s">
        <v>1535</v>
      </c>
      <c r="C391" s="214" t="s">
        <v>1530</v>
      </c>
      <c r="D391" s="214" t="s">
        <v>1548</v>
      </c>
      <c r="E391" s="106">
        <v>1885.44</v>
      </c>
    </row>
    <row r="392" spans="2:5">
      <c r="B392" s="76" t="s">
        <v>1527</v>
      </c>
      <c r="C392" s="214" t="s">
        <v>1519</v>
      </c>
      <c r="D392" s="214" t="s">
        <v>1548</v>
      </c>
      <c r="E392" s="106">
        <v>1885.44</v>
      </c>
    </row>
    <row r="393" spans="2:5">
      <c r="B393" s="76" t="s">
        <v>1527</v>
      </c>
      <c r="C393" s="214" t="s">
        <v>1517</v>
      </c>
      <c r="D393" s="214" t="s">
        <v>1548</v>
      </c>
      <c r="E393" s="106">
        <v>1888.76</v>
      </c>
    </row>
    <row r="394" spans="2:5">
      <c r="B394" s="76" t="s">
        <v>1525</v>
      </c>
      <c r="C394" s="214" t="s">
        <v>1517</v>
      </c>
      <c r="D394" s="214" t="s">
        <v>1507</v>
      </c>
      <c r="E394" s="106">
        <v>1948.7</v>
      </c>
    </row>
    <row r="395" spans="2:5">
      <c r="B395" s="76" t="s">
        <v>1532</v>
      </c>
      <c r="C395" s="214" t="s">
        <v>1517</v>
      </c>
      <c r="D395" s="214" t="s">
        <v>1507</v>
      </c>
      <c r="E395" s="106">
        <v>1948.7</v>
      </c>
    </row>
    <row r="396" spans="2:5">
      <c r="B396" s="76" t="s">
        <v>1536</v>
      </c>
      <c r="C396" s="214" t="s">
        <v>1524</v>
      </c>
      <c r="D396" s="214" t="s">
        <v>1507</v>
      </c>
      <c r="E396" s="106">
        <v>1970.24</v>
      </c>
    </row>
    <row r="397" spans="2:5">
      <c r="B397" s="76" t="s">
        <v>1533</v>
      </c>
      <c r="C397" s="214" t="s">
        <v>1517</v>
      </c>
      <c r="D397" s="214" t="s">
        <v>1507</v>
      </c>
      <c r="E397" s="106">
        <v>1970.4</v>
      </c>
    </row>
    <row r="398" spans="2:5">
      <c r="B398" s="76" t="s">
        <v>1532</v>
      </c>
      <c r="C398" s="214" t="s">
        <v>1519</v>
      </c>
      <c r="D398" s="214" t="s">
        <v>1507</v>
      </c>
      <c r="E398" s="106">
        <v>1970.4</v>
      </c>
    </row>
    <row r="399" spans="2:5">
      <c r="B399" s="76" t="s">
        <v>1520</v>
      </c>
      <c r="C399" s="214" t="s">
        <v>1511</v>
      </c>
      <c r="D399" s="214" t="s">
        <v>1507</v>
      </c>
      <c r="E399" s="106">
        <v>1978.68</v>
      </c>
    </row>
    <row r="400" spans="2:5">
      <c r="B400" s="76" t="s">
        <v>1540</v>
      </c>
      <c r="C400" s="214" t="s">
        <v>1508</v>
      </c>
      <c r="D400" s="214" t="s">
        <v>1507</v>
      </c>
      <c r="E400" s="106">
        <v>2008.66</v>
      </c>
    </row>
    <row r="401" spans="2:5">
      <c r="B401" s="76" t="s">
        <v>1526</v>
      </c>
      <c r="C401" s="214" t="s">
        <v>1515</v>
      </c>
      <c r="D401" s="214" t="s">
        <v>1507</v>
      </c>
      <c r="E401" s="106">
        <v>2014.3200000000002</v>
      </c>
    </row>
    <row r="402" spans="2:5">
      <c r="B402" s="76" t="s">
        <v>1521</v>
      </c>
      <c r="C402" s="214" t="s">
        <v>1508</v>
      </c>
      <c r="D402" s="214" t="s">
        <v>1507</v>
      </c>
      <c r="E402" s="106">
        <v>2060.1</v>
      </c>
    </row>
    <row r="403" spans="2:5">
      <c r="B403" s="76" t="s">
        <v>1539</v>
      </c>
      <c r="C403" s="214" t="s">
        <v>1515</v>
      </c>
      <c r="D403" s="214" t="s">
        <v>1507</v>
      </c>
      <c r="E403" s="106">
        <v>2118.5299999999997</v>
      </c>
    </row>
    <row r="404" spans="2:5">
      <c r="B404" s="76" t="s">
        <v>1534</v>
      </c>
      <c r="C404" s="214" t="s">
        <v>1515</v>
      </c>
      <c r="D404" s="214" t="s">
        <v>1507</v>
      </c>
      <c r="E404" s="106">
        <v>2118.5299999999997</v>
      </c>
    </row>
    <row r="405" spans="2:5">
      <c r="B405" s="76" t="s">
        <v>1509</v>
      </c>
      <c r="C405" s="214" t="s">
        <v>1524</v>
      </c>
      <c r="D405" s="214" t="s">
        <v>1507</v>
      </c>
      <c r="E405" s="106">
        <v>2128.58</v>
      </c>
    </row>
    <row r="406" spans="2:5">
      <c r="B406" s="76" t="s">
        <v>1536</v>
      </c>
      <c r="C406" s="214" t="s">
        <v>1508</v>
      </c>
      <c r="D406" s="214" t="s">
        <v>1507</v>
      </c>
      <c r="E406" s="106">
        <v>2188.54</v>
      </c>
    </row>
    <row r="407" spans="2:5">
      <c r="B407" s="76" t="s">
        <v>1540</v>
      </c>
      <c r="C407" s="214" t="s">
        <v>1524</v>
      </c>
      <c r="D407" s="214" t="s">
        <v>1507</v>
      </c>
      <c r="E407" s="106">
        <v>2218.52</v>
      </c>
    </row>
    <row r="408" spans="2:5">
      <c r="B408" s="76" t="s">
        <v>1526</v>
      </c>
      <c r="C408" s="214" t="s">
        <v>1517</v>
      </c>
      <c r="D408" s="214" t="s">
        <v>1507</v>
      </c>
      <c r="E408" s="106">
        <v>2218.52</v>
      </c>
    </row>
    <row r="409" spans="2:5">
      <c r="B409" s="76" t="s">
        <v>1514</v>
      </c>
      <c r="C409" s="214" t="s">
        <v>1519</v>
      </c>
      <c r="D409" s="214" t="s">
        <v>1507</v>
      </c>
      <c r="E409" s="106">
        <v>2222</v>
      </c>
    </row>
    <row r="410" spans="2:5">
      <c r="B410" s="76" t="s">
        <v>1540</v>
      </c>
      <c r="C410" s="214" t="s">
        <v>1519</v>
      </c>
      <c r="D410" s="214" t="s">
        <v>1507</v>
      </c>
      <c r="E410" s="106">
        <v>2222</v>
      </c>
    </row>
    <row r="411" spans="2:5">
      <c r="B411" s="76" t="s">
        <v>1516</v>
      </c>
      <c r="C411" s="214" t="s">
        <v>1515</v>
      </c>
      <c r="D411" s="214" t="s">
        <v>1507</v>
      </c>
      <c r="E411" s="106">
        <v>2247.25</v>
      </c>
    </row>
    <row r="412" spans="2:5">
      <c r="B412" s="76" t="s">
        <v>1535</v>
      </c>
      <c r="C412" s="214" t="s">
        <v>1530</v>
      </c>
      <c r="D412" s="214" t="s">
        <v>1507</v>
      </c>
      <c r="E412" s="106">
        <v>2278.48</v>
      </c>
    </row>
    <row r="413" spans="2:5">
      <c r="B413" s="76" t="s">
        <v>1535</v>
      </c>
      <c r="C413" s="214" t="s">
        <v>1524</v>
      </c>
      <c r="D413" s="214" t="s">
        <v>1507</v>
      </c>
      <c r="E413" s="106">
        <v>2278.48</v>
      </c>
    </row>
    <row r="414" spans="2:5">
      <c r="B414" s="76" t="s">
        <v>1543</v>
      </c>
      <c r="C414" s="214" t="s">
        <v>1508</v>
      </c>
      <c r="D414" s="214" t="s">
        <v>1507</v>
      </c>
      <c r="E414" s="106">
        <v>2289</v>
      </c>
    </row>
    <row r="415" spans="2:5">
      <c r="B415" s="76" t="s">
        <v>1526</v>
      </c>
      <c r="C415" s="214" t="s">
        <v>1515</v>
      </c>
      <c r="D415" s="214" t="s">
        <v>1507</v>
      </c>
      <c r="E415" s="106">
        <v>2308.46</v>
      </c>
    </row>
    <row r="416" spans="2:5">
      <c r="B416" s="76" t="s">
        <v>1534</v>
      </c>
      <c r="C416" s="214" t="s">
        <v>1515</v>
      </c>
      <c r="D416" s="214" t="s">
        <v>1507</v>
      </c>
      <c r="E416" s="106">
        <v>2320.5</v>
      </c>
    </row>
    <row r="417" spans="2:5">
      <c r="B417" s="76" t="s">
        <v>1537</v>
      </c>
      <c r="C417" s="214" t="s">
        <v>1517</v>
      </c>
      <c r="D417" s="214" t="s">
        <v>1507</v>
      </c>
      <c r="E417" s="106">
        <v>2320.5</v>
      </c>
    </row>
    <row r="418" spans="2:5">
      <c r="B418" s="76" t="s">
        <v>1543</v>
      </c>
      <c r="C418" s="214" t="s">
        <v>1511</v>
      </c>
      <c r="D418" s="214" t="s">
        <v>1507</v>
      </c>
      <c r="E418" s="106">
        <v>2328.5</v>
      </c>
    </row>
    <row r="419" spans="2:5">
      <c r="B419" s="76" t="s">
        <v>1522</v>
      </c>
      <c r="C419" s="214" t="s">
        <v>1515</v>
      </c>
      <c r="D419" s="214" t="s">
        <v>1548</v>
      </c>
      <c r="E419" s="106">
        <v>2360.9499999999998</v>
      </c>
    </row>
    <row r="420" spans="2:5">
      <c r="B420" s="76" t="s">
        <v>1512</v>
      </c>
      <c r="C420" s="214" t="s">
        <v>1519</v>
      </c>
      <c r="D420" s="214" t="s">
        <v>1507</v>
      </c>
      <c r="E420" s="106">
        <v>2373.5</v>
      </c>
    </row>
    <row r="421" spans="2:5">
      <c r="B421" s="76" t="s">
        <v>1527</v>
      </c>
      <c r="C421" s="214" t="s">
        <v>1515</v>
      </c>
      <c r="D421" s="214" t="s">
        <v>1507</v>
      </c>
      <c r="E421" s="106">
        <v>2397.85</v>
      </c>
    </row>
    <row r="422" spans="2:5">
      <c r="B422" s="76" t="s">
        <v>1532</v>
      </c>
      <c r="C422" s="214" t="s">
        <v>1517</v>
      </c>
      <c r="D422" s="214" t="s">
        <v>1507</v>
      </c>
      <c r="E422" s="106">
        <v>2426.34</v>
      </c>
    </row>
    <row r="423" spans="2:5" ht="25.5">
      <c r="B423" s="76" t="s">
        <v>1531</v>
      </c>
      <c r="C423" s="214" t="s">
        <v>1515</v>
      </c>
      <c r="D423" s="214" t="s">
        <v>1507</v>
      </c>
      <c r="E423" s="106">
        <v>2426.34</v>
      </c>
    </row>
    <row r="424" spans="2:5">
      <c r="B424" s="76" t="s">
        <v>1547</v>
      </c>
      <c r="C424" s="214" t="s">
        <v>1511</v>
      </c>
      <c r="D424" s="214" t="s">
        <v>1548</v>
      </c>
      <c r="E424" s="106">
        <v>2442.96</v>
      </c>
    </row>
    <row r="425" spans="2:5">
      <c r="B425" s="76" t="s">
        <v>1516</v>
      </c>
      <c r="C425" s="214" t="s">
        <v>1524</v>
      </c>
      <c r="D425" s="214" t="s">
        <v>1548</v>
      </c>
      <c r="E425" s="106">
        <v>2442.96</v>
      </c>
    </row>
    <row r="426" spans="2:5">
      <c r="B426" s="76" t="s">
        <v>1536</v>
      </c>
      <c r="C426" s="214" t="s">
        <v>1511</v>
      </c>
      <c r="D426" s="214" t="s">
        <v>1507</v>
      </c>
      <c r="E426" s="106">
        <v>2463</v>
      </c>
    </row>
    <row r="427" spans="2:5">
      <c r="B427" s="76" t="s">
        <v>1528</v>
      </c>
      <c r="C427" s="214" t="s">
        <v>1530</v>
      </c>
      <c r="D427" s="214" t="s">
        <v>1507</v>
      </c>
      <c r="E427" s="106">
        <v>2463</v>
      </c>
    </row>
    <row r="428" spans="2:5">
      <c r="B428" s="76" t="s">
        <v>1521</v>
      </c>
      <c r="C428" s="214" t="s">
        <v>1508</v>
      </c>
      <c r="D428" s="214" t="s">
        <v>1507</v>
      </c>
      <c r="E428" s="106">
        <v>2465.83</v>
      </c>
    </row>
    <row r="429" spans="2:5">
      <c r="B429" s="76" t="s">
        <v>1512</v>
      </c>
      <c r="C429" s="214" t="s">
        <v>1515</v>
      </c>
      <c r="D429" s="214" t="s">
        <v>1507</v>
      </c>
      <c r="E429" s="106">
        <v>2465.83</v>
      </c>
    </row>
    <row r="430" spans="2:5">
      <c r="B430" s="76" t="s">
        <v>1520</v>
      </c>
      <c r="C430" s="214" t="s">
        <v>1515</v>
      </c>
      <c r="D430" s="214" t="s">
        <v>1507</v>
      </c>
      <c r="E430" s="106">
        <v>2465.83</v>
      </c>
    </row>
    <row r="431" spans="2:5">
      <c r="B431" s="76" t="s">
        <v>1545</v>
      </c>
      <c r="C431" s="214" t="s">
        <v>1519</v>
      </c>
      <c r="D431" s="214" t="s">
        <v>1507</v>
      </c>
      <c r="E431" s="106">
        <v>2472.12</v>
      </c>
    </row>
    <row r="432" spans="2:5">
      <c r="B432" s="76" t="s">
        <v>1526</v>
      </c>
      <c r="C432" s="214" t="s">
        <v>1530</v>
      </c>
      <c r="D432" s="214" t="s">
        <v>1507</v>
      </c>
      <c r="E432" s="106">
        <v>2494.7999999999997</v>
      </c>
    </row>
    <row r="433" spans="2:5" ht="25.5">
      <c r="B433" s="76" t="s">
        <v>1531</v>
      </c>
      <c r="C433" s="214" t="s">
        <v>1511</v>
      </c>
      <c r="D433" s="214" t="s">
        <v>1507</v>
      </c>
      <c r="E433" s="106">
        <v>2501.2800000000002</v>
      </c>
    </row>
    <row r="434" spans="2:5">
      <c r="B434" s="76" t="s">
        <v>1546</v>
      </c>
      <c r="C434" s="214" t="s">
        <v>1524</v>
      </c>
      <c r="D434" s="214" t="s">
        <v>1507</v>
      </c>
      <c r="E434" s="106">
        <v>2514.7800000000002</v>
      </c>
    </row>
    <row r="435" spans="2:5">
      <c r="B435" s="76" t="s">
        <v>1544</v>
      </c>
      <c r="C435" s="214" t="s">
        <v>1511</v>
      </c>
      <c r="D435" s="214" t="s">
        <v>1507</v>
      </c>
      <c r="E435" s="106">
        <v>2563.6800000000003</v>
      </c>
    </row>
    <row r="436" spans="2:5">
      <c r="B436" s="76" t="s">
        <v>1542</v>
      </c>
      <c r="C436" s="214" t="s">
        <v>1530</v>
      </c>
      <c r="D436" s="214" t="s">
        <v>1507</v>
      </c>
      <c r="E436" s="106">
        <v>2563.6800000000003</v>
      </c>
    </row>
    <row r="437" spans="2:5">
      <c r="B437" s="76" t="s">
        <v>1533</v>
      </c>
      <c r="C437" s="214" t="s">
        <v>1515</v>
      </c>
      <c r="D437" s="214" t="s">
        <v>1507</v>
      </c>
      <c r="E437" s="106">
        <v>2585.94</v>
      </c>
    </row>
    <row r="438" spans="2:5">
      <c r="B438" s="76" t="s">
        <v>1536</v>
      </c>
      <c r="C438" s="214" t="s">
        <v>1508</v>
      </c>
      <c r="D438" s="214" t="s">
        <v>1507</v>
      </c>
      <c r="E438" s="106">
        <v>2585.94</v>
      </c>
    </row>
    <row r="439" spans="2:5">
      <c r="B439" s="76" t="s">
        <v>1542</v>
      </c>
      <c r="C439" s="214" t="s">
        <v>1517</v>
      </c>
      <c r="D439" s="214" t="s">
        <v>1507</v>
      </c>
      <c r="E439" s="106">
        <v>2586.15</v>
      </c>
    </row>
    <row r="440" spans="2:5">
      <c r="B440" s="76" t="s">
        <v>1532</v>
      </c>
      <c r="C440" s="214" t="s">
        <v>1508</v>
      </c>
      <c r="D440" s="214" t="s">
        <v>1507</v>
      </c>
      <c r="E440" s="106">
        <v>2586.15</v>
      </c>
    </row>
    <row r="441" spans="2:5">
      <c r="B441" s="76" t="s">
        <v>1542</v>
      </c>
      <c r="C441" s="214" t="s">
        <v>1511</v>
      </c>
      <c r="D441" s="214" t="s">
        <v>1507</v>
      </c>
      <c r="E441" s="106">
        <v>2607.92</v>
      </c>
    </row>
    <row r="442" spans="2:5">
      <c r="B442" s="76" t="s">
        <v>1534</v>
      </c>
      <c r="C442" s="214" t="s">
        <v>1530</v>
      </c>
      <c r="D442" s="214" t="s">
        <v>1507</v>
      </c>
      <c r="E442" s="106">
        <v>2607.92</v>
      </c>
    </row>
    <row r="443" spans="2:5">
      <c r="B443" s="76" t="s">
        <v>1522</v>
      </c>
      <c r="C443" s="214" t="s">
        <v>1517</v>
      </c>
      <c r="D443" s="214" t="s">
        <v>1507</v>
      </c>
      <c r="E443" s="106">
        <v>2609.46</v>
      </c>
    </row>
    <row r="444" spans="2:5">
      <c r="B444" s="76" t="s">
        <v>1516</v>
      </c>
      <c r="C444" s="214" t="s">
        <v>1519</v>
      </c>
      <c r="D444" s="214" t="s">
        <v>1507</v>
      </c>
      <c r="E444" s="106">
        <v>2619.54</v>
      </c>
    </row>
    <row r="445" spans="2:5">
      <c r="B445" s="76" t="s">
        <v>1509</v>
      </c>
      <c r="C445" s="214" t="s">
        <v>1517</v>
      </c>
      <c r="D445" s="214" t="s">
        <v>1507</v>
      </c>
      <c r="E445" s="106">
        <v>2639.4799999999996</v>
      </c>
    </row>
    <row r="446" spans="2:5">
      <c r="B446" s="76" t="s">
        <v>1541</v>
      </c>
      <c r="C446" s="214" t="s">
        <v>1511</v>
      </c>
      <c r="D446" s="214" t="s">
        <v>1548</v>
      </c>
      <c r="E446" s="106">
        <v>2668.8999999999996</v>
      </c>
    </row>
    <row r="447" spans="2:5">
      <c r="B447" s="76" t="s">
        <v>1532</v>
      </c>
      <c r="C447" s="214" t="s">
        <v>1519</v>
      </c>
      <c r="D447" s="214" t="s">
        <v>1507</v>
      </c>
      <c r="E447" s="106">
        <v>2670.07</v>
      </c>
    </row>
    <row r="448" spans="2:5">
      <c r="B448" s="76" t="s">
        <v>1514</v>
      </c>
      <c r="C448" s="214" t="s">
        <v>1508</v>
      </c>
      <c r="D448" s="214" t="s">
        <v>1507</v>
      </c>
      <c r="E448" s="106">
        <v>2701.02</v>
      </c>
    </row>
    <row r="449" spans="2:5">
      <c r="B449" s="76" t="s">
        <v>1534</v>
      </c>
      <c r="C449" s="214" t="s">
        <v>1517</v>
      </c>
      <c r="D449" s="214" t="s">
        <v>1507</v>
      </c>
      <c r="E449" s="106">
        <v>2701.02</v>
      </c>
    </row>
    <row r="450" spans="2:5">
      <c r="B450" s="76" t="s">
        <v>1512</v>
      </c>
      <c r="C450" s="214" t="s">
        <v>1515</v>
      </c>
      <c r="D450" s="214" t="s">
        <v>1507</v>
      </c>
      <c r="E450" s="106">
        <v>2701.02</v>
      </c>
    </row>
    <row r="451" spans="2:5">
      <c r="B451" s="76" t="s">
        <v>1509</v>
      </c>
      <c r="C451" s="214" t="s">
        <v>1519</v>
      </c>
      <c r="D451" s="214" t="s">
        <v>1507</v>
      </c>
      <c r="E451" s="106">
        <v>2701.02</v>
      </c>
    </row>
    <row r="452" spans="2:5">
      <c r="B452" s="76" t="s">
        <v>1516</v>
      </c>
      <c r="C452" s="214" t="s">
        <v>1508</v>
      </c>
      <c r="D452" s="214" t="s">
        <v>1507</v>
      </c>
      <c r="E452" s="106">
        <v>2709.08</v>
      </c>
    </row>
    <row r="453" spans="2:5">
      <c r="B453" s="76" t="s">
        <v>1539</v>
      </c>
      <c r="C453" s="214" t="s">
        <v>1508</v>
      </c>
      <c r="D453" s="214" t="s">
        <v>1507</v>
      </c>
      <c r="E453" s="106">
        <v>2709.08</v>
      </c>
    </row>
    <row r="454" spans="2:5">
      <c r="B454" s="76" t="s">
        <v>1533</v>
      </c>
      <c r="C454" s="214" t="s">
        <v>1515</v>
      </c>
      <c r="D454" s="214" t="s">
        <v>1507</v>
      </c>
      <c r="E454" s="106">
        <v>2709.08</v>
      </c>
    </row>
    <row r="455" spans="2:5">
      <c r="B455" s="76" t="s">
        <v>1543</v>
      </c>
      <c r="C455" s="214" t="s">
        <v>1511</v>
      </c>
      <c r="D455" s="214" t="s">
        <v>1507</v>
      </c>
      <c r="E455" s="106">
        <v>2709.3</v>
      </c>
    </row>
    <row r="456" spans="2:5">
      <c r="B456" s="76" t="s">
        <v>1523</v>
      </c>
      <c r="C456" s="214" t="s">
        <v>1515</v>
      </c>
      <c r="D456" s="214" t="s">
        <v>1507</v>
      </c>
      <c r="E456" s="106">
        <v>2709.3</v>
      </c>
    </row>
    <row r="457" spans="2:5">
      <c r="B457" s="76" t="s">
        <v>1545</v>
      </c>
      <c r="C457" s="214" t="s">
        <v>1508</v>
      </c>
      <c r="D457" s="214" t="s">
        <v>1507</v>
      </c>
      <c r="E457" s="106">
        <v>2709.3</v>
      </c>
    </row>
    <row r="458" spans="2:5">
      <c r="B458" s="76" t="s">
        <v>1541</v>
      </c>
      <c r="C458" s="214" t="s">
        <v>1511</v>
      </c>
      <c r="D458" s="214" t="s">
        <v>1507</v>
      </c>
      <c r="E458" s="106">
        <v>2728.18</v>
      </c>
    </row>
    <row r="459" spans="2:5">
      <c r="B459" s="76" t="s">
        <v>1543</v>
      </c>
      <c r="C459" s="214" t="s">
        <v>1530</v>
      </c>
      <c r="D459" s="214" t="s">
        <v>1507</v>
      </c>
      <c r="E459" s="106">
        <v>2746.8</v>
      </c>
    </row>
    <row r="460" spans="2:5">
      <c r="B460" s="76" t="s">
        <v>1522</v>
      </c>
      <c r="C460" s="214" t="s">
        <v>1508</v>
      </c>
      <c r="D460" s="214" t="s">
        <v>1507</v>
      </c>
      <c r="E460" s="106">
        <v>2758.16</v>
      </c>
    </row>
    <row r="461" spans="2:5">
      <c r="B461" s="76" t="s">
        <v>1539</v>
      </c>
      <c r="C461" s="214" t="s">
        <v>1530</v>
      </c>
      <c r="D461" s="214" t="s">
        <v>1507</v>
      </c>
      <c r="E461" s="106">
        <v>2758.16</v>
      </c>
    </row>
    <row r="462" spans="2:5">
      <c r="B462" s="76" t="s">
        <v>1520</v>
      </c>
      <c r="C462" s="214" t="s">
        <v>1517</v>
      </c>
      <c r="D462" s="214" t="s">
        <v>1507</v>
      </c>
      <c r="E462" s="106">
        <v>2758.16</v>
      </c>
    </row>
    <row r="463" spans="2:5">
      <c r="B463" s="76" t="s">
        <v>1541</v>
      </c>
      <c r="C463" s="214" t="s">
        <v>1530</v>
      </c>
      <c r="D463" s="214" t="s">
        <v>1507</v>
      </c>
      <c r="E463" s="106">
        <v>2779.2000000000003</v>
      </c>
    </row>
    <row r="464" spans="2:5">
      <c r="B464" s="76" t="s">
        <v>1544</v>
      </c>
      <c r="C464" s="214" t="s">
        <v>1519</v>
      </c>
      <c r="D464" s="214" t="s">
        <v>1507</v>
      </c>
      <c r="E464" s="106">
        <v>2779.2000000000003</v>
      </c>
    </row>
    <row r="465" spans="2:5">
      <c r="B465" s="76" t="s">
        <v>1528</v>
      </c>
      <c r="C465" s="214" t="s">
        <v>1530</v>
      </c>
      <c r="D465" s="214" t="s">
        <v>1507</v>
      </c>
      <c r="E465" s="106">
        <v>2784.6</v>
      </c>
    </row>
    <row r="466" spans="2:5">
      <c r="B466" s="76" t="s">
        <v>1518</v>
      </c>
      <c r="C466" s="214" t="s">
        <v>1508</v>
      </c>
      <c r="D466" s="214" t="s">
        <v>1507</v>
      </c>
      <c r="E466" s="106">
        <v>2788.14</v>
      </c>
    </row>
    <row r="467" spans="2:5">
      <c r="B467" s="76" t="s">
        <v>1518</v>
      </c>
      <c r="C467" s="214" t="s">
        <v>1524</v>
      </c>
      <c r="D467" s="214" t="s">
        <v>1507</v>
      </c>
      <c r="E467" s="106">
        <v>2794.2</v>
      </c>
    </row>
    <row r="468" spans="2:5">
      <c r="B468" s="76" t="s">
        <v>1542</v>
      </c>
      <c r="C468" s="214" t="s">
        <v>1517</v>
      </c>
      <c r="D468" s="214" t="s">
        <v>1507</v>
      </c>
      <c r="E468" s="106">
        <v>2794.2</v>
      </c>
    </row>
    <row r="469" spans="2:5">
      <c r="B469" s="76" t="s">
        <v>1516</v>
      </c>
      <c r="C469" s="214" t="s">
        <v>1530</v>
      </c>
      <c r="D469" s="214" t="s">
        <v>1507</v>
      </c>
      <c r="E469" s="106">
        <v>2794.2</v>
      </c>
    </row>
    <row r="470" spans="2:5">
      <c r="B470" s="76" t="s">
        <v>1525</v>
      </c>
      <c r="C470" s="214" t="s">
        <v>1519</v>
      </c>
      <c r="D470" s="214" t="s">
        <v>1507</v>
      </c>
      <c r="E470" s="106">
        <v>2794.2</v>
      </c>
    </row>
    <row r="471" spans="2:5">
      <c r="B471" s="76" t="s">
        <v>1544</v>
      </c>
      <c r="C471" s="214" t="s">
        <v>1515</v>
      </c>
      <c r="D471" s="214" t="s">
        <v>1507</v>
      </c>
      <c r="E471" s="106">
        <v>2810.6</v>
      </c>
    </row>
    <row r="472" spans="2:5">
      <c r="B472" s="76" t="s">
        <v>1528</v>
      </c>
      <c r="C472" s="214" t="s">
        <v>1517</v>
      </c>
      <c r="D472" s="214" t="s">
        <v>1507</v>
      </c>
      <c r="E472" s="106">
        <v>2810.6</v>
      </c>
    </row>
    <row r="473" spans="2:5">
      <c r="B473" s="76" t="s">
        <v>1522</v>
      </c>
      <c r="C473" s="214" t="s">
        <v>1524</v>
      </c>
      <c r="D473" s="214" t="s">
        <v>1507</v>
      </c>
      <c r="E473" s="106">
        <v>2813.58</v>
      </c>
    </row>
    <row r="474" spans="2:5">
      <c r="B474" s="76" t="s">
        <v>1539</v>
      </c>
      <c r="C474" s="214" t="s">
        <v>1515</v>
      </c>
      <c r="D474" s="214" t="s">
        <v>1507</v>
      </c>
      <c r="E474" s="106">
        <v>2818.12</v>
      </c>
    </row>
    <row r="475" spans="2:5">
      <c r="B475" s="76" t="s">
        <v>1538</v>
      </c>
      <c r="C475" s="214" t="s">
        <v>1524</v>
      </c>
      <c r="D475" s="214" t="s">
        <v>1507</v>
      </c>
      <c r="E475" s="106">
        <v>2832.22</v>
      </c>
    </row>
    <row r="476" spans="2:5">
      <c r="B476" s="76" t="s">
        <v>1520</v>
      </c>
      <c r="C476" s="214" t="s">
        <v>1511</v>
      </c>
      <c r="D476" s="214" t="s">
        <v>1507</v>
      </c>
      <c r="E476" s="106">
        <v>2832.22</v>
      </c>
    </row>
    <row r="477" spans="2:5">
      <c r="B477" s="76" t="s">
        <v>1541</v>
      </c>
      <c r="C477" s="214" t="s">
        <v>1515</v>
      </c>
      <c r="D477" s="214" t="s">
        <v>1507</v>
      </c>
      <c r="E477" s="106">
        <v>2832.22</v>
      </c>
    </row>
    <row r="478" spans="2:5">
      <c r="B478" s="76" t="s">
        <v>1525</v>
      </c>
      <c r="C478" s="214" t="s">
        <v>1519</v>
      </c>
      <c r="D478" s="214" t="s">
        <v>1507</v>
      </c>
      <c r="E478" s="106">
        <v>2832.4500000000003</v>
      </c>
    </row>
    <row r="479" spans="2:5">
      <c r="B479" s="76" t="s">
        <v>1546</v>
      </c>
      <c r="C479" s="214" t="s">
        <v>1530</v>
      </c>
      <c r="D479" s="214" t="s">
        <v>1507</v>
      </c>
      <c r="E479" s="106">
        <v>2832.4500000000003</v>
      </c>
    </row>
    <row r="480" spans="2:5">
      <c r="B480" s="76" t="s">
        <v>1516</v>
      </c>
      <c r="C480" s="214" t="s">
        <v>1530</v>
      </c>
      <c r="D480" s="214" t="s">
        <v>1507</v>
      </c>
      <c r="E480" s="106">
        <v>2848.1</v>
      </c>
    </row>
    <row r="481" spans="2:5">
      <c r="B481" s="76" t="s">
        <v>1543</v>
      </c>
      <c r="C481" s="214" t="s">
        <v>1517</v>
      </c>
      <c r="D481" s="214" t="s">
        <v>1507</v>
      </c>
      <c r="E481" s="106">
        <v>2887.34</v>
      </c>
    </row>
    <row r="482" spans="2:5">
      <c r="B482" s="76" t="s">
        <v>1516</v>
      </c>
      <c r="C482" s="214" t="s">
        <v>1530</v>
      </c>
      <c r="D482" s="214" t="s">
        <v>1507</v>
      </c>
      <c r="E482" s="106">
        <v>2893.79</v>
      </c>
    </row>
    <row r="483" spans="2:5">
      <c r="B483" s="76" t="s">
        <v>1539</v>
      </c>
      <c r="C483" s="214" t="s">
        <v>1511</v>
      </c>
      <c r="D483" s="214" t="s">
        <v>1507</v>
      </c>
      <c r="E483" s="106">
        <v>2893.79</v>
      </c>
    </row>
    <row r="484" spans="2:5">
      <c r="B484" s="76" t="s">
        <v>1518</v>
      </c>
      <c r="C484" s="214" t="s">
        <v>1515</v>
      </c>
      <c r="D484" s="214" t="s">
        <v>1507</v>
      </c>
      <c r="E484" s="106">
        <v>2908.06</v>
      </c>
    </row>
    <row r="485" spans="2:5">
      <c r="B485" s="76" t="s">
        <v>1547</v>
      </c>
      <c r="C485" s="214" t="s">
        <v>1511</v>
      </c>
      <c r="D485" s="214" t="s">
        <v>1507</v>
      </c>
      <c r="E485" s="106">
        <v>2918.1600000000003</v>
      </c>
    </row>
    <row r="486" spans="2:5">
      <c r="B486" s="76" t="s">
        <v>1523</v>
      </c>
      <c r="C486" s="214" t="s">
        <v>1517</v>
      </c>
      <c r="D486" s="214" t="s">
        <v>1507</v>
      </c>
      <c r="E486" s="106">
        <v>2918.1600000000003</v>
      </c>
    </row>
    <row r="487" spans="2:5">
      <c r="B487" s="76" t="s">
        <v>1547</v>
      </c>
      <c r="C487" s="214" t="s">
        <v>1508</v>
      </c>
      <c r="D487" s="214" t="s">
        <v>1507</v>
      </c>
      <c r="E487" s="106">
        <v>2918.1600000000003</v>
      </c>
    </row>
    <row r="488" spans="2:5">
      <c r="B488" s="76" t="s">
        <v>1547</v>
      </c>
      <c r="C488" s="214" t="s">
        <v>1519</v>
      </c>
      <c r="D488" s="214" t="s">
        <v>1507</v>
      </c>
      <c r="E488" s="106">
        <v>2929.92</v>
      </c>
    </row>
    <row r="489" spans="2:5">
      <c r="B489" s="76" t="s">
        <v>1533</v>
      </c>
      <c r="C489" s="214" t="s">
        <v>1508</v>
      </c>
      <c r="D489" s="214" t="s">
        <v>1507</v>
      </c>
      <c r="E489" s="106">
        <v>2951.13</v>
      </c>
    </row>
    <row r="490" spans="2:5">
      <c r="B490" s="76" t="s">
        <v>1520</v>
      </c>
      <c r="C490" s="214" t="s">
        <v>1508</v>
      </c>
      <c r="D490" s="214" t="s">
        <v>1507</v>
      </c>
      <c r="E490" s="106">
        <v>2955.6000000000004</v>
      </c>
    </row>
    <row r="491" spans="2:5" ht="25.5">
      <c r="B491" s="76" t="s">
        <v>1531</v>
      </c>
      <c r="C491" s="214" t="s">
        <v>1519</v>
      </c>
      <c r="D491" s="214" t="s">
        <v>1507</v>
      </c>
      <c r="E491" s="106">
        <v>2955.6000000000004</v>
      </c>
    </row>
    <row r="492" spans="2:5">
      <c r="B492" s="76" t="s">
        <v>1528</v>
      </c>
      <c r="C492" s="214" t="s">
        <v>1508</v>
      </c>
      <c r="D492" s="214" t="s">
        <v>1507</v>
      </c>
      <c r="E492" s="106">
        <v>2955.6000000000004</v>
      </c>
    </row>
    <row r="493" spans="2:5">
      <c r="B493" s="76" t="s">
        <v>1514</v>
      </c>
      <c r="C493" s="214" t="s">
        <v>1530</v>
      </c>
      <c r="D493" s="214" t="s">
        <v>1507</v>
      </c>
      <c r="E493" s="106">
        <v>2955.6000000000004</v>
      </c>
    </row>
    <row r="494" spans="2:5">
      <c r="B494" s="76" t="s">
        <v>1540</v>
      </c>
      <c r="C494" s="214" t="s">
        <v>1517</v>
      </c>
      <c r="D494" s="214" t="s">
        <v>1507</v>
      </c>
      <c r="E494" s="106">
        <v>2955.6000000000004</v>
      </c>
    </row>
    <row r="495" spans="2:5">
      <c r="B495" s="76" t="s">
        <v>1538</v>
      </c>
      <c r="C495" s="214" t="s">
        <v>1515</v>
      </c>
      <c r="D495" s="214" t="s">
        <v>1507</v>
      </c>
      <c r="E495" s="106">
        <v>2955.6000000000004</v>
      </c>
    </row>
    <row r="496" spans="2:5">
      <c r="B496" s="76" t="s">
        <v>1541</v>
      </c>
      <c r="C496" s="214" t="s">
        <v>1508</v>
      </c>
      <c r="D496" s="214" t="s">
        <v>1507</v>
      </c>
      <c r="E496" s="106">
        <v>2975.7000000000003</v>
      </c>
    </row>
    <row r="497" spans="2:5">
      <c r="B497" s="76" t="s">
        <v>1544</v>
      </c>
      <c r="C497" s="214" t="s">
        <v>1517</v>
      </c>
      <c r="D497" s="214" t="s">
        <v>1507</v>
      </c>
      <c r="E497" s="106">
        <v>2975.7000000000003</v>
      </c>
    </row>
    <row r="498" spans="2:5">
      <c r="B498" s="76" t="s">
        <v>1540</v>
      </c>
      <c r="C498" s="214" t="s">
        <v>1515</v>
      </c>
      <c r="D498" s="214" t="s">
        <v>1507</v>
      </c>
      <c r="E498" s="106">
        <v>3016.6499999999996</v>
      </c>
    </row>
    <row r="499" spans="2:5">
      <c r="B499" s="76" t="s">
        <v>1527</v>
      </c>
      <c r="C499" s="214" t="s">
        <v>1524</v>
      </c>
      <c r="D499" s="214" t="s">
        <v>1507</v>
      </c>
      <c r="E499" s="106">
        <v>3016.6499999999996</v>
      </c>
    </row>
    <row r="500" spans="2:5">
      <c r="B500" s="76" t="s">
        <v>1529</v>
      </c>
      <c r="C500" s="214" t="s">
        <v>1517</v>
      </c>
      <c r="D500" s="214" t="s">
        <v>1507</v>
      </c>
      <c r="E500" s="106">
        <v>3016.6499999999996</v>
      </c>
    </row>
    <row r="501" spans="2:5">
      <c r="B501" s="76" t="s">
        <v>1529</v>
      </c>
      <c r="C501" s="214" t="s">
        <v>1519</v>
      </c>
      <c r="D501" s="214" t="s">
        <v>1507</v>
      </c>
      <c r="E501" s="106">
        <v>3021.48</v>
      </c>
    </row>
    <row r="502" spans="2:5" ht="25.5">
      <c r="B502" s="76" t="s">
        <v>1531</v>
      </c>
      <c r="C502" s="214" t="s">
        <v>1511</v>
      </c>
      <c r="D502" s="214" t="s">
        <v>1507</v>
      </c>
      <c r="E502" s="106">
        <v>3027.98</v>
      </c>
    </row>
    <row r="503" spans="2:5">
      <c r="B503" s="76" t="s">
        <v>1525</v>
      </c>
      <c r="C503" s="214" t="s">
        <v>1517</v>
      </c>
      <c r="D503" s="214" t="s">
        <v>1507</v>
      </c>
      <c r="E503" s="106">
        <v>3057.96</v>
      </c>
    </row>
    <row r="504" spans="2:5">
      <c r="B504" s="76" t="s">
        <v>1545</v>
      </c>
      <c r="C504" s="214" t="s">
        <v>1517</v>
      </c>
      <c r="D504" s="214" t="s">
        <v>1507</v>
      </c>
      <c r="E504" s="106">
        <v>3057.96</v>
      </c>
    </row>
    <row r="505" spans="2:5">
      <c r="B505" s="76" t="s">
        <v>1536</v>
      </c>
      <c r="C505" s="214" t="s">
        <v>1519</v>
      </c>
      <c r="D505" s="214" t="s">
        <v>1507</v>
      </c>
      <c r="E505" s="106">
        <v>3057.96</v>
      </c>
    </row>
    <row r="506" spans="2:5">
      <c r="B506" s="76" t="s">
        <v>1510</v>
      </c>
      <c r="C506" s="214" t="s">
        <v>1517</v>
      </c>
      <c r="D506" s="214" t="s">
        <v>1507</v>
      </c>
      <c r="E506" s="106">
        <v>3067.26</v>
      </c>
    </row>
    <row r="507" spans="2:5">
      <c r="B507" s="76" t="s">
        <v>1544</v>
      </c>
      <c r="C507" s="214" t="s">
        <v>1530</v>
      </c>
      <c r="D507" s="214" t="s">
        <v>1507</v>
      </c>
      <c r="E507" s="106">
        <v>3073.62</v>
      </c>
    </row>
    <row r="508" spans="2:5">
      <c r="B508" s="76" t="s">
        <v>1520</v>
      </c>
      <c r="C508" s="214" t="s">
        <v>1530</v>
      </c>
      <c r="D508" s="214" t="s">
        <v>1507</v>
      </c>
      <c r="E508" s="106">
        <v>3094</v>
      </c>
    </row>
    <row r="509" spans="2:5">
      <c r="B509" s="76" t="s">
        <v>1544</v>
      </c>
      <c r="C509" s="214" t="s">
        <v>1517</v>
      </c>
      <c r="D509" s="214" t="s">
        <v>1507</v>
      </c>
      <c r="E509" s="106">
        <v>3094</v>
      </c>
    </row>
    <row r="510" spans="2:5">
      <c r="B510" s="76" t="s">
        <v>1516</v>
      </c>
      <c r="C510" s="214" t="s">
        <v>1530</v>
      </c>
      <c r="D510" s="214" t="s">
        <v>1507</v>
      </c>
      <c r="E510" s="106">
        <v>3094</v>
      </c>
    </row>
    <row r="511" spans="2:5">
      <c r="B511" s="76" t="s">
        <v>1540</v>
      </c>
      <c r="C511" s="214" t="s">
        <v>1530</v>
      </c>
      <c r="D511" s="214" t="s">
        <v>1507</v>
      </c>
      <c r="E511" s="106">
        <v>3094</v>
      </c>
    </row>
    <row r="512" spans="2:5">
      <c r="B512" s="76" t="s">
        <v>1532</v>
      </c>
      <c r="C512" s="214" t="s">
        <v>1524</v>
      </c>
      <c r="D512" s="214" t="s">
        <v>1507</v>
      </c>
      <c r="E512" s="106">
        <v>3171.35</v>
      </c>
    </row>
    <row r="513" spans="2:5">
      <c r="B513" s="76" t="s">
        <v>1526</v>
      </c>
      <c r="C513" s="214" t="s">
        <v>1511</v>
      </c>
      <c r="D513" s="214" t="s">
        <v>1507</v>
      </c>
      <c r="E513" s="106">
        <v>3171.35</v>
      </c>
    </row>
    <row r="514" spans="2:5">
      <c r="B514" s="76" t="s">
        <v>1539</v>
      </c>
      <c r="C514" s="214" t="s">
        <v>1511</v>
      </c>
      <c r="D514" s="214" t="s">
        <v>1507</v>
      </c>
      <c r="E514" s="106">
        <v>3201.64</v>
      </c>
    </row>
    <row r="515" spans="2:5">
      <c r="B515" s="76" t="s">
        <v>1539</v>
      </c>
      <c r="C515" s="214" t="s">
        <v>1517</v>
      </c>
      <c r="D515" s="214" t="s">
        <v>1507</v>
      </c>
      <c r="E515" s="106">
        <v>3201.64</v>
      </c>
    </row>
    <row r="516" spans="2:5">
      <c r="B516" s="76" t="s">
        <v>1535</v>
      </c>
      <c r="C516" s="214" t="s">
        <v>1511</v>
      </c>
      <c r="D516" s="214" t="s">
        <v>1507</v>
      </c>
      <c r="E516" s="106">
        <v>3201.64</v>
      </c>
    </row>
    <row r="517" spans="2:5">
      <c r="B517" s="76" t="s">
        <v>1527</v>
      </c>
      <c r="C517" s="214" t="s">
        <v>1515</v>
      </c>
      <c r="D517" s="214" t="s">
        <v>1507</v>
      </c>
      <c r="E517" s="106">
        <v>3201.64</v>
      </c>
    </row>
    <row r="518" spans="2:5">
      <c r="B518" s="76" t="s">
        <v>1538</v>
      </c>
      <c r="C518" s="214" t="s">
        <v>1519</v>
      </c>
      <c r="D518" s="214" t="s">
        <v>1507</v>
      </c>
      <c r="E518" s="106">
        <v>3201.9</v>
      </c>
    </row>
    <row r="519" spans="2:5">
      <c r="B519" s="76" t="s">
        <v>1512</v>
      </c>
      <c r="C519" s="214" t="s">
        <v>1515</v>
      </c>
      <c r="D519" s="214" t="s">
        <v>1507</v>
      </c>
      <c r="E519" s="106">
        <v>3232.19</v>
      </c>
    </row>
    <row r="520" spans="2:5">
      <c r="B520" s="76" t="s">
        <v>1545</v>
      </c>
      <c r="C520" s="214" t="s">
        <v>1517</v>
      </c>
      <c r="D520" s="214" t="s">
        <v>1507</v>
      </c>
      <c r="E520" s="106">
        <v>3232.19</v>
      </c>
    </row>
    <row r="521" spans="2:5">
      <c r="B521" s="76" t="s">
        <v>1510</v>
      </c>
      <c r="C521" s="214" t="s">
        <v>1524</v>
      </c>
      <c r="D521" s="214" t="s">
        <v>1507</v>
      </c>
      <c r="E521" s="106">
        <v>3232.19</v>
      </c>
    </row>
    <row r="522" spans="2:5">
      <c r="B522" s="76" t="s">
        <v>1535</v>
      </c>
      <c r="C522" s="214" t="s">
        <v>1508</v>
      </c>
      <c r="D522" s="214" t="s">
        <v>1507</v>
      </c>
      <c r="E522" s="106">
        <v>3232.19</v>
      </c>
    </row>
    <row r="523" spans="2:5">
      <c r="B523" s="76" t="s">
        <v>1518</v>
      </c>
      <c r="C523" s="214" t="s">
        <v>1508</v>
      </c>
      <c r="D523" s="214" t="s">
        <v>1507</v>
      </c>
      <c r="E523" s="106">
        <v>3250.38</v>
      </c>
    </row>
    <row r="524" spans="2:5">
      <c r="B524" s="76" t="s">
        <v>1520</v>
      </c>
      <c r="C524" s="214" t="s">
        <v>1508</v>
      </c>
      <c r="D524" s="214" t="s">
        <v>1507</v>
      </c>
      <c r="E524" s="106">
        <v>3250.38</v>
      </c>
    </row>
    <row r="525" spans="2:5">
      <c r="B525" s="76" t="s">
        <v>1516</v>
      </c>
      <c r="C525" s="214" t="s">
        <v>1508</v>
      </c>
      <c r="D525" s="214" t="s">
        <v>1507</v>
      </c>
      <c r="E525" s="106">
        <v>3259.9</v>
      </c>
    </row>
    <row r="526" spans="2:5">
      <c r="B526" s="76" t="s">
        <v>1536</v>
      </c>
      <c r="C526" s="214" t="s">
        <v>1515</v>
      </c>
      <c r="D526" s="214" t="s">
        <v>1507</v>
      </c>
      <c r="E526" s="106">
        <v>3282.51</v>
      </c>
    </row>
    <row r="527" spans="2:5">
      <c r="B527" s="76" t="s">
        <v>1534</v>
      </c>
      <c r="C527" s="214" t="s">
        <v>1511</v>
      </c>
      <c r="D527" s="214" t="s">
        <v>1507</v>
      </c>
      <c r="E527" s="106">
        <v>3335.04</v>
      </c>
    </row>
    <row r="528" spans="2:5">
      <c r="B528" s="76" t="s">
        <v>1522</v>
      </c>
      <c r="C528" s="214" t="s">
        <v>1511</v>
      </c>
      <c r="D528" s="214" t="s">
        <v>1507</v>
      </c>
      <c r="E528" s="106">
        <v>3335.04</v>
      </c>
    </row>
    <row r="529" spans="2:5">
      <c r="B529" s="76" t="s">
        <v>1516</v>
      </c>
      <c r="C529" s="214" t="s">
        <v>1524</v>
      </c>
      <c r="D529" s="214" t="s">
        <v>1507</v>
      </c>
      <c r="E529" s="106">
        <v>3335.04</v>
      </c>
    </row>
    <row r="530" spans="2:5">
      <c r="B530" s="76" t="s">
        <v>1541</v>
      </c>
      <c r="C530" s="214" t="s">
        <v>1508</v>
      </c>
      <c r="D530" s="214" t="s">
        <v>1507</v>
      </c>
      <c r="E530" s="106">
        <v>3353.04</v>
      </c>
    </row>
    <row r="531" spans="2:5">
      <c r="B531" s="76" t="s">
        <v>1543</v>
      </c>
      <c r="C531" s="214" t="s">
        <v>1515</v>
      </c>
      <c r="D531" s="214" t="s">
        <v>1507</v>
      </c>
      <c r="E531" s="106">
        <v>3353.04</v>
      </c>
    </row>
    <row r="532" spans="2:5" ht="25.5">
      <c r="B532" s="76" t="s">
        <v>1531</v>
      </c>
      <c r="C532" s="214" t="s">
        <v>1519</v>
      </c>
      <c r="D532" s="214" t="s">
        <v>1507</v>
      </c>
      <c r="E532" s="106">
        <v>3372.7200000000003</v>
      </c>
    </row>
    <row r="533" spans="2:5">
      <c r="B533" s="76" t="s">
        <v>1543</v>
      </c>
      <c r="C533" s="214" t="s">
        <v>1508</v>
      </c>
      <c r="D533" s="214" t="s">
        <v>1507</v>
      </c>
      <c r="E533" s="106">
        <v>3372.7200000000003</v>
      </c>
    </row>
    <row r="534" spans="2:5">
      <c r="B534" s="76" t="s">
        <v>1547</v>
      </c>
      <c r="C534" s="214" t="s">
        <v>1530</v>
      </c>
      <c r="D534" s="214" t="s">
        <v>1507</v>
      </c>
      <c r="E534" s="106">
        <v>3372.7200000000003</v>
      </c>
    </row>
    <row r="535" spans="2:5" ht="25.5">
      <c r="B535" s="76" t="s">
        <v>1531</v>
      </c>
      <c r="C535" s="214" t="s">
        <v>1515</v>
      </c>
      <c r="D535" s="214" t="s">
        <v>1507</v>
      </c>
      <c r="E535" s="106">
        <v>3372.7200000000003</v>
      </c>
    </row>
    <row r="536" spans="2:5">
      <c r="B536" s="76" t="s">
        <v>1521</v>
      </c>
      <c r="C536" s="214" t="s">
        <v>1530</v>
      </c>
      <c r="D536" s="214" t="s">
        <v>1507</v>
      </c>
      <c r="E536" s="106">
        <v>3403.3999999999996</v>
      </c>
    </row>
    <row r="537" spans="2:5">
      <c r="B537" s="76" t="s">
        <v>1522</v>
      </c>
      <c r="C537" s="214" t="s">
        <v>1515</v>
      </c>
      <c r="D537" s="214" t="s">
        <v>1507</v>
      </c>
      <c r="E537" s="106">
        <v>3403.3999999999996</v>
      </c>
    </row>
    <row r="538" spans="2:5">
      <c r="B538" s="76" t="s">
        <v>1545</v>
      </c>
      <c r="C538" s="214" t="s">
        <v>1530</v>
      </c>
      <c r="D538" s="214" t="s">
        <v>1507</v>
      </c>
      <c r="E538" s="106">
        <v>3433.5</v>
      </c>
    </row>
    <row r="539" spans="2:5">
      <c r="B539" s="76" t="s">
        <v>1529</v>
      </c>
      <c r="C539" s="214" t="s">
        <v>1517</v>
      </c>
      <c r="D539" s="214" t="s">
        <v>1507</v>
      </c>
      <c r="E539" s="106">
        <v>3447.92</v>
      </c>
    </row>
    <row r="540" spans="2:5">
      <c r="B540" s="76" t="s">
        <v>1516</v>
      </c>
      <c r="C540" s="214" t="s">
        <v>1524</v>
      </c>
      <c r="D540" s="214" t="s">
        <v>1548</v>
      </c>
      <c r="E540" s="106">
        <v>3456.6400000000003</v>
      </c>
    </row>
    <row r="541" spans="2:5">
      <c r="B541" s="76" t="s">
        <v>1525</v>
      </c>
      <c r="C541" s="214" t="s">
        <v>1524</v>
      </c>
      <c r="D541" s="214" t="s">
        <v>1507</v>
      </c>
      <c r="E541" s="106">
        <v>3474</v>
      </c>
    </row>
    <row r="542" spans="2:5">
      <c r="B542" s="76" t="s">
        <v>1523</v>
      </c>
      <c r="C542" s="214" t="s">
        <v>1519</v>
      </c>
      <c r="D542" s="214" t="s">
        <v>1507</v>
      </c>
      <c r="E542" s="106">
        <v>3474</v>
      </c>
    </row>
    <row r="543" spans="2:5">
      <c r="B543" s="76" t="s">
        <v>1523</v>
      </c>
      <c r="C543" s="214" t="s">
        <v>1524</v>
      </c>
      <c r="D543" s="214" t="s">
        <v>1507</v>
      </c>
      <c r="E543" s="106">
        <v>3513.25</v>
      </c>
    </row>
    <row r="544" spans="2:5">
      <c r="B544" s="76" t="s">
        <v>1516</v>
      </c>
      <c r="C544" s="214" t="s">
        <v>1519</v>
      </c>
      <c r="D544" s="214" t="s">
        <v>1507</v>
      </c>
      <c r="E544" s="106">
        <v>3513.25</v>
      </c>
    </row>
    <row r="545" spans="2:5" ht="25.5">
      <c r="B545" s="76" t="s">
        <v>1531</v>
      </c>
      <c r="C545" s="214" t="s">
        <v>1515</v>
      </c>
      <c r="D545" s="214" t="s">
        <v>1507</v>
      </c>
      <c r="E545" s="106">
        <v>3539.32</v>
      </c>
    </row>
    <row r="546" spans="2:5">
      <c r="B546" s="76" t="s">
        <v>1533</v>
      </c>
      <c r="C546" s="214" t="s">
        <v>1524</v>
      </c>
      <c r="D546" s="214" t="s">
        <v>1507</v>
      </c>
      <c r="E546" s="106">
        <v>3539.32</v>
      </c>
    </row>
    <row r="547" spans="2:5">
      <c r="B547" s="76" t="s">
        <v>1520</v>
      </c>
      <c r="C547" s="214" t="s">
        <v>1515</v>
      </c>
      <c r="D547" s="214" t="s">
        <v>1507</v>
      </c>
      <c r="E547" s="106">
        <v>3539.32</v>
      </c>
    </row>
    <row r="548" spans="2:5">
      <c r="B548" s="76" t="s">
        <v>1537</v>
      </c>
      <c r="C548" s="214" t="s">
        <v>1519</v>
      </c>
      <c r="D548" s="214" t="s">
        <v>1507</v>
      </c>
      <c r="E548" s="106">
        <v>3612.96</v>
      </c>
    </row>
    <row r="549" spans="2:5">
      <c r="B549" s="76" t="s">
        <v>1516</v>
      </c>
      <c r="C549" s="214" t="s">
        <v>1508</v>
      </c>
      <c r="D549" s="214" t="s">
        <v>1507</v>
      </c>
      <c r="E549" s="106">
        <v>3616.62</v>
      </c>
    </row>
    <row r="550" spans="2:5">
      <c r="B550" s="76" t="s">
        <v>1546</v>
      </c>
      <c r="C550" s="214" t="s">
        <v>1524</v>
      </c>
      <c r="D550" s="214" t="s">
        <v>1507</v>
      </c>
      <c r="E550" s="106">
        <v>3635.45</v>
      </c>
    </row>
    <row r="551" spans="2:5">
      <c r="B551" s="76" t="s">
        <v>1510</v>
      </c>
      <c r="C551" s="214" t="s">
        <v>1524</v>
      </c>
      <c r="D551" s="214" t="s">
        <v>1507</v>
      </c>
      <c r="E551" s="106">
        <v>3694.5</v>
      </c>
    </row>
    <row r="552" spans="2:5">
      <c r="B552" s="76" t="s">
        <v>1528</v>
      </c>
      <c r="C552" s="214" t="s">
        <v>1511</v>
      </c>
      <c r="D552" s="214" t="s">
        <v>1507</v>
      </c>
      <c r="E552" s="106">
        <v>3694.5</v>
      </c>
    </row>
    <row r="553" spans="2:5" ht="25.5">
      <c r="B553" s="76" t="s">
        <v>1531</v>
      </c>
      <c r="C553" s="214" t="s">
        <v>1511</v>
      </c>
      <c r="D553" s="214" t="s">
        <v>1507</v>
      </c>
      <c r="E553" s="106">
        <v>3712.7999999999997</v>
      </c>
    </row>
    <row r="554" spans="2:5">
      <c r="B554" s="76" t="s">
        <v>1537</v>
      </c>
      <c r="C554" s="214" t="s">
        <v>1508</v>
      </c>
      <c r="D554" s="214" t="s">
        <v>1507</v>
      </c>
      <c r="E554" s="106">
        <v>3712.7999999999997</v>
      </c>
    </row>
    <row r="555" spans="2:5">
      <c r="B555" s="76" t="s">
        <v>1512</v>
      </c>
      <c r="C555" s="214" t="s">
        <v>1511</v>
      </c>
      <c r="D555" s="214" t="s">
        <v>1507</v>
      </c>
      <c r="E555" s="106">
        <v>3712.7999999999997</v>
      </c>
    </row>
    <row r="556" spans="2:5">
      <c r="B556" s="76" t="s">
        <v>1521</v>
      </c>
      <c r="C556" s="214" t="s">
        <v>1517</v>
      </c>
      <c r="D556" s="214" t="s">
        <v>1507</v>
      </c>
      <c r="E556" s="106">
        <v>3742.2</v>
      </c>
    </row>
    <row r="557" spans="2:5">
      <c r="B557" s="76" t="s">
        <v>1529</v>
      </c>
      <c r="C557" s="214" t="s">
        <v>1530</v>
      </c>
      <c r="D557" s="214" t="s">
        <v>1507</v>
      </c>
      <c r="E557" s="106">
        <v>3751.44</v>
      </c>
    </row>
    <row r="558" spans="2:5">
      <c r="B558" s="76" t="s">
        <v>1523</v>
      </c>
      <c r="C558" s="214" t="s">
        <v>1508</v>
      </c>
      <c r="D558" s="214" t="s">
        <v>1548</v>
      </c>
      <c r="E558" s="106">
        <v>3777.52</v>
      </c>
    </row>
    <row r="559" spans="2:5">
      <c r="B559" s="76" t="s">
        <v>1535</v>
      </c>
      <c r="C559" s="214" t="s">
        <v>1508</v>
      </c>
      <c r="D559" s="214" t="s">
        <v>1548</v>
      </c>
      <c r="E559" s="106">
        <v>3777.52</v>
      </c>
    </row>
    <row r="560" spans="2:5">
      <c r="B560" s="76" t="s">
        <v>1544</v>
      </c>
      <c r="C560" s="214" t="s">
        <v>1515</v>
      </c>
      <c r="D560" s="214" t="s">
        <v>1548</v>
      </c>
      <c r="E560" s="106">
        <v>3777.52</v>
      </c>
    </row>
    <row r="561" spans="2:5">
      <c r="B561" s="76" t="s">
        <v>1546</v>
      </c>
      <c r="C561" s="214" t="s">
        <v>1511</v>
      </c>
      <c r="D561" s="214" t="s">
        <v>1507</v>
      </c>
      <c r="E561" s="106">
        <v>3845.52</v>
      </c>
    </row>
    <row r="562" spans="2:5">
      <c r="B562" s="76" t="s">
        <v>1526</v>
      </c>
      <c r="C562" s="214" t="s">
        <v>1530</v>
      </c>
      <c r="D562" s="214" t="s">
        <v>1507</v>
      </c>
      <c r="E562" s="106">
        <v>3845.52</v>
      </c>
    </row>
    <row r="563" spans="2:5">
      <c r="B563" s="76" t="s">
        <v>1526</v>
      </c>
      <c r="C563" s="214" t="s">
        <v>1515</v>
      </c>
      <c r="D563" s="214" t="s">
        <v>1507</v>
      </c>
      <c r="E563" s="106">
        <v>3866.94</v>
      </c>
    </row>
    <row r="564" spans="2:5">
      <c r="B564" s="76" t="s">
        <v>1525</v>
      </c>
      <c r="C564" s="214" t="s">
        <v>1515</v>
      </c>
      <c r="D564" s="214" t="s">
        <v>1507</v>
      </c>
      <c r="E564" s="106">
        <v>3867.4999999999995</v>
      </c>
    </row>
    <row r="565" spans="2:5">
      <c r="B565" s="76" t="s">
        <v>1509</v>
      </c>
      <c r="C565" s="214" t="s">
        <v>1511</v>
      </c>
      <c r="D565" s="214" t="s">
        <v>1507</v>
      </c>
      <c r="E565" s="106">
        <v>3867.4999999999995</v>
      </c>
    </row>
    <row r="566" spans="2:5">
      <c r="B566" s="76" t="s">
        <v>1518</v>
      </c>
      <c r="C566" s="214" t="s">
        <v>1530</v>
      </c>
      <c r="D566" s="214" t="s">
        <v>1507</v>
      </c>
      <c r="E566" s="106">
        <v>3867.4999999999995</v>
      </c>
    </row>
    <row r="567" spans="2:5">
      <c r="B567" s="76" t="s">
        <v>1542</v>
      </c>
      <c r="C567" s="214" t="s">
        <v>1530</v>
      </c>
      <c r="D567" s="214" t="s">
        <v>1507</v>
      </c>
      <c r="E567" s="106">
        <v>3890.88</v>
      </c>
    </row>
    <row r="568" spans="2:5">
      <c r="B568" s="76" t="s">
        <v>1544</v>
      </c>
      <c r="C568" s="214" t="s">
        <v>1508</v>
      </c>
      <c r="D568" s="214" t="s">
        <v>1507</v>
      </c>
      <c r="E568" s="106">
        <v>3907.75</v>
      </c>
    </row>
    <row r="569" spans="2:5">
      <c r="B569" s="76" t="s">
        <v>1537</v>
      </c>
      <c r="C569" s="214" t="s">
        <v>1517</v>
      </c>
      <c r="D569" s="214" t="s">
        <v>1507</v>
      </c>
      <c r="E569" s="106">
        <v>3907.75</v>
      </c>
    </row>
    <row r="570" spans="2:5">
      <c r="B570" s="76" t="s">
        <v>1527</v>
      </c>
      <c r="C570" s="214" t="s">
        <v>1519</v>
      </c>
      <c r="D570" s="214" t="s">
        <v>1507</v>
      </c>
      <c r="E570" s="106">
        <v>3907.75</v>
      </c>
    </row>
    <row r="571" spans="2:5">
      <c r="B571" s="76" t="s">
        <v>1522</v>
      </c>
      <c r="C571" s="214" t="s">
        <v>1519</v>
      </c>
      <c r="D571" s="214" t="s">
        <v>1548</v>
      </c>
      <c r="E571" s="106">
        <v>3908.65</v>
      </c>
    </row>
    <row r="572" spans="2:5">
      <c r="B572" s="76" t="s">
        <v>1540</v>
      </c>
      <c r="C572" s="214" t="s">
        <v>1511</v>
      </c>
      <c r="D572" s="214" t="s">
        <v>1548</v>
      </c>
      <c r="E572" s="106">
        <v>3908.65</v>
      </c>
    </row>
    <row r="573" spans="2:5">
      <c r="B573" s="76" t="s">
        <v>1514</v>
      </c>
      <c r="C573" s="214" t="s">
        <v>1515</v>
      </c>
      <c r="D573" s="214" t="s">
        <v>1548</v>
      </c>
      <c r="E573" s="106">
        <v>3908.65</v>
      </c>
    </row>
    <row r="574" spans="2:5">
      <c r="B574" s="76" t="s">
        <v>1542</v>
      </c>
      <c r="C574" s="214" t="s">
        <v>1508</v>
      </c>
      <c r="D574" s="214" t="s">
        <v>1548</v>
      </c>
      <c r="E574" s="106">
        <v>3908.65</v>
      </c>
    </row>
    <row r="575" spans="2:5">
      <c r="B575" s="76" t="s">
        <v>1547</v>
      </c>
      <c r="C575" s="214" t="s">
        <v>1508</v>
      </c>
      <c r="D575" s="214" t="s">
        <v>1548</v>
      </c>
      <c r="E575" s="106">
        <v>3908.65</v>
      </c>
    </row>
    <row r="576" spans="2:5">
      <c r="B576" s="76" t="s">
        <v>1527</v>
      </c>
      <c r="C576" s="214" t="s">
        <v>1511</v>
      </c>
      <c r="D576" s="214" t="s">
        <v>1507</v>
      </c>
      <c r="E576" s="106">
        <v>3934.84</v>
      </c>
    </row>
    <row r="577" spans="2:5">
      <c r="B577" s="76" t="s">
        <v>1529</v>
      </c>
      <c r="C577" s="214" t="s">
        <v>1524</v>
      </c>
      <c r="D577" s="214" t="s">
        <v>1507</v>
      </c>
      <c r="E577" s="106">
        <v>3991.68</v>
      </c>
    </row>
    <row r="578" spans="2:5">
      <c r="B578" s="76" t="s">
        <v>1543</v>
      </c>
      <c r="C578" s="214" t="s">
        <v>1517</v>
      </c>
      <c r="D578" s="214" t="s">
        <v>1507</v>
      </c>
      <c r="E578" s="106">
        <v>4031.52</v>
      </c>
    </row>
    <row r="579" spans="2:5">
      <c r="B579" s="76" t="s">
        <v>1533</v>
      </c>
      <c r="C579" s="214" t="s">
        <v>1524</v>
      </c>
      <c r="D579" s="214" t="s">
        <v>1507</v>
      </c>
      <c r="E579" s="106">
        <v>4031.52</v>
      </c>
    </row>
    <row r="580" spans="2:5">
      <c r="B580" s="76" t="s">
        <v>1516</v>
      </c>
      <c r="C580" s="214" t="s">
        <v>1519</v>
      </c>
      <c r="D580" s="214" t="s">
        <v>1507</v>
      </c>
      <c r="E580" s="106">
        <v>4064.06</v>
      </c>
    </row>
    <row r="581" spans="2:5">
      <c r="B581" s="76" t="s">
        <v>1535</v>
      </c>
      <c r="C581" s="214" t="s">
        <v>1517</v>
      </c>
      <c r="D581" s="214" t="s">
        <v>1507</v>
      </c>
      <c r="E581" s="106">
        <v>4064.06</v>
      </c>
    </row>
    <row r="582" spans="2:5">
      <c r="B582" s="76" t="s">
        <v>1526</v>
      </c>
      <c r="C582" s="214" t="s">
        <v>1508</v>
      </c>
      <c r="D582" s="214" t="s">
        <v>1507</v>
      </c>
      <c r="E582" s="106">
        <v>4064.06</v>
      </c>
    </row>
    <row r="583" spans="2:5">
      <c r="B583" s="76" t="s">
        <v>1540</v>
      </c>
      <c r="C583" s="214" t="s">
        <v>1517</v>
      </c>
      <c r="D583" s="214" t="s">
        <v>1507</v>
      </c>
      <c r="E583" s="106">
        <v>4075.37</v>
      </c>
    </row>
    <row r="584" spans="2:5">
      <c r="B584" s="76" t="s">
        <v>1547</v>
      </c>
      <c r="C584" s="214" t="s">
        <v>1519</v>
      </c>
      <c r="D584" s="214" t="s">
        <v>1507</v>
      </c>
      <c r="E584" s="106">
        <v>4075.37</v>
      </c>
    </row>
    <row r="585" spans="2:5" ht="25.5">
      <c r="B585" s="76" t="s">
        <v>1531</v>
      </c>
      <c r="C585" s="214" t="s">
        <v>1515</v>
      </c>
      <c r="D585" s="214" t="s">
        <v>1507</v>
      </c>
      <c r="E585" s="106">
        <v>4116.42</v>
      </c>
    </row>
    <row r="586" spans="2:5">
      <c r="B586" s="76" t="s">
        <v>1513</v>
      </c>
      <c r="C586" s="214" t="s">
        <v>1511</v>
      </c>
      <c r="D586" s="214" t="s">
        <v>1507</v>
      </c>
      <c r="E586" s="106">
        <v>4116.42</v>
      </c>
    </row>
    <row r="587" spans="2:5">
      <c r="B587" s="76" t="s">
        <v>1523</v>
      </c>
      <c r="C587" s="214" t="s">
        <v>1508</v>
      </c>
      <c r="D587" s="214" t="s">
        <v>1507</v>
      </c>
      <c r="E587" s="106">
        <v>4120.2</v>
      </c>
    </row>
    <row r="588" spans="2:5">
      <c r="B588" s="76" t="s">
        <v>1543</v>
      </c>
      <c r="C588" s="214" t="s">
        <v>1511</v>
      </c>
      <c r="D588" s="214" t="s">
        <v>1507</v>
      </c>
      <c r="E588" s="106">
        <v>4120.2</v>
      </c>
    </row>
    <row r="589" spans="2:5">
      <c r="B589" s="76" t="s">
        <v>1518</v>
      </c>
      <c r="C589" s="214" t="s">
        <v>1524</v>
      </c>
      <c r="D589" s="214" t="s">
        <v>1507</v>
      </c>
      <c r="E589" s="106">
        <v>4168.8</v>
      </c>
    </row>
    <row r="590" spans="2:5">
      <c r="B590" s="76" t="s">
        <v>1532</v>
      </c>
      <c r="C590" s="214" t="s">
        <v>1517</v>
      </c>
      <c r="D590" s="214" t="s">
        <v>1507</v>
      </c>
      <c r="E590" s="106">
        <v>4257.54</v>
      </c>
    </row>
    <row r="591" spans="2:5">
      <c r="B591" s="76" t="s">
        <v>1526</v>
      </c>
      <c r="C591" s="214" t="s">
        <v>1519</v>
      </c>
      <c r="D591" s="214" t="s">
        <v>1507</v>
      </c>
      <c r="E591" s="106">
        <v>4257.54</v>
      </c>
    </row>
    <row r="592" spans="2:5">
      <c r="B592" s="76" t="s">
        <v>1509</v>
      </c>
      <c r="C592" s="214" t="s">
        <v>1519</v>
      </c>
      <c r="D592" s="214" t="s">
        <v>1507</v>
      </c>
      <c r="E592" s="106">
        <v>4257.54</v>
      </c>
    </row>
    <row r="593" spans="2:5">
      <c r="B593" s="76" t="s">
        <v>1528</v>
      </c>
      <c r="C593" s="214" t="s">
        <v>1511</v>
      </c>
      <c r="D593" s="214" t="s">
        <v>1507</v>
      </c>
      <c r="E593" s="106">
        <v>4257.54</v>
      </c>
    </row>
    <row r="594" spans="2:5" ht="25.5">
      <c r="B594" s="76" t="s">
        <v>1531</v>
      </c>
      <c r="C594" s="214" t="s">
        <v>1508</v>
      </c>
      <c r="D594" s="214" t="s">
        <v>1507</v>
      </c>
      <c r="E594" s="106">
        <v>4257.54</v>
      </c>
    </row>
    <row r="595" spans="2:5">
      <c r="B595" s="76" t="s">
        <v>1512</v>
      </c>
      <c r="C595" s="214" t="s">
        <v>1517</v>
      </c>
      <c r="D595" s="214" t="s">
        <v>1507</v>
      </c>
      <c r="E595" s="106">
        <v>4257.54</v>
      </c>
    </row>
    <row r="596" spans="2:5">
      <c r="B596" s="76" t="s">
        <v>1534</v>
      </c>
      <c r="C596" s="214" t="s">
        <v>1515</v>
      </c>
      <c r="D596" s="214" t="s">
        <v>1507</v>
      </c>
      <c r="E596" s="106">
        <v>4303.32</v>
      </c>
    </row>
    <row r="597" spans="2:5">
      <c r="B597" s="76" t="s">
        <v>1525</v>
      </c>
      <c r="C597" s="214" t="s">
        <v>1515</v>
      </c>
      <c r="D597" s="214" t="s">
        <v>1507</v>
      </c>
      <c r="E597" s="106">
        <v>4303.32</v>
      </c>
    </row>
    <row r="598" spans="2:5">
      <c r="B598" s="76" t="s">
        <v>1543</v>
      </c>
      <c r="C598" s="214" t="s">
        <v>1524</v>
      </c>
      <c r="D598" s="214" t="s">
        <v>1507</v>
      </c>
      <c r="E598" s="106">
        <v>4307.76</v>
      </c>
    </row>
    <row r="599" spans="2:5">
      <c r="B599" s="76" t="s">
        <v>1521</v>
      </c>
      <c r="C599" s="214" t="s">
        <v>1517</v>
      </c>
      <c r="D599" s="214" t="s">
        <v>1507</v>
      </c>
      <c r="E599" s="106">
        <v>4307.76</v>
      </c>
    </row>
    <row r="600" spans="2:5">
      <c r="B600" s="76" t="s">
        <v>1532</v>
      </c>
      <c r="C600" s="214" t="s">
        <v>1511</v>
      </c>
      <c r="D600" s="214" t="s">
        <v>1507</v>
      </c>
      <c r="E600" s="106">
        <v>4307.76</v>
      </c>
    </row>
    <row r="601" spans="2:5">
      <c r="B601" s="76" t="s">
        <v>1535</v>
      </c>
      <c r="C601" s="214" t="s">
        <v>1519</v>
      </c>
      <c r="D601" s="214" t="s">
        <v>1507</v>
      </c>
      <c r="E601" s="106">
        <v>4307.76</v>
      </c>
    </row>
    <row r="602" spans="2:5">
      <c r="B602" s="76" t="s">
        <v>1534</v>
      </c>
      <c r="C602" s="214" t="s">
        <v>1530</v>
      </c>
      <c r="D602" s="214" t="s">
        <v>1507</v>
      </c>
      <c r="E602" s="106">
        <v>4356.43</v>
      </c>
    </row>
    <row r="603" spans="2:5">
      <c r="B603" s="76" t="s">
        <v>1528</v>
      </c>
      <c r="C603" s="214" t="s">
        <v>1530</v>
      </c>
      <c r="D603" s="214" t="s">
        <v>1507</v>
      </c>
      <c r="E603" s="106">
        <v>4356.43</v>
      </c>
    </row>
    <row r="604" spans="2:5">
      <c r="B604" s="76" t="s">
        <v>1521</v>
      </c>
      <c r="C604" s="214" t="s">
        <v>1511</v>
      </c>
      <c r="D604" s="214" t="s">
        <v>1507</v>
      </c>
      <c r="E604" s="106">
        <v>4356.43</v>
      </c>
    </row>
    <row r="605" spans="2:5">
      <c r="B605" s="76" t="s">
        <v>1547</v>
      </c>
      <c r="C605" s="214" t="s">
        <v>1508</v>
      </c>
      <c r="D605" s="214" t="s">
        <v>1507</v>
      </c>
      <c r="E605" s="106">
        <v>4376.68</v>
      </c>
    </row>
    <row r="606" spans="2:5">
      <c r="B606" s="76" t="s">
        <v>1510</v>
      </c>
      <c r="C606" s="214" t="s">
        <v>1519</v>
      </c>
      <c r="D606" s="214" t="s">
        <v>1507</v>
      </c>
      <c r="E606" s="106">
        <v>4376.68</v>
      </c>
    </row>
    <row r="607" spans="2:5">
      <c r="B607" s="76" t="s">
        <v>1518</v>
      </c>
      <c r="C607" s="214" t="s">
        <v>1530</v>
      </c>
      <c r="D607" s="214" t="s">
        <v>1507</v>
      </c>
      <c r="E607" s="106">
        <v>4394.88</v>
      </c>
    </row>
    <row r="608" spans="2:5">
      <c r="B608" s="76" t="s">
        <v>1525</v>
      </c>
      <c r="C608" s="214" t="s">
        <v>1511</v>
      </c>
      <c r="D608" s="214" t="s">
        <v>1507</v>
      </c>
      <c r="E608" s="106">
        <v>4394.88</v>
      </c>
    </row>
    <row r="609" spans="2:5">
      <c r="B609" s="76" t="s">
        <v>1538</v>
      </c>
      <c r="C609" s="214" t="s">
        <v>1517</v>
      </c>
      <c r="D609" s="214" t="s">
        <v>1507</v>
      </c>
      <c r="E609" s="106">
        <v>4394.88</v>
      </c>
    </row>
    <row r="610" spans="2:5">
      <c r="B610" s="76" t="s">
        <v>1534</v>
      </c>
      <c r="C610" s="214" t="s">
        <v>1524</v>
      </c>
      <c r="D610" s="214" t="s">
        <v>1507</v>
      </c>
      <c r="E610" s="106">
        <v>4467.3599999999997</v>
      </c>
    </row>
    <row r="611" spans="2:5">
      <c r="B611" s="76" t="s">
        <v>1546</v>
      </c>
      <c r="C611" s="214" t="s">
        <v>1517</v>
      </c>
      <c r="D611" s="214" t="s">
        <v>1507</v>
      </c>
      <c r="E611" s="106">
        <v>4467.3599999999997</v>
      </c>
    </row>
    <row r="612" spans="2:5">
      <c r="B612" s="76" t="s">
        <v>1520</v>
      </c>
      <c r="C612" s="214" t="s">
        <v>1524</v>
      </c>
      <c r="D612" s="214" t="s">
        <v>1507</v>
      </c>
      <c r="E612" s="106">
        <v>4532.99</v>
      </c>
    </row>
    <row r="613" spans="2:5">
      <c r="B613" s="76" t="s">
        <v>1514</v>
      </c>
      <c r="C613" s="214" t="s">
        <v>1508</v>
      </c>
      <c r="D613" s="214" t="s">
        <v>1507</v>
      </c>
      <c r="E613" s="106">
        <v>4532.99</v>
      </c>
    </row>
    <row r="614" spans="2:5">
      <c r="B614" s="76" t="s">
        <v>1516</v>
      </c>
      <c r="C614" s="214" t="s">
        <v>1508</v>
      </c>
      <c r="D614" s="214" t="s">
        <v>1507</v>
      </c>
      <c r="E614" s="106">
        <v>4576.32</v>
      </c>
    </row>
    <row r="615" spans="2:5">
      <c r="B615" s="76" t="s">
        <v>1545</v>
      </c>
      <c r="C615" s="214" t="s">
        <v>1530</v>
      </c>
      <c r="D615" s="214" t="s">
        <v>1507</v>
      </c>
      <c r="E615" s="106">
        <v>4576.32</v>
      </c>
    </row>
    <row r="616" spans="2:5">
      <c r="B616" s="76" t="s">
        <v>1525</v>
      </c>
      <c r="C616" s="214" t="s">
        <v>1519</v>
      </c>
      <c r="D616" s="214" t="s">
        <v>1507</v>
      </c>
      <c r="E616" s="106">
        <v>4576.32</v>
      </c>
    </row>
    <row r="617" spans="2:5">
      <c r="B617" s="76" t="s">
        <v>1527</v>
      </c>
      <c r="C617" s="214" t="s">
        <v>1508</v>
      </c>
      <c r="D617" s="214" t="s">
        <v>1507</v>
      </c>
      <c r="E617" s="106">
        <v>4578</v>
      </c>
    </row>
    <row r="618" spans="2:5">
      <c r="B618" s="76" t="s">
        <v>1539</v>
      </c>
      <c r="C618" s="214" t="s">
        <v>1524</v>
      </c>
      <c r="D618" s="214" t="s">
        <v>1507</v>
      </c>
      <c r="E618" s="106">
        <v>4578</v>
      </c>
    </row>
    <row r="619" spans="2:5">
      <c r="B619" s="76" t="s">
        <v>1526</v>
      </c>
      <c r="C619" s="214" t="s">
        <v>1511</v>
      </c>
      <c r="D619" s="214" t="s">
        <v>1507</v>
      </c>
      <c r="E619" s="106">
        <v>4623.78</v>
      </c>
    </row>
    <row r="620" spans="2:5">
      <c r="B620" s="76" t="s">
        <v>1520</v>
      </c>
      <c r="C620" s="214" t="s">
        <v>1524</v>
      </c>
      <c r="D620" s="214" t="s">
        <v>1507</v>
      </c>
      <c r="E620" s="106">
        <v>4623.78</v>
      </c>
    </row>
    <row r="621" spans="2:5">
      <c r="B621" s="76" t="s">
        <v>1525</v>
      </c>
      <c r="C621" s="214" t="s">
        <v>1511</v>
      </c>
      <c r="D621" s="214" t="s">
        <v>1507</v>
      </c>
      <c r="E621" s="106">
        <v>4669.5600000000004</v>
      </c>
    </row>
    <row r="622" spans="2:5">
      <c r="B622" s="76" t="s">
        <v>1529</v>
      </c>
      <c r="C622" s="214" t="s">
        <v>1530</v>
      </c>
      <c r="D622" s="214" t="s">
        <v>1507</v>
      </c>
      <c r="E622" s="106">
        <v>4669.5600000000004</v>
      </c>
    </row>
    <row r="623" spans="2:5">
      <c r="B623" s="76" t="s">
        <v>1520</v>
      </c>
      <c r="C623" s="214" t="s">
        <v>1530</v>
      </c>
      <c r="D623" s="214" t="s">
        <v>1507</v>
      </c>
      <c r="E623" s="106">
        <v>4685.28</v>
      </c>
    </row>
    <row r="624" spans="2:5">
      <c r="B624" s="76" t="s">
        <v>1516</v>
      </c>
      <c r="C624" s="214" t="s">
        <v>1508</v>
      </c>
      <c r="D624" s="214" t="s">
        <v>1507</v>
      </c>
      <c r="E624" s="106">
        <v>4685.28</v>
      </c>
    </row>
    <row r="625" spans="2:5">
      <c r="B625" s="76" t="s">
        <v>1527</v>
      </c>
      <c r="C625" s="214" t="s">
        <v>1530</v>
      </c>
      <c r="D625" s="214" t="s">
        <v>1507</v>
      </c>
      <c r="E625" s="106">
        <v>4689.3</v>
      </c>
    </row>
    <row r="626" spans="2:5">
      <c r="B626" s="76" t="s">
        <v>1545</v>
      </c>
      <c r="C626" s="214" t="s">
        <v>1515</v>
      </c>
      <c r="D626" s="214" t="s">
        <v>1507</v>
      </c>
      <c r="E626" s="106">
        <v>4689.3</v>
      </c>
    </row>
    <row r="627" spans="2:5">
      <c r="B627" s="76" t="s">
        <v>1510</v>
      </c>
      <c r="C627" s="214" t="s">
        <v>1515</v>
      </c>
      <c r="D627" s="214" t="s">
        <v>1548</v>
      </c>
      <c r="E627" s="106">
        <v>4690.38</v>
      </c>
    </row>
    <row r="628" spans="2:5">
      <c r="B628" s="76" t="s">
        <v>1536</v>
      </c>
      <c r="C628" s="214" t="s">
        <v>1515</v>
      </c>
      <c r="D628" s="214" t="s">
        <v>1507</v>
      </c>
      <c r="E628" s="106">
        <v>4698</v>
      </c>
    </row>
    <row r="629" spans="2:5">
      <c r="B629" s="76" t="s">
        <v>1535</v>
      </c>
      <c r="C629" s="214" t="s">
        <v>1515</v>
      </c>
      <c r="D629" s="214" t="s">
        <v>1507</v>
      </c>
      <c r="E629" s="106">
        <v>4698</v>
      </c>
    </row>
    <row r="630" spans="2:5">
      <c r="B630" s="76" t="s">
        <v>1538</v>
      </c>
      <c r="C630" s="214" t="s">
        <v>1530</v>
      </c>
      <c r="D630" s="214" t="s">
        <v>1507</v>
      </c>
      <c r="E630" s="106">
        <v>4715.34</v>
      </c>
    </row>
    <row r="631" spans="2:5">
      <c r="B631" s="76" t="s">
        <v>1516</v>
      </c>
      <c r="C631" s="214" t="s">
        <v>1517</v>
      </c>
      <c r="D631" s="214" t="s">
        <v>1507</v>
      </c>
      <c r="E631" s="106">
        <v>4724.6400000000003</v>
      </c>
    </row>
    <row r="632" spans="2:5" ht="25.5">
      <c r="B632" s="76" t="s">
        <v>1531</v>
      </c>
      <c r="C632" s="214" t="s">
        <v>1519</v>
      </c>
      <c r="D632" s="214" t="s">
        <v>1507</v>
      </c>
      <c r="E632" s="106">
        <v>4740.12</v>
      </c>
    </row>
    <row r="633" spans="2:5">
      <c r="B633" s="76" t="s">
        <v>1535</v>
      </c>
      <c r="C633" s="214" t="s">
        <v>1511</v>
      </c>
      <c r="D633" s="214" t="s">
        <v>1507</v>
      </c>
      <c r="E633" s="106">
        <v>4740.12</v>
      </c>
    </row>
    <row r="634" spans="2:5">
      <c r="B634" s="76" t="s">
        <v>1529</v>
      </c>
      <c r="C634" s="214" t="s">
        <v>1515</v>
      </c>
      <c r="D634" s="214" t="s">
        <v>1507</v>
      </c>
      <c r="E634" s="106">
        <v>4795.7</v>
      </c>
    </row>
    <row r="635" spans="2:5">
      <c r="B635" s="76" t="s">
        <v>1516</v>
      </c>
      <c r="C635" s="214" t="s">
        <v>1530</v>
      </c>
      <c r="D635" s="214" t="s">
        <v>1507</v>
      </c>
      <c r="E635" s="106">
        <v>4795.7</v>
      </c>
    </row>
    <row r="636" spans="2:5">
      <c r="B636" s="76" t="s">
        <v>1542</v>
      </c>
      <c r="C636" s="214" t="s">
        <v>1515</v>
      </c>
      <c r="D636" s="214" t="s">
        <v>1507</v>
      </c>
      <c r="E636" s="106">
        <v>4795.7</v>
      </c>
    </row>
    <row r="637" spans="2:5">
      <c r="B637" s="76" t="s">
        <v>1541</v>
      </c>
      <c r="C637" s="214" t="s">
        <v>1515</v>
      </c>
      <c r="D637" s="214" t="s">
        <v>1507</v>
      </c>
      <c r="E637" s="106">
        <v>4845.6099999999997</v>
      </c>
    </row>
    <row r="638" spans="2:5">
      <c r="B638" s="76" t="s">
        <v>1540</v>
      </c>
      <c r="C638" s="214" t="s">
        <v>1511</v>
      </c>
      <c r="D638" s="214" t="s">
        <v>1507</v>
      </c>
      <c r="E638" s="106">
        <v>4845.6099999999997</v>
      </c>
    </row>
    <row r="639" spans="2:5">
      <c r="B639" s="76" t="s">
        <v>1545</v>
      </c>
      <c r="C639" s="214" t="s">
        <v>1519</v>
      </c>
      <c r="D639" s="214" t="s">
        <v>1507</v>
      </c>
      <c r="E639" s="106">
        <v>4864.8599999999997</v>
      </c>
    </row>
    <row r="640" spans="2:5">
      <c r="B640" s="76" t="s">
        <v>1516</v>
      </c>
      <c r="C640" s="214" t="s">
        <v>1517</v>
      </c>
      <c r="D640" s="214" t="s">
        <v>1507</v>
      </c>
      <c r="E640" s="106">
        <v>4873.0499999999993</v>
      </c>
    </row>
    <row r="641" spans="2:5" ht="25.5">
      <c r="B641" s="76" t="s">
        <v>1531</v>
      </c>
      <c r="C641" s="214" t="s">
        <v>1530</v>
      </c>
      <c r="D641" s="214" t="s">
        <v>1507</v>
      </c>
      <c r="E641" s="106">
        <v>4873.0499999999993</v>
      </c>
    </row>
    <row r="642" spans="2:5">
      <c r="B642" s="76" t="s">
        <v>1536</v>
      </c>
      <c r="C642" s="214" t="s">
        <v>1519</v>
      </c>
      <c r="D642" s="214" t="s">
        <v>1507</v>
      </c>
      <c r="E642" s="106">
        <v>4873.0499999999993</v>
      </c>
    </row>
    <row r="643" spans="2:5">
      <c r="B643" s="76" t="s">
        <v>1544</v>
      </c>
      <c r="C643" s="214" t="s">
        <v>1508</v>
      </c>
      <c r="D643" s="214" t="s">
        <v>1507</v>
      </c>
      <c r="E643" s="106">
        <v>4873.0499999999993</v>
      </c>
    </row>
    <row r="644" spans="2:5">
      <c r="B644" s="76" t="s">
        <v>1537</v>
      </c>
      <c r="C644" s="214" t="s">
        <v>1515</v>
      </c>
      <c r="D644" s="214" t="s">
        <v>1507</v>
      </c>
      <c r="E644" s="106">
        <v>4873.0499999999993</v>
      </c>
    </row>
    <row r="645" spans="2:5">
      <c r="B645" s="76" t="s">
        <v>1509</v>
      </c>
      <c r="C645" s="214" t="s">
        <v>1517</v>
      </c>
      <c r="D645" s="214" t="s">
        <v>1507</v>
      </c>
      <c r="E645" s="106">
        <v>4873.0499999999993</v>
      </c>
    </row>
    <row r="646" spans="2:5">
      <c r="B646" s="76" t="s">
        <v>1528</v>
      </c>
      <c r="C646" s="214" t="s">
        <v>1515</v>
      </c>
      <c r="D646" s="214" t="s">
        <v>1507</v>
      </c>
      <c r="E646" s="106">
        <v>4931.66</v>
      </c>
    </row>
    <row r="647" spans="2:5">
      <c r="B647" s="76" t="s">
        <v>1547</v>
      </c>
      <c r="C647" s="214" t="s">
        <v>1511</v>
      </c>
      <c r="D647" s="214" t="s">
        <v>1507</v>
      </c>
      <c r="E647" s="106">
        <v>4931.66</v>
      </c>
    </row>
    <row r="648" spans="2:5">
      <c r="B648" s="76" t="s">
        <v>1513</v>
      </c>
      <c r="C648" s="214" t="s">
        <v>1511</v>
      </c>
      <c r="D648" s="214" t="s">
        <v>1507</v>
      </c>
      <c r="E648" s="106">
        <v>4966.3899999999994</v>
      </c>
    </row>
    <row r="649" spans="2:5">
      <c r="B649" s="76" t="s">
        <v>1547</v>
      </c>
      <c r="C649" s="214" t="s">
        <v>1524</v>
      </c>
      <c r="D649" s="214" t="s">
        <v>1507</v>
      </c>
      <c r="E649" s="106">
        <v>4989.5999999999995</v>
      </c>
    </row>
    <row r="650" spans="2:5">
      <c r="B650" s="76" t="s">
        <v>1512</v>
      </c>
      <c r="C650" s="214" t="s">
        <v>1508</v>
      </c>
      <c r="D650" s="214" t="s">
        <v>1507</v>
      </c>
      <c r="E650" s="106">
        <v>4989.5999999999995</v>
      </c>
    </row>
    <row r="651" spans="2:5">
      <c r="B651" s="76" t="s">
        <v>1529</v>
      </c>
      <c r="C651" s="214" t="s">
        <v>1511</v>
      </c>
      <c r="D651" s="214" t="s">
        <v>1507</v>
      </c>
      <c r="E651" s="106">
        <v>4990.0200000000004</v>
      </c>
    </row>
    <row r="652" spans="2:5">
      <c r="B652" s="76" t="s">
        <v>1528</v>
      </c>
      <c r="C652" s="214" t="s">
        <v>1524</v>
      </c>
      <c r="D652" s="214" t="s">
        <v>1507</v>
      </c>
      <c r="E652" s="106">
        <v>4990.0200000000004</v>
      </c>
    </row>
    <row r="653" spans="2:5">
      <c r="B653" s="76" t="s">
        <v>1544</v>
      </c>
      <c r="C653" s="214" t="s">
        <v>1519</v>
      </c>
      <c r="D653" s="214" t="s">
        <v>1507</v>
      </c>
      <c r="E653" s="106">
        <v>5001.12</v>
      </c>
    </row>
    <row r="654" spans="2:5">
      <c r="B654" s="76" t="s">
        <v>1534</v>
      </c>
      <c r="C654" s="214" t="s">
        <v>1508</v>
      </c>
      <c r="D654" s="214" t="s">
        <v>1507</v>
      </c>
      <c r="E654" s="106">
        <v>5001.12</v>
      </c>
    </row>
    <row r="655" spans="2:5">
      <c r="B655" s="76" t="s">
        <v>1541</v>
      </c>
      <c r="C655" s="214" t="s">
        <v>1530</v>
      </c>
      <c r="D655" s="214" t="s">
        <v>1507</v>
      </c>
      <c r="E655" s="106">
        <v>5001.92</v>
      </c>
    </row>
    <row r="656" spans="2:5">
      <c r="B656" s="76" t="s">
        <v>1510</v>
      </c>
      <c r="C656" s="214" t="s">
        <v>1508</v>
      </c>
      <c r="D656" s="214" t="s">
        <v>1507</v>
      </c>
      <c r="E656" s="106">
        <v>5001.92</v>
      </c>
    </row>
    <row r="657" spans="2:5">
      <c r="B657" s="76" t="s">
        <v>1539</v>
      </c>
      <c r="C657" s="214" t="s">
        <v>1508</v>
      </c>
      <c r="D657" s="214" t="s">
        <v>1507</v>
      </c>
      <c r="E657" s="106">
        <v>5073.8399999999992</v>
      </c>
    </row>
    <row r="658" spans="2:5">
      <c r="B658" s="76" t="s">
        <v>1546</v>
      </c>
      <c r="C658" s="214" t="s">
        <v>1508</v>
      </c>
      <c r="D658" s="214" t="s">
        <v>1507</v>
      </c>
      <c r="E658" s="106">
        <v>5121.12</v>
      </c>
    </row>
    <row r="659" spans="2:5">
      <c r="B659" s="76" t="s">
        <v>1537</v>
      </c>
      <c r="C659" s="214" t="s">
        <v>1519</v>
      </c>
      <c r="D659" s="214" t="s">
        <v>1507</v>
      </c>
      <c r="E659" s="106">
        <v>5158.2300000000005</v>
      </c>
    </row>
    <row r="660" spans="2:5">
      <c r="B660" s="76" t="s">
        <v>1534</v>
      </c>
      <c r="C660" s="214" t="s">
        <v>1519</v>
      </c>
      <c r="D660" s="214" t="s">
        <v>1507</v>
      </c>
      <c r="E660" s="106">
        <v>5174.7699999999995</v>
      </c>
    </row>
    <row r="661" spans="2:5">
      <c r="B661" s="76" t="s">
        <v>1513</v>
      </c>
      <c r="C661" s="214" t="s">
        <v>1515</v>
      </c>
      <c r="D661" s="214" t="s">
        <v>1507</v>
      </c>
      <c r="E661" s="106">
        <v>5174.7699999999995</v>
      </c>
    </row>
    <row r="662" spans="2:5">
      <c r="B662" s="76" t="s">
        <v>1534</v>
      </c>
      <c r="C662" s="214" t="s">
        <v>1530</v>
      </c>
      <c r="D662" s="214" t="s">
        <v>1548</v>
      </c>
      <c r="E662" s="106">
        <v>5194.09</v>
      </c>
    </row>
    <row r="663" spans="2:5">
      <c r="B663" s="76" t="s">
        <v>1539</v>
      </c>
      <c r="C663" s="214" t="s">
        <v>1515</v>
      </c>
      <c r="D663" s="214" t="s">
        <v>1548</v>
      </c>
      <c r="E663" s="106">
        <v>5194.09</v>
      </c>
    </row>
    <row r="664" spans="2:5">
      <c r="B664" s="76" t="s">
        <v>1546</v>
      </c>
      <c r="C664" s="214" t="s">
        <v>1524</v>
      </c>
      <c r="D664" s="214" t="s">
        <v>1507</v>
      </c>
      <c r="E664" s="106">
        <v>5244.23</v>
      </c>
    </row>
    <row r="665" spans="2:5">
      <c r="B665" s="76" t="s">
        <v>1537</v>
      </c>
      <c r="C665" s="214" t="s">
        <v>1515</v>
      </c>
      <c r="D665" s="214" t="s">
        <v>1507</v>
      </c>
      <c r="E665" s="106">
        <v>5244.23</v>
      </c>
    </row>
    <row r="666" spans="2:5">
      <c r="B666" s="76" t="s">
        <v>1541</v>
      </c>
      <c r="C666" s="214" t="s">
        <v>1530</v>
      </c>
      <c r="D666" s="214" t="s">
        <v>1507</v>
      </c>
      <c r="E666" s="106">
        <v>5259.7999999999993</v>
      </c>
    </row>
    <row r="667" spans="2:5">
      <c r="B667" s="76" t="s">
        <v>1528</v>
      </c>
      <c r="C667" s="214" t="s">
        <v>1517</v>
      </c>
      <c r="D667" s="214" t="s">
        <v>1507</v>
      </c>
      <c r="E667" s="106">
        <v>5259.7999999999993</v>
      </c>
    </row>
    <row r="668" spans="2:5">
      <c r="B668" s="76" t="s">
        <v>1544</v>
      </c>
      <c r="C668" s="214" t="s">
        <v>1530</v>
      </c>
      <c r="D668" s="214" t="s">
        <v>1507</v>
      </c>
      <c r="E668" s="106">
        <v>5259.7999999999993</v>
      </c>
    </row>
    <row r="669" spans="2:5">
      <c r="B669" s="76" t="s">
        <v>1518</v>
      </c>
      <c r="C669" s="214" t="s">
        <v>1511</v>
      </c>
      <c r="D669" s="214" t="s">
        <v>1507</v>
      </c>
      <c r="E669" s="106">
        <v>5314.54</v>
      </c>
    </row>
    <row r="670" spans="2:5">
      <c r="B670" s="76" t="s">
        <v>1536</v>
      </c>
      <c r="C670" s="214" t="s">
        <v>1511</v>
      </c>
      <c r="D670" s="214" t="s">
        <v>1507</v>
      </c>
      <c r="E670" s="106">
        <v>5363.82</v>
      </c>
    </row>
    <row r="671" spans="2:5">
      <c r="B671" s="76" t="s">
        <v>1541</v>
      </c>
      <c r="C671" s="214" t="s">
        <v>1515</v>
      </c>
      <c r="D671" s="214" t="s">
        <v>1507</v>
      </c>
      <c r="E671" s="106">
        <v>5363.82</v>
      </c>
    </row>
    <row r="672" spans="2:5">
      <c r="B672" s="76" t="s">
        <v>1538</v>
      </c>
      <c r="C672" s="214" t="s">
        <v>1515</v>
      </c>
      <c r="D672" s="214" t="s">
        <v>1507</v>
      </c>
      <c r="E672" s="106">
        <v>5363.82</v>
      </c>
    </row>
    <row r="673" spans="2:5">
      <c r="B673" s="76" t="s">
        <v>1518</v>
      </c>
      <c r="C673" s="214" t="s">
        <v>1508</v>
      </c>
      <c r="D673" s="214" t="s">
        <v>1507</v>
      </c>
      <c r="E673" s="106">
        <v>5363.82</v>
      </c>
    </row>
    <row r="674" spans="2:5">
      <c r="B674" s="76" t="s">
        <v>1541</v>
      </c>
      <c r="C674" s="214" t="s">
        <v>1508</v>
      </c>
      <c r="D674" s="214" t="s">
        <v>1507</v>
      </c>
      <c r="E674" s="106">
        <v>5363.82</v>
      </c>
    </row>
    <row r="675" spans="2:5">
      <c r="B675" s="76" t="s">
        <v>1516</v>
      </c>
      <c r="C675" s="214" t="s">
        <v>1519</v>
      </c>
      <c r="D675" s="214" t="s">
        <v>1507</v>
      </c>
      <c r="E675" s="106">
        <v>5448</v>
      </c>
    </row>
    <row r="676" spans="2:5">
      <c r="B676" s="76" t="s">
        <v>1538</v>
      </c>
      <c r="C676" s="214" t="s">
        <v>1511</v>
      </c>
      <c r="D676" s="214" t="s">
        <v>1507</v>
      </c>
      <c r="E676" s="106">
        <v>5448</v>
      </c>
    </row>
    <row r="677" spans="2:5">
      <c r="B677" s="76" t="s">
        <v>1509</v>
      </c>
      <c r="C677" s="214" t="s">
        <v>1519</v>
      </c>
      <c r="D677" s="214" t="s">
        <v>1507</v>
      </c>
      <c r="E677" s="106">
        <v>5470.85</v>
      </c>
    </row>
    <row r="678" spans="2:5">
      <c r="B678" s="76" t="s">
        <v>1537</v>
      </c>
      <c r="C678" s="214" t="s">
        <v>1511</v>
      </c>
      <c r="D678" s="214" t="s">
        <v>1507</v>
      </c>
      <c r="E678" s="106">
        <v>5470.85</v>
      </c>
    </row>
    <row r="679" spans="2:5">
      <c r="B679" s="76" t="s">
        <v>1520</v>
      </c>
      <c r="C679" s="214" t="s">
        <v>1508</v>
      </c>
      <c r="D679" s="214" t="s">
        <v>1507</v>
      </c>
      <c r="E679" s="106">
        <v>5470.85</v>
      </c>
    </row>
    <row r="680" spans="2:5">
      <c r="B680" s="76" t="s">
        <v>1513</v>
      </c>
      <c r="C680" s="214" t="s">
        <v>1517</v>
      </c>
      <c r="D680" s="214" t="s">
        <v>1507</v>
      </c>
      <c r="E680" s="106">
        <v>5470.85</v>
      </c>
    </row>
    <row r="681" spans="2:5">
      <c r="B681" s="76" t="s">
        <v>1523</v>
      </c>
      <c r="C681" s="214" t="s">
        <v>1524</v>
      </c>
      <c r="D681" s="214" t="s">
        <v>1507</v>
      </c>
      <c r="E681" s="106">
        <v>5470.85</v>
      </c>
    </row>
    <row r="682" spans="2:5">
      <c r="B682" s="76" t="s">
        <v>1523</v>
      </c>
      <c r="C682" s="214" t="s">
        <v>1517</v>
      </c>
      <c r="D682" s="214" t="s">
        <v>1507</v>
      </c>
      <c r="E682" s="106">
        <v>5491.8499999999995</v>
      </c>
    </row>
    <row r="683" spans="2:5">
      <c r="B683" s="76" t="s">
        <v>1541</v>
      </c>
      <c r="C683" s="214" t="s">
        <v>1515</v>
      </c>
      <c r="D683" s="214" t="s">
        <v>1507</v>
      </c>
      <c r="E683" s="106">
        <v>5491.8499999999995</v>
      </c>
    </row>
    <row r="684" spans="2:5">
      <c r="B684" s="76" t="s">
        <v>1537</v>
      </c>
      <c r="C684" s="214" t="s">
        <v>1508</v>
      </c>
      <c r="D684" s="214" t="s">
        <v>1507</v>
      </c>
      <c r="E684" s="106">
        <v>5556.96</v>
      </c>
    </row>
    <row r="685" spans="2:5">
      <c r="B685" s="76" t="s">
        <v>1520</v>
      </c>
      <c r="C685" s="214" t="s">
        <v>1515</v>
      </c>
      <c r="D685" s="214" t="s">
        <v>1507</v>
      </c>
      <c r="E685" s="106">
        <v>5569.2</v>
      </c>
    </row>
    <row r="686" spans="2:5">
      <c r="B686" s="76" t="s">
        <v>1526</v>
      </c>
      <c r="C686" s="214" t="s">
        <v>1519</v>
      </c>
      <c r="D686" s="214" t="s">
        <v>1507</v>
      </c>
      <c r="E686" s="106">
        <v>5569.2</v>
      </c>
    </row>
    <row r="687" spans="2:5">
      <c r="B687" s="76" t="s">
        <v>1516</v>
      </c>
      <c r="C687" s="214" t="s">
        <v>1517</v>
      </c>
      <c r="D687" s="214" t="s">
        <v>1507</v>
      </c>
      <c r="E687" s="106">
        <v>5613.3</v>
      </c>
    </row>
    <row r="688" spans="2:5">
      <c r="B688" s="76" t="s">
        <v>1537</v>
      </c>
      <c r="C688" s="214" t="s">
        <v>1524</v>
      </c>
      <c r="D688" s="214" t="s">
        <v>1507</v>
      </c>
      <c r="E688" s="106">
        <v>5613.3</v>
      </c>
    </row>
    <row r="689" spans="2:5">
      <c r="B689" s="76" t="s">
        <v>1526</v>
      </c>
      <c r="C689" s="214" t="s">
        <v>1511</v>
      </c>
      <c r="D689" s="214" t="s">
        <v>1507</v>
      </c>
      <c r="E689" s="106">
        <v>5627.16</v>
      </c>
    </row>
    <row r="690" spans="2:5">
      <c r="B690" s="76" t="s">
        <v>1534</v>
      </c>
      <c r="C690" s="214" t="s">
        <v>1519</v>
      </c>
      <c r="D690" s="214" t="s">
        <v>1507</v>
      </c>
      <c r="E690" s="106">
        <v>5627.16</v>
      </c>
    </row>
    <row r="691" spans="2:5">
      <c r="B691" s="76" t="s">
        <v>1542</v>
      </c>
      <c r="C691" s="214" t="s">
        <v>1508</v>
      </c>
      <c r="D691" s="214" t="s">
        <v>1507</v>
      </c>
      <c r="E691" s="106">
        <v>5637.5999999999995</v>
      </c>
    </row>
    <row r="692" spans="2:5">
      <c r="B692" s="76" t="s">
        <v>1509</v>
      </c>
      <c r="C692" s="214" t="s">
        <v>1515</v>
      </c>
      <c r="D692" s="214" t="s">
        <v>1507</v>
      </c>
      <c r="E692" s="106">
        <v>5637.5999999999995</v>
      </c>
    </row>
    <row r="693" spans="2:5">
      <c r="B693" s="76" t="s">
        <v>1527</v>
      </c>
      <c r="C693" s="214" t="s">
        <v>1517</v>
      </c>
      <c r="D693" s="214" t="s">
        <v>1507</v>
      </c>
      <c r="E693" s="106">
        <v>5646.5499999999993</v>
      </c>
    </row>
    <row r="694" spans="2:5">
      <c r="B694" s="76" t="s">
        <v>1543</v>
      </c>
      <c r="C694" s="214" t="s">
        <v>1519</v>
      </c>
      <c r="D694" s="214" t="s">
        <v>1507</v>
      </c>
      <c r="E694" s="106">
        <v>5783.47</v>
      </c>
    </row>
    <row r="695" spans="2:5">
      <c r="B695" s="76" t="s">
        <v>1542</v>
      </c>
      <c r="C695" s="214" t="s">
        <v>1511</v>
      </c>
      <c r="D695" s="214" t="s">
        <v>1507</v>
      </c>
      <c r="E695" s="106">
        <v>5783.47</v>
      </c>
    </row>
    <row r="696" spans="2:5">
      <c r="B696" s="76" t="s">
        <v>1516</v>
      </c>
      <c r="C696" s="214" t="s">
        <v>1530</v>
      </c>
      <c r="D696" s="214" t="s">
        <v>1507</v>
      </c>
      <c r="E696" s="106">
        <v>5783.47</v>
      </c>
    </row>
    <row r="697" spans="2:5">
      <c r="B697" s="76" t="s">
        <v>1512</v>
      </c>
      <c r="C697" s="214" t="s">
        <v>1511</v>
      </c>
      <c r="D697" s="214" t="s">
        <v>1507</v>
      </c>
      <c r="E697" s="106">
        <v>5862.78</v>
      </c>
    </row>
    <row r="698" spans="2:5">
      <c r="B698" s="76" t="s">
        <v>1510</v>
      </c>
      <c r="C698" s="214" t="s">
        <v>1511</v>
      </c>
      <c r="D698" s="214" t="s">
        <v>1507</v>
      </c>
      <c r="E698" s="106">
        <v>5862.78</v>
      </c>
    </row>
    <row r="699" spans="2:5">
      <c r="B699" s="76" t="s">
        <v>1512</v>
      </c>
      <c r="C699" s="214" t="s">
        <v>1530</v>
      </c>
      <c r="D699" s="214" t="s">
        <v>1507</v>
      </c>
      <c r="E699" s="106">
        <v>5867.82</v>
      </c>
    </row>
    <row r="700" spans="2:5">
      <c r="B700" s="76" t="s">
        <v>1514</v>
      </c>
      <c r="C700" s="214" t="s">
        <v>1511</v>
      </c>
      <c r="D700" s="214" t="s">
        <v>1507</v>
      </c>
      <c r="E700" s="106">
        <v>5867.82</v>
      </c>
    </row>
    <row r="701" spans="2:5">
      <c r="B701" s="76" t="s">
        <v>1532</v>
      </c>
      <c r="C701" s="214" t="s">
        <v>1524</v>
      </c>
      <c r="D701" s="214" t="s">
        <v>1507</v>
      </c>
      <c r="E701" s="106">
        <v>5939.78</v>
      </c>
    </row>
    <row r="702" spans="2:5">
      <c r="B702" s="76" t="s">
        <v>1521</v>
      </c>
      <c r="C702" s="214" t="s">
        <v>1517</v>
      </c>
      <c r="D702" s="214" t="s">
        <v>1507</v>
      </c>
      <c r="E702" s="106">
        <v>6188</v>
      </c>
    </row>
    <row r="703" spans="2:5">
      <c r="B703" s="76" t="s">
        <v>1528</v>
      </c>
      <c r="C703" s="214" t="s">
        <v>1519</v>
      </c>
      <c r="D703" s="214" t="s">
        <v>1507</v>
      </c>
      <c r="E703" s="106">
        <v>6352.56</v>
      </c>
    </row>
    <row r="704" spans="2:5">
      <c r="B704" s="76" t="s">
        <v>1525</v>
      </c>
      <c r="C704" s="214" t="s">
        <v>1508</v>
      </c>
      <c r="D704" s="214" t="s">
        <v>1507</v>
      </c>
      <c r="E704" s="106">
        <v>6361.74</v>
      </c>
    </row>
    <row r="705" spans="2:5">
      <c r="B705" s="76" t="s">
        <v>1533</v>
      </c>
      <c r="C705" s="214" t="s">
        <v>1517</v>
      </c>
      <c r="D705" s="214" t="s">
        <v>1507</v>
      </c>
      <c r="E705" s="106">
        <v>6361.74</v>
      </c>
    </row>
    <row r="706" spans="2:5">
      <c r="B706" s="76" t="s">
        <v>1533</v>
      </c>
      <c r="C706" s="214" t="s">
        <v>1517</v>
      </c>
      <c r="D706" s="214" t="s">
        <v>1507</v>
      </c>
      <c r="E706" s="106">
        <v>6361.74</v>
      </c>
    </row>
    <row r="707" spans="2:5">
      <c r="B707" s="76" t="s">
        <v>1528</v>
      </c>
      <c r="C707" s="214" t="s">
        <v>1511</v>
      </c>
      <c r="D707" s="214" t="s">
        <v>1507</v>
      </c>
      <c r="E707" s="106">
        <v>6408.71</v>
      </c>
    </row>
    <row r="708" spans="2:5">
      <c r="B708" s="76" t="s">
        <v>1512</v>
      </c>
      <c r="C708" s="214" t="s">
        <v>1508</v>
      </c>
      <c r="D708" s="214" t="s">
        <v>1507</v>
      </c>
      <c r="E708" s="106">
        <v>6408.71</v>
      </c>
    </row>
    <row r="709" spans="2:5">
      <c r="B709" s="76" t="s">
        <v>1542</v>
      </c>
      <c r="C709" s="214" t="s">
        <v>1511</v>
      </c>
      <c r="D709" s="214" t="s">
        <v>1507</v>
      </c>
      <c r="E709" s="106">
        <v>6408.71</v>
      </c>
    </row>
    <row r="710" spans="2:5">
      <c r="B710" s="76" t="s">
        <v>1520</v>
      </c>
      <c r="C710" s="214" t="s">
        <v>1511</v>
      </c>
      <c r="D710" s="214" t="s">
        <v>1507</v>
      </c>
      <c r="E710" s="106">
        <v>6426.66</v>
      </c>
    </row>
    <row r="711" spans="2:5">
      <c r="B711" s="76" t="s">
        <v>1520</v>
      </c>
      <c r="C711" s="214" t="s">
        <v>1511</v>
      </c>
      <c r="D711" s="214" t="s">
        <v>1507</v>
      </c>
      <c r="E711" s="106">
        <v>6426.66</v>
      </c>
    </row>
    <row r="712" spans="2:5">
      <c r="B712" s="76" t="s">
        <v>1546</v>
      </c>
      <c r="C712" s="214" t="s">
        <v>1530</v>
      </c>
      <c r="D712" s="214" t="s">
        <v>1507</v>
      </c>
      <c r="E712" s="106">
        <v>6464.85</v>
      </c>
    </row>
    <row r="713" spans="2:5">
      <c r="B713" s="76" t="s">
        <v>1513</v>
      </c>
      <c r="C713" s="214" t="s">
        <v>1524</v>
      </c>
      <c r="D713" s="214" t="s">
        <v>1507</v>
      </c>
      <c r="E713" s="106">
        <v>6464.85</v>
      </c>
    </row>
    <row r="714" spans="2:5">
      <c r="B714" s="76" t="s">
        <v>1509</v>
      </c>
      <c r="C714" s="214" t="s">
        <v>1517</v>
      </c>
      <c r="D714" s="214" t="s">
        <v>1507</v>
      </c>
      <c r="E714" s="106">
        <v>6486.48</v>
      </c>
    </row>
    <row r="715" spans="2:5">
      <c r="B715" s="76" t="s">
        <v>1513</v>
      </c>
      <c r="C715" s="214" t="s">
        <v>1508</v>
      </c>
      <c r="D715" s="214" t="s">
        <v>1507</v>
      </c>
      <c r="E715" s="106">
        <v>6486.48</v>
      </c>
    </row>
    <row r="716" spans="2:5">
      <c r="B716" s="76" t="s">
        <v>1516</v>
      </c>
      <c r="C716" s="214" t="s">
        <v>1517</v>
      </c>
      <c r="D716" s="214" t="s">
        <v>1507</v>
      </c>
      <c r="E716" s="106">
        <v>6486.48</v>
      </c>
    </row>
    <row r="717" spans="2:5">
      <c r="B717" s="76" t="s">
        <v>1545</v>
      </c>
      <c r="C717" s="214" t="s">
        <v>1515</v>
      </c>
      <c r="D717" s="214" t="s">
        <v>1507</v>
      </c>
      <c r="E717" s="106">
        <v>6486.48</v>
      </c>
    </row>
    <row r="718" spans="2:5">
      <c r="B718" s="76" t="s">
        <v>1538</v>
      </c>
      <c r="C718" s="214" t="s">
        <v>1519</v>
      </c>
      <c r="D718" s="214" t="s">
        <v>1507</v>
      </c>
      <c r="E718" s="106">
        <v>6565.02</v>
      </c>
    </row>
    <row r="719" spans="2:5">
      <c r="B719" s="76" t="s">
        <v>1513</v>
      </c>
      <c r="C719" s="214" t="s">
        <v>1517</v>
      </c>
      <c r="D719" s="214" t="s">
        <v>1507</v>
      </c>
      <c r="E719" s="106">
        <v>6577.2</v>
      </c>
    </row>
    <row r="720" spans="2:5">
      <c r="B720" s="76" t="s">
        <v>1541</v>
      </c>
      <c r="C720" s="214" t="s">
        <v>1519</v>
      </c>
      <c r="D720" s="214" t="s">
        <v>1507</v>
      </c>
      <c r="E720" s="106">
        <v>6577.2</v>
      </c>
    </row>
    <row r="721" spans="2:5">
      <c r="B721" s="76" t="s">
        <v>1537</v>
      </c>
      <c r="C721" s="214" t="s">
        <v>1515</v>
      </c>
      <c r="D721" s="214" t="s">
        <v>1507</v>
      </c>
      <c r="E721" s="106">
        <v>6577.2</v>
      </c>
    </row>
    <row r="722" spans="2:5">
      <c r="B722" s="76" t="s">
        <v>1535</v>
      </c>
      <c r="C722" s="214" t="s">
        <v>1530</v>
      </c>
      <c r="D722" s="214" t="s">
        <v>1507</v>
      </c>
      <c r="E722" s="106">
        <v>6577.2</v>
      </c>
    </row>
    <row r="723" spans="2:5">
      <c r="B723" s="76" t="s">
        <v>1536</v>
      </c>
      <c r="C723" s="214" t="s">
        <v>1519</v>
      </c>
      <c r="D723" s="214" t="s">
        <v>1507</v>
      </c>
      <c r="E723" s="106">
        <v>6577.2</v>
      </c>
    </row>
    <row r="724" spans="2:5">
      <c r="B724" s="76" t="s">
        <v>1533</v>
      </c>
      <c r="C724" s="214" t="s">
        <v>1519</v>
      </c>
      <c r="D724" s="214" t="s">
        <v>1507</v>
      </c>
      <c r="E724" s="106">
        <v>6577.2</v>
      </c>
    </row>
    <row r="725" spans="2:5">
      <c r="B725" s="76" t="s">
        <v>1542</v>
      </c>
      <c r="C725" s="214" t="s">
        <v>1517</v>
      </c>
      <c r="D725" s="214" t="s">
        <v>1507</v>
      </c>
      <c r="E725" s="106">
        <v>6577.2</v>
      </c>
    </row>
    <row r="726" spans="2:5">
      <c r="B726" s="76" t="s">
        <v>1533</v>
      </c>
      <c r="C726" s="214" t="s">
        <v>1515</v>
      </c>
      <c r="D726" s="214" t="s">
        <v>1507</v>
      </c>
      <c r="E726" s="106">
        <v>6577.2</v>
      </c>
    </row>
    <row r="727" spans="2:5">
      <c r="B727" s="76" t="s">
        <v>1521</v>
      </c>
      <c r="C727" s="214" t="s">
        <v>1515</v>
      </c>
      <c r="D727" s="214" t="s">
        <v>1507</v>
      </c>
      <c r="E727" s="106">
        <v>6587.99</v>
      </c>
    </row>
    <row r="728" spans="2:5">
      <c r="B728" s="76" t="s">
        <v>1529</v>
      </c>
      <c r="C728" s="214" t="s">
        <v>1511</v>
      </c>
      <c r="D728" s="214" t="s">
        <v>1507</v>
      </c>
      <c r="E728" s="106">
        <v>6587.99</v>
      </c>
    </row>
    <row r="729" spans="2:5">
      <c r="B729" s="76" t="s">
        <v>1541</v>
      </c>
      <c r="C729" s="214" t="s">
        <v>1524</v>
      </c>
      <c r="D729" s="214" t="s">
        <v>1507</v>
      </c>
      <c r="E729" s="106">
        <v>6611.2199999999993</v>
      </c>
    </row>
    <row r="730" spans="2:5">
      <c r="B730" s="76" t="s">
        <v>1529</v>
      </c>
      <c r="C730" s="214" t="s">
        <v>1508</v>
      </c>
      <c r="D730" s="214" t="s">
        <v>1507</v>
      </c>
      <c r="E730" s="106">
        <v>6611.2199999999993</v>
      </c>
    </row>
    <row r="731" spans="2:5">
      <c r="B731" s="76" t="s">
        <v>1529</v>
      </c>
      <c r="C731" s="214" t="s">
        <v>1511</v>
      </c>
      <c r="D731" s="214" t="s">
        <v>1507</v>
      </c>
      <c r="E731" s="106">
        <v>6711.13</v>
      </c>
    </row>
    <row r="732" spans="2:5">
      <c r="B732" s="76" t="s">
        <v>1538</v>
      </c>
      <c r="C732" s="214" t="s">
        <v>1530</v>
      </c>
      <c r="D732" s="214" t="s">
        <v>1507</v>
      </c>
      <c r="E732" s="106">
        <v>6721.33</v>
      </c>
    </row>
    <row r="733" spans="2:5">
      <c r="B733" s="76" t="s">
        <v>1538</v>
      </c>
      <c r="C733" s="214" t="s">
        <v>1508</v>
      </c>
      <c r="D733" s="214" t="s">
        <v>1507</v>
      </c>
      <c r="E733" s="106">
        <v>6735.96</v>
      </c>
    </row>
    <row r="734" spans="2:5">
      <c r="B734" s="76" t="s">
        <v>1521</v>
      </c>
      <c r="C734" s="214" t="s">
        <v>1530</v>
      </c>
      <c r="D734" s="214" t="s">
        <v>1507</v>
      </c>
      <c r="E734" s="106">
        <v>6735.96</v>
      </c>
    </row>
    <row r="735" spans="2:5">
      <c r="B735" s="76" t="s">
        <v>1534</v>
      </c>
      <c r="C735" s="214" t="s">
        <v>1519</v>
      </c>
      <c r="D735" s="214" t="s">
        <v>1507</v>
      </c>
      <c r="E735" s="106">
        <v>6772.7</v>
      </c>
    </row>
    <row r="736" spans="2:5">
      <c r="B736" s="76" t="s">
        <v>1538</v>
      </c>
      <c r="C736" s="214" t="s">
        <v>1519</v>
      </c>
      <c r="D736" s="214" t="s">
        <v>1507</v>
      </c>
      <c r="E736" s="106">
        <v>6772.7</v>
      </c>
    </row>
    <row r="737" spans="2:5">
      <c r="B737" s="76" t="s">
        <v>1533</v>
      </c>
      <c r="C737" s="214" t="s">
        <v>1519</v>
      </c>
      <c r="D737" s="214" t="s">
        <v>1507</v>
      </c>
      <c r="E737" s="106">
        <v>6772.7</v>
      </c>
    </row>
    <row r="738" spans="2:5">
      <c r="B738" s="76" t="s">
        <v>1545</v>
      </c>
      <c r="C738" s="214" t="s">
        <v>1508</v>
      </c>
      <c r="D738" s="214" t="s">
        <v>1507</v>
      </c>
      <c r="E738" s="106">
        <v>6772.7</v>
      </c>
    </row>
    <row r="739" spans="2:5">
      <c r="B739" s="76" t="s">
        <v>1541</v>
      </c>
      <c r="C739" s="214" t="s">
        <v>1530</v>
      </c>
      <c r="D739" s="214" t="s">
        <v>1507</v>
      </c>
      <c r="E739" s="106">
        <v>6772.7</v>
      </c>
    </row>
    <row r="740" spans="2:5">
      <c r="B740" s="76" t="s">
        <v>1513</v>
      </c>
      <c r="C740" s="214" t="s">
        <v>1524</v>
      </c>
      <c r="D740" s="214" t="s">
        <v>1507</v>
      </c>
      <c r="E740" s="106">
        <v>6772.7</v>
      </c>
    </row>
    <row r="741" spans="2:5">
      <c r="B741" s="76" t="s">
        <v>1537</v>
      </c>
      <c r="C741" s="214" t="s">
        <v>1511</v>
      </c>
      <c r="D741" s="214" t="s">
        <v>1507</v>
      </c>
      <c r="E741" s="106">
        <v>6772.7</v>
      </c>
    </row>
    <row r="742" spans="2:5">
      <c r="B742" s="76" t="s">
        <v>1546</v>
      </c>
      <c r="C742" s="214" t="s">
        <v>1511</v>
      </c>
      <c r="D742" s="214" t="s">
        <v>1507</v>
      </c>
      <c r="E742" s="106">
        <v>6772.7</v>
      </c>
    </row>
    <row r="743" spans="2:5">
      <c r="B743" s="76" t="s">
        <v>1521</v>
      </c>
      <c r="C743" s="214" t="s">
        <v>1515</v>
      </c>
      <c r="D743" s="214" t="s">
        <v>1507</v>
      </c>
      <c r="E743" s="106">
        <v>6772.7</v>
      </c>
    </row>
    <row r="744" spans="2:5">
      <c r="B744" s="76" t="s">
        <v>1510</v>
      </c>
      <c r="C744" s="214" t="s">
        <v>1519</v>
      </c>
      <c r="D744" s="214" t="s">
        <v>1507</v>
      </c>
      <c r="E744" s="106">
        <v>6864.58</v>
      </c>
    </row>
    <row r="745" spans="2:5">
      <c r="B745" s="76" t="s">
        <v>1542</v>
      </c>
      <c r="C745" s="214" t="s">
        <v>1524</v>
      </c>
      <c r="D745" s="214" t="s">
        <v>1507</v>
      </c>
      <c r="E745" s="106">
        <v>6877.64</v>
      </c>
    </row>
    <row r="746" spans="2:5">
      <c r="B746" s="76" t="s">
        <v>1532</v>
      </c>
      <c r="C746" s="214" t="s">
        <v>1515</v>
      </c>
      <c r="D746" s="214" t="s">
        <v>1507</v>
      </c>
      <c r="E746" s="106">
        <v>6877.64</v>
      </c>
    </row>
    <row r="747" spans="2:5">
      <c r="B747" s="76" t="s">
        <v>1542</v>
      </c>
      <c r="C747" s="214" t="s">
        <v>1517</v>
      </c>
      <c r="D747" s="214" t="s">
        <v>1507</v>
      </c>
      <c r="E747" s="106">
        <v>6877.64</v>
      </c>
    </row>
    <row r="748" spans="2:5">
      <c r="B748" s="76" t="s">
        <v>1536</v>
      </c>
      <c r="C748" s="214" t="s">
        <v>1515</v>
      </c>
      <c r="D748" s="214" t="s">
        <v>1507</v>
      </c>
      <c r="E748" s="106">
        <v>6957.41</v>
      </c>
    </row>
    <row r="749" spans="2:5">
      <c r="B749" s="76" t="s">
        <v>1528</v>
      </c>
      <c r="C749" s="214" t="s">
        <v>1517</v>
      </c>
      <c r="D749" s="214" t="s">
        <v>1507</v>
      </c>
      <c r="E749" s="106">
        <v>6957.41</v>
      </c>
    </row>
    <row r="750" spans="2:5">
      <c r="B750" s="76" t="s">
        <v>1521</v>
      </c>
      <c r="C750" s="214" t="s">
        <v>1524</v>
      </c>
      <c r="D750" s="214" t="s">
        <v>1507</v>
      </c>
      <c r="E750" s="106">
        <v>6961.4999999999991</v>
      </c>
    </row>
    <row r="751" spans="2:5">
      <c r="B751" s="76" t="s">
        <v>1525</v>
      </c>
      <c r="C751" s="214" t="s">
        <v>1508</v>
      </c>
      <c r="D751" s="214" t="s">
        <v>1507</v>
      </c>
      <c r="E751" s="106">
        <v>6961.4999999999991</v>
      </c>
    </row>
    <row r="752" spans="2:5">
      <c r="B752" s="76" t="s">
        <v>1525</v>
      </c>
      <c r="C752" s="214" t="s">
        <v>1511</v>
      </c>
      <c r="D752" s="214" t="s">
        <v>1507</v>
      </c>
      <c r="E752" s="106">
        <v>6985.44</v>
      </c>
    </row>
    <row r="753" spans="2:5">
      <c r="B753" s="76" t="s">
        <v>1510</v>
      </c>
      <c r="C753" s="214" t="s">
        <v>1517</v>
      </c>
      <c r="D753" s="214" t="s">
        <v>1507</v>
      </c>
      <c r="E753" s="106">
        <v>7018.9800000000005</v>
      </c>
    </row>
    <row r="754" spans="2:5">
      <c r="B754" s="76" t="s">
        <v>1526</v>
      </c>
      <c r="C754" s="214" t="s">
        <v>1519</v>
      </c>
      <c r="D754" s="214" t="s">
        <v>1507</v>
      </c>
      <c r="E754" s="106">
        <v>7033.95</v>
      </c>
    </row>
    <row r="755" spans="2:5">
      <c r="B755" s="76" t="s">
        <v>1513</v>
      </c>
      <c r="C755" s="214" t="s">
        <v>1515</v>
      </c>
      <c r="D755" s="214" t="s">
        <v>1507</v>
      </c>
      <c r="E755" s="106">
        <v>7033.95</v>
      </c>
    </row>
    <row r="756" spans="2:5">
      <c r="B756" s="76" t="s">
        <v>1538</v>
      </c>
      <c r="C756" s="214" t="s">
        <v>1511</v>
      </c>
      <c r="D756" s="214" t="s">
        <v>1507</v>
      </c>
      <c r="E756" s="106">
        <v>7033.95</v>
      </c>
    </row>
    <row r="757" spans="2:5">
      <c r="B757" s="76" t="s">
        <v>1543</v>
      </c>
      <c r="C757" s="214" t="s">
        <v>1517</v>
      </c>
      <c r="D757" s="214" t="s">
        <v>1507</v>
      </c>
      <c r="E757" s="106">
        <v>7033.95</v>
      </c>
    </row>
    <row r="758" spans="2:5">
      <c r="B758" s="76" t="s">
        <v>1535</v>
      </c>
      <c r="C758" s="214" t="s">
        <v>1530</v>
      </c>
      <c r="D758" s="214" t="s">
        <v>1507</v>
      </c>
      <c r="E758" s="106">
        <v>7033.95</v>
      </c>
    </row>
    <row r="759" spans="2:5">
      <c r="B759" s="76" t="s">
        <v>1526</v>
      </c>
      <c r="C759" s="214" t="s">
        <v>1517</v>
      </c>
      <c r="D759" s="214" t="s">
        <v>1548</v>
      </c>
      <c r="E759" s="106">
        <v>7035.57</v>
      </c>
    </row>
    <row r="760" spans="2:5">
      <c r="B760" s="76" t="s">
        <v>1528</v>
      </c>
      <c r="C760" s="214" t="s">
        <v>1519</v>
      </c>
      <c r="D760" s="214" t="s">
        <v>1548</v>
      </c>
      <c r="E760" s="106">
        <v>7035.57</v>
      </c>
    </row>
    <row r="761" spans="2:5">
      <c r="B761" s="76" t="s">
        <v>1542</v>
      </c>
      <c r="C761" s="214" t="s">
        <v>1515</v>
      </c>
      <c r="D761" s="214" t="s">
        <v>1507</v>
      </c>
      <c r="E761" s="106">
        <v>7080.55</v>
      </c>
    </row>
    <row r="762" spans="2:5">
      <c r="B762" s="76" t="s">
        <v>1520</v>
      </c>
      <c r="C762" s="214" t="s">
        <v>1530</v>
      </c>
      <c r="D762" s="214" t="s">
        <v>1507</v>
      </c>
      <c r="E762" s="106">
        <v>7080.55</v>
      </c>
    </row>
    <row r="763" spans="2:5">
      <c r="B763" s="76" t="s">
        <v>1542</v>
      </c>
      <c r="C763" s="214" t="s">
        <v>1508</v>
      </c>
      <c r="D763" s="214" t="s">
        <v>1507</v>
      </c>
      <c r="E763" s="106">
        <v>7110.1799999999994</v>
      </c>
    </row>
    <row r="764" spans="2:5">
      <c r="B764" s="76" t="s">
        <v>1544</v>
      </c>
      <c r="C764" s="214" t="s">
        <v>1530</v>
      </c>
      <c r="D764" s="214" t="s">
        <v>1507</v>
      </c>
      <c r="E764" s="106">
        <v>7190.26</v>
      </c>
    </row>
    <row r="765" spans="2:5">
      <c r="B765" s="76" t="s">
        <v>1534</v>
      </c>
      <c r="C765" s="214" t="s">
        <v>1530</v>
      </c>
      <c r="D765" s="214" t="s">
        <v>1507</v>
      </c>
      <c r="E765" s="106">
        <v>7190.26</v>
      </c>
    </row>
    <row r="766" spans="2:5">
      <c r="B766" s="76" t="s">
        <v>1525</v>
      </c>
      <c r="C766" s="214" t="s">
        <v>1530</v>
      </c>
      <c r="D766" s="214" t="s">
        <v>1507</v>
      </c>
      <c r="E766" s="106">
        <v>7203.69</v>
      </c>
    </row>
    <row r="767" spans="2:5">
      <c r="B767" s="76" t="s">
        <v>1538</v>
      </c>
      <c r="C767" s="214" t="s">
        <v>1517</v>
      </c>
      <c r="D767" s="214" t="s">
        <v>1507</v>
      </c>
      <c r="E767" s="106">
        <v>7264.92</v>
      </c>
    </row>
    <row r="768" spans="2:5">
      <c r="B768" s="76" t="s">
        <v>1525</v>
      </c>
      <c r="C768" s="214" t="s">
        <v>1530</v>
      </c>
      <c r="D768" s="214" t="s">
        <v>1507</v>
      </c>
      <c r="E768" s="106">
        <v>7265.26</v>
      </c>
    </row>
    <row r="769" spans="2:5">
      <c r="B769" s="76" t="s">
        <v>1533</v>
      </c>
      <c r="C769" s="214" t="s">
        <v>1530</v>
      </c>
      <c r="D769" s="214" t="s">
        <v>1507</v>
      </c>
      <c r="E769" s="106">
        <v>7326.83</v>
      </c>
    </row>
    <row r="770" spans="2:5">
      <c r="B770" s="76" t="s">
        <v>1534</v>
      </c>
      <c r="C770" s="214" t="s">
        <v>1524</v>
      </c>
      <c r="D770" s="214" t="s">
        <v>1507</v>
      </c>
      <c r="E770" s="106">
        <v>7346.57</v>
      </c>
    </row>
    <row r="771" spans="2:5">
      <c r="B771" s="76" t="s">
        <v>1521</v>
      </c>
      <c r="C771" s="214" t="s">
        <v>1508</v>
      </c>
      <c r="D771" s="214" t="s">
        <v>1507</v>
      </c>
      <c r="E771" s="106">
        <v>7358.06</v>
      </c>
    </row>
    <row r="772" spans="2:5">
      <c r="B772" s="76" t="s">
        <v>1532</v>
      </c>
      <c r="C772" s="214" t="s">
        <v>1511</v>
      </c>
      <c r="D772" s="214" t="s">
        <v>1507</v>
      </c>
      <c r="E772" s="106">
        <v>7359.66</v>
      </c>
    </row>
    <row r="773" spans="2:5">
      <c r="B773" s="76" t="s">
        <v>1544</v>
      </c>
      <c r="C773" s="214" t="s">
        <v>1524</v>
      </c>
      <c r="D773" s="214" t="s">
        <v>1507</v>
      </c>
      <c r="E773" s="106">
        <v>7359.66</v>
      </c>
    </row>
    <row r="774" spans="2:5">
      <c r="B774" s="76" t="s">
        <v>1533</v>
      </c>
      <c r="C774" s="214" t="s">
        <v>1511</v>
      </c>
      <c r="D774" s="214" t="s">
        <v>1507</v>
      </c>
      <c r="E774" s="106">
        <v>7359.66</v>
      </c>
    </row>
    <row r="775" spans="2:5">
      <c r="B775" s="76" t="s">
        <v>1538</v>
      </c>
      <c r="C775" s="214" t="s">
        <v>1508</v>
      </c>
      <c r="D775" s="214" t="s">
        <v>1507</v>
      </c>
      <c r="E775" s="106">
        <v>7388.4</v>
      </c>
    </row>
    <row r="776" spans="2:5">
      <c r="B776" s="76" t="s">
        <v>1521</v>
      </c>
      <c r="C776" s="214" t="s">
        <v>1511</v>
      </c>
      <c r="D776" s="214" t="s">
        <v>1507</v>
      </c>
      <c r="E776" s="106">
        <v>7388.4</v>
      </c>
    </row>
    <row r="777" spans="2:5">
      <c r="B777" s="76" t="s">
        <v>1513</v>
      </c>
      <c r="C777" s="214" t="s">
        <v>1530</v>
      </c>
      <c r="D777" s="214" t="s">
        <v>1507</v>
      </c>
      <c r="E777" s="106">
        <v>7484.4</v>
      </c>
    </row>
    <row r="778" spans="2:5">
      <c r="B778" s="76" t="s">
        <v>1546</v>
      </c>
      <c r="C778" s="214" t="s">
        <v>1511</v>
      </c>
      <c r="D778" s="214" t="s">
        <v>1507</v>
      </c>
      <c r="E778" s="106">
        <v>7502.88</v>
      </c>
    </row>
    <row r="779" spans="2:5">
      <c r="B779" s="76" t="s">
        <v>1543</v>
      </c>
      <c r="C779" s="214" t="s">
        <v>1524</v>
      </c>
      <c r="D779" s="214" t="s">
        <v>1507</v>
      </c>
      <c r="E779" s="106">
        <v>7516.7999999999993</v>
      </c>
    </row>
    <row r="780" spans="2:5">
      <c r="B780" s="76" t="s">
        <v>1514</v>
      </c>
      <c r="C780" s="214" t="s">
        <v>1511</v>
      </c>
      <c r="D780" s="214" t="s">
        <v>1507</v>
      </c>
      <c r="E780" s="106">
        <v>7588.62</v>
      </c>
    </row>
    <row r="781" spans="2:5">
      <c r="B781" s="76" t="s">
        <v>1513</v>
      </c>
      <c r="C781" s="214" t="s">
        <v>1519</v>
      </c>
      <c r="D781" s="214" t="s">
        <v>1507</v>
      </c>
      <c r="E781" s="106">
        <v>7659.1900000000005</v>
      </c>
    </row>
    <row r="782" spans="2:5">
      <c r="B782" s="76" t="s">
        <v>1545</v>
      </c>
      <c r="C782" s="214" t="s">
        <v>1524</v>
      </c>
      <c r="D782" s="214" t="s">
        <v>1507</v>
      </c>
      <c r="E782" s="106">
        <v>7659.1900000000005</v>
      </c>
    </row>
    <row r="783" spans="2:5">
      <c r="B783" s="76" t="s">
        <v>1535</v>
      </c>
      <c r="C783" s="214" t="s">
        <v>1519</v>
      </c>
      <c r="D783" s="214" t="s">
        <v>1507</v>
      </c>
      <c r="E783" s="106">
        <v>7729.15</v>
      </c>
    </row>
    <row r="784" spans="2:5">
      <c r="B784" s="76" t="s">
        <v>1526</v>
      </c>
      <c r="C784" s="214" t="s">
        <v>1517</v>
      </c>
      <c r="D784" s="214" t="s">
        <v>1507</v>
      </c>
      <c r="E784" s="106">
        <v>7729.15</v>
      </c>
    </row>
    <row r="785" spans="2:5">
      <c r="B785" s="76" t="s">
        <v>1545</v>
      </c>
      <c r="C785" s="214" t="s">
        <v>1530</v>
      </c>
      <c r="D785" s="214" t="s">
        <v>1507</v>
      </c>
      <c r="E785" s="106">
        <v>7764.24</v>
      </c>
    </row>
    <row r="786" spans="2:5">
      <c r="B786" s="76" t="s">
        <v>1516</v>
      </c>
      <c r="C786" s="214" t="s">
        <v>1511</v>
      </c>
      <c r="D786" s="214" t="s">
        <v>1507</v>
      </c>
      <c r="E786" s="106">
        <v>7764.24</v>
      </c>
    </row>
    <row r="787" spans="2:5">
      <c r="B787" s="76" t="s">
        <v>1544</v>
      </c>
      <c r="C787" s="214" t="s">
        <v>1524</v>
      </c>
      <c r="D787" s="214" t="s">
        <v>1548</v>
      </c>
      <c r="E787" s="106">
        <v>7817.3</v>
      </c>
    </row>
    <row r="788" spans="2:5">
      <c r="B788" s="76" t="s">
        <v>1527</v>
      </c>
      <c r="C788" s="214" t="s">
        <v>1508</v>
      </c>
      <c r="D788" s="214" t="s">
        <v>1548</v>
      </c>
      <c r="E788" s="106">
        <v>7817.3</v>
      </c>
    </row>
    <row r="789" spans="2:5">
      <c r="B789" s="76" t="s">
        <v>1521</v>
      </c>
      <c r="C789" s="214" t="s">
        <v>1530</v>
      </c>
      <c r="D789" s="214" t="s">
        <v>1507</v>
      </c>
      <c r="E789" s="106">
        <v>7971.81</v>
      </c>
    </row>
    <row r="790" spans="2:5">
      <c r="B790" s="76" t="s">
        <v>1537</v>
      </c>
      <c r="C790" s="214" t="s">
        <v>1524</v>
      </c>
      <c r="D790" s="214" t="s">
        <v>1507</v>
      </c>
      <c r="E790" s="106">
        <v>7971.81</v>
      </c>
    </row>
    <row r="791" spans="2:5">
      <c r="B791" s="76" t="s">
        <v>1534</v>
      </c>
      <c r="C791" s="214" t="s">
        <v>1508</v>
      </c>
      <c r="D791" s="214" t="s">
        <v>1507</v>
      </c>
      <c r="E791" s="106">
        <v>7971.81</v>
      </c>
    </row>
    <row r="792" spans="2:5">
      <c r="B792" s="76" t="s">
        <v>1528</v>
      </c>
      <c r="C792" s="214" t="s">
        <v>1515</v>
      </c>
      <c r="D792" s="214" t="s">
        <v>1507</v>
      </c>
      <c r="E792" s="106">
        <v>7971.81</v>
      </c>
    </row>
    <row r="793" spans="2:5">
      <c r="B793" s="76" t="s">
        <v>1544</v>
      </c>
      <c r="C793" s="214" t="s">
        <v>1515</v>
      </c>
      <c r="D793" s="214" t="s">
        <v>1507</v>
      </c>
      <c r="E793" s="106">
        <v>7999.52</v>
      </c>
    </row>
    <row r="794" spans="2:5">
      <c r="B794" s="76" t="s">
        <v>1528</v>
      </c>
      <c r="C794" s="214" t="s">
        <v>1511</v>
      </c>
      <c r="D794" s="214" t="s">
        <v>1507</v>
      </c>
      <c r="E794" s="106">
        <v>7999.52</v>
      </c>
    </row>
    <row r="795" spans="2:5">
      <c r="B795" s="76" t="s">
        <v>1512</v>
      </c>
      <c r="C795" s="214" t="s">
        <v>1524</v>
      </c>
      <c r="D795" s="214" t="s">
        <v>1507</v>
      </c>
      <c r="E795" s="106">
        <v>7999.52</v>
      </c>
    </row>
    <row r="796" spans="2:5">
      <c r="B796" s="76" t="s">
        <v>1516</v>
      </c>
      <c r="C796" s="214" t="s">
        <v>1530</v>
      </c>
      <c r="D796" s="214" t="s">
        <v>1507</v>
      </c>
      <c r="E796" s="106">
        <v>7999.52</v>
      </c>
    </row>
    <row r="797" spans="2:5">
      <c r="B797" s="76" t="s">
        <v>1513</v>
      </c>
      <c r="C797" s="214" t="s">
        <v>1515</v>
      </c>
      <c r="D797" s="214" t="s">
        <v>1507</v>
      </c>
      <c r="E797" s="106">
        <v>8196.32</v>
      </c>
    </row>
    <row r="798" spans="2:5">
      <c r="B798" s="76" t="s">
        <v>1516</v>
      </c>
      <c r="C798" s="214" t="s">
        <v>1511</v>
      </c>
      <c r="D798" s="214" t="s">
        <v>1507</v>
      </c>
      <c r="E798" s="106">
        <v>8196.32</v>
      </c>
    </row>
    <row r="799" spans="2:5">
      <c r="B799" s="76" t="s">
        <v>1546</v>
      </c>
      <c r="C799" s="214" t="s">
        <v>1517</v>
      </c>
      <c r="D799" s="214" t="s">
        <v>1507</v>
      </c>
      <c r="E799" s="106">
        <v>8232.84</v>
      </c>
    </row>
    <row r="800" spans="2:5">
      <c r="B800" s="76" t="s">
        <v>1533</v>
      </c>
      <c r="C800" s="214" t="s">
        <v>1530</v>
      </c>
      <c r="D800" s="214" t="s">
        <v>1507</v>
      </c>
      <c r="E800" s="106">
        <v>8232.84</v>
      </c>
    </row>
    <row r="801" spans="2:5">
      <c r="B801" s="76" t="s">
        <v>1518</v>
      </c>
      <c r="C801" s="214" t="s">
        <v>1515</v>
      </c>
      <c r="D801" s="214" t="s">
        <v>1507</v>
      </c>
      <c r="E801" s="106">
        <v>8268.48</v>
      </c>
    </row>
    <row r="802" spans="2:5">
      <c r="B802" s="76" t="s">
        <v>1534</v>
      </c>
      <c r="C802" s="214" t="s">
        <v>1508</v>
      </c>
      <c r="D802" s="214" t="s">
        <v>1507</v>
      </c>
      <c r="E802" s="106">
        <v>8273.59</v>
      </c>
    </row>
    <row r="803" spans="2:5">
      <c r="B803" s="76" t="s">
        <v>1538</v>
      </c>
      <c r="C803" s="214" t="s">
        <v>1511</v>
      </c>
      <c r="D803" s="214" t="s">
        <v>1507</v>
      </c>
      <c r="E803" s="106">
        <v>8284.43</v>
      </c>
    </row>
    <row r="804" spans="2:5">
      <c r="B804" s="76" t="s">
        <v>1539</v>
      </c>
      <c r="C804" s="214" t="s">
        <v>1519</v>
      </c>
      <c r="D804" s="214" t="s">
        <v>1507</v>
      </c>
      <c r="E804" s="106">
        <v>8440.74</v>
      </c>
    </row>
    <row r="805" spans="2:5">
      <c r="B805" s="76" t="s">
        <v>1516</v>
      </c>
      <c r="C805" s="214" t="s">
        <v>1530</v>
      </c>
      <c r="D805" s="214" t="s">
        <v>1507</v>
      </c>
      <c r="E805" s="106">
        <v>8456.4</v>
      </c>
    </row>
    <row r="806" spans="2:5">
      <c r="B806" s="76" t="s">
        <v>1513</v>
      </c>
      <c r="C806" s="214" t="s">
        <v>1508</v>
      </c>
      <c r="D806" s="214" t="s">
        <v>1507</v>
      </c>
      <c r="E806" s="106">
        <v>8572.33</v>
      </c>
    </row>
    <row r="807" spans="2:5">
      <c r="B807" s="76" t="s">
        <v>1547</v>
      </c>
      <c r="C807" s="214" t="s">
        <v>1515</v>
      </c>
      <c r="D807" s="214" t="s">
        <v>1507</v>
      </c>
      <c r="E807" s="106">
        <v>8597.0499999999993</v>
      </c>
    </row>
    <row r="808" spans="2:5" ht="25.5">
      <c r="B808" s="76" t="s">
        <v>1531</v>
      </c>
      <c r="C808" s="214" t="s">
        <v>1524</v>
      </c>
      <c r="D808" s="214" t="s">
        <v>1507</v>
      </c>
      <c r="E808" s="106">
        <v>8597.0499999999993</v>
      </c>
    </row>
    <row r="809" spans="2:5">
      <c r="B809" s="76" t="s">
        <v>1529</v>
      </c>
      <c r="C809" s="214" t="s">
        <v>1515</v>
      </c>
      <c r="D809" s="214" t="s">
        <v>1507</v>
      </c>
      <c r="E809" s="106">
        <v>8597.0499999999993</v>
      </c>
    </row>
    <row r="810" spans="2:5">
      <c r="B810" s="76" t="s">
        <v>1546</v>
      </c>
      <c r="C810" s="214" t="s">
        <v>1519</v>
      </c>
      <c r="D810" s="214" t="s">
        <v>1548</v>
      </c>
      <c r="E810" s="106">
        <v>8599.0300000000007</v>
      </c>
    </row>
    <row r="811" spans="2:5">
      <c r="B811" s="76" t="s">
        <v>1533</v>
      </c>
      <c r="C811" s="214" t="s">
        <v>1530</v>
      </c>
      <c r="D811" s="214" t="s">
        <v>1548</v>
      </c>
      <c r="E811" s="106">
        <v>8599.0300000000007</v>
      </c>
    </row>
    <row r="812" spans="2:5">
      <c r="B812" s="76" t="s">
        <v>1540</v>
      </c>
      <c r="C812" s="214" t="s">
        <v>1530</v>
      </c>
      <c r="D812" s="214" t="s">
        <v>1507</v>
      </c>
      <c r="E812" s="106">
        <v>8712.86</v>
      </c>
    </row>
    <row r="813" spans="2:5">
      <c r="B813" s="76" t="s">
        <v>1510</v>
      </c>
      <c r="C813" s="214" t="s">
        <v>1511</v>
      </c>
      <c r="D813" s="214" t="s">
        <v>1507</v>
      </c>
      <c r="E813" s="106">
        <v>8759.1</v>
      </c>
    </row>
    <row r="814" spans="2:5">
      <c r="B814" s="76" t="s">
        <v>1532</v>
      </c>
      <c r="C814" s="214" t="s">
        <v>1530</v>
      </c>
      <c r="D814" s="214" t="s">
        <v>1507</v>
      </c>
      <c r="E814" s="106">
        <v>8832.24</v>
      </c>
    </row>
    <row r="815" spans="2:5">
      <c r="B815" s="76" t="s">
        <v>1535</v>
      </c>
      <c r="C815" s="214" t="s">
        <v>1519</v>
      </c>
      <c r="D815" s="214" t="s">
        <v>1507</v>
      </c>
      <c r="E815" s="106">
        <v>8909.67</v>
      </c>
    </row>
    <row r="816" spans="2:5">
      <c r="B816" s="76" t="s">
        <v>1509</v>
      </c>
      <c r="C816" s="214" t="s">
        <v>1515</v>
      </c>
      <c r="D816" s="214" t="s">
        <v>1507</v>
      </c>
      <c r="E816" s="106">
        <v>8909.67</v>
      </c>
    </row>
    <row r="817" spans="2:5">
      <c r="B817" s="76" t="s">
        <v>1526</v>
      </c>
      <c r="C817" s="214" t="s">
        <v>1508</v>
      </c>
      <c r="D817" s="214" t="s">
        <v>1507</v>
      </c>
      <c r="E817" s="106">
        <v>8940.64</v>
      </c>
    </row>
    <row r="818" spans="2:5">
      <c r="B818" s="76" t="s">
        <v>1522</v>
      </c>
      <c r="C818" s="214" t="s">
        <v>1519</v>
      </c>
      <c r="D818" s="214" t="s">
        <v>1507</v>
      </c>
      <c r="E818" s="106">
        <v>8940.64</v>
      </c>
    </row>
    <row r="819" spans="2:5">
      <c r="B819" s="76" t="s">
        <v>1522</v>
      </c>
      <c r="C819" s="214" t="s">
        <v>1530</v>
      </c>
      <c r="D819" s="214" t="s">
        <v>1507</v>
      </c>
      <c r="E819" s="106">
        <v>9166.5</v>
      </c>
    </row>
    <row r="820" spans="2:5">
      <c r="B820" s="76" t="s">
        <v>1513</v>
      </c>
      <c r="C820" s="214" t="s">
        <v>1517</v>
      </c>
      <c r="D820" s="214" t="s">
        <v>1507</v>
      </c>
      <c r="E820" s="106">
        <v>9175.92</v>
      </c>
    </row>
    <row r="821" spans="2:5">
      <c r="B821" s="76" t="s">
        <v>1514</v>
      </c>
      <c r="C821" s="214" t="s">
        <v>1524</v>
      </c>
      <c r="D821" s="214" t="s">
        <v>1507</v>
      </c>
      <c r="E821" s="106">
        <v>9175.92</v>
      </c>
    </row>
    <row r="822" spans="2:5">
      <c r="B822" s="76" t="s">
        <v>1540</v>
      </c>
      <c r="C822" s="214" t="s">
        <v>1515</v>
      </c>
      <c r="D822" s="214" t="s">
        <v>1507</v>
      </c>
      <c r="E822" s="106">
        <v>9370.1999999999989</v>
      </c>
    </row>
    <row r="823" spans="2:5" ht="25.5">
      <c r="B823" s="76" t="s">
        <v>1531</v>
      </c>
      <c r="C823" s="214" t="s">
        <v>1511</v>
      </c>
      <c r="D823" s="214" t="s">
        <v>1507</v>
      </c>
      <c r="E823" s="106">
        <v>9370.1999999999989</v>
      </c>
    </row>
    <row r="824" spans="2:5">
      <c r="B824" s="76" t="s">
        <v>1509</v>
      </c>
      <c r="C824" s="214" t="s">
        <v>1524</v>
      </c>
      <c r="D824" s="214" t="s">
        <v>1507</v>
      </c>
      <c r="E824" s="106">
        <v>9411.2000000000007</v>
      </c>
    </row>
    <row r="825" spans="2:5">
      <c r="B825" s="76" t="s">
        <v>1540</v>
      </c>
      <c r="C825" s="214" t="s">
        <v>1524</v>
      </c>
      <c r="D825" s="214" t="s">
        <v>1507</v>
      </c>
      <c r="E825" s="106">
        <v>9806.4</v>
      </c>
    </row>
    <row r="826" spans="2:5">
      <c r="B826" s="76" t="s">
        <v>1514</v>
      </c>
      <c r="C826" s="214" t="s">
        <v>1511</v>
      </c>
      <c r="D826" s="214" t="s">
        <v>1507</v>
      </c>
      <c r="E826" s="106">
        <v>9959.76</v>
      </c>
    </row>
    <row r="827" spans="2:5">
      <c r="B827" s="76" t="s">
        <v>1514</v>
      </c>
      <c r="C827" s="214" t="s">
        <v>1515</v>
      </c>
      <c r="D827" s="214" t="s">
        <v>1507</v>
      </c>
      <c r="E827" s="106">
        <v>9959.76</v>
      </c>
    </row>
    <row r="828" spans="2:5">
      <c r="B828" s="76" t="s">
        <v>1523</v>
      </c>
      <c r="C828" s="214" t="s">
        <v>1508</v>
      </c>
      <c r="D828" s="214" t="s">
        <v>1507</v>
      </c>
      <c r="E828" s="106">
        <v>10003.84</v>
      </c>
    </row>
    <row r="829" spans="2:5">
      <c r="B829" s="76" t="s">
        <v>1522</v>
      </c>
      <c r="C829" s="214" t="s">
        <v>1508</v>
      </c>
      <c r="D829" s="214" t="s">
        <v>1507</v>
      </c>
      <c r="E829" s="106">
        <v>10003.84</v>
      </c>
    </row>
    <row r="830" spans="2:5">
      <c r="B830" s="76" t="s">
        <v>1521</v>
      </c>
      <c r="C830" s="214" t="s">
        <v>1508</v>
      </c>
      <c r="D830" s="214" t="s">
        <v>1507</v>
      </c>
      <c r="E830" s="106">
        <v>10024.32</v>
      </c>
    </row>
    <row r="831" spans="2:5">
      <c r="B831" s="76" t="s">
        <v>1535</v>
      </c>
      <c r="C831" s="214" t="s">
        <v>1517</v>
      </c>
      <c r="D831" s="214" t="s">
        <v>1507</v>
      </c>
      <c r="E831" s="106">
        <v>10024.32</v>
      </c>
    </row>
    <row r="832" spans="2:5">
      <c r="B832" s="76" t="s">
        <v>1536</v>
      </c>
      <c r="C832" s="214" t="s">
        <v>1511</v>
      </c>
      <c r="D832" s="214" t="s">
        <v>1507</v>
      </c>
      <c r="E832" s="106">
        <v>10117.040000000001</v>
      </c>
    </row>
    <row r="833" spans="2:5">
      <c r="B833" s="76" t="s">
        <v>1526</v>
      </c>
      <c r="C833" s="214" t="s">
        <v>1517</v>
      </c>
      <c r="D833" s="214" t="s">
        <v>1507</v>
      </c>
      <c r="E833" s="106">
        <v>10117.040000000001</v>
      </c>
    </row>
    <row r="834" spans="2:5">
      <c r="B834" s="76" t="s">
        <v>1538</v>
      </c>
      <c r="C834" s="214" t="s">
        <v>1524</v>
      </c>
      <c r="D834" s="214" t="s">
        <v>1507</v>
      </c>
      <c r="E834" s="106">
        <v>10117.040000000001</v>
      </c>
    </row>
    <row r="835" spans="2:5">
      <c r="B835" s="76" t="s">
        <v>1544</v>
      </c>
      <c r="C835" s="214" t="s">
        <v>1508</v>
      </c>
      <c r="D835" s="214" t="s">
        <v>1507</v>
      </c>
      <c r="E835" s="106">
        <v>10117.040000000001</v>
      </c>
    </row>
    <row r="836" spans="2:5">
      <c r="B836" s="76" t="s">
        <v>1520</v>
      </c>
      <c r="C836" s="214" t="s">
        <v>1530</v>
      </c>
      <c r="D836" s="214" t="s">
        <v>1507</v>
      </c>
      <c r="E836" s="106">
        <v>10160.15</v>
      </c>
    </row>
    <row r="837" spans="2:5">
      <c r="B837" s="76" t="s">
        <v>1535</v>
      </c>
      <c r="C837" s="214" t="s">
        <v>1508</v>
      </c>
      <c r="D837" s="214" t="s">
        <v>1548</v>
      </c>
      <c r="E837" s="106">
        <v>10244.52</v>
      </c>
    </row>
    <row r="838" spans="2:5">
      <c r="B838" s="76" t="s">
        <v>1525</v>
      </c>
      <c r="C838" s="214" t="s">
        <v>1511</v>
      </c>
      <c r="D838" s="214" t="s">
        <v>1507</v>
      </c>
      <c r="E838" s="106">
        <v>10352.32</v>
      </c>
    </row>
    <row r="839" spans="2:5">
      <c r="B839" s="76" t="s">
        <v>1528</v>
      </c>
      <c r="C839" s="214" t="s">
        <v>1508</v>
      </c>
      <c r="D839" s="214" t="s">
        <v>1507</v>
      </c>
      <c r="E839" s="106">
        <v>10388.699999999999</v>
      </c>
    </row>
    <row r="840" spans="2:5">
      <c r="B840" s="76" t="s">
        <v>1518</v>
      </c>
      <c r="C840" s="214" t="s">
        <v>1530</v>
      </c>
      <c r="D840" s="214" t="s">
        <v>1507</v>
      </c>
      <c r="E840" s="106">
        <v>10587.6</v>
      </c>
    </row>
    <row r="841" spans="2:5">
      <c r="B841" s="76" t="s">
        <v>1529</v>
      </c>
      <c r="C841" s="214" t="s">
        <v>1524</v>
      </c>
      <c r="D841" s="214" t="s">
        <v>1507</v>
      </c>
      <c r="E841" s="106">
        <v>10587.6</v>
      </c>
    </row>
    <row r="842" spans="2:5">
      <c r="B842" s="76" t="s">
        <v>1539</v>
      </c>
      <c r="C842" s="214" t="s">
        <v>1517</v>
      </c>
      <c r="D842" s="214" t="s">
        <v>1507</v>
      </c>
      <c r="E842" s="106">
        <v>10724.34</v>
      </c>
    </row>
    <row r="843" spans="2:5">
      <c r="B843" s="76" t="s">
        <v>1521</v>
      </c>
      <c r="C843" s="214" t="s">
        <v>1519</v>
      </c>
      <c r="D843" s="214" t="s">
        <v>1507</v>
      </c>
      <c r="E843" s="106">
        <v>10897.38</v>
      </c>
    </row>
    <row r="844" spans="2:5">
      <c r="B844" s="76" t="s">
        <v>1527</v>
      </c>
      <c r="C844" s="214" t="s">
        <v>1511</v>
      </c>
      <c r="D844" s="214" t="s">
        <v>1507</v>
      </c>
      <c r="E844" s="106">
        <v>10897.38</v>
      </c>
    </row>
    <row r="845" spans="2:5">
      <c r="B845" s="76" t="s">
        <v>1536</v>
      </c>
      <c r="C845" s="214" t="s">
        <v>1517</v>
      </c>
      <c r="D845" s="214" t="s">
        <v>1507</v>
      </c>
      <c r="E845" s="106">
        <v>10899.359999999999</v>
      </c>
    </row>
    <row r="846" spans="2:5">
      <c r="B846" s="76" t="s">
        <v>1523</v>
      </c>
      <c r="C846" s="214" t="s">
        <v>1508</v>
      </c>
      <c r="D846" s="214" t="s">
        <v>1507</v>
      </c>
      <c r="E846" s="106">
        <v>10942.49</v>
      </c>
    </row>
    <row r="847" spans="2:5">
      <c r="B847" s="76" t="s">
        <v>1545</v>
      </c>
      <c r="C847" s="214" t="s">
        <v>1524</v>
      </c>
      <c r="D847" s="214" t="s">
        <v>1507</v>
      </c>
      <c r="E847" s="106">
        <v>11083.66</v>
      </c>
    </row>
    <row r="848" spans="2:5">
      <c r="B848" s="76" t="s">
        <v>1518</v>
      </c>
      <c r="C848" s="214" t="s">
        <v>1511</v>
      </c>
      <c r="D848" s="214" t="s">
        <v>1507</v>
      </c>
      <c r="E848" s="106">
        <v>11083.66</v>
      </c>
    </row>
    <row r="849" spans="2:5">
      <c r="B849" s="76" t="s">
        <v>1538</v>
      </c>
      <c r="C849" s="214" t="s">
        <v>1530</v>
      </c>
      <c r="D849" s="214" t="s">
        <v>1507</v>
      </c>
      <c r="E849" s="106">
        <v>11083.66</v>
      </c>
    </row>
    <row r="850" spans="2:5">
      <c r="B850" s="76" t="s">
        <v>1542</v>
      </c>
      <c r="C850" s="214" t="s">
        <v>1515</v>
      </c>
      <c r="D850" s="214" t="s">
        <v>1507</v>
      </c>
      <c r="E850" s="106">
        <v>11176.8</v>
      </c>
    </row>
    <row r="851" spans="2:5">
      <c r="B851" s="76" t="s">
        <v>1538</v>
      </c>
      <c r="C851" s="214" t="s">
        <v>1508</v>
      </c>
      <c r="D851" s="214" t="s">
        <v>1507</v>
      </c>
      <c r="E851" s="106">
        <v>11176.8</v>
      </c>
    </row>
    <row r="852" spans="2:5">
      <c r="B852" s="76" t="s">
        <v>1518</v>
      </c>
      <c r="C852" s="214" t="s">
        <v>1515</v>
      </c>
      <c r="D852" s="214" t="s">
        <v>1507</v>
      </c>
      <c r="E852" s="106">
        <v>11176.8</v>
      </c>
    </row>
    <row r="853" spans="2:5">
      <c r="B853" s="76" t="s">
        <v>1527</v>
      </c>
      <c r="C853" s="214" t="s">
        <v>1524</v>
      </c>
      <c r="D853" s="214" t="s">
        <v>1507</v>
      </c>
      <c r="E853" s="106">
        <v>11176.8</v>
      </c>
    </row>
    <row r="854" spans="2:5">
      <c r="B854" s="76" t="s">
        <v>1532</v>
      </c>
      <c r="C854" s="214" t="s">
        <v>1511</v>
      </c>
      <c r="D854" s="214" t="s">
        <v>1507</v>
      </c>
      <c r="E854" s="106">
        <v>11176.8</v>
      </c>
    </row>
    <row r="855" spans="2:5">
      <c r="B855" s="76" t="s">
        <v>1535</v>
      </c>
      <c r="C855" s="214" t="s">
        <v>1530</v>
      </c>
      <c r="D855" s="214" t="s">
        <v>1507</v>
      </c>
      <c r="E855" s="106">
        <v>11176.8</v>
      </c>
    </row>
    <row r="856" spans="2:5">
      <c r="B856" s="76" t="s">
        <v>1537</v>
      </c>
      <c r="C856" s="214" t="s">
        <v>1519</v>
      </c>
      <c r="D856" s="214" t="s">
        <v>1507</v>
      </c>
      <c r="E856" s="106">
        <v>11176.8</v>
      </c>
    </row>
    <row r="857" spans="2:5">
      <c r="B857" s="76" t="s">
        <v>1521</v>
      </c>
      <c r="C857" s="214" t="s">
        <v>1530</v>
      </c>
      <c r="D857" s="214" t="s">
        <v>1507</v>
      </c>
      <c r="E857" s="106">
        <v>11254.32</v>
      </c>
    </row>
    <row r="858" spans="2:5">
      <c r="B858" s="76" t="s">
        <v>1546</v>
      </c>
      <c r="C858" s="214" t="s">
        <v>1511</v>
      </c>
      <c r="D858" s="214" t="s">
        <v>1507</v>
      </c>
      <c r="E858" s="106">
        <v>11275.199999999999</v>
      </c>
    </row>
    <row r="859" spans="2:5">
      <c r="B859" s="76" t="s">
        <v>1535</v>
      </c>
      <c r="C859" s="214" t="s">
        <v>1515</v>
      </c>
      <c r="D859" s="214" t="s">
        <v>1507</v>
      </c>
      <c r="E859" s="106">
        <v>11275.199999999999</v>
      </c>
    </row>
    <row r="860" spans="2:5" ht="25.5">
      <c r="B860" s="76" t="s">
        <v>1531</v>
      </c>
      <c r="C860" s="214" t="s">
        <v>1508</v>
      </c>
      <c r="D860" s="214" t="s">
        <v>1507</v>
      </c>
      <c r="E860" s="106">
        <v>11293.44</v>
      </c>
    </row>
    <row r="861" spans="2:5" ht="25.5">
      <c r="B861" s="76" t="s">
        <v>1531</v>
      </c>
      <c r="C861" s="214" t="s">
        <v>1519</v>
      </c>
      <c r="D861" s="214" t="s">
        <v>1507</v>
      </c>
      <c r="E861" s="106">
        <v>11293.44</v>
      </c>
    </row>
    <row r="862" spans="2:5">
      <c r="B862" s="76" t="s">
        <v>1518</v>
      </c>
      <c r="C862" s="214" t="s">
        <v>1508</v>
      </c>
      <c r="D862" s="214" t="s">
        <v>1507</v>
      </c>
      <c r="E862" s="106">
        <v>11410.630000000001</v>
      </c>
    </row>
    <row r="863" spans="2:5">
      <c r="B863" s="76" t="s">
        <v>1513</v>
      </c>
      <c r="C863" s="214" t="s">
        <v>1508</v>
      </c>
      <c r="D863" s="214" t="s">
        <v>1507</v>
      </c>
      <c r="E863" s="106">
        <v>11463.119999999999</v>
      </c>
    </row>
    <row r="864" spans="2:5">
      <c r="B864" s="76" t="s">
        <v>1533</v>
      </c>
      <c r="C864" s="214" t="s">
        <v>1511</v>
      </c>
      <c r="D864" s="214" t="s">
        <v>1507</v>
      </c>
      <c r="E864" s="106">
        <v>11642.5</v>
      </c>
    </row>
    <row r="865" spans="2:5">
      <c r="B865" s="76" t="s">
        <v>1545</v>
      </c>
      <c r="C865" s="214" t="s">
        <v>1530</v>
      </c>
      <c r="D865" s="214" t="s">
        <v>1507</v>
      </c>
      <c r="E865" s="106">
        <v>11642.5</v>
      </c>
    </row>
    <row r="866" spans="2:5">
      <c r="B866" s="76" t="s">
        <v>1540</v>
      </c>
      <c r="C866" s="214" t="s">
        <v>1519</v>
      </c>
      <c r="D866" s="214" t="s">
        <v>1507</v>
      </c>
      <c r="E866" s="106">
        <v>11651.039999999999</v>
      </c>
    </row>
    <row r="867" spans="2:5">
      <c r="B867" s="76" t="s">
        <v>1535</v>
      </c>
      <c r="C867" s="214" t="s">
        <v>1515</v>
      </c>
      <c r="D867" s="214" t="s">
        <v>1507</v>
      </c>
      <c r="E867" s="106">
        <v>11725.95</v>
      </c>
    </row>
    <row r="868" spans="2:5">
      <c r="B868" s="76" t="s">
        <v>1510</v>
      </c>
      <c r="C868" s="214" t="s">
        <v>1519</v>
      </c>
      <c r="D868" s="214" t="s">
        <v>1507</v>
      </c>
      <c r="E868" s="106">
        <v>11725.95</v>
      </c>
    </row>
    <row r="869" spans="2:5">
      <c r="B869" s="76" t="s">
        <v>1527</v>
      </c>
      <c r="C869" s="214" t="s">
        <v>1519</v>
      </c>
      <c r="D869" s="214" t="s">
        <v>1507</v>
      </c>
      <c r="E869" s="106">
        <v>11735.64</v>
      </c>
    </row>
    <row r="870" spans="2:5">
      <c r="B870" s="76" t="s">
        <v>1547</v>
      </c>
      <c r="C870" s="214" t="s">
        <v>1511</v>
      </c>
      <c r="D870" s="214" t="s">
        <v>1507</v>
      </c>
      <c r="E870" s="106">
        <v>11764</v>
      </c>
    </row>
    <row r="871" spans="2:5">
      <c r="B871" s="76" t="s">
        <v>1523</v>
      </c>
      <c r="C871" s="214" t="s">
        <v>1517</v>
      </c>
      <c r="D871" s="214" t="s">
        <v>1507</v>
      </c>
      <c r="E871" s="106">
        <v>11764</v>
      </c>
    </row>
    <row r="872" spans="2:5">
      <c r="B872" s="76" t="s">
        <v>1514</v>
      </c>
      <c r="C872" s="214" t="s">
        <v>1508</v>
      </c>
      <c r="D872" s="214" t="s">
        <v>1507</v>
      </c>
      <c r="E872" s="106">
        <v>11804.75</v>
      </c>
    </row>
    <row r="873" spans="2:5">
      <c r="B873" s="76" t="s">
        <v>1510</v>
      </c>
      <c r="C873" s="214" t="s">
        <v>1511</v>
      </c>
      <c r="D873" s="214" t="s">
        <v>1507</v>
      </c>
      <c r="E873" s="106">
        <v>11804.75</v>
      </c>
    </row>
    <row r="874" spans="2:5">
      <c r="B874" s="76" t="s">
        <v>1537</v>
      </c>
      <c r="C874" s="214" t="s">
        <v>1519</v>
      </c>
      <c r="D874" s="214" t="s">
        <v>1507</v>
      </c>
      <c r="E874" s="106">
        <v>11820.599999999999</v>
      </c>
    </row>
    <row r="875" spans="2:5">
      <c r="B875" s="76" t="s">
        <v>1532</v>
      </c>
      <c r="C875" s="214" t="s">
        <v>1515</v>
      </c>
      <c r="D875" s="214" t="s">
        <v>1507</v>
      </c>
      <c r="E875" s="106">
        <v>11921.92</v>
      </c>
    </row>
    <row r="876" spans="2:5">
      <c r="B876" s="76" t="s">
        <v>1510</v>
      </c>
      <c r="C876" s="214" t="s">
        <v>1515</v>
      </c>
      <c r="D876" s="214" t="s">
        <v>1507</v>
      </c>
      <c r="E876" s="106">
        <v>11921.92</v>
      </c>
    </row>
    <row r="877" spans="2:5">
      <c r="B877" s="76" t="s">
        <v>1547</v>
      </c>
      <c r="C877" s="214" t="s">
        <v>1517</v>
      </c>
      <c r="D877" s="214" t="s">
        <v>1507</v>
      </c>
      <c r="E877" s="106">
        <v>11921.92</v>
      </c>
    </row>
    <row r="878" spans="2:5">
      <c r="B878" s="76" t="s">
        <v>1541</v>
      </c>
      <c r="C878" s="214" t="s">
        <v>1517</v>
      </c>
      <c r="D878" s="214" t="s">
        <v>1507</v>
      </c>
      <c r="E878" s="106">
        <v>12015.06</v>
      </c>
    </row>
    <row r="879" spans="2:5">
      <c r="B879" s="76" t="s">
        <v>1512</v>
      </c>
      <c r="C879" s="214" t="s">
        <v>1517</v>
      </c>
      <c r="D879" s="214" t="s">
        <v>1507</v>
      </c>
      <c r="E879" s="106">
        <v>12276.94</v>
      </c>
    </row>
    <row r="880" spans="2:5">
      <c r="B880" s="76" t="s">
        <v>1512</v>
      </c>
      <c r="C880" s="214" t="s">
        <v>1530</v>
      </c>
      <c r="D880" s="214" t="s">
        <v>1507</v>
      </c>
      <c r="E880" s="106">
        <v>12276.94</v>
      </c>
    </row>
    <row r="881" spans="2:5">
      <c r="B881" s="76" t="s">
        <v>1522</v>
      </c>
      <c r="C881" s="214" t="s">
        <v>1515</v>
      </c>
      <c r="D881" s="214" t="s">
        <v>1507</v>
      </c>
      <c r="E881" s="106">
        <v>12387.62</v>
      </c>
    </row>
    <row r="882" spans="2:5">
      <c r="B882" s="76" t="s">
        <v>1509</v>
      </c>
      <c r="C882" s="214" t="s">
        <v>1515</v>
      </c>
      <c r="D882" s="214" t="s">
        <v>1507</v>
      </c>
      <c r="E882" s="106">
        <v>12590.64</v>
      </c>
    </row>
    <row r="883" spans="2:5">
      <c r="B883" s="76" t="s">
        <v>1513</v>
      </c>
      <c r="C883" s="214" t="s">
        <v>1530</v>
      </c>
      <c r="D883" s="214" t="s">
        <v>1507</v>
      </c>
      <c r="E883" s="106">
        <v>12590.64</v>
      </c>
    </row>
    <row r="884" spans="2:5">
      <c r="B884" s="76" t="s">
        <v>1541</v>
      </c>
      <c r="C884" s="214" t="s">
        <v>1519</v>
      </c>
      <c r="D884" s="214" t="s">
        <v>1507</v>
      </c>
      <c r="E884" s="106">
        <v>12590.64</v>
      </c>
    </row>
    <row r="885" spans="2:5">
      <c r="B885" s="76" t="s">
        <v>1541</v>
      </c>
      <c r="C885" s="214" t="s">
        <v>1508</v>
      </c>
      <c r="D885" s="214" t="s">
        <v>1507</v>
      </c>
      <c r="E885" s="106">
        <v>13512.32</v>
      </c>
    </row>
    <row r="886" spans="2:5">
      <c r="B886" s="76" t="s">
        <v>1546</v>
      </c>
      <c r="C886" s="214" t="s">
        <v>1524</v>
      </c>
      <c r="D886" s="214" t="s">
        <v>1507</v>
      </c>
      <c r="E886" s="106">
        <v>13512.32</v>
      </c>
    </row>
    <row r="887" spans="2:5">
      <c r="B887" s="76" t="s">
        <v>1537</v>
      </c>
      <c r="C887" s="214" t="s">
        <v>1515</v>
      </c>
      <c r="D887" s="214" t="s">
        <v>1507</v>
      </c>
      <c r="E887" s="106">
        <v>13598.97</v>
      </c>
    </row>
    <row r="888" spans="2:5">
      <c r="B888" s="76" t="s">
        <v>1543</v>
      </c>
      <c r="C888" s="214" t="s">
        <v>1511</v>
      </c>
      <c r="D888" s="214" t="s">
        <v>1507</v>
      </c>
      <c r="E888" s="106">
        <v>13826.560000000001</v>
      </c>
    </row>
    <row r="889" spans="2:5">
      <c r="B889" s="76" t="s">
        <v>1514</v>
      </c>
      <c r="C889" s="214" t="s">
        <v>1524</v>
      </c>
      <c r="D889" s="214" t="s">
        <v>1507</v>
      </c>
      <c r="E889" s="106">
        <v>13826.560000000001</v>
      </c>
    </row>
    <row r="890" spans="2:5" ht="25.5">
      <c r="B890" s="76" t="s">
        <v>1531</v>
      </c>
      <c r="C890" s="214" t="s">
        <v>1511</v>
      </c>
      <c r="D890" s="214" t="s">
        <v>1507</v>
      </c>
      <c r="E890" s="106">
        <v>13851.599999999999</v>
      </c>
    </row>
    <row r="891" spans="2:5">
      <c r="B891" s="76" t="s">
        <v>1532</v>
      </c>
      <c r="C891" s="214" t="s">
        <v>1530</v>
      </c>
      <c r="D891" s="214" t="s">
        <v>1507</v>
      </c>
      <c r="E891" s="106">
        <v>13851.599999999999</v>
      </c>
    </row>
    <row r="892" spans="2:5">
      <c r="B892" s="76" t="s">
        <v>1533</v>
      </c>
      <c r="C892" s="214" t="s">
        <v>1524</v>
      </c>
      <c r="D892" s="214" t="s">
        <v>1507</v>
      </c>
      <c r="E892" s="106">
        <v>14055.3</v>
      </c>
    </row>
    <row r="893" spans="2:5">
      <c r="B893" s="76" t="s">
        <v>1521</v>
      </c>
      <c r="C893" s="214" t="s">
        <v>1519</v>
      </c>
      <c r="D893" s="214" t="s">
        <v>1507</v>
      </c>
      <c r="E893" s="106">
        <v>14055.3</v>
      </c>
    </row>
    <row r="894" spans="2:5">
      <c r="B894" s="76" t="s">
        <v>1547</v>
      </c>
      <c r="C894" s="214" t="s">
        <v>1515</v>
      </c>
      <c r="D894" s="214" t="s">
        <v>1507</v>
      </c>
      <c r="E894" s="106">
        <v>14067.9</v>
      </c>
    </row>
    <row r="895" spans="2:5">
      <c r="B895" s="76" t="s">
        <v>1510</v>
      </c>
      <c r="C895" s="214" t="s">
        <v>1524</v>
      </c>
      <c r="D895" s="214" t="s">
        <v>1507</v>
      </c>
      <c r="E895" s="106">
        <v>14067.9</v>
      </c>
    </row>
    <row r="896" spans="2:5">
      <c r="B896" s="76" t="s">
        <v>1516</v>
      </c>
      <c r="C896" s="214" t="s">
        <v>1511</v>
      </c>
      <c r="D896" s="214" t="s">
        <v>1507</v>
      </c>
      <c r="E896" s="106">
        <v>14067.9</v>
      </c>
    </row>
    <row r="897" spans="2:5">
      <c r="B897" s="76" t="s">
        <v>1521</v>
      </c>
      <c r="C897" s="214" t="s">
        <v>1517</v>
      </c>
      <c r="D897" s="214" t="s">
        <v>1507</v>
      </c>
      <c r="E897" s="106">
        <v>14116.8</v>
      </c>
    </row>
    <row r="898" spans="2:5">
      <c r="B898" s="76" t="s">
        <v>1526</v>
      </c>
      <c r="C898" s="214" t="s">
        <v>1530</v>
      </c>
      <c r="D898" s="214" t="s">
        <v>1507</v>
      </c>
      <c r="E898" s="106">
        <v>14165.7</v>
      </c>
    </row>
    <row r="899" spans="2:5">
      <c r="B899" s="76" t="s">
        <v>1536</v>
      </c>
      <c r="C899" s="214" t="s">
        <v>1517</v>
      </c>
      <c r="D899" s="214" t="s">
        <v>1507</v>
      </c>
      <c r="E899" s="106">
        <v>14165.7</v>
      </c>
    </row>
    <row r="900" spans="2:5">
      <c r="B900" s="76" t="s">
        <v>1514</v>
      </c>
      <c r="C900" s="214" t="s">
        <v>1517</v>
      </c>
      <c r="D900" s="214" t="s">
        <v>1507</v>
      </c>
      <c r="E900" s="106">
        <v>14259</v>
      </c>
    </row>
    <row r="901" spans="2:5">
      <c r="B901" s="76" t="s">
        <v>1528</v>
      </c>
      <c r="C901" s="214" t="s">
        <v>1524</v>
      </c>
      <c r="D901" s="214" t="s">
        <v>1507</v>
      </c>
      <c r="E901" s="106">
        <v>14281.919999999998</v>
      </c>
    </row>
    <row r="902" spans="2:5">
      <c r="B902" s="76" t="s">
        <v>1523</v>
      </c>
      <c r="C902" s="214" t="s">
        <v>1530</v>
      </c>
      <c r="D902" s="214" t="s">
        <v>1507</v>
      </c>
      <c r="E902" s="106">
        <v>14281.919999999998</v>
      </c>
    </row>
    <row r="903" spans="2:5">
      <c r="B903" s="76" t="s">
        <v>1516</v>
      </c>
      <c r="C903" s="214" t="s">
        <v>1519</v>
      </c>
      <c r="D903" s="214" t="s">
        <v>1507</v>
      </c>
      <c r="E903" s="106">
        <v>14455.04</v>
      </c>
    </row>
    <row r="904" spans="2:5">
      <c r="B904" s="76" t="s">
        <v>1526</v>
      </c>
      <c r="C904" s="214" t="s">
        <v>1508</v>
      </c>
      <c r="D904" s="214" t="s">
        <v>1507</v>
      </c>
      <c r="E904" s="106">
        <v>14462.699999999999</v>
      </c>
    </row>
    <row r="905" spans="2:5">
      <c r="B905" s="76" t="s">
        <v>1516</v>
      </c>
      <c r="C905" s="214" t="s">
        <v>1519</v>
      </c>
      <c r="D905" s="214" t="s">
        <v>1507</v>
      </c>
      <c r="E905" s="106">
        <v>14462.699999999999</v>
      </c>
    </row>
    <row r="906" spans="2:5">
      <c r="B906" s="76" t="s">
        <v>1520</v>
      </c>
      <c r="C906" s="214" t="s">
        <v>1524</v>
      </c>
      <c r="D906" s="214" t="s">
        <v>1507</v>
      </c>
      <c r="E906" s="106">
        <v>14637.89</v>
      </c>
    </row>
    <row r="907" spans="2:5">
      <c r="B907" s="76" t="s">
        <v>1534</v>
      </c>
      <c r="C907" s="214" t="s">
        <v>1524</v>
      </c>
      <c r="D907" s="214" t="s">
        <v>1507</v>
      </c>
      <c r="E907" s="106">
        <v>14666.4</v>
      </c>
    </row>
    <row r="908" spans="2:5">
      <c r="B908" s="76" t="s">
        <v>1539</v>
      </c>
      <c r="C908" s="214" t="s">
        <v>1530</v>
      </c>
      <c r="D908" s="214" t="s">
        <v>1507</v>
      </c>
      <c r="E908" s="106">
        <v>14666.4</v>
      </c>
    </row>
    <row r="909" spans="2:5">
      <c r="B909" s="76" t="s">
        <v>1512</v>
      </c>
      <c r="C909" s="214" t="s">
        <v>1519</v>
      </c>
      <c r="D909" s="214" t="s">
        <v>1507</v>
      </c>
      <c r="E909" s="106">
        <v>14666.4</v>
      </c>
    </row>
    <row r="910" spans="2:5">
      <c r="B910" s="76" t="s">
        <v>1525</v>
      </c>
      <c r="C910" s="214" t="s">
        <v>1530</v>
      </c>
      <c r="D910" s="214" t="s">
        <v>1507</v>
      </c>
      <c r="E910" s="106">
        <v>14693.14</v>
      </c>
    </row>
    <row r="911" spans="2:5">
      <c r="B911" s="76" t="s">
        <v>1529</v>
      </c>
      <c r="C911" s="214" t="s">
        <v>1508</v>
      </c>
      <c r="D911" s="214" t="s">
        <v>1507</v>
      </c>
      <c r="E911" s="106">
        <v>14769.28</v>
      </c>
    </row>
    <row r="912" spans="2:5">
      <c r="B912" s="76" t="s">
        <v>1538</v>
      </c>
      <c r="C912" s="214" t="s">
        <v>1524</v>
      </c>
      <c r="D912" s="214" t="s">
        <v>1507</v>
      </c>
      <c r="E912" s="106">
        <v>14769.28</v>
      </c>
    </row>
    <row r="913" spans="2:5">
      <c r="B913" s="76" t="s">
        <v>1520</v>
      </c>
      <c r="C913" s="214" t="s">
        <v>1519</v>
      </c>
      <c r="D913" s="214" t="s">
        <v>1507</v>
      </c>
      <c r="E913" s="106">
        <v>14769.28</v>
      </c>
    </row>
    <row r="914" spans="2:5">
      <c r="B914" s="76" t="s">
        <v>1509</v>
      </c>
      <c r="C914" s="214" t="s">
        <v>1530</v>
      </c>
      <c r="D914" s="214" t="s">
        <v>1507</v>
      </c>
      <c r="E914" s="106">
        <v>14769.28</v>
      </c>
    </row>
    <row r="915" spans="2:5">
      <c r="B915" s="76" t="s">
        <v>1512</v>
      </c>
      <c r="C915" s="214" t="s">
        <v>1519</v>
      </c>
      <c r="D915" s="214" t="s">
        <v>1507</v>
      </c>
      <c r="E915" s="106">
        <v>14870.099999999999</v>
      </c>
    </row>
    <row r="916" spans="2:5">
      <c r="B916" s="76" t="s">
        <v>1526</v>
      </c>
      <c r="C916" s="214" t="s">
        <v>1511</v>
      </c>
      <c r="D916" s="214" t="s">
        <v>1507</v>
      </c>
      <c r="E916" s="106">
        <v>15083.52</v>
      </c>
    </row>
    <row r="917" spans="2:5">
      <c r="B917" s="76" t="s">
        <v>1532</v>
      </c>
      <c r="C917" s="214" t="s">
        <v>1524</v>
      </c>
      <c r="D917" s="214" t="s">
        <v>1507</v>
      </c>
      <c r="E917" s="106">
        <v>15083.52</v>
      </c>
    </row>
    <row r="918" spans="2:5">
      <c r="B918" s="76" t="s">
        <v>1545</v>
      </c>
      <c r="C918" s="214" t="s">
        <v>1511</v>
      </c>
      <c r="D918" s="214" t="s">
        <v>1507</v>
      </c>
      <c r="E918" s="106">
        <v>15083.52</v>
      </c>
    </row>
    <row r="919" spans="2:5">
      <c r="B919" s="76" t="s">
        <v>1526</v>
      </c>
      <c r="C919" s="214" t="s">
        <v>1524</v>
      </c>
      <c r="D919" s="214" t="s">
        <v>1507</v>
      </c>
      <c r="E919" s="106">
        <v>15162.07</v>
      </c>
    </row>
    <row r="920" spans="2:5">
      <c r="B920" s="76" t="s">
        <v>1532</v>
      </c>
      <c r="C920" s="214" t="s">
        <v>1515</v>
      </c>
      <c r="D920" s="214" t="s">
        <v>1507</v>
      </c>
      <c r="E920" s="106">
        <v>15162.07</v>
      </c>
    </row>
    <row r="921" spans="2:5">
      <c r="B921" s="76" t="s">
        <v>1527</v>
      </c>
      <c r="C921" s="214" t="s">
        <v>1530</v>
      </c>
      <c r="D921" s="214" t="s">
        <v>1507</v>
      </c>
      <c r="E921" s="106">
        <v>15318.380000000001</v>
      </c>
    </row>
    <row r="922" spans="2:5">
      <c r="B922" s="76" t="s">
        <v>1540</v>
      </c>
      <c r="C922" s="214" t="s">
        <v>1517</v>
      </c>
      <c r="D922" s="214" t="s">
        <v>1507</v>
      </c>
      <c r="E922" s="106">
        <v>15397.76</v>
      </c>
    </row>
    <row r="923" spans="2:5">
      <c r="B923" s="76" t="s">
        <v>1546</v>
      </c>
      <c r="C923" s="214" t="s">
        <v>1508</v>
      </c>
      <c r="D923" s="214" t="s">
        <v>1507</v>
      </c>
      <c r="E923" s="106">
        <v>15397.76</v>
      </c>
    </row>
    <row r="924" spans="2:5">
      <c r="B924" s="76" t="s">
        <v>1542</v>
      </c>
      <c r="C924" s="214" t="s">
        <v>1524</v>
      </c>
      <c r="D924" s="214" t="s">
        <v>1507</v>
      </c>
      <c r="E924" s="106">
        <v>15397.76</v>
      </c>
    </row>
    <row r="925" spans="2:5">
      <c r="B925" s="76" t="s">
        <v>1532</v>
      </c>
      <c r="C925" s="214" t="s">
        <v>1517</v>
      </c>
      <c r="D925" s="214" t="s">
        <v>1507</v>
      </c>
      <c r="E925" s="106">
        <v>15409.439999999999</v>
      </c>
    </row>
    <row r="926" spans="2:5">
      <c r="B926" s="76" t="s">
        <v>1545</v>
      </c>
      <c r="C926" s="214" t="s">
        <v>1508</v>
      </c>
      <c r="D926" s="214" t="s">
        <v>1507</v>
      </c>
      <c r="E926" s="106">
        <v>15481.199999999999</v>
      </c>
    </row>
    <row r="927" spans="2:5">
      <c r="B927" s="76" t="s">
        <v>1522</v>
      </c>
      <c r="C927" s="214" t="s">
        <v>1508</v>
      </c>
      <c r="D927" s="214" t="s">
        <v>1507</v>
      </c>
      <c r="E927" s="106">
        <v>15481.199999999999</v>
      </c>
    </row>
    <row r="928" spans="2:5">
      <c r="B928" s="76" t="s">
        <v>1542</v>
      </c>
      <c r="C928" s="214" t="s">
        <v>1511</v>
      </c>
      <c r="D928" s="214" t="s">
        <v>1507</v>
      </c>
      <c r="E928" s="106">
        <v>15582.27</v>
      </c>
    </row>
    <row r="929" spans="2:5">
      <c r="B929" s="76" t="s">
        <v>1525</v>
      </c>
      <c r="C929" s="214" t="s">
        <v>1530</v>
      </c>
      <c r="D929" s="214" t="s">
        <v>1507</v>
      </c>
      <c r="E929" s="106">
        <v>15582.27</v>
      </c>
    </row>
    <row r="930" spans="2:5">
      <c r="B930" s="76" t="s">
        <v>1542</v>
      </c>
      <c r="C930" s="214" t="s">
        <v>1515</v>
      </c>
      <c r="D930" s="214" t="s">
        <v>1507</v>
      </c>
      <c r="E930" s="106">
        <v>15631</v>
      </c>
    </row>
    <row r="931" spans="2:5">
      <c r="B931" s="76" t="s">
        <v>1534</v>
      </c>
      <c r="C931" s="214" t="s">
        <v>1517</v>
      </c>
      <c r="D931" s="214" t="s">
        <v>1507</v>
      </c>
      <c r="E931" s="106">
        <v>15684.9</v>
      </c>
    </row>
    <row r="932" spans="2:5">
      <c r="B932" s="76" t="s">
        <v>1532</v>
      </c>
      <c r="C932" s="214" t="s">
        <v>1530</v>
      </c>
      <c r="D932" s="214" t="s">
        <v>1507</v>
      </c>
      <c r="E932" s="106">
        <v>15684.9</v>
      </c>
    </row>
    <row r="933" spans="2:5">
      <c r="B933" s="76" t="s">
        <v>1513</v>
      </c>
      <c r="C933" s="214" t="s">
        <v>1517</v>
      </c>
      <c r="D933" s="214" t="s">
        <v>1507</v>
      </c>
      <c r="E933" s="106">
        <v>15712</v>
      </c>
    </row>
    <row r="934" spans="2:5">
      <c r="B934" s="76" t="s">
        <v>1509</v>
      </c>
      <c r="C934" s="214" t="s">
        <v>1519</v>
      </c>
      <c r="D934" s="214" t="s">
        <v>1507</v>
      </c>
      <c r="E934" s="106">
        <v>15760.8</v>
      </c>
    </row>
    <row r="935" spans="2:5">
      <c r="B935" s="76" t="s">
        <v>1536</v>
      </c>
      <c r="C935" s="214" t="s">
        <v>1530</v>
      </c>
      <c r="D935" s="214" t="s">
        <v>1507</v>
      </c>
      <c r="E935" s="106">
        <v>15888.599999999999</v>
      </c>
    </row>
    <row r="936" spans="2:5">
      <c r="B936" s="76" t="s">
        <v>1510</v>
      </c>
      <c r="C936" s="214" t="s">
        <v>1517</v>
      </c>
      <c r="D936" s="214" t="s">
        <v>1507</v>
      </c>
      <c r="E936" s="106">
        <v>15888.599999999999</v>
      </c>
    </row>
    <row r="937" spans="2:5">
      <c r="B937" s="76" t="s">
        <v>1536</v>
      </c>
      <c r="C937" s="214" t="s">
        <v>1508</v>
      </c>
      <c r="D937" s="214" t="s">
        <v>1507</v>
      </c>
      <c r="E937" s="106">
        <v>15973.199999999999</v>
      </c>
    </row>
    <row r="938" spans="2:5">
      <c r="B938" s="76" t="s">
        <v>1525</v>
      </c>
      <c r="C938" s="214" t="s">
        <v>1517</v>
      </c>
      <c r="D938" s="214" t="s">
        <v>1507</v>
      </c>
      <c r="E938" s="106">
        <v>16054.46</v>
      </c>
    </row>
    <row r="939" spans="2:5">
      <c r="B939" s="76" t="s">
        <v>1510</v>
      </c>
      <c r="C939" s="214" t="s">
        <v>1530</v>
      </c>
      <c r="D939" s="214" t="s">
        <v>1507</v>
      </c>
      <c r="E939" s="106">
        <v>16092.3</v>
      </c>
    </row>
    <row r="940" spans="2:5">
      <c r="B940" s="76" t="s">
        <v>1528</v>
      </c>
      <c r="C940" s="214" t="s">
        <v>1508</v>
      </c>
      <c r="D940" s="214" t="s">
        <v>1507</v>
      </c>
      <c r="E940" s="106">
        <v>16092.3</v>
      </c>
    </row>
    <row r="941" spans="2:5">
      <c r="B941" s="76" t="s">
        <v>1527</v>
      </c>
      <c r="C941" s="214" t="s">
        <v>1517</v>
      </c>
      <c r="D941" s="214" t="s">
        <v>1507</v>
      </c>
      <c r="E941" s="106">
        <v>16394.280000000002</v>
      </c>
    </row>
    <row r="942" spans="2:5">
      <c r="B942" s="76" t="s">
        <v>1526</v>
      </c>
      <c r="C942" s="214" t="s">
        <v>1524</v>
      </c>
      <c r="D942" s="214" t="s">
        <v>1507</v>
      </c>
      <c r="E942" s="106">
        <v>16394.280000000002</v>
      </c>
    </row>
    <row r="943" spans="2:5">
      <c r="B943" s="76" t="s">
        <v>1546</v>
      </c>
      <c r="C943" s="214" t="s">
        <v>1517</v>
      </c>
      <c r="D943" s="214" t="s">
        <v>1507</v>
      </c>
      <c r="E943" s="106">
        <v>16526.650000000001</v>
      </c>
    </row>
    <row r="944" spans="2:5">
      <c r="B944" s="76" t="s">
        <v>1535</v>
      </c>
      <c r="C944" s="214" t="s">
        <v>1511</v>
      </c>
      <c r="D944" s="214" t="s">
        <v>1507</v>
      </c>
      <c r="E944" s="106">
        <v>16526.650000000001</v>
      </c>
    </row>
    <row r="945" spans="2:5">
      <c r="B945" s="76" t="s">
        <v>1547</v>
      </c>
      <c r="C945" s="214" t="s">
        <v>1515</v>
      </c>
      <c r="D945" s="214" t="s">
        <v>1507</v>
      </c>
      <c r="E945" s="106">
        <v>16526.650000000001</v>
      </c>
    </row>
    <row r="946" spans="2:5">
      <c r="B946" s="76" t="s">
        <v>1522</v>
      </c>
      <c r="C946" s="214" t="s">
        <v>1530</v>
      </c>
      <c r="D946" s="214" t="s">
        <v>1507</v>
      </c>
      <c r="E946" s="106">
        <v>16526.650000000001</v>
      </c>
    </row>
    <row r="947" spans="2:5">
      <c r="B947" s="76" t="s">
        <v>1540</v>
      </c>
      <c r="C947" s="214" t="s">
        <v>1515</v>
      </c>
      <c r="D947" s="214" t="s">
        <v>1507</v>
      </c>
      <c r="E947" s="106">
        <v>16654.72</v>
      </c>
    </row>
    <row r="948" spans="2:5">
      <c r="B948" s="76" t="s">
        <v>1516</v>
      </c>
      <c r="C948" s="214" t="s">
        <v>1517</v>
      </c>
      <c r="D948" s="214" t="s">
        <v>1507</v>
      </c>
      <c r="E948" s="106">
        <v>16654.72</v>
      </c>
    </row>
    <row r="949" spans="2:5">
      <c r="B949" s="76" t="s">
        <v>1528</v>
      </c>
      <c r="C949" s="214" t="s">
        <v>1519</v>
      </c>
      <c r="D949" s="214" t="s">
        <v>1507</v>
      </c>
      <c r="E949" s="106">
        <v>16912.8</v>
      </c>
    </row>
    <row r="950" spans="2:5">
      <c r="B950" s="76" t="s">
        <v>1512</v>
      </c>
      <c r="C950" s="214" t="s">
        <v>1524</v>
      </c>
      <c r="D950" s="214" t="s">
        <v>1507</v>
      </c>
      <c r="E950" s="106">
        <v>16998.84</v>
      </c>
    </row>
    <row r="951" spans="2:5">
      <c r="B951" s="76" t="s">
        <v>1512</v>
      </c>
      <c r="C951" s="214" t="s">
        <v>1511</v>
      </c>
      <c r="D951" s="214" t="s">
        <v>1507</v>
      </c>
      <c r="E951" s="106">
        <v>16998.84</v>
      </c>
    </row>
    <row r="952" spans="2:5">
      <c r="B952" s="76" t="s">
        <v>1533</v>
      </c>
      <c r="C952" s="214" t="s">
        <v>1524</v>
      </c>
      <c r="D952" s="214" t="s">
        <v>1548</v>
      </c>
      <c r="E952" s="106">
        <v>17037</v>
      </c>
    </row>
    <row r="953" spans="2:5">
      <c r="B953" s="76" t="s">
        <v>1522</v>
      </c>
      <c r="C953" s="214" t="s">
        <v>1530</v>
      </c>
      <c r="D953" s="214" t="s">
        <v>1507</v>
      </c>
      <c r="E953" s="106">
        <v>17283.2</v>
      </c>
    </row>
    <row r="954" spans="2:5">
      <c r="B954" s="76" t="s">
        <v>1532</v>
      </c>
      <c r="C954" s="214" t="s">
        <v>1524</v>
      </c>
      <c r="D954" s="214" t="s">
        <v>1507</v>
      </c>
      <c r="E954" s="106">
        <v>17283.2</v>
      </c>
    </row>
    <row r="955" spans="2:5">
      <c r="B955" s="76" t="s">
        <v>1514</v>
      </c>
      <c r="C955" s="214" t="s">
        <v>1508</v>
      </c>
      <c r="D955" s="214" t="s">
        <v>1507</v>
      </c>
      <c r="E955" s="106">
        <v>17310.68</v>
      </c>
    </row>
    <row r="956" spans="2:5" ht="25.5">
      <c r="B956" s="76" t="s">
        <v>1531</v>
      </c>
      <c r="C956" s="214" t="s">
        <v>1524</v>
      </c>
      <c r="D956" s="214" t="s">
        <v>1507</v>
      </c>
      <c r="E956" s="106">
        <v>17310.68</v>
      </c>
    </row>
    <row r="957" spans="2:5">
      <c r="B957" s="76" t="s">
        <v>1516</v>
      </c>
      <c r="C957" s="214" t="s">
        <v>1511</v>
      </c>
      <c r="D957" s="214" t="s">
        <v>1507</v>
      </c>
      <c r="E957" s="106">
        <v>17524.920000000002</v>
      </c>
    </row>
    <row r="958" spans="2:5">
      <c r="B958" s="76" t="s">
        <v>1542</v>
      </c>
      <c r="C958" s="214" t="s">
        <v>1524</v>
      </c>
      <c r="D958" s="214" t="s">
        <v>1507</v>
      </c>
      <c r="E958" s="106">
        <v>17597.440000000002</v>
      </c>
    </row>
    <row r="959" spans="2:5">
      <c r="B959" s="76" t="s">
        <v>1516</v>
      </c>
      <c r="C959" s="214" t="s">
        <v>1508</v>
      </c>
      <c r="D959" s="214" t="s">
        <v>1507</v>
      </c>
      <c r="E959" s="106">
        <v>17597.440000000002</v>
      </c>
    </row>
    <row r="960" spans="2:5">
      <c r="B960" s="76" t="s">
        <v>1545</v>
      </c>
      <c r="C960" s="214" t="s">
        <v>1508</v>
      </c>
      <c r="D960" s="214" t="s">
        <v>1507</v>
      </c>
      <c r="E960" s="106">
        <v>17597.440000000002</v>
      </c>
    </row>
    <row r="961" spans="2:5">
      <c r="B961" s="76" t="s">
        <v>1534</v>
      </c>
      <c r="C961" s="214" t="s">
        <v>1511</v>
      </c>
      <c r="D961" s="214" t="s">
        <v>1507</v>
      </c>
      <c r="E961" s="106">
        <v>17597.440000000002</v>
      </c>
    </row>
    <row r="962" spans="2:5">
      <c r="B962" s="76" t="s">
        <v>1547</v>
      </c>
      <c r="C962" s="214" t="s">
        <v>1530</v>
      </c>
      <c r="D962" s="214" t="s">
        <v>1507</v>
      </c>
      <c r="E962" s="106">
        <v>17597.440000000002</v>
      </c>
    </row>
    <row r="963" spans="2:5">
      <c r="B963" s="76" t="s">
        <v>1514</v>
      </c>
      <c r="C963" s="214" t="s">
        <v>1511</v>
      </c>
      <c r="D963" s="214" t="s">
        <v>1507</v>
      </c>
      <c r="E963" s="106">
        <v>17911.68</v>
      </c>
    </row>
    <row r="964" spans="2:5">
      <c r="B964" s="76" t="s">
        <v>1541</v>
      </c>
      <c r="C964" s="214" t="s">
        <v>1517</v>
      </c>
      <c r="D964" s="214" t="s">
        <v>1507</v>
      </c>
      <c r="E964" s="106">
        <v>17943.22</v>
      </c>
    </row>
    <row r="965" spans="2:5">
      <c r="B965" s="76" t="s">
        <v>1510</v>
      </c>
      <c r="C965" s="214" t="s">
        <v>1519</v>
      </c>
      <c r="D965" s="214" t="s">
        <v>1507</v>
      </c>
      <c r="E965" s="106">
        <v>17943.22</v>
      </c>
    </row>
    <row r="966" spans="2:5">
      <c r="B966" s="76" t="s">
        <v>1512</v>
      </c>
      <c r="C966" s="214" t="s">
        <v>1517</v>
      </c>
      <c r="D966" s="214" t="s">
        <v>1507</v>
      </c>
      <c r="E966" s="106">
        <v>17943.22</v>
      </c>
    </row>
    <row r="967" spans="2:5">
      <c r="B967" s="76" t="s">
        <v>1520</v>
      </c>
      <c r="C967" s="214" t="s">
        <v>1517</v>
      </c>
      <c r="D967" s="214" t="s">
        <v>1507</v>
      </c>
      <c r="E967" s="106">
        <v>18225.920000000002</v>
      </c>
    </row>
    <row r="968" spans="2:5">
      <c r="B968" s="76" t="s">
        <v>1544</v>
      </c>
      <c r="C968" s="214" t="s">
        <v>1515</v>
      </c>
      <c r="D968" s="214" t="s">
        <v>1507</v>
      </c>
      <c r="E968" s="106">
        <v>18225.920000000002</v>
      </c>
    </row>
    <row r="969" spans="2:5">
      <c r="B969" s="76" t="s">
        <v>1537</v>
      </c>
      <c r="C969" s="214" t="s">
        <v>1530</v>
      </c>
      <c r="D969" s="214" t="s">
        <v>1507</v>
      </c>
      <c r="E969" s="106">
        <v>18225.920000000002</v>
      </c>
    </row>
    <row r="970" spans="2:5">
      <c r="B970" s="76" t="s">
        <v>1513</v>
      </c>
      <c r="C970" s="214" t="s">
        <v>1508</v>
      </c>
      <c r="D970" s="214" t="s">
        <v>1507</v>
      </c>
      <c r="E970" s="106">
        <v>18225.920000000002</v>
      </c>
    </row>
    <row r="971" spans="2:5">
      <c r="B971" s="76" t="s">
        <v>1525</v>
      </c>
      <c r="C971" s="214" t="s">
        <v>1515</v>
      </c>
      <c r="D971" s="214" t="s">
        <v>1507</v>
      </c>
      <c r="E971" s="106">
        <v>18372.900000000001</v>
      </c>
    </row>
    <row r="972" spans="2:5">
      <c r="B972" s="76" t="s">
        <v>1532</v>
      </c>
      <c r="C972" s="214" t="s">
        <v>1511</v>
      </c>
      <c r="D972" s="214" t="s">
        <v>1507</v>
      </c>
      <c r="E972" s="106">
        <v>18372.900000000001</v>
      </c>
    </row>
    <row r="973" spans="2:5">
      <c r="B973" s="76" t="s">
        <v>1521</v>
      </c>
      <c r="C973" s="214" t="s">
        <v>1511</v>
      </c>
      <c r="D973" s="214" t="s">
        <v>1507</v>
      </c>
      <c r="E973" s="106">
        <v>18504.52</v>
      </c>
    </row>
    <row r="974" spans="2:5">
      <c r="B974" s="76" t="s">
        <v>1528</v>
      </c>
      <c r="C974" s="214" t="s">
        <v>1530</v>
      </c>
      <c r="D974" s="214" t="s">
        <v>1507</v>
      </c>
      <c r="E974" s="106">
        <v>18504.52</v>
      </c>
    </row>
    <row r="975" spans="2:5">
      <c r="B975" s="76" t="s">
        <v>1516</v>
      </c>
      <c r="C975" s="214" t="s">
        <v>1508</v>
      </c>
      <c r="D975" s="214" t="s">
        <v>1507</v>
      </c>
      <c r="E975" s="106">
        <v>18854.400000000001</v>
      </c>
    </row>
    <row r="976" spans="2:5">
      <c r="B976" s="76" t="s">
        <v>1527</v>
      </c>
      <c r="C976" s="214" t="s">
        <v>1508</v>
      </c>
      <c r="D976" s="214" t="s">
        <v>1507</v>
      </c>
      <c r="E976" s="106">
        <v>18854.400000000001</v>
      </c>
    </row>
    <row r="977" spans="2:5">
      <c r="B977" s="76" t="s">
        <v>1546</v>
      </c>
      <c r="C977" s="214" t="s">
        <v>1524</v>
      </c>
      <c r="D977" s="214" t="s">
        <v>1507</v>
      </c>
      <c r="E977" s="106">
        <v>18854.400000000001</v>
      </c>
    </row>
    <row r="978" spans="2:5">
      <c r="B978" s="76" t="s">
        <v>1540</v>
      </c>
      <c r="C978" s="214" t="s">
        <v>1511</v>
      </c>
      <c r="D978" s="214" t="s">
        <v>1507</v>
      </c>
      <c r="E978" s="106">
        <v>18938.22</v>
      </c>
    </row>
    <row r="979" spans="2:5">
      <c r="B979" s="76" t="s">
        <v>1518</v>
      </c>
      <c r="C979" s="214" t="s">
        <v>1519</v>
      </c>
      <c r="D979" s="214" t="s">
        <v>1507</v>
      </c>
      <c r="E979" s="106">
        <v>18938.22</v>
      </c>
    </row>
    <row r="980" spans="2:5">
      <c r="B980" s="76" t="s">
        <v>1529</v>
      </c>
      <c r="C980" s="214" t="s">
        <v>1517</v>
      </c>
      <c r="D980" s="214" t="s">
        <v>1507</v>
      </c>
      <c r="E980" s="106">
        <v>19101.439999999999</v>
      </c>
    </row>
    <row r="981" spans="2:5">
      <c r="B981" s="76" t="s">
        <v>1529</v>
      </c>
      <c r="C981" s="214" t="s">
        <v>1511</v>
      </c>
      <c r="D981" s="214" t="s">
        <v>1507</v>
      </c>
      <c r="E981" s="106">
        <v>19101.439999999999</v>
      </c>
    </row>
    <row r="982" spans="2:5">
      <c r="B982" s="76" t="s">
        <v>1544</v>
      </c>
      <c r="C982" s="214" t="s">
        <v>1511</v>
      </c>
      <c r="D982" s="214" t="s">
        <v>1507</v>
      </c>
      <c r="E982" s="106">
        <v>19101.439999999999</v>
      </c>
    </row>
    <row r="983" spans="2:5">
      <c r="B983" s="76" t="s">
        <v>1542</v>
      </c>
      <c r="C983" s="214" t="s">
        <v>1524</v>
      </c>
      <c r="D983" s="214" t="s">
        <v>1507</v>
      </c>
      <c r="E983" s="106">
        <v>19101.439999999999</v>
      </c>
    </row>
    <row r="984" spans="2:5">
      <c r="B984" s="76" t="s">
        <v>1523</v>
      </c>
      <c r="C984" s="214" t="s">
        <v>1519</v>
      </c>
      <c r="D984" s="214" t="s">
        <v>1507</v>
      </c>
      <c r="E984" s="106">
        <v>19220.88</v>
      </c>
    </row>
    <row r="985" spans="2:5">
      <c r="B985" s="76" t="s">
        <v>1547</v>
      </c>
      <c r="C985" s="214" t="s">
        <v>1519</v>
      </c>
      <c r="D985" s="214" t="s">
        <v>1507</v>
      </c>
      <c r="E985" s="106">
        <v>19399.899999999998</v>
      </c>
    </row>
    <row r="986" spans="2:5">
      <c r="B986" s="76" t="s">
        <v>1547</v>
      </c>
      <c r="C986" s="214" t="s">
        <v>1524</v>
      </c>
      <c r="D986" s="214" t="s">
        <v>1507</v>
      </c>
      <c r="E986" s="106">
        <v>19399.899999999998</v>
      </c>
    </row>
    <row r="987" spans="2:5">
      <c r="B987" s="76" t="s">
        <v>1529</v>
      </c>
      <c r="C987" s="214" t="s">
        <v>1530</v>
      </c>
      <c r="D987" s="214" t="s">
        <v>1507</v>
      </c>
      <c r="E987" s="106">
        <v>19399.899999999998</v>
      </c>
    </row>
    <row r="988" spans="2:5">
      <c r="B988" s="76" t="s">
        <v>1514</v>
      </c>
      <c r="C988" s="214" t="s">
        <v>1530</v>
      </c>
      <c r="D988" s="214" t="s">
        <v>1507</v>
      </c>
      <c r="E988" s="106">
        <v>19698.359999999997</v>
      </c>
    </row>
    <row r="989" spans="2:5">
      <c r="B989" s="76" t="s">
        <v>1529</v>
      </c>
      <c r="C989" s="214" t="s">
        <v>1519</v>
      </c>
      <c r="D989" s="214" t="s">
        <v>1507</v>
      </c>
      <c r="E989" s="106">
        <v>19786.2</v>
      </c>
    </row>
    <row r="990" spans="2:5">
      <c r="B990" s="76" t="s">
        <v>1513</v>
      </c>
      <c r="C990" s="214" t="s">
        <v>1524</v>
      </c>
      <c r="D990" s="214" t="s">
        <v>1507</v>
      </c>
      <c r="E990" s="106">
        <v>19831.98</v>
      </c>
    </row>
    <row r="991" spans="2:5">
      <c r="B991" s="76" t="s">
        <v>1547</v>
      </c>
      <c r="C991" s="214" t="s">
        <v>1508</v>
      </c>
      <c r="D991" s="214" t="s">
        <v>1507</v>
      </c>
      <c r="E991" s="106">
        <v>19996.82</v>
      </c>
    </row>
    <row r="992" spans="2:5">
      <c r="B992" s="76" t="s">
        <v>1516</v>
      </c>
      <c r="C992" s="214" t="s">
        <v>1524</v>
      </c>
      <c r="D992" s="214" t="s">
        <v>1507</v>
      </c>
      <c r="E992" s="106">
        <v>19996.82</v>
      </c>
    </row>
    <row r="993" spans="2:5">
      <c r="B993" s="76" t="s">
        <v>1545</v>
      </c>
      <c r="C993" s="214" t="s">
        <v>1511</v>
      </c>
      <c r="D993" s="214" t="s">
        <v>1507</v>
      </c>
      <c r="E993" s="106">
        <v>19996.82</v>
      </c>
    </row>
    <row r="994" spans="2:5">
      <c r="B994" s="76" t="s">
        <v>1522</v>
      </c>
      <c r="C994" s="214" t="s">
        <v>1524</v>
      </c>
      <c r="D994" s="214" t="s">
        <v>1507</v>
      </c>
      <c r="E994" s="106">
        <v>20111.36</v>
      </c>
    </row>
    <row r="995" spans="2:5">
      <c r="B995" s="76" t="s">
        <v>1544</v>
      </c>
      <c r="C995" s="214" t="s">
        <v>1530</v>
      </c>
      <c r="D995" s="214" t="s">
        <v>1507</v>
      </c>
      <c r="E995" s="106">
        <v>20111.36</v>
      </c>
    </row>
    <row r="996" spans="2:5">
      <c r="B996" s="76" t="s">
        <v>1523</v>
      </c>
      <c r="C996" s="214" t="s">
        <v>1530</v>
      </c>
      <c r="D996" s="214" t="s">
        <v>1507</v>
      </c>
      <c r="E996" s="106">
        <v>20739.84</v>
      </c>
    </row>
    <row r="997" spans="2:5">
      <c r="B997" s="76" t="s">
        <v>1536</v>
      </c>
      <c r="C997" s="214" t="s">
        <v>1519</v>
      </c>
      <c r="D997" s="214" t="s">
        <v>1507</v>
      </c>
      <c r="E997" s="106">
        <v>20776.36</v>
      </c>
    </row>
    <row r="998" spans="2:5">
      <c r="B998" s="76" t="s">
        <v>1516</v>
      </c>
      <c r="C998" s="214" t="s">
        <v>1524</v>
      </c>
      <c r="D998" s="214" t="s">
        <v>1507</v>
      </c>
      <c r="E998" s="106">
        <v>20776.36</v>
      </c>
    </row>
    <row r="999" spans="2:5">
      <c r="B999" s="76" t="s">
        <v>1534</v>
      </c>
      <c r="C999" s="214" t="s">
        <v>1517</v>
      </c>
      <c r="D999" s="214" t="s">
        <v>1507</v>
      </c>
      <c r="E999" s="106">
        <v>20776.36</v>
      </c>
    </row>
    <row r="1000" spans="2:5">
      <c r="B1000" s="76" t="s">
        <v>1546</v>
      </c>
      <c r="C1000" s="214" t="s">
        <v>1515</v>
      </c>
      <c r="D1000" s="214" t="s">
        <v>1507</v>
      </c>
      <c r="E1000" s="106">
        <v>20892.199999999997</v>
      </c>
    </row>
    <row r="1001" spans="2:5">
      <c r="B1001" s="76" t="s">
        <v>1538</v>
      </c>
      <c r="C1001" s="214" t="s">
        <v>1524</v>
      </c>
      <c r="D1001" s="214" t="s">
        <v>1507</v>
      </c>
      <c r="E1001" s="106">
        <v>20892.199999999997</v>
      </c>
    </row>
    <row r="1002" spans="2:5">
      <c r="B1002" s="76" t="s">
        <v>1534</v>
      </c>
      <c r="C1002" s="214" t="s">
        <v>1517</v>
      </c>
      <c r="D1002" s="214" t="s">
        <v>1507</v>
      </c>
      <c r="E1002" s="106">
        <v>20892.199999999997</v>
      </c>
    </row>
    <row r="1003" spans="2:5">
      <c r="B1003" s="76" t="s">
        <v>1544</v>
      </c>
      <c r="C1003" s="214" t="s">
        <v>1519</v>
      </c>
      <c r="D1003" s="214" t="s">
        <v>1507</v>
      </c>
      <c r="E1003" s="106">
        <v>21054.080000000002</v>
      </c>
    </row>
    <row r="1004" spans="2:5">
      <c r="B1004" s="76" t="s">
        <v>1521</v>
      </c>
      <c r="C1004" s="214" t="s">
        <v>1515</v>
      </c>
      <c r="D1004" s="214" t="s">
        <v>1507</v>
      </c>
      <c r="E1004" s="106">
        <v>21248.55</v>
      </c>
    </row>
    <row r="1005" spans="2:5">
      <c r="B1005" s="76" t="s">
        <v>1544</v>
      </c>
      <c r="C1005" s="214" t="s">
        <v>1517</v>
      </c>
      <c r="D1005" s="214" t="s">
        <v>1507</v>
      </c>
      <c r="E1005" s="106">
        <v>21248.55</v>
      </c>
    </row>
    <row r="1006" spans="2:5">
      <c r="B1006" s="76" t="s">
        <v>1538</v>
      </c>
      <c r="C1006" s="214" t="s">
        <v>1515</v>
      </c>
      <c r="D1006" s="214" t="s">
        <v>1507</v>
      </c>
      <c r="E1006" s="106">
        <v>21368.32</v>
      </c>
    </row>
    <row r="1007" spans="2:5">
      <c r="B1007" s="76" t="s">
        <v>1545</v>
      </c>
      <c r="C1007" s="214" t="s">
        <v>1524</v>
      </c>
      <c r="D1007" s="214" t="s">
        <v>1507</v>
      </c>
      <c r="E1007" s="106">
        <v>21368.32</v>
      </c>
    </row>
    <row r="1008" spans="2:5">
      <c r="B1008" s="76" t="s">
        <v>1543</v>
      </c>
      <c r="C1008" s="214" t="s">
        <v>1517</v>
      </c>
      <c r="D1008" s="214" t="s">
        <v>1507</v>
      </c>
      <c r="E1008" s="106">
        <v>22086.039999999997</v>
      </c>
    </row>
    <row r="1009" spans="2:5">
      <c r="B1009" s="76" t="s">
        <v>1512</v>
      </c>
      <c r="C1009" s="214" t="s">
        <v>1508</v>
      </c>
      <c r="D1009" s="214" t="s">
        <v>1507</v>
      </c>
      <c r="E1009" s="106">
        <v>22086.039999999997</v>
      </c>
    </row>
    <row r="1010" spans="2:5">
      <c r="B1010" s="76" t="s">
        <v>1522</v>
      </c>
      <c r="C1010" s="214" t="s">
        <v>1515</v>
      </c>
      <c r="D1010" s="214" t="s">
        <v>1507</v>
      </c>
      <c r="E1010" s="106">
        <v>22086.039999999997</v>
      </c>
    </row>
    <row r="1011" spans="2:5">
      <c r="B1011" s="76" t="s">
        <v>1542</v>
      </c>
      <c r="C1011" s="214" t="s">
        <v>1519</v>
      </c>
      <c r="D1011" s="214" t="s">
        <v>1507</v>
      </c>
      <c r="E1011" s="106">
        <v>22086.039999999997</v>
      </c>
    </row>
    <row r="1012" spans="2:5">
      <c r="B1012" s="76" t="s">
        <v>1509</v>
      </c>
      <c r="C1012" s="214" t="s">
        <v>1515</v>
      </c>
      <c r="D1012" s="214" t="s">
        <v>1507</v>
      </c>
      <c r="E1012" s="106">
        <v>22086.039999999997</v>
      </c>
    </row>
    <row r="1013" spans="2:5" ht="25.5">
      <c r="B1013" s="76" t="s">
        <v>1531</v>
      </c>
      <c r="C1013" s="214" t="s">
        <v>1508</v>
      </c>
      <c r="D1013" s="214" t="s">
        <v>1507</v>
      </c>
      <c r="E1013" s="106">
        <v>22981.42</v>
      </c>
    </row>
    <row r="1014" spans="2:5">
      <c r="B1014" s="76" t="s">
        <v>1539</v>
      </c>
      <c r="C1014" s="214" t="s">
        <v>1508</v>
      </c>
      <c r="D1014" s="214" t="s">
        <v>1507</v>
      </c>
      <c r="E1014" s="106">
        <v>23253.760000000002</v>
      </c>
    </row>
    <row r="1015" spans="2:5">
      <c r="B1015" s="76" t="s">
        <v>1545</v>
      </c>
      <c r="C1015" s="214" t="s">
        <v>1519</v>
      </c>
      <c r="D1015" s="214" t="s">
        <v>1507</v>
      </c>
      <c r="E1015" s="106">
        <v>24233.84</v>
      </c>
    </row>
    <row r="1016" spans="2:5">
      <c r="B1016" s="76" t="s">
        <v>1526</v>
      </c>
      <c r="C1016" s="214" t="s">
        <v>1519</v>
      </c>
      <c r="D1016" s="214" t="s">
        <v>1507</v>
      </c>
      <c r="E1016" s="106">
        <v>25070.639999999999</v>
      </c>
    </row>
    <row r="1017" spans="2:5">
      <c r="B1017" s="76" t="s">
        <v>1518</v>
      </c>
      <c r="C1017" s="214" t="s">
        <v>1517</v>
      </c>
      <c r="D1017" s="214" t="s">
        <v>1507</v>
      </c>
      <c r="E1017" s="106">
        <v>25369.1</v>
      </c>
    </row>
    <row r="1018" spans="2:5">
      <c r="B1018" s="76" t="s">
        <v>1510</v>
      </c>
      <c r="C1018" s="214" t="s">
        <v>1524</v>
      </c>
      <c r="D1018" s="214" t="s">
        <v>1507</v>
      </c>
      <c r="E1018" s="106">
        <v>25410.240000000002</v>
      </c>
    </row>
    <row r="1019" spans="2:5">
      <c r="B1019" s="76" t="s">
        <v>1539</v>
      </c>
      <c r="C1019" s="214" t="s">
        <v>1519</v>
      </c>
      <c r="D1019" s="214" t="s">
        <v>1507</v>
      </c>
      <c r="E1019" s="106">
        <v>29089.71</v>
      </c>
    </row>
    <row r="1020" spans="2:5">
      <c r="B1020" s="76" t="s">
        <v>1523</v>
      </c>
      <c r="C1020" s="214" t="s">
        <v>1517</v>
      </c>
      <c r="D1020" s="214" t="s">
        <v>1507</v>
      </c>
      <c r="E1020" s="106">
        <v>29814.75</v>
      </c>
    </row>
    <row r="1021" spans="2:5">
      <c r="B1021" s="76" t="s">
        <v>1536</v>
      </c>
      <c r="C1021" s="214" t="s">
        <v>1508</v>
      </c>
      <c r="D1021" s="214" t="s">
        <v>1507</v>
      </c>
      <c r="E1021" s="106">
        <v>30213.95</v>
      </c>
    </row>
    <row r="1022" spans="2:5">
      <c r="B1022" s="76" t="s">
        <v>1520</v>
      </c>
      <c r="C1022" s="214" t="s">
        <v>1519</v>
      </c>
      <c r="D1022" s="214" t="s">
        <v>1507</v>
      </c>
      <c r="E1022" s="106">
        <v>30354.48</v>
      </c>
    </row>
    <row r="1023" spans="2:5">
      <c r="B1023" s="76" t="s">
        <v>1544</v>
      </c>
      <c r="C1023" s="214" t="s">
        <v>1508</v>
      </c>
      <c r="D1023" s="214" t="s">
        <v>1507</v>
      </c>
      <c r="E1023" s="106">
        <v>30916.6</v>
      </c>
    </row>
    <row r="1024" spans="2:5">
      <c r="B1024" s="76" t="s">
        <v>1516</v>
      </c>
      <c r="C1024" s="214" t="s">
        <v>1511</v>
      </c>
      <c r="D1024" s="214" t="s">
        <v>1507</v>
      </c>
      <c r="E1024" s="106">
        <v>32995.200000000004</v>
      </c>
    </row>
    <row r="1025" spans="2:5">
      <c r="B1025" s="76" t="s">
        <v>1539</v>
      </c>
      <c r="C1025" s="214" t="s">
        <v>1524</v>
      </c>
      <c r="D1025" s="214" t="s">
        <v>1507</v>
      </c>
      <c r="E1025" s="106">
        <v>32995.200000000004</v>
      </c>
    </row>
    <row r="1026" spans="2:5">
      <c r="B1026" s="76" t="s">
        <v>1536</v>
      </c>
      <c r="C1026" s="214" t="s">
        <v>1524</v>
      </c>
      <c r="D1026" s="214" t="s">
        <v>1507</v>
      </c>
      <c r="E1026" s="106">
        <v>33895.03</v>
      </c>
    </row>
    <row r="1027" spans="2:5">
      <c r="B1027" s="76" t="s">
        <v>1533</v>
      </c>
      <c r="C1027" s="214" t="s">
        <v>1519</v>
      </c>
      <c r="D1027" s="214" t="s">
        <v>1507</v>
      </c>
      <c r="E1027" s="106">
        <v>34161.919999999998</v>
      </c>
    </row>
    <row r="1028" spans="2:5">
      <c r="B1028" s="76" t="s">
        <v>1543</v>
      </c>
      <c r="C1028" s="214" t="s">
        <v>1530</v>
      </c>
      <c r="D1028" s="214" t="s">
        <v>1507</v>
      </c>
      <c r="E1028" s="106">
        <v>34428.81</v>
      </c>
    </row>
    <row r="1029" spans="2:5">
      <c r="B1029" s="76" t="s">
        <v>1541</v>
      </c>
      <c r="C1029" s="214" t="s">
        <v>1519</v>
      </c>
      <c r="D1029" s="214" t="s">
        <v>1507</v>
      </c>
      <c r="E1029" s="106">
        <v>34428.81</v>
      </c>
    </row>
    <row r="1030" spans="2:5">
      <c r="B1030" s="76" t="s">
        <v>1543</v>
      </c>
      <c r="C1030" s="214" t="s">
        <v>1530</v>
      </c>
      <c r="D1030" s="214" t="s">
        <v>1507</v>
      </c>
      <c r="E1030" s="106">
        <v>34428.81</v>
      </c>
    </row>
    <row r="1031" spans="2:5">
      <c r="B1031" s="76" t="s">
        <v>1516</v>
      </c>
      <c r="C1031" s="214" t="s">
        <v>1524</v>
      </c>
      <c r="D1031" s="214" t="s">
        <v>1507</v>
      </c>
      <c r="E1031" s="106">
        <v>34695.699999999997</v>
      </c>
    </row>
    <row r="1032" spans="2:5">
      <c r="B1032" s="76" t="s">
        <v>1516</v>
      </c>
      <c r="C1032" s="214" t="s">
        <v>1517</v>
      </c>
      <c r="D1032" s="214" t="s">
        <v>1507</v>
      </c>
      <c r="E1032" s="106">
        <v>34695.699999999997</v>
      </c>
    </row>
    <row r="1033" spans="2:5">
      <c r="B1033" s="76" t="s">
        <v>1520</v>
      </c>
      <c r="C1033" s="214" t="s">
        <v>1517</v>
      </c>
      <c r="D1033" s="214" t="s">
        <v>1507</v>
      </c>
      <c r="E1033" s="106">
        <v>34695.699999999997</v>
      </c>
    </row>
    <row r="1034" spans="2:5">
      <c r="B1034" s="76" t="s">
        <v>1510</v>
      </c>
      <c r="C1034" s="214" t="s">
        <v>1517</v>
      </c>
      <c r="D1034" s="214" t="s">
        <v>1507</v>
      </c>
      <c r="E1034" s="106">
        <v>34695.699999999997</v>
      </c>
    </row>
    <row r="1035" spans="2:5">
      <c r="B1035" s="76" t="s">
        <v>1539</v>
      </c>
      <c r="C1035" s="214" t="s">
        <v>1519</v>
      </c>
      <c r="D1035" s="214" t="s">
        <v>1507</v>
      </c>
      <c r="E1035" s="106">
        <v>34695.699999999997</v>
      </c>
    </row>
    <row r="1036" spans="2:5">
      <c r="B1036" s="76" t="s">
        <v>1514</v>
      </c>
      <c r="C1036" s="214" t="s">
        <v>1519</v>
      </c>
      <c r="D1036" s="214" t="s">
        <v>1507</v>
      </c>
      <c r="E1036" s="106">
        <v>34695.699999999997</v>
      </c>
    </row>
    <row r="1037" spans="2:5">
      <c r="B1037" s="76" t="s">
        <v>1542</v>
      </c>
      <c r="C1037" s="214" t="s">
        <v>1519</v>
      </c>
      <c r="D1037" s="214" t="s">
        <v>1507</v>
      </c>
      <c r="E1037" s="106">
        <v>34695.699999999997</v>
      </c>
    </row>
    <row r="1038" spans="2:5">
      <c r="B1038" s="76" t="s">
        <v>1534</v>
      </c>
      <c r="C1038" s="214" t="s">
        <v>1530</v>
      </c>
      <c r="D1038" s="214" t="s">
        <v>1507</v>
      </c>
      <c r="E1038" s="106">
        <v>34695.699999999997</v>
      </c>
    </row>
    <row r="1039" spans="2:5">
      <c r="B1039" s="76" t="s">
        <v>1529</v>
      </c>
      <c r="C1039" s="214" t="s">
        <v>1517</v>
      </c>
      <c r="D1039" s="214" t="s">
        <v>1507</v>
      </c>
      <c r="E1039" s="106">
        <v>34695.699999999997</v>
      </c>
    </row>
    <row r="1040" spans="2:5" ht="25.5">
      <c r="B1040" s="76" t="s">
        <v>1531</v>
      </c>
      <c r="C1040" s="214" t="s">
        <v>1524</v>
      </c>
      <c r="D1040" s="214" t="s">
        <v>1507</v>
      </c>
      <c r="E1040" s="106">
        <v>34695.699999999997</v>
      </c>
    </row>
    <row r="1041" spans="2:5">
      <c r="B1041" s="76" t="s">
        <v>1520</v>
      </c>
      <c r="C1041" s="214" t="s">
        <v>1530</v>
      </c>
      <c r="D1041" s="214" t="s">
        <v>1507</v>
      </c>
      <c r="E1041" s="106">
        <v>34695.699999999997</v>
      </c>
    </row>
    <row r="1042" spans="2:5">
      <c r="B1042" s="76" t="s">
        <v>1541</v>
      </c>
      <c r="C1042" s="214" t="s">
        <v>1511</v>
      </c>
      <c r="D1042" s="214" t="s">
        <v>1507</v>
      </c>
      <c r="E1042" s="106">
        <v>34962.589999999997</v>
      </c>
    </row>
    <row r="1043" spans="2:5">
      <c r="B1043" s="76" t="s">
        <v>1540</v>
      </c>
      <c r="C1043" s="214" t="s">
        <v>1530</v>
      </c>
      <c r="D1043" s="214" t="s">
        <v>1507</v>
      </c>
      <c r="E1043" s="106">
        <v>35229.479999999996</v>
      </c>
    </row>
    <row r="1044" spans="2:5">
      <c r="B1044" s="76" t="s">
        <v>1526</v>
      </c>
      <c r="C1044" s="214" t="s">
        <v>1530</v>
      </c>
      <c r="D1044" s="214" t="s">
        <v>1507</v>
      </c>
      <c r="E1044" s="106">
        <v>35229.479999999996</v>
      </c>
    </row>
    <row r="1045" spans="2:5">
      <c r="B1045" s="76" t="s">
        <v>1528</v>
      </c>
      <c r="C1045" s="214" t="s">
        <v>1517</v>
      </c>
      <c r="D1045" s="214" t="s">
        <v>1507</v>
      </c>
      <c r="E1045" s="106">
        <v>35229.479999999996</v>
      </c>
    </row>
    <row r="1046" spans="2:5">
      <c r="B1046" s="76" t="s">
        <v>1526</v>
      </c>
      <c r="C1046" s="214" t="s">
        <v>1524</v>
      </c>
      <c r="D1046" s="214" t="s">
        <v>1507</v>
      </c>
      <c r="E1046" s="106">
        <v>35229.479999999996</v>
      </c>
    </row>
    <row r="1047" spans="2:5">
      <c r="B1047" s="76" t="s">
        <v>1539</v>
      </c>
      <c r="C1047" s="214" t="s">
        <v>1524</v>
      </c>
      <c r="D1047" s="214" t="s">
        <v>1507</v>
      </c>
      <c r="E1047" s="106">
        <v>35496.369999999995</v>
      </c>
    </row>
    <row r="1048" spans="2:5">
      <c r="B1048" s="76" t="s">
        <v>1538</v>
      </c>
      <c r="C1048" s="214" t="s">
        <v>1515</v>
      </c>
      <c r="D1048" s="214" t="s">
        <v>1507</v>
      </c>
      <c r="E1048" s="106">
        <v>35496.369999999995</v>
      </c>
    </row>
    <row r="1049" spans="2:5">
      <c r="B1049" s="76" t="s">
        <v>1538</v>
      </c>
      <c r="C1049" s="214" t="s">
        <v>1511</v>
      </c>
      <c r="D1049" s="214" t="s">
        <v>1507</v>
      </c>
      <c r="E1049" s="106">
        <v>35496.369999999995</v>
      </c>
    </row>
    <row r="1050" spans="2:5">
      <c r="B1050" s="76" t="s">
        <v>1537</v>
      </c>
      <c r="C1050" s="214" t="s">
        <v>1508</v>
      </c>
      <c r="D1050" s="214" t="s">
        <v>1507</v>
      </c>
      <c r="E1050" s="106">
        <v>35496.369999999995</v>
      </c>
    </row>
    <row r="1051" spans="2:5">
      <c r="B1051" s="76" t="s">
        <v>1533</v>
      </c>
      <c r="C1051" s="214" t="s">
        <v>1508</v>
      </c>
      <c r="D1051" s="214" t="s">
        <v>1507</v>
      </c>
      <c r="E1051" s="106">
        <v>35763.259999999995</v>
      </c>
    </row>
    <row r="1052" spans="2:5">
      <c r="B1052" s="76" t="s">
        <v>1537</v>
      </c>
      <c r="C1052" s="214" t="s">
        <v>1530</v>
      </c>
      <c r="D1052" s="214" t="s">
        <v>1507</v>
      </c>
      <c r="E1052" s="106">
        <v>35823.360000000001</v>
      </c>
    </row>
    <row r="1053" spans="2:5">
      <c r="B1053" s="76" t="s">
        <v>1536</v>
      </c>
      <c r="C1053" s="214" t="s">
        <v>1524</v>
      </c>
      <c r="D1053" s="214" t="s">
        <v>1507</v>
      </c>
      <c r="E1053" s="106">
        <v>35823.360000000001</v>
      </c>
    </row>
    <row r="1054" spans="2:5">
      <c r="B1054" s="76" t="s">
        <v>1510</v>
      </c>
      <c r="C1054" s="214" t="s">
        <v>1515</v>
      </c>
      <c r="D1054" s="214" t="s">
        <v>1507</v>
      </c>
      <c r="E1054" s="106">
        <v>35823.360000000001</v>
      </c>
    </row>
    <row r="1055" spans="2:5">
      <c r="B1055" s="76" t="s">
        <v>1514</v>
      </c>
      <c r="C1055" s="214" t="s">
        <v>1524</v>
      </c>
      <c r="D1055" s="214" t="s">
        <v>1507</v>
      </c>
      <c r="E1055" s="106">
        <v>36297.040000000001</v>
      </c>
    </row>
    <row r="1056" spans="2:5">
      <c r="B1056" s="76" t="s">
        <v>1535</v>
      </c>
      <c r="C1056" s="214" t="s">
        <v>1524</v>
      </c>
      <c r="D1056" s="214" t="s">
        <v>1507</v>
      </c>
      <c r="E1056" s="106">
        <v>36297.040000000001</v>
      </c>
    </row>
    <row r="1057" spans="2:5">
      <c r="B1057" s="76" t="s">
        <v>1534</v>
      </c>
      <c r="C1057" s="214" t="s">
        <v>1511</v>
      </c>
      <c r="D1057" s="214" t="s">
        <v>1507</v>
      </c>
      <c r="E1057" s="106">
        <v>36297.040000000001</v>
      </c>
    </row>
    <row r="1058" spans="2:5">
      <c r="B1058" s="76" t="s">
        <v>1533</v>
      </c>
      <c r="C1058" s="214" t="s">
        <v>1515</v>
      </c>
      <c r="D1058" s="214" t="s">
        <v>1507</v>
      </c>
      <c r="E1058" s="106">
        <v>36563.93</v>
      </c>
    </row>
    <row r="1059" spans="2:5">
      <c r="B1059" s="76" t="s">
        <v>1522</v>
      </c>
      <c r="C1059" s="214" t="s">
        <v>1530</v>
      </c>
      <c r="D1059" s="214" t="s">
        <v>1507</v>
      </c>
      <c r="E1059" s="106">
        <v>36563.93</v>
      </c>
    </row>
    <row r="1060" spans="2:5">
      <c r="B1060" s="76" t="s">
        <v>1532</v>
      </c>
      <c r="C1060" s="214" t="s">
        <v>1524</v>
      </c>
      <c r="D1060" s="214" t="s">
        <v>1507</v>
      </c>
      <c r="E1060" s="106">
        <v>36563.93</v>
      </c>
    </row>
    <row r="1061" spans="2:5">
      <c r="B1061" s="76" t="s">
        <v>1518</v>
      </c>
      <c r="C1061" s="214" t="s">
        <v>1515</v>
      </c>
      <c r="D1061" s="214" t="s">
        <v>1507</v>
      </c>
      <c r="E1061" s="106">
        <v>36563.93</v>
      </c>
    </row>
    <row r="1062" spans="2:5">
      <c r="B1062" s="76" t="s">
        <v>1525</v>
      </c>
      <c r="C1062" s="214" t="s">
        <v>1515</v>
      </c>
      <c r="D1062" s="214" t="s">
        <v>1507</v>
      </c>
      <c r="E1062" s="106">
        <v>36563.93</v>
      </c>
    </row>
    <row r="1063" spans="2:5" ht="25.5">
      <c r="B1063" s="76" t="s">
        <v>1531</v>
      </c>
      <c r="C1063" s="214" t="s">
        <v>1530</v>
      </c>
      <c r="D1063" s="214" t="s">
        <v>1507</v>
      </c>
      <c r="E1063" s="106">
        <v>36563.93</v>
      </c>
    </row>
    <row r="1064" spans="2:5">
      <c r="B1064" s="76" t="s">
        <v>1513</v>
      </c>
      <c r="C1064" s="214" t="s">
        <v>1511</v>
      </c>
      <c r="D1064" s="214" t="s">
        <v>1507</v>
      </c>
      <c r="E1064" s="106">
        <v>36830.82</v>
      </c>
    </row>
    <row r="1065" spans="2:5">
      <c r="B1065" s="76" t="s">
        <v>1529</v>
      </c>
      <c r="C1065" s="214" t="s">
        <v>1519</v>
      </c>
      <c r="D1065" s="214" t="s">
        <v>1507</v>
      </c>
      <c r="E1065" s="106">
        <v>36830.82</v>
      </c>
    </row>
    <row r="1066" spans="2:5">
      <c r="B1066" s="76" t="s">
        <v>1514</v>
      </c>
      <c r="C1066" s="214" t="s">
        <v>1515</v>
      </c>
      <c r="D1066" s="214" t="s">
        <v>1507</v>
      </c>
      <c r="E1066" s="106">
        <v>37097.71</v>
      </c>
    </row>
    <row r="1067" spans="2:5">
      <c r="B1067" s="76" t="s">
        <v>1522</v>
      </c>
      <c r="C1067" s="214" t="s">
        <v>1517</v>
      </c>
      <c r="D1067" s="214" t="s">
        <v>1507</v>
      </c>
      <c r="E1067" s="106">
        <v>37097.71</v>
      </c>
    </row>
    <row r="1068" spans="2:5">
      <c r="B1068" s="76" t="s">
        <v>1528</v>
      </c>
      <c r="C1068" s="214" t="s">
        <v>1515</v>
      </c>
      <c r="D1068" s="214" t="s">
        <v>1507</v>
      </c>
      <c r="E1068" s="106">
        <v>37097.71</v>
      </c>
    </row>
    <row r="1069" spans="2:5">
      <c r="B1069" s="76" t="s">
        <v>1525</v>
      </c>
      <c r="C1069" s="214" t="s">
        <v>1524</v>
      </c>
      <c r="D1069" s="214" t="s">
        <v>1507</v>
      </c>
      <c r="E1069" s="106">
        <v>37097.71</v>
      </c>
    </row>
    <row r="1070" spans="2:5">
      <c r="B1070" s="76" t="s">
        <v>1527</v>
      </c>
      <c r="C1070" s="214" t="s">
        <v>1524</v>
      </c>
      <c r="D1070" s="214" t="s">
        <v>1507</v>
      </c>
      <c r="E1070" s="106">
        <v>37097.71</v>
      </c>
    </row>
    <row r="1071" spans="2:5">
      <c r="B1071" s="76" t="s">
        <v>1526</v>
      </c>
      <c r="C1071" s="214" t="s">
        <v>1524</v>
      </c>
      <c r="D1071" s="214" t="s">
        <v>1507</v>
      </c>
      <c r="E1071" s="106">
        <v>37097.71</v>
      </c>
    </row>
    <row r="1072" spans="2:5">
      <c r="B1072" s="76" t="s">
        <v>1525</v>
      </c>
      <c r="C1072" s="214" t="s">
        <v>1524</v>
      </c>
      <c r="D1072" s="214" t="s">
        <v>1507</v>
      </c>
      <c r="E1072" s="106">
        <v>37097.71</v>
      </c>
    </row>
    <row r="1073" spans="2:5">
      <c r="B1073" s="76" t="s">
        <v>1523</v>
      </c>
      <c r="C1073" s="214" t="s">
        <v>1519</v>
      </c>
      <c r="D1073" s="214" t="s">
        <v>1507</v>
      </c>
      <c r="E1073" s="106">
        <v>37097.71</v>
      </c>
    </row>
    <row r="1074" spans="2:5">
      <c r="B1074" s="76" t="s">
        <v>1513</v>
      </c>
      <c r="C1074" s="214" t="s">
        <v>1519</v>
      </c>
      <c r="D1074" s="214" t="s">
        <v>1507</v>
      </c>
      <c r="E1074" s="106">
        <v>37364.6</v>
      </c>
    </row>
    <row r="1075" spans="2:5">
      <c r="B1075" s="76" t="s">
        <v>1522</v>
      </c>
      <c r="C1075" s="214" t="s">
        <v>1508</v>
      </c>
      <c r="D1075" s="214" t="s">
        <v>1507</v>
      </c>
      <c r="E1075" s="106">
        <v>37364.6</v>
      </c>
    </row>
    <row r="1076" spans="2:5">
      <c r="B1076" s="76" t="s">
        <v>1521</v>
      </c>
      <c r="C1076" s="214" t="s">
        <v>1519</v>
      </c>
      <c r="D1076" s="214" t="s">
        <v>1507</v>
      </c>
      <c r="E1076" s="106">
        <v>37364.6</v>
      </c>
    </row>
    <row r="1077" spans="2:5">
      <c r="B1077" s="76" t="s">
        <v>1520</v>
      </c>
      <c r="C1077" s="214" t="s">
        <v>1519</v>
      </c>
      <c r="D1077" s="214" t="s">
        <v>1507</v>
      </c>
      <c r="E1077" s="106">
        <v>37364.6</v>
      </c>
    </row>
    <row r="1078" spans="2:5">
      <c r="B1078" s="76" t="s">
        <v>1518</v>
      </c>
      <c r="C1078" s="214" t="s">
        <v>1517</v>
      </c>
      <c r="D1078" s="214" t="s">
        <v>1507</v>
      </c>
      <c r="E1078" s="106">
        <v>37364.6</v>
      </c>
    </row>
    <row r="1079" spans="2:5">
      <c r="B1079" s="76" t="s">
        <v>1516</v>
      </c>
      <c r="C1079" s="214" t="s">
        <v>1515</v>
      </c>
      <c r="D1079" s="214" t="s">
        <v>1507</v>
      </c>
      <c r="E1079" s="106">
        <v>37364.6</v>
      </c>
    </row>
    <row r="1080" spans="2:5">
      <c r="B1080" s="76" t="s">
        <v>1516</v>
      </c>
      <c r="C1080" s="214" t="s">
        <v>1515</v>
      </c>
      <c r="D1080" s="214" t="s">
        <v>1507</v>
      </c>
      <c r="E1080" s="106">
        <v>48078.720000000001</v>
      </c>
    </row>
    <row r="1081" spans="2:5">
      <c r="B1081" s="76" t="s">
        <v>1514</v>
      </c>
      <c r="C1081" s="214" t="s">
        <v>1511</v>
      </c>
      <c r="D1081" s="214" t="s">
        <v>1507</v>
      </c>
      <c r="E1081" s="106">
        <v>48163.38</v>
      </c>
    </row>
    <row r="1082" spans="2:5">
      <c r="B1082" s="76" t="s">
        <v>1513</v>
      </c>
      <c r="C1082" s="214" t="s">
        <v>1508</v>
      </c>
      <c r="D1082" s="214" t="s">
        <v>1507</v>
      </c>
      <c r="E1082" s="106">
        <v>48599.92</v>
      </c>
    </row>
    <row r="1083" spans="2:5">
      <c r="B1083" s="76" t="s">
        <v>1512</v>
      </c>
      <c r="C1083" s="214" t="s">
        <v>1511</v>
      </c>
      <c r="D1083" s="214" t="s">
        <v>1507</v>
      </c>
      <c r="E1083" s="106">
        <v>49649.919999999998</v>
      </c>
    </row>
    <row r="1084" spans="2:5">
      <c r="B1084" s="76" t="s">
        <v>1510</v>
      </c>
      <c r="C1084" s="214" t="s">
        <v>1508</v>
      </c>
      <c r="D1084" s="214" t="s">
        <v>1507</v>
      </c>
      <c r="E1084" s="106">
        <v>51468.71</v>
      </c>
    </row>
    <row r="1085" spans="2:5">
      <c r="B1085" s="77" t="s">
        <v>1509</v>
      </c>
      <c r="C1085" s="213" t="s">
        <v>1508</v>
      </c>
      <c r="D1085" s="213" t="s">
        <v>1507</v>
      </c>
      <c r="E1085" s="9">
        <v>53882.52</v>
      </c>
    </row>
  </sheetData>
  <protectedRanges>
    <protectedRange sqref="E5:E7 B5:B7" name="atração"/>
  </protectedRange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78BBA-0A54-482D-9D5E-5229609C758F}">
  <dimension ref="A1"/>
  <sheetViews>
    <sheetView showGridLines="0" topLeftCell="A28" zoomScale="80" zoomScaleNormal="80" workbookViewId="0">
      <selection activeCell="T32" sqref="T32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BB0B-5BC1-4D3C-88EE-24FB34E8C632}">
  <dimension ref="A1"/>
  <sheetViews>
    <sheetView showGridLines="0" workbookViewId="0">
      <selection activeCell="V103" sqref="V103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B52E3-3092-48C3-8EB5-78F406CD8E68}">
  <sheetPr codeName="Planilha51"/>
  <dimension ref="B2:L79"/>
  <sheetViews>
    <sheetView showGridLines="0" workbookViewId="0">
      <selection activeCell="I13" sqref="I13:L13"/>
    </sheetView>
  </sheetViews>
  <sheetFormatPr defaultRowHeight="15"/>
  <cols>
    <col min="1" max="1" width="5.7109375" customWidth="1"/>
    <col min="2" max="2" width="22.7109375" bestFit="1" customWidth="1"/>
    <col min="3" max="3" width="21.7109375" bestFit="1" customWidth="1"/>
    <col min="4" max="4" width="12.42578125" bestFit="1" customWidth="1"/>
    <col min="5" max="5" width="5.5703125" customWidth="1"/>
    <col min="6" max="6" width="23.28515625" bestFit="1" customWidth="1"/>
    <col min="7" max="7" width="22.7109375" bestFit="1" customWidth="1"/>
    <col min="8" max="8" width="6" customWidth="1"/>
    <col min="9" max="9" width="14.28515625" bestFit="1" customWidth="1"/>
    <col min="10" max="10" width="14.28515625" customWidth="1"/>
    <col min="11" max="11" width="13.5703125" customWidth="1"/>
    <col min="12" max="12" width="15.7109375" customWidth="1"/>
  </cols>
  <sheetData>
    <row r="2" spans="2:12" ht="21">
      <c r="B2" s="606" t="s">
        <v>1720</v>
      </c>
      <c r="C2" s="606"/>
      <c r="D2" s="606"/>
      <c r="F2" s="606" t="s">
        <v>1719</v>
      </c>
      <c r="G2" s="606"/>
      <c r="I2" s="607" t="s">
        <v>1718</v>
      </c>
      <c r="J2" s="607"/>
      <c r="K2" s="607"/>
      <c r="L2" s="607"/>
    </row>
    <row r="3" spans="2:12" ht="32.25" customHeight="1" thickBot="1">
      <c r="B3" s="273" t="s">
        <v>1717</v>
      </c>
      <c r="C3" s="272" t="s">
        <v>1716</v>
      </c>
      <c r="D3" s="272" t="s">
        <v>1715</v>
      </c>
      <c r="E3" s="271"/>
      <c r="F3" s="273" t="s">
        <v>1714</v>
      </c>
      <c r="G3" s="272" t="s">
        <v>1713</v>
      </c>
      <c r="H3" s="271"/>
      <c r="I3" s="270" t="s">
        <v>1712</v>
      </c>
      <c r="J3" s="269" t="s">
        <v>1711</v>
      </c>
      <c r="K3" s="270" t="s">
        <v>1710</v>
      </c>
      <c r="L3" s="269" t="s">
        <v>1709</v>
      </c>
    </row>
    <row r="4" spans="2:12" ht="15.75" thickTop="1">
      <c r="B4" s="250" t="s">
        <v>1708</v>
      </c>
      <c r="C4" s="268">
        <v>4</v>
      </c>
      <c r="D4" s="268">
        <v>1</v>
      </c>
      <c r="F4" s="237" t="s">
        <v>1707</v>
      </c>
      <c r="G4" s="248">
        <v>4810199</v>
      </c>
      <c r="I4" s="267" t="s">
        <v>1706</v>
      </c>
      <c r="J4" s="267">
        <v>4</v>
      </c>
      <c r="K4" s="267">
        <v>2.5</v>
      </c>
      <c r="L4" s="267">
        <v>126</v>
      </c>
    </row>
    <row r="5" spans="2:12">
      <c r="B5" s="237" t="s">
        <v>1705</v>
      </c>
      <c r="C5" s="263">
        <v>5</v>
      </c>
      <c r="D5" s="263">
        <v>2</v>
      </c>
      <c r="F5" s="237" t="s">
        <v>1704</v>
      </c>
      <c r="G5" s="248">
        <v>8736545</v>
      </c>
      <c r="I5" s="265" t="s">
        <v>1703</v>
      </c>
      <c r="J5" s="265">
        <v>6</v>
      </c>
      <c r="K5" s="265">
        <v>3.5</v>
      </c>
      <c r="L5" s="265">
        <v>300</v>
      </c>
    </row>
    <row r="6" spans="2:12">
      <c r="B6" s="237" t="s">
        <v>1702</v>
      </c>
      <c r="C6" s="263">
        <v>3</v>
      </c>
      <c r="D6" s="263">
        <v>3</v>
      </c>
      <c r="F6" s="237" t="s">
        <v>1701</v>
      </c>
      <c r="G6" s="248">
        <v>2893005</v>
      </c>
      <c r="I6" s="266" t="s">
        <v>1700</v>
      </c>
      <c r="J6" s="266">
        <v>7</v>
      </c>
      <c r="K6" s="266">
        <v>4</v>
      </c>
      <c r="L6" s="266">
        <v>280</v>
      </c>
    </row>
    <row r="7" spans="2:12">
      <c r="B7" s="237" t="s">
        <v>1699</v>
      </c>
      <c r="C7" s="263">
        <v>4</v>
      </c>
      <c r="D7" s="263">
        <v>2</v>
      </c>
      <c r="F7" s="237" t="s">
        <v>1698</v>
      </c>
      <c r="G7" s="248">
        <v>7607249</v>
      </c>
      <c r="I7" s="266" t="s">
        <v>1697</v>
      </c>
      <c r="J7" s="266">
        <v>8</v>
      </c>
      <c r="K7" s="266">
        <v>1.2</v>
      </c>
      <c r="L7" s="266">
        <v>185</v>
      </c>
    </row>
    <row r="8" spans="2:12">
      <c r="B8" s="237" t="s">
        <v>1696</v>
      </c>
      <c r="C8" s="263">
        <v>1</v>
      </c>
      <c r="D8" s="263">
        <v>3</v>
      </c>
      <c r="F8" s="237" t="s">
        <v>1695</v>
      </c>
      <c r="G8" s="248">
        <v>7152586</v>
      </c>
      <c r="I8" s="265" t="s">
        <v>1694</v>
      </c>
      <c r="J8" s="265">
        <v>9</v>
      </c>
      <c r="K8" s="265">
        <v>3.9</v>
      </c>
      <c r="L8" s="265">
        <v>309</v>
      </c>
    </row>
    <row r="9" spans="2:12">
      <c r="B9" s="237" t="s">
        <v>1693</v>
      </c>
      <c r="C9" s="263">
        <v>4</v>
      </c>
      <c r="D9" s="263">
        <v>5</v>
      </c>
      <c r="F9" s="237" t="s">
        <v>1692</v>
      </c>
      <c r="G9" s="248">
        <v>7089610</v>
      </c>
      <c r="I9" s="264" t="s">
        <v>1691</v>
      </c>
      <c r="J9" s="264">
        <v>5</v>
      </c>
      <c r="K9" s="264">
        <v>1.7</v>
      </c>
      <c r="L9" s="264">
        <v>255</v>
      </c>
    </row>
    <row r="10" spans="2:12">
      <c r="B10" s="237" t="s">
        <v>1690</v>
      </c>
      <c r="C10" s="263">
        <v>3</v>
      </c>
      <c r="D10" s="263">
        <v>3</v>
      </c>
      <c r="F10" s="237" t="s">
        <v>1689</v>
      </c>
      <c r="G10" s="248">
        <v>4909504</v>
      </c>
    </row>
    <row r="11" spans="2:12">
      <c r="F11" s="237" t="s">
        <v>1688</v>
      </c>
      <c r="G11" s="262">
        <v>2661914</v>
      </c>
    </row>
    <row r="13" spans="2:12" ht="21">
      <c r="B13" s="606" t="s">
        <v>1687</v>
      </c>
      <c r="C13" s="606"/>
      <c r="D13" s="606"/>
      <c r="F13" s="606" t="s">
        <v>1686</v>
      </c>
      <c r="G13" s="606"/>
      <c r="I13" s="606" t="s">
        <v>1685</v>
      </c>
      <c r="J13" s="606"/>
      <c r="K13" s="606"/>
      <c r="L13" s="606"/>
    </row>
    <row r="14" spans="2:12" ht="15.75" thickBot="1">
      <c r="B14" s="252" t="s">
        <v>1684</v>
      </c>
      <c r="C14" s="251" t="s">
        <v>188</v>
      </c>
      <c r="D14" s="252" t="s">
        <v>1683</v>
      </c>
      <c r="F14" s="241" t="s">
        <v>1682</v>
      </c>
      <c r="G14" s="241" t="s">
        <v>1681</v>
      </c>
      <c r="I14" s="241" t="s">
        <v>95</v>
      </c>
      <c r="J14" s="241" t="s">
        <v>33</v>
      </c>
      <c r="K14" s="241" t="s">
        <v>1680</v>
      </c>
      <c r="L14" s="241" t="s">
        <v>1679</v>
      </c>
    </row>
    <row r="15" spans="2:12">
      <c r="B15" s="250" t="s">
        <v>1678</v>
      </c>
      <c r="C15" s="249" t="s">
        <v>1677</v>
      </c>
      <c r="D15" s="261">
        <v>7500</v>
      </c>
      <c r="F15" s="258" t="s">
        <v>1676</v>
      </c>
      <c r="G15" s="257">
        <v>12</v>
      </c>
      <c r="I15" s="260" t="s">
        <v>41</v>
      </c>
      <c r="J15" s="249" t="s">
        <v>1673</v>
      </c>
      <c r="K15" s="260" t="s">
        <v>73</v>
      </c>
      <c r="L15" s="259">
        <v>6257</v>
      </c>
    </row>
    <row r="16" spans="2:12">
      <c r="B16" s="237"/>
      <c r="C16" s="236" t="s">
        <v>1675</v>
      </c>
      <c r="D16" s="256">
        <v>3300</v>
      </c>
      <c r="F16" s="258" t="s">
        <v>1674</v>
      </c>
      <c r="G16" s="257">
        <v>14</v>
      </c>
      <c r="I16" s="255" t="s">
        <v>41</v>
      </c>
      <c r="J16" s="236" t="s">
        <v>1673</v>
      </c>
      <c r="K16" s="255" t="s">
        <v>81</v>
      </c>
      <c r="L16" s="254">
        <v>5005</v>
      </c>
    </row>
    <row r="17" spans="2:12">
      <c r="B17" s="237"/>
      <c r="C17" s="236" t="s">
        <v>1672</v>
      </c>
      <c r="D17" s="256">
        <v>9980</v>
      </c>
      <c r="F17" s="258" t="s">
        <v>1671</v>
      </c>
      <c r="G17" s="257">
        <v>90</v>
      </c>
      <c r="I17" s="255" t="s">
        <v>41</v>
      </c>
      <c r="J17" s="236" t="s">
        <v>1666</v>
      </c>
      <c r="K17" s="255" t="s">
        <v>43</v>
      </c>
      <c r="L17" s="254">
        <v>5648</v>
      </c>
    </row>
    <row r="18" spans="2:12">
      <c r="B18" s="237"/>
      <c r="C18" s="236" t="s">
        <v>1670</v>
      </c>
      <c r="D18" s="256">
        <v>4500</v>
      </c>
      <c r="F18" s="258" t="s">
        <v>1669</v>
      </c>
      <c r="G18" s="257">
        <v>17</v>
      </c>
      <c r="I18" s="255" t="s">
        <v>41</v>
      </c>
      <c r="J18" s="236" t="s">
        <v>1666</v>
      </c>
      <c r="K18" s="255" t="s">
        <v>88</v>
      </c>
      <c r="L18" s="254">
        <v>5054</v>
      </c>
    </row>
    <row r="19" spans="2:12">
      <c r="B19" s="237"/>
      <c r="C19" s="236" t="s">
        <v>1668</v>
      </c>
      <c r="D19" s="256">
        <v>3900</v>
      </c>
      <c r="F19" s="258" t="s">
        <v>1667</v>
      </c>
      <c r="G19" s="257">
        <v>3</v>
      </c>
      <c r="I19" s="255" t="s">
        <v>41</v>
      </c>
      <c r="J19" s="236" t="s">
        <v>1666</v>
      </c>
      <c r="K19" s="255" t="s">
        <v>1665</v>
      </c>
      <c r="L19" s="254">
        <v>5804</v>
      </c>
    </row>
    <row r="20" spans="2:12">
      <c r="B20" s="237"/>
      <c r="C20" s="236" t="s">
        <v>1664</v>
      </c>
      <c r="D20" s="256">
        <v>2400</v>
      </c>
      <c r="F20" s="258" t="s">
        <v>1663</v>
      </c>
      <c r="G20" s="257">
        <v>6</v>
      </c>
      <c r="I20" s="255" t="s">
        <v>18</v>
      </c>
      <c r="J20" s="236" t="s">
        <v>1657</v>
      </c>
      <c r="K20" s="255" t="s">
        <v>87</v>
      </c>
      <c r="L20" s="254">
        <v>7471</v>
      </c>
    </row>
    <row r="21" spans="2:12">
      <c r="B21" s="237" t="s">
        <v>1662</v>
      </c>
      <c r="C21" s="236" t="s">
        <v>1661</v>
      </c>
      <c r="D21" s="256">
        <v>3600</v>
      </c>
      <c r="F21" s="258" t="s">
        <v>1660</v>
      </c>
      <c r="G21" s="257">
        <v>8</v>
      </c>
      <c r="I21" s="255" t="s">
        <v>18</v>
      </c>
      <c r="J21" s="236" t="s">
        <v>1657</v>
      </c>
      <c r="K21" s="255" t="s">
        <v>1659</v>
      </c>
      <c r="L21" s="254">
        <v>6539</v>
      </c>
    </row>
    <row r="22" spans="2:12">
      <c r="B22" s="237"/>
      <c r="C22" s="236" t="s">
        <v>1658</v>
      </c>
      <c r="D22" s="256">
        <v>4400</v>
      </c>
      <c r="I22" s="255" t="s">
        <v>18</v>
      </c>
      <c r="J22" s="236" t="s">
        <v>1657</v>
      </c>
      <c r="K22" s="255" t="s">
        <v>1656</v>
      </c>
      <c r="L22" s="254">
        <v>5755</v>
      </c>
    </row>
    <row r="23" spans="2:12" ht="21">
      <c r="B23" s="237"/>
      <c r="C23" s="236" t="s">
        <v>1655</v>
      </c>
      <c r="D23" s="256">
        <v>5400</v>
      </c>
      <c r="F23" s="242" t="s">
        <v>1654</v>
      </c>
      <c r="G23" s="242"/>
      <c r="I23" s="255" t="s">
        <v>11</v>
      </c>
      <c r="J23" s="236" t="s">
        <v>1650</v>
      </c>
      <c r="K23" s="255" t="s">
        <v>604</v>
      </c>
      <c r="L23" s="254">
        <v>6424</v>
      </c>
    </row>
    <row r="24" spans="2:12">
      <c r="B24" s="237"/>
      <c r="C24" s="236" t="s">
        <v>1653</v>
      </c>
      <c r="D24" s="256">
        <v>2210</v>
      </c>
      <c r="F24" s="241" t="s">
        <v>1652</v>
      </c>
      <c r="G24" s="241" t="s">
        <v>1651</v>
      </c>
      <c r="I24" s="255" t="s">
        <v>11</v>
      </c>
      <c r="J24" s="236" t="s">
        <v>1650</v>
      </c>
      <c r="K24" s="255" t="s">
        <v>1649</v>
      </c>
      <c r="L24" s="254">
        <v>7518</v>
      </c>
    </row>
    <row r="25" spans="2:12">
      <c r="F25" t="s">
        <v>1648</v>
      </c>
      <c r="G25" s="253">
        <v>115</v>
      </c>
      <c r="I25" s="255" t="s">
        <v>11</v>
      </c>
      <c r="J25" s="236" t="s">
        <v>1647</v>
      </c>
      <c r="K25" s="255" t="s">
        <v>1646</v>
      </c>
      <c r="L25" s="254">
        <v>5280</v>
      </c>
    </row>
    <row r="26" spans="2:12">
      <c r="F26" t="s">
        <v>1645</v>
      </c>
      <c r="G26" s="253">
        <v>73</v>
      </c>
      <c r="H26" s="245"/>
      <c r="I26" s="244"/>
    </row>
    <row r="27" spans="2:12" ht="21">
      <c r="B27" s="606" t="s">
        <v>1644</v>
      </c>
      <c r="C27" s="606"/>
      <c r="D27" s="606"/>
      <c r="F27" t="s">
        <v>1643</v>
      </c>
      <c r="G27" s="253">
        <v>45</v>
      </c>
      <c r="H27" s="245"/>
      <c r="I27" s="244"/>
    </row>
    <row r="28" spans="2:12" ht="15.75" thickBot="1">
      <c r="B28" s="252" t="s">
        <v>93</v>
      </c>
      <c r="C28" s="251" t="s">
        <v>203</v>
      </c>
      <c r="D28" s="251" t="s">
        <v>1642</v>
      </c>
      <c r="F28" t="s">
        <v>1641</v>
      </c>
      <c r="G28" s="253">
        <v>40</v>
      </c>
      <c r="H28" s="245"/>
      <c r="I28" s="244"/>
    </row>
    <row r="29" spans="2:12">
      <c r="B29" s="237" t="s">
        <v>1640</v>
      </c>
      <c r="C29" s="248">
        <v>484</v>
      </c>
      <c r="D29" s="236">
        <v>450</v>
      </c>
      <c r="H29" s="245"/>
      <c r="I29" s="244"/>
    </row>
    <row r="30" spans="2:12" ht="21">
      <c r="B30" s="237" t="s">
        <v>1639</v>
      </c>
      <c r="C30" s="248">
        <v>445</v>
      </c>
      <c r="D30" s="236">
        <v>450</v>
      </c>
      <c r="F30" s="606" t="s">
        <v>1638</v>
      </c>
      <c r="G30" s="606"/>
      <c r="H30" s="245"/>
      <c r="I30" s="244"/>
    </row>
    <row r="31" spans="2:12" ht="15.75" thickBot="1">
      <c r="B31" s="237" t="s">
        <v>1637</v>
      </c>
      <c r="C31" s="248">
        <v>446</v>
      </c>
      <c r="D31" s="236">
        <v>450</v>
      </c>
      <c r="F31" s="252" t="s">
        <v>1636</v>
      </c>
      <c r="G31" s="251" t="s">
        <v>1505</v>
      </c>
      <c r="H31" s="245"/>
      <c r="I31" s="244"/>
    </row>
    <row r="32" spans="2:12">
      <c r="B32" s="237" t="s">
        <v>1635</v>
      </c>
      <c r="C32" s="248">
        <v>458</v>
      </c>
      <c r="D32" s="236">
        <v>450</v>
      </c>
      <c r="F32" s="250" t="s">
        <v>1634</v>
      </c>
      <c r="G32" s="249">
        <v>300000</v>
      </c>
      <c r="H32" s="245"/>
      <c r="I32" s="244"/>
    </row>
    <row r="33" spans="2:9">
      <c r="B33" s="237" t="s">
        <v>1633</v>
      </c>
      <c r="C33" s="248">
        <v>423</v>
      </c>
      <c r="D33" s="236">
        <v>450</v>
      </c>
      <c r="F33" s="237" t="s">
        <v>1632</v>
      </c>
      <c r="G33" s="236">
        <f>-G32*15%</f>
        <v>-45000</v>
      </c>
      <c r="H33" s="245"/>
      <c r="I33" s="244"/>
    </row>
    <row r="34" spans="2:9">
      <c r="B34" s="237" t="s">
        <v>1631</v>
      </c>
      <c r="C34" s="248">
        <v>478</v>
      </c>
      <c r="D34" s="236">
        <v>450</v>
      </c>
      <c r="F34" s="237" t="s">
        <v>156</v>
      </c>
      <c r="G34" s="236">
        <v>-77500</v>
      </c>
      <c r="H34" s="245"/>
      <c r="I34" s="244"/>
    </row>
    <row r="35" spans="2:9">
      <c r="B35" s="237" t="s">
        <v>1630</v>
      </c>
      <c r="C35" s="248">
        <v>414</v>
      </c>
      <c r="D35" s="236">
        <v>450</v>
      </c>
      <c r="F35" s="237" t="s">
        <v>154</v>
      </c>
      <c r="G35" s="236">
        <v>-85000</v>
      </c>
      <c r="H35" s="245"/>
      <c r="I35" s="244"/>
    </row>
    <row r="36" spans="2:9">
      <c r="F36" s="237" t="s">
        <v>199</v>
      </c>
      <c r="G36" s="236">
        <v>-18000</v>
      </c>
      <c r="H36" s="245"/>
      <c r="I36" s="244"/>
    </row>
    <row r="37" spans="2:9" ht="21">
      <c r="B37" s="606" t="s">
        <v>1629</v>
      </c>
      <c r="C37" s="606"/>
      <c r="D37" s="606"/>
      <c r="F37" s="237" t="s">
        <v>1628</v>
      </c>
      <c r="G37" s="236">
        <v>-12000</v>
      </c>
      <c r="H37" s="245"/>
      <c r="I37" s="244"/>
    </row>
    <row r="38" spans="2:9">
      <c r="B38" s="241" t="s">
        <v>525</v>
      </c>
      <c r="C38" s="241" t="s">
        <v>1461</v>
      </c>
      <c r="D38" s="241" t="s">
        <v>1627</v>
      </c>
      <c r="F38" s="237" t="s">
        <v>1626</v>
      </c>
      <c r="G38" s="236">
        <v>-18000</v>
      </c>
      <c r="H38" s="245"/>
      <c r="I38" s="244"/>
    </row>
    <row r="39" spans="2:9">
      <c r="B39" s="240" t="s">
        <v>1625</v>
      </c>
      <c r="C39" s="243">
        <v>33</v>
      </c>
      <c r="D39">
        <v>4</v>
      </c>
      <c r="F39" s="237" t="s">
        <v>1624</v>
      </c>
      <c r="G39" s="236">
        <f>SUM(G32:G38)</f>
        <v>44500</v>
      </c>
      <c r="H39" s="245"/>
      <c r="I39" s="244"/>
    </row>
    <row r="40" spans="2:9">
      <c r="B40" s="237" t="s">
        <v>1623</v>
      </c>
      <c r="C40" s="243">
        <v>9</v>
      </c>
      <c r="D40">
        <v>9</v>
      </c>
      <c r="F40" s="237" t="s">
        <v>1622</v>
      </c>
      <c r="G40" s="236">
        <v>18000</v>
      </c>
      <c r="H40" s="245"/>
      <c r="I40" s="244"/>
    </row>
    <row r="41" spans="2:9">
      <c r="B41" s="240" t="s">
        <v>1621</v>
      </c>
      <c r="C41" s="243">
        <v>30</v>
      </c>
      <c r="D41">
        <v>5</v>
      </c>
      <c r="F41" s="237" t="s">
        <v>1620</v>
      </c>
      <c r="G41" s="236">
        <v>-10000</v>
      </c>
      <c r="H41" s="245"/>
      <c r="I41" s="244"/>
    </row>
    <row r="42" spans="2:9">
      <c r="B42" s="237" t="s">
        <v>1619</v>
      </c>
      <c r="C42" s="243">
        <v>5</v>
      </c>
      <c r="D42">
        <v>8</v>
      </c>
      <c r="F42" s="237" t="s">
        <v>1618</v>
      </c>
      <c r="G42" s="236">
        <f>SUM(G39:G41)</f>
        <v>52500</v>
      </c>
      <c r="H42" s="245"/>
      <c r="I42" s="244"/>
    </row>
    <row r="43" spans="2:9">
      <c r="B43" s="240" t="s">
        <v>1617</v>
      </c>
      <c r="C43" s="243">
        <v>5</v>
      </c>
      <c r="D43">
        <v>9</v>
      </c>
      <c r="F43" s="245"/>
      <c r="G43" s="247"/>
      <c r="H43" s="245"/>
      <c r="I43" s="244"/>
    </row>
    <row r="44" spans="2:9" ht="21">
      <c r="B44" s="237" t="s">
        <v>1616</v>
      </c>
      <c r="C44" s="243">
        <v>25</v>
      </c>
      <c r="D44">
        <v>4</v>
      </c>
      <c r="F44" s="246" t="s">
        <v>1615</v>
      </c>
      <c r="G44" s="246"/>
      <c r="H44" s="245"/>
      <c r="I44" s="244"/>
    </row>
    <row r="45" spans="2:9">
      <c r="B45" s="240" t="s">
        <v>1614</v>
      </c>
      <c r="C45" s="243">
        <v>21</v>
      </c>
      <c r="D45">
        <v>5</v>
      </c>
      <c r="F45" s="241" t="s">
        <v>1613</v>
      </c>
      <c r="G45" s="241" t="s">
        <v>1612</v>
      </c>
    </row>
    <row r="46" spans="2:9">
      <c r="B46" s="237" t="s">
        <v>1611</v>
      </c>
      <c r="C46" s="243">
        <v>13</v>
      </c>
      <c r="D46">
        <v>6</v>
      </c>
      <c r="F46" s="240" t="s">
        <v>1610</v>
      </c>
      <c r="G46" s="239">
        <v>4646</v>
      </c>
    </row>
    <row r="47" spans="2:9">
      <c r="B47" s="240" t="s">
        <v>1609</v>
      </c>
      <c r="C47" s="243">
        <v>12</v>
      </c>
      <c r="D47">
        <v>7</v>
      </c>
      <c r="F47" s="237" t="s">
        <v>1608</v>
      </c>
      <c r="G47" s="236">
        <v>4624</v>
      </c>
    </row>
    <row r="48" spans="2:9">
      <c r="B48" s="237" t="s">
        <v>1607</v>
      </c>
      <c r="C48" s="243">
        <v>10</v>
      </c>
      <c r="D48">
        <v>9</v>
      </c>
      <c r="F48" s="237" t="s">
        <v>1606</v>
      </c>
      <c r="G48" s="236">
        <v>2771</v>
      </c>
    </row>
    <row r="49" spans="2:7">
      <c r="B49" s="240" t="s">
        <v>1605</v>
      </c>
      <c r="C49" s="243">
        <v>15</v>
      </c>
      <c r="D49">
        <v>6</v>
      </c>
      <c r="F49" s="237" t="s">
        <v>1604</v>
      </c>
      <c r="G49" s="236">
        <v>1092</v>
      </c>
    </row>
    <row r="50" spans="2:7">
      <c r="B50" s="237" t="s">
        <v>1603</v>
      </c>
      <c r="C50" s="243">
        <v>25</v>
      </c>
      <c r="D50">
        <v>6</v>
      </c>
      <c r="F50" s="237" t="s">
        <v>1602</v>
      </c>
      <c r="G50" s="236">
        <v>4890</v>
      </c>
    </row>
    <row r="51" spans="2:7">
      <c r="B51" s="240" t="s">
        <v>1601</v>
      </c>
      <c r="C51" s="243">
        <v>31</v>
      </c>
      <c r="D51">
        <v>5</v>
      </c>
      <c r="F51" s="237" t="s">
        <v>1600</v>
      </c>
      <c r="G51" s="236">
        <v>1000</v>
      </c>
    </row>
    <row r="52" spans="2:7">
      <c r="B52" s="237" t="s">
        <v>1599</v>
      </c>
      <c r="C52" s="243">
        <v>12</v>
      </c>
      <c r="D52">
        <v>8</v>
      </c>
      <c r="F52" s="237" t="s">
        <v>1598</v>
      </c>
      <c r="G52" s="236">
        <v>6600</v>
      </c>
    </row>
    <row r="53" spans="2:7">
      <c r="B53" s="240" t="s">
        <v>1597</v>
      </c>
      <c r="C53" s="243">
        <v>18</v>
      </c>
      <c r="D53">
        <v>4.5</v>
      </c>
      <c r="F53" s="237" t="s">
        <v>1596</v>
      </c>
      <c r="G53" s="236">
        <v>4734</v>
      </c>
    </row>
    <row r="54" spans="2:7">
      <c r="F54" s="237" t="s">
        <v>1595</v>
      </c>
      <c r="G54" s="236">
        <v>1314</v>
      </c>
    </row>
    <row r="55" spans="2:7" ht="21">
      <c r="B55" s="242" t="s">
        <v>1594</v>
      </c>
      <c r="C55" s="242"/>
      <c r="D55" s="242"/>
      <c r="F55" s="237" t="s">
        <v>1593</v>
      </c>
      <c r="G55" s="236">
        <v>1157</v>
      </c>
    </row>
    <row r="56" spans="2:7">
      <c r="B56" s="241" t="s">
        <v>234</v>
      </c>
      <c r="C56" s="241" t="s">
        <v>1592</v>
      </c>
      <c r="D56" s="241" t="s">
        <v>1591</v>
      </c>
      <c r="F56" s="237" t="s">
        <v>1590</v>
      </c>
      <c r="G56" s="236">
        <v>5980</v>
      </c>
    </row>
    <row r="57" spans="2:7">
      <c r="B57" s="240" t="s">
        <v>1589</v>
      </c>
      <c r="C57" s="238">
        <v>394285</v>
      </c>
      <c r="D57" s="88">
        <v>459203</v>
      </c>
      <c r="F57" s="237" t="s">
        <v>1588</v>
      </c>
      <c r="G57" s="236">
        <v>1929</v>
      </c>
    </row>
    <row r="58" spans="2:7">
      <c r="B58" s="237" t="s">
        <v>1587</v>
      </c>
      <c r="C58" s="238">
        <v>195976</v>
      </c>
      <c r="D58" s="88">
        <v>127658</v>
      </c>
      <c r="F58" s="237" t="s">
        <v>1586</v>
      </c>
      <c r="G58" s="236">
        <v>3530</v>
      </c>
    </row>
    <row r="59" spans="2:7">
      <c r="B59" s="237" t="s">
        <v>1585</v>
      </c>
      <c r="C59" s="238">
        <v>323100</v>
      </c>
      <c r="D59" s="88">
        <v>411943</v>
      </c>
      <c r="F59" s="237" t="s">
        <v>1584</v>
      </c>
      <c r="G59" s="236">
        <v>2393</v>
      </c>
    </row>
    <row r="60" spans="2:7">
      <c r="B60" s="237" t="s">
        <v>1583</v>
      </c>
      <c r="C60" s="238">
        <v>262420</v>
      </c>
      <c r="D60" s="88">
        <v>351635</v>
      </c>
      <c r="F60" s="237" t="s">
        <v>1582</v>
      </c>
      <c r="G60" s="236">
        <v>2000</v>
      </c>
    </row>
    <row r="61" spans="2:7">
      <c r="B61" s="237" t="s">
        <v>1581</v>
      </c>
      <c r="C61" s="238">
        <v>119266</v>
      </c>
      <c r="D61" s="88">
        <v>513968</v>
      </c>
    </row>
    <row r="62" spans="2:7">
      <c r="B62" s="237" t="s">
        <v>1580</v>
      </c>
      <c r="C62" s="238">
        <v>280336</v>
      </c>
      <c r="D62" s="88">
        <v>463271</v>
      </c>
    </row>
    <row r="63" spans="2:7" ht="21">
      <c r="B63" s="237" t="s">
        <v>1579</v>
      </c>
      <c r="C63" s="238">
        <v>459234</v>
      </c>
      <c r="D63" s="88">
        <v>314646</v>
      </c>
      <c r="F63" s="242" t="s">
        <v>1578</v>
      </c>
      <c r="G63" s="242"/>
    </row>
    <row r="64" spans="2:7">
      <c r="B64" s="237" t="s">
        <v>1577</v>
      </c>
      <c r="C64" s="238">
        <v>538493</v>
      </c>
      <c r="D64" s="88">
        <v>470657</v>
      </c>
      <c r="F64" s="241" t="s">
        <v>237</v>
      </c>
      <c r="G64" s="241" t="s">
        <v>35</v>
      </c>
    </row>
    <row r="65" spans="2:7">
      <c r="B65" s="237" t="s">
        <v>1576</v>
      </c>
      <c r="C65" s="238">
        <v>516071</v>
      </c>
      <c r="D65" s="88">
        <v>133501</v>
      </c>
      <c r="F65" s="240" t="s">
        <v>1575</v>
      </c>
      <c r="G65" s="239">
        <v>942477796076938</v>
      </c>
    </row>
    <row r="66" spans="2:7">
      <c r="B66" s="237" t="s">
        <v>1574</v>
      </c>
      <c r="C66" s="238">
        <v>245467</v>
      </c>
      <c r="D66" s="88">
        <v>322646</v>
      </c>
      <c r="F66" s="237" t="s">
        <v>1573</v>
      </c>
      <c r="G66" s="236">
        <v>28274333882381</v>
      </c>
    </row>
    <row r="67" spans="2:7">
      <c r="B67" s="237" t="s">
        <v>1572</v>
      </c>
      <c r="C67" s="238">
        <v>489570</v>
      </c>
      <c r="D67" s="88">
        <v>520431</v>
      </c>
      <c r="F67" s="237" t="s">
        <v>1571</v>
      </c>
      <c r="G67" s="236">
        <v>1884955592153.8</v>
      </c>
    </row>
    <row r="68" spans="2:7">
      <c r="B68" s="237" t="s">
        <v>1570</v>
      </c>
      <c r="C68" s="238">
        <v>156685</v>
      </c>
      <c r="D68" s="88">
        <v>298851</v>
      </c>
      <c r="F68" s="237" t="s">
        <v>1569</v>
      </c>
      <c r="G68" s="236">
        <v>199114857512.85001</v>
      </c>
    </row>
    <row r="69" spans="2:7">
      <c r="F69" s="237" t="s">
        <v>1568</v>
      </c>
      <c r="G69" s="236">
        <v>94247779607.693787</v>
      </c>
    </row>
    <row r="70" spans="2:7">
      <c r="F70" s="237" t="s">
        <v>1567</v>
      </c>
      <c r="G70" s="236">
        <v>9424777960.7693787</v>
      </c>
    </row>
    <row r="71" spans="2:7">
      <c r="F71" s="237" t="s">
        <v>1566</v>
      </c>
      <c r="G71" s="236">
        <v>1256637061.4359171</v>
      </c>
    </row>
    <row r="72" spans="2:7">
      <c r="F72" s="237" t="s">
        <v>1565</v>
      </c>
      <c r="G72" s="236">
        <v>731415926.53589702</v>
      </c>
    </row>
    <row r="73" spans="2:7">
      <c r="F73" s="237" t="s">
        <v>1564</v>
      </c>
      <c r="G73" s="236">
        <v>15707963.267948965</v>
      </c>
    </row>
    <row r="74" spans="2:7">
      <c r="F74" s="237" t="s">
        <v>1563</v>
      </c>
      <c r="G74" s="236">
        <v>1570796.3267948965</v>
      </c>
    </row>
    <row r="75" spans="2:7">
      <c r="F75" s="237" t="s">
        <v>1562</v>
      </c>
      <c r="G75" s="236">
        <v>251327.41228718346</v>
      </c>
    </row>
    <row r="76" spans="2:7">
      <c r="F76" s="237" t="s">
        <v>1561</v>
      </c>
      <c r="G76" s="236">
        <v>12566.370614359172</v>
      </c>
    </row>
    <row r="77" spans="2:7">
      <c r="F77" s="237" t="s">
        <v>1560</v>
      </c>
      <c r="G77" s="236">
        <v>314.15926535897933</v>
      </c>
    </row>
    <row r="78" spans="2:7">
      <c r="F78" s="237" t="s">
        <v>1559</v>
      </c>
      <c r="G78" s="236">
        <v>12.86</v>
      </c>
    </row>
    <row r="79" spans="2:7">
      <c r="F79" s="237"/>
      <c r="G79" s="236"/>
    </row>
  </sheetData>
  <mergeCells count="9">
    <mergeCell ref="F30:G30"/>
    <mergeCell ref="B37:D37"/>
    <mergeCell ref="B2:D2"/>
    <mergeCell ref="F2:G2"/>
    <mergeCell ref="I2:L2"/>
    <mergeCell ref="B13:D13"/>
    <mergeCell ref="F13:G13"/>
    <mergeCell ref="I13:L13"/>
    <mergeCell ref="B27:D2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B4EB-CBFC-406F-9345-6F442918514B}">
  <sheetPr codeName="Planilha50"/>
  <dimension ref="A1:XFC256"/>
  <sheetViews>
    <sheetView showGridLines="0" zoomScale="90" zoomScaleNormal="90" workbookViewId="0">
      <pane ySplit="2" topLeftCell="A3" activePane="bottomLeft" state="frozen"/>
      <selection activeCell="F7" sqref="F7"/>
      <selection pane="bottomLeft" activeCell="N25" sqref="N25"/>
    </sheetView>
  </sheetViews>
  <sheetFormatPr defaultColWidth="0" defaultRowHeight="0" customHeight="1" zeroHeight="1"/>
  <cols>
    <col min="1" max="1" width="11.28515625" style="1" customWidth="1"/>
    <col min="2" max="2" width="18.42578125" style="1" customWidth="1"/>
    <col min="3" max="3" width="18" style="1" customWidth="1"/>
    <col min="4" max="4" width="14.140625" style="1" customWidth="1"/>
    <col min="5" max="5" width="14.28515625" style="1" customWidth="1"/>
    <col min="6" max="6" width="5.5703125" style="1" customWidth="1"/>
    <col min="7" max="7" width="15" style="1" customWidth="1"/>
    <col min="8" max="8" width="2.28515625" style="1" customWidth="1"/>
    <col min="9" max="9" width="13.28515625" style="1" customWidth="1"/>
    <col min="10" max="10" width="4.28515625" style="1" customWidth="1"/>
    <col min="11" max="11" width="3.42578125" style="1" customWidth="1"/>
    <col min="12" max="13" width="4.28515625" style="1" customWidth="1"/>
    <col min="14" max="14" width="11.28515625" style="1" bestFit="1" customWidth="1"/>
    <col min="15" max="15" width="20.140625" style="1" customWidth="1"/>
    <col min="16" max="16" width="9.28515625" style="1" customWidth="1"/>
    <col min="17" max="17" width="11.28515625" style="1" customWidth="1"/>
    <col min="18" max="22" width="0" style="1" hidden="1" customWidth="1"/>
    <col min="23" max="16383" width="9.28515625" style="1" hidden="1"/>
    <col min="16384" max="16384" width="8.42578125" style="1" customWidth="1"/>
  </cols>
  <sheetData>
    <row r="1" spans="2:17" s="15" customFormat="1" ht="9" customHeight="1"/>
    <row r="2" spans="2:17" s="16" customFormat="1" ht="46.5" customHeight="1" thickBot="1"/>
    <row r="3" spans="2:17" ht="15.75" thickTop="1">
      <c r="F3"/>
      <c r="G3"/>
    </row>
    <row r="4" spans="2:17" ht="15">
      <c r="B4"/>
      <c r="C4"/>
      <c r="D4"/>
      <c r="E4"/>
      <c r="F4" s="493"/>
      <c r="G4" s="494"/>
      <c r="H4" s="494"/>
      <c r="I4" s="494"/>
      <c r="J4" s="494"/>
      <c r="K4" s="494"/>
      <c r="L4" s="494"/>
      <c r="M4" s="494"/>
      <c r="N4" s="494"/>
      <c r="O4" s="494"/>
      <c r="P4" s="486"/>
      <c r="Q4" s="487"/>
    </row>
    <row r="5" spans="2:17" ht="15">
      <c r="B5"/>
      <c r="C5"/>
      <c r="D5"/>
      <c r="E5"/>
      <c r="F5" s="495"/>
      <c r="G5"/>
      <c r="H5"/>
      <c r="I5"/>
      <c r="J5"/>
      <c r="K5"/>
      <c r="L5"/>
      <c r="M5"/>
      <c r="N5"/>
      <c r="O5"/>
      <c r="Q5" s="489"/>
    </row>
    <row r="6" spans="2:17" ht="15">
      <c r="B6" s="482" t="s">
        <v>237</v>
      </c>
      <c r="C6" s="482">
        <v>2017</v>
      </c>
      <c r="D6" s="482">
        <v>2018</v>
      </c>
      <c r="E6"/>
      <c r="F6" s="495"/>
      <c r="G6"/>
      <c r="H6"/>
      <c r="I6"/>
      <c r="J6"/>
      <c r="K6"/>
      <c r="L6"/>
      <c r="M6"/>
      <c r="N6"/>
      <c r="O6"/>
      <c r="Q6" s="489"/>
    </row>
    <row r="7" spans="2:17" ht="15">
      <c r="B7" s="476" t="s">
        <v>1859</v>
      </c>
      <c r="C7" s="477">
        <v>10000</v>
      </c>
      <c r="D7" s="476">
        <v>11000</v>
      </c>
      <c r="E7"/>
      <c r="F7" s="495"/>
      <c r="G7"/>
      <c r="H7"/>
      <c r="I7"/>
      <c r="J7"/>
      <c r="K7"/>
      <c r="L7"/>
      <c r="M7"/>
      <c r="N7"/>
      <c r="O7"/>
      <c r="Q7" s="489"/>
    </row>
    <row r="8" spans="2:17" ht="15">
      <c r="B8" s="478" t="s">
        <v>1963</v>
      </c>
      <c r="C8" s="479">
        <v>10000</v>
      </c>
      <c r="D8" s="478">
        <v>9000</v>
      </c>
      <c r="E8"/>
      <c r="F8" s="495"/>
      <c r="G8"/>
      <c r="H8"/>
      <c r="I8"/>
      <c r="J8"/>
      <c r="K8"/>
      <c r="L8"/>
      <c r="M8"/>
      <c r="N8"/>
      <c r="O8"/>
      <c r="Q8" s="489"/>
    </row>
    <row r="9" spans="2:17" ht="15">
      <c r="B9" s="476" t="s">
        <v>1860</v>
      </c>
      <c r="C9" s="477">
        <v>5000</v>
      </c>
      <c r="D9" s="476">
        <v>4500</v>
      </c>
      <c r="E9"/>
      <c r="F9" s="495"/>
      <c r="G9"/>
      <c r="H9"/>
      <c r="I9"/>
      <c r="J9"/>
      <c r="K9"/>
      <c r="L9"/>
      <c r="M9"/>
      <c r="N9"/>
      <c r="O9"/>
      <c r="Q9" s="489"/>
    </row>
    <row r="10" spans="2:17" ht="15">
      <c r="B10" s="478" t="s">
        <v>1964</v>
      </c>
      <c r="C10" s="479">
        <v>7000</v>
      </c>
      <c r="D10" s="478">
        <v>8500</v>
      </c>
      <c r="E10"/>
      <c r="F10" s="495"/>
      <c r="G10"/>
      <c r="H10"/>
      <c r="I10"/>
      <c r="J10"/>
      <c r="K10"/>
      <c r="L10"/>
      <c r="M10"/>
      <c r="N10"/>
      <c r="O10"/>
      <c r="Q10" s="489"/>
    </row>
    <row r="11" spans="2:17" ht="15">
      <c r="B11" s="476" t="s">
        <v>1858</v>
      </c>
      <c r="C11" s="477">
        <v>23000</v>
      </c>
      <c r="D11" s="476">
        <v>35400</v>
      </c>
      <c r="E11"/>
      <c r="F11" s="495"/>
      <c r="G11"/>
      <c r="H11"/>
      <c r="I11"/>
      <c r="J11"/>
      <c r="K11"/>
      <c r="L11"/>
      <c r="M11"/>
      <c r="N11"/>
      <c r="O11"/>
      <c r="Q11" s="489"/>
    </row>
    <row r="12" spans="2:17" ht="15">
      <c r="B12" s="478" t="s">
        <v>1965</v>
      </c>
      <c r="C12" s="479">
        <v>20000</v>
      </c>
      <c r="D12" s="478">
        <v>25600</v>
      </c>
      <c r="E12"/>
      <c r="F12" s="495"/>
      <c r="G12"/>
      <c r="H12"/>
      <c r="I12"/>
      <c r="J12"/>
      <c r="K12"/>
      <c r="L12"/>
      <c r="M12"/>
      <c r="N12"/>
      <c r="O12"/>
      <c r="Q12" s="489"/>
    </row>
    <row r="13" spans="2:17" ht="15">
      <c r="F13" s="495"/>
      <c r="G13"/>
      <c r="H13"/>
      <c r="I13"/>
      <c r="J13"/>
      <c r="K13"/>
      <c r="L13"/>
      <c r="M13"/>
      <c r="N13"/>
      <c r="O13"/>
      <c r="Q13" s="489"/>
    </row>
    <row r="14" spans="2:17" ht="15">
      <c r="F14" s="495"/>
      <c r="G14"/>
      <c r="H14"/>
      <c r="I14"/>
      <c r="J14"/>
      <c r="K14"/>
      <c r="L14"/>
      <c r="M14"/>
      <c r="N14"/>
      <c r="O14"/>
      <c r="Q14" s="489"/>
    </row>
    <row r="15" spans="2:17" ht="15">
      <c r="F15" s="495"/>
      <c r="G15"/>
      <c r="H15"/>
      <c r="I15"/>
      <c r="J15"/>
      <c r="K15"/>
      <c r="L15"/>
      <c r="M15"/>
      <c r="N15"/>
      <c r="O15"/>
      <c r="Q15" s="489"/>
    </row>
    <row r="16" spans="2:17" ht="15">
      <c r="F16" s="495"/>
      <c r="G16"/>
      <c r="H16"/>
      <c r="I16"/>
      <c r="J16"/>
      <c r="K16"/>
      <c r="L16"/>
      <c r="M16"/>
      <c r="N16"/>
      <c r="O16"/>
      <c r="Q16" s="489"/>
    </row>
    <row r="17" spans="2:18" ht="15">
      <c r="F17" s="495"/>
      <c r="G17"/>
      <c r="H17"/>
      <c r="I17"/>
      <c r="J17"/>
      <c r="K17"/>
      <c r="L17"/>
      <c r="M17"/>
      <c r="N17"/>
      <c r="O17"/>
      <c r="Q17" s="489"/>
    </row>
    <row r="18" spans="2:18" ht="15">
      <c r="F18" s="495"/>
      <c r="G18"/>
      <c r="H18"/>
      <c r="I18"/>
      <c r="J18"/>
      <c r="K18"/>
      <c r="L18"/>
      <c r="M18"/>
      <c r="N18"/>
      <c r="O18"/>
      <c r="Q18" s="489"/>
    </row>
    <row r="19" spans="2:18" ht="15">
      <c r="F19" s="488"/>
      <c r="Q19" s="489"/>
    </row>
    <row r="20" spans="2:18" ht="15">
      <c r="F20" s="490"/>
      <c r="G20" s="491"/>
      <c r="H20" s="491"/>
      <c r="I20" s="491"/>
      <c r="J20" s="491"/>
      <c r="K20" s="491"/>
      <c r="L20" s="491"/>
      <c r="M20" s="491"/>
      <c r="N20" s="491"/>
      <c r="O20" s="491"/>
      <c r="P20" s="491"/>
      <c r="Q20" s="492"/>
    </row>
    <row r="21" spans="2:18" ht="15"/>
    <row r="22" spans="2:18" ht="15"/>
    <row r="23" spans="2:18" ht="36" customHeight="1" thickBot="1">
      <c r="B23" s="467"/>
      <c r="C23" s="467"/>
      <c r="D23" s="467"/>
      <c r="E23" s="467"/>
      <c r="F23" s="467"/>
    </row>
    <row r="24" spans="2:18" ht="21" customHeight="1">
      <c r="D24"/>
      <c r="E24"/>
      <c r="F24" s="485"/>
      <c r="G24" s="486"/>
      <c r="H24" s="486"/>
      <c r="I24" s="486"/>
      <c r="J24" s="486"/>
      <c r="K24" s="486"/>
      <c r="L24" s="486"/>
      <c r="M24" s="486"/>
      <c r="N24" s="486"/>
      <c r="O24" s="486"/>
      <c r="P24" s="486"/>
      <c r="Q24" s="487"/>
      <c r="R24" s="233"/>
    </row>
    <row r="25" spans="2:18" ht="15">
      <c r="D25"/>
      <c r="E25" s="468"/>
      <c r="F25" s="488"/>
      <c r="Q25" s="489"/>
      <c r="R25" s="231"/>
    </row>
    <row r="26" spans="2:18" ht="15">
      <c r="B26" s="469" t="s">
        <v>237</v>
      </c>
      <c r="C26" s="469" t="s">
        <v>286</v>
      </c>
      <c r="D26"/>
      <c r="E26" s="468"/>
      <c r="F26" s="488"/>
      <c r="Q26" s="489"/>
      <c r="R26" s="231"/>
    </row>
    <row r="27" spans="2:18" ht="15">
      <c r="B27" s="476" t="s">
        <v>1944</v>
      </c>
      <c r="C27" s="477">
        <v>521</v>
      </c>
      <c r="D27"/>
      <c r="E27" s="468"/>
      <c r="F27" s="488"/>
      <c r="Q27" s="489"/>
      <c r="R27" s="231"/>
    </row>
    <row r="28" spans="2:18" ht="15">
      <c r="B28" s="478" t="s">
        <v>1945</v>
      </c>
      <c r="C28" s="479">
        <v>770</v>
      </c>
      <c r="D28"/>
      <c r="E28" s="468"/>
      <c r="F28" s="488"/>
      <c r="Q28" s="489"/>
      <c r="R28" s="231"/>
    </row>
    <row r="29" spans="2:18" ht="15">
      <c r="B29" s="476" t="s">
        <v>1946</v>
      </c>
      <c r="C29" s="477">
        <v>751</v>
      </c>
      <c r="D29"/>
      <c r="E29" s="468"/>
      <c r="F29" s="488"/>
      <c r="Q29" s="489"/>
      <c r="R29" s="231"/>
    </row>
    <row r="30" spans="2:18" ht="15">
      <c r="B30" s="478" t="s">
        <v>1947</v>
      </c>
      <c r="C30" s="479">
        <v>249</v>
      </c>
      <c r="D30"/>
      <c r="E30" s="468"/>
      <c r="F30" s="488"/>
      <c r="Q30" s="489"/>
      <c r="R30" s="231"/>
    </row>
    <row r="31" spans="2:18" ht="15">
      <c r="B31" s="476" t="s">
        <v>1948</v>
      </c>
      <c r="C31" s="477">
        <v>740</v>
      </c>
      <c r="D31"/>
      <c r="E31" s="468"/>
      <c r="F31" s="488"/>
      <c r="Q31" s="489"/>
      <c r="R31" s="231"/>
    </row>
    <row r="32" spans="2:18" ht="15">
      <c r="B32" s="478" t="s">
        <v>1949</v>
      </c>
      <c r="C32" s="479">
        <v>850</v>
      </c>
      <c r="D32"/>
      <c r="E32" s="468"/>
      <c r="F32" s="488"/>
      <c r="Q32" s="489"/>
      <c r="R32" s="231"/>
    </row>
    <row r="33" spans="1:18" ht="15">
      <c r="B33" s="476" t="s">
        <v>1950</v>
      </c>
      <c r="C33" s="477">
        <v>967</v>
      </c>
      <c r="D33"/>
      <c r="E33" s="468"/>
      <c r="F33" s="488"/>
      <c r="Q33" s="489"/>
      <c r="R33" s="231"/>
    </row>
    <row r="34" spans="1:18" ht="15">
      <c r="B34" s="478" t="s">
        <v>1951</v>
      </c>
      <c r="C34" s="479">
        <v>684</v>
      </c>
      <c r="D34"/>
      <c r="E34" s="468"/>
      <c r="F34" s="488"/>
      <c r="Q34" s="489"/>
      <c r="R34" s="231"/>
    </row>
    <row r="35" spans="1:18" ht="15">
      <c r="B35" s="476" t="s">
        <v>1952</v>
      </c>
      <c r="C35" s="477">
        <v>120</v>
      </c>
      <c r="D35"/>
      <c r="E35"/>
      <c r="F35" s="488"/>
      <c r="Q35" s="489"/>
      <c r="R35" s="231"/>
    </row>
    <row r="36" spans="1:18" ht="15">
      <c r="B36" s="478" t="s">
        <v>1953</v>
      </c>
      <c r="C36" s="479">
        <v>925</v>
      </c>
      <c r="D36"/>
      <c r="E36"/>
      <c r="F36" s="488"/>
      <c r="Q36" s="489"/>
      <c r="R36" s="231"/>
    </row>
    <row r="37" spans="1:18" ht="15">
      <c r="B37" s="476" t="s">
        <v>1954</v>
      </c>
      <c r="C37" s="477">
        <v>465</v>
      </c>
      <c r="D37"/>
      <c r="E37"/>
      <c r="F37" s="488"/>
      <c r="Q37" s="489"/>
      <c r="R37" s="231"/>
    </row>
    <row r="38" spans="1:18" ht="15">
      <c r="B38" s="478" t="s">
        <v>1955</v>
      </c>
      <c r="C38" s="479">
        <v>554</v>
      </c>
      <c r="D38"/>
      <c r="E38"/>
      <c r="F38" s="488"/>
      <c r="Q38" s="489"/>
      <c r="R38" s="231"/>
    </row>
    <row r="39" spans="1:18" ht="15">
      <c r="B39" s="476" t="s">
        <v>1956</v>
      </c>
      <c r="C39" s="477">
        <v>652</v>
      </c>
      <c r="D39"/>
      <c r="E39"/>
      <c r="F39" s="488"/>
      <c r="Q39" s="489"/>
      <c r="R39" s="231"/>
    </row>
    <row r="40" spans="1:18" ht="15">
      <c r="C40" s="483"/>
      <c r="D40"/>
      <c r="F40" s="488"/>
      <c r="Q40" s="489"/>
      <c r="R40" s="231"/>
    </row>
    <row r="41" spans="1:18" ht="15.75" thickBot="1">
      <c r="D41"/>
      <c r="F41" s="490"/>
      <c r="G41" s="491"/>
      <c r="H41" s="491"/>
      <c r="I41" s="491"/>
      <c r="J41" s="491"/>
      <c r="K41" s="491"/>
      <c r="L41" s="491"/>
      <c r="M41" s="491"/>
      <c r="N41" s="491"/>
      <c r="O41" s="491"/>
      <c r="P41" s="491"/>
      <c r="Q41" s="492"/>
      <c r="R41" s="228"/>
    </row>
    <row r="42" spans="1:18" ht="15"/>
    <row r="43" spans="1:18" ht="15"/>
    <row r="44" spans="1:18" ht="15"/>
    <row r="45" spans="1:18" ht="15"/>
    <row r="46" spans="1:18" ht="15"/>
    <row r="47" spans="1:18" ht="15"/>
    <row r="48" spans="1:18" ht="15.75" thickBot="1">
      <c r="A48"/>
      <c r="B48"/>
      <c r="C48"/>
      <c r="D48"/>
    </row>
    <row r="49" spans="1:17" ht="15">
      <c r="A49"/>
      <c r="B49"/>
      <c r="C49"/>
      <c r="D49"/>
      <c r="F49" s="235"/>
      <c r="G49" s="234"/>
      <c r="H49" s="234"/>
      <c r="I49" s="234"/>
      <c r="J49" s="234"/>
      <c r="K49" s="234"/>
      <c r="L49" s="234"/>
      <c r="M49" s="234"/>
      <c r="N49" s="234"/>
      <c r="O49" s="234"/>
      <c r="P49" s="234"/>
      <c r="Q49" s="233"/>
    </row>
    <row r="50" spans="1:17" ht="15">
      <c r="A50"/>
      <c r="B50" s="608" t="s">
        <v>1958</v>
      </c>
      <c r="C50" s="608"/>
      <c r="D50" s="608"/>
      <c r="F50" s="232"/>
      <c r="Q50" s="231"/>
    </row>
    <row r="51" spans="1:17" ht="15">
      <c r="A51"/>
      <c r="B51" s="470" t="s">
        <v>1959</v>
      </c>
      <c r="C51" s="471" t="s">
        <v>142</v>
      </c>
      <c r="D51" s="472" t="s">
        <v>1960</v>
      </c>
      <c r="F51" s="232"/>
      <c r="Q51" s="231"/>
    </row>
    <row r="52" spans="1:17" ht="15">
      <c r="A52"/>
      <c r="B52" s="473" t="s">
        <v>1961</v>
      </c>
      <c r="C52" s="474">
        <v>500</v>
      </c>
      <c r="D52" s="475">
        <v>0.2455</v>
      </c>
      <c r="F52" s="232"/>
      <c r="Q52" s="231"/>
    </row>
    <row r="53" spans="1:17" ht="15">
      <c r="A53"/>
      <c r="B53" s="473" t="s">
        <v>1962</v>
      </c>
      <c r="C53" s="474">
        <v>250</v>
      </c>
      <c r="D53" s="475">
        <v>0.32590000000000002</v>
      </c>
      <c r="F53" s="232"/>
      <c r="Q53" s="231"/>
    </row>
    <row r="54" spans="1:17" ht="15">
      <c r="A54"/>
      <c r="B54" s="473" t="s">
        <v>369</v>
      </c>
      <c r="C54" s="474">
        <v>150</v>
      </c>
      <c r="D54" s="475">
        <v>0.4</v>
      </c>
      <c r="F54" s="232"/>
      <c r="Q54" s="231"/>
    </row>
    <row r="55" spans="1:17" ht="15">
      <c r="A55"/>
      <c r="B55" s="473" t="s">
        <v>145</v>
      </c>
      <c r="C55" s="474">
        <v>60</v>
      </c>
      <c r="D55" s="475">
        <v>9.7199999999999995E-2</v>
      </c>
      <c r="F55" s="232"/>
      <c r="Q55" s="231"/>
    </row>
    <row r="56" spans="1:17" ht="15">
      <c r="A56"/>
      <c r="B56"/>
      <c r="C56"/>
      <c r="D56"/>
      <c r="F56" s="232"/>
      <c r="Q56" s="231"/>
    </row>
    <row r="57" spans="1:17" ht="15">
      <c r="A57"/>
      <c r="B57"/>
      <c r="C57"/>
      <c r="D57"/>
      <c r="F57" s="232"/>
      <c r="Q57" s="231"/>
    </row>
    <row r="58" spans="1:17" ht="15">
      <c r="A58"/>
      <c r="B58"/>
      <c r="C58"/>
      <c r="D58"/>
      <c r="F58" s="232"/>
      <c r="Q58" s="231"/>
    </row>
    <row r="59" spans="1:17" ht="15">
      <c r="A59"/>
      <c r="B59"/>
      <c r="C59"/>
      <c r="D59"/>
      <c r="F59" s="232"/>
      <c r="Q59" s="231"/>
    </row>
    <row r="60" spans="1:17" ht="15">
      <c r="A60"/>
      <c r="B60"/>
      <c r="C60"/>
      <c r="D60"/>
      <c r="F60" s="232"/>
      <c r="Q60" s="231"/>
    </row>
    <row r="61" spans="1:17" ht="15">
      <c r="A61"/>
      <c r="B61"/>
      <c r="C61"/>
      <c r="D61"/>
      <c r="F61" s="232"/>
      <c r="Q61" s="231"/>
    </row>
    <row r="62" spans="1:17" ht="15">
      <c r="A62"/>
      <c r="B62"/>
      <c r="C62"/>
      <c r="D62"/>
      <c r="F62" s="232"/>
      <c r="Q62" s="231"/>
    </row>
    <row r="63" spans="1:17" ht="15">
      <c r="A63"/>
      <c r="B63"/>
      <c r="C63"/>
      <c r="D63"/>
      <c r="F63" s="232"/>
      <c r="Q63" s="231"/>
    </row>
    <row r="64" spans="1:17" ht="15">
      <c r="F64" s="232"/>
      <c r="Q64" s="231"/>
    </row>
    <row r="65" spans="2:17" ht="15">
      <c r="F65" s="232"/>
      <c r="Q65" s="231"/>
    </row>
    <row r="66" spans="2:17" ht="15.75" thickBot="1">
      <c r="F66" s="230"/>
      <c r="G66" s="229"/>
      <c r="H66" s="229"/>
      <c r="I66" s="229"/>
      <c r="J66" s="229"/>
      <c r="K66" s="229"/>
      <c r="L66" s="229"/>
      <c r="M66" s="229"/>
      <c r="N66" s="229"/>
      <c r="O66" s="229"/>
      <c r="P66" s="229"/>
      <c r="Q66" s="228"/>
    </row>
    <row r="67" spans="2:17" ht="15"/>
    <row r="68" spans="2:17" ht="15"/>
    <row r="69" spans="2:17" ht="15"/>
    <row r="70" spans="2:17" ht="15"/>
    <row r="71" spans="2:17" ht="15"/>
    <row r="72" spans="2:17" ht="15.75" thickBot="1"/>
    <row r="73" spans="2:17" ht="15">
      <c r="B73" s="609" t="s">
        <v>1989</v>
      </c>
      <c r="C73" s="609"/>
      <c r="D73" s="609"/>
      <c r="F73" s="235"/>
      <c r="G73" s="234"/>
      <c r="H73" s="234"/>
      <c r="I73" s="234"/>
      <c r="J73" s="234"/>
      <c r="K73" s="234"/>
      <c r="L73" s="234"/>
      <c r="M73" s="234"/>
      <c r="N73" s="234"/>
      <c r="O73" s="234"/>
      <c r="P73" s="234"/>
      <c r="Q73" s="233"/>
    </row>
    <row r="74" spans="2:17" ht="15">
      <c r="B74" s="470" t="s">
        <v>1727</v>
      </c>
      <c r="C74" s="471" t="s">
        <v>1966</v>
      </c>
      <c r="D74" s="472" t="s">
        <v>1591</v>
      </c>
      <c r="F74" s="232"/>
      <c r="Q74" s="231"/>
    </row>
    <row r="75" spans="2:17" ht="15">
      <c r="B75" s="476" t="s">
        <v>1967</v>
      </c>
      <c r="C75" s="477">
        <f t="shared" ref="C75:D83" ca="1" si="0">RANDBETWEEN(65000,90000)</f>
        <v>87491</v>
      </c>
      <c r="D75" s="477">
        <f t="shared" ca="1" si="0"/>
        <v>68514</v>
      </c>
      <c r="F75" s="232"/>
      <c r="Q75" s="231"/>
    </row>
    <row r="76" spans="2:17" ht="15">
      <c r="B76" s="478" t="s">
        <v>1968</v>
      </c>
      <c r="C76" s="479">
        <f t="shared" ca="1" si="0"/>
        <v>68165</v>
      </c>
      <c r="D76" s="479">
        <f t="shared" ca="1" si="0"/>
        <v>89184</v>
      </c>
      <c r="F76" s="232"/>
      <c r="Q76" s="231"/>
    </row>
    <row r="77" spans="2:17" ht="15">
      <c r="B77" s="476" t="s">
        <v>1969</v>
      </c>
      <c r="C77" s="477">
        <f t="shared" ca="1" si="0"/>
        <v>73159</v>
      </c>
      <c r="D77" s="477">
        <f t="shared" ca="1" si="0"/>
        <v>88779</v>
      </c>
      <c r="F77" s="232"/>
      <c r="Q77" s="231"/>
    </row>
    <row r="78" spans="2:17" ht="15">
      <c r="B78" s="478" t="s">
        <v>1970</v>
      </c>
      <c r="C78" s="479">
        <f t="shared" ca="1" si="0"/>
        <v>79534</v>
      </c>
      <c r="D78" s="479">
        <f t="shared" ca="1" si="0"/>
        <v>86680</v>
      </c>
      <c r="F78" s="232"/>
      <c r="Q78" s="231"/>
    </row>
    <row r="79" spans="2:17" ht="15">
      <c r="B79" s="476" t="s">
        <v>1971</v>
      </c>
      <c r="C79" s="477">
        <f t="shared" ca="1" si="0"/>
        <v>72232</v>
      </c>
      <c r="D79" s="477">
        <f t="shared" ca="1" si="0"/>
        <v>73541</v>
      </c>
      <c r="F79" s="232"/>
      <c r="Q79" s="231"/>
    </row>
    <row r="80" spans="2:17" ht="15">
      <c r="B80" s="478" t="s">
        <v>1972</v>
      </c>
      <c r="C80" s="479">
        <f t="shared" ca="1" si="0"/>
        <v>78441</v>
      </c>
      <c r="D80" s="479">
        <f t="shared" ca="1" si="0"/>
        <v>84370</v>
      </c>
      <c r="F80" s="232"/>
      <c r="Q80" s="231"/>
    </row>
    <row r="81" spans="2:17" ht="15">
      <c r="B81" s="476" t="s">
        <v>1973</v>
      </c>
      <c r="C81" s="477">
        <f t="shared" ca="1" si="0"/>
        <v>76792</v>
      </c>
      <c r="D81" s="477">
        <f t="shared" ca="1" si="0"/>
        <v>78797</v>
      </c>
      <c r="F81" s="232"/>
      <c r="Q81" s="231"/>
    </row>
    <row r="82" spans="2:17" ht="15">
      <c r="B82" s="478" t="s">
        <v>1974</v>
      </c>
      <c r="C82" s="479">
        <f t="shared" ca="1" si="0"/>
        <v>78504</v>
      </c>
      <c r="D82" s="479">
        <f t="shared" ca="1" si="0"/>
        <v>80462</v>
      </c>
      <c r="F82" s="232"/>
      <c r="Q82" s="231"/>
    </row>
    <row r="83" spans="2:17" ht="15">
      <c r="B83" s="476" t="s">
        <v>1975</v>
      </c>
      <c r="C83" s="477">
        <f t="shared" ca="1" si="0"/>
        <v>72831</v>
      </c>
      <c r="D83" s="477">
        <f t="shared" ca="1" si="0"/>
        <v>79325</v>
      </c>
      <c r="F83" s="232"/>
      <c r="Q83" s="231"/>
    </row>
    <row r="84" spans="2:17" ht="15">
      <c r="F84" s="232"/>
      <c r="Q84" s="231"/>
    </row>
    <row r="85" spans="2:17" ht="15">
      <c r="F85" s="232"/>
      <c r="Q85" s="231"/>
    </row>
    <row r="86" spans="2:17" ht="15">
      <c r="F86" s="232"/>
      <c r="Q86" s="231"/>
    </row>
    <row r="87" spans="2:17" ht="15">
      <c r="F87" s="232"/>
      <c r="Q87" s="231"/>
    </row>
    <row r="88" spans="2:17" ht="15">
      <c r="F88" s="232"/>
      <c r="Q88" s="231"/>
    </row>
    <row r="89" spans="2:17" ht="15">
      <c r="F89" s="232"/>
      <c r="Q89" s="231"/>
    </row>
    <row r="90" spans="2:17" ht="15.75" thickBot="1">
      <c r="F90" s="230"/>
      <c r="G90" s="229"/>
      <c r="H90" s="229"/>
      <c r="I90" s="229"/>
      <c r="J90" s="229"/>
      <c r="K90" s="229"/>
      <c r="L90" s="229"/>
      <c r="M90" s="229"/>
      <c r="N90" s="229"/>
      <c r="O90" s="229"/>
      <c r="P90" s="229"/>
      <c r="Q90" s="228"/>
    </row>
    <row r="91" spans="2:17" ht="15"/>
    <row r="92" spans="2:17" ht="15"/>
    <row r="93" spans="2:17" ht="15"/>
    <row r="94" spans="2:17" ht="15"/>
    <row r="95" spans="2:17" ht="15"/>
    <row r="96" spans="2:17" ht="15"/>
    <row r="97" spans="2:17" ht="15.75" thickBot="1"/>
    <row r="98" spans="2:17" ht="15">
      <c r="F98" s="235"/>
      <c r="G98" s="234"/>
      <c r="H98" s="234"/>
      <c r="I98" s="234"/>
      <c r="J98" s="234"/>
      <c r="K98" s="234"/>
      <c r="L98" s="234"/>
      <c r="M98" s="234"/>
      <c r="N98" s="234"/>
      <c r="O98" s="234"/>
      <c r="P98" s="234"/>
      <c r="Q98" s="233"/>
    </row>
    <row r="99" spans="2:17" ht="15">
      <c r="B99" s="469" t="s">
        <v>614</v>
      </c>
      <c r="C99" s="469" t="s">
        <v>286</v>
      </c>
      <c r="F99" s="232"/>
      <c r="Q99" s="231"/>
    </row>
    <row r="100" spans="2:17" ht="15">
      <c r="B100" s="480" t="s">
        <v>1976</v>
      </c>
      <c r="C100" s="481">
        <v>8424</v>
      </c>
      <c r="F100" s="232"/>
      <c r="Q100" s="231"/>
    </row>
    <row r="101" spans="2:17" ht="15">
      <c r="B101" s="480" t="s">
        <v>1673</v>
      </c>
      <c r="C101" s="481">
        <v>3124</v>
      </c>
      <c r="F101" s="232"/>
      <c r="Q101" s="231"/>
    </row>
    <row r="102" spans="2:17" ht="15">
      <c r="B102" s="480" t="s">
        <v>1666</v>
      </c>
      <c r="C102" s="481">
        <v>7852</v>
      </c>
      <c r="F102" s="232"/>
      <c r="Q102" s="231"/>
    </row>
    <row r="103" spans="2:17" ht="15">
      <c r="B103" s="480" t="s">
        <v>1977</v>
      </c>
      <c r="C103" s="481">
        <v>3124</v>
      </c>
      <c r="F103" s="232"/>
      <c r="Q103" s="231"/>
    </row>
    <row r="104" spans="2:17" ht="15">
      <c r="B104" s="480" t="s">
        <v>1978</v>
      </c>
      <c r="C104" s="481">
        <v>3124</v>
      </c>
      <c r="F104" s="232"/>
      <c r="Q104" s="231"/>
    </row>
    <row r="105" spans="2:17" ht="15">
      <c r="B105" s="480" t="s">
        <v>1979</v>
      </c>
      <c r="C105" s="481">
        <v>3214</v>
      </c>
      <c r="F105" s="232"/>
      <c r="Q105" s="231"/>
    </row>
    <row r="106" spans="2:17" ht="15">
      <c r="B106" s="480" t="s">
        <v>1899</v>
      </c>
      <c r="C106" s="481">
        <v>4213</v>
      </c>
      <c r="F106" s="232"/>
      <c r="Q106" s="231"/>
    </row>
    <row r="107" spans="2:17" ht="15">
      <c r="B107" s="480" t="s">
        <v>1657</v>
      </c>
      <c r="C107" s="481">
        <v>7852</v>
      </c>
      <c r="F107" s="232"/>
      <c r="Q107" s="231"/>
    </row>
    <row r="108" spans="2:17" ht="15">
      <c r="B108" s="480" t="s">
        <v>1980</v>
      </c>
      <c r="C108" s="481">
        <v>4213</v>
      </c>
      <c r="F108" s="232"/>
      <c r="Q108" s="231"/>
    </row>
    <row r="109" spans="2:17" ht="15">
      <c r="B109" s="480" t="s">
        <v>1981</v>
      </c>
      <c r="C109" s="481">
        <v>4213</v>
      </c>
      <c r="F109" s="232"/>
      <c r="Q109" s="231"/>
    </row>
    <row r="110" spans="2:17" ht="15">
      <c r="B110" s="480" t="s">
        <v>1982</v>
      </c>
      <c r="C110" s="481">
        <v>4213</v>
      </c>
      <c r="F110" s="232"/>
      <c r="Q110" s="231"/>
    </row>
    <row r="111" spans="2:17" ht="15">
      <c r="B111" s="480" t="s">
        <v>1983</v>
      </c>
      <c r="C111" s="481">
        <v>1324</v>
      </c>
      <c r="F111" s="232"/>
      <c r="Q111" s="231"/>
    </row>
    <row r="112" spans="2:17" ht="15">
      <c r="B112" s="480" t="s">
        <v>1984</v>
      </c>
      <c r="C112" s="481">
        <v>1324</v>
      </c>
      <c r="F112" s="232"/>
      <c r="Q112" s="231"/>
    </row>
    <row r="113" spans="2:17" ht="15">
      <c r="B113" s="480" t="s">
        <v>1985</v>
      </c>
      <c r="C113" s="481">
        <v>1345</v>
      </c>
      <c r="F113" s="232"/>
      <c r="Q113" s="231"/>
    </row>
    <row r="114" spans="2:17" ht="15">
      <c r="B114" s="480" t="s">
        <v>1986</v>
      </c>
      <c r="C114" s="481">
        <v>1345</v>
      </c>
      <c r="F114" s="232"/>
      <c r="Q114" s="231"/>
    </row>
    <row r="115" spans="2:17" ht="15.75" thickBot="1">
      <c r="B115" s="480" t="s">
        <v>1987</v>
      </c>
      <c r="C115" s="481">
        <v>1345</v>
      </c>
      <c r="F115" s="230"/>
      <c r="G115" s="229"/>
      <c r="H115" s="229"/>
      <c r="I115" s="229"/>
      <c r="J115" s="229"/>
      <c r="K115" s="229"/>
      <c r="L115" s="229"/>
      <c r="M115" s="229"/>
      <c r="N115" s="229"/>
      <c r="O115" s="229"/>
      <c r="P115" s="229"/>
      <c r="Q115" s="228"/>
    </row>
    <row r="116" spans="2:17" ht="15">
      <c r="B116" s="480" t="s">
        <v>1988</v>
      </c>
      <c r="C116" s="481">
        <v>4213</v>
      </c>
    </row>
    <row r="117" spans="2:17" ht="15"/>
    <row r="118" spans="2:17" ht="15"/>
    <row r="119" spans="2:17" ht="15"/>
    <row r="120" spans="2:17" ht="15"/>
    <row r="121" spans="2:17" ht="15"/>
    <row r="122" spans="2:17" ht="15"/>
    <row r="123" spans="2:17" ht="15"/>
    <row r="124" spans="2:17" ht="15"/>
    <row r="125" spans="2:17" ht="15"/>
    <row r="126" spans="2:17" ht="15"/>
    <row r="127" spans="2:17" ht="15"/>
    <row r="128" spans="2:17" ht="15"/>
    <row r="129" s="1" customFormat="1" ht="15"/>
    <row r="130" s="1" customFormat="1" ht="15"/>
    <row r="131" s="1" customFormat="1" ht="15"/>
    <row r="132" s="1" customFormat="1" ht="15"/>
    <row r="133" s="1" customFormat="1" ht="15"/>
    <row r="134" s="1" customFormat="1" ht="15"/>
    <row r="135" s="1" customFormat="1" ht="15"/>
    <row r="136" s="1" customFormat="1" ht="15"/>
    <row r="137" s="1" customFormat="1" ht="15"/>
    <row r="138" s="1" customFormat="1" ht="15"/>
    <row r="139" s="1" customFormat="1" ht="15"/>
    <row r="140" s="1" customFormat="1" ht="15"/>
    <row r="141" s="1" customFormat="1" ht="15"/>
    <row r="142" s="1" customFormat="1" ht="15"/>
    <row r="143" s="1" customFormat="1" ht="15"/>
    <row r="144" s="1" customFormat="1" ht="15"/>
    <row r="145" s="1" customFormat="1" ht="15"/>
    <row r="146" s="1" customFormat="1" ht="15"/>
    <row r="147" s="1" customFormat="1" ht="15"/>
    <row r="148" s="1" customFormat="1" ht="15"/>
    <row r="149" s="1" customFormat="1" ht="15"/>
    <row r="150" s="1" customFormat="1" ht="15"/>
    <row r="151" s="1" customFormat="1" ht="15"/>
    <row r="152" s="1" customFormat="1" ht="15"/>
    <row r="153" s="1" customFormat="1" ht="15"/>
    <row r="154" s="1" customFormat="1" ht="15"/>
    <row r="155" s="1" customFormat="1" ht="15"/>
    <row r="156" s="1" customFormat="1" ht="15"/>
    <row r="157" s="1" customFormat="1" ht="15"/>
    <row r="158" s="1" customFormat="1" ht="15"/>
    <row r="159" s="1" customFormat="1" ht="15"/>
    <row r="160" s="1" customFormat="1" ht="15"/>
    <row r="161" s="1" customFormat="1" ht="15"/>
    <row r="162" s="1" customFormat="1" ht="15"/>
    <row r="163" s="1" customFormat="1" ht="15"/>
    <row r="164" s="1" customFormat="1" ht="15"/>
    <row r="165" s="1" customFormat="1" ht="15"/>
    <row r="166" s="1" customFormat="1" ht="15"/>
    <row r="167" s="1" customFormat="1" ht="15"/>
    <row r="168" s="1" customFormat="1" ht="15"/>
    <row r="169" s="1" customFormat="1" ht="15"/>
    <row r="170" s="1" customFormat="1" ht="15"/>
    <row r="171" s="1" customFormat="1" ht="15"/>
    <row r="172" s="1" customFormat="1" ht="15"/>
    <row r="173" s="1" customFormat="1" ht="15"/>
    <row r="174" s="1" customFormat="1" ht="15"/>
    <row r="175" s="1" customFormat="1" ht="15"/>
    <row r="176" s="1" customFormat="1" ht="15"/>
    <row r="177" s="1" customFormat="1" ht="15"/>
    <row r="178" s="1" customFormat="1" ht="15"/>
    <row r="179" s="1" customFormat="1" ht="15"/>
    <row r="180" s="1" customFormat="1" ht="15"/>
    <row r="181" s="1" customFormat="1" ht="15"/>
    <row r="182" s="1" customFormat="1" ht="15"/>
    <row r="183" s="1" customFormat="1" ht="15"/>
    <row r="184" s="1" customFormat="1" ht="15"/>
    <row r="185" s="1" customFormat="1" ht="15"/>
    <row r="186" s="1" customFormat="1" ht="15"/>
    <row r="187" s="1" customFormat="1" ht="15"/>
    <row r="188" s="1" customFormat="1" ht="15"/>
    <row r="189" s="1" customFormat="1" ht="15"/>
    <row r="190" s="1" customFormat="1" ht="15"/>
    <row r="191" s="1" customFormat="1" ht="15"/>
    <row r="192" ht="15"/>
    <row r="193" ht="15"/>
    <row r="194" ht="15"/>
    <row r="195" ht="15"/>
    <row r="196" ht="15"/>
    <row r="197" ht="15"/>
    <row r="198" ht="15"/>
    <row r="199" ht="15"/>
    <row r="200" ht="15"/>
    <row r="201" ht="15"/>
    <row r="202" ht="15"/>
    <row r="203" ht="15"/>
    <row r="204" ht="15"/>
    <row r="205" ht="15"/>
    <row r="206" ht="15"/>
    <row r="207" ht="15"/>
    <row r="208" ht="15"/>
    <row r="248" ht="15"/>
    <row r="249" ht="15"/>
    <row r="250" ht="15"/>
    <row r="251" ht="15"/>
    <row r="252" ht="15"/>
    <row r="253" ht="15"/>
    <row r="254" ht="15"/>
    <row r="255" ht="15"/>
    <row r="256" ht="15"/>
  </sheetData>
  <protectedRanges>
    <protectedRange sqref="B4:B6" name="atração"/>
  </protectedRanges>
  <mergeCells count="2">
    <mergeCell ref="B50:D50"/>
    <mergeCell ref="B73:D73"/>
  </mergeCells>
  <phoneticPr fontId="38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DE8BB-3DBB-4622-9751-202096C84390}">
  <sheetPr codeName="Planilha5"/>
  <dimension ref="D5:G83"/>
  <sheetViews>
    <sheetView showGridLines="0" zoomScaleNormal="100" workbookViewId="0">
      <selection activeCell="G7" sqref="G7"/>
    </sheetView>
  </sheetViews>
  <sheetFormatPr defaultColWidth="9.28515625" defaultRowHeight="15"/>
  <cols>
    <col min="1" max="1" width="1.28515625" style="1" customWidth="1"/>
    <col min="2" max="3" width="9.28515625" style="1"/>
    <col min="4" max="5" width="22.7109375" style="1" customWidth="1"/>
    <col min="6" max="6" width="31.42578125" style="1" customWidth="1"/>
    <col min="7" max="7" width="32.5703125" style="1" customWidth="1"/>
    <col min="8" max="8" width="17.28515625" style="1" customWidth="1"/>
    <col min="9" max="9" width="20.28515625" style="1" customWidth="1"/>
    <col min="10" max="16384" width="9.28515625" style="1"/>
  </cols>
  <sheetData>
    <row r="5" spans="4:7" ht="16.5">
      <c r="D5" s="508" t="s">
        <v>1822</v>
      </c>
      <c r="E5" s="508" t="s">
        <v>1823</v>
      </c>
      <c r="F5" s="508" t="s">
        <v>1824</v>
      </c>
      <c r="G5" s="508" t="s">
        <v>1828</v>
      </c>
    </row>
    <row r="6" spans="4:7">
      <c r="D6" s="575" t="s">
        <v>114</v>
      </c>
      <c r="E6" s="311">
        <v>43702</v>
      </c>
      <c r="F6" s="328" t="s">
        <v>1272</v>
      </c>
      <c r="G6" s="312">
        <v>8</v>
      </c>
    </row>
    <row r="7" spans="4:7">
      <c r="D7" s="576"/>
      <c r="E7" s="313">
        <v>43702</v>
      </c>
      <c r="F7" s="332" t="s">
        <v>1271</v>
      </c>
      <c r="G7" s="314">
        <v>8</v>
      </c>
    </row>
    <row r="8" spans="4:7">
      <c r="D8" s="576"/>
      <c r="E8" s="313">
        <v>43702</v>
      </c>
      <c r="F8" s="332" t="s">
        <v>1270</v>
      </c>
      <c r="G8" s="314" t="s">
        <v>1829</v>
      </c>
    </row>
    <row r="9" spans="4:7">
      <c r="D9" s="576"/>
      <c r="E9" s="313">
        <v>43702</v>
      </c>
      <c r="F9" s="332" t="s">
        <v>1269</v>
      </c>
      <c r="G9" s="314" t="s">
        <v>1830</v>
      </c>
    </row>
    <row r="10" spans="4:7">
      <c r="D10" s="576"/>
      <c r="E10" s="313">
        <v>43702</v>
      </c>
      <c r="F10" s="332" t="s">
        <v>1825</v>
      </c>
      <c r="G10" s="314" t="s">
        <v>1831</v>
      </c>
    </row>
    <row r="11" spans="4:7">
      <c r="D11" s="576"/>
      <c r="E11" s="313">
        <v>43679</v>
      </c>
      <c r="F11" s="332" t="s">
        <v>1276</v>
      </c>
      <c r="G11" s="314">
        <v>2</v>
      </c>
    </row>
    <row r="12" spans="4:7">
      <c r="D12" s="576"/>
      <c r="E12" s="313">
        <v>43679</v>
      </c>
      <c r="F12" s="332" t="s">
        <v>1275</v>
      </c>
      <c r="G12" s="314">
        <v>2</v>
      </c>
    </row>
    <row r="13" spans="4:7">
      <c r="D13" s="576"/>
      <c r="E13" s="313">
        <v>43702</v>
      </c>
      <c r="F13" s="332" t="s">
        <v>1274</v>
      </c>
      <c r="G13" s="314" t="s">
        <v>1832</v>
      </c>
    </row>
    <row r="14" spans="4:7">
      <c r="D14" s="576"/>
      <c r="E14" s="313">
        <v>43702</v>
      </c>
      <c r="F14" s="332" t="s">
        <v>1273</v>
      </c>
      <c r="G14" s="314" t="s">
        <v>1833</v>
      </c>
    </row>
    <row r="15" spans="4:7">
      <c r="D15" s="576"/>
      <c r="E15" s="313">
        <v>43702</v>
      </c>
      <c r="F15" s="332" t="s">
        <v>1268</v>
      </c>
      <c r="G15" s="314">
        <v>19</v>
      </c>
    </row>
    <row r="16" spans="4:7">
      <c r="D16" s="576"/>
      <c r="E16" s="313">
        <v>43702</v>
      </c>
      <c r="F16" s="332" t="s">
        <v>1267</v>
      </c>
      <c r="G16" s="314">
        <v>2019</v>
      </c>
    </row>
    <row r="17" spans="4:7">
      <c r="D17" s="576"/>
      <c r="E17" s="313">
        <v>43702</v>
      </c>
      <c r="F17" s="332" t="s">
        <v>1826</v>
      </c>
      <c r="G17" s="315">
        <v>43702</v>
      </c>
    </row>
    <row r="18" spans="4:7" ht="15.75" thickBot="1">
      <c r="D18" s="577"/>
      <c r="E18" s="316">
        <v>43702</v>
      </c>
      <c r="F18" s="333" t="s">
        <v>1827</v>
      </c>
      <c r="G18" s="317" t="s">
        <v>1834</v>
      </c>
    </row>
    <row r="19" spans="4:7" ht="15.75" thickTop="1"/>
    <row r="26" spans="4:7" ht="16.5">
      <c r="D26" s="508" t="s">
        <v>1822</v>
      </c>
      <c r="E26" s="508" t="s">
        <v>1823</v>
      </c>
      <c r="F26" s="508" t="s">
        <v>1824</v>
      </c>
      <c r="G26" s="508" t="s">
        <v>1828</v>
      </c>
    </row>
    <row r="27" spans="4:7">
      <c r="D27" s="575" t="s">
        <v>1461</v>
      </c>
      <c r="E27" s="319">
        <v>0.375</v>
      </c>
      <c r="F27" s="328" t="s">
        <v>1266</v>
      </c>
      <c r="G27" s="312">
        <v>9</v>
      </c>
    </row>
    <row r="28" spans="4:7">
      <c r="D28" s="576"/>
      <c r="E28" s="320">
        <v>0.375</v>
      </c>
      <c r="F28" s="332" t="s">
        <v>1265</v>
      </c>
      <c r="G28" s="314">
        <v>9</v>
      </c>
    </row>
    <row r="29" spans="4:7">
      <c r="D29" s="576"/>
      <c r="E29" s="320">
        <v>0.375</v>
      </c>
      <c r="F29" s="332" t="s">
        <v>1835</v>
      </c>
      <c r="G29" s="320">
        <v>0.375</v>
      </c>
    </row>
    <row r="30" spans="4:7">
      <c r="D30" s="576"/>
      <c r="E30" s="320">
        <v>0.375</v>
      </c>
      <c r="F30" s="332" t="s">
        <v>1836</v>
      </c>
      <c r="G30" s="314">
        <v>540</v>
      </c>
    </row>
    <row r="31" spans="4:7">
      <c r="D31" s="576"/>
      <c r="E31" s="320">
        <v>0.39583333333333331</v>
      </c>
      <c r="F31" s="332" t="s">
        <v>1837</v>
      </c>
      <c r="G31" s="321">
        <v>0.39600694444444445</v>
      </c>
    </row>
    <row r="32" spans="4:7" ht="15.75" thickBot="1">
      <c r="D32" s="577"/>
      <c r="E32" s="322">
        <v>0.39583333333333331</v>
      </c>
      <c r="F32" s="333" t="s">
        <v>1838</v>
      </c>
      <c r="G32" s="317">
        <v>32400</v>
      </c>
    </row>
    <row r="33" ht="15.75" thickTop="1"/>
    <row r="41" ht="15" customHeight="1"/>
    <row r="64" spans="4:7" ht="16.5">
      <c r="D64" s="508" t="s">
        <v>1822</v>
      </c>
      <c r="E64" s="508" t="s">
        <v>1823</v>
      </c>
      <c r="F64" s="508" t="s">
        <v>1824</v>
      </c>
      <c r="G64" s="508" t="s">
        <v>1828</v>
      </c>
    </row>
    <row r="65" spans="4:7">
      <c r="D65" s="575" t="s">
        <v>1850</v>
      </c>
      <c r="E65" s="312">
        <v>1.5</v>
      </c>
      <c r="F65" s="328" t="s">
        <v>1851</v>
      </c>
      <c r="G65" s="312"/>
    </row>
    <row r="66" spans="4:7">
      <c r="D66" s="576"/>
      <c r="E66" s="314">
        <v>10000</v>
      </c>
      <c r="F66" s="332" t="s">
        <v>1852</v>
      </c>
      <c r="G66" s="314"/>
    </row>
    <row r="67" spans="4:7">
      <c r="D67" s="576"/>
      <c r="E67" s="314">
        <v>1</v>
      </c>
      <c r="F67" s="332" t="s">
        <v>1853</v>
      </c>
      <c r="G67" s="314"/>
    </row>
    <row r="68" spans="4:7" ht="15.75" thickBot="1">
      <c r="D68" s="577"/>
      <c r="E68" s="317">
        <v>0.1</v>
      </c>
      <c r="F68" s="333" t="s">
        <v>1854</v>
      </c>
      <c r="G68" s="317"/>
    </row>
    <row r="69" spans="4:7" ht="15.75" thickTop="1"/>
    <row r="77" spans="4:7" ht="16.5">
      <c r="D77" s="318" t="s">
        <v>1839</v>
      </c>
      <c r="E77" s="318" t="s">
        <v>1823</v>
      </c>
      <c r="F77" s="318" t="s">
        <v>1824</v>
      </c>
      <c r="G77" s="318" t="s">
        <v>1828</v>
      </c>
    </row>
    <row r="78" spans="4:7">
      <c r="D78" s="325" t="s">
        <v>1841</v>
      </c>
      <c r="E78" s="312">
        <v>29785555</v>
      </c>
      <c r="F78" s="328" t="s">
        <v>1260</v>
      </c>
      <c r="G78" s="323"/>
    </row>
    <row r="79" spans="4:7" ht="15.75" thickBot="1">
      <c r="D79" s="326" t="s">
        <v>1840</v>
      </c>
      <c r="E79" s="314" t="s">
        <v>1846</v>
      </c>
      <c r="F79" s="329" t="s">
        <v>1847</v>
      </c>
      <c r="G79" s="324"/>
    </row>
    <row r="80" spans="4:7" ht="15.75" thickBot="1">
      <c r="D80" s="326" t="s">
        <v>1842</v>
      </c>
      <c r="E80" s="314">
        <v>36982299800</v>
      </c>
      <c r="F80" s="330" t="s">
        <v>1259</v>
      </c>
      <c r="G80" s="324"/>
    </row>
    <row r="81" spans="4:7" ht="15.75" thickBot="1">
      <c r="D81" s="326" t="s">
        <v>1843</v>
      </c>
      <c r="E81" s="317">
        <v>324854896</v>
      </c>
      <c r="F81" s="330" t="s">
        <v>1848</v>
      </c>
      <c r="G81" s="317"/>
    </row>
    <row r="82" spans="4:7" ht="16.5" thickTop="1" thickBot="1">
      <c r="D82" s="326" t="s">
        <v>1844</v>
      </c>
      <c r="E82" s="327" t="s">
        <v>1845</v>
      </c>
      <c r="F82" s="331" t="s">
        <v>1849</v>
      </c>
      <c r="G82" s="317"/>
    </row>
    <row r="83" spans="4:7" ht="15.75" thickTop="1"/>
  </sheetData>
  <mergeCells count="3">
    <mergeCell ref="D6:D18"/>
    <mergeCell ref="D27:D32"/>
    <mergeCell ref="D65:D6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89839-7AAF-4612-9BE0-2994281CBC7D}">
  <sheetPr codeName="Planilha52"/>
  <dimension ref="B1:I16"/>
  <sheetViews>
    <sheetView showGridLines="0" topLeftCell="A7" zoomScaleNormal="100" workbookViewId="0">
      <selection activeCell="E22" sqref="E22"/>
    </sheetView>
  </sheetViews>
  <sheetFormatPr defaultColWidth="9.28515625" defaultRowHeight="15"/>
  <cols>
    <col min="1" max="1" width="2.28515625" style="1" customWidth="1"/>
    <col min="2" max="2" width="13" style="1" customWidth="1"/>
    <col min="3" max="3" width="17" style="1" customWidth="1"/>
    <col min="4" max="4" width="16" style="1" customWidth="1"/>
    <col min="5" max="5" width="11" style="1" customWidth="1"/>
    <col min="6" max="6" width="11.28515625" style="1" customWidth="1"/>
    <col min="7" max="7" width="10.7109375" style="1" customWidth="1"/>
    <col min="8" max="8" width="9" style="1" bestFit="1" customWidth="1"/>
    <col min="9" max="16384" width="9.28515625" style="1"/>
  </cols>
  <sheetData>
    <row r="1" spans="2:9" s="15" customFormat="1" ht="9" customHeight="1"/>
    <row r="2" spans="2:9" s="16" customFormat="1" ht="46.5" customHeight="1" thickBot="1"/>
    <row r="3" spans="2:9" ht="15.75" thickTop="1"/>
    <row r="4" spans="2:9" ht="27.75" customHeight="1">
      <c r="B4" s="464" t="s">
        <v>1727</v>
      </c>
      <c r="C4" s="464" t="s">
        <v>35</v>
      </c>
      <c r="D4" s="464" t="s">
        <v>1592</v>
      </c>
      <c r="E4"/>
      <c r="F4"/>
      <c r="G4"/>
      <c r="H4"/>
      <c r="I4"/>
    </row>
    <row r="5" spans="2:9" ht="15.75">
      <c r="B5" s="462" t="s">
        <v>1933</v>
      </c>
      <c r="C5" s="465">
        <v>30274.510000000002</v>
      </c>
      <c r="D5" s="465">
        <v>25663.770348902155</v>
      </c>
      <c r="E5"/>
      <c r="F5"/>
      <c r="G5"/>
      <c r="H5"/>
      <c r="I5"/>
    </row>
    <row r="6" spans="2:9" ht="15.75">
      <c r="B6" s="463" t="s">
        <v>1934</v>
      </c>
      <c r="C6" s="466">
        <v>32855.820600000006</v>
      </c>
      <c r="D6" s="466">
        <v>25814.342639585277</v>
      </c>
      <c r="E6"/>
      <c r="F6"/>
      <c r="G6"/>
      <c r="H6"/>
      <c r="I6"/>
    </row>
    <row r="7" spans="2:9" ht="15.75">
      <c r="B7" s="462" t="s">
        <v>1935</v>
      </c>
      <c r="C7" s="465">
        <v>58334.861299999902</v>
      </c>
      <c r="D7" s="465">
        <v>44968.178439224343</v>
      </c>
      <c r="E7"/>
      <c r="F7"/>
      <c r="G7"/>
      <c r="H7"/>
      <c r="I7"/>
    </row>
    <row r="8" spans="2:9" ht="15.75">
      <c r="B8" s="463" t="s">
        <v>1936</v>
      </c>
      <c r="C8" s="466">
        <v>24130.947600000025</v>
      </c>
      <c r="D8" s="466">
        <v>19573.030193057053</v>
      </c>
      <c r="E8"/>
      <c r="F8"/>
      <c r="G8"/>
      <c r="H8"/>
      <c r="I8"/>
    </row>
    <row r="9" spans="2:9" ht="15.75">
      <c r="B9" s="462" t="s">
        <v>1937</v>
      </c>
      <c r="C9" s="465">
        <v>21764.721200000004</v>
      </c>
      <c r="D9" s="465">
        <v>23642.621648596283</v>
      </c>
      <c r="E9"/>
      <c r="F9"/>
      <c r="G9"/>
      <c r="H9"/>
      <c r="I9"/>
    </row>
    <row r="10" spans="2:9" ht="15.75">
      <c r="B10" s="463" t="s">
        <v>1938</v>
      </c>
      <c r="C10" s="466">
        <v>20874.62999999999</v>
      </c>
      <c r="D10" s="466">
        <v>19060.013472072733</v>
      </c>
      <c r="E10"/>
      <c r="F10"/>
      <c r="G10"/>
      <c r="H10"/>
      <c r="I10"/>
    </row>
    <row r="11" spans="2:9" ht="15.75">
      <c r="B11" s="462" t="s">
        <v>1939</v>
      </c>
      <c r="C11" s="465">
        <v>22652.346100000021</v>
      </c>
      <c r="D11" s="465">
        <v>23531.399295263916</v>
      </c>
    </row>
    <row r="12" spans="2:9" ht="15.75">
      <c r="B12" s="463" t="s">
        <v>1829</v>
      </c>
      <c r="C12" s="466">
        <v>21472.178499999984</v>
      </c>
      <c r="D12" s="466">
        <v>15619.61073542275</v>
      </c>
    </row>
    <row r="13" spans="2:9" ht="15.75">
      <c r="B13" s="462" t="s">
        <v>1940</v>
      </c>
      <c r="C13" s="465">
        <v>37298.267200000017</v>
      </c>
      <c r="D13" s="465">
        <v>37047.284847762508</v>
      </c>
    </row>
    <row r="14" spans="2:9" ht="15.75">
      <c r="B14" s="463" t="s">
        <v>1941</v>
      </c>
      <c r="C14" s="466">
        <v>44599.493200000034</v>
      </c>
      <c r="D14" s="466">
        <v>32846.125422305886</v>
      </c>
    </row>
    <row r="15" spans="2:9" ht="15.75">
      <c r="B15" s="462" t="s">
        <v>1942</v>
      </c>
      <c r="C15" s="465">
        <v>21303.458200000015</v>
      </c>
      <c r="D15" s="465">
        <v>11382.714981352283</v>
      </c>
    </row>
    <row r="16" spans="2:9" ht="15.75">
      <c r="B16" s="463" t="s">
        <v>1943</v>
      </c>
      <c r="C16" s="466">
        <v>19119.460600000006</v>
      </c>
      <c r="D16" s="466">
        <v>14703.863369704726</v>
      </c>
    </row>
  </sheetData>
  <protectedRanges>
    <protectedRange sqref="B4:B6" name="atração"/>
  </protectedRanges>
  <pageMargins left="0.511811024" right="0.511811024" top="0.78740157499999996" bottom="0.78740157499999996" header="0.31496062000000002" footer="0.31496062000000002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4D4AE-883C-470F-B369-7439B3215B2D}">
  <sheetPr codeName="Planilha53"/>
  <dimension ref="B1:K27"/>
  <sheetViews>
    <sheetView showGridLines="0" zoomScale="90" zoomScaleNormal="90" workbookViewId="0">
      <selection activeCell="R24" sqref="R24"/>
    </sheetView>
  </sheetViews>
  <sheetFormatPr defaultColWidth="8.85546875" defaultRowHeight="12.75"/>
  <cols>
    <col min="1" max="9" width="8.85546875" style="284" customWidth="1"/>
    <col min="10" max="10" width="23.5703125" style="284" bestFit="1" customWidth="1"/>
    <col min="11" max="12" width="8.85546875" style="284" customWidth="1"/>
    <col min="13" max="16384" width="8.85546875" style="284"/>
  </cols>
  <sheetData>
    <row r="1" spans="2:11" s="15" customFormat="1" ht="9" customHeight="1"/>
    <row r="2" spans="2:11" s="16" customFormat="1" ht="46.5" customHeight="1" thickBot="1"/>
    <row r="3" spans="2:11" ht="13.5" thickTop="1"/>
    <row r="5" spans="2:11">
      <c r="B5" s="517"/>
      <c r="C5" s="518"/>
      <c r="D5" s="518"/>
      <c r="E5" s="518"/>
      <c r="F5" s="518"/>
      <c r="G5" s="518"/>
      <c r="H5" s="518"/>
      <c r="I5" s="518"/>
      <c r="J5" s="518"/>
      <c r="K5" s="519"/>
    </row>
    <row r="6" spans="2:11">
      <c r="B6" s="520"/>
      <c r="K6" s="521"/>
    </row>
    <row r="7" spans="2:11">
      <c r="B7" s="520"/>
      <c r="K7" s="521"/>
    </row>
    <row r="8" spans="2:11">
      <c r="B8" s="520"/>
      <c r="K8" s="521"/>
    </row>
    <row r="9" spans="2:11">
      <c r="B9" s="520"/>
      <c r="K9" s="521"/>
    </row>
    <row r="10" spans="2:11">
      <c r="B10" s="520"/>
      <c r="K10" s="521"/>
    </row>
    <row r="11" spans="2:11">
      <c r="B11" s="520"/>
      <c r="K11" s="521"/>
    </row>
    <row r="12" spans="2:11">
      <c r="B12" s="520"/>
      <c r="K12" s="521"/>
    </row>
    <row r="13" spans="2:11">
      <c r="B13" s="520"/>
      <c r="K13" s="521"/>
    </row>
    <row r="14" spans="2:11">
      <c r="B14" s="520"/>
      <c r="K14" s="521"/>
    </row>
    <row r="15" spans="2:11">
      <c r="B15" s="520"/>
      <c r="K15" s="521"/>
    </row>
    <row r="16" spans="2:11">
      <c r="B16" s="520"/>
      <c r="K16" s="521"/>
    </row>
    <row r="17" spans="2:11">
      <c r="B17" s="520"/>
      <c r="K17" s="521"/>
    </row>
    <row r="18" spans="2:11">
      <c r="B18" s="520"/>
      <c r="K18" s="521"/>
    </row>
    <row r="19" spans="2:11">
      <c r="B19" s="520"/>
      <c r="K19" s="521"/>
    </row>
    <row r="20" spans="2:11">
      <c r="B20" s="520"/>
      <c r="K20" s="521"/>
    </row>
    <row r="21" spans="2:11">
      <c r="B21" s="520"/>
      <c r="K21" s="521"/>
    </row>
    <row r="22" spans="2:11">
      <c r="B22" s="520"/>
      <c r="K22" s="521"/>
    </row>
    <row r="23" spans="2:11">
      <c r="B23" s="520"/>
      <c r="K23" s="521"/>
    </row>
    <row r="24" spans="2:11">
      <c r="B24" s="520"/>
      <c r="K24" s="521"/>
    </row>
    <row r="25" spans="2:11">
      <c r="B25" s="520"/>
      <c r="K25" s="521"/>
    </row>
    <row r="26" spans="2:11">
      <c r="B26" s="520"/>
      <c r="K26" s="521"/>
    </row>
    <row r="27" spans="2:11">
      <c r="B27" s="522"/>
      <c r="C27" s="523"/>
      <c r="D27" s="523"/>
      <c r="E27" s="523"/>
      <c r="F27" s="523"/>
      <c r="G27" s="523"/>
      <c r="H27" s="523"/>
      <c r="I27" s="523"/>
      <c r="J27" s="523"/>
      <c r="K27" s="524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37522-2301-442C-ADC3-60F001FFFFD4}">
  <sheetPr codeName="Planilha54"/>
  <dimension ref="B4:F11"/>
  <sheetViews>
    <sheetView showGridLines="0" tabSelected="1" zoomScaleNormal="100" workbookViewId="0">
      <selection activeCell="M22" sqref="M22"/>
    </sheetView>
  </sheetViews>
  <sheetFormatPr defaultColWidth="9.140625" defaultRowHeight="15"/>
  <cols>
    <col min="1" max="1" width="2.7109375" style="285" customWidth="1"/>
    <col min="2" max="2" width="34" style="285" customWidth="1"/>
    <col min="3" max="3" width="28.42578125" style="285" customWidth="1"/>
    <col min="4" max="16384" width="9.140625" style="285"/>
  </cols>
  <sheetData>
    <row r="4" spans="2:6" ht="12" customHeight="1"/>
    <row r="5" spans="2:6" s="286" customFormat="1" ht="20.100000000000001" customHeight="1">
      <c r="B5" s="516" t="s">
        <v>1738</v>
      </c>
      <c r="C5" s="516" t="s">
        <v>1739</v>
      </c>
    </row>
    <row r="6" spans="2:6" s="286" customFormat="1" ht="66.75" customHeight="1">
      <c r="B6" s="306" t="s">
        <v>1740</v>
      </c>
      <c r="C6" s="307"/>
      <c r="E6" s="287"/>
    </row>
    <row r="7" spans="2:6" s="286" customFormat="1" ht="20.100000000000001" customHeight="1">
      <c r="C7" s="288"/>
      <c r="E7" s="287"/>
    </row>
    <row r="8" spans="2:6" ht="20.100000000000001" customHeight="1">
      <c r="B8" s="284"/>
      <c r="C8" s="289"/>
    </row>
    <row r="9" spans="2:6" ht="20.100000000000001" customHeight="1">
      <c r="B9" s="284"/>
      <c r="C9" s="284"/>
    </row>
    <row r="10" spans="2:6" ht="20.100000000000001" customHeight="1">
      <c r="B10" s="284"/>
      <c r="C10" s="284"/>
    </row>
    <row r="11" spans="2:6">
      <c r="F11" s="290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D4B3-E59D-4065-BC35-CCD5C9027BFE}">
  <sheetPr codeName="Planilha55"/>
  <dimension ref="B5:F11"/>
  <sheetViews>
    <sheetView showGridLines="0" zoomScaleNormal="100" workbookViewId="0">
      <selection activeCell="M22" sqref="M22"/>
    </sheetView>
  </sheetViews>
  <sheetFormatPr defaultColWidth="9.140625" defaultRowHeight="15"/>
  <cols>
    <col min="1" max="1" width="2.7109375" style="285" customWidth="1"/>
    <col min="2" max="2" width="34" style="285" customWidth="1"/>
    <col min="3" max="3" width="23.140625" style="285" customWidth="1"/>
    <col min="4" max="16384" width="9.140625" style="285"/>
  </cols>
  <sheetData>
    <row r="5" spans="2:6" s="286" customFormat="1" ht="20.100000000000001" customHeight="1">
      <c r="B5" s="516" t="s">
        <v>1738</v>
      </c>
      <c r="C5" s="516" t="s">
        <v>1739</v>
      </c>
    </row>
    <row r="6" spans="2:6" s="286" customFormat="1" ht="35.25" customHeight="1">
      <c r="B6" s="306" t="s">
        <v>1741</v>
      </c>
      <c r="C6" s="307"/>
      <c r="E6" s="287"/>
    </row>
    <row r="7" spans="2:6" s="286" customFormat="1" ht="20.100000000000001" customHeight="1">
      <c r="B7" s="284"/>
      <c r="C7" s="284"/>
      <c r="E7" s="287"/>
    </row>
    <row r="8" spans="2:6" ht="20.100000000000001" customHeight="1">
      <c r="B8" s="284"/>
      <c r="C8" s="284"/>
    </row>
    <row r="9" spans="2:6" ht="20.100000000000001" customHeight="1">
      <c r="B9" s="284"/>
      <c r="C9" s="284"/>
    </row>
    <row r="10" spans="2:6" ht="20.100000000000001" customHeight="1">
      <c r="B10" s="284"/>
      <c r="C10" s="284"/>
    </row>
    <row r="11" spans="2:6">
      <c r="E11" s="289"/>
      <c r="F11" s="290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7FB1-0337-4553-8B9E-BDE5CDFE9593}">
  <sheetPr codeName="Planilha56"/>
  <dimension ref="A1:F25"/>
  <sheetViews>
    <sheetView showGridLines="0" zoomScaleNormal="100" workbookViewId="0">
      <selection activeCell="G9" sqref="G9"/>
    </sheetView>
  </sheetViews>
  <sheetFormatPr defaultColWidth="9.140625" defaultRowHeight="18" customHeight="1"/>
  <cols>
    <col min="1" max="1" width="2.7109375" style="291" customWidth="1"/>
    <col min="2" max="2" width="28.5703125" style="285" customWidth="1"/>
    <col min="3" max="3" width="24.85546875" style="285" customWidth="1"/>
    <col min="4" max="4" width="23.7109375" style="285" customWidth="1"/>
    <col min="5" max="5" width="25.28515625" style="285" customWidth="1"/>
    <col min="6" max="6" width="9.140625" style="297" customWidth="1"/>
    <col min="7" max="8" width="9.140625" style="285" customWidth="1"/>
    <col min="9" max="9" width="9.140625" style="285"/>
    <col min="10" max="10" width="9.140625" style="285" customWidth="1"/>
    <col min="11" max="16384" width="9.140625" style="285"/>
  </cols>
  <sheetData>
    <row r="1" spans="1:5" s="291" customFormat="1" ht="15"/>
    <row r="2" spans="1:5" s="291" customFormat="1" ht="15">
      <c r="A2" s="285"/>
      <c r="B2" s="284"/>
      <c r="C2" s="284"/>
      <c r="D2" s="292"/>
      <c r="E2" s="293"/>
    </row>
    <row r="3" spans="1:5" s="291" customFormat="1" ht="18" customHeight="1">
      <c r="B3" s="293"/>
      <c r="C3" s="293"/>
      <c r="D3" s="293"/>
      <c r="E3" s="293"/>
    </row>
    <row r="4" spans="1:5" s="291" customFormat="1" ht="18" customHeight="1">
      <c r="B4" s="293"/>
      <c r="C4" s="293"/>
      <c r="D4" s="293"/>
      <c r="E4" s="293"/>
    </row>
    <row r="5" spans="1:5" s="291" customFormat="1" ht="20.100000000000001" customHeight="1">
      <c r="B5" s="294" t="s">
        <v>388</v>
      </c>
      <c r="C5" s="294" t="s">
        <v>1742</v>
      </c>
      <c r="D5" s="294" t="s">
        <v>1556</v>
      </c>
      <c r="E5" s="294" t="s">
        <v>1557</v>
      </c>
    </row>
    <row r="6" spans="1:5" s="291" customFormat="1" ht="20.100000000000001" customHeight="1">
      <c r="B6" s="295" t="s">
        <v>1743</v>
      </c>
      <c r="C6" s="295" t="s">
        <v>1744</v>
      </c>
      <c r="D6" s="296" t="s">
        <v>1745</v>
      </c>
      <c r="E6" s="296" t="s">
        <v>1746</v>
      </c>
    </row>
    <row r="7" spans="1:5" s="291" customFormat="1" ht="20.100000000000001" customHeight="1">
      <c r="B7" s="295" t="s">
        <v>1747</v>
      </c>
      <c r="C7" s="295" t="s">
        <v>1748</v>
      </c>
      <c r="D7" s="296" t="s">
        <v>1749</v>
      </c>
      <c r="E7" s="296" t="s">
        <v>1750</v>
      </c>
    </row>
    <row r="8" spans="1:5" s="291" customFormat="1" ht="20.100000000000001" customHeight="1">
      <c r="B8" s="295" t="s">
        <v>1751</v>
      </c>
      <c r="C8" s="295" t="s">
        <v>1752</v>
      </c>
      <c r="D8" s="296" t="s">
        <v>1753</v>
      </c>
      <c r="E8" s="296" t="s">
        <v>1754</v>
      </c>
    </row>
    <row r="9" spans="1:5" s="291" customFormat="1" ht="20.100000000000001" customHeight="1">
      <c r="B9" s="295" t="s">
        <v>1755</v>
      </c>
      <c r="C9" s="295" t="s">
        <v>1756</v>
      </c>
      <c r="D9" s="296" t="s">
        <v>1757</v>
      </c>
      <c r="E9" s="296" t="s">
        <v>1746</v>
      </c>
    </row>
    <row r="10" spans="1:5" s="291" customFormat="1" ht="20.100000000000001" customHeight="1">
      <c r="B10" s="295" t="s">
        <v>1758</v>
      </c>
      <c r="C10" s="295" t="s">
        <v>1759</v>
      </c>
      <c r="D10" s="296" t="s">
        <v>1760</v>
      </c>
      <c r="E10" s="296" t="s">
        <v>1761</v>
      </c>
    </row>
    <row r="11" spans="1:5" s="291" customFormat="1" ht="20.100000000000001" customHeight="1">
      <c r="B11" s="295" t="s">
        <v>1762</v>
      </c>
      <c r="C11" s="295" t="s">
        <v>1763</v>
      </c>
      <c r="D11" s="296" t="s">
        <v>1764</v>
      </c>
      <c r="E11" s="296" t="s">
        <v>1765</v>
      </c>
    </row>
    <row r="12" spans="1:5" s="291" customFormat="1" ht="20.100000000000001" customHeight="1">
      <c r="B12" s="295" t="s">
        <v>1766</v>
      </c>
      <c r="C12" s="295" t="s">
        <v>1767</v>
      </c>
      <c r="D12" s="296" t="s">
        <v>1768</v>
      </c>
      <c r="E12" s="296" t="s">
        <v>1769</v>
      </c>
    </row>
    <row r="13" spans="1:5" s="291" customFormat="1" ht="20.100000000000001" customHeight="1">
      <c r="B13" s="295" t="s">
        <v>1770</v>
      </c>
      <c r="C13" s="295" t="s">
        <v>1771</v>
      </c>
      <c r="D13" s="296" t="s">
        <v>1772</v>
      </c>
      <c r="E13" s="296" t="s">
        <v>1773</v>
      </c>
    </row>
    <row r="14" spans="1:5" s="291" customFormat="1" ht="20.100000000000001" customHeight="1">
      <c r="B14" s="295" t="s">
        <v>1774</v>
      </c>
      <c r="C14" s="295" t="s">
        <v>1775</v>
      </c>
      <c r="D14" s="296" t="s">
        <v>1776</v>
      </c>
      <c r="E14" s="296" t="s">
        <v>1777</v>
      </c>
    </row>
    <row r="15" spans="1:5" s="291" customFormat="1" ht="20.100000000000001" customHeight="1">
      <c r="B15" s="295" t="s">
        <v>1778</v>
      </c>
      <c r="C15" s="295" t="s">
        <v>1779</v>
      </c>
      <c r="D15" s="296" t="s">
        <v>1780</v>
      </c>
      <c r="E15" s="296" t="s">
        <v>1781</v>
      </c>
    </row>
    <row r="16" spans="1:5" s="291" customFormat="1" ht="20.100000000000001" customHeight="1">
      <c r="B16" s="295" t="s">
        <v>1782</v>
      </c>
      <c r="C16" s="295" t="s">
        <v>1783</v>
      </c>
      <c r="D16" s="296" t="s">
        <v>1784</v>
      </c>
      <c r="E16" s="296" t="s">
        <v>1785</v>
      </c>
    </row>
    <row r="17" spans="2:5" s="291" customFormat="1" ht="20.100000000000001" customHeight="1">
      <c r="B17" s="295" t="s">
        <v>1786</v>
      </c>
      <c r="C17" s="295" t="s">
        <v>1787</v>
      </c>
      <c r="D17" s="296" t="s">
        <v>1788</v>
      </c>
      <c r="E17" s="296" t="s">
        <v>1789</v>
      </c>
    </row>
    <row r="18" spans="2:5" s="291" customFormat="1" ht="20.100000000000001" customHeight="1">
      <c r="B18" s="295" t="s">
        <v>1790</v>
      </c>
      <c r="C18" s="295" t="s">
        <v>1791</v>
      </c>
      <c r="D18" s="296" t="s">
        <v>1792</v>
      </c>
      <c r="E18" s="296" t="s">
        <v>1793</v>
      </c>
    </row>
    <row r="19" spans="2:5" s="291" customFormat="1" ht="20.100000000000001" customHeight="1">
      <c r="B19" s="295" t="s">
        <v>1794</v>
      </c>
      <c r="C19" s="295" t="s">
        <v>1795</v>
      </c>
      <c r="D19" s="296" t="s">
        <v>1796</v>
      </c>
      <c r="E19" s="296" t="s">
        <v>1797</v>
      </c>
    </row>
    <row r="20" spans="2:5" s="291" customFormat="1" ht="20.100000000000001" customHeight="1">
      <c r="B20" s="295" t="s">
        <v>1798</v>
      </c>
      <c r="C20" s="295" t="s">
        <v>1799</v>
      </c>
      <c r="D20" s="296" t="s">
        <v>1800</v>
      </c>
      <c r="E20" s="296" t="s">
        <v>1746</v>
      </c>
    </row>
    <row r="21" spans="2:5" s="291" customFormat="1" ht="20.100000000000001" customHeight="1">
      <c r="B21" s="295" t="s">
        <v>1801</v>
      </c>
      <c r="C21" s="295" t="s">
        <v>1802</v>
      </c>
      <c r="D21" s="296" t="s">
        <v>1803</v>
      </c>
      <c r="E21" s="296" t="s">
        <v>1804</v>
      </c>
    </row>
    <row r="22" spans="2:5" s="291" customFormat="1" ht="20.100000000000001" customHeight="1">
      <c r="B22" s="295" t="s">
        <v>1805</v>
      </c>
      <c r="C22" s="295" t="s">
        <v>1806</v>
      </c>
      <c r="D22" s="296" t="s">
        <v>1807</v>
      </c>
      <c r="E22" s="296" t="s">
        <v>1808</v>
      </c>
    </row>
    <row r="23" spans="2:5" s="291" customFormat="1" ht="20.100000000000001" customHeight="1">
      <c r="B23" s="295" t="s">
        <v>1809</v>
      </c>
      <c r="C23" s="295" t="s">
        <v>1810</v>
      </c>
      <c r="D23" s="296" t="s">
        <v>1811</v>
      </c>
      <c r="E23" s="296" t="s">
        <v>1812</v>
      </c>
    </row>
    <row r="24" spans="2:5" s="291" customFormat="1" ht="20.100000000000001" customHeight="1">
      <c r="B24" s="295" t="s">
        <v>1813</v>
      </c>
      <c r="C24" s="295" t="s">
        <v>1775</v>
      </c>
      <c r="D24" s="296" t="s">
        <v>1814</v>
      </c>
      <c r="E24" s="296" t="s">
        <v>1746</v>
      </c>
    </row>
    <row r="25" spans="2:5" s="291" customFormat="1" ht="20.100000000000001" customHeight="1">
      <c r="B25" s="303" t="s">
        <v>1815</v>
      </c>
      <c r="C25" s="304" t="s">
        <v>1816</v>
      </c>
      <c r="D25" s="305" t="s">
        <v>1817</v>
      </c>
      <c r="E25" s="305" t="s">
        <v>1818</v>
      </c>
    </row>
  </sheetData>
  <conditionalFormatting sqref="B6:D24 E6:E25 B25 D25">
    <cfRule type="expression" dxfId="2" priority="2" stopIfTrue="1">
      <formula>ROW(B6) = #REF!</formula>
    </cfRule>
  </conditionalFormatting>
  <hyperlinks>
    <hyperlink ref="C25" r:id="rId1" xr:uid="{95389CB8-EC87-4FAB-B3F9-8AF01FD7D332}"/>
  </hyperlinks>
  <pageMargins left="0.78740157499999996" right="0.78740157499999996" top="0.984251969" bottom="0.984251969" header="0.5" footer="0.5"/>
  <pageSetup paperSize="0" orientation="portrait" r:id="rId2"/>
  <headerFooter alignWithMargins="0"/>
  <drawing r:id="rId3"/>
  <tableParts count="1">
    <tablePart r:id="rId4"/>
  </tableParts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D995E-7399-4E3E-A026-64DDC14EB004}">
  <sheetPr codeName="Planilha57"/>
  <dimension ref="B1:I15"/>
  <sheetViews>
    <sheetView showGridLines="0" zoomScale="120" zoomScaleNormal="120" workbookViewId="0">
      <selection activeCell="C7" sqref="C7"/>
    </sheetView>
  </sheetViews>
  <sheetFormatPr defaultColWidth="9.140625" defaultRowHeight="15"/>
  <cols>
    <col min="1" max="1" width="2.7109375" style="285" customWidth="1"/>
    <col min="2" max="2" width="23.85546875" style="285" customWidth="1"/>
    <col min="3" max="3" width="52.28515625" style="285" customWidth="1"/>
    <col min="4" max="4" width="13.140625" style="285" customWidth="1"/>
    <col min="5" max="16384" width="9.140625" style="285"/>
  </cols>
  <sheetData>
    <row r="1" spans="2:9" ht="12" customHeight="1"/>
    <row r="2" spans="2:9" ht="12" customHeight="1"/>
    <row r="3" spans="2:9" ht="12" customHeight="1"/>
    <row r="4" spans="2:9" ht="12" customHeight="1"/>
    <row r="5" spans="2:9" ht="12" customHeight="1"/>
    <row r="6" spans="2:9" s="286" customFormat="1" ht="20.100000000000001" customHeight="1">
      <c r="B6" s="516" t="s">
        <v>237</v>
      </c>
      <c r="C6" s="516" t="s">
        <v>1739</v>
      </c>
    </row>
    <row r="7" spans="2:9" s="286" customFormat="1" ht="20.100000000000001" customHeight="1">
      <c r="B7" s="298" t="s">
        <v>1289</v>
      </c>
      <c r="C7" s="299"/>
      <c r="D7" s="300"/>
      <c r="E7" s="287"/>
    </row>
    <row r="8" spans="2:9" s="286" customFormat="1" ht="20.100000000000001" customHeight="1">
      <c r="B8" s="298" t="s">
        <v>1819</v>
      </c>
      <c r="C8" s="299"/>
      <c r="D8" s="301"/>
      <c r="E8" s="287"/>
    </row>
    <row r="9" spans="2:9" s="286" customFormat="1" ht="20.100000000000001" customHeight="1">
      <c r="B9" s="298" t="s">
        <v>1820</v>
      </c>
      <c r="C9" s="299"/>
      <c r="E9" s="287"/>
    </row>
    <row r="10" spans="2:9" s="286" customFormat="1" ht="20.100000000000001" customHeight="1">
      <c r="B10" s="298" t="s">
        <v>1821</v>
      </c>
      <c r="C10" s="299"/>
      <c r="I10" s="302"/>
    </row>
    <row r="12" spans="2:9" customFormat="1"/>
    <row r="13" spans="2:9" customFormat="1"/>
    <row r="14" spans="2:9" customFormat="1"/>
    <row r="15" spans="2:9" customFormat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87BC2-F02A-4F80-A5F7-98A66EBF41C3}">
  <sheetPr codeName="Planilha6"/>
  <dimension ref="A1:Q28"/>
  <sheetViews>
    <sheetView showGridLines="0" zoomScale="90" zoomScaleNormal="90" workbookViewId="0">
      <selection activeCell="H18" sqref="H18"/>
    </sheetView>
  </sheetViews>
  <sheetFormatPr defaultColWidth="9.28515625" defaultRowHeight="15"/>
  <cols>
    <col min="1" max="1" width="0.7109375" style="1" customWidth="1"/>
    <col min="2" max="2" width="12.7109375" style="1" bestFit="1" customWidth="1"/>
    <col min="3" max="4" width="11.5703125" style="1" bestFit="1" customWidth="1"/>
    <col min="5" max="10" width="12.7109375" style="1" bestFit="1" customWidth="1"/>
    <col min="11" max="11" width="12.42578125" style="1" customWidth="1"/>
    <col min="12" max="17" width="12.7109375" style="1" bestFit="1" customWidth="1"/>
    <col min="18" max="16384" width="9.28515625" style="1"/>
  </cols>
  <sheetData>
    <row r="1" spans="1:17" ht="4.5" customHeight="1"/>
    <row r="2" spans="1:17" ht="51" customHeight="1">
      <c r="A2" s="578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7" ht="54.75" customHeight="1">
      <c r="A3" s="578"/>
      <c r="B3" s="2"/>
      <c r="C3" s="2"/>
      <c r="D3" s="2"/>
      <c r="E3" s="2"/>
      <c r="F3" s="2"/>
      <c r="G3" s="2"/>
      <c r="H3" s="2"/>
      <c r="I3" s="2"/>
      <c r="J3" s="2"/>
      <c r="K3" s="2"/>
    </row>
    <row r="5" spans="1:17">
      <c r="B5" s="509" t="s">
        <v>34</v>
      </c>
      <c r="C5" s="509" t="s">
        <v>33</v>
      </c>
      <c r="D5" s="509" t="s">
        <v>32</v>
      </c>
      <c r="E5" s="510">
        <v>43831</v>
      </c>
      <c r="F5" s="510">
        <v>43862</v>
      </c>
      <c r="G5" s="510">
        <v>43891</v>
      </c>
      <c r="H5" s="510">
        <v>43922</v>
      </c>
      <c r="I5" s="510">
        <v>43952</v>
      </c>
      <c r="J5" s="510">
        <v>43983</v>
      </c>
      <c r="K5" s="510">
        <v>44013</v>
      </c>
      <c r="L5" s="510">
        <v>44044</v>
      </c>
      <c r="M5" s="510">
        <v>44075</v>
      </c>
      <c r="N5" s="510">
        <v>44105</v>
      </c>
      <c r="O5" s="510">
        <v>44136</v>
      </c>
      <c r="P5" s="510">
        <v>44166</v>
      </c>
    </row>
    <row r="6" spans="1:17">
      <c r="B6" s="484" t="s">
        <v>26</v>
      </c>
      <c r="C6" s="484" t="s">
        <v>29</v>
      </c>
      <c r="D6" s="484" t="s">
        <v>31</v>
      </c>
      <c r="E6" s="511">
        <v>134608</v>
      </c>
      <c r="F6" s="511">
        <v>121714.6</v>
      </c>
      <c r="G6" s="511">
        <v>514673.5</v>
      </c>
      <c r="H6" s="511">
        <v>220365.73</v>
      </c>
      <c r="I6" s="511">
        <v>936874.68</v>
      </c>
      <c r="J6" s="511">
        <v>978833.41</v>
      </c>
      <c r="K6" s="511">
        <v>202371.98</v>
      </c>
      <c r="L6" s="511">
        <v>593738.76</v>
      </c>
      <c r="M6" s="511">
        <v>235166.96</v>
      </c>
      <c r="N6" s="511">
        <v>801612</v>
      </c>
      <c r="O6" s="511">
        <v>498473.65</v>
      </c>
      <c r="P6" s="511">
        <v>160156.17000000001</v>
      </c>
      <c r="Q6" s="4"/>
    </row>
    <row r="7" spans="1:17">
      <c r="B7" s="484" t="s">
        <v>26</v>
      </c>
      <c r="C7" s="484" t="s">
        <v>29</v>
      </c>
      <c r="D7" s="484" t="s">
        <v>30</v>
      </c>
      <c r="E7" s="511">
        <v>367741.78</v>
      </c>
      <c r="F7" s="511">
        <v>298321.3</v>
      </c>
      <c r="G7" s="511">
        <v>503169.78</v>
      </c>
      <c r="H7" s="511">
        <v>218716.17</v>
      </c>
      <c r="I7" s="511">
        <v>845860.02</v>
      </c>
      <c r="J7" s="511">
        <v>808827.94</v>
      </c>
      <c r="K7" s="511">
        <v>411552.08</v>
      </c>
      <c r="L7" s="511">
        <v>909177.83</v>
      </c>
      <c r="M7" s="511">
        <v>143155.64000000001</v>
      </c>
      <c r="N7" s="511">
        <v>834320.5</v>
      </c>
      <c r="O7" s="511">
        <v>848873.89</v>
      </c>
      <c r="P7" s="511">
        <v>580273.06999999995</v>
      </c>
    </row>
    <row r="8" spans="1:17">
      <c r="B8" s="484" t="s">
        <v>26</v>
      </c>
      <c r="C8" s="484" t="s">
        <v>29</v>
      </c>
      <c r="D8" s="484" t="s">
        <v>28</v>
      </c>
      <c r="E8" s="511">
        <v>853794.04</v>
      </c>
      <c r="F8" s="511">
        <v>453254.01</v>
      </c>
      <c r="G8" s="511">
        <v>165264.75</v>
      </c>
      <c r="H8" s="511">
        <v>374105.9</v>
      </c>
      <c r="I8" s="511">
        <v>334372.27</v>
      </c>
      <c r="J8" s="511">
        <v>668942.01</v>
      </c>
      <c r="K8" s="511">
        <v>706880.85</v>
      </c>
      <c r="L8" s="511">
        <v>971534.46</v>
      </c>
      <c r="M8" s="511">
        <v>836494.28</v>
      </c>
      <c r="N8" s="511">
        <v>978209.17</v>
      </c>
      <c r="O8" s="511">
        <v>815066.74</v>
      </c>
      <c r="P8" s="511">
        <v>550959.9</v>
      </c>
    </row>
    <row r="9" spans="1:17">
      <c r="B9" s="484" t="s">
        <v>26</v>
      </c>
      <c r="C9" s="484" t="s">
        <v>25</v>
      </c>
      <c r="D9" s="484" t="s">
        <v>27</v>
      </c>
      <c r="E9" s="511">
        <v>707086.05</v>
      </c>
      <c r="F9" s="511">
        <v>902998.21</v>
      </c>
      <c r="G9" s="511">
        <v>689569.61</v>
      </c>
      <c r="H9" s="511">
        <v>871010.77</v>
      </c>
      <c r="I9" s="511">
        <v>590305.36</v>
      </c>
      <c r="J9" s="511">
        <v>230001.95</v>
      </c>
      <c r="K9" s="511">
        <v>454805.24</v>
      </c>
      <c r="L9" s="511">
        <v>652176.06999999995</v>
      </c>
      <c r="M9" s="511">
        <v>812927.71</v>
      </c>
      <c r="N9" s="511">
        <v>750759.73</v>
      </c>
      <c r="O9" s="511">
        <v>709678.12</v>
      </c>
      <c r="P9" s="511">
        <v>559342.78</v>
      </c>
    </row>
    <row r="10" spans="1:17">
      <c r="B10" s="484" t="s">
        <v>26</v>
      </c>
      <c r="C10" s="484" t="s">
        <v>25</v>
      </c>
      <c r="D10" s="484" t="s">
        <v>24</v>
      </c>
      <c r="E10" s="511">
        <v>812029.52</v>
      </c>
      <c r="F10" s="511">
        <v>510901.75</v>
      </c>
      <c r="G10" s="511">
        <v>267972.02</v>
      </c>
      <c r="H10" s="511">
        <v>718947.01</v>
      </c>
      <c r="I10" s="511">
        <v>755070.3</v>
      </c>
      <c r="J10" s="511">
        <v>721328.98</v>
      </c>
      <c r="K10" s="511">
        <v>567911.97</v>
      </c>
      <c r="L10" s="511">
        <v>699183.87</v>
      </c>
      <c r="M10" s="511">
        <v>281797.92</v>
      </c>
      <c r="N10" s="511">
        <v>294322.38</v>
      </c>
      <c r="O10" s="511">
        <v>925557.46</v>
      </c>
      <c r="P10" s="511">
        <v>191555.53</v>
      </c>
    </row>
    <row r="11" spans="1:17"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7">
      <c r="B12" s="512" t="s">
        <v>18</v>
      </c>
      <c r="C12" s="512" t="s">
        <v>20</v>
      </c>
      <c r="D12" s="512" t="s">
        <v>23</v>
      </c>
      <c r="E12" s="513">
        <v>379799.96</v>
      </c>
      <c r="F12" s="513">
        <v>245190.12</v>
      </c>
      <c r="G12" s="513">
        <v>231633.37</v>
      </c>
      <c r="H12" s="513">
        <v>865616.07</v>
      </c>
      <c r="I12" s="513">
        <v>731453.55</v>
      </c>
      <c r="J12" s="513">
        <v>914169.11</v>
      </c>
      <c r="K12" s="513">
        <v>937176.67</v>
      </c>
      <c r="L12" s="513">
        <v>590637.12</v>
      </c>
      <c r="M12" s="513">
        <v>534083.85</v>
      </c>
      <c r="N12" s="513">
        <v>856423.66</v>
      </c>
      <c r="O12" s="513">
        <v>441320.67</v>
      </c>
      <c r="P12" s="513">
        <v>551665.6</v>
      </c>
    </row>
    <row r="13" spans="1:17">
      <c r="B13" s="512" t="s">
        <v>18</v>
      </c>
      <c r="C13" s="512" t="s">
        <v>20</v>
      </c>
      <c r="D13" s="512" t="s">
        <v>22</v>
      </c>
      <c r="E13" s="513">
        <v>655504.98</v>
      </c>
      <c r="F13" s="513">
        <v>933710.64</v>
      </c>
      <c r="G13" s="513">
        <v>404211.02</v>
      </c>
      <c r="H13" s="513">
        <v>497655.12</v>
      </c>
      <c r="I13" s="513">
        <v>226156.68</v>
      </c>
      <c r="J13" s="513">
        <v>121033.47</v>
      </c>
      <c r="K13" s="513">
        <v>389581.81</v>
      </c>
      <c r="L13" s="513">
        <v>330166.55</v>
      </c>
      <c r="M13" s="513">
        <v>649659.29</v>
      </c>
      <c r="N13" s="513">
        <v>873688.77</v>
      </c>
      <c r="O13" s="513">
        <v>932926.15</v>
      </c>
      <c r="P13" s="513">
        <v>715651.66</v>
      </c>
    </row>
    <row r="14" spans="1:17">
      <c r="B14" s="512" t="s">
        <v>18</v>
      </c>
      <c r="C14" s="512" t="s">
        <v>20</v>
      </c>
      <c r="D14" s="512" t="s">
        <v>21</v>
      </c>
      <c r="E14" s="513">
        <v>145067.41</v>
      </c>
      <c r="F14" s="513">
        <v>305759.93</v>
      </c>
      <c r="G14" s="513">
        <v>336188.23</v>
      </c>
      <c r="H14" s="513">
        <v>190116.12</v>
      </c>
      <c r="I14" s="513">
        <v>916338.77</v>
      </c>
      <c r="J14" s="513">
        <v>279360.48</v>
      </c>
      <c r="K14" s="513">
        <v>558981.91</v>
      </c>
      <c r="L14" s="513">
        <v>367425.5</v>
      </c>
      <c r="M14" s="513">
        <v>826377.71</v>
      </c>
      <c r="N14" s="513">
        <v>769901.88</v>
      </c>
      <c r="O14" s="513">
        <v>402916.89</v>
      </c>
      <c r="P14" s="513">
        <v>876020.57</v>
      </c>
    </row>
    <row r="15" spans="1:17">
      <c r="B15" s="512" t="s">
        <v>18</v>
      </c>
      <c r="C15" s="512" t="s">
        <v>20</v>
      </c>
      <c r="D15" s="512" t="s">
        <v>19</v>
      </c>
      <c r="E15" s="513">
        <v>474120.66</v>
      </c>
      <c r="F15" s="513">
        <v>790730.73</v>
      </c>
      <c r="G15" s="513">
        <v>299651.49</v>
      </c>
      <c r="H15" s="513">
        <v>378145.42</v>
      </c>
      <c r="I15" s="513">
        <v>173453.57</v>
      </c>
      <c r="J15" s="513">
        <v>476756.55</v>
      </c>
      <c r="K15" s="513">
        <v>327695.7</v>
      </c>
      <c r="L15" s="513">
        <v>155429.95000000001</v>
      </c>
      <c r="M15" s="513">
        <v>263362.69</v>
      </c>
      <c r="N15" s="513">
        <v>607128.93000000005</v>
      </c>
      <c r="O15" s="513">
        <v>950247.66</v>
      </c>
      <c r="P15" s="513">
        <v>118477.21</v>
      </c>
    </row>
    <row r="16" spans="1:17">
      <c r="B16" s="512" t="s">
        <v>18</v>
      </c>
      <c r="C16" s="512" t="s">
        <v>17</v>
      </c>
      <c r="D16" s="512" t="s">
        <v>16</v>
      </c>
      <c r="E16" s="513">
        <v>907110.78</v>
      </c>
      <c r="F16" s="513">
        <v>909766.77</v>
      </c>
      <c r="G16" s="513">
        <v>171598.2</v>
      </c>
      <c r="H16" s="513">
        <v>910944.67</v>
      </c>
      <c r="I16" s="513">
        <v>712494.79</v>
      </c>
      <c r="J16" s="513">
        <v>174160.95</v>
      </c>
      <c r="K16" s="513">
        <v>121094.8</v>
      </c>
      <c r="L16" s="513">
        <v>164874.29</v>
      </c>
      <c r="M16" s="513">
        <v>351824.26</v>
      </c>
      <c r="N16" s="513">
        <v>356795.12</v>
      </c>
      <c r="O16" s="513">
        <v>476724.39</v>
      </c>
      <c r="P16" s="513">
        <v>927722.65</v>
      </c>
    </row>
    <row r="17" spans="2:16"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2:16">
      <c r="B18" s="512" t="s">
        <v>11</v>
      </c>
      <c r="C18" s="512" t="s">
        <v>10</v>
      </c>
      <c r="D18" s="512" t="s">
        <v>15</v>
      </c>
      <c r="E18" s="514">
        <v>290673.17</v>
      </c>
      <c r="F18" s="514">
        <v>673831.54</v>
      </c>
      <c r="G18" s="514">
        <v>209227.48</v>
      </c>
      <c r="H18" s="514">
        <v>929998.07</v>
      </c>
      <c r="I18" s="514">
        <v>617713.43000000005</v>
      </c>
      <c r="J18" s="514">
        <v>426678.28</v>
      </c>
      <c r="K18" s="514">
        <v>679178.75</v>
      </c>
      <c r="L18" s="514">
        <v>380128.51</v>
      </c>
      <c r="M18" s="514">
        <v>582537.07999999996</v>
      </c>
      <c r="N18" s="514">
        <v>319128.42</v>
      </c>
      <c r="O18" s="514">
        <v>331618.68</v>
      </c>
      <c r="P18" s="514">
        <v>618422.93999999994</v>
      </c>
    </row>
    <row r="19" spans="2:16">
      <c r="B19" s="512" t="s">
        <v>11</v>
      </c>
      <c r="C19" s="512" t="s">
        <v>10</v>
      </c>
      <c r="D19" s="512" t="s">
        <v>14</v>
      </c>
      <c r="E19" s="514">
        <v>776447.39</v>
      </c>
      <c r="F19" s="514">
        <v>831279.83</v>
      </c>
      <c r="G19" s="514">
        <v>765577.78</v>
      </c>
      <c r="H19" s="514">
        <v>326713.15000000002</v>
      </c>
      <c r="I19" s="514">
        <v>223639.11</v>
      </c>
      <c r="J19" s="514">
        <v>540993.5</v>
      </c>
      <c r="K19" s="514">
        <v>968258.35</v>
      </c>
      <c r="L19" s="514">
        <v>667178.85</v>
      </c>
      <c r="M19" s="514">
        <v>465156.45</v>
      </c>
      <c r="N19" s="514">
        <v>840950.26</v>
      </c>
      <c r="O19" s="514">
        <v>666898.18000000005</v>
      </c>
      <c r="P19" s="514">
        <v>975122.8</v>
      </c>
    </row>
    <row r="20" spans="2:16">
      <c r="B20" s="512" t="s">
        <v>11</v>
      </c>
      <c r="C20" s="512" t="s">
        <v>10</v>
      </c>
      <c r="D20" s="512" t="s">
        <v>13</v>
      </c>
      <c r="E20" s="514">
        <v>177405.83</v>
      </c>
      <c r="F20" s="514">
        <v>731787.37</v>
      </c>
      <c r="G20" s="514">
        <v>670398.92000000004</v>
      </c>
      <c r="H20" s="514">
        <v>680450.86</v>
      </c>
      <c r="I20" s="514">
        <v>291867.84000000003</v>
      </c>
      <c r="J20" s="514">
        <v>311295.31</v>
      </c>
      <c r="K20" s="514">
        <v>118408.54</v>
      </c>
      <c r="L20" s="514">
        <v>541461.41</v>
      </c>
      <c r="M20" s="514">
        <v>841522.66</v>
      </c>
      <c r="N20" s="514">
        <v>447226.35</v>
      </c>
      <c r="O20" s="514">
        <v>840858.46</v>
      </c>
      <c r="P20" s="514">
        <v>848452.47</v>
      </c>
    </row>
    <row r="21" spans="2:16">
      <c r="B21" s="512" t="s">
        <v>11</v>
      </c>
      <c r="C21" s="512" t="s">
        <v>10</v>
      </c>
      <c r="D21" s="512" t="s">
        <v>12</v>
      </c>
      <c r="E21" s="514">
        <v>934271.85</v>
      </c>
      <c r="F21" s="514">
        <v>719427.53</v>
      </c>
      <c r="G21" s="514">
        <v>351103.42</v>
      </c>
      <c r="H21" s="514">
        <v>492962.22</v>
      </c>
      <c r="I21" s="514">
        <v>140324.13</v>
      </c>
      <c r="J21" s="514">
        <v>217575.84</v>
      </c>
      <c r="K21" s="514">
        <v>711326.61</v>
      </c>
      <c r="L21" s="514">
        <v>302939.18</v>
      </c>
      <c r="M21" s="514">
        <v>364781.41</v>
      </c>
      <c r="N21" s="514">
        <v>239618.9</v>
      </c>
      <c r="O21" s="514">
        <v>827884.38</v>
      </c>
      <c r="P21" s="514">
        <v>249865.85</v>
      </c>
    </row>
    <row r="22" spans="2:16">
      <c r="B22" s="512" t="s">
        <v>11</v>
      </c>
      <c r="C22" s="512" t="s">
        <v>10</v>
      </c>
      <c r="D22" s="512" t="s">
        <v>9</v>
      </c>
      <c r="E22" s="514">
        <v>743640.2</v>
      </c>
      <c r="F22" s="514">
        <v>684563.06</v>
      </c>
      <c r="G22" s="514">
        <v>873937.23</v>
      </c>
      <c r="H22" s="514">
        <v>453512.49</v>
      </c>
      <c r="I22" s="514">
        <v>731215.66</v>
      </c>
      <c r="J22" s="514">
        <v>798067.65</v>
      </c>
      <c r="K22" s="514">
        <v>640958.93999999994</v>
      </c>
      <c r="L22" s="514">
        <v>909025.21</v>
      </c>
      <c r="M22" s="514">
        <v>783954.99</v>
      </c>
      <c r="N22" s="514">
        <v>531366.23</v>
      </c>
      <c r="O22" s="514">
        <v>685351.25</v>
      </c>
      <c r="P22" s="514">
        <v>156686.1</v>
      </c>
    </row>
    <row r="23" spans="2:16"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2:16">
      <c r="B24" s="484" t="s">
        <v>4</v>
      </c>
      <c r="C24" s="484" t="s">
        <v>3</v>
      </c>
      <c r="D24" s="484" t="s">
        <v>8</v>
      </c>
      <c r="E24" s="515">
        <v>870005.84</v>
      </c>
      <c r="F24" s="515">
        <v>578034.27</v>
      </c>
      <c r="G24" s="515">
        <v>985789.55</v>
      </c>
      <c r="H24" s="515">
        <v>860919.44</v>
      </c>
      <c r="I24" s="515">
        <v>979854.2</v>
      </c>
      <c r="J24" s="515">
        <v>325139.90999999997</v>
      </c>
      <c r="K24" s="515">
        <v>464322.69</v>
      </c>
      <c r="L24" s="515">
        <v>454612.4</v>
      </c>
      <c r="M24" s="515">
        <v>976752.28</v>
      </c>
      <c r="N24" s="515">
        <v>979282.06</v>
      </c>
      <c r="O24" s="515">
        <v>480423.61</v>
      </c>
      <c r="P24" s="515">
        <v>351074.75</v>
      </c>
    </row>
    <row r="25" spans="2:16">
      <c r="B25" s="484" t="s">
        <v>4</v>
      </c>
      <c r="C25" s="484" t="s">
        <v>3</v>
      </c>
      <c r="D25" s="484" t="s">
        <v>7</v>
      </c>
      <c r="E25" s="515">
        <v>925990.94</v>
      </c>
      <c r="F25" s="515">
        <v>233505.64</v>
      </c>
      <c r="G25" s="515">
        <v>682664.03</v>
      </c>
      <c r="H25" s="515">
        <v>456926.74</v>
      </c>
      <c r="I25" s="515">
        <v>819521.28</v>
      </c>
      <c r="J25" s="515">
        <v>672575.06</v>
      </c>
      <c r="K25" s="515">
        <v>960879.76</v>
      </c>
      <c r="L25" s="515">
        <v>565965.03</v>
      </c>
      <c r="M25" s="515">
        <v>158206.26999999999</v>
      </c>
      <c r="N25" s="515">
        <v>858345.79</v>
      </c>
      <c r="O25" s="515">
        <v>342405.31</v>
      </c>
      <c r="P25" s="515">
        <v>994121.4</v>
      </c>
    </row>
    <row r="26" spans="2:16">
      <c r="B26" s="484" t="s">
        <v>4</v>
      </c>
      <c r="C26" s="484" t="s">
        <v>3</v>
      </c>
      <c r="D26" s="484" t="s">
        <v>6</v>
      </c>
      <c r="E26" s="515">
        <v>751290.46</v>
      </c>
      <c r="F26" s="515">
        <v>352882.32</v>
      </c>
      <c r="G26" s="515">
        <v>349998.85</v>
      </c>
      <c r="H26" s="515">
        <v>173575.55</v>
      </c>
      <c r="I26" s="515">
        <v>769582.05</v>
      </c>
      <c r="J26" s="515">
        <v>275922.39</v>
      </c>
      <c r="K26" s="515">
        <v>589080.68999999994</v>
      </c>
      <c r="L26" s="515">
        <v>670822.17000000004</v>
      </c>
      <c r="M26" s="515">
        <v>810968.25</v>
      </c>
      <c r="N26" s="515">
        <v>453049.21</v>
      </c>
      <c r="O26" s="515">
        <v>190011.7</v>
      </c>
      <c r="P26" s="515">
        <v>855970.42</v>
      </c>
    </row>
    <row r="27" spans="2:16">
      <c r="B27" s="484" t="s">
        <v>4</v>
      </c>
      <c r="C27" s="484" t="s">
        <v>3</v>
      </c>
      <c r="D27" s="484" t="s">
        <v>5</v>
      </c>
      <c r="E27" s="515">
        <v>215008.83</v>
      </c>
      <c r="F27" s="515">
        <v>266459.24</v>
      </c>
      <c r="G27" s="515">
        <v>955428.47</v>
      </c>
      <c r="H27" s="515">
        <v>615641.68999999994</v>
      </c>
      <c r="I27" s="515">
        <v>132112.51999999999</v>
      </c>
      <c r="J27" s="515">
        <v>987015.39</v>
      </c>
      <c r="K27" s="515">
        <v>792240.63</v>
      </c>
      <c r="L27" s="515">
        <v>420738.3</v>
      </c>
      <c r="M27" s="515">
        <v>258262.17</v>
      </c>
      <c r="N27" s="515">
        <v>659872.72</v>
      </c>
      <c r="O27" s="515">
        <v>597054.91</v>
      </c>
      <c r="P27" s="515">
        <v>899715.44</v>
      </c>
    </row>
    <row r="28" spans="2:16">
      <c r="B28" s="484" t="s">
        <v>4</v>
      </c>
      <c r="C28" s="484" t="s">
        <v>3</v>
      </c>
      <c r="D28" s="484" t="s">
        <v>2</v>
      </c>
      <c r="E28" s="515">
        <v>786177.65</v>
      </c>
      <c r="F28" s="515">
        <v>645930.56999999995</v>
      </c>
      <c r="G28" s="515">
        <v>405672.64</v>
      </c>
      <c r="H28" s="515">
        <v>163088.26999999999</v>
      </c>
      <c r="I28" s="515">
        <v>250014.95</v>
      </c>
      <c r="J28" s="515">
        <v>749523.07</v>
      </c>
      <c r="K28" s="515">
        <v>655572.9</v>
      </c>
      <c r="L28" s="515">
        <v>445621.86</v>
      </c>
      <c r="M28" s="515">
        <v>494628.14</v>
      </c>
      <c r="N28" s="515">
        <v>118968.81</v>
      </c>
      <c r="O28" s="515">
        <v>164103.67000000001</v>
      </c>
      <c r="P28" s="515">
        <v>269958.34999999998</v>
      </c>
    </row>
  </sheetData>
  <mergeCells count="1">
    <mergeCell ref="A2:A3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9623F-F09E-4784-BD76-FCB79F5464F4}">
  <sheetPr codeName="Planilha7"/>
  <dimension ref="A1:E47"/>
  <sheetViews>
    <sheetView showGridLines="0" workbookViewId="0">
      <selection activeCell="H4" sqref="H4"/>
    </sheetView>
  </sheetViews>
  <sheetFormatPr defaultColWidth="9.28515625" defaultRowHeight="15"/>
  <cols>
    <col min="1" max="5" width="16.28515625" style="1" customWidth="1"/>
    <col min="6" max="16384" width="9.28515625" style="1"/>
  </cols>
  <sheetData>
    <row r="1" spans="1:5" ht="16.5" thickBot="1">
      <c r="A1" s="345" t="s">
        <v>34</v>
      </c>
      <c r="B1" s="345" t="s">
        <v>33</v>
      </c>
      <c r="C1" s="345" t="s">
        <v>32</v>
      </c>
      <c r="D1" s="345" t="s">
        <v>35</v>
      </c>
      <c r="E1" s="345" t="s">
        <v>36</v>
      </c>
    </row>
    <row r="2" spans="1:5">
      <c r="A2" s="9" t="s">
        <v>26</v>
      </c>
      <c r="B2" s="9" t="s">
        <v>25</v>
      </c>
      <c r="C2" s="9" t="s">
        <v>24</v>
      </c>
      <c r="D2" s="9">
        <v>15599.17</v>
      </c>
      <c r="E2" s="10">
        <v>43628</v>
      </c>
    </row>
    <row r="3" spans="1:5">
      <c r="A3" s="9" t="s">
        <v>26</v>
      </c>
      <c r="B3" s="9" t="s">
        <v>37</v>
      </c>
      <c r="C3" s="9" t="s">
        <v>38</v>
      </c>
      <c r="D3" s="9">
        <v>35253.54</v>
      </c>
      <c r="E3" s="10">
        <v>43220</v>
      </c>
    </row>
    <row r="4" spans="1:5">
      <c r="A4" s="9" t="s">
        <v>11</v>
      </c>
      <c r="B4" s="9" t="s">
        <v>39</v>
      </c>
      <c r="C4" s="9" t="s">
        <v>40</v>
      </c>
      <c r="D4" s="9">
        <v>69348.05</v>
      </c>
      <c r="E4" s="10">
        <v>42830</v>
      </c>
    </row>
    <row r="5" spans="1:5">
      <c r="A5" s="9" t="s">
        <v>41</v>
      </c>
      <c r="B5" s="9" t="s">
        <v>42</v>
      </c>
      <c r="C5" s="9" t="s">
        <v>43</v>
      </c>
      <c r="D5" s="9">
        <v>21217.03</v>
      </c>
      <c r="E5" s="10">
        <v>42737</v>
      </c>
    </row>
    <row r="6" spans="1:5">
      <c r="A6" s="9" t="s">
        <v>4</v>
      </c>
      <c r="B6" s="9" t="s">
        <v>44</v>
      </c>
      <c r="C6" s="9" t="s">
        <v>45</v>
      </c>
      <c r="D6" s="9">
        <v>55644.07</v>
      </c>
      <c r="E6" s="10">
        <v>42950</v>
      </c>
    </row>
    <row r="7" spans="1:5">
      <c r="A7" s="9" t="s">
        <v>26</v>
      </c>
      <c r="B7" s="9" t="s">
        <v>29</v>
      </c>
      <c r="C7" s="9" t="s">
        <v>31</v>
      </c>
      <c r="D7" s="9">
        <v>17700.98</v>
      </c>
      <c r="E7" s="10">
        <v>44003</v>
      </c>
    </row>
    <row r="8" spans="1:5">
      <c r="A8" s="9" t="s">
        <v>26</v>
      </c>
      <c r="B8" s="9" t="s">
        <v>46</v>
      </c>
      <c r="C8" s="9" t="s">
        <v>47</v>
      </c>
      <c r="D8" s="9">
        <v>49887.66</v>
      </c>
      <c r="E8" s="10">
        <v>43775</v>
      </c>
    </row>
    <row r="9" spans="1:5">
      <c r="A9" s="9" t="s">
        <v>26</v>
      </c>
      <c r="B9" s="9" t="s">
        <v>25</v>
      </c>
      <c r="C9" s="9" t="s">
        <v>48</v>
      </c>
      <c r="D9" s="9">
        <v>47177.18</v>
      </c>
      <c r="E9" s="10">
        <v>42992</v>
      </c>
    </row>
    <row r="10" spans="1:5">
      <c r="A10" s="9" t="s">
        <v>4</v>
      </c>
      <c r="B10" s="9" t="s">
        <v>44</v>
      </c>
      <c r="C10" s="9" t="s">
        <v>49</v>
      </c>
      <c r="D10" s="9">
        <v>53177.73</v>
      </c>
      <c r="E10" s="10">
        <v>42811</v>
      </c>
    </row>
    <row r="11" spans="1:5">
      <c r="A11" s="9" t="s">
        <v>11</v>
      </c>
      <c r="B11" s="9" t="s">
        <v>39</v>
      </c>
      <c r="C11" s="9" t="s">
        <v>50</v>
      </c>
      <c r="D11" s="9">
        <v>31184.7</v>
      </c>
      <c r="E11" s="10">
        <v>43461</v>
      </c>
    </row>
    <row r="12" spans="1:5">
      <c r="A12" s="9" t="s">
        <v>26</v>
      </c>
      <c r="B12" s="9" t="s">
        <v>37</v>
      </c>
      <c r="C12" s="9" t="s">
        <v>51</v>
      </c>
      <c r="D12" s="9">
        <v>25965.62</v>
      </c>
      <c r="E12" s="10">
        <v>42880</v>
      </c>
    </row>
    <row r="13" spans="1:5">
      <c r="A13" s="9" t="s">
        <v>11</v>
      </c>
      <c r="B13" s="9" t="s">
        <v>52</v>
      </c>
      <c r="C13" s="9" t="s">
        <v>53</v>
      </c>
      <c r="D13" s="9">
        <v>11922.23</v>
      </c>
      <c r="E13" s="10">
        <v>43823</v>
      </c>
    </row>
    <row r="14" spans="1:5">
      <c r="A14" s="9" t="s">
        <v>4</v>
      </c>
      <c r="B14" s="9" t="s">
        <v>3</v>
      </c>
      <c r="C14" s="9" t="s">
        <v>54</v>
      </c>
      <c r="D14" s="9">
        <v>30755.61</v>
      </c>
      <c r="E14" s="10">
        <v>44075</v>
      </c>
    </row>
    <row r="15" spans="1:5">
      <c r="A15" s="9" t="s">
        <v>41</v>
      </c>
      <c r="B15" s="9" t="s">
        <v>42</v>
      </c>
      <c r="C15" s="9" t="s">
        <v>55</v>
      </c>
      <c r="D15" s="9">
        <v>21309.78</v>
      </c>
      <c r="E15" s="10">
        <v>42808</v>
      </c>
    </row>
    <row r="16" spans="1:5">
      <c r="A16" s="9" t="s">
        <v>4</v>
      </c>
      <c r="B16" s="9" t="s">
        <v>56</v>
      </c>
      <c r="C16" s="9" t="s">
        <v>57</v>
      </c>
      <c r="D16" s="9">
        <v>56111.42</v>
      </c>
      <c r="E16" s="10">
        <v>42743</v>
      </c>
    </row>
    <row r="17" spans="1:5">
      <c r="A17" s="9" t="s">
        <v>4</v>
      </c>
      <c r="B17" s="9" t="s">
        <v>3</v>
      </c>
      <c r="C17" s="9" t="s">
        <v>58</v>
      </c>
      <c r="D17" s="9">
        <v>14387.55</v>
      </c>
      <c r="E17" s="10">
        <v>42972</v>
      </c>
    </row>
    <row r="18" spans="1:5">
      <c r="A18" s="9" t="s">
        <v>26</v>
      </c>
      <c r="B18" s="9" t="s">
        <v>37</v>
      </c>
      <c r="C18" s="9" t="s">
        <v>59</v>
      </c>
      <c r="D18" s="9">
        <v>30561.91</v>
      </c>
      <c r="E18" s="10">
        <v>42829</v>
      </c>
    </row>
    <row r="19" spans="1:5">
      <c r="A19" s="9" t="s">
        <v>4</v>
      </c>
      <c r="B19" s="9" t="s">
        <v>44</v>
      </c>
      <c r="C19" s="9" t="s">
        <v>60</v>
      </c>
      <c r="D19" s="9">
        <v>46562.21</v>
      </c>
      <c r="E19" s="10">
        <v>43081</v>
      </c>
    </row>
    <row r="20" spans="1:5">
      <c r="A20" s="9" t="s">
        <v>18</v>
      </c>
      <c r="B20" s="9" t="s">
        <v>61</v>
      </c>
      <c r="C20" s="9" t="s">
        <v>62</v>
      </c>
      <c r="D20" s="9">
        <v>79347.350000000006</v>
      </c>
      <c r="E20" s="10">
        <v>43604</v>
      </c>
    </row>
    <row r="21" spans="1:5">
      <c r="A21" s="9" t="s">
        <v>4</v>
      </c>
      <c r="B21" s="9" t="s">
        <v>3</v>
      </c>
      <c r="C21" s="9" t="s">
        <v>63</v>
      </c>
      <c r="D21" s="9">
        <v>48471.66</v>
      </c>
      <c r="E21" s="10">
        <v>44007</v>
      </c>
    </row>
    <row r="22" spans="1:5">
      <c r="A22" s="9" t="s">
        <v>26</v>
      </c>
      <c r="B22" s="9" t="s">
        <v>25</v>
      </c>
      <c r="C22" s="9" t="s">
        <v>64</v>
      </c>
      <c r="D22" s="9">
        <v>31785.74</v>
      </c>
      <c r="E22" s="10">
        <v>43557</v>
      </c>
    </row>
    <row r="23" spans="1:5">
      <c r="A23" s="9" t="s">
        <v>4</v>
      </c>
      <c r="B23" s="9" t="s">
        <v>56</v>
      </c>
      <c r="C23" s="9" t="s">
        <v>65</v>
      </c>
      <c r="D23" s="9">
        <v>94272.54</v>
      </c>
      <c r="E23" s="10">
        <v>43917</v>
      </c>
    </row>
    <row r="24" spans="1:5">
      <c r="A24" s="9" t="s">
        <v>18</v>
      </c>
      <c r="B24" s="9" t="s">
        <v>17</v>
      </c>
      <c r="C24" s="9" t="s">
        <v>66</v>
      </c>
      <c r="D24" s="9">
        <v>82925.960000000006</v>
      </c>
      <c r="E24" s="10">
        <v>42948</v>
      </c>
    </row>
    <row r="25" spans="1:5">
      <c r="A25" s="9" t="s">
        <v>18</v>
      </c>
      <c r="B25" s="9" t="s">
        <v>61</v>
      </c>
      <c r="C25" s="9" t="s">
        <v>67</v>
      </c>
      <c r="D25" s="9">
        <v>12933.82</v>
      </c>
      <c r="E25" s="10">
        <v>43038</v>
      </c>
    </row>
    <row r="26" spans="1:5">
      <c r="A26" s="9" t="s">
        <v>4</v>
      </c>
      <c r="B26" s="9" t="s">
        <v>44</v>
      </c>
      <c r="C26" s="9" t="s">
        <v>68</v>
      </c>
      <c r="D26" s="9">
        <v>42059.56</v>
      </c>
      <c r="E26" s="10">
        <v>43591</v>
      </c>
    </row>
    <row r="27" spans="1:5">
      <c r="A27" s="9" t="s">
        <v>18</v>
      </c>
      <c r="B27" s="9" t="s">
        <v>61</v>
      </c>
      <c r="C27" s="9" t="s">
        <v>69</v>
      </c>
      <c r="D27" s="9">
        <v>92181.2</v>
      </c>
      <c r="E27" s="10">
        <v>43815</v>
      </c>
    </row>
    <row r="28" spans="1:5">
      <c r="A28" s="9" t="s">
        <v>4</v>
      </c>
      <c r="B28" s="9" t="s">
        <v>3</v>
      </c>
      <c r="C28" s="9" t="s">
        <v>70</v>
      </c>
      <c r="D28" s="9">
        <v>27646.85</v>
      </c>
      <c r="E28" s="10">
        <v>42878</v>
      </c>
    </row>
    <row r="29" spans="1:5">
      <c r="A29" s="9" t="s">
        <v>26</v>
      </c>
      <c r="B29" s="9" t="s">
        <v>46</v>
      </c>
      <c r="C29" s="9" t="s">
        <v>71</v>
      </c>
      <c r="D29" s="9">
        <v>65239.01</v>
      </c>
      <c r="E29" s="10">
        <v>42742</v>
      </c>
    </row>
    <row r="30" spans="1:5">
      <c r="A30" s="9" t="s">
        <v>41</v>
      </c>
      <c r="B30" s="9" t="s">
        <v>72</v>
      </c>
      <c r="C30" s="9" t="s">
        <v>73</v>
      </c>
      <c r="D30" s="9">
        <v>35072.03</v>
      </c>
      <c r="E30" s="10">
        <v>43831</v>
      </c>
    </row>
    <row r="31" spans="1:5">
      <c r="A31" s="9" t="s">
        <v>4</v>
      </c>
      <c r="B31" s="9" t="s">
        <v>3</v>
      </c>
      <c r="C31" s="9" t="s">
        <v>74</v>
      </c>
      <c r="D31" s="9">
        <v>14967.51</v>
      </c>
      <c r="E31" s="10">
        <v>43244</v>
      </c>
    </row>
    <row r="32" spans="1:5">
      <c r="A32" s="9" t="s">
        <v>18</v>
      </c>
      <c r="B32" s="9" t="s">
        <v>75</v>
      </c>
      <c r="C32" s="9" t="s">
        <v>76</v>
      </c>
      <c r="D32" s="9">
        <v>22277.79</v>
      </c>
      <c r="E32" s="10">
        <v>43679</v>
      </c>
    </row>
    <row r="33" spans="1:5">
      <c r="A33" s="9" t="s">
        <v>18</v>
      </c>
      <c r="B33" s="9" t="s">
        <v>77</v>
      </c>
      <c r="C33" s="9" t="s">
        <v>78</v>
      </c>
      <c r="D33" s="9">
        <v>43446.46</v>
      </c>
      <c r="E33" s="10">
        <v>43768</v>
      </c>
    </row>
    <row r="34" spans="1:5">
      <c r="A34" s="9" t="s">
        <v>11</v>
      </c>
      <c r="B34" s="9" t="s">
        <v>39</v>
      </c>
      <c r="C34" s="9" t="s">
        <v>79</v>
      </c>
      <c r="D34" s="9">
        <v>82552.320000000007</v>
      </c>
      <c r="E34" s="10">
        <v>42744</v>
      </c>
    </row>
    <row r="35" spans="1:5">
      <c r="A35" s="9" t="s">
        <v>11</v>
      </c>
      <c r="B35" s="9" t="s">
        <v>52</v>
      </c>
      <c r="C35" s="9" t="s">
        <v>80</v>
      </c>
      <c r="D35" s="9">
        <v>19164.29</v>
      </c>
      <c r="E35" s="10">
        <v>43282</v>
      </c>
    </row>
    <row r="36" spans="1:5">
      <c r="A36" s="9" t="s">
        <v>41</v>
      </c>
      <c r="B36" s="9" t="s">
        <v>72</v>
      </c>
      <c r="C36" s="9" t="s">
        <v>81</v>
      </c>
      <c r="D36" s="9">
        <v>72123.360000000001</v>
      </c>
      <c r="E36" s="10">
        <v>42879</v>
      </c>
    </row>
    <row r="37" spans="1:5">
      <c r="A37" s="9" t="s">
        <v>18</v>
      </c>
      <c r="B37" s="9" t="s">
        <v>75</v>
      </c>
      <c r="C37" s="9" t="s">
        <v>82</v>
      </c>
      <c r="D37" s="9">
        <v>34574.68</v>
      </c>
      <c r="E37" s="10">
        <v>42772</v>
      </c>
    </row>
    <row r="38" spans="1:5">
      <c r="A38" s="9" t="s">
        <v>18</v>
      </c>
      <c r="B38" s="9" t="s">
        <v>77</v>
      </c>
      <c r="C38" s="9" t="s">
        <v>83</v>
      </c>
      <c r="D38" s="9">
        <v>34345.72</v>
      </c>
      <c r="E38" s="10">
        <v>42802</v>
      </c>
    </row>
    <row r="39" spans="1:5">
      <c r="A39" s="9" t="s">
        <v>41</v>
      </c>
      <c r="B39" s="9" t="s">
        <v>84</v>
      </c>
      <c r="C39" s="9" t="s">
        <v>85</v>
      </c>
      <c r="D39" s="9">
        <v>67207.75</v>
      </c>
      <c r="E39" s="10">
        <v>43159</v>
      </c>
    </row>
    <row r="40" spans="1:5">
      <c r="A40" s="9" t="s">
        <v>11</v>
      </c>
      <c r="B40" s="9" t="s">
        <v>52</v>
      </c>
      <c r="C40" s="9" t="s">
        <v>86</v>
      </c>
      <c r="D40" s="9">
        <v>64022.1</v>
      </c>
      <c r="E40" s="10">
        <v>42993</v>
      </c>
    </row>
    <row r="41" spans="1:5">
      <c r="A41" s="9" t="s">
        <v>18</v>
      </c>
      <c r="B41" s="9" t="s">
        <v>17</v>
      </c>
      <c r="C41" s="9" t="s">
        <v>87</v>
      </c>
      <c r="D41" s="9">
        <v>13005.05</v>
      </c>
      <c r="E41" s="10">
        <v>43383</v>
      </c>
    </row>
    <row r="42" spans="1:5">
      <c r="A42" s="9" t="s">
        <v>41</v>
      </c>
      <c r="B42" s="9" t="s">
        <v>42</v>
      </c>
      <c r="C42" s="9" t="s">
        <v>88</v>
      </c>
      <c r="D42" s="9">
        <v>48730.12</v>
      </c>
      <c r="E42" s="10">
        <v>40268</v>
      </c>
    </row>
    <row r="43" spans="1:5">
      <c r="A43" s="9" t="s">
        <v>11</v>
      </c>
      <c r="B43" s="9" t="s">
        <v>39</v>
      </c>
      <c r="C43" s="9" t="s">
        <v>89</v>
      </c>
      <c r="D43" s="9">
        <v>54931.61</v>
      </c>
      <c r="E43" s="10">
        <v>43008</v>
      </c>
    </row>
    <row r="44" spans="1:5">
      <c r="A44" s="9" t="s">
        <v>4</v>
      </c>
      <c r="B44" s="9" t="s">
        <v>44</v>
      </c>
      <c r="C44" s="9" t="s">
        <v>90</v>
      </c>
      <c r="D44" s="9">
        <v>68510.320000000007</v>
      </c>
      <c r="E44" s="10">
        <v>42960</v>
      </c>
    </row>
    <row r="45" spans="1:5">
      <c r="A45" s="9" t="s">
        <v>11</v>
      </c>
      <c r="B45" s="9" t="s">
        <v>52</v>
      </c>
      <c r="C45" s="9" t="s">
        <v>91</v>
      </c>
      <c r="D45" s="9">
        <v>99903.5</v>
      </c>
      <c r="E45" s="10">
        <v>43718</v>
      </c>
    </row>
    <row r="46" spans="1:5">
      <c r="A46" s="9" t="s">
        <v>11</v>
      </c>
      <c r="B46" s="9" t="s">
        <v>39</v>
      </c>
      <c r="C46" s="9" t="s">
        <v>92</v>
      </c>
      <c r="D46" s="9">
        <v>95434.16</v>
      </c>
      <c r="E46" s="10">
        <v>43241</v>
      </c>
    </row>
    <row r="47" spans="1:5">
      <c r="A47" s="9" t="s">
        <v>26</v>
      </c>
      <c r="B47" s="9" t="s">
        <v>29</v>
      </c>
      <c r="C47" s="9" t="s">
        <v>28</v>
      </c>
      <c r="D47" s="9">
        <v>28420.62</v>
      </c>
      <c r="E47" s="10">
        <v>43172</v>
      </c>
    </row>
  </sheetData>
  <conditionalFormatting sqref="D2:D47">
    <cfRule type="iconSet" priority="1">
      <iconSet iconSet="3Arrows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FD818-4679-4EC8-9D86-9B2DADF44AC5}">
  <sheetPr codeName="Planilha8"/>
  <dimension ref="A4:D19"/>
  <sheetViews>
    <sheetView showGridLines="0" workbookViewId="0">
      <selection activeCell="F6" sqref="F6"/>
    </sheetView>
  </sheetViews>
  <sheetFormatPr defaultColWidth="9.28515625" defaultRowHeight="15"/>
  <cols>
    <col min="1" max="1" width="26.7109375" style="1" bestFit="1" customWidth="1"/>
    <col min="2" max="2" width="16" style="1" customWidth="1"/>
    <col min="3" max="3" width="12.28515625" style="1" customWidth="1"/>
    <col min="4" max="4" width="13.7109375" style="1" customWidth="1"/>
    <col min="5" max="16384" width="9.28515625" style="1"/>
  </cols>
  <sheetData>
    <row r="4" spans="1:4" ht="15.75" thickBot="1"/>
    <row r="5" spans="1:4" ht="16.5" thickBot="1">
      <c r="A5" s="345" t="s">
        <v>93</v>
      </c>
      <c r="B5" s="345" t="s">
        <v>94</v>
      </c>
      <c r="C5" s="345" t="s">
        <v>95</v>
      </c>
      <c r="D5" s="345" t="s">
        <v>33</v>
      </c>
    </row>
    <row r="6" spans="1:4">
      <c r="A6" s="9" t="s">
        <v>96</v>
      </c>
      <c r="B6" s="9">
        <v>9897406.1999999993</v>
      </c>
      <c r="C6" s="9" t="s">
        <v>4</v>
      </c>
      <c r="D6" s="9" t="s">
        <v>3</v>
      </c>
    </row>
    <row r="7" spans="1:4">
      <c r="A7" s="9" t="s">
        <v>97</v>
      </c>
      <c r="B7" s="9">
        <v>3555701.16</v>
      </c>
      <c r="C7" s="9" t="s">
        <v>18</v>
      </c>
      <c r="D7" s="9" t="s">
        <v>61</v>
      </c>
    </row>
    <row r="8" spans="1:4">
      <c r="A8" s="9" t="s">
        <v>98</v>
      </c>
      <c r="B8" s="9">
        <v>2482624.8199999998</v>
      </c>
      <c r="C8" s="9" t="s">
        <v>11</v>
      </c>
      <c r="D8" s="9" t="s">
        <v>99</v>
      </c>
    </row>
    <row r="9" spans="1:4">
      <c r="A9" s="9" t="s">
        <v>100</v>
      </c>
      <c r="B9" s="9">
        <v>9321750.8200000003</v>
      </c>
      <c r="C9" s="9" t="s">
        <v>11</v>
      </c>
      <c r="D9" s="9" t="s">
        <v>39</v>
      </c>
    </row>
    <row r="10" spans="1:4">
      <c r="A10" s="9" t="s">
        <v>101</v>
      </c>
      <c r="B10" s="9">
        <v>9238304.1799999997</v>
      </c>
      <c r="C10" s="9" t="s">
        <v>11</v>
      </c>
      <c r="D10" s="9" t="s">
        <v>39</v>
      </c>
    </row>
    <row r="11" spans="1:4">
      <c r="A11" s="9" t="s">
        <v>102</v>
      </c>
      <c r="B11" s="9">
        <v>7207150.0700000003</v>
      </c>
      <c r="C11" s="9" t="s">
        <v>4</v>
      </c>
      <c r="D11" s="9" t="s">
        <v>56</v>
      </c>
    </row>
    <row r="12" spans="1:4">
      <c r="A12" s="9" t="s">
        <v>103</v>
      </c>
      <c r="B12" s="9">
        <v>6916282.4699999997</v>
      </c>
      <c r="C12" s="9" t="s">
        <v>18</v>
      </c>
      <c r="D12" s="9" t="s">
        <v>104</v>
      </c>
    </row>
    <row r="13" spans="1:4">
      <c r="A13" s="9" t="s">
        <v>105</v>
      </c>
      <c r="B13" s="9">
        <v>6967837.8799999999</v>
      </c>
      <c r="C13" s="9" t="s">
        <v>18</v>
      </c>
      <c r="D13" s="9" t="s">
        <v>77</v>
      </c>
    </row>
    <row r="14" spans="1:4">
      <c r="A14" s="9" t="s">
        <v>106</v>
      </c>
      <c r="B14" s="9">
        <v>8780862.5600000005</v>
      </c>
      <c r="C14" s="9" t="s">
        <v>4</v>
      </c>
      <c r="D14" s="9" t="s">
        <v>56</v>
      </c>
    </row>
    <row r="15" spans="1:4">
      <c r="A15" s="9" t="s">
        <v>107</v>
      </c>
      <c r="B15" s="9">
        <v>3941882.23</v>
      </c>
      <c r="C15" s="9" t="s">
        <v>26</v>
      </c>
      <c r="D15" s="9" t="s">
        <v>25</v>
      </c>
    </row>
    <row r="16" spans="1:4">
      <c r="A16" s="9" t="s">
        <v>108</v>
      </c>
      <c r="B16" s="9">
        <v>5337039.3499999996</v>
      </c>
      <c r="C16" s="9" t="s">
        <v>18</v>
      </c>
      <c r="D16" s="9" t="s">
        <v>17</v>
      </c>
    </row>
    <row r="17" spans="1:4">
      <c r="A17" s="9" t="s">
        <v>109</v>
      </c>
      <c r="B17" s="9">
        <v>3891730.97</v>
      </c>
      <c r="C17" s="9" t="s">
        <v>4</v>
      </c>
      <c r="D17" s="9" t="s">
        <v>56</v>
      </c>
    </row>
    <row r="18" spans="1:4">
      <c r="A18" s="9" t="s">
        <v>110</v>
      </c>
      <c r="B18" s="9">
        <v>1906771.12</v>
      </c>
      <c r="C18" s="9" t="s">
        <v>18</v>
      </c>
      <c r="D18" s="9" t="s">
        <v>111</v>
      </c>
    </row>
    <row r="19" spans="1:4">
      <c r="A19" s="9" t="s">
        <v>112</v>
      </c>
      <c r="B19" s="9">
        <v>4862678.3</v>
      </c>
      <c r="C19" s="9" t="s">
        <v>41</v>
      </c>
      <c r="D19" s="9" t="s">
        <v>113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Y E A A B Q S w M E F A A C A A g A e F O v W L Z P V M m k A A A A 9 g A A A B I A H A B D b 2 5 m a W c v U G F j a 2 F n Z S 5 4 b W w g o h g A K K A U A A A A A A A A A A A A A A A A A A A A A A A A A A A A h Y 9 B D o I w F E S v Q r q n L T U m h H x K o l t J j C b G b V M q N E I h t F j u 5 s I j e Q U x i r p z O W / e Y u Z + v U E 2 N n V w U b 3 V r U l R h C k K l J F t o U 2 Z o s G d w h h l H L Z C n k W p g k k 2 N h l t k a L K u S 4 h x H u P / Q K 3 f U k Y p R E 5 5 p u 9 r F Q j 0 E f W / + V Q G + u E k Q p x O L z G c I Y j F m O 2 Z J g C m S H k 2 n w F N u 1 9 t j 8 Q 1 k P t h l 7 x z o W r H Z A 5 A n l / 4 A 9 Q S w M E F A A C A A g A e F O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h T r 1 j a z Z L i s A E A A G I G A A A T A B w A R m 9 y b X V s Y X M v U 2 V j d G l v b j E u b S C i G A A o o B Q A A A A A A A A A A A A A A A A A A A A A A A A A A A D t V E 2 L 2 z A Q v Q f y H w b t x Q H X J G 7 p 9 g M f s s 6 G 5 r A 0 N G k v c Q 4 T e 5 I V l T W u p C y 7 h P y Y n g q F / o r 8 s c p x N g t t e i g t P S z V R T D z N L z 3 9 B h L u Z O s Y d L c v d f t V r t l r 9 F Q A W d i i g t F 3 W 4 P g j G u C M 4 7 A h J Q 5 N o t 8 G f I 2 p E v j I t l t E f a Y C g V R W l d 1 8 4 G I n 2 V v b d k b H Y l c 8 P Z g O x H x 1 V 2 e Z u T g i f w j p Z s S s z 6 5 t N a 3 r C F y x I u D O q c s 9 5 5 B K O y Y u M w R 4 b x Y O j x v r 1 o 2 h N U u 8 9 G M l z t v m l Z M s T d 3 s u o K p a i E 8 L M P 1 R U e g p Y a 0 p E L 3 o q 5 p 2 w Y X 3 U l D Q C N r N R k R y V i v l 2 N k C H 8 w P 6 T K S 4 o N 0 X V N e e 3 9 h w y T e y Y F s b s X 8 T 7 W u O 3 h A W X m l w P 8 j T O H T 6 S k 1 y V G h s 4 s y a j k S 8 v b J i 6 C t H B g t + m D j 1 G m 3 t T M p q X e r p X e W d / S W R c L M R f c 0 i h J F 2 z 5 9 F N X w b w k b U M q B A + C B X u 6 8 6 l + g h z j d 9 z T W I H 1 3 0 g H R t D O n 8 r h m z 7 b R b U p + m e z I p 8 S E p L x 5 R U u K T S Y n / V l L i f 5 q U 9 O L t z 0 l J 0 a z 4 P h 2 O b t 3 v f / z D i o A g f k S f / 3 9 N / O m a + A 5 Q S w E C L Q A U A A I A C A B 4 U 6 9 Y t k 9 U y a Q A A A D 2 A A A A E g A A A A A A A A A A A A A A A A A A A A A A Q 2 9 u Z m l n L 1 B h Y 2 t h Z 2 U u e G 1 s U E s B A i 0 A F A A C A A g A e F O v W A / K 6 a u k A A A A 6 Q A A A B M A A A A A A A A A A A A A A A A A 8 A A A A F t D b 2 5 0 Z W 5 0 X 1 R 5 c G V z X S 5 4 b W x Q S w E C L Q A U A A I A C A B 4 U 6 9 Y 2 s 2 S 4 r A B A A B i B g A A E w A A A A A A A A A A A A A A A A D h A Q A A R m 9 y b X V s Y X M v U 2 V j d G l v b j E u b V B L B Q Y A A A A A A w A D A M I A A A D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2 H Q A A A A A A A F Q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N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Z j V j Z D U z M C 1 l Y j F l L T R l N m I t O T E w M y 1 j N 2 Q 1 N z A 4 N T M 3 N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V U M T M 6 M j Y 6 M j Y u O T M 3 N j U x O F o i I C 8 + P E V u d H J 5 I F R 5 c G U 9 I k Z p b G x D b 2 x 1 b W 5 U e X B l c y I g V m F s d W U 9 I n N B d 2 t S I i A v P j x F b n R y e S B U e X B l P S J G a W x s Q 2 9 s d W 1 u T m F t Z X M i I F Z h b H V l P S J z W y Z x d W 9 0 O 0 F u b y Z x d W 9 0 O y w m c X V v d D t E Y X R h I G R h I F Z p Z 8 O q b m N p Y S Z x d W 9 0 O y w m c X V v d D t T Y W z D o X J p b y B N w 6 1 u a W 1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N y k v V G l w b y B B b H R l c m F k b y 5 7 Q W 5 v L D B 9 J n F 1 b 3 Q 7 L C Z x d W 9 0 O 1 N l Y 3 R p b 2 4 x L 1 R h Y m x l M D A x I C h Q Y W d l I D c p L 1 R p c G 8 g Q W x 0 Z X J h Z G 8 u e 0 R h d G E g Z G E g V m l n w 6 p u Y 2 l h L D F 9 J n F 1 b 3 Q 7 L C Z x d W 9 0 O 1 N l Y 3 R p b 2 4 x L 1 R h Y m x l M D A x I C h Q Y W d l I D c p L 1 R p c G 8 g Q W x 0 Z X J h Z G 8 u e 1 N h b M O h c m l v I E 3 D r W 5 p b W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w M D E g K F B h Z 2 U g N y k v V G l w b y B B b H R l c m F k b y 5 7 Q W 5 v L D B 9 J n F 1 b 3 Q 7 L C Z x d W 9 0 O 1 N l Y 3 R p b 2 4 x L 1 R h Y m x l M D A x I C h Q Y W d l I D c p L 1 R p c G 8 g Q W x 0 Z X J h Z G 8 u e 0 R h d G E g Z G E g V m l n w 6 p u Y 2 l h L D F 9 J n F 1 b 3 Q 7 L C Z x d W 9 0 O 1 N l Y 3 R p b 2 4 x L 1 R h Y m x l M D A x I C h Q Y W d l I D c p L 1 R p c G 8 g Q W x 0 Z X J h Z G 8 u e 1 N h b M O h c m l v I E 3 D r W 5 p b W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3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3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3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c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4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N l M z J l Z G R l L W R i N D Q t N D d k M S 1 i N W F h L T c x Z m J j Y W N h N m I z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N V Q x M z o y N j o y N i 4 5 M z c 2 N T E 4 W i I g L z 4 8 R W 5 0 c n k g V H l w Z T 0 i R m l s b E N v b H V t b l R 5 c G V z I i B W Y W x 1 Z T 0 i c 0 F 3 W T 0 i I C 8 + P E V u d H J 5 I F R 5 c G U 9 I k Z p b G x D b 2 x 1 b W 5 O Y W 1 l c y I g V m F s d W U 9 I n N b J n F 1 b 3 Q 7 Q 0 J P J n F 1 b 3 Q 7 L C Z x d W 9 0 O 0 N h c m d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O C k v V G l w b y B B b H R l c m F k b y 5 7 Q 0 J P L D B 9 J n F 1 b 3 Q 7 L C Z x d W 9 0 O 1 N l Y 3 R p b 2 4 x L 1 R h Y m x l M D A y I C h Q Y W d l I D g p L 1 R p c G 8 g Q W x 0 Z X J h Z G 8 u e 0 N h c m d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D A y I C h Q Y W d l I D g p L 1 R p c G 8 g Q W x 0 Z X J h Z G 8 u e 0 N C T y w w f S Z x d W 9 0 O y w m c X V v d D t T Z W N 0 a W 9 u M S 9 U Y W J s Z T A w M i A o U G F n Z S A 4 K S 9 U a X B v I E F s d G V y Y W R v L n t D Y X J n b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I l M j A o U G F n Z S U y M D g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g p L 1 R h Y m x l M D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g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O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c p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J j O T A 1 O W Q t N m U z Z C 0 0 M T I 5 L W E 3 Z D I t M z R m Z G Q x Y m J k N j E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B E R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N V Q x M z o y N z o x O C 4 z M z E w N j A 5 W i I g L z 4 8 R W 5 0 c n k g V H l w Z T 0 i R m l s b E N v b H V t b l R 5 c G V z I i B W Y W x 1 Z T 0 i c 0 F 3 a 1 I i I C 8 + P E V u d H J 5 I F R 5 c G U 9 I k Z p b G x D b 2 x 1 b W 5 O Y W 1 l c y I g V m F s d W U 9 I n N b J n F 1 b 3 Q 7 Q W 5 v J n F 1 b 3 Q 7 L C Z x d W 9 0 O 0 R h d G E g Z G E g V m l n w 6 p u Y 2 l h J n F 1 b 3 Q 7 L C Z x d W 9 0 O 1 N h b M O h c m l v I E 3 D r W 5 p b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3 K S A o M i k v Q X V 0 b 1 J l b W 9 2 Z W R D b 2 x 1 b W 5 z M S 5 7 Q W 5 v L D B 9 J n F 1 b 3 Q 7 L C Z x d W 9 0 O 1 N l Y 3 R p b 2 4 x L 1 R h Y m x l M D A x I C h Q Y W d l I D c p I C g y K S 9 B d X R v U m V t b 3 Z l Z E N v b H V t b n M x L n t E Y X R h I G R h I F Z p Z 8 O q b m N p Y S w x f S Z x d W 9 0 O y w m c X V v d D t T Z W N 0 a W 9 u M S 9 U Y W J s Z T A w M S A o U G F n Z S A 3 K S A o M i k v Q X V 0 b 1 J l b W 9 2 Z W R D b 2 x 1 b W 5 z M S 5 7 U 2 F s w 6 F y a W 8 g T c O t b m l t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A w M S A o U G F n Z S A 3 K S A o M i k v Q X V 0 b 1 J l b W 9 2 Z W R D b 2 x 1 b W 5 z M S 5 7 Q W 5 v L D B 9 J n F 1 b 3 Q 7 L C Z x d W 9 0 O 1 N l Y 3 R p b 2 4 x L 1 R h Y m x l M D A x I C h Q Y W d l I D c p I C g y K S 9 B d X R v U m V t b 3 Z l Z E N v b H V t b n M x L n t E Y X R h I G R h I F Z p Z 8 O q b m N p Y S w x f S Z x d W 9 0 O y w m c X V v d D t T Z W N 0 a W 9 u M S 9 U Y W J s Z T A w M S A o U G F n Z S A 3 K S A o M i k v Q X V 0 b 1 J l b W 9 2 Z W R D b 2 x 1 b W 5 z M S 5 7 U 2 F s w 6 F y a W 8 g T c O t b m l t b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c p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c p J T I w K D I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c p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N y k l M j A o M i k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y 2 E j 9 y R r p I k X K q B H Y 8 V f Y A A A A A A g A A A A A A E G Y A A A A B A A A g A A A A J r Q V k Z S v L U d p 5 H v x 7 F 4 c M 5 D Q V o Z n F L W j 3 3 C n l k 8 s C K E A A A A A D o A A A A A C A A A g A A A A i o W Y 6 + K u E 8 L O u E t 5 q P b U w Y E Q g 6 t s v 1 S 2 f e F b Q h l k M a x Q A A A A 9 0 9 8 m 9 F g H J n q z g q j p G N X B p a u D S 8 R d c G 7 + S e 0 9 K R V E G k k 2 h 5 S r r c M h Z R J j X X y h 2 B z j k s R p p E s B q t b V 9 A C F E C n a e S 1 g C E I b N t / g z u 0 2 R 4 J U X l A A A A A 8 8 Y x g a F N e P d v b f M 8 x h R q 8 Y X C G v x g 3 I T E c H s j W L Z X S F H z 7 r M x S 8 Q b 5 3 r 4 s t 1 F V I G h 2 7 W s 5 k P / L e o 7 8 L G O C + P y M w = = < / D a t a M a s h u p > 
</file>

<file path=customXml/itemProps1.xml><?xml version="1.0" encoding="utf-8"?>
<ds:datastoreItem xmlns:ds="http://schemas.openxmlformats.org/officeDocument/2006/customXml" ds:itemID="{EF3C37DA-DF20-4A57-A031-F968B6E8A5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65</vt:i4>
      </vt:variant>
      <vt:variant>
        <vt:lpstr>Intervalos Nomeados</vt:lpstr>
      </vt:variant>
      <vt:variant>
        <vt:i4>6</vt:i4>
      </vt:variant>
    </vt:vector>
  </HeadingPairs>
  <TitlesOfParts>
    <vt:vector size="71" baseType="lpstr">
      <vt:lpstr>Apresentação Módulo</vt:lpstr>
      <vt:lpstr>Área de Trabalho</vt:lpstr>
      <vt:lpstr>Movimentação entre Intervalos</vt:lpstr>
      <vt:lpstr>1ª Tabela</vt:lpstr>
      <vt:lpstr>Formatação Numérica</vt:lpstr>
      <vt:lpstr>Personalizar</vt:lpstr>
      <vt:lpstr>Seleção de Intervalos</vt:lpstr>
      <vt:lpstr>Classificar e Filtrar</vt:lpstr>
      <vt:lpstr>Substituir Valores</vt:lpstr>
      <vt:lpstr>Preenchimento</vt:lpstr>
      <vt:lpstr>Fórmulas e Funções</vt:lpstr>
      <vt:lpstr>Fórmulas Matemáticas</vt:lpstr>
      <vt:lpstr>Atividade Fórmulas Matemáticas </vt:lpstr>
      <vt:lpstr>Atividade Fórmulas Matemática</vt:lpstr>
      <vt:lpstr>Referências</vt:lpstr>
      <vt:lpstr>Atividade Referências 1</vt:lpstr>
      <vt:lpstr>Atividade Referências 2</vt:lpstr>
      <vt:lpstr>Fórmulas Data</vt:lpstr>
      <vt:lpstr>Atividade Fórmulas Data 1</vt:lpstr>
      <vt:lpstr>Atividade Fórmulas Data 2</vt:lpstr>
      <vt:lpstr>Funções Matemáticas</vt:lpstr>
      <vt:lpstr>Atividade Funções Matemáticas 1</vt:lpstr>
      <vt:lpstr>Atividade Funções Matemáticas 2</vt:lpstr>
      <vt:lpstr>Funções Estatística 1.0</vt:lpstr>
      <vt:lpstr>1ª Atividade Estatística 1.0</vt:lpstr>
      <vt:lpstr>2ª Atividade Estatística 1.0</vt:lpstr>
      <vt:lpstr>3ª Atividade Estatística 1.0</vt:lpstr>
      <vt:lpstr>Base Vendas</vt:lpstr>
      <vt:lpstr>Função SE()</vt:lpstr>
      <vt:lpstr>Atividade Função SE() 1</vt:lpstr>
      <vt:lpstr>Atividade Função SE() 2</vt:lpstr>
      <vt:lpstr>Formatação Condicional</vt:lpstr>
      <vt:lpstr>Ativ Formatação Condicional 1</vt:lpstr>
      <vt:lpstr>Ativ Formatação Condicional 2</vt:lpstr>
      <vt:lpstr>Tabela</vt:lpstr>
      <vt:lpstr>Atualização</vt:lpstr>
      <vt:lpstr>Texto Delimitado</vt:lpstr>
      <vt:lpstr>CSV</vt:lpstr>
      <vt:lpstr>Pasta</vt:lpstr>
      <vt:lpstr>XML</vt:lpstr>
      <vt:lpstr>Imagem</vt:lpstr>
      <vt:lpstr>PDF</vt:lpstr>
      <vt:lpstr>Funções Texto</vt:lpstr>
      <vt:lpstr>Atividade Funções Texto 1</vt:lpstr>
      <vt:lpstr>Atividade Funções Texto 2</vt:lpstr>
      <vt:lpstr>Atividade Funções Texto 3</vt:lpstr>
      <vt:lpstr>Funções de Data e Hora.</vt:lpstr>
      <vt:lpstr>Funções de Data e Hora</vt:lpstr>
      <vt:lpstr>DATAM</vt:lpstr>
      <vt:lpstr>Dias úteis</vt:lpstr>
      <vt:lpstr>Ativ Fun de Data e Hora 1</vt:lpstr>
      <vt:lpstr>Ativ Fun de Data e Hora 2</vt:lpstr>
      <vt:lpstr>Ativ Fun de Data e Hora 3</vt:lpstr>
      <vt:lpstr>Funções Estatísticas</vt:lpstr>
      <vt:lpstr>Atividade Funções Estatística 1</vt:lpstr>
      <vt:lpstr>Introdução de Gráficos</vt:lpstr>
      <vt:lpstr>Tipos de Gráfico</vt:lpstr>
      <vt:lpstr>Bases Gráfico</vt:lpstr>
      <vt:lpstr>Criação</vt:lpstr>
      <vt:lpstr>Atividade Gráficos 1</vt:lpstr>
      <vt:lpstr>Hiperlink</vt:lpstr>
      <vt:lpstr>Exemplo 01</vt:lpstr>
      <vt:lpstr>Exemplo02</vt:lpstr>
      <vt:lpstr>Contatos</vt:lpstr>
      <vt:lpstr>Produtos</vt:lpstr>
      <vt:lpstr>DataMax</vt:lpstr>
      <vt:lpstr>DataMin</vt:lpstr>
      <vt:lpstr>'Ativ Fun de Data e Hora 2'!início_da_tarefa</vt:lpstr>
      <vt:lpstr>Moeda</vt:lpstr>
      <vt:lpstr>'Ativ Fun de Data e Hora 2'!progresso_da_tarefa</vt:lpstr>
      <vt:lpstr>'Ativ Fun de Data e Hora 2'!término_da_tarefa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Setubal</dc:creator>
  <cp:lastModifiedBy>katia aparecida</cp:lastModifiedBy>
  <dcterms:created xsi:type="dcterms:W3CDTF">2019-05-07T14:17:29Z</dcterms:created>
  <dcterms:modified xsi:type="dcterms:W3CDTF">2025-01-05T17:44:05Z</dcterms:modified>
</cp:coreProperties>
</file>