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s Cursos Clarify\Excel completo\"/>
    </mc:Choice>
  </mc:AlternateContent>
  <xr:revisionPtr revIDLastSave="0" documentId="13_ncr:1_{BE48FF28-2FCF-4C5C-853F-0759B15FF241}" xr6:coauthVersionLast="47" xr6:coauthVersionMax="47" xr10:uidLastSave="{00000000-0000-0000-0000-000000000000}"/>
  <bookViews>
    <workbookView xWindow="-120" yWindow="-120" windowWidth="29040" windowHeight="15720" tabRatio="898" xr2:uid="{00000000-000D-0000-FFFF-FFFF00000000}"/>
  </bookViews>
  <sheets>
    <sheet name="MicroCoffee" sheetId="2" r:id="rId1"/>
    <sheet name="Ordem de Cálculo e operadores" sheetId="3" r:id="rId2"/>
    <sheet name="Cotação Escolas" sheetId="4" r:id="rId3"/>
    <sheet name="Material Escolar" sheetId="7" r:id="rId4"/>
    <sheet name="Boletim Escolar" sheetId="5" r:id="rId5"/>
    <sheet name="Loja de Futebol" sheetId="6" r:id="rId6"/>
    <sheet name="Produtos Escolares" sheetId="8" r:id="rId7"/>
    <sheet name="Cantina2" sheetId="10" r:id="rId8"/>
    <sheet name="Funções - Parte 1" sheetId="12" r:id="rId9"/>
    <sheet name="escola" sheetId="13" r:id="rId10"/>
    <sheet name="Funções - Parte 2" sheetId="17" r:id="rId11"/>
    <sheet name="banco" sheetId="14" r:id="rId12"/>
    <sheet name="Base1" sheetId="20" r:id="rId13"/>
    <sheet name="Base2" sheetId="21" r:id="rId14"/>
    <sheet name="VendasSCA" sheetId="24" r:id="rId15"/>
    <sheet name="RelatóriosSCA" sheetId="25" r:id="rId16"/>
  </sheets>
  <definedNames>
    <definedName name="_xlnm._FilterDatabase" localSheetId="7" hidden="1">Cantina2!$A$2:$D$11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7" l="1"/>
  <c r="F5" i="7"/>
  <c r="F6" i="7"/>
  <c r="F7" i="7"/>
  <c r="F8" i="7"/>
  <c r="F9" i="7"/>
  <c r="F4" i="7"/>
  <c r="D5" i="7"/>
  <c r="D6" i="7"/>
  <c r="D7" i="7"/>
  <c r="D8" i="7"/>
  <c r="D9" i="7"/>
  <c r="D4" i="7"/>
  <c r="F5" i="5"/>
  <c r="F6" i="5"/>
  <c r="F7" i="5"/>
  <c r="F8" i="5"/>
  <c r="F9" i="5"/>
  <c r="F10" i="5"/>
  <c r="F11" i="5"/>
  <c r="F4" i="5"/>
  <c r="K7" i="4"/>
  <c r="K8" i="4"/>
  <c r="K9" i="4"/>
  <c r="K6" i="4"/>
  <c r="I7" i="4"/>
  <c r="I8" i="4"/>
  <c r="H10" i="4" s="1"/>
  <c r="I9" i="4"/>
  <c r="I6" i="4"/>
  <c r="G7" i="4"/>
  <c r="G8" i="4"/>
  <c r="G9" i="4"/>
  <c r="G6" i="4"/>
  <c r="F10" i="4" s="1"/>
  <c r="D10" i="4"/>
  <c r="E7" i="4"/>
  <c r="E8" i="4"/>
  <c r="E9" i="4"/>
  <c r="E6" i="4"/>
  <c r="J10" i="4" l="1"/>
  <c r="F11" i="2" l="1"/>
  <c r="F10" i="2"/>
  <c r="F6" i="2"/>
  <c r="F7" i="2"/>
  <c r="F8" i="2"/>
  <c r="F9" i="2"/>
  <c r="F5" i="2"/>
  <c r="D9" i="2"/>
  <c r="D8" i="2"/>
  <c r="D7" i="2"/>
  <c r="D6" i="2"/>
  <c r="D5" i="2"/>
  <c r="C11" i="2"/>
  <c r="B10" i="7" l="1"/>
</calcChain>
</file>

<file path=xl/sharedStrings.xml><?xml version="1.0" encoding="utf-8"?>
<sst xmlns="http://schemas.openxmlformats.org/spreadsheetml/2006/main" count="433" uniqueCount="269">
  <si>
    <t>Nome</t>
  </si>
  <si>
    <t>Quantidade</t>
  </si>
  <si>
    <t>Descrição</t>
  </si>
  <si>
    <t>Valor Unitário</t>
  </si>
  <si>
    <t>Valor Parcial</t>
  </si>
  <si>
    <t>Taxas</t>
  </si>
  <si>
    <t>Total a Pagar</t>
  </si>
  <si>
    <t>Pacotes de Pães de Queijo</t>
  </si>
  <si>
    <t>Pacotes de Fruta Congelada</t>
  </si>
  <si>
    <t>Salgados Diversos</t>
  </si>
  <si>
    <t>Kilos de Café</t>
  </si>
  <si>
    <t>TOTAL PARCIAL</t>
  </si>
  <si>
    <t>TOTAL DA NOTA</t>
  </si>
  <si>
    <t>ICMS</t>
  </si>
  <si>
    <t>ORDEM DE CÁLCULO</t>
  </si>
  <si>
    <t>EQUAÇÃO</t>
  </si>
  <si>
    <t>RESULTADO</t>
  </si>
  <si>
    <t>9+3*2^2</t>
  </si>
  <si>
    <t>5+3-2+4-2</t>
  </si>
  <si>
    <t>3*(3+2)</t>
  </si>
  <si>
    <t>6*(3+3-4)/((2+3)*(2+4))</t>
  </si>
  <si>
    <t>2^(4+2-3)/(((6+5)*3)/2)</t>
  </si>
  <si>
    <t>COTAÇÃO ESCOLAS DE INFORMÁTICA</t>
  </si>
  <si>
    <t>Cursos</t>
  </si>
  <si>
    <t>Nº de Alunos</t>
  </si>
  <si>
    <t>Microcops</t>
  </si>
  <si>
    <t>Microlines</t>
  </si>
  <si>
    <t>MicroStars</t>
  </si>
  <si>
    <t>MicroWork</t>
  </si>
  <si>
    <t>Valor por Aluno</t>
  </si>
  <si>
    <t>Total do Curso</t>
  </si>
  <si>
    <t>TOTAL A SER INVESTIDO NOS 4 CURSOS</t>
  </si>
  <si>
    <t>MS Word</t>
  </si>
  <si>
    <t>MS Excel</t>
  </si>
  <si>
    <t>MS Power Point</t>
  </si>
  <si>
    <t>Ms Access</t>
  </si>
  <si>
    <t>Avaliações do Primeiro Trimestre de 2021</t>
  </si>
  <si>
    <t>PARTICIPAÇÃO</t>
  </si>
  <si>
    <t>TRABALHO</t>
  </si>
  <si>
    <t>AVALIAÇÃO I</t>
  </si>
  <si>
    <t>AVALIAÇÃO II</t>
  </si>
  <si>
    <t>MÉDIA</t>
  </si>
  <si>
    <t>MATEMÁTICA</t>
  </si>
  <si>
    <t>HISTÓRIA</t>
  </si>
  <si>
    <t>PORTUGUÊS</t>
  </si>
  <si>
    <t>GEOGRAFIA</t>
  </si>
  <si>
    <t>CIÊNCIAS</t>
  </si>
  <si>
    <t>ED. ARTÍSTICA</t>
  </si>
  <si>
    <t>ED. FÍSICA</t>
  </si>
  <si>
    <t>INFORMÁTICA</t>
  </si>
  <si>
    <t>OS 4 GRANDES SOCCER STORE</t>
  </si>
  <si>
    <t>RELAÇÃO DE COMPRAS</t>
  </si>
  <si>
    <t>CLIENTE</t>
  </si>
  <si>
    <t>MARCELO CARIOCA</t>
  </si>
  <si>
    <t>DATA</t>
  </si>
  <si>
    <t>DESCRIÇÃO</t>
  </si>
  <si>
    <t>QUANTIDADE</t>
  </si>
  <si>
    <t>VALOR UNITÁRIO</t>
  </si>
  <si>
    <t>VALOR TOTAL</t>
  </si>
  <si>
    <t>DESCONTO</t>
  </si>
  <si>
    <t>VALOR FINAL</t>
  </si>
  <si>
    <t>AGASALHO ED. FÍSICA</t>
  </si>
  <si>
    <t>MEIA LONGA FUTEBOL</t>
  </si>
  <si>
    <t>UNIFORME - CALÇÃO</t>
  </si>
  <si>
    <t>UNIFORME - CAMISA</t>
  </si>
  <si>
    <t>UNIFORME - CHUTEIRA</t>
  </si>
  <si>
    <t>MATERIAL - BOLA</t>
  </si>
  <si>
    <t>MATERIAL - LUVAS</t>
  </si>
  <si>
    <t>MATERIAL - BANDEIRAS</t>
  </si>
  <si>
    <t>TOTAL A PAGAR</t>
  </si>
  <si>
    <t>MATERIAL ESCOLAR</t>
  </si>
  <si>
    <t>ITEM</t>
  </si>
  <si>
    <t>PREÇO UNITÁRIO</t>
  </si>
  <si>
    <t>TOTAL</t>
  </si>
  <si>
    <t>LÍQUIDO</t>
  </si>
  <si>
    <t>LÁPIS</t>
  </si>
  <si>
    <t>CANETA</t>
  </si>
  <si>
    <t>BORRACHA</t>
  </si>
  <si>
    <t>RÉGUA</t>
  </si>
  <si>
    <t>CADERNO</t>
  </si>
  <si>
    <t>LIVRO</t>
  </si>
  <si>
    <t>Produtos Escolares</t>
  </si>
  <si>
    <t>Preço Unitário</t>
  </si>
  <si>
    <t>Data Cotação</t>
  </si>
  <si>
    <t>Apontador com depósito 25 unidades</t>
  </si>
  <si>
    <t>Caneta esferográfica 50 unidades</t>
  </si>
  <si>
    <t>Fichário - Unidade</t>
  </si>
  <si>
    <t>Mochila com Rodas</t>
  </si>
  <si>
    <t>Compasso</t>
  </si>
  <si>
    <t>Caderno Universitário</t>
  </si>
  <si>
    <t>Borracha unidade</t>
  </si>
  <si>
    <t>Lápis preto nº2</t>
  </si>
  <si>
    <t>Cola de bastão 6 unidades</t>
  </si>
  <si>
    <t>Lápis de cor - 48 unidades</t>
  </si>
  <si>
    <t>Agenda Diária</t>
  </si>
  <si>
    <t>Caneta hidrográfica - 12 cores</t>
  </si>
  <si>
    <t>Valor Combo</t>
  </si>
  <si>
    <t>Cheese Frango</t>
  </si>
  <si>
    <t>Pão, Frango, Queijo, Alface, Tomate</t>
  </si>
  <si>
    <t>Cheese Salada</t>
  </si>
  <si>
    <t>Lanche Natural</t>
  </si>
  <si>
    <t>Pão, Salame, Tomate, Cenoura, Maionese</t>
  </si>
  <si>
    <t>Pão, Hamburguer, Maionese, Alface, Tomate</t>
  </si>
  <si>
    <t>Bauru</t>
  </si>
  <si>
    <t>Pão, Maionese, Presunto, Queijo, Tomate</t>
  </si>
  <si>
    <t>Cheese Tudo</t>
  </si>
  <si>
    <t>Pão, Maionese, Filé, Queijo, Presunto, Alface, Tomate, Milho e Ervilha</t>
  </si>
  <si>
    <t>Cheese Burguer</t>
  </si>
  <si>
    <t>Pão, Maionese, Hamburguer e Queijo</t>
  </si>
  <si>
    <t>Cheese Picanha</t>
  </si>
  <si>
    <t>Pão, Maionese, Picanha, Queijo, Alface e Tomate</t>
  </si>
  <si>
    <t>Hot Dog Simples</t>
  </si>
  <si>
    <t>Pão, Maionese, Molho, Salsicha e Mostarda</t>
  </si>
  <si>
    <t>Dog Super</t>
  </si>
  <si>
    <t>Pão, Maionese, Molho, 2 Salsichas, ervilha, milho, Mostarda e Batata Palha</t>
  </si>
  <si>
    <t>ALUNO: JOSÉ DIAS</t>
  </si>
  <si>
    <t>AVALIAÇÃO PERIÓDICA</t>
  </si>
  <si>
    <t>AVALIAÇÃO FINAL</t>
  </si>
  <si>
    <t>N° DE FALTAS</t>
  </si>
  <si>
    <t>Disciplinas</t>
  </si>
  <si>
    <t>LÍNGUA PORTUGUESA</t>
  </si>
  <si>
    <t>EDUCAÇÃO ARTÍSTICA</t>
  </si>
  <si>
    <t>EDUCAÇÃO FÍSICA</t>
  </si>
  <si>
    <t>ENSINO RELIGIOSO</t>
  </si>
  <si>
    <t>TOTAL FALTAS</t>
  </si>
  <si>
    <t>MAIOR NOTA</t>
  </si>
  <si>
    <t>AULAS DADAS</t>
  </si>
  <si>
    <t>MENOR NOTA</t>
  </si>
  <si>
    <t>TOTAL FALTAS ( % )</t>
  </si>
  <si>
    <t>MÉDIA GERAL</t>
  </si>
  <si>
    <t>SITUAÇÃO</t>
  </si>
  <si>
    <t>SITUAÇÃO FINAL ALUNOS 1º ANO</t>
  </si>
  <si>
    <t xml:space="preserve">MÉDIAS DE TODAS AS MATÉRIAS </t>
  </si>
  <si>
    <t>NUMERO</t>
  </si>
  <si>
    <t>NOME</t>
  </si>
  <si>
    <t xml:space="preserve">MÉDIA FINAL </t>
  </si>
  <si>
    <t>SITUAÇÃO FINAL</t>
  </si>
  <si>
    <t xml:space="preserve">BÁRBARA GUERRA </t>
  </si>
  <si>
    <t>SAMANTA DIAS</t>
  </si>
  <si>
    <t>RESULTADOS</t>
  </si>
  <si>
    <t>RESULTADO DA SALA</t>
  </si>
  <si>
    <t>MAIOR</t>
  </si>
  <si>
    <t>MENOR</t>
  </si>
  <si>
    <t>MÉDIA SALA</t>
  </si>
  <si>
    <t/>
  </si>
  <si>
    <t>PARCELA MÉDIA</t>
  </si>
  <si>
    <t>MENOR PARCELA</t>
  </si>
  <si>
    <t>MAIOR PARCELA</t>
  </si>
  <si>
    <t>TOTAL FINANCIADO</t>
  </si>
  <si>
    <t>TAXAS</t>
  </si>
  <si>
    <t>JUROS</t>
  </si>
  <si>
    <t>VALOR INICIAL</t>
  </si>
  <si>
    <t>PARCELAS</t>
  </si>
  <si>
    <t>PARCELA</t>
  </si>
  <si>
    <t>VALOR</t>
  </si>
  <si>
    <t>JOSÉ DIAS</t>
  </si>
  <si>
    <t>REGINALDO ROZZI</t>
  </si>
  <si>
    <t xml:space="preserve">SÁLVIO SANTOS </t>
  </si>
  <si>
    <t>ZULEIKA PIMENTA</t>
  </si>
  <si>
    <t>1ºTRIM</t>
  </si>
  <si>
    <t>2ºTRIM</t>
  </si>
  <si>
    <t>3ºTRIM</t>
  </si>
  <si>
    <t xml:space="preserve">VEÍCULO </t>
  </si>
  <si>
    <t>SETOR</t>
  </si>
  <si>
    <t xml:space="preserve">VENDEDOR </t>
  </si>
  <si>
    <t xml:space="preserve">MÊS </t>
  </si>
  <si>
    <t xml:space="preserve">VALOR </t>
  </si>
  <si>
    <t xml:space="preserve">COMISSÃO </t>
  </si>
  <si>
    <t>PALIO 1.0 4P</t>
  </si>
  <si>
    <t>USADOS</t>
  </si>
  <si>
    <t>MARCELO</t>
  </si>
  <si>
    <t>JANEIRO</t>
  </si>
  <si>
    <t>HB20 1.6 16V 4P</t>
  </si>
  <si>
    <t>0 KM</t>
  </si>
  <si>
    <t>PATRÍCIA</t>
  </si>
  <si>
    <t>CIVIC 2.0 2P</t>
  </si>
  <si>
    <t>PEDRO</t>
  </si>
  <si>
    <t>MARÇO</t>
  </si>
  <si>
    <t>MONTANA 2.0 4P</t>
  </si>
  <si>
    <t>RENATA</t>
  </si>
  <si>
    <t>ABRIL</t>
  </si>
  <si>
    <t>IX35 2.0 16V 4P</t>
  </si>
  <si>
    <t>PEUGEOT 206 1.4 4P</t>
  </si>
  <si>
    <t>ELANTRA 2.0 16V 4P</t>
  </si>
  <si>
    <t>MAIO</t>
  </si>
  <si>
    <t>BEATLE 2.0 16V 4P TURBO</t>
  </si>
  <si>
    <t>VENDAS DE VEÍCULOS DO PRIMEIRO SEMESTRE</t>
  </si>
  <si>
    <t>4ºTRIM</t>
  </si>
  <si>
    <t>CORREÇÕES</t>
  </si>
  <si>
    <t>MÉDIA DE VENDAS POR SETOR</t>
  </si>
  <si>
    <t xml:space="preserve">PREMIO DOS VENDEDORES </t>
  </si>
  <si>
    <t xml:space="preserve">VENDAS POR PERIODO </t>
  </si>
  <si>
    <t>Comissões</t>
  </si>
  <si>
    <t>VENDAS DE VEÍCULOS DO SEGUNDO SEMESTRE</t>
  </si>
  <si>
    <t>JULHO</t>
  </si>
  <si>
    <t>TOTAL COMISSÕES</t>
  </si>
  <si>
    <t>FERRARI F40 16V 2P TURBO</t>
  </si>
  <si>
    <t>AGOSTO</t>
  </si>
  <si>
    <t>IX35 2.0 16V 4P TRIO</t>
  </si>
  <si>
    <t>AUDI A4 16V 4P</t>
  </si>
  <si>
    <t>CAMARO 16V 4P TURBO</t>
  </si>
  <si>
    <t>TOTAL VENDAS</t>
  </si>
  <si>
    <t>ELANTRA 2.0 16V 4P TRIO</t>
  </si>
  <si>
    <t>SETEMBRO</t>
  </si>
  <si>
    <t>HB20 1.6 16V 4P AUTO TRIO</t>
  </si>
  <si>
    <t>OUTUBRO</t>
  </si>
  <si>
    <t>ATINGIU A META ?</t>
  </si>
  <si>
    <t>NOVEMBRO</t>
  </si>
  <si>
    <t>DEZEMBRO</t>
  </si>
  <si>
    <t>META DE VENDAS DO SEMESTRE</t>
  </si>
  <si>
    <t>ESTADO</t>
  </si>
  <si>
    <t>RJ</t>
  </si>
  <si>
    <t>SP</t>
  </si>
  <si>
    <t>MG</t>
  </si>
  <si>
    <t>ES</t>
  </si>
  <si>
    <t>UNIDADES VENDAS</t>
  </si>
  <si>
    <t>VENDAS</t>
  </si>
  <si>
    <t>Copos de Chá Mate</t>
  </si>
  <si>
    <t>InfoCoffee Lan House</t>
  </si>
  <si>
    <t>HIERARQUIA</t>
  </si>
  <si>
    <t>SOMA OU SUBTRAÇÃO</t>
  </si>
  <si>
    <t>MULT OU DIVISÃO</t>
  </si>
  <si>
    <t>OPERADORES ARITMÉTICOS</t>
  </si>
  <si>
    <t>OPERADORES DE COMPARAÇÃO</t>
  </si>
  <si>
    <t>Cantina Manggiare</t>
  </si>
  <si>
    <t>ESCOLA SEETECH - AVALIAÇÃO PRIMEIRO TRIMESTRE DE 2023</t>
  </si>
  <si>
    <t>VALOR DO PRÊMIO</t>
  </si>
  <si>
    <t>Meta</t>
  </si>
  <si>
    <t>VENDEDOR</t>
  </si>
  <si>
    <t>DEPARTAMENTO</t>
  </si>
  <si>
    <t>VALOR DA VENDA (R$)</t>
  </si>
  <si>
    <t>COLOCAÇÃO</t>
  </si>
  <si>
    <t>CONCESSIONÁRIA SEU CARRO É AQUI</t>
  </si>
  <si>
    <t>MARLI VIEIRA</t>
  </si>
  <si>
    <t>ISENÇÕES</t>
  </si>
  <si>
    <t>HOMERO GAMBERIN</t>
  </si>
  <si>
    <t>MIRIAM HASHIMOTO</t>
  </si>
  <si>
    <t>ZERO KM</t>
  </si>
  <si>
    <t>LUCI PEREIRA</t>
  </si>
  <si>
    <t>MARCELA GIANOTTI</t>
  </si>
  <si>
    <t>ARLETE FARIAS</t>
  </si>
  <si>
    <t>BEATRIZ DOMINGUES</t>
  </si>
  <si>
    <t>CAMILA GONÇALVES</t>
  </si>
  <si>
    <t>ROGÉRIO HANIBAL JÚNIOR</t>
  </si>
  <si>
    <t>KATIA DOMENICA LIRA</t>
  </si>
  <si>
    <t>NÃO VENDERAM</t>
  </si>
  <si>
    <t>VENDERAM</t>
  </si>
  <si>
    <t>PREMIADOS</t>
  </si>
  <si>
    <t>NÚMERO DE VENDEDORES</t>
  </si>
  <si>
    <t>TOTAL VENDEDORES</t>
  </si>
  <si>
    <t>GANHADORES</t>
  </si>
  <si>
    <t>MÉDIA DE VENDAS</t>
  </si>
  <si>
    <t>MÉDIA NÃO GANHADORES</t>
  </si>
  <si>
    <t>(+)SOMA</t>
  </si>
  <si>
    <t>(-)SUBTRAÇÃO</t>
  </si>
  <si>
    <t>(/)DIVISÃO</t>
  </si>
  <si>
    <t>(*)MULTIPLICAÇÃO</t>
  </si>
  <si>
    <t>(^)EXPONENCIAÇÃO</t>
  </si>
  <si>
    <t>(%)PORCENTAGEM</t>
  </si>
  <si>
    <t>(=)IGUAL</t>
  </si>
  <si>
    <t>(&gt;)MAIOR</t>
  </si>
  <si>
    <t>(&lt;)MENOR</t>
  </si>
  <si>
    <t>(&gt;=)MAIOR OU IGUAL</t>
  </si>
  <si>
    <t>(&lt;=)MENOR OU IGUAL</t>
  </si>
  <si>
    <t>(&lt;&gt;)DIFERENTE</t>
  </si>
  <si>
    <t>PORCENTAGEM(%)</t>
  </si>
  <si>
    <t xml:space="preserve"> EXPONENCIAÇÃO(^)</t>
  </si>
  <si>
    <t>ESCOLA DE ENSINO FUNDAMENTAL - 9º ano</t>
  </si>
  <si>
    <t>ALUNO: JOSÉ DIAS ___________________ DISCIPLINAS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</si>
</sst>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d\-mmm\-yy;@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Arial"/>
      <family val="2"/>
    </font>
    <font>
      <b/>
      <sz val="18"/>
      <color rgb="FF000000"/>
      <name val="Arial"/>
      <family val="2"/>
    </font>
    <font>
      <sz val="14"/>
      <color theme="0"/>
      <name val="Arial"/>
      <family val="2"/>
    </font>
    <font>
      <sz val="9"/>
      <color rgb="FF00000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7">
    <xf numFmtId="0" fontId="0" fillId="0" borderId="0"/>
    <xf numFmtId="0" fontId="8" fillId="0" borderId="0"/>
    <xf numFmtId="0" fontId="9" fillId="0" borderId="0"/>
    <xf numFmtId="44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9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textRotation="45" wrapText="1"/>
    </xf>
    <xf numFmtId="0" fontId="0" fillId="0" borderId="12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textRotation="45" shrinkToFit="1"/>
    </xf>
    <xf numFmtId="0" fontId="0" fillId="0" borderId="17" xfId="0" applyBorder="1"/>
    <xf numFmtId="0" fontId="0" fillId="0" borderId="26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1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45" shrinkToFit="1"/>
    </xf>
    <xf numFmtId="0" fontId="0" fillId="0" borderId="35" xfId="0" applyBorder="1" applyAlignment="1">
      <alignment horizontal="center" vertical="center" textRotation="45" shrinkToFit="1"/>
    </xf>
    <xf numFmtId="0" fontId="0" fillId="0" borderId="0" xfId="0" applyAlignment="1">
      <alignment horizontal="center" vertical="center" textRotation="45" shrinkToFit="1"/>
    </xf>
    <xf numFmtId="0" fontId="0" fillId="0" borderId="36" xfId="0" applyBorder="1" applyAlignment="1">
      <alignment horizontal="center" vertical="center" textRotation="45" shrinkToFit="1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36" xfId="0" applyBorder="1"/>
    <xf numFmtId="164" fontId="0" fillId="0" borderId="25" xfId="0" applyNumberFormat="1" applyBorder="1"/>
    <xf numFmtId="165" fontId="0" fillId="0" borderId="31" xfId="0" applyNumberFormat="1" applyBorder="1"/>
    <xf numFmtId="165" fontId="0" fillId="0" borderId="27" xfId="0" applyNumberFormat="1" applyBorder="1"/>
    <xf numFmtId="165" fontId="0" fillId="0" borderId="16" xfId="0" applyNumberFormat="1" applyBorder="1"/>
    <xf numFmtId="164" fontId="0" fillId="0" borderId="16" xfId="0" applyNumberFormat="1" applyBorder="1"/>
    <xf numFmtId="165" fontId="0" fillId="0" borderId="23" xfId="0" applyNumberFormat="1" applyBorder="1"/>
    <xf numFmtId="0" fontId="0" fillId="0" borderId="23" xfId="0" applyBorder="1"/>
    <xf numFmtId="0" fontId="0" fillId="0" borderId="39" xfId="0" applyBorder="1"/>
    <xf numFmtId="164" fontId="0" fillId="0" borderId="24" xfId="0" applyNumberFormat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textRotation="55" shrinkToFit="1"/>
    </xf>
    <xf numFmtId="0" fontId="0" fillId="0" borderId="16" xfId="0" applyBorder="1" applyAlignment="1">
      <alignment textRotation="55" shrinkToFit="1"/>
    </xf>
    <xf numFmtId="0" fontId="0" fillId="0" borderId="42" xfId="0" applyBorder="1" applyAlignment="1">
      <alignment textRotation="55" shrinkToFit="1"/>
    </xf>
    <xf numFmtId="0" fontId="0" fillId="0" borderId="28" xfId="0" applyBorder="1" applyAlignment="1">
      <alignment textRotation="55"/>
    </xf>
    <xf numFmtId="165" fontId="0" fillId="0" borderId="32" xfId="0" applyNumberFormat="1" applyBorder="1"/>
    <xf numFmtId="165" fontId="0" fillId="0" borderId="26" xfId="0" applyNumberFormat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164" fontId="0" fillId="0" borderId="13" xfId="0" applyNumberFormat="1" applyBorder="1"/>
    <xf numFmtId="164" fontId="0" fillId="0" borderId="26" xfId="0" applyNumberFormat="1" applyBorder="1"/>
    <xf numFmtId="9" fontId="0" fillId="0" borderId="29" xfId="0" applyNumberFormat="1" applyBorder="1" applyAlignment="1">
      <alignment horizontal="center" vertical="center"/>
    </xf>
    <xf numFmtId="10" fontId="0" fillId="2" borderId="29" xfId="0" applyNumberFormat="1" applyFill="1" applyBorder="1"/>
    <xf numFmtId="10" fontId="0" fillId="0" borderId="29" xfId="0" applyNumberFormat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shrinkToFit="1"/>
    </xf>
    <xf numFmtId="0" fontId="0" fillId="0" borderId="4" xfId="0" applyBorder="1" applyAlignment="1">
      <alignment horizontal="center" vertical="center"/>
    </xf>
    <xf numFmtId="0" fontId="8" fillId="0" borderId="0" xfId="1"/>
    <xf numFmtId="0" fontId="8" fillId="5" borderId="1" xfId="1" applyFill="1" applyBorder="1" applyAlignment="1">
      <alignment horizontal="center" vertical="center"/>
    </xf>
    <xf numFmtId="0" fontId="8" fillId="0" borderId="1" xfId="1" applyBorder="1"/>
    <xf numFmtId="2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10" fontId="8" fillId="0" borderId="1" xfId="1" applyNumberFormat="1" applyBorder="1" applyAlignment="1">
      <alignment horizontal="center" vertical="center"/>
    </xf>
    <xf numFmtId="0" fontId="8" fillId="9" borderId="1" xfId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0" fontId="0" fillId="0" borderId="0" xfId="0" quotePrefix="1"/>
    <xf numFmtId="0" fontId="7" fillId="0" borderId="0" xfId="0" applyFont="1"/>
    <xf numFmtId="2" fontId="8" fillId="0" borderId="0" xfId="1" applyNumberFormat="1"/>
    <xf numFmtId="0" fontId="0" fillId="12" borderId="0" xfId="0" applyFill="1"/>
    <xf numFmtId="10" fontId="0" fillId="0" borderId="9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2"/>
    <xf numFmtId="0" fontId="9" fillId="4" borderId="1" xfId="2" applyFill="1" applyBorder="1" applyAlignment="1">
      <alignment horizontal="center"/>
    </xf>
    <xf numFmtId="0" fontId="9" fillId="0" borderId="1" xfId="2" applyBorder="1"/>
    <xf numFmtId="0" fontId="9" fillId="0" borderId="1" xfId="2" applyBorder="1" applyAlignment="1">
      <alignment horizontal="center"/>
    </xf>
    <xf numFmtId="164" fontId="0" fillId="0" borderId="1" xfId="3" applyNumberFormat="1" applyFont="1" applyBorder="1"/>
    <xf numFmtId="164" fontId="9" fillId="0" borderId="1" xfId="2" applyNumberFormat="1" applyBorder="1"/>
    <xf numFmtId="164" fontId="0" fillId="15" borderId="1" xfId="3" applyNumberFormat="1" applyFont="1" applyFill="1" applyBorder="1" applyAlignment="1">
      <alignment horizontal="right"/>
    </xf>
    <xf numFmtId="10" fontId="9" fillId="15" borderId="1" xfId="2" applyNumberFormat="1" applyFill="1" applyBorder="1"/>
    <xf numFmtId="164" fontId="0" fillId="15" borderId="1" xfId="3" applyNumberFormat="1" applyFont="1" applyFill="1" applyBorder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9" fillId="7" borderId="1" xfId="2" applyFill="1" applyBorder="1" applyAlignment="1">
      <alignment horizontal="center"/>
    </xf>
    <xf numFmtId="0" fontId="9" fillId="17" borderId="1" xfId="2" applyFill="1" applyBorder="1" applyAlignment="1">
      <alignment horizontal="center"/>
    </xf>
    <xf numFmtId="0" fontId="9" fillId="18" borderId="1" xfId="2" applyFill="1" applyBorder="1" applyAlignment="1">
      <alignment horizontal="center"/>
    </xf>
    <xf numFmtId="164" fontId="9" fillId="7" borderId="1" xfId="2" applyNumberFormat="1" applyFill="1" applyBorder="1"/>
    <xf numFmtId="164" fontId="9" fillId="17" borderId="1" xfId="2" applyNumberFormat="1" applyFill="1" applyBorder="1"/>
    <xf numFmtId="164" fontId="9" fillId="18" borderId="1" xfId="2" applyNumberFormat="1" applyFill="1" applyBorder="1"/>
    <xf numFmtId="0" fontId="9" fillId="7" borderId="1" xfId="2" applyFill="1" applyBorder="1" applyAlignment="1">
      <alignment horizontal="center" vertical="center"/>
    </xf>
    <xf numFmtId="10" fontId="9" fillId="15" borderId="1" xfId="1" applyNumberFormat="1" applyFont="1" applyFill="1" applyBorder="1"/>
    <xf numFmtId="9" fontId="9" fillId="15" borderId="1" xfId="1" applyNumberFormat="1" applyFont="1" applyFill="1" applyBorder="1"/>
    <xf numFmtId="0" fontId="9" fillId="0" borderId="0" xfId="4"/>
    <xf numFmtId="0" fontId="9" fillId="0" borderId="1" xfId="4" applyBorder="1" applyAlignment="1">
      <alignment vertical="center"/>
    </xf>
    <xf numFmtId="164" fontId="9" fillId="15" borderId="1" xfId="3" applyNumberFormat="1" applyFont="1" applyFill="1" applyBorder="1" applyAlignment="1">
      <alignment horizontal="right"/>
    </xf>
    <xf numFmtId="164" fontId="9" fillId="15" borderId="1" xfId="3" applyNumberFormat="1" applyFont="1" applyFill="1" applyBorder="1"/>
    <xf numFmtId="164" fontId="9" fillId="15" borderId="1" xfId="1" applyNumberFormat="1" applyFont="1" applyFill="1" applyBorder="1"/>
    <xf numFmtId="9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2" fontId="7" fillId="0" borderId="19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9" xfId="0" applyBorder="1" applyAlignment="1">
      <alignment shrinkToFit="1"/>
    </xf>
    <xf numFmtId="164" fontId="0" fillId="0" borderId="9" xfId="0" applyNumberFormat="1" applyBorder="1"/>
    <xf numFmtId="0" fontId="9" fillId="4" borderId="1" xfId="4" applyFill="1" applyBorder="1" applyAlignment="1">
      <alignment horizontal="center" shrinkToFit="1"/>
    </xf>
    <xf numFmtId="0" fontId="9" fillId="0" borderId="1" xfId="4" applyBorder="1" applyAlignment="1">
      <alignment shrinkToFit="1"/>
    </xf>
    <xf numFmtId="0" fontId="9" fillId="0" borderId="0" xfId="4" applyAlignment="1">
      <alignment shrinkToFit="1"/>
    </xf>
    <xf numFmtId="0" fontId="9" fillId="0" borderId="1" xfId="4" applyBorder="1" applyAlignment="1">
      <alignment horizontal="center" shrinkToFit="1"/>
    </xf>
    <xf numFmtId="0" fontId="9" fillId="0" borderId="1" xfId="4" applyBorder="1" applyAlignment="1">
      <alignment horizontal="center" vertical="center" shrinkToFit="1"/>
    </xf>
    <xf numFmtId="164" fontId="8" fillId="0" borderId="1" xfId="5" applyNumberFormat="1" applyFont="1" applyBorder="1" applyAlignment="1">
      <alignment horizontal="center" vertical="center" shrinkToFit="1"/>
    </xf>
    <xf numFmtId="164" fontId="11" fillId="0" borderId="1" xfId="4" applyNumberFormat="1" applyFont="1" applyBorder="1" applyAlignment="1">
      <alignment horizontal="center" vertical="center" shrinkToFit="1"/>
    </xf>
    <xf numFmtId="0" fontId="9" fillId="0" borderId="1" xfId="4" applyBorder="1" applyAlignment="1">
      <alignment vertical="center" shrinkToFit="1"/>
    </xf>
    <xf numFmtId="164" fontId="9" fillId="0" borderId="1" xfId="4" applyNumberFormat="1" applyBorder="1" applyAlignment="1">
      <alignment horizontal="center" vertical="center" shrinkToFit="1"/>
    </xf>
    <xf numFmtId="164" fontId="8" fillId="0" borderId="1" xfId="4" applyNumberFormat="1" applyFont="1" applyBorder="1" applyAlignment="1">
      <alignment horizontal="center" vertical="center" shrinkToFit="1"/>
    </xf>
    <xf numFmtId="0" fontId="9" fillId="0" borderId="9" xfId="4" applyBorder="1" applyAlignment="1">
      <alignment horizontal="center" vertical="center" shrinkToFit="1"/>
    </xf>
    <xf numFmtId="164" fontId="12" fillId="0" borderId="1" xfId="0" applyNumberFormat="1" applyFont="1" applyBorder="1" applyAlignment="1">
      <alignment horizontal="center" vertical="center" readingOrder="1"/>
    </xf>
    <xf numFmtId="0" fontId="0" fillId="0" borderId="1" xfId="0" quotePrefix="1" applyBorder="1"/>
    <xf numFmtId="0" fontId="0" fillId="23" borderId="1" xfId="0" applyFill="1" applyBorder="1" applyAlignment="1">
      <alignment horizontal="center" vertical="center"/>
    </xf>
    <xf numFmtId="0" fontId="0" fillId="0" borderId="9" xfId="0" applyBorder="1" applyAlignment="1">
      <alignment textRotation="45" wrapText="1"/>
    </xf>
    <xf numFmtId="0" fontId="0" fillId="0" borderId="0" xfId="0" applyAlignment="1">
      <alignment textRotation="45" wrapText="1"/>
    </xf>
    <xf numFmtId="164" fontId="14" fillId="0" borderId="1" xfId="0" applyNumberFormat="1" applyFont="1" applyBorder="1" applyAlignment="1">
      <alignment horizontal="center" vertical="center" readingOrder="1"/>
    </xf>
    <xf numFmtId="0" fontId="0" fillId="0" borderId="8" xfId="0" applyBorder="1" applyAlignment="1">
      <alignment textRotation="45"/>
    </xf>
    <xf numFmtId="0" fontId="0" fillId="0" borderId="10" xfId="0" applyBorder="1" applyAlignment="1">
      <alignment textRotation="45"/>
    </xf>
    <xf numFmtId="0" fontId="0" fillId="0" borderId="7" xfId="0" applyBorder="1" applyAlignment="1">
      <alignment textRotation="45"/>
    </xf>
    <xf numFmtId="0" fontId="0" fillId="0" borderId="0" xfId="0" applyAlignment="1">
      <alignment textRotation="45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0" fontId="0" fillId="0" borderId="0" xfId="0" applyNumberFormat="1"/>
    <xf numFmtId="10" fontId="2" fillId="0" borderId="1" xfId="6" applyNumberFormat="1" applyFont="1" applyBorder="1" applyAlignment="1">
      <alignment horizontal="center" vertical="center"/>
    </xf>
    <xf numFmtId="2" fontId="0" fillId="0" borderId="1" xfId="0" applyNumberFormat="1" applyBorder="1"/>
    <xf numFmtId="0" fontId="15" fillId="6" borderId="5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6" fillId="0" borderId="5" xfId="0" applyFont="1" applyBorder="1"/>
    <xf numFmtId="164" fontId="16" fillId="0" borderId="5" xfId="0" applyNumberFormat="1" applyFont="1" applyBorder="1"/>
    <xf numFmtId="14" fontId="16" fillId="0" borderId="9" xfId="0" applyNumberFormat="1" applyFont="1" applyBorder="1"/>
    <xf numFmtId="164" fontId="1" fillId="0" borderId="5" xfId="0" applyNumberFormat="1" applyFont="1" applyBorder="1"/>
    <xf numFmtId="0" fontId="16" fillId="0" borderId="2" xfId="0" applyFont="1" applyBorder="1"/>
    <xf numFmtId="164" fontId="16" fillId="0" borderId="2" xfId="0" applyNumberFormat="1" applyFont="1" applyBorder="1"/>
    <xf numFmtId="14" fontId="16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shrinkToFit="1"/>
    </xf>
    <xf numFmtId="0" fontId="0" fillId="0" borderId="2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9" fontId="0" fillId="0" borderId="40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7" borderId="0" xfId="0" applyFill="1" applyAlignment="1">
      <alignment horizontal="center"/>
    </xf>
    <xf numFmtId="0" fontId="8" fillId="2" borderId="2" xfId="1" applyFill="1" applyBorder="1" applyAlignment="1">
      <alignment horizontal="center"/>
    </xf>
    <xf numFmtId="0" fontId="8" fillId="2" borderId="3" xfId="1" applyFill="1" applyBorder="1" applyAlignment="1">
      <alignment horizontal="center"/>
    </xf>
    <xf numFmtId="0" fontId="8" fillId="2" borderId="4" xfId="1" applyFill="1" applyBorder="1" applyAlignment="1">
      <alignment horizontal="center"/>
    </xf>
    <xf numFmtId="0" fontId="8" fillId="0" borderId="2" xfId="1" applyBorder="1" applyAlignment="1">
      <alignment horizontal="center"/>
    </xf>
    <xf numFmtId="0" fontId="8" fillId="0" borderId="4" xfId="1" applyBorder="1" applyAlignment="1">
      <alignment horizontal="center"/>
    </xf>
    <xf numFmtId="0" fontId="8" fillId="2" borderId="5" xfId="1" applyFill="1" applyBorder="1" applyAlignment="1">
      <alignment horizontal="center"/>
    </xf>
    <xf numFmtId="0" fontId="8" fillId="2" borderId="6" xfId="1" applyFill="1" applyBorder="1" applyAlignment="1">
      <alignment horizontal="center"/>
    </xf>
    <xf numFmtId="0" fontId="8" fillId="2" borderId="12" xfId="1" applyFill="1" applyBorder="1" applyAlignment="1">
      <alignment horizontal="center"/>
    </xf>
    <xf numFmtId="0" fontId="8" fillId="2" borderId="13" xfId="1" applyFill="1" applyBorder="1" applyAlignment="1">
      <alignment horizontal="center"/>
    </xf>
    <xf numFmtId="0" fontId="8" fillId="2" borderId="7" xfId="1" applyFill="1" applyBorder="1" applyAlignment="1">
      <alignment horizontal="center"/>
    </xf>
    <xf numFmtId="0" fontId="8" fillId="2" borderId="8" xfId="1" applyFill="1" applyBorder="1" applyAlignment="1">
      <alignment horizontal="center"/>
    </xf>
    <xf numFmtId="0" fontId="8" fillId="9" borderId="2" xfId="1" applyFill="1" applyBorder="1" applyAlignment="1">
      <alignment horizontal="center"/>
    </xf>
    <xf numFmtId="0" fontId="8" fillId="9" borderId="4" xfId="1" applyFill="1" applyBorder="1" applyAlignment="1">
      <alignment horizontal="center"/>
    </xf>
    <xf numFmtId="0" fontId="13" fillId="10" borderId="2" xfId="1" applyFont="1" applyFill="1" applyBorder="1" applyAlignment="1">
      <alignment horizontal="center"/>
    </xf>
    <xf numFmtId="0" fontId="13" fillId="10" borderId="4" xfId="1" applyFont="1" applyFill="1" applyBorder="1" applyAlignment="1">
      <alignment horizontal="center"/>
    </xf>
    <xf numFmtId="0" fontId="8" fillId="8" borderId="1" xfId="1" applyFill="1" applyBorder="1" applyAlignment="1">
      <alignment horizontal="center" vertical="center"/>
    </xf>
    <xf numFmtId="0" fontId="8" fillId="5" borderId="9" xfId="1" applyFill="1" applyBorder="1" applyAlignment="1">
      <alignment horizontal="center" textRotation="90" shrinkToFit="1"/>
    </xf>
    <xf numFmtId="0" fontId="8" fillId="5" borderId="11" xfId="1" applyFill="1" applyBorder="1" applyAlignment="1">
      <alignment horizontal="center" textRotation="90" shrinkToFit="1"/>
    </xf>
    <xf numFmtId="0" fontId="8" fillId="5" borderId="10" xfId="1" applyFill="1" applyBorder="1" applyAlignment="1">
      <alignment horizontal="center" textRotation="90" shrinkToFit="1"/>
    </xf>
    <xf numFmtId="0" fontId="8" fillId="5" borderId="1" xfId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2" fontId="6" fillId="11" borderId="9" xfId="0" applyNumberFormat="1" applyFont="1" applyFill="1" applyBorder="1" applyAlignment="1">
      <alignment horizontal="center" vertical="center"/>
    </xf>
    <xf numFmtId="2" fontId="6" fillId="11" borderId="10" xfId="0" applyNumberFormat="1" applyFont="1" applyFill="1" applyBorder="1" applyAlignment="1">
      <alignment horizontal="center" vertical="center"/>
    </xf>
    <xf numFmtId="0" fontId="9" fillId="2" borderId="5" xfId="2" applyFill="1" applyBorder="1" applyAlignment="1">
      <alignment horizontal="center"/>
    </xf>
    <xf numFmtId="0" fontId="9" fillId="2" borderId="14" xfId="2" applyFill="1" applyBorder="1" applyAlignment="1">
      <alignment horizontal="center"/>
    </xf>
    <xf numFmtId="0" fontId="0" fillId="5" borderId="1" xfId="2" applyFont="1" applyFill="1" applyBorder="1" applyAlignment="1">
      <alignment horizontal="center" vertical="center"/>
    </xf>
    <xf numFmtId="0" fontId="9" fillId="5" borderId="1" xfId="2" applyFill="1" applyBorder="1" applyAlignment="1">
      <alignment horizontal="center" vertical="center"/>
    </xf>
    <xf numFmtId="0" fontId="9" fillId="16" borderId="1" xfId="2" applyFill="1" applyBorder="1" applyAlignment="1">
      <alignment horizontal="center"/>
    </xf>
    <xf numFmtId="0" fontId="9" fillId="19" borderId="3" xfId="2" applyFill="1" applyBorder="1" applyAlignment="1">
      <alignment horizontal="center"/>
    </xf>
    <xf numFmtId="0" fontId="9" fillId="19" borderId="4" xfId="2" applyFill="1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0" fontId="0" fillId="5" borderId="12" xfId="4" applyFont="1" applyFill="1" applyBorder="1" applyAlignment="1">
      <alignment horizontal="center" vertical="center" shrinkToFit="1"/>
    </xf>
    <xf numFmtId="0" fontId="0" fillId="5" borderId="0" xfId="4" applyFont="1" applyFill="1" applyAlignment="1">
      <alignment horizontal="center" vertical="center" shrinkToFit="1"/>
    </xf>
    <xf numFmtId="0" fontId="0" fillId="5" borderId="7" xfId="4" applyFont="1" applyFill="1" applyBorder="1" applyAlignment="1">
      <alignment horizontal="center" vertical="center" shrinkToFit="1"/>
    </xf>
    <xf numFmtId="0" fontId="0" fillId="5" borderId="15" xfId="4" applyFont="1" applyFill="1" applyBorder="1" applyAlignment="1">
      <alignment horizontal="center" vertical="center" shrinkToFit="1"/>
    </xf>
    <xf numFmtId="0" fontId="9" fillId="4" borderId="1" xfId="4" applyFill="1" applyBorder="1" applyAlignment="1">
      <alignment horizontal="center" vertical="center" shrinkToFit="1"/>
    </xf>
    <xf numFmtId="0" fontId="9" fillId="20" borderId="1" xfId="4" applyFill="1" applyBorder="1" applyAlignment="1">
      <alignment horizontal="center" vertical="center" shrinkToFit="1"/>
    </xf>
    <xf numFmtId="0" fontId="4" fillId="10" borderId="1" xfId="4" applyFont="1" applyFill="1" applyBorder="1" applyAlignment="1">
      <alignment horizontal="center" vertical="center" shrinkToFit="1"/>
    </xf>
    <xf numFmtId="0" fontId="9" fillId="19" borderId="1" xfId="2" applyFill="1" applyBorder="1" applyAlignment="1">
      <alignment horizontal="center"/>
    </xf>
    <xf numFmtId="0" fontId="9" fillId="20" borderId="1" xfId="4" applyFill="1" applyBorder="1" applyAlignment="1">
      <alignment horizontal="center" vertical="center"/>
    </xf>
    <xf numFmtId="0" fontId="8" fillId="15" borderId="1" xfId="1" applyFill="1" applyBorder="1" applyAlignment="1">
      <alignment horizontal="center"/>
    </xf>
    <xf numFmtId="164" fontId="8" fillId="15" borderId="1" xfId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</cellXfs>
  <cellStyles count="7">
    <cellStyle name="Moeda 2" xfId="3" xr:uid="{00000000-0005-0000-0000-000000000000}"/>
    <cellStyle name="Moeda 2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3 2" xfId="4" xr:uid="{00000000-0005-0000-0000-000005000000}"/>
    <cellStyle name="Porcentagem" xfId="6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C4E071-6353-4DB8-A29E-7C160A18762F}" name="Tabela3" displayName="Tabela3" ref="A2:D11" totalsRowShown="0" headerRowDxfId="9" headerRowBorderDxfId="8" tableBorderDxfId="7" totalsRowBorderDxfId="6">
  <autoFilter ref="A2:D11" xr:uid="{00000000-0009-0000-0000-000008000000}"/>
  <tableColumns count="4">
    <tableColumn id="1" xr3:uid="{49C4DD26-F58A-4476-9047-10CAF1EBC775}" name="Nome" dataDxfId="5"/>
    <tableColumn id="2" xr3:uid="{FC448671-1E3F-4D43-A3C8-BCD446624B6E}" name="Descrição" dataDxfId="4"/>
    <tableColumn id="3" xr3:uid="{28D5BC68-4EA5-4F16-8E4B-CB42CAA2E039}" name="Valor Unitário" dataDxfId="3"/>
    <tableColumn id="4" xr3:uid="{B66396EE-9C3C-49BF-AD76-1D4A3BE1CCD0}" name="Valor Combo" dataDxfId="2" dataCellStyle="Norma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J11"/>
  <sheetViews>
    <sheetView tabSelected="1" zoomScale="140" zoomScaleNormal="140" workbookViewId="0">
      <selection activeCell="F11" sqref="F11"/>
    </sheetView>
  </sheetViews>
  <sheetFormatPr defaultRowHeight="15" x14ac:dyDescent="0.25"/>
  <cols>
    <col min="1" max="1" width="10.7109375" customWidth="1"/>
    <col min="2" max="2" width="20.7109375" customWidth="1"/>
    <col min="3" max="5" width="9.7109375" customWidth="1"/>
    <col min="6" max="6" width="12.28515625" customWidth="1"/>
    <col min="7" max="7" width="12" customWidth="1"/>
    <col min="10" max="10" width="9.7109375" customWidth="1"/>
  </cols>
  <sheetData>
    <row r="1" spans="1:10" x14ac:dyDescent="0.25">
      <c r="A1" s="151" t="s">
        <v>218</v>
      </c>
      <c r="B1" s="151"/>
      <c r="C1" s="151"/>
      <c r="D1" s="151"/>
      <c r="E1" s="151"/>
      <c r="F1" s="151"/>
      <c r="G1" s="151"/>
    </row>
    <row r="2" spans="1:10" x14ac:dyDescent="0.25">
      <c r="A2" s="151"/>
      <c r="B2" s="151"/>
      <c r="C2" s="151"/>
      <c r="D2" s="151"/>
      <c r="E2" s="151"/>
      <c r="F2" s="151"/>
      <c r="G2" s="151"/>
      <c r="J2" s="134"/>
    </row>
    <row r="3" spans="1:10" ht="15" customHeight="1" x14ac:dyDescent="0.25">
      <c r="A3" s="151"/>
      <c r="B3" s="151"/>
      <c r="C3" s="151"/>
      <c r="D3" s="151"/>
      <c r="E3" s="151"/>
      <c r="F3" s="151"/>
      <c r="G3" s="151"/>
    </row>
    <row r="4" spans="1:10" s="126" customFormat="1" ht="63" customHeight="1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125"/>
    </row>
    <row r="5" spans="1:10" x14ac:dyDescent="0.25">
      <c r="A5" s="2">
        <v>50</v>
      </c>
      <c r="B5" s="2" t="s">
        <v>7</v>
      </c>
      <c r="C5" s="3">
        <v>12.5</v>
      </c>
      <c r="D5" s="3">
        <f>C5*A5</f>
        <v>625</v>
      </c>
      <c r="E5" s="135">
        <v>2.5000000000000001E-2</v>
      </c>
      <c r="F5" s="127">
        <f>D5*E5+D5</f>
        <v>640.625</v>
      </c>
      <c r="G5" s="152"/>
    </row>
    <row r="6" spans="1:10" x14ac:dyDescent="0.25">
      <c r="A6" s="2">
        <v>75</v>
      </c>
      <c r="B6" s="2" t="s">
        <v>8</v>
      </c>
      <c r="C6" s="3">
        <v>6.75</v>
      </c>
      <c r="D6" s="3">
        <f>C6*A6</f>
        <v>506.25</v>
      </c>
      <c r="E6" s="135">
        <v>0.05</v>
      </c>
      <c r="F6" s="127">
        <f t="shared" ref="F6:F9" si="0">D6*E6+D6</f>
        <v>531.5625</v>
      </c>
      <c r="G6" s="153"/>
    </row>
    <row r="7" spans="1:10" x14ac:dyDescent="0.25">
      <c r="A7" s="2">
        <v>100</v>
      </c>
      <c r="B7" s="2" t="s">
        <v>217</v>
      </c>
      <c r="C7" s="3">
        <v>5.25</v>
      </c>
      <c r="D7" s="3">
        <f>C7*A7</f>
        <v>525</v>
      </c>
      <c r="E7" s="135">
        <v>0.04</v>
      </c>
      <c r="F7" s="127">
        <f t="shared" si="0"/>
        <v>546</v>
      </c>
      <c r="G7" s="153"/>
    </row>
    <row r="8" spans="1:10" x14ac:dyDescent="0.25">
      <c r="A8" s="2">
        <v>100</v>
      </c>
      <c r="B8" s="2" t="s">
        <v>9</v>
      </c>
      <c r="C8" s="3">
        <v>4.75</v>
      </c>
      <c r="D8" s="3">
        <f>C8*A8</f>
        <v>475</v>
      </c>
      <c r="E8" s="135">
        <v>3.2500000000000001E-2</v>
      </c>
      <c r="F8" s="127">
        <f t="shared" si="0"/>
        <v>490.4375</v>
      </c>
      <c r="G8" s="153"/>
    </row>
    <row r="9" spans="1:10" x14ac:dyDescent="0.25">
      <c r="A9" s="2">
        <v>25</v>
      </c>
      <c r="B9" s="2" t="s">
        <v>10</v>
      </c>
      <c r="C9" s="3">
        <v>15</v>
      </c>
      <c r="D9" s="3">
        <f>C9*A9</f>
        <v>375</v>
      </c>
      <c r="E9" s="135">
        <v>6.5000000000000002E-2</v>
      </c>
      <c r="F9" s="127">
        <f t="shared" si="0"/>
        <v>399.375</v>
      </c>
      <c r="G9" s="153"/>
    </row>
    <row r="10" spans="1:10" x14ac:dyDescent="0.25">
      <c r="A10" s="147"/>
      <c r="B10" s="148"/>
      <c r="C10" s="2" t="s">
        <v>13</v>
      </c>
      <c r="D10" s="146" t="s">
        <v>11</v>
      </c>
      <c r="E10" s="146"/>
      <c r="F10" s="3">
        <f>F5+F6+F7+F8+F9</f>
        <v>2608</v>
      </c>
      <c r="G10" s="153"/>
    </row>
    <row r="11" spans="1:10" x14ac:dyDescent="0.25">
      <c r="A11" s="149"/>
      <c r="B11" s="150"/>
      <c r="C11" s="4">
        <f>12%</f>
        <v>0.12</v>
      </c>
      <c r="D11" s="146" t="s">
        <v>12</v>
      </c>
      <c r="E11" s="146"/>
      <c r="F11" s="3">
        <f>F10*C11+F10</f>
        <v>2920.96</v>
      </c>
      <c r="G11" s="154"/>
    </row>
  </sheetData>
  <mergeCells count="5">
    <mergeCell ref="D10:E10"/>
    <mergeCell ref="D11:E11"/>
    <mergeCell ref="A10:B11"/>
    <mergeCell ref="A1:G3"/>
    <mergeCell ref="G5:G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K13"/>
  <sheetViews>
    <sheetView zoomScale="220" zoomScaleNormal="220" workbookViewId="0">
      <selection activeCell="H11" sqref="H11:H12"/>
    </sheetView>
  </sheetViews>
  <sheetFormatPr defaultRowHeight="15" x14ac:dyDescent="0.25"/>
  <cols>
    <col min="1" max="1" width="14.7109375" customWidth="1"/>
    <col min="2" max="2" width="22.28515625" customWidth="1"/>
    <col min="7" max="7" width="11.7109375" customWidth="1"/>
    <col min="8" max="8" width="15.7109375" bestFit="1" customWidth="1"/>
  </cols>
  <sheetData>
    <row r="1" spans="1:11" x14ac:dyDescent="0.25">
      <c r="A1" s="237" t="s">
        <v>131</v>
      </c>
      <c r="B1" s="238"/>
      <c r="C1" s="238"/>
      <c r="D1" s="238"/>
      <c r="E1" s="238"/>
      <c r="F1" s="238"/>
      <c r="G1" s="238"/>
      <c r="H1" s="238"/>
    </row>
    <row r="2" spans="1:11" x14ac:dyDescent="0.25">
      <c r="A2" s="239"/>
      <c r="B2" s="240"/>
      <c r="C2" s="240"/>
      <c r="D2" s="240"/>
      <c r="E2" s="240"/>
      <c r="F2" s="240"/>
      <c r="G2" s="240"/>
      <c r="H2" s="240"/>
    </row>
    <row r="3" spans="1:11" x14ac:dyDescent="0.25">
      <c r="A3" s="241" t="s">
        <v>132</v>
      </c>
      <c r="B3" s="242"/>
      <c r="C3" s="242"/>
      <c r="D3" s="242"/>
      <c r="E3" s="242"/>
      <c r="F3" s="242"/>
      <c r="G3" s="242"/>
      <c r="H3" s="242"/>
    </row>
    <row r="4" spans="1:11" x14ac:dyDescent="0.25">
      <c r="A4" s="60" t="s">
        <v>133</v>
      </c>
      <c r="B4" s="60" t="s">
        <v>134</v>
      </c>
      <c r="C4" s="61" t="s">
        <v>159</v>
      </c>
      <c r="D4" s="61" t="s">
        <v>160</v>
      </c>
      <c r="E4" s="61" t="s">
        <v>161</v>
      </c>
      <c r="F4" s="61" t="s">
        <v>187</v>
      </c>
      <c r="G4" s="61" t="s">
        <v>135</v>
      </c>
      <c r="H4" s="61" t="s">
        <v>136</v>
      </c>
    </row>
    <row r="5" spans="1:11" x14ac:dyDescent="0.25">
      <c r="A5" s="62">
        <v>1</v>
      </c>
      <c r="B5" s="63" t="s">
        <v>137</v>
      </c>
      <c r="C5" s="64">
        <v>7.5</v>
      </c>
      <c r="D5" s="64">
        <v>6.56</v>
      </c>
      <c r="E5" s="64">
        <v>8.0500000000000007</v>
      </c>
      <c r="F5" s="64">
        <v>6.55</v>
      </c>
      <c r="G5" s="64"/>
      <c r="H5" s="63"/>
    </row>
    <row r="6" spans="1:11" x14ac:dyDescent="0.25">
      <c r="A6" s="62">
        <v>2</v>
      </c>
      <c r="B6" s="63" t="s">
        <v>155</v>
      </c>
      <c r="C6" s="64">
        <v>7.43</v>
      </c>
      <c r="D6" s="64">
        <v>5.55</v>
      </c>
      <c r="E6" s="64">
        <v>4.95</v>
      </c>
      <c r="F6" s="64">
        <v>7.98</v>
      </c>
      <c r="G6" s="64"/>
      <c r="H6" s="63"/>
    </row>
    <row r="7" spans="1:11" x14ac:dyDescent="0.25">
      <c r="A7" s="62">
        <v>3</v>
      </c>
      <c r="B7" s="63" t="s">
        <v>156</v>
      </c>
      <c r="C7" s="64">
        <v>3.51</v>
      </c>
      <c r="D7" s="64">
        <v>4.91</v>
      </c>
      <c r="E7" s="64">
        <v>5.98</v>
      </c>
      <c r="F7" s="64">
        <v>8.01</v>
      </c>
      <c r="G7" s="64"/>
      <c r="H7" s="63"/>
    </row>
    <row r="8" spans="1:11" x14ac:dyDescent="0.25">
      <c r="A8" s="62">
        <v>4</v>
      </c>
      <c r="B8" s="63" t="s">
        <v>157</v>
      </c>
      <c r="C8" s="64">
        <v>6.52</v>
      </c>
      <c r="D8" s="64">
        <v>3.52</v>
      </c>
      <c r="E8" s="64">
        <v>5.09</v>
      </c>
      <c r="F8" s="64">
        <v>7.45</v>
      </c>
      <c r="G8" s="64"/>
      <c r="H8" s="63"/>
    </row>
    <row r="9" spans="1:11" x14ac:dyDescent="0.25">
      <c r="A9" s="62">
        <v>5</v>
      </c>
      <c r="B9" s="63" t="s">
        <v>138</v>
      </c>
      <c r="C9" s="64">
        <v>9.51</v>
      </c>
      <c r="D9" s="64">
        <v>9.24</v>
      </c>
      <c r="E9" s="64">
        <v>10</v>
      </c>
      <c r="F9" s="64">
        <v>9</v>
      </c>
      <c r="G9" s="64"/>
      <c r="H9" s="63"/>
    </row>
    <row r="10" spans="1:11" x14ac:dyDescent="0.25">
      <c r="A10" s="62">
        <v>6</v>
      </c>
      <c r="B10" s="63" t="s">
        <v>158</v>
      </c>
      <c r="C10" s="64">
        <v>6.52</v>
      </c>
      <c r="D10" s="64">
        <v>5.51</v>
      </c>
      <c r="E10" s="64">
        <v>5</v>
      </c>
      <c r="F10" s="64">
        <v>6.47</v>
      </c>
      <c r="G10" s="64"/>
      <c r="H10" s="63"/>
    </row>
    <row r="11" spans="1:11" x14ac:dyDescent="0.25">
      <c r="A11" s="243" t="s">
        <v>139</v>
      </c>
      <c r="B11" s="245" t="s">
        <v>140</v>
      </c>
      <c r="C11" s="247" t="s">
        <v>141</v>
      </c>
      <c r="D11" s="248"/>
      <c r="E11" s="247" t="s">
        <v>142</v>
      </c>
      <c r="F11" s="248"/>
      <c r="G11" s="243" t="s">
        <v>143</v>
      </c>
      <c r="H11" s="248"/>
    </row>
    <row r="12" spans="1:11" x14ac:dyDescent="0.25">
      <c r="A12" s="244"/>
      <c r="B12" s="246"/>
      <c r="C12" s="247"/>
      <c r="D12" s="244"/>
      <c r="E12" s="247"/>
      <c r="F12" s="249"/>
      <c r="G12" s="244"/>
      <c r="H12" s="244"/>
      <c r="K12" s="65" t="s">
        <v>144</v>
      </c>
    </row>
    <row r="13" spans="1:11" x14ac:dyDescent="0.25">
      <c r="H13" s="66"/>
    </row>
  </sheetData>
  <mergeCells count="10">
    <mergeCell ref="A1:H2"/>
    <mergeCell ref="A3:H3"/>
    <mergeCell ref="A11:A12"/>
    <mergeCell ref="B11:B12"/>
    <mergeCell ref="C11:C12"/>
    <mergeCell ref="D11:D12"/>
    <mergeCell ref="E11:E12"/>
    <mergeCell ref="F11:F12"/>
    <mergeCell ref="G11:G12"/>
    <mergeCell ref="H11:H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F18"/>
  <sheetViews>
    <sheetView zoomScale="190" zoomScaleNormal="190" workbookViewId="0">
      <selection activeCell="C9" sqref="C9"/>
    </sheetView>
  </sheetViews>
  <sheetFormatPr defaultColWidth="9.28515625" defaultRowHeight="15" x14ac:dyDescent="0.25"/>
  <cols>
    <col min="1" max="1" width="24.7109375" style="73" customWidth="1"/>
    <col min="2" max="2" width="13" style="73" customWidth="1"/>
    <col min="3" max="3" width="12.7109375" style="73" customWidth="1"/>
    <col min="4" max="4" width="13.28515625" style="73" customWidth="1"/>
    <col min="5" max="5" width="15" style="73" customWidth="1"/>
    <col min="6" max="6" width="43.5703125" style="73" customWidth="1"/>
    <col min="7" max="16384" width="9.28515625" style="73"/>
  </cols>
  <sheetData>
    <row r="1" spans="1:6" ht="5.25" customHeight="1" x14ac:dyDescent="0.25">
      <c r="A1" s="252" t="s">
        <v>186</v>
      </c>
      <c r="B1" s="253"/>
      <c r="C1" s="253"/>
      <c r="D1" s="253"/>
      <c r="E1" s="253"/>
      <c r="F1" s="253"/>
    </row>
    <row r="2" spans="1:6" ht="8.25" customHeight="1" x14ac:dyDescent="0.25">
      <c r="A2" s="253"/>
      <c r="B2" s="253"/>
      <c r="C2" s="253"/>
      <c r="D2" s="253"/>
      <c r="E2" s="253"/>
      <c r="F2" s="253"/>
    </row>
    <row r="3" spans="1:6" x14ac:dyDescent="0.25">
      <c r="A3" s="74" t="s">
        <v>162</v>
      </c>
      <c r="B3" s="74" t="s">
        <v>163</v>
      </c>
      <c r="C3" s="74" t="s">
        <v>164</v>
      </c>
      <c r="D3" s="74" t="s">
        <v>165</v>
      </c>
      <c r="E3" s="74" t="s">
        <v>166</v>
      </c>
      <c r="F3" s="74" t="s">
        <v>167</v>
      </c>
    </row>
    <row r="4" spans="1:6" x14ac:dyDescent="0.25">
      <c r="A4" s="75" t="s">
        <v>168</v>
      </c>
      <c r="B4" s="76" t="s">
        <v>169</v>
      </c>
      <c r="C4" s="76" t="s">
        <v>170</v>
      </c>
      <c r="D4" s="76" t="s">
        <v>171</v>
      </c>
      <c r="E4" s="77"/>
      <c r="F4" s="78"/>
    </row>
    <row r="5" spans="1:6" x14ac:dyDescent="0.25">
      <c r="A5" s="75" t="s">
        <v>172</v>
      </c>
      <c r="B5" s="76" t="s">
        <v>173</v>
      </c>
      <c r="C5" s="76" t="s">
        <v>174</v>
      </c>
      <c r="D5" s="76" t="s">
        <v>171</v>
      </c>
      <c r="E5" s="77"/>
      <c r="F5" s="78"/>
    </row>
    <row r="6" spans="1:6" x14ac:dyDescent="0.25">
      <c r="A6" s="75" t="s">
        <v>175</v>
      </c>
      <c r="B6" s="76" t="s">
        <v>169</v>
      </c>
      <c r="C6" s="76" t="s">
        <v>176</v>
      </c>
      <c r="D6" s="76" t="s">
        <v>177</v>
      </c>
      <c r="E6" s="77"/>
      <c r="F6" s="78"/>
    </row>
    <row r="7" spans="1:6" x14ac:dyDescent="0.25">
      <c r="A7" s="75" t="s">
        <v>178</v>
      </c>
      <c r="B7" s="76" t="s">
        <v>169</v>
      </c>
      <c r="C7" s="76" t="s">
        <v>179</v>
      </c>
      <c r="D7" s="76" t="s">
        <v>180</v>
      </c>
      <c r="E7" s="77"/>
      <c r="F7" s="78"/>
    </row>
    <row r="8" spans="1:6" x14ac:dyDescent="0.25">
      <c r="A8" s="75" t="s">
        <v>181</v>
      </c>
      <c r="B8" s="76" t="s">
        <v>173</v>
      </c>
      <c r="C8" s="76" t="s">
        <v>176</v>
      </c>
      <c r="D8" s="76" t="s">
        <v>180</v>
      </c>
      <c r="E8" s="77"/>
      <c r="F8" s="78"/>
    </row>
    <row r="9" spans="1:6" x14ac:dyDescent="0.25">
      <c r="A9" s="75" t="s">
        <v>182</v>
      </c>
      <c r="B9" s="76" t="s">
        <v>169</v>
      </c>
      <c r="C9" s="76" t="s">
        <v>174</v>
      </c>
      <c r="D9" s="76" t="s">
        <v>180</v>
      </c>
      <c r="E9" s="77"/>
      <c r="F9" s="78"/>
    </row>
    <row r="10" spans="1:6" x14ac:dyDescent="0.25">
      <c r="A10" s="75" t="s">
        <v>183</v>
      </c>
      <c r="B10" s="76" t="s">
        <v>173</v>
      </c>
      <c r="C10" s="76" t="s">
        <v>170</v>
      </c>
      <c r="D10" s="76" t="s">
        <v>184</v>
      </c>
      <c r="E10" s="77"/>
      <c r="F10" s="78"/>
    </row>
    <row r="11" spans="1:6" x14ac:dyDescent="0.25">
      <c r="A11" s="75" t="s">
        <v>185</v>
      </c>
      <c r="B11" s="76" t="s">
        <v>173</v>
      </c>
      <c r="C11" s="76" t="s">
        <v>179</v>
      </c>
      <c r="D11" s="76" t="s">
        <v>184</v>
      </c>
      <c r="E11" s="77"/>
      <c r="F11" s="78"/>
    </row>
    <row r="12" spans="1:6" x14ac:dyDescent="0.25">
      <c r="A12" s="254" t="s">
        <v>189</v>
      </c>
      <c r="B12" s="254"/>
      <c r="C12" s="254" t="s">
        <v>190</v>
      </c>
      <c r="D12" s="254"/>
      <c r="E12" s="254" t="s">
        <v>191</v>
      </c>
      <c r="F12" s="254"/>
    </row>
    <row r="13" spans="1:6" x14ac:dyDescent="0.25">
      <c r="A13" s="84" t="s">
        <v>163</v>
      </c>
      <c r="B13" s="84" t="s">
        <v>154</v>
      </c>
      <c r="C13" s="85" t="s">
        <v>164</v>
      </c>
      <c r="D13" s="85" t="s">
        <v>154</v>
      </c>
      <c r="E13" s="86" t="s">
        <v>165</v>
      </c>
      <c r="F13" s="86" t="s">
        <v>154</v>
      </c>
    </row>
    <row r="14" spans="1:6" x14ac:dyDescent="0.25">
      <c r="A14" s="84" t="s">
        <v>169</v>
      </c>
      <c r="B14" s="87"/>
      <c r="C14" s="85" t="s">
        <v>170</v>
      </c>
      <c r="D14" s="88"/>
      <c r="E14" s="86" t="s">
        <v>171</v>
      </c>
      <c r="F14" s="89"/>
    </row>
    <row r="15" spans="1:6" x14ac:dyDescent="0.25">
      <c r="A15" s="90" t="s">
        <v>173</v>
      </c>
      <c r="B15" s="87"/>
      <c r="C15" s="85" t="s">
        <v>174</v>
      </c>
      <c r="D15" s="88"/>
      <c r="E15" s="86" t="s">
        <v>177</v>
      </c>
      <c r="F15" s="89"/>
    </row>
    <row r="16" spans="1:6" x14ac:dyDescent="0.25">
      <c r="A16" s="255" t="s">
        <v>192</v>
      </c>
      <c r="B16" s="256"/>
      <c r="C16" s="85" t="s">
        <v>176</v>
      </c>
      <c r="D16" s="88"/>
      <c r="E16" s="86" t="s">
        <v>180</v>
      </c>
      <c r="F16" s="89"/>
    </row>
    <row r="17" spans="1:6" x14ac:dyDescent="0.25">
      <c r="A17" s="79">
        <v>0</v>
      </c>
      <c r="B17" s="80">
        <v>4.6300000000000001E-2</v>
      </c>
      <c r="C17" s="85" t="s">
        <v>179</v>
      </c>
      <c r="D17" s="88"/>
      <c r="E17" s="86" t="s">
        <v>184</v>
      </c>
      <c r="F17" s="89"/>
    </row>
    <row r="18" spans="1:6" x14ac:dyDescent="0.25">
      <c r="A18" s="81">
        <v>50000</v>
      </c>
      <c r="B18" s="80">
        <v>9.2499999999999999E-2</v>
      </c>
      <c r="C18" s="250"/>
      <c r="D18" s="251"/>
      <c r="E18" s="251"/>
      <c r="F18" s="251"/>
    </row>
  </sheetData>
  <mergeCells count="6">
    <mergeCell ref="C18:F18"/>
    <mergeCell ref="A1:F2"/>
    <mergeCell ref="A12:B12"/>
    <mergeCell ref="C12:D12"/>
    <mergeCell ref="E12:F12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M28"/>
  <sheetViews>
    <sheetView topLeftCell="A2" zoomScale="130" zoomScaleNormal="130" zoomScaleSheetLayoutView="110" workbookViewId="0">
      <selection activeCell="B11" sqref="B11"/>
    </sheetView>
  </sheetViews>
  <sheetFormatPr defaultRowHeight="15" x14ac:dyDescent="0.25"/>
  <cols>
    <col min="1" max="1" width="11.7109375" customWidth="1"/>
    <col min="2" max="2" width="12.42578125" bestFit="1" customWidth="1"/>
    <col min="4" max="4" width="13" customWidth="1"/>
    <col min="5" max="5" width="11.42578125" customWidth="1"/>
    <col min="6" max="6" width="13" customWidth="1"/>
    <col min="7" max="7" width="11.42578125" customWidth="1"/>
    <col min="8" max="8" width="13.7109375" customWidth="1"/>
  </cols>
  <sheetData>
    <row r="1" spans="1:13" x14ac:dyDescent="0.25">
      <c r="A1" s="271"/>
      <c r="B1" s="271"/>
      <c r="C1" s="271"/>
      <c r="D1" s="271"/>
      <c r="E1" s="271"/>
      <c r="F1" s="271"/>
      <c r="G1" s="271"/>
      <c r="H1" s="271"/>
      <c r="I1" s="72"/>
      <c r="J1" s="72"/>
    </row>
    <row r="2" spans="1:13" x14ac:dyDescent="0.25">
      <c r="A2" s="271"/>
      <c r="B2" s="271"/>
      <c r="C2" s="271"/>
      <c r="D2" s="271"/>
      <c r="E2" s="271"/>
      <c r="F2" s="271"/>
      <c r="G2" s="271"/>
      <c r="H2" s="271"/>
      <c r="I2" s="72"/>
      <c r="J2" s="72"/>
    </row>
    <row r="3" spans="1:13" ht="22.5" customHeight="1" x14ac:dyDescent="0.25">
      <c r="A3" s="269" t="s">
        <v>154</v>
      </c>
      <c r="B3" s="275">
        <v>24960</v>
      </c>
      <c r="C3" s="269" t="s">
        <v>153</v>
      </c>
      <c r="D3" s="274" t="s">
        <v>151</v>
      </c>
      <c r="E3" s="269" t="s">
        <v>150</v>
      </c>
      <c r="F3" s="274" t="s">
        <v>11</v>
      </c>
      <c r="G3" s="269" t="s">
        <v>149</v>
      </c>
      <c r="H3" s="274"/>
    </row>
    <row r="4" spans="1:13" ht="18" customHeight="1" x14ac:dyDescent="0.25">
      <c r="A4" s="269"/>
      <c r="B4" s="275"/>
      <c r="C4" s="269"/>
      <c r="D4" s="274"/>
      <c r="E4" s="269"/>
      <c r="F4" s="274"/>
      <c r="G4" s="269"/>
      <c r="H4" s="274"/>
    </row>
    <row r="5" spans="1:13" x14ac:dyDescent="0.25">
      <c r="A5" s="268" t="s">
        <v>152</v>
      </c>
      <c r="B5" s="180">
        <v>24</v>
      </c>
      <c r="C5" s="1">
        <v>1</v>
      </c>
      <c r="D5" s="5"/>
      <c r="E5" s="5"/>
      <c r="F5" s="5"/>
      <c r="G5" s="5"/>
      <c r="H5" s="5"/>
      <c r="I5" s="265"/>
    </row>
    <row r="6" spans="1:13" x14ac:dyDescent="0.25">
      <c r="A6" s="268"/>
      <c r="B6" s="180"/>
      <c r="C6" s="1">
        <v>2</v>
      </c>
      <c r="D6" s="5"/>
      <c r="E6" s="5"/>
      <c r="F6" s="5"/>
      <c r="G6" s="5"/>
      <c r="H6" s="5"/>
      <c r="I6" s="265"/>
    </row>
    <row r="7" spans="1:13" x14ac:dyDescent="0.25">
      <c r="A7" s="267" t="s">
        <v>151</v>
      </c>
      <c r="B7" s="266"/>
      <c r="C7" s="1">
        <v>3</v>
      </c>
      <c r="D7" s="5"/>
      <c r="E7" s="5"/>
      <c r="F7" s="5"/>
      <c r="G7" s="5"/>
      <c r="H7" s="5"/>
      <c r="I7" s="265"/>
    </row>
    <row r="8" spans="1:13" x14ac:dyDescent="0.25">
      <c r="A8" s="267"/>
      <c r="B8" s="266"/>
      <c r="C8" s="1">
        <v>4</v>
      </c>
      <c r="D8" s="5"/>
      <c r="E8" s="5"/>
      <c r="F8" s="5"/>
      <c r="G8" s="5"/>
      <c r="H8" s="5"/>
      <c r="I8" s="265"/>
    </row>
    <row r="9" spans="1:13" x14ac:dyDescent="0.25">
      <c r="A9" s="71" t="s">
        <v>150</v>
      </c>
      <c r="B9" s="69"/>
      <c r="C9" s="52">
        <v>5</v>
      </c>
      <c r="D9" s="5"/>
      <c r="E9" s="5"/>
      <c r="F9" s="5"/>
      <c r="G9" s="5"/>
      <c r="H9" s="5"/>
      <c r="J9" s="180" t="s">
        <v>188</v>
      </c>
      <c r="K9" s="264"/>
      <c r="L9" s="264"/>
      <c r="M9" s="99"/>
    </row>
    <row r="10" spans="1:13" x14ac:dyDescent="0.25">
      <c r="A10" s="259"/>
      <c r="B10" s="260"/>
      <c r="C10" s="52">
        <v>6</v>
      </c>
      <c r="D10" s="5"/>
      <c r="E10" s="5"/>
      <c r="F10" s="5"/>
      <c r="G10" s="5"/>
      <c r="H10" s="5"/>
      <c r="J10" s="82" t="s">
        <v>152</v>
      </c>
      <c r="K10" s="82" t="s">
        <v>150</v>
      </c>
      <c r="L10" s="82" t="s">
        <v>149</v>
      </c>
    </row>
    <row r="11" spans="1:13" x14ac:dyDescent="0.25">
      <c r="A11" s="70" t="s">
        <v>149</v>
      </c>
      <c r="B11" s="69"/>
      <c r="C11" s="52">
        <v>7</v>
      </c>
      <c r="D11" s="5"/>
      <c r="E11" s="5"/>
      <c r="F11" s="5"/>
      <c r="G11" s="5"/>
      <c r="H11" s="5"/>
      <c r="J11" s="82">
        <v>0</v>
      </c>
      <c r="K11" s="83">
        <v>2.5000000000000001E-2</v>
      </c>
      <c r="L11" s="98">
        <v>0.01</v>
      </c>
    </row>
    <row r="12" spans="1:13" x14ac:dyDescent="0.25">
      <c r="A12" s="257"/>
      <c r="B12" s="258"/>
      <c r="C12" s="52">
        <v>8</v>
      </c>
      <c r="D12" s="5"/>
      <c r="E12" s="5"/>
      <c r="F12" s="5"/>
      <c r="G12" s="5"/>
      <c r="H12" s="5"/>
      <c r="J12" s="82">
        <v>12</v>
      </c>
      <c r="K12" s="83">
        <v>3.5000000000000003E-2</v>
      </c>
      <c r="L12" s="98">
        <v>0.02</v>
      </c>
    </row>
    <row r="13" spans="1:13" x14ac:dyDescent="0.25">
      <c r="A13" s="272" t="s">
        <v>148</v>
      </c>
      <c r="B13" s="273"/>
      <c r="C13" s="1">
        <v>9</v>
      </c>
      <c r="D13" s="5"/>
      <c r="E13" s="5"/>
      <c r="F13" s="5"/>
      <c r="G13" s="5"/>
      <c r="H13" s="5"/>
    </row>
    <row r="14" spans="1:13" x14ac:dyDescent="0.25">
      <c r="A14" s="266"/>
      <c r="B14" s="181"/>
      <c r="C14" s="1">
        <v>10</v>
      </c>
      <c r="D14" s="5"/>
      <c r="E14" s="5"/>
      <c r="F14" s="5"/>
      <c r="G14" s="5"/>
      <c r="H14" s="5"/>
    </row>
    <row r="15" spans="1:13" x14ac:dyDescent="0.25">
      <c r="A15" s="261" t="s">
        <v>147</v>
      </c>
      <c r="B15" s="261"/>
      <c r="C15" s="1">
        <v>11</v>
      </c>
      <c r="D15" s="5"/>
      <c r="E15" s="5"/>
      <c r="F15" s="5"/>
      <c r="G15" s="5"/>
      <c r="H15" s="5"/>
    </row>
    <row r="16" spans="1:13" x14ac:dyDescent="0.25">
      <c r="A16" s="270"/>
      <c r="B16" s="164"/>
      <c r="C16" s="1">
        <v>12</v>
      </c>
      <c r="D16" s="5"/>
      <c r="E16" s="5"/>
      <c r="F16" s="5"/>
      <c r="G16" s="5"/>
      <c r="H16" s="5"/>
    </row>
    <row r="17" spans="1:8" x14ac:dyDescent="0.25">
      <c r="A17" s="269" t="s">
        <v>146</v>
      </c>
      <c r="B17" s="269"/>
      <c r="C17" s="1">
        <v>13</v>
      </c>
      <c r="D17" s="5"/>
      <c r="E17" s="5"/>
      <c r="F17" s="5"/>
      <c r="G17" s="5"/>
      <c r="H17" s="5"/>
    </row>
    <row r="18" spans="1:8" x14ac:dyDescent="0.25">
      <c r="A18" s="270"/>
      <c r="B18" s="164"/>
      <c r="C18" s="1">
        <v>14</v>
      </c>
      <c r="D18" s="5"/>
      <c r="E18" s="5"/>
      <c r="F18" s="5"/>
      <c r="G18" s="5"/>
      <c r="H18" s="5"/>
    </row>
    <row r="19" spans="1:8" x14ac:dyDescent="0.25">
      <c r="A19" s="262" t="s">
        <v>145</v>
      </c>
      <c r="B19" s="263"/>
      <c r="C19" s="1">
        <v>15</v>
      </c>
      <c r="D19" s="5"/>
      <c r="E19" s="5"/>
      <c r="F19" s="5"/>
      <c r="G19" s="5"/>
      <c r="H19" s="5"/>
    </row>
    <row r="20" spans="1:8" x14ac:dyDescent="0.25">
      <c r="A20" s="187"/>
      <c r="B20" s="190"/>
      <c r="C20" s="1">
        <v>16</v>
      </c>
      <c r="D20" s="5"/>
      <c r="E20" s="5"/>
      <c r="F20" s="5"/>
      <c r="G20" s="5"/>
      <c r="H20" s="5"/>
    </row>
    <row r="21" spans="1:8" x14ac:dyDescent="0.25">
      <c r="A21" s="68"/>
      <c r="B21" s="68"/>
      <c r="C21" s="1">
        <v>17</v>
      </c>
      <c r="D21" s="5"/>
      <c r="E21" s="5"/>
      <c r="F21" s="5"/>
      <c r="G21" s="5"/>
      <c r="H21" s="5"/>
    </row>
    <row r="22" spans="1:8" x14ac:dyDescent="0.25">
      <c r="A22" s="68"/>
      <c r="B22" s="68"/>
      <c r="C22" s="1">
        <v>18</v>
      </c>
      <c r="D22" s="5"/>
      <c r="E22" s="5"/>
      <c r="F22" s="5"/>
      <c r="G22" s="5"/>
      <c r="H22" s="5"/>
    </row>
    <row r="23" spans="1:8" x14ac:dyDescent="0.25">
      <c r="A23" s="68"/>
      <c r="B23" s="68"/>
      <c r="C23" s="1">
        <v>19</v>
      </c>
      <c r="D23" s="5"/>
      <c r="E23" s="5"/>
      <c r="F23" s="5"/>
      <c r="G23" s="5"/>
      <c r="H23" s="5"/>
    </row>
    <row r="24" spans="1:8" x14ac:dyDescent="0.25">
      <c r="A24" s="68"/>
      <c r="B24" s="68"/>
      <c r="C24" s="1">
        <v>20</v>
      </c>
      <c r="D24" s="5"/>
      <c r="E24" s="5"/>
      <c r="F24" s="5"/>
      <c r="G24" s="5"/>
      <c r="H24" s="5"/>
    </row>
    <row r="25" spans="1:8" x14ac:dyDescent="0.25">
      <c r="A25" s="68"/>
      <c r="B25" s="68"/>
      <c r="C25" s="1">
        <v>21</v>
      </c>
      <c r="D25" s="5"/>
      <c r="E25" s="5"/>
      <c r="F25" s="5"/>
      <c r="G25" s="5"/>
      <c r="H25" s="5"/>
    </row>
    <row r="26" spans="1:8" x14ac:dyDescent="0.25">
      <c r="A26" s="68"/>
      <c r="B26" s="68"/>
      <c r="C26" s="1">
        <v>22</v>
      </c>
      <c r="D26" s="5"/>
      <c r="E26" s="5"/>
      <c r="F26" s="5"/>
      <c r="G26" s="5"/>
      <c r="H26" s="5"/>
    </row>
    <row r="27" spans="1:8" x14ac:dyDescent="0.25">
      <c r="A27" s="68"/>
      <c r="B27" s="68"/>
      <c r="C27" s="1">
        <v>23</v>
      </c>
      <c r="D27" s="5"/>
      <c r="E27" s="5"/>
      <c r="F27" s="5"/>
      <c r="G27" s="5"/>
      <c r="H27" s="5"/>
    </row>
    <row r="28" spans="1:8" x14ac:dyDescent="0.25">
      <c r="A28" s="68"/>
      <c r="B28" s="68"/>
      <c r="C28" s="1">
        <v>24</v>
      </c>
      <c r="D28" s="5"/>
      <c r="E28" s="5"/>
      <c r="F28" s="5"/>
      <c r="G28" s="5"/>
      <c r="H28" s="5"/>
    </row>
  </sheetData>
  <mergeCells count="26">
    <mergeCell ref="E3:E4"/>
    <mergeCell ref="A16:B16"/>
    <mergeCell ref="A17:B17"/>
    <mergeCell ref="A18:B18"/>
    <mergeCell ref="A1:H2"/>
    <mergeCell ref="A13:B13"/>
    <mergeCell ref="A14:B14"/>
    <mergeCell ref="F3:F4"/>
    <mergeCell ref="G3:G4"/>
    <mergeCell ref="H3:H4"/>
    <mergeCell ref="A3:A4"/>
    <mergeCell ref="C3:C4"/>
    <mergeCell ref="B3:B4"/>
    <mergeCell ref="D3:D4"/>
    <mergeCell ref="J9:L9"/>
    <mergeCell ref="I7:I8"/>
    <mergeCell ref="I5:I6"/>
    <mergeCell ref="B7:B8"/>
    <mergeCell ref="A7:A8"/>
    <mergeCell ref="A5:A6"/>
    <mergeCell ref="B5:B6"/>
    <mergeCell ref="A20:B20"/>
    <mergeCell ref="A12:B12"/>
    <mergeCell ref="A10:B10"/>
    <mergeCell ref="A15:B15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I19"/>
  <sheetViews>
    <sheetView topLeftCell="A2" zoomScale="170" zoomScaleNormal="170" workbookViewId="0">
      <selection activeCell="A4" sqref="A4"/>
    </sheetView>
  </sheetViews>
  <sheetFormatPr defaultColWidth="9.28515625" defaultRowHeight="15" x14ac:dyDescent="0.25"/>
  <cols>
    <col min="1" max="1" width="24.7109375" style="113" customWidth="1"/>
    <col min="2" max="2" width="8.7109375" style="113" customWidth="1"/>
    <col min="3" max="3" width="11.28515625" style="113" customWidth="1"/>
    <col min="4" max="4" width="7.7109375" style="113" customWidth="1"/>
    <col min="5" max="5" width="12.7109375" style="113" customWidth="1"/>
    <col min="6" max="6" width="20" style="113" customWidth="1"/>
    <col min="7" max="7" width="28.5703125" style="113" customWidth="1"/>
    <col min="8" max="8" width="12" style="113" customWidth="1"/>
    <col min="9" max="9" width="26.7109375" style="113" customWidth="1"/>
    <col min="10" max="16384" width="9.28515625" style="93"/>
  </cols>
  <sheetData>
    <row r="1" spans="1:9" ht="1.5" hidden="1" customHeight="1" x14ac:dyDescent="0.25">
      <c r="A1" s="276" t="s">
        <v>193</v>
      </c>
      <c r="B1" s="277"/>
      <c r="C1" s="277"/>
      <c r="D1" s="277"/>
      <c r="E1" s="277"/>
      <c r="F1" s="277"/>
      <c r="G1" s="277"/>
      <c r="H1" s="277"/>
      <c r="I1" s="277"/>
    </row>
    <row r="2" spans="1:9" ht="18.75" customHeight="1" x14ac:dyDescent="0.25">
      <c r="A2" s="278"/>
      <c r="B2" s="279"/>
      <c r="C2" s="279"/>
      <c r="D2" s="279"/>
      <c r="E2" s="279"/>
      <c r="F2" s="279"/>
      <c r="G2" s="279"/>
      <c r="H2" s="279"/>
      <c r="I2" s="279"/>
    </row>
    <row r="3" spans="1:9" ht="20.25" customHeight="1" x14ac:dyDescent="0.25">
      <c r="A3" s="111" t="s">
        <v>162</v>
      </c>
      <c r="B3" s="111" t="s">
        <v>163</v>
      </c>
      <c r="C3" s="111" t="s">
        <v>164</v>
      </c>
      <c r="D3" s="111" t="s">
        <v>210</v>
      </c>
      <c r="E3" s="111" t="s">
        <v>165</v>
      </c>
      <c r="F3" s="111" t="s">
        <v>166</v>
      </c>
      <c r="G3" s="111" t="s">
        <v>167</v>
      </c>
      <c r="H3" s="280" t="s">
        <v>139</v>
      </c>
      <c r="I3" s="280"/>
    </row>
    <row r="4" spans="1:9" ht="18" x14ac:dyDescent="0.25">
      <c r="A4" s="112" t="s">
        <v>168</v>
      </c>
      <c r="B4" s="114" t="s">
        <v>173</v>
      </c>
      <c r="C4" s="114" t="s">
        <v>170</v>
      </c>
      <c r="D4" s="115" t="s">
        <v>211</v>
      </c>
      <c r="E4" s="114" t="s">
        <v>194</v>
      </c>
      <c r="F4" s="116">
        <v>29900</v>
      </c>
      <c r="G4" s="117"/>
      <c r="H4" s="281" t="s">
        <v>195</v>
      </c>
      <c r="I4" s="281"/>
    </row>
    <row r="5" spans="1:9" ht="18" x14ac:dyDescent="0.25">
      <c r="A5" s="112" t="s">
        <v>172</v>
      </c>
      <c r="B5" s="114" t="s">
        <v>169</v>
      </c>
      <c r="C5" s="114" t="s">
        <v>176</v>
      </c>
      <c r="D5" s="115" t="s">
        <v>212</v>
      </c>
      <c r="E5" s="114" t="s">
        <v>194</v>
      </c>
      <c r="F5" s="116">
        <v>26500</v>
      </c>
      <c r="G5" s="117"/>
      <c r="H5" s="118" t="s">
        <v>170</v>
      </c>
      <c r="I5" s="119"/>
    </row>
    <row r="6" spans="1:9" ht="18" x14ac:dyDescent="0.25">
      <c r="A6" s="112" t="s">
        <v>196</v>
      </c>
      <c r="B6" s="114" t="s">
        <v>169</v>
      </c>
      <c r="C6" s="114" t="s">
        <v>174</v>
      </c>
      <c r="D6" s="115" t="s">
        <v>212</v>
      </c>
      <c r="E6" s="114" t="s">
        <v>197</v>
      </c>
      <c r="F6" s="116">
        <v>122500</v>
      </c>
      <c r="G6" s="117"/>
      <c r="H6" s="118" t="s">
        <v>176</v>
      </c>
      <c r="I6" s="119"/>
    </row>
    <row r="7" spans="1:9" ht="18" x14ac:dyDescent="0.25">
      <c r="A7" s="112" t="s">
        <v>198</v>
      </c>
      <c r="B7" s="114" t="s">
        <v>173</v>
      </c>
      <c r="C7" s="114" t="s">
        <v>179</v>
      </c>
      <c r="D7" s="115" t="s">
        <v>213</v>
      </c>
      <c r="E7" s="114" t="s">
        <v>197</v>
      </c>
      <c r="F7" s="116">
        <v>50900</v>
      </c>
      <c r="G7" s="117"/>
      <c r="H7" s="118" t="s">
        <v>174</v>
      </c>
      <c r="I7" s="119"/>
    </row>
    <row r="8" spans="1:9" ht="18" x14ac:dyDescent="0.25">
      <c r="A8" s="112" t="s">
        <v>199</v>
      </c>
      <c r="B8" s="114" t="s">
        <v>169</v>
      </c>
      <c r="C8" s="114" t="s">
        <v>179</v>
      </c>
      <c r="D8" s="115" t="s">
        <v>213</v>
      </c>
      <c r="E8" s="114" t="s">
        <v>197</v>
      </c>
      <c r="F8" s="116">
        <v>73150</v>
      </c>
      <c r="G8" s="117"/>
      <c r="H8" s="118" t="s">
        <v>179</v>
      </c>
      <c r="I8" s="119"/>
    </row>
    <row r="9" spans="1:9" ht="18" x14ac:dyDescent="0.25">
      <c r="A9" s="112" t="s">
        <v>200</v>
      </c>
      <c r="B9" s="114" t="s">
        <v>173</v>
      </c>
      <c r="C9" s="114" t="s">
        <v>170</v>
      </c>
      <c r="D9" s="115" t="s">
        <v>211</v>
      </c>
      <c r="E9" s="114" t="s">
        <v>197</v>
      </c>
      <c r="F9" s="116">
        <v>95500</v>
      </c>
      <c r="G9" s="117"/>
      <c r="H9" s="281" t="s">
        <v>215</v>
      </c>
      <c r="I9" s="281"/>
    </row>
    <row r="10" spans="1:9" ht="18" x14ac:dyDescent="0.25">
      <c r="A10" s="112" t="s">
        <v>202</v>
      </c>
      <c r="B10" s="114" t="s">
        <v>173</v>
      </c>
      <c r="C10" s="114" t="s">
        <v>176</v>
      </c>
      <c r="D10" s="115" t="s">
        <v>211</v>
      </c>
      <c r="E10" s="114" t="s">
        <v>203</v>
      </c>
      <c r="F10" s="116">
        <v>68900</v>
      </c>
      <c r="G10" s="117"/>
      <c r="H10" s="118" t="s">
        <v>170</v>
      </c>
      <c r="I10" s="115"/>
    </row>
    <row r="11" spans="1:9" ht="18" x14ac:dyDescent="0.25">
      <c r="A11" s="112" t="s">
        <v>185</v>
      </c>
      <c r="B11" s="114" t="s">
        <v>169</v>
      </c>
      <c r="C11" s="114" t="s">
        <v>170</v>
      </c>
      <c r="D11" s="115" t="s">
        <v>212</v>
      </c>
      <c r="E11" s="114" t="s">
        <v>203</v>
      </c>
      <c r="F11" s="116">
        <v>59950</v>
      </c>
      <c r="G11" s="117"/>
      <c r="H11" s="118" t="s">
        <v>176</v>
      </c>
      <c r="I11" s="115"/>
    </row>
    <row r="12" spans="1:9" ht="18" x14ac:dyDescent="0.25">
      <c r="A12" s="112" t="s">
        <v>204</v>
      </c>
      <c r="B12" s="115" t="s">
        <v>173</v>
      </c>
      <c r="C12" s="115" t="s">
        <v>174</v>
      </c>
      <c r="D12" s="115" t="s">
        <v>214</v>
      </c>
      <c r="E12" s="115" t="s">
        <v>203</v>
      </c>
      <c r="F12" s="120">
        <v>62500</v>
      </c>
      <c r="G12" s="117"/>
      <c r="H12" s="118" t="s">
        <v>174</v>
      </c>
      <c r="I12" s="115"/>
    </row>
    <row r="13" spans="1:9" ht="18" x14ac:dyDescent="0.25">
      <c r="A13" s="112" t="s">
        <v>196</v>
      </c>
      <c r="B13" s="115" t="s">
        <v>173</v>
      </c>
      <c r="C13" s="115" t="s">
        <v>170</v>
      </c>
      <c r="D13" s="115" t="s">
        <v>213</v>
      </c>
      <c r="E13" s="115" t="s">
        <v>205</v>
      </c>
      <c r="F13" s="120">
        <v>199900</v>
      </c>
      <c r="G13" s="117"/>
      <c r="H13" s="118" t="s">
        <v>179</v>
      </c>
      <c r="I13" s="115"/>
    </row>
    <row r="14" spans="1:9" ht="18" x14ac:dyDescent="0.25">
      <c r="A14" s="112" t="s">
        <v>168</v>
      </c>
      <c r="B14" s="114" t="s">
        <v>173</v>
      </c>
      <c r="C14" s="114" t="s">
        <v>179</v>
      </c>
      <c r="D14" s="115" t="s">
        <v>214</v>
      </c>
      <c r="E14" s="114" t="s">
        <v>205</v>
      </c>
      <c r="F14" s="116">
        <v>29900</v>
      </c>
      <c r="G14" s="117"/>
      <c r="H14" s="282" t="s">
        <v>206</v>
      </c>
      <c r="I14" s="282"/>
    </row>
    <row r="15" spans="1:9" ht="18" x14ac:dyDescent="0.25">
      <c r="A15" s="112" t="s">
        <v>199</v>
      </c>
      <c r="B15" s="114" t="s">
        <v>169</v>
      </c>
      <c r="C15" s="114" t="s">
        <v>174</v>
      </c>
      <c r="D15" s="115" t="s">
        <v>211</v>
      </c>
      <c r="E15" s="114" t="s">
        <v>207</v>
      </c>
      <c r="F15" s="116">
        <v>73150</v>
      </c>
      <c r="G15" s="117"/>
      <c r="H15" s="118" t="s">
        <v>170</v>
      </c>
      <c r="I15" s="121"/>
    </row>
    <row r="16" spans="1:9" ht="18" x14ac:dyDescent="0.25">
      <c r="A16" s="112" t="s">
        <v>200</v>
      </c>
      <c r="B16" s="114" t="s">
        <v>169</v>
      </c>
      <c r="C16" s="114" t="s">
        <v>176</v>
      </c>
      <c r="D16" s="115" t="s">
        <v>213</v>
      </c>
      <c r="E16" s="114" t="s">
        <v>208</v>
      </c>
      <c r="F16" s="116">
        <v>71900</v>
      </c>
      <c r="G16" s="117"/>
      <c r="H16" s="118" t="s">
        <v>176</v>
      </c>
      <c r="I16" s="121"/>
    </row>
    <row r="17" spans="1:9" ht="18" x14ac:dyDescent="0.25">
      <c r="A17" s="112" t="s">
        <v>168</v>
      </c>
      <c r="B17" s="114" t="s">
        <v>173</v>
      </c>
      <c r="C17" s="114" t="s">
        <v>176</v>
      </c>
      <c r="D17" s="115" t="s">
        <v>213</v>
      </c>
      <c r="E17" s="114" t="s">
        <v>208</v>
      </c>
      <c r="F17" s="116">
        <v>29900</v>
      </c>
      <c r="G17" s="117"/>
      <c r="H17" s="118" t="s">
        <v>174</v>
      </c>
      <c r="I17" s="121"/>
    </row>
    <row r="18" spans="1:9" ht="18" x14ac:dyDescent="0.25">
      <c r="A18" s="112" t="s">
        <v>178</v>
      </c>
      <c r="B18" s="114" t="s">
        <v>169</v>
      </c>
      <c r="C18" s="114" t="s">
        <v>179</v>
      </c>
      <c r="D18" s="115" t="s">
        <v>212</v>
      </c>
      <c r="E18" s="114" t="s">
        <v>208</v>
      </c>
      <c r="F18" s="116">
        <v>39000</v>
      </c>
      <c r="G18" s="117"/>
      <c r="H18" s="118" t="s">
        <v>179</v>
      </c>
      <c r="I18" s="121"/>
    </row>
    <row r="19" spans="1:9" x14ac:dyDescent="0.25">
      <c r="I19" s="121"/>
    </row>
  </sheetData>
  <mergeCells count="5">
    <mergeCell ref="A1:I2"/>
    <mergeCell ref="H3:I3"/>
    <mergeCell ref="H4:I4"/>
    <mergeCell ref="H9:I9"/>
    <mergeCell ref="H14:I14"/>
  </mergeCells>
  <conditionalFormatting sqref="I15:I18">
    <cfRule type="containsText" dxfId="1" priority="1" operator="containsText" text="NÃO ATINGIU A META">
      <formula>NOT(ISERROR(SEARCH("NÃO ATINGIU A META",I15)))</formula>
    </cfRule>
    <cfRule type="containsText" dxfId="0" priority="2" operator="containsText" text="ATINGIU A META">
      <formula>NOT(ISERROR(SEARCH("ATINGIU A META",I15)))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D8"/>
  <sheetViews>
    <sheetView zoomScale="190" zoomScaleNormal="190" workbookViewId="0">
      <selection activeCell="D2" sqref="D2"/>
    </sheetView>
  </sheetViews>
  <sheetFormatPr defaultColWidth="9.28515625" defaultRowHeight="18" x14ac:dyDescent="0.25"/>
  <cols>
    <col min="1" max="1" width="30.7109375" style="53" customWidth="1"/>
    <col min="2" max="2" width="14" style="53" customWidth="1"/>
    <col min="3" max="3" width="9.28515625" style="53" customWidth="1"/>
    <col min="4" max="4" width="45.28515625" style="53" customWidth="1"/>
    <col min="5" max="16384" width="9.28515625" style="53"/>
  </cols>
  <sheetData>
    <row r="1" spans="1:4" x14ac:dyDescent="0.25">
      <c r="A1" s="283" t="s">
        <v>192</v>
      </c>
      <c r="B1" s="283"/>
      <c r="C1" s="284" t="s">
        <v>201</v>
      </c>
      <c r="D1" s="284"/>
    </row>
    <row r="2" spans="1:4" ht="23.25" x14ac:dyDescent="0.25">
      <c r="A2" s="95">
        <v>0</v>
      </c>
      <c r="B2" s="80">
        <v>4.6300000000000001E-2</v>
      </c>
      <c r="C2" s="94" t="s">
        <v>170</v>
      </c>
      <c r="D2" s="122"/>
    </row>
    <row r="3" spans="1:4" ht="23.25" x14ac:dyDescent="0.25">
      <c r="A3" s="96">
        <v>35000</v>
      </c>
      <c r="B3" s="80">
        <v>6.5000000000000002E-2</v>
      </c>
      <c r="C3" s="94" t="s">
        <v>176</v>
      </c>
      <c r="D3" s="122"/>
    </row>
    <row r="4" spans="1:4" ht="23.25" x14ac:dyDescent="0.25">
      <c r="A4" s="97">
        <v>70000</v>
      </c>
      <c r="B4" s="91">
        <v>8.2500000000000004E-2</v>
      </c>
      <c r="C4" s="94" t="s">
        <v>174</v>
      </c>
      <c r="D4" s="122"/>
    </row>
    <row r="5" spans="1:4" ht="23.25" x14ac:dyDescent="0.25">
      <c r="A5" s="97">
        <v>100000</v>
      </c>
      <c r="B5" s="92">
        <v>0.1</v>
      </c>
      <c r="C5" s="94" t="s">
        <v>179</v>
      </c>
      <c r="D5" s="122"/>
    </row>
    <row r="7" spans="1:4" x14ac:dyDescent="0.25">
      <c r="A7" s="285" t="s">
        <v>209</v>
      </c>
      <c r="B7" s="285"/>
    </row>
    <row r="8" spans="1:4" x14ac:dyDescent="0.25">
      <c r="A8" s="286">
        <v>200000</v>
      </c>
      <c r="B8" s="286"/>
    </row>
  </sheetData>
  <mergeCells count="4">
    <mergeCell ref="A1:B1"/>
    <mergeCell ref="C1:D1"/>
    <mergeCell ref="A7:B7"/>
    <mergeCell ref="A8:B8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11BA-A6F5-4D0F-8DB8-5D9870299118}">
  <sheetPr codeName="Planilha17"/>
  <dimension ref="A1:D13"/>
  <sheetViews>
    <sheetView zoomScale="150" zoomScaleNormal="150" workbookViewId="0">
      <selection activeCell="B16" sqref="B16"/>
    </sheetView>
  </sheetViews>
  <sheetFormatPr defaultRowHeight="15" x14ac:dyDescent="0.25"/>
  <cols>
    <col min="1" max="1" width="64" customWidth="1"/>
    <col min="2" max="2" width="23.5703125" customWidth="1"/>
    <col min="3" max="4" width="18.28515625" customWidth="1"/>
  </cols>
  <sheetData>
    <row r="1" spans="1:4" x14ac:dyDescent="0.25">
      <c r="A1" s="1" t="s">
        <v>226</v>
      </c>
      <c r="B1" s="5">
        <v>50000</v>
      </c>
      <c r="C1" s="1" t="s">
        <v>227</v>
      </c>
      <c r="D1" s="5">
        <v>130000</v>
      </c>
    </row>
    <row r="2" spans="1:4" ht="45" customHeight="1" x14ac:dyDescent="0.25">
      <c r="A2" s="132" t="s">
        <v>228</v>
      </c>
      <c r="B2" s="132" t="s">
        <v>229</v>
      </c>
      <c r="C2" s="132" t="s">
        <v>230</v>
      </c>
      <c r="D2" s="132" t="s">
        <v>231</v>
      </c>
    </row>
    <row r="3" spans="1:4" x14ac:dyDescent="0.25">
      <c r="A3" s="133" t="s">
        <v>233</v>
      </c>
      <c r="B3" s="1" t="s">
        <v>234</v>
      </c>
      <c r="C3" s="5">
        <v>134000</v>
      </c>
      <c r="D3" s="11"/>
    </row>
    <row r="4" spans="1:4" x14ac:dyDescent="0.25">
      <c r="A4" s="133" t="s">
        <v>235</v>
      </c>
      <c r="B4" s="1" t="s">
        <v>169</v>
      </c>
      <c r="C4" s="5">
        <v>123000</v>
      </c>
      <c r="D4" s="11"/>
    </row>
    <row r="5" spans="1:4" x14ac:dyDescent="0.25">
      <c r="A5" s="133" t="s">
        <v>236</v>
      </c>
      <c r="B5" s="1" t="s">
        <v>237</v>
      </c>
      <c r="C5" s="5">
        <v>150000</v>
      </c>
      <c r="D5" s="11"/>
    </row>
    <row r="6" spans="1:4" x14ac:dyDescent="0.25">
      <c r="A6" s="133" t="s">
        <v>238</v>
      </c>
      <c r="B6" s="1" t="s">
        <v>234</v>
      </c>
      <c r="C6" s="5">
        <v>150000</v>
      </c>
      <c r="D6" s="11"/>
    </row>
    <row r="7" spans="1:4" x14ac:dyDescent="0.25">
      <c r="A7" s="133" t="s">
        <v>239</v>
      </c>
      <c r="B7" s="1" t="s">
        <v>234</v>
      </c>
      <c r="C7" s="5"/>
      <c r="D7" s="11"/>
    </row>
    <row r="8" spans="1:4" x14ac:dyDescent="0.25">
      <c r="A8" s="133" t="s">
        <v>240</v>
      </c>
      <c r="B8" s="1" t="s">
        <v>169</v>
      </c>
      <c r="C8" s="5">
        <v>120000</v>
      </c>
      <c r="D8" s="11"/>
    </row>
    <row r="9" spans="1:4" x14ac:dyDescent="0.25">
      <c r="A9" s="133" t="s">
        <v>241</v>
      </c>
      <c r="B9" s="1" t="s">
        <v>237</v>
      </c>
      <c r="C9" s="5">
        <v>87900</v>
      </c>
      <c r="D9" s="11"/>
    </row>
    <row r="10" spans="1:4" x14ac:dyDescent="0.25">
      <c r="A10" s="133" t="s">
        <v>242</v>
      </c>
      <c r="B10" s="1" t="s">
        <v>237</v>
      </c>
      <c r="C10" s="5">
        <v>123000</v>
      </c>
      <c r="D10" s="11"/>
    </row>
    <row r="11" spans="1:4" x14ac:dyDescent="0.25">
      <c r="A11" s="133" t="s">
        <v>243</v>
      </c>
      <c r="B11" s="1" t="s">
        <v>169</v>
      </c>
      <c r="C11" s="5">
        <v>76900</v>
      </c>
      <c r="D11" s="11"/>
    </row>
    <row r="12" spans="1:4" x14ac:dyDescent="0.25">
      <c r="A12" s="133" t="s">
        <v>244</v>
      </c>
      <c r="B12" s="1" t="s">
        <v>169</v>
      </c>
      <c r="C12" s="5">
        <v>143000</v>
      </c>
      <c r="D12" s="11"/>
    </row>
    <row r="13" spans="1:4" x14ac:dyDescent="0.25">
      <c r="A13" s="287" t="s">
        <v>232</v>
      </c>
      <c r="B13" s="287"/>
      <c r="C13" s="287"/>
      <c r="D13" s="287"/>
    </row>
  </sheetData>
  <mergeCells count="1"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5482-5DF4-4E86-A3AC-2C5BC9EC22CD}">
  <sheetPr codeName="Planilha18"/>
  <dimension ref="A1:E15"/>
  <sheetViews>
    <sheetView zoomScale="150" zoomScaleNormal="150" workbookViewId="0">
      <selection activeCell="E12" sqref="E12"/>
    </sheetView>
  </sheetViews>
  <sheetFormatPr defaultRowHeight="15" x14ac:dyDescent="0.25"/>
  <cols>
    <col min="1" max="4" width="24.7109375" customWidth="1"/>
    <col min="5" max="5" width="24.7109375" style="10" customWidth="1"/>
  </cols>
  <sheetData>
    <row r="1" spans="1:5" x14ac:dyDescent="0.25">
      <c r="A1" s="164" t="s">
        <v>216</v>
      </c>
      <c r="B1" s="164"/>
      <c r="C1" s="289"/>
      <c r="D1" s="164" t="s">
        <v>169</v>
      </c>
      <c r="E1" s="164"/>
    </row>
    <row r="2" spans="1:5" x14ac:dyDescent="0.25">
      <c r="A2" s="1" t="s">
        <v>141</v>
      </c>
      <c r="B2" s="5"/>
      <c r="C2" s="289"/>
      <c r="D2" s="6" t="s">
        <v>249</v>
      </c>
      <c r="E2" s="1"/>
    </row>
    <row r="3" spans="1:5" x14ac:dyDescent="0.25">
      <c r="A3" s="1" t="s">
        <v>142</v>
      </c>
      <c r="B3" s="5"/>
      <c r="C3" s="289"/>
      <c r="D3" s="6" t="s">
        <v>250</v>
      </c>
      <c r="E3" s="1"/>
    </row>
    <row r="4" spans="1:5" x14ac:dyDescent="0.25">
      <c r="A4" s="1" t="s">
        <v>41</v>
      </c>
      <c r="B4" s="5"/>
      <c r="C4" s="289"/>
      <c r="D4" s="6" t="s">
        <v>251</v>
      </c>
      <c r="E4" s="1"/>
    </row>
    <row r="5" spans="1:5" x14ac:dyDescent="0.25">
      <c r="C5" s="289"/>
      <c r="D5" s="6" t="s">
        <v>252</v>
      </c>
      <c r="E5" s="1"/>
    </row>
    <row r="6" spans="1:5" x14ac:dyDescent="0.25">
      <c r="A6" s="164" t="s">
        <v>248</v>
      </c>
      <c r="B6" s="164"/>
      <c r="C6" s="289"/>
      <c r="D6" s="164" t="s">
        <v>237</v>
      </c>
      <c r="E6" s="164"/>
    </row>
    <row r="7" spans="1:5" x14ac:dyDescent="0.25">
      <c r="A7" s="1" t="s">
        <v>73</v>
      </c>
      <c r="B7" s="1"/>
      <c r="C7" s="289"/>
      <c r="D7" s="6" t="s">
        <v>249</v>
      </c>
      <c r="E7" s="1"/>
    </row>
    <row r="8" spans="1:5" x14ac:dyDescent="0.25">
      <c r="A8" s="1" t="s">
        <v>245</v>
      </c>
      <c r="B8" s="1"/>
      <c r="C8" s="289"/>
      <c r="D8" s="6" t="s">
        <v>250</v>
      </c>
      <c r="E8" s="1"/>
    </row>
    <row r="9" spans="1:5" x14ac:dyDescent="0.25">
      <c r="A9" s="1" t="s">
        <v>246</v>
      </c>
      <c r="B9" s="1"/>
      <c r="C9" s="289"/>
      <c r="D9" s="6" t="s">
        <v>251</v>
      </c>
      <c r="E9" s="1"/>
    </row>
    <row r="10" spans="1:5" x14ac:dyDescent="0.25">
      <c r="A10" s="1" t="s">
        <v>247</v>
      </c>
      <c r="B10" s="1"/>
      <c r="C10" s="289"/>
      <c r="D10" s="6" t="s">
        <v>252</v>
      </c>
      <c r="E10" s="1"/>
    </row>
    <row r="11" spans="1:5" x14ac:dyDescent="0.25">
      <c r="A11" s="288" t="s">
        <v>232</v>
      </c>
      <c r="B11" s="288"/>
      <c r="C11" s="289"/>
      <c r="D11" s="164" t="s">
        <v>234</v>
      </c>
      <c r="E11" s="164"/>
    </row>
    <row r="12" spans="1:5" x14ac:dyDescent="0.25">
      <c r="A12" s="288"/>
      <c r="B12" s="288"/>
      <c r="C12" s="289"/>
      <c r="D12" s="6" t="s">
        <v>249</v>
      </c>
      <c r="E12" s="1"/>
    </row>
    <row r="13" spans="1:5" x14ac:dyDescent="0.25">
      <c r="A13" s="288"/>
      <c r="B13" s="288"/>
      <c r="C13" s="289"/>
      <c r="D13" s="6" t="s">
        <v>250</v>
      </c>
      <c r="E13" s="1"/>
    </row>
    <row r="14" spans="1:5" x14ac:dyDescent="0.25">
      <c r="A14" s="288"/>
      <c r="B14" s="288"/>
      <c r="C14" s="289"/>
      <c r="D14" s="6" t="s">
        <v>251</v>
      </c>
      <c r="E14" s="1"/>
    </row>
    <row r="15" spans="1:5" x14ac:dyDescent="0.25">
      <c r="A15" s="288"/>
      <c r="B15" s="288"/>
      <c r="C15" s="289"/>
      <c r="D15" s="6" t="s">
        <v>252</v>
      </c>
      <c r="E15" s="1"/>
    </row>
  </sheetData>
  <mergeCells count="7">
    <mergeCell ref="A1:B1"/>
    <mergeCell ref="A6:B6"/>
    <mergeCell ref="D1:E1"/>
    <mergeCell ref="D6:E6"/>
    <mergeCell ref="D11:E11"/>
    <mergeCell ref="A11:B15"/>
    <mergeCell ref="C1:C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D15"/>
  <sheetViews>
    <sheetView zoomScale="120" zoomScaleNormal="120" workbookViewId="0">
      <selection activeCell="C6" sqref="C6:D6"/>
    </sheetView>
  </sheetViews>
  <sheetFormatPr defaultRowHeight="15" x14ac:dyDescent="0.25"/>
  <cols>
    <col min="1" max="2" width="33.7109375" customWidth="1"/>
  </cols>
  <sheetData>
    <row r="1" spans="1:4" x14ac:dyDescent="0.25">
      <c r="A1" s="161" t="s">
        <v>14</v>
      </c>
      <c r="B1" s="161"/>
      <c r="C1" s="162" t="s">
        <v>219</v>
      </c>
      <c r="D1" s="163"/>
    </row>
    <row r="2" spans="1:4" x14ac:dyDescent="0.25">
      <c r="A2" s="161"/>
      <c r="B2" s="161"/>
      <c r="C2" s="162"/>
      <c r="D2" s="163"/>
    </row>
    <row r="3" spans="1:4" x14ac:dyDescent="0.25">
      <c r="A3" s="1" t="s">
        <v>15</v>
      </c>
      <c r="B3" s="1" t="s">
        <v>16</v>
      </c>
      <c r="C3" s="164" t="s">
        <v>265</v>
      </c>
      <c r="D3" s="164"/>
    </row>
    <row r="4" spans="1:4" x14ac:dyDescent="0.25">
      <c r="A4" s="6" t="s">
        <v>17</v>
      </c>
      <c r="B4" s="6"/>
      <c r="C4" s="164" t="s">
        <v>266</v>
      </c>
      <c r="D4" s="164"/>
    </row>
    <row r="5" spans="1:4" x14ac:dyDescent="0.25">
      <c r="A5" s="6" t="s">
        <v>18</v>
      </c>
      <c r="B5" s="6"/>
      <c r="C5" s="164" t="s">
        <v>221</v>
      </c>
      <c r="D5" s="164"/>
    </row>
    <row r="6" spans="1:4" x14ac:dyDescent="0.25">
      <c r="A6" s="6" t="s">
        <v>19</v>
      </c>
      <c r="B6" s="6"/>
      <c r="C6" s="155" t="s">
        <v>220</v>
      </c>
      <c r="D6" s="156"/>
    </row>
    <row r="7" spans="1:4" x14ac:dyDescent="0.25">
      <c r="A7" s="6" t="s">
        <v>20</v>
      </c>
      <c r="B7" s="6"/>
      <c r="C7" s="157"/>
      <c r="D7" s="158"/>
    </row>
    <row r="8" spans="1:4" x14ac:dyDescent="0.25">
      <c r="A8" s="6" t="s">
        <v>21</v>
      </c>
      <c r="B8" s="136"/>
      <c r="C8" s="159"/>
      <c r="D8" s="160"/>
    </row>
    <row r="9" spans="1:4" x14ac:dyDescent="0.25">
      <c r="A9" s="124" t="s">
        <v>222</v>
      </c>
      <c r="B9" s="124" t="s">
        <v>223</v>
      </c>
      <c r="C9" s="159"/>
      <c r="D9" s="160"/>
    </row>
    <row r="10" spans="1:4" x14ac:dyDescent="0.25">
      <c r="A10" s="123" t="s">
        <v>253</v>
      </c>
      <c r="B10" s="123" t="s">
        <v>259</v>
      </c>
      <c r="C10" s="159"/>
      <c r="D10" s="160"/>
    </row>
    <row r="11" spans="1:4" x14ac:dyDescent="0.25">
      <c r="A11" s="123" t="s">
        <v>254</v>
      </c>
      <c r="B11" s="123" t="s">
        <v>260</v>
      </c>
      <c r="C11" s="159"/>
      <c r="D11" s="160"/>
    </row>
    <row r="12" spans="1:4" x14ac:dyDescent="0.25">
      <c r="A12" s="123" t="s">
        <v>255</v>
      </c>
      <c r="B12" s="123" t="s">
        <v>261</v>
      </c>
      <c r="C12" s="159"/>
      <c r="D12" s="160"/>
    </row>
    <row r="13" spans="1:4" x14ac:dyDescent="0.25">
      <c r="A13" s="123" t="s">
        <v>256</v>
      </c>
      <c r="B13" s="123" t="s">
        <v>262</v>
      </c>
      <c r="C13" s="159"/>
      <c r="D13" s="160"/>
    </row>
    <row r="14" spans="1:4" x14ac:dyDescent="0.25">
      <c r="A14" s="123" t="s">
        <v>257</v>
      </c>
      <c r="B14" s="123" t="s">
        <v>263</v>
      </c>
      <c r="C14" s="159"/>
      <c r="D14" s="160"/>
    </row>
    <row r="15" spans="1:4" x14ac:dyDescent="0.25">
      <c r="A15" s="123" t="s">
        <v>258</v>
      </c>
      <c r="B15" s="123" t="s">
        <v>264</v>
      </c>
      <c r="C15" s="159"/>
      <c r="D15" s="160"/>
    </row>
  </sheetData>
  <mergeCells count="7">
    <mergeCell ref="C6:D6"/>
    <mergeCell ref="C7:D15"/>
    <mergeCell ref="A1:B2"/>
    <mergeCell ref="C1:D2"/>
    <mergeCell ref="C3:D3"/>
    <mergeCell ref="C4:D4"/>
    <mergeCell ref="C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K10"/>
  <sheetViews>
    <sheetView showGridLines="0" zoomScale="110" zoomScaleNormal="110" workbookViewId="0">
      <selection activeCell="G14" sqref="G14"/>
    </sheetView>
  </sheetViews>
  <sheetFormatPr defaultRowHeight="15" x14ac:dyDescent="0.25"/>
  <cols>
    <col min="4" max="4" width="9.7109375" customWidth="1"/>
    <col min="5" max="5" width="13.28515625" customWidth="1"/>
    <col min="6" max="6" width="9.7109375" customWidth="1"/>
    <col min="7" max="7" width="13.140625" customWidth="1"/>
    <col min="8" max="8" width="9.7109375" customWidth="1"/>
    <col min="9" max="9" width="13.140625" customWidth="1"/>
    <col min="10" max="10" width="9.7109375" customWidth="1"/>
    <col min="11" max="11" width="13.28515625" customWidth="1"/>
  </cols>
  <sheetData>
    <row r="1" spans="1:11" x14ac:dyDescent="0.25">
      <c r="A1" s="165" t="s">
        <v>22</v>
      </c>
      <c r="B1" s="166"/>
      <c r="C1" s="166"/>
      <c r="D1" s="166"/>
      <c r="E1" s="166"/>
      <c r="F1" s="166"/>
      <c r="G1" s="166"/>
      <c r="H1" s="166"/>
      <c r="I1" s="166"/>
      <c r="J1" s="166"/>
      <c r="K1" s="167"/>
    </row>
    <row r="2" spans="1:11" x14ac:dyDescent="0.25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70"/>
    </row>
    <row r="3" spans="1:11" x14ac:dyDescent="0.25">
      <c r="A3" s="171" t="s">
        <v>23</v>
      </c>
      <c r="B3" s="172"/>
      <c r="C3" s="177" t="s">
        <v>24</v>
      </c>
      <c r="D3" s="180" t="s">
        <v>25</v>
      </c>
      <c r="E3" s="181"/>
      <c r="F3" s="180" t="s">
        <v>26</v>
      </c>
      <c r="G3" s="181"/>
      <c r="H3" s="180" t="s">
        <v>27</v>
      </c>
      <c r="I3" s="181"/>
      <c r="J3" s="180" t="s">
        <v>28</v>
      </c>
      <c r="K3" s="181"/>
    </row>
    <row r="4" spans="1:11" x14ac:dyDescent="0.25">
      <c r="A4" s="173"/>
      <c r="B4" s="174"/>
      <c r="C4" s="178"/>
      <c r="D4" s="182" t="s">
        <v>29</v>
      </c>
      <c r="E4" s="182" t="s">
        <v>30</v>
      </c>
      <c r="F4" s="182" t="s">
        <v>29</v>
      </c>
      <c r="G4" s="182" t="s">
        <v>30</v>
      </c>
      <c r="H4" s="182" t="s">
        <v>29</v>
      </c>
      <c r="I4" s="182" t="s">
        <v>30</v>
      </c>
      <c r="J4" s="182" t="s">
        <v>29</v>
      </c>
      <c r="K4" s="182" t="s">
        <v>30</v>
      </c>
    </row>
    <row r="5" spans="1:11" x14ac:dyDescent="0.25">
      <c r="A5" s="175"/>
      <c r="B5" s="176"/>
      <c r="C5" s="179"/>
      <c r="D5" s="183"/>
      <c r="E5" s="183"/>
      <c r="F5" s="183"/>
      <c r="G5" s="183"/>
      <c r="H5" s="183"/>
      <c r="I5" s="183"/>
      <c r="J5" s="183"/>
      <c r="K5" s="183"/>
    </row>
    <row r="6" spans="1:11" x14ac:dyDescent="0.25">
      <c r="A6" s="189" t="s">
        <v>32</v>
      </c>
      <c r="B6" s="190"/>
      <c r="C6" s="1">
        <v>25</v>
      </c>
      <c r="D6" s="9">
        <v>220</v>
      </c>
      <c r="E6" s="9">
        <f>D6*C6</f>
        <v>5500</v>
      </c>
      <c r="F6" s="9">
        <v>217.5</v>
      </c>
      <c r="G6" s="9">
        <f>F6*C6</f>
        <v>5437.5</v>
      </c>
      <c r="H6" s="9">
        <v>222.5</v>
      </c>
      <c r="I6" s="9">
        <f>H6*C6</f>
        <v>5562.5</v>
      </c>
      <c r="J6" s="9">
        <v>215</v>
      </c>
      <c r="K6" s="9">
        <f>J6*C6</f>
        <v>5375</v>
      </c>
    </row>
    <row r="7" spans="1:11" x14ac:dyDescent="0.25">
      <c r="A7" s="189" t="s">
        <v>33</v>
      </c>
      <c r="B7" s="190"/>
      <c r="C7" s="1">
        <v>20</v>
      </c>
      <c r="D7" s="9">
        <v>260</v>
      </c>
      <c r="E7" s="9">
        <f t="shared" ref="E7:E9" si="0">D7*C7</f>
        <v>5200</v>
      </c>
      <c r="F7" s="9">
        <v>270</v>
      </c>
      <c r="G7" s="9">
        <f t="shared" ref="G7:G9" si="1">F7*C7</f>
        <v>5400</v>
      </c>
      <c r="H7" s="9">
        <v>250</v>
      </c>
      <c r="I7" s="9">
        <f t="shared" ref="I7:I9" si="2">H7*C7</f>
        <v>5000</v>
      </c>
      <c r="J7" s="9">
        <v>265</v>
      </c>
      <c r="K7" s="9">
        <f t="shared" ref="K7:K9" si="3">J7*C7</f>
        <v>5300</v>
      </c>
    </row>
    <row r="8" spans="1:11" x14ac:dyDescent="0.25">
      <c r="A8" s="189" t="s">
        <v>34</v>
      </c>
      <c r="B8" s="190"/>
      <c r="C8" s="1">
        <v>15</v>
      </c>
      <c r="D8" s="9">
        <v>110</v>
      </c>
      <c r="E8" s="9">
        <f t="shared" si="0"/>
        <v>1650</v>
      </c>
      <c r="F8" s="9">
        <v>120</v>
      </c>
      <c r="G8" s="9">
        <f t="shared" si="1"/>
        <v>1800</v>
      </c>
      <c r="H8" s="9">
        <v>125</v>
      </c>
      <c r="I8" s="9">
        <f t="shared" si="2"/>
        <v>1875</v>
      </c>
      <c r="J8" s="9">
        <v>130</v>
      </c>
      <c r="K8" s="9">
        <f t="shared" si="3"/>
        <v>1950</v>
      </c>
    </row>
    <row r="9" spans="1:11" x14ac:dyDescent="0.25">
      <c r="A9" s="189" t="s">
        <v>35</v>
      </c>
      <c r="B9" s="190"/>
      <c r="C9" s="1">
        <v>12</v>
      </c>
      <c r="D9" s="9">
        <v>310</v>
      </c>
      <c r="E9" s="9">
        <f t="shared" si="0"/>
        <v>3720</v>
      </c>
      <c r="F9" s="9">
        <v>280</v>
      </c>
      <c r="G9" s="9">
        <f t="shared" si="1"/>
        <v>3360</v>
      </c>
      <c r="H9" s="9">
        <v>300</v>
      </c>
      <c r="I9" s="9">
        <f t="shared" si="2"/>
        <v>3600</v>
      </c>
      <c r="J9" s="9">
        <v>287.5</v>
      </c>
      <c r="K9" s="9">
        <f t="shared" si="3"/>
        <v>3450</v>
      </c>
    </row>
    <row r="10" spans="1:11" x14ac:dyDescent="0.25">
      <c r="A10" s="184" t="s">
        <v>31</v>
      </c>
      <c r="B10" s="185"/>
      <c r="C10" s="186"/>
      <c r="D10" s="187">
        <f>E6+E7+E8+E9</f>
        <v>16070</v>
      </c>
      <c r="E10" s="188"/>
      <c r="F10" s="187">
        <f t="shared" ref="F10" si="4">G6+G7+G8+G9</f>
        <v>15997.5</v>
      </c>
      <c r="G10" s="188"/>
      <c r="H10" s="187">
        <f t="shared" ref="H10" si="5">I6+I7+I8+I9</f>
        <v>16037.5</v>
      </c>
      <c r="I10" s="188"/>
      <c r="J10" s="187">
        <f t="shared" ref="J10" si="6">K6+K7+K8+K9</f>
        <v>16075</v>
      </c>
      <c r="K10" s="188"/>
    </row>
  </sheetData>
  <mergeCells count="24">
    <mergeCell ref="A6:B6"/>
    <mergeCell ref="A7:B7"/>
    <mergeCell ref="A8:B8"/>
    <mergeCell ref="A9:B9"/>
    <mergeCell ref="G4:G5"/>
    <mergeCell ref="A10:C10"/>
    <mergeCell ref="D10:E10"/>
    <mergeCell ref="F10:G10"/>
    <mergeCell ref="H10:I10"/>
    <mergeCell ref="J10:K10"/>
    <mergeCell ref="A1:K2"/>
    <mergeCell ref="A3:B5"/>
    <mergeCell ref="C3:C5"/>
    <mergeCell ref="D3:E3"/>
    <mergeCell ref="F3:G3"/>
    <mergeCell ref="H3:I3"/>
    <mergeCell ref="J3:K3"/>
    <mergeCell ref="D4:D5"/>
    <mergeCell ref="E4:E5"/>
    <mergeCell ref="F4:F5"/>
    <mergeCell ref="H4:H5"/>
    <mergeCell ref="I4:I5"/>
    <mergeCell ref="J4:J5"/>
    <mergeCell ref="K4:K5"/>
  </mergeCells>
  <conditionalFormatting sqref="D10:K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{166BA5BA-FEA6-42C9-9C88-29ECBEF61316}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6BA5BA-FEA6-42C9-9C88-29ECBEF613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D10:K10</xm:sqref>
        </x14:conditionalFormatting>
        <x14:conditionalFormatting xmlns:xm="http://schemas.microsoft.com/office/excel/2006/main">
          <x14:cfRule type="iconSet" priority="2" id="{44610F3C-4283-450E-AE73-0318673975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E6:E9 G6:G9 I6:I9 K6:K9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10"/>
  <sheetViews>
    <sheetView zoomScale="180" zoomScaleNormal="180" workbookViewId="0">
      <selection activeCell="E11" sqref="E11"/>
    </sheetView>
  </sheetViews>
  <sheetFormatPr defaultRowHeight="15" x14ac:dyDescent="0.25"/>
  <cols>
    <col min="1" max="1" width="17.7109375" customWidth="1"/>
    <col min="2" max="2" width="15.7109375" customWidth="1"/>
    <col min="3" max="3" width="9.5703125" customWidth="1"/>
    <col min="4" max="4" width="9.7109375" customWidth="1"/>
    <col min="6" max="6" width="9.7109375" customWidth="1"/>
  </cols>
  <sheetData>
    <row r="1" spans="1:6" x14ac:dyDescent="0.25">
      <c r="A1" s="195" t="s">
        <v>70</v>
      </c>
      <c r="B1" s="195"/>
      <c r="C1" s="195"/>
      <c r="D1" s="195"/>
      <c r="E1" s="195"/>
      <c r="F1" s="195"/>
    </row>
    <row r="2" spans="1:6" x14ac:dyDescent="0.25">
      <c r="A2" s="164" t="s">
        <v>71</v>
      </c>
      <c r="B2" s="164" t="s">
        <v>56</v>
      </c>
      <c r="C2" s="196" t="s">
        <v>72</v>
      </c>
      <c r="D2" s="164" t="s">
        <v>73</v>
      </c>
      <c r="E2" s="197" t="s">
        <v>59</v>
      </c>
      <c r="F2" s="164" t="s">
        <v>74</v>
      </c>
    </row>
    <row r="3" spans="1:6" x14ac:dyDescent="0.25">
      <c r="A3" s="164"/>
      <c r="B3" s="164"/>
      <c r="C3" s="196"/>
      <c r="D3" s="164"/>
      <c r="E3" s="197"/>
      <c r="F3" s="164"/>
    </row>
    <row r="4" spans="1:6" x14ac:dyDescent="0.25">
      <c r="A4" s="6" t="s">
        <v>75</v>
      </c>
      <c r="B4" s="1">
        <v>25</v>
      </c>
      <c r="C4" s="5">
        <v>1.5</v>
      </c>
      <c r="D4" s="5">
        <f>B4*C4</f>
        <v>37.5</v>
      </c>
      <c r="E4" s="191">
        <v>0.1</v>
      </c>
      <c r="F4" s="5">
        <f>D4-D4*E$4</f>
        <v>33.75</v>
      </c>
    </row>
    <row r="5" spans="1:6" x14ac:dyDescent="0.25">
      <c r="A5" s="6" t="s">
        <v>76</v>
      </c>
      <c r="B5" s="1">
        <v>25</v>
      </c>
      <c r="C5" s="5">
        <v>2.5</v>
      </c>
      <c r="D5" s="5">
        <f t="shared" ref="D5:D9" si="0">B5*C5</f>
        <v>62.5</v>
      </c>
      <c r="E5" s="192"/>
      <c r="F5" s="5">
        <f t="shared" ref="F5:F9" si="1">D5-D5*E$4</f>
        <v>56.25</v>
      </c>
    </row>
    <row r="6" spans="1:6" x14ac:dyDescent="0.25">
      <c r="A6" s="6" t="s">
        <v>77</v>
      </c>
      <c r="B6" s="1">
        <v>15</v>
      </c>
      <c r="C6" s="5">
        <v>2</v>
      </c>
      <c r="D6" s="5">
        <f t="shared" si="0"/>
        <v>30</v>
      </c>
      <c r="E6" s="192"/>
      <c r="F6" s="5">
        <f t="shared" si="1"/>
        <v>27</v>
      </c>
    </row>
    <row r="7" spans="1:6" x14ac:dyDescent="0.25">
      <c r="A7" s="6" t="s">
        <v>78</v>
      </c>
      <c r="B7" s="1">
        <v>15</v>
      </c>
      <c r="C7" s="5">
        <v>3.5</v>
      </c>
      <c r="D7" s="5">
        <f t="shared" si="0"/>
        <v>52.5</v>
      </c>
      <c r="E7" s="192"/>
      <c r="F7" s="5">
        <f t="shared" si="1"/>
        <v>47.25</v>
      </c>
    </row>
    <row r="8" spans="1:6" x14ac:dyDescent="0.25">
      <c r="A8" s="6" t="s">
        <v>79</v>
      </c>
      <c r="B8" s="1">
        <v>10</v>
      </c>
      <c r="C8" s="5">
        <v>19.899999999999999</v>
      </c>
      <c r="D8" s="5">
        <f t="shared" si="0"/>
        <v>199</v>
      </c>
      <c r="E8" s="192"/>
      <c r="F8" s="5">
        <f t="shared" si="1"/>
        <v>179.1</v>
      </c>
    </row>
    <row r="9" spans="1:6" x14ac:dyDescent="0.25">
      <c r="A9" s="6" t="s">
        <v>80</v>
      </c>
      <c r="B9" s="1">
        <v>10</v>
      </c>
      <c r="C9" s="5">
        <v>44.9</v>
      </c>
      <c r="D9" s="5">
        <f t="shared" si="0"/>
        <v>449</v>
      </c>
      <c r="E9" s="192"/>
      <c r="F9" s="5">
        <f t="shared" si="1"/>
        <v>404.1</v>
      </c>
    </row>
    <row r="10" spans="1:6" x14ac:dyDescent="0.25">
      <c r="A10" s="6" t="s">
        <v>73</v>
      </c>
      <c r="B10" s="1">
        <f>B4+B5+B6+B7+B8+B9</f>
        <v>100</v>
      </c>
      <c r="C10" s="193"/>
      <c r="D10" s="194"/>
      <c r="E10" s="11" t="s">
        <v>69</v>
      </c>
      <c r="F10" s="5">
        <f>F4+F5+F6+F7+F8+F9</f>
        <v>747.45</v>
      </c>
    </row>
  </sheetData>
  <mergeCells count="9">
    <mergeCell ref="E4:E9"/>
    <mergeCell ref="C10:D10"/>
    <mergeCell ref="A1:F1"/>
    <mergeCell ref="A2:A3"/>
    <mergeCell ref="B2:B3"/>
    <mergeCell ref="C2:C3"/>
    <mergeCell ref="D2:D3"/>
    <mergeCell ref="E2:E3"/>
    <mergeCell ref="F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I12"/>
  <sheetViews>
    <sheetView zoomScale="140" zoomScaleNormal="140" workbookViewId="0">
      <selection activeCell="H6" sqref="H6"/>
    </sheetView>
  </sheetViews>
  <sheetFormatPr defaultRowHeight="15" x14ac:dyDescent="0.25"/>
  <cols>
    <col min="1" max="1" width="21.7109375" customWidth="1"/>
    <col min="7" max="7" width="12" customWidth="1"/>
  </cols>
  <sheetData>
    <row r="1" spans="1:9" ht="15.75" thickBot="1" x14ac:dyDescent="0.3">
      <c r="A1" s="198" t="s">
        <v>267</v>
      </c>
      <c r="B1" s="198"/>
      <c r="C1" s="198"/>
      <c r="D1" s="198"/>
      <c r="E1" s="198"/>
      <c r="F1" s="198"/>
      <c r="G1" s="199"/>
    </row>
    <row r="2" spans="1:9" ht="15.75" thickBot="1" x14ac:dyDescent="0.3">
      <c r="A2" s="198" t="s">
        <v>36</v>
      </c>
      <c r="B2" s="198"/>
      <c r="C2" s="198"/>
      <c r="D2" s="198"/>
      <c r="E2" s="198"/>
      <c r="F2" s="198"/>
      <c r="G2" s="200"/>
    </row>
    <row r="3" spans="1:9" ht="62.25" thickBot="1" x14ac:dyDescent="0.3">
      <c r="A3" s="18" t="s">
        <v>268</v>
      </c>
      <c r="B3" s="12" t="s">
        <v>37</v>
      </c>
      <c r="C3" s="20" t="s">
        <v>38</v>
      </c>
      <c r="D3" s="21" t="s">
        <v>39</v>
      </c>
      <c r="E3" s="22" t="s">
        <v>40</v>
      </c>
      <c r="F3" s="19" t="s">
        <v>41</v>
      </c>
      <c r="G3" s="13"/>
      <c r="H3" s="8"/>
      <c r="I3" s="10"/>
    </row>
    <row r="4" spans="1:9" ht="15.75" thickBot="1" x14ac:dyDescent="0.3">
      <c r="A4" s="14" t="s">
        <v>42</v>
      </c>
      <c r="B4" s="100">
        <v>6.25</v>
      </c>
      <c r="C4" s="101">
        <v>7.25</v>
      </c>
      <c r="D4" s="101">
        <v>6</v>
      </c>
      <c r="E4" s="101">
        <v>7.8</v>
      </c>
      <c r="F4" s="106">
        <f>(B4+C4+D4+E4)/4</f>
        <v>6.8250000000000002</v>
      </c>
      <c r="G4" s="199"/>
    </row>
    <row r="5" spans="1:9" ht="15.75" thickBot="1" x14ac:dyDescent="0.3">
      <c r="A5" s="15" t="s">
        <v>43</v>
      </c>
      <c r="B5" s="101">
        <v>4</v>
      </c>
      <c r="C5" s="101">
        <v>5.5</v>
      </c>
      <c r="D5" s="102">
        <v>6</v>
      </c>
      <c r="E5" s="102">
        <v>6</v>
      </c>
      <c r="F5" s="106">
        <f t="shared" ref="F5:F11" si="0">(B5+C5+D5+E5)/4</f>
        <v>5.375</v>
      </c>
      <c r="G5" s="201"/>
    </row>
    <row r="6" spans="1:9" ht="15.75" thickBot="1" x14ac:dyDescent="0.3">
      <c r="A6" s="14" t="s">
        <v>44</v>
      </c>
      <c r="B6" s="101">
        <v>6.25</v>
      </c>
      <c r="C6" s="101">
        <v>5.25</v>
      </c>
      <c r="D6" s="102">
        <v>8.25</v>
      </c>
      <c r="E6" s="102">
        <v>7</v>
      </c>
      <c r="F6" s="106">
        <f t="shared" si="0"/>
        <v>6.6875</v>
      </c>
      <c r="G6" s="201"/>
    </row>
    <row r="7" spans="1:9" ht="15.75" thickBot="1" x14ac:dyDescent="0.3">
      <c r="A7" s="15" t="s">
        <v>45</v>
      </c>
      <c r="B7" s="103">
        <v>5.5</v>
      </c>
      <c r="C7" s="103">
        <v>8</v>
      </c>
      <c r="D7" s="104">
        <v>6.5</v>
      </c>
      <c r="E7" s="104">
        <v>7.25</v>
      </c>
      <c r="F7" s="106">
        <f t="shared" si="0"/>
        <v>6.8125</v>
      </c>
      <c r="G7" s="201"/>
    </row>
    <row r="8" spans="1:9" ht="15.75" thickBot="1" x14ac:dyDescent="0.3">
      <c r="A8" s="16" t="s">
        <v>46</v>
      </c>
      <c r="B8" s="103">
        <v>7</v>
      </c>
      <c r="C8" s="103">
        <v>9.5</v>
      </c>
      <c r="D8" s="104">
        <v>8.25</v>
      </c>
      <c r="E8" s="104">
        <v>7</v>
      </c>
      <c r="F8" s="106">
        <f t="shared" si="0"/>
        <v>7.9375</v>
      </c>
      <c r="G8" s="201"/>
    </row>
    <row r="9" spans="1:9" ht="15.75" thickBot="1" x14ac:dyDescent="0.3">
      <c r="A9" s="16" t="s">
        <v>47</v>
      </c>
      <c r="B9" s="103">
        <v>9.25</v>
      </c>
      <c r="C9" s="103">
        <v>8</v>
      </c>
      <c r="D9" s="104">
        <v>9</v>
      </c>
      <c r="E9" s="104">
        <v>10</v>
      </c>
      <c r="F9" s="106">
        <f t="shared" si="0"/>
        <v>9.0625</v>
      </c>
      <c r="G9" s="201"/>
    </row>
    <row r="10" spans="1:9" ht="15.75" thickBot="1" x14ac:dyDescent="0.3">
      <c r="A10" s="16" t="s">
        <v>48</v>
      </c>
      <c r="B10" s="103">
        <v>8</v>
      </c>
      <c r="C10" s="103">
        <v>9.5</v>
      </c>
      <c r="D10" s="104">
        <v>5</v>
      </c>
      <c r="E10" s="102">
        <v>8</v>
      </c>
      <c r="F10" s="106">
        <f t="shared" si="0"/>
        <v>7.625</v>
      </c>
      <c r="G10" s="201"/>
    </row>
    <row r="11" spans="1:9" ht="15.75" thickBot="1" x14ac:dyDescent="0.3">
      <c r="A11" s="16" t="s">
        <v>49</v>
      </c>
      <c r="B11" s="103">
        <v>10</v>
      </c>
      <c r="C11" s="103">
        <v>8.25</v>
      </c>
      <c r="D11" s="104">
        <v>7</v>
      </c>
      <c r="E11" s="105">
        <v>9.5</v>
      </c>
      <c r="F11" s="106">
        <f t="shared" si="0"/>
        <v>8.6875</v>
      </c>
      <c r="G11" s="200"/>
    </row>
    <row r="12" spans="1:9" x14ac:dyDescent="0.25">
      <c r="A12" s="17"/>
    </row>
  </sheetData>
  <mergeCells count="4">
    <mergeCell ref="A1:F1"/>
    <mergeCell ref="G1:G2"/>
    <mergeCell ref="A2:F2"/>
    <mergeCell ref="G4:G11"/>
  </mergeCells>
  <conditionalFormatting sqref="B4:E1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{985F2B37-E67B-4AA5-8736-7AC2563AACD4}</x14:id>
        </ext>
      </extLst>
    </cfRule>
  </conditionalFormatting>
  <conditionalFormatting sqref="F4:F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F2B37-E67B-4AA5-8736-7AC2563AAC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B4:E11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I13"/>
  <sheetViews>
    <sheetView zoomScale="200" zoomScaleNormal="200" workbookViewId="0">
      <selection activeCell="E5" sqref="E5"/>
    </sheetView>
  </sheetViews>
  <sheetFormatPr defaultRowHeight="15" x14ac:dyDescent="0.25"/>
  <cols>
    <col min="1" max="1" width="15.28515625" bestFit="1" customWidth="1"/>
    <col min="2" max="2" width="31.28515625" customWidth="1"/>
    <col min="4" max="4" width="14.28515625" bestFit="1" customWidth="1"/>
    <col min="5" max="5" width="16.42578125" bestFit="1" customWidth="1"/>
    <col min="6" max="6" width="11.42578125" customWidth="1"/>
    <col min="7" max="7" width="18.42578125" customWidth="1"/>
    <col min="8" max="8" width="10.42578125" customWidth="1"/>
  </cols>
  <sheetData>
    <row r="1" spans="1:9" ht="15.75" thickBot="1" x14ac:dyDescent="0.3">
      <c r="A1" s="202" t="s">
        <v>50</v>
      </c>
      <c r="B1" s="202"/>
      <c r="C1" s="202"/>
      <c r="D1" s="202"/>
      <c r="E1" s="202"/>
      <c r="F1" s="202"/>
      <c r="G1" s="202"/>
      <c r="H1" s="203"/>
      <c r="I1" s="25"/>
    </row>
    <row r="2" spans="1:9" ht="15.75" thickBot="1" x14ac:dyDescent="0.3">
      <c r="A2" s="204" t="s">
        <v>51</v>
      </c>
      <c r="B2" s="204"/>
      <c r="C2" s="204"/>
      <c r="D2" s="204"/>
      <c r="E2" s="204"/>
      <c r="F2" s="204"/>
      <c r="G2" s="204"/>
      <c r="H2" s="205"/>
      <c r="I2" s="25"/>
    </row>
    <row r="3" spans="1:9" ht="15.75" thickBot="1" x14ac:dyDescent="0.3">
      <c r="A3" s="204" t="s">
        <v>52</v>
      </c>
      <c r="B3" s="205"/>
      <c r="C3" s="206" t="s">
        <v>53</v>
      </c>
      <c r="D3" s="204"/>
      <c r="E3" s="204"/>
      <c r="F3" s="204"/>
      <c r="G3" s="204"/>
      <c r="H3" s="205"/>
      <c r="I3" s="25"/>
    </row>
    <row r="4" spans="1:9" ht="78" thickBot="1" x14ac:dyDescent="0.3">
      <c r="A4" s="38" t="s">
        <v>54</v>
      </c>
      <c r="B4" s="37" t="s">
        <v>55</v>
      </c>
      <c r="C4" s="37" t="s">
        <v>56</v>
      </c>
      <c r="D4" s="38" t="s">
        <v>57</v>
      </c>
      <c r="E4" s="39" t="s">
        <v>58</v>
      </c>
      <c r="F4" s="38" t="s">
        <v>59</v>
      </c>
      <c r="G4" s="38" t="s">
        <v>60</v>
      </c>
      <c r="H4" s="40"/>
    </row>
    <row r="5" spans="1:9" ht="15.75" thickBot="1" x14ac:dyDescent="0.3">
      <c r="A5" s="42">
        <v>44231</v>
      </c>
      <c r="B5" s="23" t="s">
        <v>61</v>
      </c>
      <c r="C5" s="24">
        <v>9</v>
      </c>
      <c r="D5" s="34">
        <v>149.9</v>
      </c>
      <c r="E5" s="46"/>
      <c r="F5" s="207">
        <v>0.1</v>
      </c>
      <c r="G5" s="30"/>
      <c r="H5" s="208"/>
    </row>
    <row r="6" spans="1:9" ht="15.75" thickBot="1" x14ac:dyDescent="0.3">
      <c r="A6" s="41">
        <v>44231</v>
      </c>
      <c r="B6" s="43" t="s">
        <v>62</v>
      </c>
      <c r="C6" s="44">
        <v>7</v>
      </c>
      <c r="D6" s="45">
        <v>39.9</v>
      </c>
      <c r="E6" s="46"/>
      <c r="F6" s="207"/>
      <c r="G6" s="30"/>
      <c r="H6" s="209"/>
    </row>
    <row r="7" spans="1:9" ht="15.75" thickBot="1" x14ac:dyDescent="0.3">
      <c r="A7" s="29">
        <v>44232</v>
      </c>
      <c r="B7" s="23" t="s">
        <v>63</v>
      </c>
      <c r="C7" s="24">
        <v>8</v>
      </c>
      <c r="D7" s="34">
        <v>79.900000000000006</v>
      </c>
      <c r="E7" s="46"/>
      <c r="F7" s="211">
        <v>0.05</v>
      </c>
      <c r="G7" s="30"/>
      <c r="H7" s="210"/>
    </row>
    <row r="8" spans="1:9" ht="15.75" thickBot="1" x14ac:dyDescent="0.3">
      <c r="A8" s="29">
        <v>44232</v>
      </c>
      <c r="B8" s="23" t="s">
        <v>64</v>
      </c>
      <c r="C8" s="24">
        <v>6</v>
      </c>
      <c r="D8" s="34">
        <v>99.9</v>
      </c>
      <c r="E8" s="46"/>
      <c r="F8" s="212"/>
      <c r="G8" s="30"/>
      <c r="H8" s="210"/>
    </row>
    <row r="9" spans="1:9" ht="15.75" thickBot="1" x14ac:dyDescent="0.3">
      <c r="A9" s="31">
        <v>44232</v>
      </c>
      <c r="B9" s="32" t="s">
        <v>65</v>
      </c>
      <c r="C9" s="36">
        <v>4</v>
      </c>
      <c r="D9" s="26">
        <v>199.9</v>
      </c>
      <c r="E9" s="46"/>
      <c r="F9" s="213"/>
      <c r="G9" s="30"/>
      <c r="H9" s="210"/>
    </row>
    <row r="10" spans="1:9" ht="15.75" thickBot="1" x14ac:dyDescent="0.3">
      <c r="A10" s="28">
        <v>44233</v>
      </c>
      <c r="B10" s="32" t="s">
        <v>66</v>
      </c>
      <c r="C10" s="36">
        <v>5</v>
      </c>
      <c r="D10" s="26">
        <v>129.9</v>
      </c>
      <c r="E10" s="46"/>
      <c r="F10" s="47">
        <v>0.08</v>
      </c>
      <c r="G10" s="26"/>
      <c r="H10" s="209"/>
    </row>
    <row r="11" spans="1:9" ht="15.75" thickBot="1" x14ac:dyDescent="0.3">
      <c r="A11" s="28">
        <v>44233</v>
      </c>
      <c r="B11" s="32" t="s">
        <v>67</v>
      </c>
      <c r="C11" s="36">
        <v>2</v>
      </c>
      <c r="D11" s="26">
        <v>69.900000000000006</v>
      </c>
      <c r="E11" s="46"/>
      <c r="F11" s="48"/>
      <c r="G11" s="26"/>
      <c r="H11" s="209"/>
    </row>
    <row r="12" spans="1:9" ht="15.75" thickBot="1" x14ac:dyDescent="0.3">
      <c r="A12" s="27">
        <v>44233</v>
      </c>
      <c r="B12" s="33" t="s">
        <v>68</v>
      </c>
      <c r="C12" s="35">
        <v>3</v>
      </c>
      <c r="D12" s="26">
        <v>59.9</v>
      </c>
      <c r="E12" s="46"/>
      <c r="F12" s="49">
        <v>3.5000000000000003E-2</v>
      </c>
      <c r="G12" s="26"/>
      <c r="H12" s="209"/>
    </row>
    <row r="13" spans="1:9" ht="15.75" thickBot="1" x14ac:dyDescent="0.3">
      <c r="A13" s="209"/>
      <c r="B13" s="209"/>
      <c r="C13" s="209"/>
      <c r="D13" s="214" t="s">
        <v>69</v>
      </c>
      <c r="E13" s="214"/>
      <c r="F13" s="215"/>
      <c r="G13" s="26"/>
      <c r="H13" s="209"/>
    </row>
  </sheetData>
  <mergeCells count="9">
    <mergeCell ref="A1:H1"/>
    <mergeCell ref="A2:H2"/>
    <mergeCell ref="A3:B3"/>
    <mergeCell ref="C3:H3"/>
    <mergeCell ref="F5:F6"/>
    <mergeCell ref="H5:H13"/>
    <mergeCell ref="F7:F9"/>
    <mergeCell ref="A13:C13"/>
    <mergeCell ref="D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H13"/>
  <sheetViews>
    <sheetView zoomScale="220" zoomScaleNormal="220" workbookViewId="0">
      <selection activeCell="B4" sqref="B4"/>
    </sheetView>
  </sheetViews>
  <sheetFormatPr defaultRowHeight="15" x14ac:dyDescent="0.25"/>
  <cols>
    <col min="1" max="1" width="34.7109375" customWidth="1"/>
    <col min="2" max="3" width="20.7109375" customWidth="1"/>
  </cols>
  <sheetData>
    <row r="1" spans="1:8" x14ac:dyDescent="0.25">
      <c r="A1" s="137" t="s">
        <v>81</v>
      </c>
      <c r="B1" s="137" t="s">
        <v>82</v>
      </c>
      <c r="C1" s="138" t="s">
        <v>83</v>
      </c>
      <c r="D1" s="50"/>
      <c r="E1" s="50"/>
      <c r="F1" s="50"/>
      <c r="G1" s="50"/>
      <c r="H1" s="50"/>
    </row>
    <row r="2" spans="1:8" x14ac:dyDescent="0.25">
      <c r="A2" s="139" t="s">
        <v>87</v>
      </c>
      <c r="B2" s="140">
        <v>87</v>
      </c>
      <c r="C2" s="141">
        <v>44298</v>
      </c>
      <c r="D2" s="50"/>
      <c r="E2" s="50"/>
      <c r="F2" s="50"/>
      <c r="G2" s="50"/>
      <c r="H2" s="50"/>
    </row>
    <row r="3" spans="1:8" x14ac:dyDescent="0.25">
      <c r="A3" s="139" t="s">
        <v>84</v>
      </c>
      <c r="B3" s="140">
        <v>40.380000000000003</v>
      </c>
      <c r="C3" s="141">
        <v>44294</v>
      </c>
      <c r="D3" s="50"/>
      <c r="E3" s="50"/>
      <c r="F3" s="50"/>
      <c r="G3" s="50"/>
      <c r="H3" s="50"/>
    </row>
    <row r="4" spans="1:8" x14ac:dyDescent="0.25">
      <c r="A4" s="139" t="s">
        <v>93</v>
      </c>
      <c r="B4" s="140">
        <v>29.9</v>
      </c>
      <c r="C4" s="141">
        <v>44303</v>
      </c>
      <c r="D4" s="50"/>
      <c r="E4" s="50"/>
      <c r="F4" s="50"/>
      <c r="G4" s="50"/>
      <c r="H4" s="50"/>
    </row>
    <row r="5" spans="1:8" x14ac:dyDescent="0.25">
      <c r="A5" s="139" t="s">
        <v>95</v>
      </c>
      <c r="B5" s="142">
        <v>22.6</v>
      </c>
      <c r="C5" s="141">
        <v>44305</v>
      </c>
      <c r="D5" s="50"/>
      <c r="E5" s="50"/>
      <c r="F5" s="50"/>
      <c r="G5" s="50"/>
      <c r="H5" s="50"/>
    </row>
    <row r="6" spans="1:8" x14ac:dyDescent="0.25">
      <c r="A6" s="139" t="s">
        <v>92</v>
      </c>
      <c r="B6" s="140">
        <v>21.4</v>
      </c>
      <c r="C6" s="141">
        <v>44302</v>
      </c>
      <c r="D6" s="50"/>
      <c r="E6" s="50"/>
      <c r="F6" s="50"/>
      <c r="G6" s="50"/>
      <c r="H6" s="50"/>
    </row>
    <row r="7" spans="1:8" x14ac:dyDescent="0.25">
      <c r="A7" s="139" t="s">
        <v>85</v>
      </c>
      <c r="B7" s="140">
        <v>20.69</v>
      </c>
      <c r="C7" s="141">
        <v>44296</v>
      </c>
      <c r="D7" s="50"/>
      <c r="E7" s="50"/>
      <c r="F7" s="50"/>
      <c r="G7" s="50"/>
      <c r="H7" s="50"/>
    </row>
    <row r="8" spans="1:8" x14ac:dyDescent="0.25">
      <c r="A8" s="139" t="s">
        <v>94</v>
      </c>
      <c r="B8" s="142">
        <v>18.899999999999999</v>
      </c>
      <c r="C8" s="141">
        <v>44304</v>
      </c>
      <c r="D8" s="50"/>
      <c r="E8" s="50"/>
      <c r="F8" s="50"/>
      <c r="G8" s="50"/>
      <c r="H8" s="50"/>
    </row>
    <row r="9" spans="1:8" x14ac:dyDescent="0.25">
      <c r="A9" s="139" t="s">
        <v>89</v>
      </c>
      <c r="B9" s="140">
        <v>16.100000000000001</v>
      </c>
      <c r="C9" s="141">
        <v>44301</v>
      </c>
      <c r="D9" s="50"/>
      <c r="E9" s="50"/>
      <c r="F9" s="50"/>
      <c r="G9" s="50"/>
      <c r="H9" s="50"/>
    </row>
    <row r="10" spans="1:8" x14ac:dyDescent="0.25">
      <c r="A10" s="139" t="s">
        <v>86</v>
      </c>
      <c r="B10" s="140">
        <v>10.9</v>
      </c>
      <c r="C10" s="141">
        <v>44297</v>
      </c>
      <c r="D10" s="50"/>
      <c r="E10" s="50"/>
      <c r="F10" s="50"/>
      <c r="G10" s="50"/>
      <c r="H10" s="50"/>
    </row>
    <row r="11" spans="1:8" x14ac:dyDescent="0.25">
      <c r="A11" s="139" t="s">
        <v>90</v>
      </c>
      <c r="B11" s="140">
        <v>6.1</v>
      </c>
      <c r="C11" s="141">
        <v>44295</v>
      </c>
      <c r="D11" s="50"/>
      <c r="E11" s="50"/>
      <c r="F11" s="50"/>
      <c r="G11" s="50"/>
      <c r="H11" s="50"/>
    </row>
    <row r="12" spans="1:8" x14ac:dyDescent="0.25">
      <c r="A12" s="139" t="s">
        <v>88</v>
      </c>
      <c r="B12" s="140">
        <v>5.2</v>
      </c>
      <c r="C12" s="141">
        <v>44299</v>
      </c>
    </row>
    <row r="13" spans="1:8" x14ac:dyDescent="0.25">
      <c r="A13" s="143" t="s">
        <v>91</v>
      </c>
      <c r="B13" s="144">
        <v>4.3</v>
      </c>
      <c r="C13" s="145">
        <v>44300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E11"/>
  <sheetViews>
    <sheetView zoomScale="230" zoomScaleNormal="230" workbookViewId="0">
      <selection activeCell="A3" sqref="A3"/>
    </sheetView>
  </sheetViews>
  <sheetFormatPr defaultRowHeight="15" x14ac:dyDescent="0.25"/>
  <cols>
    <col min="1" max="1" width="14.7109375" customWidth="1"/>
    <col min="2" max="2" width="40.7109375" customWidth="1"/>
    <col min="3" max="3" width="13.42578125" customWidth="1"/>
    <col min="4" max="4" width="12.7109375" customWidth="1"/>
    <col min="5" max="5" width="14" customWidth="1"/>
  </cols>
  <sheetData>
    <row r="1" spans="1:5" x14ac:dyDescent="0.25">
      <c r="A1" s="216" t="s">
        <v>224</v>
      </c>
      <c r="B1" s="216"/>
      <c r="C1" s="216"/>
      <c r="D1" s="216"/>
      <c r="E1" s="216"/>
    </row>
    <row r="2" spans="1:5" s="131" customFormat="1" ht="72.75" customHeight="1" x14ac:dyDescent="0.25">
      <c r="A2" s="128" t="s">
        <v>0</v>
      </c>
      <c r="B2" s="129" t="s">
        <v>2</v>
      </c>
      <c r="C2" s="129" t="s">
        <v>3</v>
      </c>
      <c r="D2" s="130" t="s">
        <v>96</v>
      </c>
    </row>
    <row r="3" spans="1:5" x14ac:dyDescent="0.25">
      <c r="A3" s="108" t="s">
        <v>97</v>
      </c>
      <c r="B3" s="6" t="s">
        <v>98</v>
      </c>
      <c r="C3" s="9">
        <v>9</v>
      </c>
      <c r="D3" s="9">
        <v>21.5</v>
      </c>
      <c r="E3" s="201"/>
    </row>
    <row r="4" spans="1:5" x14ac:dyDescent="0.25">
      <c r="A4" s="108" t="s">
        <v>100</v>
      </c>
      <c r="B4" s="6" t="s">
        <v>101</v>
      </c>
      <c r="C4" s="9">
        <v>11</v>
      </c>
      <c r="D4" s="9">
        <v>24.5</v>
      </c>
      <c r="E4" s="201"/>
    </row>
    <row r="5" spans="1:5" x14ac:dyDescent="0.25">
      <c r="A5" s="108" t="s">
        <v>99</v>
      </c>
      <c r="B5" s="6" t="s">
        <v>102</v>
      </c>
      <c r="C5" s="9">
        <v>12.5</v>
      </c>
      <c r="D5" s="9">
        <v>26</v>
      </c>
      <c r="E5" s="201"/>
    </row>
    <row r="6" spans="1:5" x14ac:dyDescent="0.25">
      <c r="A6" s="108" t="s">
        <v>103</v>
      </c>
      <c r="B6" s="6" t="s">
        <v>104</v>
      </c>
      <c r="C6" s="9">
        <v>9.5</v>
      </c>
      <c r="D6" s="9">
        <v>22</v>
      </c>
      <c r="E6" s="201"/>
    </row>
    <row r="7" spans="1:5" x14ac:dyDescent="0.25">
      <c r="A7" s="108" t="s">
        <v>105</v>
      </c>
      <c r="B7" s="51" t="s">
        <v>106</v>
      </c>
      <c r="C7" s="9">
        <v>19</v>
      </c>
      <c r="D7" s="9">
        <v>34.5</v>
      </c>
      <c r="E7" s="201"/>
    </row>
    <row r="8" spans="1:5" x14ac:dyDescent="0.25">
      <c r="A8" s="108" t="s">
        <v>107</v>
      </c>
      <c r="B8" s="6" t="s">
        <v>108</v>
      </c>
      <c r="C8" s="9">
        <v>9.5</v>
      </c>
      <c r="D8" s="9">
        <v>22</v>
      </c>
      <c r="E8" s="201"/>
    </row>
    <row r="9" spans="1:5" x14ac:dyDescent="0.25">
      <c r="A9" s="108" t="s">
        <v>109</v>
      </c>
      <c r="B9" s="51" t="s">
        <v>110</v>
      </c>
      <c r="C9" s="9">
        <v>14.5</v>
      </c>
      <c r="D9" s="9">
        <v>29.9</v>
      </c>
      <c r="E9" s="201"/>
    </row>
    <row r="10" spans="1:5" x14ac:dyDescent="0.25">
      <c r="A10" s="108" t="s">
        <v>111</v>
      </c>
      <c r="B10" s="6" t="s">
        <v>112</v>
      </c>
      <c r="C10" s="9">
        <v>8.5</v>
      </c>
      <c r="D10" s="9">
        <v>21</v>
      </c>
      <c r="E10" s="201"/>
    </row>
    <row r="11" spans="1:5" x14ac:dyDescent="0.25">
      <c r="A11" s="107" t="s">
        <v>113</v>
      </c>
      <c r="B11" s="109" t="s">
        <v>114</v>
      </c>
      <c r="C11" s="110">
        <v>13</v>
      </c>
      <c r="D11" s="9">
        <v>27</v>
      </c>
      <c r="E11" s="200"/>
    </row>
  </sheetData>
  <mergeCells count="2">
    <mergeCell ref="E3:E11"/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G22"/>
  <sheetViews>
    <sheetView zoomScale="150" zoomScaleNormal="150" workbookViewId="0">
      <selection activeCell="F13" sqref="F13"/>
    </sheetView>
  </sheetViews>
  <sheetFormatPr defaultColWidth="9.28515625" defaultRowHeight="18" x14ac:dyDescent="0.25"/>
  <cols>
    <col min="1" max="1" width="40.28515625" style="53" customWidth="1"/>
    <col min="2" max="5" width="9.28515625" style="53"/>
    <col min="6" max="6" width="17.42578125" style="53" customWidth="1"/>
    <col min="7" max="7" width="42.7109375" style="53" customWidth="1"/>
    <col min="8" max="16384" width="9.28515625" style="53"/>
  </cols>
  <sheetData>
    <row r="1" spans="1:7" x14ac:dyDescent="0.25">
      <c r="A1" s="232" t="s">
        <v>225</v>
      </c>
      <c r="B1" s="232"/>
      <c r="C1" s="232"/>
      <c r="D1" s="232"/>
      <c r="E1" s="232"/>
      <c r="F1" s="232"/>
      <c r="G1" s="232"/>
    </row>
    <row r="2" spans="1:7" x14ac:dyDescent="0.25">
      <c r="A2" s="232"/>
      <c r="B2" s="232"/>
      <c r="C2" s="232"/>
      <c r="D2" s="232"/>
      <c r="E2" s="232"/>
      <c r="F2" s="232"/>
      <c r="G2" s="232"/>
    </row>
    <row r="3" spans="1:7" ht="36" customHeight="1" x14ac:dyDescent="0.25">
      <c r="A3" s="54" t="s">
        <v>115</v>
      </c>
      <c r="B3" s="233" t="s">
        <v>37</v>
      </c>
      <c r="C3" s="233" t="s">
        <v>38</v>
      </c>
      <c r="D3" s="233" t="s">
        <v>116</v>
      </c>
      <c r="E3" s="233" t="s">
        <v>117</v>
      </c>
      <c r="F3" s="233" t="s">
        <v>41</v>
      </c>
      <c r="G3" s="233" t="s">
        <v>118</v>
      </c>
    </row>
    <row r="4" spans="1:7" x14ac:dyDescent="0.25">
      <c r="A4" s="236" t="s">
        <v>119</v>
      </c>
      <c r="B4" s="234"/>
      <c r="C4" s="234"/>
      <c r="D4" s="234"/>
      <c r="E4" s="234"/>
      <c r="F4" s="234"/>
      <c r="G4" s="234"/>
    </row>
    <row r="5" spans="1:7" x14ac:dyDescent="0.25">
      <c r="A5" s="236"/>
      <c r="B5" s="235"/>
      <c r="C5" s="235"/>
      <c r="D5" s="235"/>
      <c r="E5" s="235"/>
      <c r="F5" s="235"/>
      <c r="G5" s="235"/>
    </row>
    <row r="6" spans="1:7" x14ac:dyDescent="0.25">
      <c r="A6" s="55" t="s">
        <v>42</v>
      </c>
      <c r="B6" s="56">
        <v>6.25</v>
      </c>
      <c r="C6" s="56">
        <v>7.25</v>
      </c>
      <c r="D6" s="56">
        <v>6</v>
      </c>
      <c r="E6" s="56">
        <v>5</v>
      </c>
      <c r="F6" s="56"/>
      <c r="G6" s="57">
        <v>20</v>
      </c>
    </row>
    <row r="7" spans="1:7" x14ac:dyDescent="0.25">
      <c r="A7" s="55" t="s">
        <v>43</v>
      </c>
      <c r="B7" s="56">
        <v>4</v>
      </c>
      <c r="C7" s="56">
        <v>5.5</v>
      </c>
      <c r="D7" s="56">
        <v>6</v>
      </c>
      <c r="E7" s="56">
        <v>6</v>
      </c>
      <c r="F7" s="56"/>
      <c r="G7" s="57">
        <v>16</v>
      </c>
    </row>
    <row r="8" spans="1:7" x14ac:dyDescent="0.25">
      <c r="A8" s="55" t="s">
        <v>120</v>
      </c>
      <c r="B8" s="56">
        <v>6.25</v>
      </c>
      <c r="C8" s="56">
        <v>5.25</v>
      </c>
      <c r="D8" s="56">
        <v>8.25</v>
      </c>
      <c r="E8" s="56">
        <v>7</v>
      </c>
      <c r="F8" s="56"/>
      <c r="G8" s="57">
        <v>15</v>
      </c>
    </row>
    <row r="9" spans="1:7" x14ac:dyDescent="0.25">
      <c r="A9" s="55" t="s">
        <v>45</v>
      </c>
      <c r="B9" s="56">
        <v>5.5</v>
      </c>
      <c r="C9" s="56">
        <v>8</v>
      </c>
      <c r="D9" s="56">
        <v>6.5</v>
      </c>
      <c r="E9" s="56">
        <v>7.25</v>
      </c>
      <c r="F9" s="56"/>
      <c r="G9" s="57">
        <v>1</v>
      </c>
    </row>
    <row r="10" spans="1:7" x14ac:dyDescent="0.25">
      <c r="A10" s="55" t="s">
        <v>46</v>
      </c>
      <c r="B10" s="56">
        <v>7</v>
      </c>
      <c r="C10" s="56">
        <v>9.5</v>
      </c>
      <c r="D10" s="56">
        <v>8.25</v>
      </c>
      <c r="E10" s="56">
        <v>7</v>
      </c>
      <c r="F10" s="56"/>
      <c r="G10" s="57">
        <v>0</v>
      </c>
    </row>
    <row r="11" spans="1:7" x14ac:dyDescent="0.25">
      <c r="A11" s="55" t="s">
        <v>121</v>
      </c>
      <c r="B11" s="56">
        <v>9.25</v>
      </c>
      <c r="C11" s="56">
        <v>8</v>
      </c>
      <c r="D11" s="56">
        <v>9</v>
      </c>
      <c r="E11" s="56">
        <v>10</v>
      </c>
      <c r="F11" s="56"/>
      <c r="G11" s="57">
        <v>2</v>
      </c>
    </row>
    <row r="12" spans="1:7" x14ac:dyDescent="0.25">
      <c r="A12" s="55" t="s">
        <v>122</v>
      </c>
      <c r="B12" s="56">
        <v>8</v>
      </c>
      <c r="C12" s="56">
        <v>9.5</v>
      </c>
      <c r="D12" s="56">
        <v>8</v>
      </c>
      <c r="E12" s="56">
        <v>8</v>
      </c>
      <c r="F12" s="56"/>
      <c r="G12" s="57">
        <v>0</v>
      </c>
    </row>
    <row r="13" spans="1:7" x14ac:dyDescent="0.25">
      <c r="A13" s="55" t="s">
        <v>123</v>
      </c>
      <c r="B13" s="56">
        <v>7.25</v>
      </c>
      <c r="C13" s="56">
        <v>8.25</v>
      </c>
      <c r="D13" s="56">
        <v>6.5</v>
      </c>
      <c r="E13" s="56">
        <v>9.25</v>
      </c>
      <c r="F13" s="56"/>
      <c r="G13" s="57">
        <v>2</v>
      </c>
    </row>
    <row r="14" spans="1:7" x14ac:dyDescent="0.25">
      <c r="A14" s="55" t="s">
        <v>49</v>
      </c>
      <c r="B14" s="56">
        <v>10</v>
      </c>
      <c r="C14" s="56">
        <v>8.25</v>
      </c>
      <c r="D14" s="56">
        <v>7</v>
      </c>
      <c r="E14" s="56">
        <v>9.5</v>
      </c>
      <c r="F14" s="56"/>
      <c r="G14" s="57">
        <v>0</v>
      </c>
    </row>
    <row r="15" spans="1:7" x14ac:dyDescent="0.25">
      <c r="A15" s="217"/>
      <c r="B15" s="218"/>
      <c r="C15" s="218"/>
      <c r="D15" s="219"/>
      <c r="E15" s="220" t="s">
        <v>124</v>
      </c>
      <c r="F15" s="221"/>
      <c r="G15" s="57"/>
    </row>
    <row r="16" spans="1:7" x14ac:dyDescent="0.25">
      <c r="A16" s="55" t="s">
        <v>125</v>
      </c>
      <c r="B16" s="56"/>
      <c r="C16" s="222"/>
      <c r="D16" s="223"/>
      <c r="E16" s="220" t="s">
        <v>126</v>
      </c>
      <c r="F16" s="221"/>
      <c r="G16" s="57">
        <v>500</v>
      </c>
    </row>
    <row r="17" spans="1:7" x14ac:dyDescent="0.25">
      <c r="A17" s="55" t="s">
        <v>127</v>
      </c>
      <c r="B17" s="56"/>
      <c r="C17" s="224"/>
      <c r="D17" s="225"/>
      <c r="E17" s="228" t="s">
        <v>128</v>
      </c>
      <c r="F17" s="229"/>
      <c r="G17" s="58"/>
    </row>
    <row r="18" spans="1:7" x14ac:dyDescent="0.25">
      <c r="A18" s="59" t="s">
        <v>129</v>
      </c>
      <c r="B18" s="56"/>
      <c r="C18" s="226"/>
      <c r="D18" s="227"/>
      <c r="E18" s="230" t="s">
        <v>130</v>
      </c>
      <c r="F18" s="231"/>
      <c r="G18" s="57"/>
    </row>
    <row r="19" spans="1:7" x14ac:dyDescent="0.25">
      <c r="B19" s="67"/>
      <c r="C19" s="67"/>
      <c r="D19" s="67"/>
      <c r="E19" s="67"/>
    </row>
    <row r="20" spans="1:7" x14ac:dyDescent="0.25">
      <c r="B20" s="67"/>
      <c r="C20" s="67"/>
      <c r="D20" s="67"/>
      <c r="E20" s="67"/>
    </row>
    <row r="21" spans="1:7" x14ac:dyDescent="0.25">
      <c r="B21" s="67"/>
      <c r="C21" s="67"/>
      <c r="D21" s="67"/>
      <c r="E21" s="67"/>
    </row>
    <row r="22" spans="1:7" x14ac:dyDescent="0.25">
      <c r="B22" s="67"/>
      <c r="C22" s="67"/>
      <c r="D22" s="67"/>
      <c r="E22" s="67"/>
    </row>
  </sheetData>
  <mergeCells count="14">
    <mergeCell ref="A1:G2"/>
    <mergeCell ref="B3:B5"/>
    <mergeCell ref="C3:C5"/>
    <mergeCell ref="D3:D5"/>
    <mergeCell ref="E3:E5"/>
    <mergeCell ref="F3:F5"/>
    <mergeCell ref="G3:G5"/>
    <mergeCell ref="A4:A5"/>
    <mergeCell ref="A15:D15"/>
    <mergeCell ref="E15:F15"/>
    <mergeCell ref="C16:D18"/>
    <mergeCell ref="E16:F16"/>
    <mergeCell ref="E17:F17"/>
    <mergeCell ref="E18:F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MicroCoffee</vt:lpstr>
      <vt:lpstr>Ordem de Cálculo e operadores</vt:lpstr>
      <vt:lpstr>Cotação Escolas</vt:lpstr>
      <vt:lpstr>Material Escolar</vt:lpstr>
      <vt:lpstr>Boletim Escolar</vt:lpstr>
      <vt:lpstr>Loja de Futebol</vt:lpstr>
      <vt:lpstr>Produtos Escolares</vt:lpstr>
      <vt:lpstr>Cantina2</vt:lpstr>
      <vt:lpstr>Funções - Parte 1</vt:lpstr>
      <vt:lpstr>escola</vt:lpstr>
      <vt:lpstr>Funções - Parte 2</vt:lpstr>
      <vt:lpstr>banco</vt:lpstr>
      <vt:lpstr>Base1</vt:lpstr>
      <vt:lpstr>Base2</vt:lpstr>
      <vt:lpstr>VendasSCA</vt:lpstr>
      <vt:lpstr>RelatóriosSCA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Lobato</dc:creator>
  <cp:lastModifiedBy>Eduardo Lobato</cp:lastModifiedBy>
  <cp:lastPrinted>2022-12-24T15:58:41Z</cp:lastPrinted>
  <dcterms:created xsi:type="dcterms:W3CDTF">2021-04-19T20:40:01Z</dcterms:created>
  <dcterms:modified xsi:type="dcterms:W3CDTF">2025-03-29T10:22:19Z</dcterms:modified>
</cp:coreProperties>
</file>