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rd Year 1st Sem\PRELIMS\SANTOS\"/>
    </mc:Choice>
  </mc:AlternateContent>
  <xr:revisionPtr revIDLastSave="0" documentId="13_ncr:1_{216F09D3-D698-4EF2-8F51-6951A7B41F70}" xr6:coauthVersionLast="47" xr6:coauthVersionMax="47" xr10:uidLastSave="{00000000-0000-0000-0000-000000000000}"/>
  <bookViews>
    <workbookView xWindow="0" yWindow="0" windowWidth="21900" windowHeight="12960" activeTab="3" xr2:uid="{EACAFAA8-1985-4A81-ADAA-6300F9479352}"/>
  </bookViews>
  <sheets>
    <sheet name="Given Data" sheetId="2" r:id="rId1"/>
    <sheet name="Arranged Data" sheetId="1" r:id="rId2"/>
    <sheet name="Normalized Data" sheetId="4" r:id="rId3"/>
    <sheet name="E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4" l="1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3" i="4"/>
  <c r="O3" i="4" s="1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J13" i="1"/>
  <c r="K13" i="1" s="1"/>
  <c r="K12" i="1"/>
  <c r="J12" i="1"/>
  <c r="K11" i="1"/>
  <c r="J11" i="1"/>
  <c r="J10" i="1"/>
  <c r="K10" i="1" s="1"/>
  <c r="J9" i="1"/>
  <c r="K9" i="1" s="1"/>
  <c r="K8" i="1"/>
  <c r="J8" i="1"/>
  <c r="K7" i="1"/>
  <c r="J7" i="1"/>
  <c r="J6" i="1"/>
  <c r="K6" i="1" s="1"/>
  <c r="J5" i="1"/>
  <c r="K5" i="1" s="1"/>
  <c r="K4" i="1"/>
  <c r="J4" i="1"/>
  <c r="K3" i="1"/>
  <c r="J3" i="1"/>
  <c r="J2" i="1"/>
  <c r="K2" i="1" s="1"/>
</calcChain>
</file>

<file path=xl/sharedStrings.xml><?xml version="1.0" encoding="utf-8"?>
<sst xmlns="http://schemas.openxmlformats.org/spreadsheetml/2006/main" count="443" uniqueCount="151">
  <si>
    <t>Date</t>
  </si>
  <si>
    <t>Week</t>
  </si>
  <si>
    <t>Sales Invoice No.</t>
  </si>
  <si>
    <t>Tin</t>
  </si>
  <si>
    <t>Address</t>
  </si>
  <si>
    <t>Quantity(PCS)</t>
  </si>
  <si>
    <t>Unit Price</t>
  </si>
  <si>
    <t>Calculation</t>
  </si>
  <si>
    <t>Total Sale</t>
  </si>
  <si>
    <t>12% Vat</t>
  </si>
  <si>
    <t>Total Amount Receivable</t>
  </si>
  <si>
    <t>Week 2</t>
  </si>
  <si>
    <t>No.2499</t>
  </si>
  <si>
    <t>000-333-730-000</t>
  </si>
  <si>
    <t>622 Moriones St. Tondo Manila</t>
  </si>
  <si>
    <t>300(A)      240(B)</t>
  </si>
  <si>
    <t>565(A)      480(B)</t>
  </si>
  <si>
    <t>300pcs x 565 = 169,500
240pcs x 480 = 115,200</t>
  </si>
  <si>
    <t>No.9452</t>
  </si>
  <si>
    <t>240(A)          480(B)     200(C)</t>
  </si>
  <si>
    <t>256(A)          385(B)     339(C)</t>
  </si>
  <si>
    <t>240pcs x 256 = 61,440
480pcs x 385 = 184,800
200pcs x 339 = 67,800</t>
  </si>
  <si>
    <t>Week 4</t>
  </si>
  <si>
    <t>No.7754</t>
  </si>
  <si>
    <t xml:space="preserve">3610pcs x 138 =498,180
</t>
  </si>
  <si>
    <t>No.2500</t>
  </si>
  <si>
    <t>500(A)         80(B)</t>
  </si>
  <si>
    <t>755(A)       358(B)</t>
  </si>
  <si>
    <t>500pcs x 755 = 377,500
80pcs x 358 = 28,640</t>
  </si>
  <si>
    <t>Week 3</t>
  </si>
  <si>
    <t>No.0530</t>
  </si>
  <si>
    <t xml:space="preserve">7000pcs x 51 = 357,000
</t>
  </si>
  <si>
    <t>No.0630</t>
  </si>
  <si>
    <t xml:space="preserve">730pcs x276 = 201,480
</t>
  </si>
  <si>
    <t>Week 5</t>
  </si>
  <si>
    <t>No.97561</t>
  </si>
  <si>
    <t xml:space="preserve">2032pcs x 246.168 = 500,213.38
</t>
  </si>
  <si>
    <t>No.63660</t>
  </si>
  <si>
    <t xml:space="preserve">5130pcs x 32 =164,160
 </t>
  </si>
  <si>
    <t>No.75119</t>
  </si>
  <si>
    <t xml:space="preserve">1000pcs x 50 = 50,000
</t>
  </si>
  <si>
    <t>No.166725</t>
  </si>
  <si>
    <t>200(A)    120(B)    130(C)</t>
  </si>
  <si>
    <t>619(A)    815(B)    936(C)</t>
  </si>
  <si>
    <t>200pcs x 619 = 123,800
120pcs x 815 = 97,800
130pcs x 936 = 121,680</t>
  </si>
  <si>
    <t>No.80964</t>
  </si>
  <si>
    <t>100(A)    100(B)</t>
  </si>
  <si>
    <t>70(A)      80(B)</t>
  </si>
  <si>
    <t>100pcs x 70 = 7000
100pcs x 80 = 8000</t>
  </si>
  <si>
    <t>No.5897</t>
  </si>
  <si>
    <t xml:space="preserve">500pcs x 1000 = 500,000
</t>
  </si>
  <si>
    <t>Company</t>
  </si>
  <si>
    <t>Rockford Marketing Corp.</t>
  </si>
  <si>
    <t>Week  2</t>
  </si>
  <si>
    <t>₱284,700</t>
  </si>
  <si>
    <t>₱314,040</t>
  </si>
  <si>
    <t>₱498,180</t>
  </si>
  <si>
    <t>₱362625</t>
  </si>
  <si>
    <t>₱357,000</t>
  </si>
  <si>
    <t>₱201480</t>
  </si>
  <si>
    <t>₱500,213.38</t>
  </si>
  <si>
    <t xml:space="preserve">
₱164,160</t>
  </si>
  <si>
    <t>₱50,000</t>
  </si>
  <si>
    <t>₱343,280</t>
  </si>
  <si>
    <t>₱15,000</t>
  </si>
  <si>
    <t>₱500,000</t>
  </si>
  <si>
    <t>₱34,164</t>
  </si>
  <si>
    <t>₱37,684.8</t>
  </si>
  <si>
    <t>₱59,781.6</t>
  </si>
  <si>
    <t>₱43515</t>
  </si>
  <si>
    <t>Vat Included</t>
  </si>
  <si>
    <t>₱24177</t>
  </si>
  <si>
    <t>₱60025.6</t>
  </si>
  <si>
    <t>₱19,699.2</t>
  </si>
  <si>
    <t>₱6,000</t>
  </si>
  <si>
    <t>₱41,193.6</t>
  </si>
  <si>
    <t>₱1,800</t>
  </si>
  <si>
    <t>₱60,000</t>
  </si>
  <si>
    <t>₱318,864</t>
  </si>
  <si>
    <t>₱351,724.8</t>
  </si>
  <si>
    <t>₱557,961.6</t>
  </si>
  <si>
    <t>₱406,140</t>
  </si>
  <si>
    <t>₱225,657</t>
  </si>
  <si>
    <t>₱560,228.98</t>
  </si>
  <si>
    <t>₱183,859.2</t>
  </si>
  <si>
    <t>₱56,000</t>
  </si>
  <si>
    <t>₱384,473.6</t>
  </si>
  <si>
    <t>₱16,800</t>
  </si>
  <si>
    <t>₱560,000</t>
  </si>
  <si>
    <t>Date_ID</t>
  </si>
  <si>
    <t>D_ID 1</t>
  </si>
  <si>
    <t>D_ID 2</t>
  </si>
  <si>
    <t>D_ID 3</t>
  </si>
  <si>
    <t>D_ID 4</t>
  </si>
  <si>
    <t>D_ID 5</t>
  </si>
  <si>
    <t>D_ID 6</t>
  </si>
  <si>
    <t>D_ID 7</t>
  </si>
  <si>
    <t>D_ID 8</t>
  </si>
  <si>
    <t>D_ID 9</t>
  </si>
  <si>
    <t>D_ID 10</t>
  </si>
  <si>
    <t>D_ID 11</t>
  </si>
  <si>
    <t>D_ID 12</t>
  </si>
  <si>
    <t>Sales_ID</t>
  </si>
  <si>
    <t>S_ID 1</t>
  </si>
  <si>
    <t>S_ID 6</t>
  </si>
  <si>
    <t>S_ID 4</t>
  </si>
  <si>
    <t>S_ID 3</t>
  </si>
  <si>
    <t>S_ID 2</t>
  </si>
  <si>
    <t>S_ID 5</t>
  </si>
  <si>
    <t>S_ID 7</t>
  </si>
  <si>
    <t>S_ID 8</t>
  </si>
  <si>
    <t>S_ID 9</t>
  </si>
  <si>
    <t>S_ID 10</t>
  </si>
  <si>
    <t>S_ID 11</t>
  </si>
  <si>
    <t>S_ID 12</t>
  </si>
  <si>
    <t>SALES</t>
  </si>
  <si>
    <t>Week_ID</t>
  </si>
  <si>
    <t>W_ID1</t>
  </si>
  <si>
    <t>W_ID2</t>
  </si>
  <si>
    <t>W_ID3</t>
  </si>
  <si>
    <t>W_ID4</t>
  </si>
  <si>
    <t>W_ID5</t>
  </si>
  <si>
    <t>W_ID6</t>
  </si>
  <si>
    <t>W_ID7</t>
  </si>
  <si>
    <t>W_ID8</t>
  </si>
  <si>
    <t>W_ID9</t>
  </si>
  <si>
    <t>W_ID10</t>
  </si>
  <si>
    <t>W_ID11</t>
  </si>
  <si>
    <t>W_ID12</t>
  </si>
  <si>
    <t>WEEK</t>
  </si>
  <si>
    <t>Transaction_ID</t>
  </si>
  <si>
    <t>T_ID 1</t>
  </si>
  <si>
    <t>T_ID 2</t>
  </si>
  <si>
    <t>T_ID 3</t>
  </si>
  <si>
    <t>T_ID 4</t>
  </si>
  <si>
    <t>T_ID 5</t>
  </si>
  <si>
    <t>T_ID 6</t>
  </si>
  <si>
    <t>T_ID 7</t>
  </si>
  <si>
    <t>T_ID 8</t>
  </si>
  <si>
    <t>T_ID 9</t>
  </si>
  <si>
    <t>T_ID 10</t>
  </si>
  <si>
    <t>T_ID 11</t>
  </si>
  <si>
    <t>T_ID 12</t>
  </si>
  <si>
    <t>TRANSACTION</t>
  </si>
  <si>
    <t>DATE</t>
  </si>
  <si>
    <t>Day</t>
  </si>
  <si>
    <t>Month</t>
  </si>
  <si>
    <t>Year</t>
  </si>
  <si>
    <t>Primary Key</t>
  </si>
  <si>
    <t>Foreign Key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</si>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</sst>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₱-3409]* #,##0.00_-;\-[$₱-3409]* #,##0.00_-;_-[$₱-34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6BA2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1" xfId="0" applyFont="1" applyFill="1" applyBorder="1"/>
    <xf numFmtId="14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 wrapText="1"/>
    </xf>
    <xf numFmtId="14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4" fontId="3" fillId="3" borderId="3" xfId="0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3" fontId="3" fillId="3" borderId="9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14" fontId="2" fillId="0" borderId="19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 wrapText="1"/>
    </xf>
    <xf numFmtId="164" fontId="3" fillId="0" borderId="20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4" fontId="2" fillId="0" borderId="17" xfId="0" applyNumberFormat="1" applyFont="1" applyFill="1" applyBorder="1" applyAlignment="1">
      <alignment horizontal="center" vertical="center" wrapText="1"/>
    </xf>
    <xf numFmtId="14" fontId="2" fillId="0" borderId="20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0" borderId="3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/>
    </xf>
    <xf numFmtId="0" fontId="0" fillId="4" borderId="0" xfId="0" applyFill="1"/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8" borderId="9" xfId="0" applyFont="1" applyFill="1" applyBorder="1" applyAlignment="1">
      <alignment horizontal="center" vertical="center"/>
    </xf>
    <xf numFmtId="0" fontId="0" fillId="10" borderId="0" xfId="0" applyFill="1"/>
    <xf numFmtId="0" fontId="0" fillId="10" borderId="7" xfId="0" applyFill="1" applyBorder="1" applyAlignment="1">
      <alignment horizontal="center"/>
    </xf>
    <xf numFmtId="0" fontId="0" fillId="9" borderId="0" xfId="0" applyFill="1"/>
    <xf numFmtId="0" fontId="6" fillId="10" borderId="0" xfId="0" applyFont="1" applyFill="1"/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6BA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119449</xdr:rowOff>
    </xdr:from>
    <xdr:to>
      <xdr:col>7</xdr:col>
      <xdr:colOff>0</xdr:colOff>
      <xdr:row>11</xdr:row>
      <xdr:rowOff>94735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4240E08-D972-4610-9F67-0C7F92703DCD}"/>
            </a:ext>
          </a:extLst>
        </xdr:cNvPr>
        <xdr:cNvGrpSpPr/>
      </xdr:nvGrpSpPr>
      <xdr:grpSpPr>
        <a:xfrm>
          <a:off x="5809129" y="2360625"/>
          <a:ext cx="1228165" cy="217334"/>
          <a:chOff x="5811795" y="2372498"/>
          <a:chExt cx="1219200" cy="218302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DB7A0BBA-178D-4C56-B277-7C72BA117741}"/>
              </a:ext>
            </a:extLst>
          </xdr:cNvPr>
          <xdr:cNvCxnSpPr/>
        </xdr:nvCxnSpPr>
        <xdr:spPr>
          <a:xfrm>
            <a:off x="5811795" y="2489475"/>
            <a:ext cx="1219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9D2EE46D-DB07-4286-A406-F92A8C4D53A8}"/>
              </a:ext>
            </a:extLst>
          </xdr:cNvPr>
          <xdr:cNvCxnSpPr/>
        </xdr:nvCxnSpPr>
        <xdr:spPr>
          <a:xfrm flipV="1">
            <a:off x="5945865" y="2380736"/>
            <a:ext cx="1854" cy="2100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6A63A04C-FC5C-4F6F-868E-D128A36C3505}"/>
              </a:ext>
            </a:extLst>
          </xdr:cNvPr>
          <xdr:cNvCxnSpPr/>
        </xdr:nvCxnSpPr>
        <xdr:spPr>
          <a:xfrm flipV="1">
            <a:off x="6901454" y="2372498"/>
            <a:ext cx="1854" cy="2100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4119</xdr:colOff>
      <xdr:row>10</xdr:row>
      <xdr:rowOff>115330</xdr:rowOff>
    </xdr:from>
    <xdr:to>
      <xdr:col>10</xdr:col>
      <xdr:colOff>4119</xdr:colOff>
      <xdr:row>11</xdr:row>
      <xdr:rowOff>90616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069AA49-19EC-4416-AA34-B8E907F6040F}"/>
            </a:ext>
          </a:extLst>
        </xdr:cNvPr>
        <xdr:cNvGrpSpPr/>
      </xdr:nvGrpSpPr>
      <xdr:grpSpPr>
        <a:xfrm>
          <a:off x="8897107" y="2356506"/>
          <a:ext cx="1219200" cy="217334"/>
          <a:chOff x="5811795" y="2372498"/>
          <a:chExt cx="1219200" cy="218302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F7672DD2-DA38-4434-80B3-9DE2122DBAE5}"/>
              </a:ext>
            </a:extLst>
          </xdr:cNvPr>
          <xdr:cNvCxnSpPr/>
        </xdr:nvCxnSpPr>
        <xdr:spPr>
          <a:xfrm>
            <a:off x="5811795" y="2489475"/>
            <a:ext cx="1219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C19F5151-087D-4B8A-97A0-13362AB1B2DF}"/>
              </a:ext>
            </a:extLst>
          </xdr:cNvPr>
          <xdr:cNvCxnSpPr/>
        </xdr:nvCxnSpPr>
        <xdr:spPr>
          <a:xfrm flipV="1">
            <a:off x="5945865" y="2380736"/>
            <a:ext cx="1854" cy="2100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6AA50E0C-53B0-4EBE-84A0-3CE0B3B0488B}"/>
              </a:ext>
            </a:extLst>
          </xdr:cNvPr>
          <xdr:cNvCxnSpPr/>
        </xdr:nvCxnSpPr>
        <xdr:spPr>
          <a:xfrm flipV="1">
            <a:off x="6901454" y="2372498"/>
            <a:ext cx="1854" cy="2100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807312</xdr:colOff>
      <xdr:row>15</xdr:row>
      <xdr:rowOff>205944</xdr:rowOff>
    </xdr:from>
    <xdr:to>
      <xdr:col>7</xdr:col>
      <xdr:colOff>984422</xdr:colOff>
      <xdr:row>18</xdr:row>
      <xdr:rowOff>205946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BD7A1CE-09D3-431F-8CC9-196E501BB455}"/>
            </a:ext>
          </a:extLst>
        </xdr:cNvPr>
        <xdr:cNvGrpSpPr/>
      </xdr:nvGrpSpPr>
      <xdr:grpSpPr>
        <a:xfrm rot="16200000">
          <a:off x="7623877" y="3734649"/>
          <a:ext cx="618567" cy="177110"/>
          <a:chOff x="5811795" y="2372498"/>
          <a:chExt cx="1219200" cy="218302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2A541F58-ACEC-459F-9ECC-57869DA8D7A9}"/>
              </a:ext>
            </a:extLst>
          </xdr:cNvPr>
          <xdr:cNvCxnSpPr/>
        </xdr:nvCxnSpPr>
        <xdr:spPr>
          <a:xfrm>
            <a:off x="5811795" y="2489475"/>
            <a:ext cx="1219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3C1D07F3-EBFD-43D1-90C5-ABD5152A7837}"/>
              </a:ext>
            </a:extLst>
          </xdr:cNvPr>
          <xdr:cNvCxnSpPr/>
        </xdr:nvCxnSpPr>
        <xdr:spPr>
          <a:xfrm flipV="1">
            <a:off x="5945865" y="2380736"/>
            <a:ext cx="1854" cy="2100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5E48E7EC-5E8A-42A3-9965-CD2EEF0EBAB4}"/>
              </a:ext>
            </a:extLst>
          </xdr:cNvPr>
          <xdr:cNvCxnSpPr/>
        </xdr:nvCxnSpPr>
        <xdr:spPr>
          <a:xfrm flipV="1">
            <a:off x="6901454" y="2372498"/>
            <a:ext cx="1854" cy="21006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9AA2-0204-4343-8FE0-F465794FE1A0}">
  <dimension ref="A1:M12"/>
  <sheetViews>
    <sheetView zoomScale="55" zoomScaleNormal="55" workbookViewId="0">
      <selection activeCell="D30" sqref="D30"/>
    </sheetView>
  </sheetViews>
  <sheetFormatPr defaultRowHeight="14.4" x14ac:dyDescent="0.3"/>
  <cols>
    <col min="1" max="1" width="36" bestFit="1" customWidth="1"/>
    <col min="2" max="13" width="40" bestFit="1" customWidth="1"/>
  </cols>
  <sheetData>
    <row r="1" spans="1:13" ht="23.4" x14ac:dyDescent="0.45">
      <c r="A1" s="1" t="s">
        <v>51</v>
      </c>
      <c r="B1" s="18" t="s">
        <v>52</v>
      </c>
      <c r="C1" s="18" t="s">
        <v>52</v>
      </c>
      <c r="D1" s="18" t="s">
        <v>52</v>
      </c>
      <c r="E1" s="19" t="s">
        <v>52</v>
      </c>
      <c r="F1" s="18" t="s">
        <v>52</v>
      </c>
      <c r="G1" s="18" t="s">
        <v>52</v>
      </c>
      <c r="H1" s="19" t="s">
        <v>52</v>
      </c>
      <c r="I1" s="18" t="s">
        <v>52</v>
      </c>
      <c r="J1" s="18" t="s">
        <v>52</v>
      </c>
      <c r="K1" s="19" t="s">
        <v>52</v>
      </c>
      <c r="L1" s="18" t="s">
        <v>52</v>
      </c>
      <c r="M1" s="18" t="s">
        <v>52</v>
      </c>
    </row>
    <row r="2" spans="1:13" ht="23.4" x14ac:dyDescent="0.45">
      <c r="A2" s="1" t="s">
        <v>0</v>
      </c>
      <c r="B2" s="2">
        <v>44319</v>
      </c>
      <c r="C2" s="2">
        <v>44323</v>
      </c>
      <c r="D2" s="2">
        <v>44336</v>
      </c>
      <c r="E2" s="6">
        <v>44356</v>
      </c>
      <c r="F2" s="2">
        <v>44363</v>
      </c>
      <c r="G2" s="2">
        <v>44368</v>
      </c>
      <c r="H2" s="6">
        <v>44375</v>
      </c>
      <c r="I2" s="2">
        <v>44376</v>
      </c>
      <c r="J2" s="2">
        <v>44384</v>
      </c>
      <c r="K2" s="6">
        <v>44390</v>
      </c>
      <c r="L2" s="2">
        <v>44399</v>
      </c>
      <c r="M2" s="2">
        <v>44404</v>
      </c>
    </row>
    <row r="3" spans="1:13" ht="23.4" x14ac:dyDescent="0.45">
      <c r="A3" s="1" t="s">
        <v>1</v>
      </c>
      <c r="B3" s="2" t="s">
        <v>11</v>
      </c>
      <c r="C3" s="2" t="s">
        <v>11</v>
      </c>
      <c r="D3" s="2" t="s">
        <v>22</v>
      </c>
      <c r="E3" s="6" t="s">
        <v>53</v>
      </c>
      <c r="F3" s="2" t="s">
        <v>29</v>
      </c>
      <c r="G3" s="2" t="s">
        <v>22</v>
      </c>
      <c r="H3" s="6" t="s">
        <v>34</v>
      </c>
      <c r="I3" s="2" t="s">
        <v>34</v>
      </c>
      <c r="J3" s="2" t="s">
        <v>11</v>
      </c>
      <c r="K3" s="6" t="s">
        <v>29</v>
      </c>
      <c r="L3" s="2" t="s">
        <v>22</v>
      </c>
      <c r="M3" s="2" t="s">
        <v>34</v>
      </c>
    </row>
    <row r="4" spans="1:13" ht="23.4" x14ac:dyDescent="0.45">
      <c r="A4" s="1" t="s">
        <v>2</v>
      </c>
      <c r="B4" s="3" t="s">
        <v>12</v>
      </c>
      <c r="C4" s="3" t="s">
        <v>18</v>
      </c>
      <c r="D4" s="3" t="s">
        <v>23</v>
      </c>
      <c r="E4" s="7" t="s">
        <v>25</v>
      </c>
      <c r="F4" s="3" t="s">
        <v>30</v>
      </c>
      <c r="G4" s="3" t="s">
        <v>32</v>
      </c>
      <c r="H4" s="7" t="s">
        <v>35</v>
      </c>
      <c r="I4" s="3" t="s">
        <v>37</v>
      </c>
      <c r="J4" s="3" t="s">
        <v>39</v>
      </c>
      <c r="K4" s="7" t="s">
        <v>41</v>
      </c>
      <c r="L4" s="3" t="s">
        <v>45</v>
      </c>
      <c r="M4" s="3" t="s">
        <v>49</v>
      </c>
    </row>
    <row r="5" spans="1:13" ht="23.4" x14ac:dyDescent="0.45">
      <c r="A5" s="1" t="s">
        <v>3</v>
      </c>
      <c r="B5" s="3" t="s">
        <v>13</v>
      </c>
      <c r="C5" s="3" t="s">
        <v>13</v>
      </c>
      <c r="D5" s="3" t="s">
        <v>13</v>
      </c>
      <c r="E5" s="7" t="s">
        <v>13</v>
      </c>
      <c r="F5" s="3" t="s">
        <v>13</v>
      </c>
      <c r="G5" s="3" t="s">
        <v>13</v>
      </c>
      <c r="H5" s="7" t="s">
        <v>13</v>
      </c>
      <c r="I5" s="3" t="s">
        <v>13</v>
      </c>
      <c r="J5" s="3" t="s">
        <v>13</v>
      </c>
      <c r="K5" s="7" t="s">
        <v>13</v>
      </c>
      <c r="L5" s="3" t="s">
        <v>13</v>
      </c>
      <c r="M5" s="3" t="s">
        <v>13</v>
      </c>
    </row>
    <row r="6" spans="1:13" ht="23.4" x14ac:dyDescent="0.45">
      <c r="A6" s="1" t="s">
        <v>4</v>
      </c>
      <c r="B6" s="3" t="s">
        <v>14</v>
      </c>
      <c r="C6" s="3" t="s">
        <v>14</v>
      </c>
      <c r="D6" s="3" t="s">
        <v>14</v>
      </c>
      <c r="E6" s="7" t="s">
        <v>14</v>
      </c>
      <c r="F6" s="3" t="s">
        <v>14</v>
      </c>
      <c r="G6" s="3" t="s">
        <v>14</v>
      </c>
      <c r="H6" s="7" t="s">
        <v>14</v>
      </c>
      <c r="I6" s="3" t="s">
        <v>14</v>
      </c>
      <c r="J6" s="3" t="s">
        <v>14</v>
      </c>
      <c r="K6" s="7" t="s">
        <v>14</v>
      </c>
      <c r="L6" s="3" t="s">
        <v>14</v>
      </c>
      <c r="M6" s="3" t="s">
        <v>14</v>
      </c>
    </row>
    <row r="7" spans="1:13" ht="23.4" x14ac:dyDescent="0.45">
      <c r="A7" s="1" t="s">
        <v>5</v>
      </c>
      <c r="B7" s="4" t="s">
        <v>15</v>
      </c>
      <c r="C7" s="3" t="s">
        <v>19</v>
      </c>
      <c r="D7" s="3">
        <v>3610</v>
      </c>
      <c r="E7" s="7" t="s">
        <v>26</v>
      </c>
      <c r="F7" s="3">
        <v>7000</v>
      </c>
      <c r="G7" s="3">
        <v>730</v>
      </c>
      <c r="H7" s="8">
        <v>2032</v>
      </c>
      <c r="I7" s="4">
        <v>5130</v>
      </c>
      <c r="J7" s="3">
        <v>1000</v>
      </c>
      <c r="K7" s="8" t="s">
        <v>42</v>
      </c>
      <c r="L7" s="4" t="s">
        <v>46</v>
      </c>
      <c r="M7" s="3">
        <v>500</v>
      </c>
    </row>
    <row r="8" spans="1:13" ht="23.4" x14ac:dyDescent="0.45">
      <c r="A8" s="1" t="s">
        <v>6</v>
      </c>
      <c r="B8" s="4" t="s">
        <v>16</v>
      </c>
      <c r="C8" s="3" t="s">
        <v>20</v>
      </c>
      <c r="D8" s="3">
        <v>138</v>
      </c>
      <c r="E8" s="8" t="s">
        <v>27</v>
      </c>
      <c r="F8" s="3">
        <v>51</v>
      </c>
      <c r="G8" s="3">
        <v>276</v>
      </c>
      <c r="H8" s="7">
        <v>246.16800000000001</v>
      </c>
      <c r="I8" s="3">
        <v>32</v>
      </c>
      <c r="J8" s="3">
        <v>50</v>
      </c>
      <c r="K8" s="8" t="s">
        <v>43</v>
      </c>
      <c r="L8" s="3" t="s">
        <v>47</v>
      </c>
      <c r="M8" s="3">
        <v>1000</v>
      </c>
    </row>
    <row r="9" spans="1:13" ht="63.6" x14ac:dyDescent="0.45">
      <c r="A9" s="1" t="s">
        <v>7</v>
      </c>
      <c r="B9" s="5" t="s">
        <v>17</v>
      </c>
      <c r="C9" s="5" t="s">
        <v>21</v>
      </c>
      <c r="D9" s="5" t="s">
        <v>24</v>
      </c>
      <c r="E9" s="9" t="s">
        <v>28</v>
      </c>
      <c r="F9" s="5" t="s">
        <v>31</v>
      </c>
      <c r="G9" s="5" t="s">
        <v>33</v>
      </c>
      <c r="H9" s="9" t="s">
        <v>36</v>
      </c>
      <c r="I9" s="5" t="s">
        <v>38</v>
      </c>
      <c r="J9" s="5" t="s">
        <v>40</v>
      </c>
      <c r="K9" s="9" t="s">
        <v>44</v>
      </c>
      <c r="L9" s="5" t="s">
        <v>48</v>
      </c>
      <c r="M9" s="5" t="s">
        <v>50</v>
      </c>
    </row>
    <row r="10" spans="1:13" ht="42.6" x14ac:dyDescent="0.45">
      <c r="A10" s="1" t="s">
        <v>8</v>
      </c>
      <c r="B10" s="3" t="s">
        <v>54</v>
      </c>
      <c r="C10" s="3" t="s">
        <v>55</v>
      </c>
      <c r="D10" s="3" t="s">
        <v>56</v>
      </c>
      <c r="E10" s="8" t="s">
        <v>57</v>
      </c>
      <c r="F10" s="4" t="s">
        <v>58</v>
      </c>
      <c r="G10" s="4" t="s">
        <v>59</v>
      </c>
      <c r="H10" s="7" t="s">
        <v>60</v>
      </c>
      <c r="I10" s="5" t="s">
        <v>61</v>
      </c>
      <c r="J10" s="3" t="s">
        <v>62</v>
      </c>
      <c r="K10" s="7" t="s">
        <v>63</v>
      </c>
      <c r="L10" s="3" t="s">
        <v>64</v>
      </c>
      <c r="M10" s="3" t="s">
        <v>65</v>
      </c>
    </row>
    <row r="11" spans="1:13" ht="24" thickBot="1" x14ac:dyDescent="0.5">
      <c r="A11" s="1" t="s">
        <v>9</v>
      </c>
      <c r="B11" s="20" t="s">
        <v>66</v>
      </c>
      <c r="C11" s="20" t="s">
        <v>67</v>
      </c>
      <c r="D11" s="20" t="s">
        <v>68</v>
      </c>
      <c r="E11" s="8" t="s">
        <v>69</v>
      </c>
      <c r="F11" s="3" t="s">
        <v>70</v>
      </c>
      <c r="G11" s="4" t="s">
        <v>71</v>
      </c>
      <c r="H11" s="21" t="s">
        <v>72</v>
      </c>
      <c r="I11" s="3" t="s">
        <v>73</v>
      </c>
      <c r="J11" s="20" t="s">
        <v>74</v>
      </c>
      <c r="K11" s="22" t="s">
        <v>75</v>
      </c>
      <c r="L11" s="20" t="s">
        <v>76</v>
      </c>
      <c r="M11" s="20" t="s">
        <v>77</v>
      </c>
    </row>
    <row r="12" spans="1:13" ht="24" thickBot="1" x14ac:dyDescent="0.5">
      <c r="A12" s="1" t="s">
        <v>10</v>
      </c>
      <c r="B12" s="23" t="s">
        <v>78</v>
      </c>
      <c r="C12" s="23" t="s">
        <v>79</v>
      </c>
      <c r="D12" s="23" t="s">
        <v>80</v>
      </c>
      <c r="E12" s="24" t="s">
        <v>81</v>
      </c>
      <c r="F12" s="25" t="s">
        <v>58</v>
      </c>
      <c r="G12" s="25" t="s">
        <v>82</v>
      </c>
      <c r="H12" s="26" t="s">
        <v>83</v>
      </c>
      <c r="I12" s="23" t="s">
        <v>84</v>
      </c>
      <c r="J12" s="23" t="s">
        <v>85</v>
      </c>
      <c r="K12" s="23" t="s">
        <v>86</v>
      </c>
      <c r="L12" s="23" t="s">
        <v>87</v>
      </c>
      <c r="M12" s="23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BF33-992F-43D9-90BA-EF02F8328CD5}">
  <dimension ref="A1:K13"/>
  <sheetViews>
    <sheetView zoomScale="43" zoomScaleNormal="43" workbookViewId="0">
      <selection activeCell="G20" sqref="G20"/>
    </sheetView>
  </sheetViews>
  <sheetFormatPr defaultRowHeight="14.4" x14ac:dyDescent="0.3"/>
  <cols>
    <col min="1" max="1" width="19.6640625" style="11" customWidth="1"/>
    <col min="2" max="2" width="15.88671875" style="11" customWidth="1"/>
    <col min="3" max="3" width="25.5546875" style="11" bestFit="1" customWidth="1"/>
    <col min="4" max="4" width="31.21875" style="11" customWidth="1"/>
    <col min="5" max="5" width="47.21875" style="11" customWidth="1"/>
    <col min="6" max="6" width="42.109375" style="11" customWidth="1"/>
    <col min="7" max="7" width="36.21875" style="11" bestFit="1" customWidth="1"/>
    <col min="8" max="8" width="36.6640625" style="11" customWidth="1"/>
    <col min="9" max="9" width="25.44140625" style="11" customWidth="1"/>
    <col min="10" max="10" width="22.88671875" style="11" customWidth="1"/>
    <col min="11" max="11" width="21.5546875" style="11" customWidth="1"/>
    <col min="12" max="16384" width="8.88671875" style="10"/>
  </cols>
  <sheetData>
    <row r="1" spans="1:11" ht="46.8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42" x14ac:dyDescent="0.3">
      <c r="A2" s="13">
        <v>44319</v>
      </c>
      <c r="B2" s="13" t="s">
        <v>11</v>
      </c>
      <c r="C2" s="14" t="s">
        <v>12</v>
      </c>
      <c r="D2" s="14" t="s">
        <v>13</v>
      </c>
      <c r="E2" s="14" t="s">
        <v>14</v>
      </c>
      <c r="F2" s="15" t="s">
        <v>15</v>
      </c>
      <c r="G2" s="15" t="s">
        <v>16</v>
      </c>
      <c r="H2" s="14" t="s">
        <v>17</v>
      </c>
      <c r="I2" s="16">
        <v>284700</v>
      </c>
      <c r="J2" s="16">
        <f>I2*0.12</f>
        <v>34164</v>
      </c>
      <c r="K2" s="16">
        <f>I2+J2</f>
        <v>318864</v>
      </c>
    </row>
    <row r="3" spans="1:11" ht="63" x14ac:dyDescent="0.3">
      <c r="A3" s="13">
        <v>44323</v>
      </c>
      <c r="B3" s="13" t="s">
        <v>11</v>
      </c>
      <c r="C3" s="14" t="s">
        <v>18</v>
      </c>
      <c r="D3" s="14" t="s">
        <v>13</v>
      </c>
      <c r="E3" s="14" t="s">
        <v>14</v>
      </c>
      <c r="F3" s="14" t="s">
        <v>19</v>
      </c>
      <c r="G3" s="14" t="s">
        <v>20</v>
      </c>
      <c r="H3" s="14" t="s">
        <v>21</v>
      </c>
      <c r="I3" s="16">
        <v>314040</v>
      </c>
      <c r="J3" s="16">
        <f t="shared" ref="J3:J13" si="0">I3*0.12</f>
        <v>37684.799999999996</v>
      </c>
      <c r="K3" s="16">
        <f t="shared" ref="K3:K13" si="1">I3+J3</f>
        <v>351724.79999999999</v>
      </c>
    </row>
    <row r="4" spans="1:11" ht="42" x14ac:dyDescent="0.3">
      <c r="A4" s="13">
        <v>44336</v>
      </c>
      <c r="B4" s="13" t="s">
        <v>22</v>
      </c>
      <c r="C4" s="14" t="s">
        <v>23</v>
      </c>
      <c r="D4" s="14" t="s">
        <v>13</v>
      </c>
      <c r="E4" s="14" t="s">
        <v>14</v>
      </c>
      <c r="F4" s="14">
        <v>3610</v>
      </c>
      <c r="G4" s="14">
        <v>138</v>
      </c>
      <c r="H4" s="14" t="s">
        <v>24</v>
      </c>
      <c r="I4" s="16">
        <v>498180</v>
      </c>
      <c r="J4" s="16">
        <f t="shared" si="0"/>
        <v>59781.599999999999</v>
      </c>
      <c r="K4" s="16">
        <f t="shared" si="1"/>
        <v>557961.6</v>
      </c>
    </row>
    <row r="5" spans="1:11" ht="42" x14ac:dyDescent="0.3">
      <c r="A5" s="13">
        <v>44356</v>
      </c>
      <c r="B5" s="13" t="s">
        <v>11</v>
      </c>
      <c r="C5" s="14" t="s">
        <v>25</v>
      </c>
      <c r="D5" s="14" t="s">
        <v>13</v>
      </c>
      <c r="E5" s="14" t="s">
        <v>14</v>
      </c>
      <c r="F5" s="14" t="s">
        <v>26</v>
      </c>
      <c r="G5" s="15" t="s">
        <v>27</v>
      </c>
      <c r="H5" s="14" t="s">
        <v>28</v>
      </c>
      <c r="I5" s="16">
        <v>362625</v>
      </c>
      <c r="J5" s="16">
        <f t="shared" si="0"/>
        <v>43515</v>
      </c>
      <c r="K5" s="16">
        <f t="shared" si="1"/>
        <v>406140</v>
      </c>
    </row>
    <row r="6" spans="1:11" ht="42" x14ac:dyDescent="0.3">
      <c r="A6" s="13">
        <v>44363</v>
      </c>
      <c r="B6" s="13" t="s">
        <v>29</v>
      </c>
      <c r="C6" s="14" t="s">
        <v>30</v>
      </c>
      <c r="D6" s="14" t="s">
        <v>13</v>
      </c>
      <c r="E6" s="14" t="s">
        <v>14</v>
      </c>
      <c r="F6" s="14">
        <v>7000</v>
      </c>
      <c r="G6" s="14">
        <v>51</v>
      </c>
      <c r="H6" s="14" t="s">
        <v>31</v>
      </c>
      <c r="I6" s="16">
        <v>357000</v>
      </c>
      <c r="J6" s="16">
        <f t="shared" si="0"/>
        <v>42840</v>
      </c>
      <c r="K6" s="16">
        <f t="shared" si="1"/>
        <v>399840</v>
      </c>
    </row>
    <row r="7" spans="1:11" ht="42" x14ac:dyDescent="0.3">
      <c r="A7" s="13">
        <v>44368</v>
      </c>
      <c r="B7" s="13" t="s">
        <v>22</v>
      </c>
      <c r="C7" s="14" t="s">
        <v>32</v>
      </c>
      <c r="D7" s="14" t="s">
        <v>13</v>
      </c>
      <c r="E7" s="14" t="s">
        <v>14</v>
      </c>
      <c r="F7" s="14">
        <v>730</v>
      </c>
      <c r="G7" s="14">
        <v>276</v>
      </c>
      <c r="H7" s="14" t="s">
        <v>33</v>
      </c>
      <c r="I7" s="16">
        <v>201480</v>
      </c>
      <c r="J7" s="16">
        <f t="shared" si="0"/>
        <v>24177.599999999999</v>
      </c>
      <c r="K7" s="16">
        <f t="shared" si="1"/>
        <v>225657.60000000001</v>
      </c>
    </row>
    <row r="8" spans="1:11" ht="63" x14ac:dyDescent="0.3">
      <c r="A8" s="13">
        <v>44375</v>
      </c>
      <c r="B8" s="13" t="s">
        <v>34</v>
      </c>
      <c r="C8" s="14" t="s">
        <v>35</v>
      </c>
      <c r="D8" s="14" t="s">
        <v>13</v>
      </c>
      <c r="E8" s="14" t="s">
        <v>14</v>
      </c>
      <c r="F8" s="15">
        <v>2032</v>
      </c>
      <c r="G8" s="14">
        <v>246.16800000000001</v>
      </c>
      <c r="H8" s="14" t="s">
        <v>36</v>
      </c>
      <c r="I8" s="16">
        <v>500213.38</v>
      </c>
      <c r="J8" s="16">
        <f t="shared" si="0"/>
        <v>60025.605599999995</v>
      </c>
      <c r="K8" s="16">
        <f t="shared" si="1"/>
        <v>560238.98560000001</v>
      </c>
    </row>
    <row r="9" spans="1:11" ht="42" x14ac:dyDescent="0.3">
      <c r="A9" s="13">
        <v>44376</v>
      </c>
      <c r="B9" s="13" t="s">
        <v>34</v>
      </c>
      <c r="C9" s="14" t="s">
        <v>37</v>
      </c>
      <c r="D9" s="14" t="s">
        <v>13</v>
      </c>
      <c r="E9" s="14" t="s">
        <v>14</v>
      </c>
      <c r="F9" s="15">
        <v>5130</v>
      </c>
      <c r="G9" s="14">
        <v>32</v>
      </c>
      <c r="H9" s="14" t="s">
        <v>38</v>
      </c>
      <c r="I9" s="17">
        <v>164160</v>
      </c>
      <c r="J9" s="16">
        <f>I9*0.12</f>
        <v>19699.2</v>
      </c>
      <c r="K9" s="16">
        <f t="shared" si="1"/>
        <v>183859.20000000001</v>
      </c>
    </row>
    <row r="10" spans="1:11" ht="42" x14ac:dyDescent="0.3">
      <c r="A10" s="13">
        <v>44384</v>
      </c>
      <c r="B10" s="13" t="s">
        <v>11</v>
      </c>
      <c r="C10" s="14" t="s">
        <v>39</v>
      </c>
      <c r="D10" s="14" t="s">
        <v>13</v>
      </c>
      <c r="E10" s="14" t="s">
        <v>14</v>
      </c>
      <c r="F10" s="14">
        <v>1000</v>
      </c>
      <c r="G10" s="14">
        <v>50</v>
      </c>
      <c r="H10" s="14" t="s">
        <v>40</v>
      </c>
      <c r="I10" s="16">
        <v>50000</v>
      </c>
      <c r="J10" s="16">
        <f t="shared" si="0"/>
        <v>6000</v>
      </c>
      <c r="K10" s="16">
        <f t="shared" si="1"/>
        <v>56000</v>
      </c>
    </row>
    <row r="11" spans="1:11" ht="63" x14ac:dyDescent="0.3">
      <c r="A11" s="13">
        <v>44390</v>
      </c>
      <c r="B11" s="13" t="s">
        <v>29</v>
      </c>
      <c r="C11" s="14" t="s">
        <v>41</v>
      </c>
      <c r="D11" s="14" t="s">
        <v>13</v>
      </c>
      <c r="E11" s="14" t="s">
        <v>14</v>
      </c>
      <c r="F11" s="15" t="s">
        <v>42</v>
      </c>
      <c r="G11" s="15" t="s">
        <v>43</v>
      </c>
      <c r="H11" s="14" t="s">
        <v>44</v>
      </c>
      <c r="I11" s="16">
        <v>343280</v>
      </c>
      <c r="J11" s="16">
        <f t="shared" si="0"/>
        <v>41193.599999999999</v>
      </c>
      <c r="K11" s="16">
        <f t="shared" si="1"/>
        <v>384473.59999999998</v>
      </c>
    </row>
    <row r="12" spans="1:11" ht="42" x14ac:dyDescent="0.3">
      <c r="A12" s="13">
        <v>44399</v>
      </c>
      <c r="B12" s="13" t="s">
        <v>22</v>
      </c>
      <c r="C12" s="14" t="s">
        <v>45</v>
      </c>
      <c r="D12" s="14" t="s">
        <v>13</v>
      </c>
      <c r="E12" s="14" t="s">
        <v>14</v>
      </c>
      <c r="F12" s="15" t="s">
        <v>46</v>
      </c>
      <c r="G12" s="14" t="s">
        <v>47</v>
      </c>
      <c r="H12" s="14" t="s">
        <v>48</v>
      </c>
      <c r="I12" s="16">
        <v>15000</v>
      </c>
      <c r="J12" s="16">
        <f t="shared" si="0"/>
        <v>1800</v>
      </c>
      <c r="K12" s="16">
        <f t="shared" si="1"/>
        <v>16800</v>
      </c>
    </row>
    <row r="13" spans="1:11" ht="42" x14ac:dyDescent="0.3">
      <c r="A13" s="13">
        <v>44404</v>
      </c>
      <c r="B13" s="13" t="s">
        <v>34</v>
      </c>
      <c r="C13" s="14" t="s">
        <v>49</v>
      </c>
      <c r="D13" s="14" t="s">
        <v>13</v>
      </c>
      <c r="E13" s="14" t="s">
        <v>14</v>
      </c>
      <c r="F13" s="14">
        <v>500</v>
      </c>
      <c r="G13" s="14">
        <v>1000</v>
      </c>
      <c r="H13" s="14" t="s">
        <v>50</v>
      </c>
      <c r="I13" s="16">
        <v>500000</v>
      </c>
      <c r="J13" s="16">
        <f t="shared" si="0"/>
        <v>60000</v>
      </c>
      <c r="K13" s="16">
        <f t="shared" si="1"/>
        <v>560000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38EE-427C-4D2C-9161-FEFFE7B27F0E}">
  <dimension ref="A1:S29"/>
  <sheetViews>
    <sheetView zoomScale="42" zoomScaleNormal="42" workbookViewId="0">
      <selection activeCell="R25" sqref="R25"/>
    </sheetView>
  </sheetViews>
  <sheetFormatPr defaultRowHeight="14.4" x14ac:dyDescent="0.3"/>
  <cols>
    <col min="1" max="1" width="18.88671875" customWidth="1"/>
    <col min="2" max="2" width="20.5546875" customWidth="1"/>
    <col min="3" max="3" width="13.33203125" customWidth="1"/>
    <col min="4" max="4" width="14.5546875" customWidth="1"/>
    <col min="5" max="5" width="14.77734375" customWidth="1"/>
    <col min="8" max="11" width="30" customWidth="1"/>
    <col min="12" max="12" width="44.33203125" customWidth="1"/>
    <col min="13" max="13" width="47.21875" customWidth="1"/>
    <col min="14" max="15" width="30" customWidth="1"/>
    <col min="18" max="18" width="19.5546875" customWidth="1"/>
    <col min="19" max="19" width="27.44140625" customWidth="1"/>
  </cols>
  <sheetData>
    <row r="1" spans="1:19" ht="49.8" customHeight="1" thickBot="1" x14ac:dyDescent="0.35">
      <c r="A1" s="95" t="s">
        <v>0</v>
      </c>
      <c r="B1" s="96"/>
      <c r="C1" s="96"/>
      <c r="D1" s="96"/>
      <c r="E1" s="97"/>
      <c r="H1" s="95" t="s">
        <v>115</v>
      </c>
      <c r="I1" s="96"/>
      <c r="J1" s="96"/>
      <c r="K1" s="96"/>
      <c r="L1" s="96"/>
      <c r="M1" s="96"/>
      <c r="N1" s="96"/>
      <c r="O1" s="97"/>
      <c r="R1" s="95" t="s">
        <v>129</v>
      </c>
      <c r="S1" s="97"/>
    </row>
    <row r="2" spans="1:19" ht="63" customHeight="1" x14ac:dyDescent="0.3">
      <c r="A2" s="46" t="s">
        <v>89</v>
      </c>
      <c r="B2" s="29" t="s">
        <v>0</v>
      </c>
      <c r="C2" s="76" t="s">
        <v>145</v>
      </c>
      <c r="D2" s="76" t="s">
        <v>146</v>
      </c>
      <c r="E2" s="77" t="s">
        <v>147</v>
      </c>
      <c r="H2" s="39" t="s">
        <v>102</v>
      </c>
      <c r="I2" s="78" t="s">
        <v>2</v>
      </c>
      <c r="J2" s="78" t="s">
        <v>5</v>
      </c>
      <c r="K2" s="78" t="s">
        <v>6</v>
      </c>
      <c r="L2" s="78" t="s">
        <v>7</v>
      </c>
      <c r="M2" s="78" t="s">
        <v>8</v>
      </c>
      <c r="N2" s="78" t="s">
        <v>9</v>
      </c>
      <c r="O2" s="79" t="s">
        <v>10</v>
      </c>
      <c r="R2" s="49" t="s">
        <v>116</v>
      </c>
      <c r="S2" s="80" t="s">
        <v>1</v>
      </c>
    </row>
    <row r="3" spans="1:19" ht="63" customHeight="1" x14ac:dyDescent="0.45">
      <c r="A3" s="47" t="s">
        <v>90</v>
      </c>
      <c r="B3" s="28">
        <v>44319</v>
      </c>
      <c r="C3" s="27">
        <f>DAY(B3)</f>
        <v>3</v>
      </c>
      <c r="D3" s="27">
        <f>MONTH(B3)</f>
        <v>5</v>
      </c>
      <c r="E3" s="30">
        <f>YEAR(B3)</f>
        <v>2021</v>
      </c>
      <c r="H3" s="40" t="s">
        <v>103</v>
      </c>
      <c r="I3" s="34" t="s">
        <v>12</v>
      </c>
      <c r="J3" s="35" t="s">
        <v>15</v>
      </c>
      <c r="K3" s="35" t="s">
        <v>16</v>
      </c>
      <c r="L3" s="34" t="s">
        <v>17</v>
      </c>
      <c r="M3" s="36">
        <v>284700</v>
      </c>
      <c r="N3" s="36">
        <f>M3*0.12</f>
        <v>34164</v>
      </c>
      <c r="O3" s="41">
        <f>M3+N3</f>
        <v>318864</v>
      </c>
      <c r="R3" s="40" t="s">
        <v>117</v>
      </c>
      <c r="S3" s="50" t="s">
        <v>11</v>
      </c>
    </row>
    <row r="4" spans="1:19" ht="63" customHeight="1" x14ac:dyDescent="0.45">
      <c r="A4" s="47" t="s">
        <v>91</v>
      </c>
      <c r="B4" s="28">
        <v>44323</v>
      </c>
      <c r="C4" s="27">
        <f t="shared" ref="C4:C14" si="0">DAY(B4)</f>
        <v>7</v>
      </c>
      <c r="D4" s="27">
        <f t="shared" ref="D4:D14" si="1">MONTH(B4)</f>
        <v>5</v>
      </c>
      <c r="E4" s="30">
        <f t="shared" ref="E4:E14" si="2">YEAR(B4)</f>
        <v>2021</v>
      </c>
      <c r="H4" s="40" t="s">
        <v>107</v>
      </c>
      <c r="I4" s="34" t="s">
        <v>18</v>
      </c>
      <c r="J4" s="34" t="s">
        <v>19</v>
      </c>
      <c r="K4" s="34" t="s">
        <v>20</v>
      </c>
      <c r="L4" s="34" t="s">
        <v>21</v>
      </c>
      <c r="M4" s="36">
        <v>314040</v>
      </c>
      <c r="N4" s="36">
        <f t="shared" ref="N4:N9" si="3">M4*0.12</f>
        <v>37684.799999999996</v>
      </c>
      <c r="O4" s="41">
        <f t="shared" ref="O4:O14" si="4">M4+N4</f>
        <v>351724.79999999999</v>
      </c>
      <c r="R4" s="40" t="s">
        <v>118</v>
      </c>
      <c r="S4" s="50" t="s">
        <v>11</v>
      </c>
    </row>
    <row r="5" spans="1:19" ht="63" customHeight="1" x14ac:dyDescent="0.45">
      <c r="A5" s="47" t="s">
        <v>92</v>
      </c>
      <c r="B5" s="28">
        <v>44336</v>
      </c>
      <c r="C5" s="27">
        <f t="shared" si="0"/>
        <v>20</v>
      </c>
      <c r="D5" s="27">
        <f t="shared" si="1"/>
        <v>5</v>
      </c>
      <c r="E5" s="30">
        <f t="shared" si="2"/>
        <v>2021</v>
      </c>
      <c r="H5" s="40" t="s">
        <v>106</v>
      </c>
      <c r="I5" s="34" t="s">
        <v>23</v>
      </c>
      <c r="J5" s="34">
        <v>3610</v>
      </c>
      <c r="K5" s="34">
        <v>138</v>
      </c>
      <c r="L5" s="34" t="s">
        <v>24</v>
      </c>
      <c r="M5" s="36">
        <v>498180</v>
      </c>
      <c r="N5" s="36">
        <f t="shared" si="3"/>
        <v>59781.599999999999</v>
      </c>
      <c r="O5" s="41">
        <f t="shared" si="4"/>
        <v>557961.6</v>
      </c>
      <c r="R5" s="40" t="s">
        <v>119</v>
      </c>
      <c r="S5" s="50" t="s">
        <v>22</v>
      </c>
    </row>
    <row r="6" spans="1:19" ht="63" customHeight="1" x14ac:dyDescent="0.45">
      <c r="A6" s="47" t="s">
        <v>93</v>
      </c>
      <c r="B6" s="28">
        <v>44356</v>
      </c>
      <c r="C6" s="27">
        <f t="shared" si="0"/>
        <v>9</v>
      </c>
      <c r="D6" s="27">
        <f t="shared" si="1"/>
        <v>6</v>
      </c>
      <c r="E6" s="30">
        <f t="shared" si="2"/>
        <v>2021</v>
      </c>
      <c r="H6" s="40" t="s">
        <v>105</v>
      </c>
      <c r="I6" s="34" t="s">
        <v>25</v>
      </c>
      <c r="J6" s="34" t="s">
        <v>26</v>
      </c>
      <c r="K6" s="35" t="s">
        <v>27</v>
      </c>
      <c r="L6" s="34" t="s">
        <v>28</v>
      </c>
      <c r="M6" s="36">
        <v>362625</v>
      </c>
      <c r="N6" s="36">
        <f t="shared" si="3"/>
        <v>43515</v>
      </c>
      <c r="O6" s="41">
        <f t="shared" si="4"/>
        <v>406140</v>
      </c>
      <c r="R6" s="40" t="s">
        <v>120</v>
      </c>
      <c r="S6" s="50" t="s">
        <v>11</v>
      </c>
    </row>
    <row r="7" spans="1:19" ht="63" customHeight="1" x14ac:dyDescent="0.45">
      <c r="A7" s="47" t="s">
        <v>94</v>
      </c>
      <c r="B7" s="28">
        <v>44363</v>
      </c>
      <c r="C7" s="27">
        <f t="shared" si="0"/>
        <v>16</v>
      </c>
      <c r="D7" s="27">
        <f t="shared" si="1"/>
        <v>6</v>
      </c>
      <c r="E7" s="30">
        <f t="shared" si="2"/>
        <v>2021</v>
      </c>
      <c r="H7" s="40" t="s">
        <v>108</v>
      </c>
      <c r="I7" s="34" t="s">
        <v>30</v>
      </c>
      <c r="J7" s="34">
        <v>7000</v>
      </c>
      <c r="K7" s="34">
        <v>51</v>
      </c>
      <c r="L7" s="34" t="s">
        <v>31</v>
      </c>
      <c r="M7" s="36">
        <v>357000</v>
      </c>
      <c r="N7" s="36">
        <f t="shared" si="3"/>
        <v>42840</v>
      </c>
      <c r="O7" s="41">
        <f t="shared" si="4"/>
        <v>399840</v>
      </c>
      <c r="R7" s="40" t="s">
        <v>121</v>
      </c>
      <c r="S7" s="50" t="s">
        <v>29</v>
      </c>
    </row>
    <row r="8" spans="1:19" ht="63" customHeight="1" x14ac:dyDescent="0.45">
      <c r="A8" s="47" t="s">
        <v>95</v>
      </c>
      <c r="B8" s="28">
        <v>44368</v>
      </c>
      <c r="C8" s="27">
        <f t="shared" si="0"/>
        <v>21</v>
      </c>
      <c r="D8" s="27">
        <f t="shared" si="1"/>
        <v>6</v>
      </c>
      <c r="E8" s="30">
        <f t="shared" si="2"/>
        <v>2021</v>
      </c>
      <c r="H8" s="40" t="s">
        <v>104</v>
      </c>
      <c r="I8" s="34" t="s">
        <v>32</v>
      </c>
      <c r="J8" s="34">
        <v>730</v>
      </c>
      <c r="K8" s="34">
        <v>276</v>
      </c>
      <c r="L8" s="34" t="s">
        <v>33</v>
      </c>
      <c r="M8" s="36">
        <v>201480</v>
      </c>
      <c r="N8" s="36">
        <f t="shared" si="3"/>
        <v>24177.599999999999</v>
      </c>
      <c r="O8" s="41">
        <f t="shared" si="4"/>
        <v>225657.60000000001</v>
      </c>
      <c r="R8" s="40" t="s">
        <v>122</v>
      </c>
      <c r="S8" s="50" t="s">
        <v>22</v>
      </c>
    </row>
    <row r="9" spans="1:19" ht="63" customHeight="1" x14ac:dyDescent="0.45">
      <c r="A9" s="47" t="s">
        <v>96</v>
      </c>
      <c r="B9" s="28">
        <v>44375</v>
      </c>
      <c r="C9" s="27">
        <f t="shared" si="0"/>
        <v>28</v>
      </c>
      <c r="D9" s="27">
        <f t="shared" si="1"/>
        <v>6</v>
      </c>
      <c r="E9" s="30">
        <f t="shared" si="2"/>
        <v>2021</v>
      </c>
      <c r="H9" s="40" t="s">
        <v>109</v>
      </c>
      <c r="I9" s="34" t="s">
        <v>35</v>
      </c>
      <c r="J9" s="35">
        <v>2032</v>
      </c>
      <c r="K9" s="34">
        <v>246.16800000000001</v>
      </c>
      <c r="L9" s="34" t="s">
        <v>36</v>
      </c>
      <c r="M9" s="36">
        <v>500213.38</v>
      </c>
      <c r="N9" s="36">
        <f t="shared" si="3"/>
        <v>60025.605599999995</v>
      </c>
      <c r="O9" s="41">
        <f t="shared" si="4"/>
        <v>560238.98560000001</v>
      </c>
      <c r="R9" s="40" t="s">
        <v>123</v>
      </c>
      <c r="S9" s="50" t="s">
        <v>34</v>
      </c>
    </row>
    <row r="10" spans="1:19" ht="63" customHeight="1" x14ac:dyDescent="0.45">
      <c r="A10" s="47" t="s">
        <v>97</v>
      </c>
      <c r="B10" s="28">
        <v>44376</v>
      </c>
      <c r="C10" s="27">
        <f t="shared" si="0"/>
        <v>29</v>
      </c>
      <c r="D10" s="27">
        <f t="shared" si="1"/>
        <v>6</v>
      </c>
      <c r="E10" s="30">
        <f t="shared" si="2"/>
        <v>2021</v>
      </c>
      <c r="H10" s="40" t="s">
        <v>110</v>
      </c>
      <c r="I10" s="34" t="s">
        <v>37</v>
      </c>
      <c r="J10" s="35">
        <v>5130</v>
      </c>
      <c r="K10" s="34">
        <v>32</v>
      </c>
      <c r="L10" s="34" t="s">
        <v>38</v>
      </c>
      <c r="M10" s="37">
        <v>164160</v>
      </c>
      <c r="N10" s="36">
        <f>M10*0.12</f>
        <v>19699.2</v>
      </c>
      <c r="O10" s="41">
        <f t="shared" si="4"/>
        <v>183859.20000000001</v>
      </c>
      <c r="R10" s="40" t="s">
        <v>124</v>
      </c>
      <c r="S10" s="50" t="s">
        <v>34</v>
      </c>
    </row>
    <row r="11" spans="1:19" ht="63" customHeight="1" x14ac:dyDescent="0.45">
      <c r="A11" s="47" t="s">
        <v>98</v>
      </c>
      <c r="B11" s="28">
        <v>44384</v>
      </c>
      <c r="C11" s="27">
        <f t="shared" si="0"/>
        <v>7</v>
      </c>
      <c r="D11" s="27">
        <f t="shared" si="1"/>
        <v>7</v>
      </c>
      <c r="E11" s="30">
        <f t="shared" si="2"/>
        <v>2021</v>
      </c>
      <c r="H11" s="40" t="s">
        <v>111</v>
      </c>
      <c r="I11" s="34" t="s">
        <v>39</v>
      </c>
      <c r="J11" s="34">
        <v>1000</v>
      </c>
      <c r="K11" s="34">
        <v>50</v>
      </c>
      <c r="L11" s="34" t="s">
        <v>40</v>
      </c>
      <c r="M11" s="36">
        <v>50000</v>
      </c>
      <c r="N11" s="36">
        <f t="shared" ref="N11:N14" si="5">M11*0.12</f>
        <v>6000</v>
      </c>
      <c r="O11" s="41">
        <f t="shared" si="4"/>
        <v>56000</v>
      </c>
      <c r="R11" s="40" t="s">
        <v>125</v>
      </c>
      <c r="S11" s="50" t="s">
        <v>11</v>
      </c>
    </row>
    <row r="12" spans="1:19" ht="63" customHeight="1" x14ac:dyDescent="0.45">
      <c r="A12" s="47" t="s">
        <v>99</v>
      </c>
      <c r="B12" s="28">
        <v>44390</v>
      </c>
      <c r="C12" s="27">
        <f t="shared" si="0"/>
        <v>13</v>
      </c>
      <c r="D12" s="27">
        <f t="shared" si="1"/>
        <v>7</v>
      </c>
      <c r="E12" s="30">
        <f t="shared" si="2"/>
        <v>2021</v>
      </c>
      <c r="H12" s="40" t="s">
        <v>112</v>
      </c>
      <c r="I12" s="34" t="s">
        <v>41</v>
      </c>
      <c r="J12" s="35" t="s">
        <v>42</v>
      </c>
      <c r="K12" s="35" t="s">
        <v>43</v>
      </c>
      <c r="L12" s="34" t="s">
        <v>44</v>
      </c>
      <c r="M12" s="36">
        <v>343280</v>
      </c>
      <c r="N12" s="36">
        <f t="shared" si="5"/>
        <v>41193.599999999999</v>
      </c>
      <c r="O12" s="41">
        <f t="shared" si="4"/>
        <v>384473.59999999998</v>
      </c>
      <c r="R12" s="40" t="s">
        <v>126</v>
      </c>
      <c r="S12" s="50" t="s">
        <v>29</v>
      </c>
    </row>
    <row r="13" spans="1:19" ht="63" customHeight="1" x14ac:dyDescent="0.45">
      <c r="A13" s="47" t="s">
        <v>100</v>
      </c>
      <c r="B13" s="28">
        <v>44399</v>
      </c>
      <c r="C13" s="27">
        <f t="shared" si="0"/>
        <v>22</v>
      </c>
      <c r="D13" s="27">
        <f t="shared" si="1"/>
        <v>7</v>
      </c>
      <c r="E13" s="30">
        <f t="shared" si="2"/>
        <v>2021</v>
      </c>
      <c r="H13" s="40" t="s">
        <v>113</v>
      </c>
      <c r="I13" s="34" t="s">
        <v>45</v>
      </c>
      <c r="J13" s="35" t="s">
        <v>46</v>
      </c>
      <c r="K13" s="34" t="s">
        <v>47</v>
      </c>
      <c r="L13" s="34" t="s">
        <v>48</v>
      </c>
      <c r="M13" s="36">
        <v>15000</v>
      </c>
      <c r="N13" s="36">
        <f t="shared" si="5"/>
        <v>1800</v>
      </c>
      <c r="O13" s="41">
        <f t="shared" si="4"/>
        <v>16800</v>
      </c>
      <c r="R13" s="40" t="s">
        <v>127</v>
      </c>
      <c r="S13" s="50" t="s">
        <v>22</v>
      </c>
    </row>
    <row r="14" spans="1:19" ht="63" customHeight="1" thickBot="1" x14ac:dyDescent="0.5">
      <c r="A14" s="48" t="s">
        <v>101</v>
      </c>
      <c r="B14" s="31">
        <v>44404</v>
      </c>
      <c r="C14" s="32">
        <f t="shared" si="0"/>
        <v>27</v>
      </c>
      <c r="D14" s="32">
        <f t="shared" si="1"/>
        <v>7</v>
      </c>
      <c r="E14" s="33">
        <f t="shared" si="2"/>
        <v>2021</v>
      </c>
      <c r="H14" s="42" t="s">
        <v>114</v>
      </c>
      <c r="I14" s="43" t="s">
        <v>49</v>
      </c>
      <c r="J14" s="43">
        <v>500</v>
      </c>
      <c r="K14" s="43">
        <v>1000</v>
      </c>
      <c r="L14" s="43" t="s">
        <v>50</v>
      </c>
      <c r="M14" s="44">
        <v>500000</v>
      </c>
      <c r="N14" s="44">
        <f t="shared" si="5"/>
        <v>60000</v>
      </c>
      <c r="O14" s="45">
        <f t="shared" si="4"/>
        <v>560000</v>
      </c>
      <c r="R14" s="42" t="s">
        <v>128</v>
      </c>
      <c r="S14" s="51" t="s">
        <v>34</v>
      </c>
    </row>
    <row r="15" spans="1:19" ht="15" thickBot="1" x14ac:dyDescent="0.35"/>
    <row r="16" spans="1:19" ht="43.2" customHeight="1" thickBot="1" x14ac:dyDescent="0.35">
      <c r="H16" s="95" t="s">
        <v>143</v>
      </c>
      <c r="I16" s="96"/>
      <c r="J16" s="96"/>
      <c r="K16" s="96"/>
      <c r="L16" s="96"/>
      <c r="M16" s="97"/>
    </row>
    <row r="17" spans="8:13" ht="71.400000000000006" customHeight="1" x14ac:dyDescent="0.3">
      <c r="H17" s="59" t="s">
        <v>130</v>
      </c>
      <c r="I17" s="60" t="s">
        <v>89</v>
      </c>
      <c r="J17" s="61" t="s">
        <v>116</v>
      </c>
      <c r="K17" s="62" t="s">
        <v>102</v>
      </c>
      <c r="L17" s="63" t="s">
        <v>3</v>
      </c>
      <c r="M17" s="64" t="s">
        <v>4</v>
      </c>
    </row>
    <row r="18" spans="8:13" ht="71.400000000000006" customHeight="1" x14ac:dyDescent="0.3">
      <c r="H18" s="40" t="s">
        <v>131</v>
      </c>
      <c r="I18" s="65" t="s">
        <v>90</v>
      </c>
      <c r="J18" s="38" t="s">
        <v>117</v>
      </c>
      <c r="K18" s="38" t="s">
        <v>103</v>
      </c>
      <c r="L18" s="34" t="s">
        <v>13</v>
      </c>
      <c r="M18" s="52" t="s">
        <v>14</v>
      </c>
    </row>
    <row r="19" spans="8:13" ht="71.400000000000006" customHeight="1" x14ac:dyDescent="0.3">
      <c r="H19" s="40" t="s">
        <v>132</v>
      </c>
      <c r="I19" s="54" t="s">
        <v>91</v>
      </c>
      <c r="J19" s="38" t="s">
        <v>118</v>
      </c>
      <c r="K19" s="56" t="s">
        <v>107</v>
      </c>
      <c r="L19" s="34" t="s">
        <v>13</v>
      </c>
      <c r="M19" s="52" t="s">
        <v>14</v>
      </c>
    </row>
    <row r="20" spans="8:13" ht="71.400000000000006" customHeight="1" x14ac:dyDescent="0.3">
      <c r="H20" s="40" t="s">
        <v>133</v>
      </c>
      <c r="I20" s="54" t="s">
        <v>92</v>
      </c>
      <c r="J20" s="38" t="s">
        <v>119</v>
      </c>
      <c r="K20" s="56" t="s">
        <v>106</v>
      </c>
      <c r="L20" s="34" t="s">
        <v>13</v>
      </c>
      <c r="M20" s="52" t="s">
        <v>14</v>
      </c>
    </row>
    <row r="21" spans="8:13" ht="71.400000000000006" customHeight="1" x14ac:dyDescent="0.3">
      <c r="H21" s="40" t="s">
        <v>134</v>
      </c>
      <c r="I21" s="54" t="s">
        <v>93</v>
      </c>
      <c r="J21" s="38" t="s">
        <v>120</v>
      </c>
      <c r="K21" s="56" t="s">
        <v>105</v>
      </c>
      <c r="L21" s="34" t="s">
        <v>13</v>
      </c>
      <c r="M21" s="52" t="s">
        <v>14</v>
      </c>
    </row>
    <row r="22" spans="8:13" ht="71.400000000000006" customHeight="1" x14ac:dyDescent="0.3">
      <c r="H22" s="40" t="s">
        <v>135</v>
      </c>
      <c r="I22" s="54" t="s">
        <v>94</v>
      </c>
      <c r="J22" s="38" t="s">
        <v>121</v>
      </c>
      <c r="K22" s="56" t="s">
        <v>108</v>
      </c>
      <c r="L22" s="34" t="s">
        <v>13</v>
      </c>
      <c r="M22" s="52" t="s">
        <v>14</v>
      </c>
    </row>
    <row r="23" spans="8:13" ht="71.400000000000006" customHeight="1" x14ac:dyDescent="0.3">
      <c r="H23" s="40" t="s">
        <v>136</v>
      </c>
      <c r="I23" s="54" t="s">
        <v>95</v>
      </c>
      <c r="J23" s="38" t="s">
        <v>122</v>
      </c>
      <c r="K23" s="56" t="s">
        <v>104</v>
      </c>
      <c r="L23" s="34" t="s">
        <v>13</v>
      </c>
      <c r="M23" s="52" t="s">
        <v>14</v>
      </c>
    </row>
    <row r="24" spans="8:13" ht="71.400000000000006" customHeight="1" x14ac:dyDescent="0.3">
      <c r="H24" s="40" t="s">
        <v>137</v>
      </c>
      <c r="I24" s="54" t="s">
        <v>96</v>
      </c>
      <c r="J24" s="38" t="s">
        <v>123</v>
      </c>
      <c r="K24" s="56" t="s">
        <v>109</v>
      </c>
      <c r="L24" s="34" t="s">
        <v>13</v>
      </c>
      <c r="M24" s="52" t="s">
        <v>14</v>
      </c>
    </row>
    <row r="25" spans="8:13" ht="71.400000000000006" customHeight="1" x14ac:dyDescent="0.3">
      <c r="H25" s="40" t="s">
        <v>138</v>
      </c>
      <c r="I25" s="54" t="s">
        <v>97</v>
      </c>
      <c r="J25" s="38" t="s">
        <v>124</v>
      </c>
      <c r="K25" s="56" t="s">
        <v>110</v>
      </c>
      <c r="L25" s="34" t="s">
        <v>13</v>
      </c>
      <c r="M25" s="52" t="s">
        <v>14</v>
      </c>
    </row>
    <row r="26" spans="8:13" ht="71.400000000000006" customHeight="1" x14ac:dyDescent="0.3">
      <c r="H26" s="40" t="s">
        <v>139</v>
      </c>
      <c r="I26" s="54" t="s">
        <v>98</v>
      </c>
      <c r="J26" s="38" t="s">
        <v>125</v>
      </c>
      <c r="K26" s="56" t="s">
        <v>111</v>
      </c>
      <c r="L26" s="34" t="s">
        <v>13</v>
      </c>
      <c r="M26" s="52" t="s">
        <v>14</v>
      </c>
    </row>
    <row r="27" spans="8:13" ht="71.400000000000006" customHeight="1" x14ac:dyDescent="0.3">
      <c r="H27" s="40" t="s">
        <v>140</v>
      </c>
      <c r="I27" s="54" t="s">
        <v>99</v>
      </c>
      <c r="J27" s="38" t="s">
        <v>126</v>
      </c>
      <c r="K27" s="56" t="s">
        <v>112</v>
      </c>
      <c r="L27" s="34" t="s">
        <v>13</v>
      </c>
      <c r="M27" s="52" t="s">
        <v>14</v>
      </c>
    </row>
    <row r="28" spans="8:13" ht="71.400000000000006" customHeight="1" x14ac:dyDescent="0.3">
      <c r="H28" s="40" t="s">
        <v>141</v>
      </c>
      <c r="I28" s="54" t="s">
        <v>100</v>
      </c>
      <c r="J28" s="38" t="s">
        <v>127</v>
      </c>
      <c r="K28" s="56" t="s">
        <v>113</v>
      </c>
      <c r="L28" s="34" t="s">
        <v>13</v>
      </c>
      <c r="M28" s="52" t="s">
        <v>14</v>
      </c>
    </row>
    <row r="29" spans="8:13" ht="71.400000000000006" customHeight="1" thickBot="1" x14ac:dyDescent="0.35">
      <c r="H29" s="42" t="s">
        <v>142</v>
      </c>
      <c r="I29" s="55" t="s">
        <v>101</v>
      </c>
      <c r="J29" s="58" t="s">
        <v>128</v>
      </c>
      <c r="K29" s="57" t="s">
        <v>114</v>
      </c>
      <c r="L29" s="43" t="s">
        <v>13</v>
      </c>
      <c r="M29" s="53" t="s">
        <v>14</v>
      </c>
    </row>
  </sheetData>
  <mergeCells count="4">
    <mergeCell ref="A1:E1"/>
    <mergeCell ref="H1:O1"/>
    <mergeCell ref="R1:S1"/>
    <mergeCell ref="H16:M1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49B3-67E5-438F-93EB-1D2BB1F4D2F4}">
  <dimension ref="B3:M33"/>
  <sheetViews>
    <sheetView tabSelected="1" topLeftCell="A4" zoomScale="85" zoomScaleNormal="85" workbookViewId="0">
      <selection activeCell="N15" sqref="N15"/>
    </sheetView>
  </sheetViews>
  <sheetFormatPr defaultRowHeight="14.4" x14ac:dyDescent="0.3"/>
  <cols>
    <col min="2" max="2" width="29.77734375" customWidth="1"/>
    <col min="4" max="4" width="8.6640625" customWidth="1"/>
    <col min="5" max="5" width="28.5546875" customWidth="1"/>
    <col min="6" max="6" width="9" customWidth="1"/>
    <col min="8" max="8" width="27" customWidth="1"/>
    <col min="11" max="11" width="26.6640625" customWidth="1"/>
  </cols>
  <sheetData>
    <row r="3" spans="2:13" ht="15" thickBot="1" x14ac:dyDescent="0.35"/>
    <row r="4" spans="2:13" ht="19.2" customHeight="1" thickBot="1" x14ac:dyDescent="0.5">
      <c r="B4" s="72" t="s">
        <v>115</v>
      </c>
      <c r="D4" s="70"/>
      <c r="E4" s="70"/>
      <c r="F4" s="70"/>
      <c r="G4" s="66"/>
      <c r="H4" s="66"/>
      <c r="I4" s="66"/>
      <c r="J4" s="66"/>
      <c r="K4" s="67"/>
      <c r="L4" s="67"/>
    </row>
    <row r="5" spans="2:13" ht="19.2" customHeight="1" thickBot="1" x14ac:dyDescent="0.35">
      <c r="B5" s="71" t="s">
        <v>102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2:13" ht="19.2" customHeight="1" thickBot="1" x14ac:dyDescent="0.35">
      <c r="B6" s="68" t="s">
        <v>2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</row>
    <row r="7" spans="2:13" ht="19.2" customHeight="1" thickBot="1" x14ac:dyDescent="0.35">
      <c r="B7" s="68" t="s">
        <v>5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spans="2:13" ht="19.2" customHeight="1" thickBot="1" x14ac:dyDescent="0.35">
      <c r="B8" s="68" t="s">
        <v>6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</row>
    <row r="9" spans="2:13" ht="19.2" customHeight="1" thickBot="1" x14ac:dyDescent="0.35">
      <c r="B9" s="68" t="s">
        <v>7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</row>
    <row r="10" spans="2:13" ht="19.2" customHeight="1" thickBot="1" x14ac:dyDescent="0.35">
      <c r="B10" s="68" t="s">
        <v>8</v>
      </c>
      <c r="C10" s="91"/>
      <c r="D10" s="91"/>
      <c r="E10" s="73" t="s">
        <v>144</v>
      </c>
      <c r="F10" s="91"/>
      <c r="G10" s="91"/>
      <c r="H10" s="90" t="s">
        <v>143</v>
      </c>
      <c r="I10" s="91"/>
      <c r="J10" s="91"/>
      <c r="K10" s="81" t="s">
        <v>129</v>
      </c>
      <c r="L10" s="91"/>
      <c r="M10" s="91"/>
    </row>
    <row r="11" spans="2:13" ht="19.2" customHeight="1" thickBot="1" x14ac:dyDescent="0.35">
      <c r="B11" s="68" t="s">
        <v>9</v>
      </c>
      <c r="C11" s="91"/>
      <c r="D11" s="91"/>
      <c r="E11" s="74" t="s">
        <v>89</v>
      </c>
      <c r="F11" s="91"/>
      <c r="G11" s="91"/>
      <c r="H11" s="87" t="s">
        <v>130</v>
      </c>
      <c r="I11" s="91"/>
      <c r="J11" s="91"/>
      <c r="K11" s="82" t="s">
        <v>116</v>
      </c>
      <c r="L11" s="91"/>
      <c r="M11" s="91"/>
    </row>
    <row r="12" spans="2:13" ht="16.2" thickBot="1" x14ac:dyDescent="0.35">
      <c r="B12" s="69" t="s">
        <v>10</v>
      </c>
      <c r="C12" s="91"/>
      <c r="D12" s="91"/>
      <c r="E12" s="69" t="s">
        <v>0</v>
      </c>
      <c r="F12" s="91"/>
      <c r="G12" s="91"/>
      <c r="H12" s="83" t="s">
        <v>102</v>
      </c>
      <c r="I12" s="91"/>
      <c r="J12" s="91"/>
      <c r="K12" s="75" t="s">
        <v>1</v>
      </c>
      <c r="L12" s="91"/>
      <c r="M12" s="91"/>
    </row>
    <row r="13" spans="2:13" ht="16.2" thickBot="1" x14ac:dyDescent="0.35">
      <c r="C13" s="91"/>
      <c r="D13" s="91"/>
      <c r="E13" s="75" t="s">
        <v>145</v>
      </c>
      <c r="F13" s="91"/>
      <c r="G13" s="91"/>
      <c r="H13" s="84" t="s">
        <v>89</v>
      </c>
      <c r="I13" s="91"/>
      <c r="J13" s="91"/>
      <c r="K13" s="91"/>
      <c r="L13" s="91"/>
      <c r="M13" s="91"/>
    </row>
    <row r="14" spans="2:13" ht="16.2" thickBot="1" x14ac:dyDescent="0.35">
      <c r="C14" s="91"/>
      <c r="D14" s="91"/>
      <c r="E14" s="75" t="s">
        <v>146</v>
      </c>
      <c r="F14" s="91"/>
      <c r="G14" s="91"/>
      <c r="H14" s="85" t="s">
        <v>116</v>
      </c>
      <c r="I14" s="91"/>
      <c r="J14" s="91"/>
      <c r="K14" s="91"/>
      <c r="L14" s="91"/>
      <c r="M14" s="91"/>
    </row>
    <row r="15" spans="2:13" ht="16.2" thickBot="1" x14ac:dyDescent="0.35">
      <c r="B15" s="73" t="s">
        <v>144</v>
      </c>
      <c r="C15" s="91"/>
      <c r="D15" s="91"/>
      <c r="E15" s="75" t="s">
        <v>147</v>
      </c>
      <c r="F15" s="91"/>
      <c r="G15" s="91"/>
      <c r="H15" s="88" t="s">
        <v>3</v>
      </c>
      <c r="I15" s="91"/>
      <c r="J15" s="91"/>
      <c r="K15" s="91"/>
      <c r="L15" s="91"/>
      <c r="M15" s="91"/>
    </row>
    <row r="16" spans="2:13" ht="16.2" thickBot="1" x14ac:dyDescent="0.35">
      <c r="B16" s="74" t="s">
        <v>89</v>
      </c>
      <c r="C16" s="91"/>
      <c r="D16" s="91"/>
      <c r="E16" s="91"/>
      <c r="F16" s="91"/>
      <c r="G16" s="91"/>
      <c r="H16" s="92" t="s">
        <v>4</v>
      </c>
      <c r="I16" s="91"/>
      <c r="J16" s="91"/>
      <c r="K16" s="91"/>
      <c r="L16" s="91"/>
      <c r="M16" s="91"/>
    </row>
    <row r="17" spans="2:13" ht="16.2" thickBot="1" x14ac:dyDescent="0.35">
      <c r="B17" s="69" t="s">
        <v>0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</row>
    <row r="18" spans="2:13" ht="16.2" thickBot="1" x14ac:dyDescent="0.35">
      <c r="B18" s="75" t="s">
        <v>145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</row>
    <row r="19" spans="2:13" ht="16.2" thickBot="1" x14ac:dyDescent="0.35">
      <c r="B19" s="75" t="s">
        <v>146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</row>
    <row r="20" spans="2:13" ht="16.2" thickBot="1" x14ac:dyDescent="0.35">
      <c r="B20" s="75" t="s">
        <v>147</v>
      </c>
      <c r="C20" s="91"/>
      <c r="E20" s="94" t="s">
        <v>150</v>
      </c>
      <c r="G20" s="91"/>
      <c r="H20" s="72" t="s">
        <v>115</v>
      </c>
      <c r="I20" s="91"/>
      <c r="J20" s="91"/>
      <c r="K20" s="91"/>
      <c r="L20" s="91"/>
      <c r="M20" s="91"/>
    </row>
    <row r="21" spans="2:13" ht="16.2" thickBot="1" x14ac:dyDescent="0.35">
      <c r="C21" s="91"/>
      <c r="D21" s="91"/>
      <c r="E21" s="86"/>
      <c r="F21" s="94" t="s">
        <v>148</v>
      </c>
      <c r="G21" s="91"/>
      <c r="H21" s="71" t="s">
        <v>102</v>
      </c>
      <c r="I21" s="91"/>
      <c r="J21" s="91"/>
      <c r="K21" s="91"/>
      <c r="L21" s="91"/>
      <c r="M21" s="91"/>
    </row>
    <row r="22" spans="2:13" ht="16.2" thickBot="1" x14ac:dyDescent="0.35">
      <c r="B22" s="81" t="s">
        <v>129</v>
      </c>
      <c r="C22" s="91"/>
      <c r="E22" s="93"/>
      <c r="F22" s="94" t="s">
        <v>149</v>
      </c>
      <c r="G22" s="91"/>
      <c r="H22" s="68" t="s">
        <v>2</v>
      </c>
      <c r="I22" s="91"/>
      <c r="J22" s="91"/>
      <c r="K22" s="91"/>
      <c r="L22" s="91"/>
      <c r="M22" s="91"/>
    </row>
    <row r="23" spans="2:13" ht="16.2" thickBot="1" x14ac:dyDescent="0.35">
      <c r="B23" s="82" t="s">
        <v>116</v>
      </c>
      <c r="C23" s="91"/>
      <c r="D23" s="91"/>
      <c r="E23" s="91"/>
      <c r="F23" s="91"/>
      <c r="G23" s="91"/>
      <c r="H23" s="68" t="s">
        <v>5</v>
      </c>
      <c r="I23" s="91"/>
      <c r="J23" s="91"/>
      <c r="K23" s="91"/>
      <c r="L23" s="91"/>
      <c r="M23" s="91"/>
    </row>
    <row r="24" spans="2:13" ht="16.2" thickBot="1" x14ac:dyDescent="0.35">
      <c r="B24" s="75" t="s">
        <v>1</v>
      </c>
      <c r="C24" s="91"/>
      <c r="D24" s="91"/>
      <c r="E24" s="91"/>
      <c r="F24" s="91"/>
      <c r="G24" s="91"/>
      <c r="H24" s="68" t="s">
        <v>6</v>
      </c>
      <c r="I24" s="91"/>
      <c r="J24" s="91"/>
      <c r="K24" s="91"/>
      <c r="L24" s="91"/>
      <c r="M24" s="91"/>
    </row>
    <row r="25" spans="2:13" ht="16.2" thickBot="1" x14ac:dyDescent="0.35">
      <c r="C25" s="91"/>
      <c r="D25" s="91"/>
      <c r="E25" s="91"/>
      <c r="F25" s="91"/>
      <c r="G25" s="91"/>
      <c r="H25" s="68" t="s">
        <v>7</v>
      </c>
      <c r="I25" s="91"/>
      <c r="J25" s="91"/>
      <c r="K25" s="91"/>
      <c r="L25" s="91"/>
      <c r="M25" s="91"/>
    </row>
    <row r="26" spans="2:13" ht="16.2" thickBot="1" x14ac:dyDescent="0.35">
      <c r="C26" s="91"/>
      <c r="D26" s="91"/>
      <c r="E26" s="91"/>
      <c r="F26" s="91"/>
      <c r="G26" s="91"/>
      <c r="H26" s="68" t="s">
        <v>8</v>
      </c>
      <c r="I26" s="91"/>
      <c r="J26" s="91"/>
      <c r="K26" s="91"/>
      <c r="L26" s="91"/>
      <c r="M26" s="91"/>
    </row>
    <row r="27" spans="2:13" ht="16.2" thickBot="1" x14ac:dyDescent="0.35">
      <c r="B27" s="90" t="s">
        <v>143</v>
      </c>
      <c r="C27" s="91"/>
      <c r="D27" s="91"/>
      <c r="E27" s="91"/>
      <c r="F27" s="91"/>
      <c r="G27" s="91"/>
      <c r="H27" s="68" t="s">
        <v>9</v>
      </c>
      <c r="I27" s="91"/>
      <c r="J27" s="91"/>
      <c r="K27" s="91"/>
      <c r="L27" s="91"/>
      <c r="M27" s="91"/>
    </row>
    <row r="28" spans="2:13" ht="16.2" thickBot="1" x14ac:dyDescent="0.35">
      <c r="B28" s="87" t="s">
        <v>130</v>
      </c>
      <c r="C28" s="91"/>
      <c r="D28" s="91"/>
      <c r="E28" s="91"/>
      <c r="F28" s="91"/>
      <c r="G28" s="91"/>
      <c r="H28" s="69" t="s">
        <v>10</v>
      </c>
      <c r="I28" s="91"/>
      <c r="J28" s="91"/>
      <c r="K28" s="91"/>
      <c r="L28" s="91"/>
      <c r="M28" s="91"/>
    </row>
    <row r="29" spans="2:13" ht="16.2" thickBot="1" x14ac:dyDescent="0.35">
      <c r="B29" s="83" t="s">
        <v>102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</row>
    <row r="30" spans="2:13" ht="16.2" thickBot="1" x14ac:dyDescent="0.35">
      <c r="B30" s="84" t="s">
        <v>89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</row>
    <row r="31" spans="2:13" ht="16.2" thickBot="1" x14ac:dyDescent="0.35">
      <c r="B31" s="85" t="s">
        <v>116</v>
      </c>
      <c r="C31" s="91"/>
      <c r="D31" s="91"/>
      <c r="E31" s="91"/>
      <c r="F31" s="91"/>
      <c r="G31" s="91"/>
      <c r="H31" s="91"/>
      <c r="I31" s="91"/>
      <c r="J31" s="91"/>
      <c r="K31" s="91"/>
    </row>
    <row r="32" spans="2:13" ht="15" thickBot="1" x14ac:dyDescent="0.35">
      <c r="B32" s="88" t="s">
        <v>3</v>
      </c>
      <c r="H32" s="91"/>
    </row>
    <row r="33" spans="2:2" ht="15" thickBot="1" x14ac:dyDescent="0.35">
      <c r="B33" s="89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Given Data</vt:lpstr>
      <vt:lpstr>Arranged Data</vt:lpstr>
      <vt:lpstr>Normalized Data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Clariza Marie Cruz</dc:creator>
  <cp:lastModifiedBy>Clariza Marie Cruz</cp:lastModifiedBy>
  <dcterms:created xsi:type="dcterms:W3CDTF">2021-09-27T21:08:47Z</dcterms:created>
  <dcterms:modified xsi:type="dcterms:W3CDTF">2021-12-05T18:00:21Z</dcterms:modified>
</cp:coreProperties>
</file>