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Rolling motion\"/>
    </mc:Choice>
  </mc:AlternateContent>
  <bookViews>
    <workbookView xWindow="0" yWindow="0" windowWidth="28800" windowHeight="1230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2" l="1"/>
  <c r="H30" i="2"/>
  <c r="J30" i="2"/>
  <c r="K30" i="2"/>
  <c r="M30" i="2"/>
  <c r="N30" i="2"/>
  <c r="G31" i="2"/>
  <c r="H31" i="2"/>
  <c r="J31" i="2"/>
  <c r="K31" i="2"/>
  <c r="M31" i="2"/>
  <c r="N31" i="2"/>
  <c r="G32" i="2"/>
  <c r="H32" i="2"/>
  <c r="J32" i="2"/>
  <c r="K32" i="2"/>
  <c r="M32" i="2"/>
  <c r="N32" i="2"/>
  <c r="G33" i="2"/>
  <c r="H33" i="2"/>
  <c r="J33" i="2"/>
  <c r="K33" i="2"/>
  <c r="M33" i="2"/>
  <c r="N33" i="2"/>
  <c r="G34" i="2"/>
  <c r="H34" i="2"/>
  <c r="J34" i="2"/>
  <c r="K34" i="2"/>
  <c r="M34" i="2"/>
  <c r="N34" i="2"/>
  <c r="G35" i="2"/>
  <c r="H35" i="2"/>
  <c r="J35" i="2"/>
  <c r="K35" i="2"/>
  <c r="M35" i="2"/>
  <c r="N35" i="2"/>
  <c r="G36" i="2"/>
  <c r="H36" i="2"/>
  <c r="J36" i="2"/>
  <c r="K36" i="2"/>
  <c r="M36" i="2"/>
  <c r="N36" i="2"/>
  <c r="G37" i="2"/>
  <c r="H37" i="2"/>
  <c r="J37" i="2"/>
  <c r="K37" i="2"/>
  <c r="M37" i="2"/>
  <c r="N37" i="2"/>
  <c r="G38" i="2"/>
  <c r="H38" i="2"/>
  <c r="J38" i="2"/>
  <c r="K38" i="2"/>
  <c r="M38" i="2"/>
  <c r="N38" i="2"/>
  <c r="G39" i="2"/>
  <c r="H39" i="2"/>
  <c r="J39" i="2"/>
  <c r="K39" i="2"/>
  <c r="M39" i="2"/>
  <c r="N39" i="2"/>
  <c r="G40" i="2"/>
  <c r="H40" i="2"/>
  <c r="J40" i="2"/>
  <c r="K40" i="2"/>
  <c r="M40" i="2"/>
  <c r="N40" i="2"/>
  <c r="G41" i="2"/>
  <c r="H41" i="2"/>
  <c r="J41" i="2"/>
  <c r="K41" i="2"/>
  <c r="M41" i="2"/>
  <c r="N41" i="2"/>
  <c r="G85" i="2" l="1"/>
  <c r="H85" i="2"/>
  <c r="J85" i="2"/>
  <c r="K85" i="2"/>
  <c r="M85" i="2"/>
  <c r="N85" i="2"/>
  <c r="G86" i="2"/>
  <c r="H86" i="2"/>
  <c r="J86" i="2"/>
  <c r="K86" i="2"/>
  <c r="M86" i="2"/>
  <c r="N86" i="2"/>
  <c r="G87" i="2"/>
  <c r="H87" i="2"/>
  <c r="J87" i="2"/>
  <c r="K87" i="2"/>
  <c r="M87" i="2"/>
  <c r="N87" i="2"/>
  <c r="G88" i="2"/>
  <c r="H88" i="2"/>
  <c r="J88" i="2"/>
  <c r="K88" i="2"/>
  <c r="M88" i="2"/>
  <c r="N88" i="2"/>
  <c r="G89" i="2"/>
  <c r="H89" i="2"/>
  <c r="J89" i="2"/>
  <c r="K89" i="2"/>
  <c r="M89" i="2"/>
  <c r="N89" i="2"/>
  <c r="G90" i="2"/>
  <c r="H90" i="2"/>
  <c r="J90" i="2"/>
  <c r="K90" i="2"/>
  <c r="M90" i="2"/>
  <c r="N90" i="2"/>
  <c r="G91" i="2"/>
  <c r="H91" i="2"/>
  <c r="J91" i="2"/>
  <c r="K91" i="2"/>
  <c r="M91" i="2"/>
  <c r="N91" i="2"/>
  <c r="G92" i="2"/>
  <c r="H92" i="2"/>
  <c r="J92" i="2"/>
  <c r="K92" i="2"/>
  <c r="M92" i="2"/>
  <c r="N92" i="2"/>
  <c r="G93" i="2"/>
  <c r="H93" i="2"/>
  <c r="J93" i="2"/>
  <c r="K93" i="2"/>
  <c r="M93" i="2"/>
  <c r="N93" i="2"/>
  <c r="G94" i="2"/>
  <c r="H94" i="2"/>
  <c r="J94" i="2"/>
  <c r="K94" i="2"/>
  <c r="M94" i="2"/>
  <c r="N94" i="2"/>
  <c r="G95" i="2"/>
  <c r="H95" i="2"/>
  <c r="J95" i="2"/>
  <c r="K95" i="2"/>
  <c r="M95" i="2"/>
  <c r="N95" i="2"/>
  <c r="G96" i="2"/>
  <c r="H96" i="2"/>
  <c r="J96" i="2"/>
  <c r="K96" i="2"/>
  <c r="M96" i="2"/>
  <c r="N96" i="2"/>
  <c r="G97" i="2"/>
  <c r="H97" i="2"/>
  <c r="J97" i="2"/>
  <c r="K97" i="2"/>
  <c r="M97" i="2"/>
  <c r="N97" i="2"/>
  <c r="G98" i="2"/>
  <c r="H98" i="2"/>
  <c r="J98" i="2"/>
  <c r="K98" i="2"/>
  <c r="M98" i="2"/>
  <c r="N98" i="2"/>
  <c r="G99" i="2"/>
  <c r="H99" i="2"/>
  <c r="J99" i="2"/>
  <c r="K99" i="2"/>
  <c r="M99" i="2"/>
  <c r="N99" i="2"/>
  <c r="G100" i="2"/>
  <c r="H100" i="2"/>
  <c r="J100" i="2"/>
  <c r="K100" i="2"/>
  <c r="M100" i="2"/>
  <c r="N100" i="2"/>
  <c r="G101" i="2"/>
  <c r="H101" i="2"/>
  <c r="J101" i="2"/>
  <c r="K101" i="2"/>
  <c r="M101" i="2"/>
  <c r="N101" i="2"/>
  <c r="G102" i="2"/>
  <c r="H102" i="2"/>
  <c r="J102" i="2"/>
  <c r="K102" i="2"/>
  <c r="M102" i="2"/>
  <c r="N102" i="2"/>
  <c r="G103" i="2"/>
  <c r="H103" i="2"/>
  <c r="J103" i="2"/>
  <c r="K103" i="2"/>
  <c r="M103" i="2"/>
  <c r="N103" i="2"/>
  <c r="G104" i="2"/>
  <c r="H104" i="2"/>
  <c r="J104" i="2"/>
  <c r="K104" i="2"/>
  <c r="M104" i="2"/>
  <c r="N104" i="2"/>
  <c r="G105" i="2"/>
  <c r="H105" i="2"/>
  <c r="J105" i="2"/>
  <c r="K105" i="2"/>
  <c r="M105" i="2"/>
  <c r="N105" i="2"/>
  <c r="G106" i="2"/>
  <c r="H106" i="2"/>
  <c r="J106" i="2"/>
  <c r="K106" i="2"/>
  <c r="M106" i="2"/>
  <c r="N106" i="2"/>
  <c r="G107" i="2"/>
  <c r="H107" i="2"/>
  <c r="J107" i="2"/>
  <c r="K107" i="2"/>
  <c r="M107" i="2"/>
  <c r="N107" i="2"/>
  <c r="G108" i="2"/>
  <c r="H108" i="2"/>
  <c r="J108" i="2"/>
  <c r="K108" i="2"/>
  <c r="M108" i="2"/>
  <c r="N108" i="2"/>
  <c r="G109" i="2"/>
  <c r="H109" i="2"/>
  <c r="J109" i="2"/>
  <c r="K109" i="2"/>
  <c r="M109" i="2"/>
  <c r="N109" i="2"/>
  <c r="G110" i="2"/>
  <c r="H110" i="2"/>
  <c r="J110" i="2"/>
  <c r="K110" i="2"/>
  <c r="M110" i="2"/>
  <c r="N110" i="2"/>
  <c r="G111" i="2"/>
  <c r="H111" i="2"/>
  <c r="J111" i="2"/>
  <c r="K111" i="2"/>
  <c r="M111" i="2"/>
  <c r="N111" i="2"/>
  <c r="G112" i="2"/>
  <c r="H112" i="2"/>
  <c r="J112" i="2"/>
  <c r="K112" i="2"/>
  <c r="M112" i="2"/>
  <c r="N112" i="2"/>
  <c r="G113" i="2"/>
  <c r="H113" i="2"/>
  <c r="J113" i="2"/>
  <c r="K113" i="2"/>
  <c r="M113" i="2"/>
  <c r="N113" i="2"/>
  <c r="G114" i="2"/>
  <c r="H114" i="2"/>
  <c r="J114" i="2"/>
  <c r="K114" i="2"/>
  <c r="M114" i="2"/>
  <c r="N114" i="2"/>
  <c r="G115" i="2"/>
  <c r="H115" i="2"/>
  <c r="J115" i="2"/>
  <c r="K115" i="2"/>
  <c r="M115" i="2"/>
  <c r="N115" i="2"/>
  <c r="G84" i="2"/>
  <c r="H84" i="2"/>
  <c r="J84" i="2"/>
  <c r="K84" i="2"/>
  <c r="M84" i="2"/>
  <c r="N84" i="2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2" i="2"/>
  <c r="G44" i="2" l="1"/>
  <c r="H44" i="2"/>
  <c r="J44" i="2"/>
  <c r="K44" i="2"/>
  <c r="G45" i="2"/>
  <c r="H45" i="2"/>
  <c r="J45" i="2"/>
  <c r="K45" i="2"/>
  <c r="G46" i="2"/>
  <c r="H46" i="2"/>
  <c r="J46" i="2"/>
  <c r="K46" i="2"/>
  <c r="G47" i="2"/>
  <c r="H47" i="2"/>
  <c r="J47" i="2"/>
  <c r="K47" i="2"/>
  <c r="G48" i="2"/>
  <c r="H48" i="2"/>
  <c r="J48" i="2"/>
  <c r="K48" i="2"/>
  <c r="G49" i="2"/>
  <c r="H49" i="2"/>
  <c r="J49" i="2"/>
  <c r="K49" i="2"/>
  <c r="G50" i="2"/>
  <c r="H50" i="2"/>
  <c r="J50" i="2"/>
  <c r="K50" i="2"/>
  <c r="G51" i="2"/>
  <c r="H51" i="2"/>
  <c r="J51" i="2"/>
  <c r="K51" i="2"/>
  <c r="G52" i="2"/>
  <c r="H52" i="2"/>
  <c r="J52" i="2"/>
  <c r="K52" i="2"/>
  <c r="G53" i="2"/>
  <c r="H53" i="2"/>
  <c r="J53" i="2"/>
  <c r="K53" i="2"/>
  <c r="G54" i="2"/>
  <c r="H54" i="2"/>
  <c r="J54" i="2"/>
  <c r="K54" i="2"/>
  <c r="G55" i="2"/>
  <c r="H55" i="2"/>
  <c r="J55" i="2"/>
  <c r="K55" i="2"/>
  <c r="G56" i="2"/>
  <c r="H56" i="2"/>
  <c r="J56" i="2"/>
  <c r="K56" i="2"/>
  <c r="G57" i="2"/>
  <c r="H57" i="2"/>
  <c r="J57" i="2"/>
  <c r="K57" i="2"/>
  <c r="G58" i="2"/>
  <c r="H58" i="2"/>
  <c r="J58" i="2"/>
  <c r="K58" i="2"/>
  <c r="G59" i="2"/>
  <c r="H59" i="2"/>
  <c r="J59" i="2"/>
  <c r="K59" i="2"/>
  <c r="G60" i="2"/>
  <c r="H60" i="2"/>
  <c r="J60" i="2"/>
  <c r="K60" i="2"/>
  <c r="G61" i="2"/>
  <c r="H61" i="2"/>
  <c r="J61" i="2"/>
  <c r="K61" i="2"/>
  <c r="G62" i="2"/>
  <c r="H62" i="2"/>
  <c r="J62" i="2"/>
  <c r="K62" i="2"/>
  <c r="G63" i="2"/>
  <c r="H63" i="2"/>
  <c r="J63" i="2"/>
  <c r="K63" i="2"/>
  <c r="G64" i="2"/>
  <c r="H64" i="2"/>
  <c r="J64" i="2"/>
  <c r="K64" i="2"/>
  <c r="G65" i="2"/>
  <c r="H65" i="2"/>
  <c r="J65" i="2"/>
  <c r="K65" i="2"/>
  <c r="G66" i="2"/>
  <c r="H66" i="2"/>
  <c r="J66" i="2"/>
  <c r="K66" i="2"/>
  <c r="G67" i="2"/>
  <c r="H67" i="2"/>
  <c r="J67" i="2"/>
  <c r="K67" i="2"/>
  <c r="G68" i="2"/>
  <c r="H68" i="2"/>
  <c r="J68" i="2"/>
  <c r="K68" i="2"/>
  <c r="G69" i="2"/>
  <c r="H69" i="2"/>
  <c r="J69" i="2"/>
  <c r="K69" i="2"/>
  <c r="G70" i="2"/>
  <c r="H70" i="2"/>
  <c r="J70" i="2"/>
  <c r="K70" i="2"/>
  <c r="G71" i="2"/>
  <c r="H71" i="2"/>
  <c r="J71" i="2"/>
  <c r="K71" i="2"/>
  <c r="G72" i="2"/>
  <c r="H72" i="2"/>
  <c r="J72" i="2"/>
  <c r="K72" i="2"/>
  <c r="G73" i="2"/>
  <c r="H73" i="2"/>
  <c r="J73" i="2"/>
  <c r="K73" i="2"/>
  <c r="G74" i="2"/>
  <c r="H74" i="2"/>
  <c r="J74" i="2"/>
  <c r="K74" i="2"/>
  <c r="G75" i="2"/>
  <c r="H75" i="2"/>
  <c r="J75" i="2"/>
  <c r="K75" i="2"/>
  <c r="G76" i="2"/>
  <c r="H76" i="2"/>
  <c r="J76" i="2"/>
  <c r="K76" i="2"/>
  <c r="G77" i="2"/>
  <c r="H77" i="2"/>
  <c r="J77" i="2"/>
  <c r="K77" i="2"/>
  <c r="G78" i="2"/>
  <c r="H78" i="2"/>
  <c r="J78" i="2"/>
  <c r="K78" i="2"/>
  <c r="G79" i="2"/>
  <c r="H79" i="2"/>
  <c r="J79" i="2"/>
  <c r="K79" i="2"/>
  <c r="G80" i="2"/>
  <c r="H80" i="2"/>
  <c r="J80" i="2"/>
  <c r="K80" i="2"/>
  <c r="G81" i="2"/>
  <c r="H81" i="2"/>
  <c r="J81" i="2"/>
  <c r="K81" i="2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2" i="2"/>
  <c r="J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H2" i="2"/>
  <c r="J33" i="1" l="1"/>
  <c r="J34" i="1"/>
  <c r="J35" i="1"/>
  <c r="J36" i="1"/>
  <c r="J37" i="1"/>
  <c r="J38" i="1"/>
  <c r="I33" i="1"/>
  <c r="I34" i="1"/>
  <c r="I35" i="1"/>
  <c r="I36" i="1"/>
  <c r="I37" i="1"/>
  <c r="I38" i="1"/>
  <c r="H33" i="1"/>
  <c r="H34" i="1"/>
  <c r="H35" i="1"/>
  <c r="H36" i="1"/>
  <c r="H37" i="1"/>
  <c r="H38" i="1"/>
  <c r="E33" i="1"/>
  <c r="E34" i="1"/>
  <c r="E35" i="1"/>
  <c r="E36" i="1"/>
  <c r="E37" i="1"/>
  <c r="E38" i="1"/>
  <c r="J27" i="1"/>
  <c r="J28" i="1"/>
  <c r="J29" i="1"/>
  <c r="J30" i="1"/>
  <c r="J31" i="1"/>
  <c r="J32" i="1"/>
  <c r="I27" i="1"/>
  <c r="I28" i="1"/>
  <c r="I29" i="1"/>
  <c r="I30" i="1"/>
  <c r="I31" i="1"/>
  <c r="I32" i="1"/>
  <c r="H27" i="1"/>
  <c r="H28" i="1"/>
  <c r="H29" i="1"/>
  <c r="H30" i="1"/>
  <c r="H31" i="1"/>
  <c r="H32" i="1"/>
  <c r="E27" i="1"/>
  <c r="E28" i="1"/>
  <c r="E29" i="1"/>
  <c r="E30" i="1"/>
  <c r="E31" i="1"/>
  <c r="E32" i="1"/>
  <c r="H23" i="1"/>
  <c r="H24" i="1"/>
  <c r="H25" i="1"/>
  <c r="H26" i="1"/>
  <c r="E26" i="1"/>
  <c r="J26" i="1" s="1"/>
  <c r="E25" i="1"/>
  <c r="J25" i="1" s="1"/>
  <c r="I25" i="1"/>
  <c r="E24" i="1"/>
  <c r="J24" i="1" s="1"/>
  <c r="E23" i="1"/>
  <c r="J23" i="1" s="1"/>
  <c r="I23" i="1"/>
  <c r="H22" i="1"/>
  <c r="E22" i="1"/>
  <c r="I22" i="1" s="1"/>
  <c r="H8" i="1"/>
  <c r="H9" i="1"/>
  <c r="H10" i="1"/>
  <c r="E8" i="1"/>
  <c r="I8" i="1" s="1"/>
  <c r="E9" i="1"/>
  <c r="J9" i="1" s="1"/>
  <c r="E10" i="1"/>
  <c r="J10" i="1" s="1"/>
  <c r="H21" i="1"/>
  <c r="E21" i="1"/>
  <c r="J21" i="1" s="1"/>
  <c r="H20" i="1"/>
  <c r="E20" i="1"/>
  <c r="J20" i="1" s="1"/>
  <c r="H19" i="1"/>
  <c r="E19" i="1"/>
  <c r="J19" i="1" s="1"/>
  <c r="H16" i="1"/>
  <c r="E16" i="1"/>
  <c r="J16" i="1" s="1"/>
  <c r="H15" i="1"/>
  <c r="E15" i="1"/>
  <c r="J15" i="1" s="1"/>
  <c r="H14" i="1"/>
  <c r="E14" i="1"/>
  <c r="J14" i="1" s="1"/>
  <c r="E4" i="1"/>
  <c r="J4" i="1" s="1"/>
  <c r="E5" i="1"/>
  <c r="I5" i="1" s="1"/>
  <c r="E6" i="1"/>
  <c r="J6" i="1" s="1"/>
  <c r="H4" i="1"/>
  <c r="H5" i="1"/>
  <c r="H6" i="1"/>
  <c r="H3" i="1"/>
  <c r="J2" i="1"/>
  <c r="I24" i="1" l="1"/>
  <c r="I26" i="1"/>
  <c r="J22" i="1"/>
  <c r="J8" i="1"/>
  <c r="J5" i="1"/>
  <c r="I10" i="1"/>
  <c r="I9" i="1"/>
  <c r="I21" i="1"/>
  <c r="I4" i="1"/>
  <c r="I6" i="1"/>
  <c r="I19" i="1"/>
  <c r="I15" i="1"/>
  <c r="I16" i="1"/>
  <c r="I20" i="1"/>
  <c r="I14" i="1"/>
  <c r="E3" i="1" l="1"/>
  <c r="J3" i="1" s="1"/>
  <c r="I3" i="1" l="1"/>
</calcChain>
</file>

<file path=xl/sharedStrings.xml><?xml version="1.0" encoding="utf-8"?>
<sst xmlns="http://schemas.openxmlformats.org/spreadsheetml/2006/main" count="58" uniqueCount="26">
  <si>
    <t>下落高度h(m)</t>
  </si>
  <si>
    <t>质量m(kg)</t>
  </si>
  <si>
    <t>沿斜面移动距离s(m)</t>
  </si>
  <si>
    <t>倾角(度)</t>
  </si>
  <si>
    <t>标准转动惯量I(kg*m^2)</t>
  </si>
  <si>
    <t>内径r(cm)</t>
  </si>
  <si>
    <t>外径r(cm)</t>
  </si>
  <si>
    <t>标准末速度(m/s)</t>
  </si>
  <si>
    <t>I in experiment</t>
  </si>
  <si>
    <t>外径r(m)</t>
  </si>
  <si>
    <t>vx in experiment</t>
  </si>
  <si>
    <t>第1组</t>
  </si>
  <si>
    <t>第2组</t>
  </si>
  <si>
    <t xml:space="preserve"> 3rd</t>
  </si>
  <si>
    <t>mgh-mv^2/2</t>
  </si>
  <si>
    <t>I IN EXP</t>
  </si>
  <si>
    <t>m(kg)</t>
  </si>
  <si>
    <t>theta(degree)</t>
  </si>
  <si>
    <t>x(m)</t>
  </si>
  <si>
    <t>Vx</t>
  </si>
  <si>
    <t>Standard I(kg*m^2)</t>
  </si>
  <si>
    <t>(Vx/R)^2/2</t>
  </si>
  <si>
    <t>R(m)</t>
  </si>
  <si>
    <t>r(m)</t>
  </si>
  <si>
    <t>h</t>
  </si>
  <si>
    <t>Vx^2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</si>
</sst>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D27" sqref="D27"/>
    </sheetView>
  </sheetViews>
  <sheetFormatPr defaultRowHeight="15"/>
  <cols>
    <col min="1" max="1" width="10.7109375" bestFit="1" customWidth="1"/>
    <col min="3" max="3" width="14.28515625" customWidth="1"/>
    <col min="4" max="4" width="21" customWidth="1"/>
    <col min="5" max="5" width="12.5703125" customWidth="1"/>
    <col min="6" max="6" width="11.28515625" customWidth="1"/>
    <col min="7" max="7" width="20" customWidth="1"/>
    <col min="8" max="8" width="21.5703125" customWidth="1"/>
    <col min="9" max="9" width="16" customWidth="1"/>
    <col min="10" max="10" width="17.42578125" customWidth="1"/>
    <col min="15" max="15" width="15" customWidth="1"/>
  </cols>
  <sheetData>
    <row r="1" spans="1:15">
      <c r="A1" s="6" t="s">
        <v>11</v>
      </c>
      <c r="B1" s="6"/>
    </row>
    <row r="2" spans="1:15">
      <c r="A2" t="s">
        <v>1</v>
      </c>
      <c r="B2" t="s">
        <v>6</v>
      </c>
      <c r="C2" t="s">
        <v>5</v>
      </c>
      <c r="D2" t="s">
        <v>2</v>
      </c>
      <c r="E2" t="s">
        <v>0</v>
      </c>
      <c r="F2" t="s">
        <v>3</v>
      </c>
      <c r="G2" t="s">
        <v>10</v>
      </c>
      <c r="H2" t="s">
        <v>4</v>
      </c>
      <c r="I2" t="s">
        <v>7</v>
      </c>
      <c r="J2" t="e">
        <f>(A2*9.8*E2-0.5*A2*G2)/(0.5*(G2/B2)^2)</f>
        <v>#VALUE!</v>
      </c>
    </row>
    <row r="3" spans="1:15">
      <c r="A3">
        <v>1.1924999999999999</v>
      </c>
      <c r="B3">
        <v>5.0999999999999997E-2</v>
      </c>
      <c r="C3">
        <v>0</v>
      </c>
      <c r="D3">
        <v>0.14000000000000001</v>
      </c>
      <c r="E3">
        <f>D3*SIN(RADIANS(F3))</f>
        <v>2.4551341652878197E-2</v>
      </c>
      <c r="F3">
        <v>10.1</v>
      </c>
      <c r="H3">
        <f>0.5*A3*(POWER(B3,2)+POWER(C3,2))</f>
        <v>1.5508462499999997E-3</v>
      </c>
      <c r="I3">
        <f>POWER(4*9.8*E3/(3+C3^2/B3^2),0.5)</f>
        <v>0.56639579588624112</v>
      </c>
      <c r="J3" t="e">
        <f>(A3*9.8*E3-0.5*A3*G3^2)/(0.5*(G3/B3)^2)</f>
        <v>#DIV/0!</v>
      </c>
    </row>
    <row r="4" spans="1:15">
      <c r="A4">
        <v>1.1924999999999999</v>
      </c>
      <c r="B4">
        <v>5.0999999999999997E-2</v>
      </c>
      <c r="D4">
        <v>0.15</v>
      </c>
      <c r="E4">
        <f t="shared" ref="E4:E10" si="0">D4*SIN(RADIANS(F4))</f>
        <v>2.6305008913798066E-2</v>
      </c>
      <c r="F4">
        <v>10.1</v>
      </c>
      <c r="H4">
        <f>0.5*A4*(POWER(B4,2)+POWER(C4,2))</f>
        <v>1.5508462499999997E-3</v>
      </c>
      <c r="I4">
        <f>POWER(4*9.8*E4/(3+C4^2/B4^2),0.5)</f>
        <v>0.58627534754609523</v>
      </c>
      <c r="J4" t="e">
        <f>(A4*9.8*E4-0.5*A4*G4^2)/(0.5*(G4/B4)^2)</f>
        <v>#DIV/0!</v>
      </c>
      <c r="L4" s="1"/>
      <c r="M4" s="1"/>
      <c r="N4" s="1"/>
      <c r="O4" s="1"/>
    </row>
    <row r="5" spans="1:15">
      <c r="A5">
        <v>1.1924999999999999</v>
      </c>
      <c r="B5">
        <v>5.0999999999999997E-2</v>
      </c>
      <c r="D5">
        <v>0.08</v>
      </c>
      <c r="E5">
        <f t="shared" si="0"/>
        <v>1.3891854213354426E-2</v>
      </c>
      <c r="F5">
        <v>10</v>
      </c>
      <c r="H5">
        <f>0.5*A5*(POWER(B5,2)+POWER(C5,2))</f>
        <v>1.5508462499999997E-3</v>
      </c>
      <c r="I5">
        <f>POWER(4*9.8*E5/(3+C5^2/B5^2),0.5)</f>
        <v>0.42605190809082311</v>
      </c>
      <c r="J5" t="e">
        <f>(A5*9.8*E5-0.5*A5*G5^2)/(0.5*(G5/B5)^2)</f>
        <v>#DIV/0!</v>
      </c>
      <c r="L5" s="1"/>
      <c r="M5" s="1"/>
      <c r="N5" s="1"/>
      <c r="O5" s="1"/>
    </row>
    <row r="6" spans="1:15">
      <c r="A6">
        <v>1.1924999999999999</v>
      </c>
      <c r="B6">
        <v>5.0999999999999997E-2</v>
      </c>
      <c r="D6">
        <v>0.2</v>
      </c>
      <c r="E6">
        <f t="shared" si="0"/>
        <v>3.4729635533386066E-2</v>
      </c>
      <c r="F6">
        <v>10</v>
      </c>
      <c r="G6">
        <v>0.49</v>
      </c>
      <c r="H6">
        <f>0.5*A6*(POWER(B6,2)+POWER(C6,2))</f>
        <v>1.5508462499999997E-3</v>
      </c>
      <c r="I6">
        <f>POWER(4*9.8*E6/(3+C6^2/B6^2),0.5)</f>
        <v>0.67364721551386075</v>
      </c>
      <c r="J6">
        <f>(A6*9.8*E6-0.5*A6*G6^2)/(0.5*(G6/B6)^2)</f>
        <v>5.691829954011191E-3</v>
      </c>
      <c r="L6" s="1"/>
      <c r="M6" s="1"/>
      <c r="N6" s="1"/>
      <c r="O6" s="1"/>
    </row>
    <row r="7" spans="1:15">
      <c r="L7" s="1"/>
      <c r="M7" s="1"/>
      <c r="N7" s="1"/>
      <c r="O7" s="1"/>
    </row>
    <row r="8" spans="1:15">
      <c r="A8">
        <v>1.1924999999999999</v>
      </c>
      <c r="B8">
        <v>5.0999999999999997E-2</v>
      </c>
      <c r="C8">
        <v>0</v>
      </c>
      <c r="D8">
        <v>0.19600000000000001</v>
      </c>
      <c r="E8">
        <f t="shared" si="0"/>
        <v>3.5718162996460905E-2</v>
      </c>
      <c r="F8">
        <v>10.5</v>
      </c>
      <c r="G8">
        <v>0.41699999999999998</v>
      </c>
      <c r="H8">
        <f>0.5*A8*(POWER(B8,2)+POWER(C8,2))</f>
        <v>1.5508462499999997E-3</v>
      </c>
      <c r="I8">
        <f>POWER(4*9.8*E8/(3+C8^2/B8^2),0.5)</f>
        <v>0.68316713168918086</v>
      </c>
      <c r="J8">
        <f>(A8*9.8*E8-0.5*A8*G8^2)/(0.5*(G8/B8)^2)</f>
        <v>9.3857015403708485E-3</v>
      </c>
      <c r="L8" s="1"/>
      <c r="M8" s="1"/>
      <c r="N8" s="1"/>
      <c r="O8" s="1"/>
    </row>
    <row r="9" spans="1:15">
      <c r="A9">
        <v>1.1924999999999999</v>
      </c>
      <c r="B9">
        <v>5.0999999999999997E-2</v>
      </c>
      <c r="C9">
        <v>0</v>
      </c>
      <c r="D9">
        <v>0.21</v>
      </c>
      <c r="E9">
        <f t="shared" si="0"/>
        <v>3.8269460353350965E-2</v>
      </c>
      <c r="F9">
        <v>10.5</v>
      </c>
      <c r="G9">
        <v>0.433</v>
      </c>
      <c r="H9">
        <f>0.5*A9*(POWER(B9,2)+POWER(C9,2))</f>
        <v>1.5508462499999997E-3</v>
      </c>
      <c r="I9">
        <f>POWER(4*9.8*E9/(3+C9^2/B9^2),0.5)</f>
        <v>0.70714516328010946</v>
      </c>
      <c r="J9">
        <f>(A9*9.8*E9-0.5*A9*G9^2)/(0.5*(G9/B9)^2)</f>
        <v>9.3071524129170607E-3</v>
      </c>
      <c r="L9" s="1"/>
      <c r="M9" s="1"/>
      <c r="N9" s="1"/>
      <c r="O9" s="1"/>
    </row>
    <row r="10" spans="1:15">
      <c r="A10">
        <v>1.1924999999999999</v>
      </c>
      <c r="B10">
        <v>5.0999999999999997E-2</v>
      </c>
      <c r="C10">
        <v>0</v>
      </c>
      <c r="D10">
        <v>0.22500000000000001</v>
      </c>
      <c r="E10">
        <f t="shared" si="0"/>
        <v>4.1002993235733184E-2</v>
      </c>
      <c r="F10">
        <v>10.5</v>
      </c>
      <c r="G10">
        <v>0.47099999999999997</v>
      </c>
      <c r="H10">
        <f>0.5*A10*(POWER(B10,2)+POWER(C10,2))</f>
        <v>1.5508462499999997E-3</v>
      </c>
      <c r="I10">
        <f>POWER(4*9.8*E10/(3+C10^2/B10^2),0.5)</f>
        <v>0.73196478395269382</v>
      </c>
      <c r="J10">
        <f>(A10*9.8*E10-0.5*A10*G10^2)/(0.5*(G10/B10)^2)</f>
        <v>8.1347428807355595E-3</v>
      </c>
      <c r="L10" s="1"/>
      <c r="M10" s="1"/>
      <c r="N10" s="1"/>
      <c r="O10" s="1"/>
    </row>
    <row r="11" spans="1:15">
      <c r="L11" s="1"/>
      <c r="M11" s="1"/>
      <c r="N11" s="1"/>
      <c r="O11" s="1"/>
    </row>
    <row r="12" spans="1:15">
      <c r="A12" t="s">
        <v>12</v>
      </c>
      <c r="L12" s="1"/>
      <c r="M12" s="1"/>
      <c r="N12" s="1"/>
      <c r="O12" s="1"/>
    </row>
    <row r="13" spans="1:15">
      <c r="A13" t="s">
        <v>1</v>
      </c>
      <c r="B13" t="s">
        <v>9</v>
      </c>
      <c r="C13" t="s">
        <v>5</v>
      </c>
      <c r="D13" t="s">
        <v>2</v>
      </c>
      <c r="E13" t="s">
        <v>0</v>
      </c>
      <c r="F13" t="s">
        <v>3</v>
      </c>
      <c r="G13" t="s">
        <v>10</v>
      </c>
      <c r="H13" t="s">
        <v>4</v>
      </c>
      <c r="I13" t="s">
        <v>7</v>
      </c>
      <c r="J13" t="s">
        <v>8</v>
      </c>
      <c r="L13" s="1"/>
      <c r="M13" s="1"/>
      <c r="N13" s="1"/>
      <c r="O13" s="1"/>
    </row>
    <row r="14" spans="1:15">
      <c r="A14">
        <v>1.0449999999999999</v>
      </c>
      <c r="B14">
        <v>3.3500000000000002E-2</v>
      </c>
      <c r="C14">
        <v>0</v>
      </c>
      <c r="D14">
        <v>7.0000000000000007E-2</v>
      </c>
      <c r="E14">
        <f>D14*SIN(RADIANS(F14))</f>
        <v>1.2876594542890413E-2</v>
      </c>
      <c r="F14">
        <v>10.6</v>
      </c>
      <c r="G14">
        <v>0.3</v>
      </c>
      <c r="H14">
        <f>0.5*A14*(POWER(B14,2)+POWER(C14,2))</f>
        <v>5.8637562500000009E-4</v>
      </c>
      <c r="I14">
        <f>POWER(4*9.8*E14/3,0.5)</f>
        <v>0.41018796751461162</v>
      </c>
      <c r="J14">
        <f>(A14*9.8*E14-0.5*A14*G14^2)/(0.5*(G14/B14)^2)</f>
        <v>2.1159201942221231E-3</v>
      </c>
      <c r="L14" s="1"/>
      <c r="M14" s="1"/>
      <c r="N14" s="1"/>
      <c r="O14" s="1"/>
    </row>
    <row r="15" spans="1:15">
      <c r="A15">
        <v>1.0449999999999999</v>
      </c>
      <c r="B15">
        <v>3.3500000000000002E-2</v>
      </c>
      <c r="C15">
        <v>0</v>
      </c>
      <c r="D15">
        <v>0.25</v>
      </c>
      <c r="E15">
        <f>D15*SIN(RADIANS(F15))</f>
        <v>4.6845328646431157E-2</v>
      </c>
      <c r="F15">
        <v>10.8</v>
      </c>
      <c r="G15">
        <v>0.82</v>
      </c>
      <c r="H15">
        <f>0.5*A15*(POWER(B15,2)+POWER(C15,2))</f>
        <v>5.8637562500000009E-4</v>
      </c>
      <c r="I15">
        <f>POWER(4*9.8*E15/3,0.5)</f>
        <v>0.78237605683799338</v>
      </c>
      <c r="J15">
        <f>(A15*9.8*E15-0.5*A15*G15^2)/(0.5*(G15/B15)^2)</f>
        <v>4.286514677938044E-4</v>
      </c>
      <c r="L15" s="1"/>
      <c r="M15" s="1"/>
      <c r="N15" s="1"/>
      <c r="O15" s="1"/>
    </row>
    <row r="16" spans="1:15">
      <c r="A16">
        <v>1.0449999999999999</v>
      </c>
      <c r="B16">
        <v>3.3500000000000002E-2</v>
      </c>
      <c r="D16">
        <v>0.2</v>
      </c>
      <c r="E16">
        <f>D16*SIN(RADIANS(F16))</f>
        <v>3.7476262917144926E-2</v>
      </c>
      <c r="F16">
        <v>10.8</v>
      </c>
      <c r="G16">
        <v>0.8</v>
      </c>
      <c r="H16">
        <f>0.5*A16*(POWER(B16,2)+POWER(C16,2))</f>
        <v>5.8637562500000009E-4</v>
      </c>
      <c r="I16">
        <f>POWER(4*9.8*E16/3,0.5)</f>
        <v>0.69977841882319702</v>
      </c>
      <c r="J16">
        <f>(A16*9.8*E16-0.5*A16*G16^2)/(0.5*(G16/B16)^2)</f>
        <v>1.7322773430569199E-4</v>
      </c>
      <c r="L16" s="1"/>
      <c r="M16" s="1"/>
      <c r="N16" s="1"/>
      <c r="O16" s="1"/>
    </row>
    <row r="17" spans="1:15">
      <c r="L17" s="1"/>
      <c r="M17" s="1"/>
      <c r="N17" s="1"/>
      <c r="O17" s="1"/>
    </row>
    <row r="18" spans="1:15">
      <c r="A18" s="6" t="s">
        <v>13</v>
      </c>
      <c r="B18" s="6"/>
      <c r="L18" s="1"/>
      <c r="M18" s="1"/>
      <c r="N18" s="1"/>
      <c r="O18" s="1"/>
    </row>
    <row r="19" spans="1:15">
      <c r="A19">
        <v>2.4095</v>
      </c>
      <c r="B19">
        <v>5.0999999999999997E-2</v>
      </c>
      <c r="C19">
        <v>0</v>
      </c>
      <c r="D19">
        <v>0.23</v>
      </c>
      <c r="E19">
        <f t="shared" ref="E19:E38" si="1">D19*SIN(RADIANS(F19))</f>
        <v>4.2703321538682754E-2</v>
      </c>
      <c r="F19">
        <v>10.7</v>
      </c>
      <c r="G19">
        <v>0.5</v>
      </c>
      <c r="H19">
        <f>0.5*A19*(POWER(B19,2)+POWER(C19,2))</f>
        <v>3.1335547499999994E-3</v>
      </c>
      <c r="I19">
        <f t="shared" ref="I19:I38" si="2">POWER(4*9.8*E19/3,0.5)</f>
        <v>0.74698732794168254</v>
      </c>
      <c r="J19">
        <f>(A19*9.8*E19-0.5*A19*G19^2)/(0.5*(G19/B19)^2)</f>
        <v>1.4714799640376051E-2</v>
      </c>
      <c r="L19" s="1"/>
      <c r="M19" s="1"/>
      <c r="N19" s="1"/>
      <c r="O19" s="1"/>
    </row>
    <row r="20" spans="1:15">
      <c r="A20">
        <v>2.4095</v>
      </c>
      <c r="B20">
        <v>5.0999999999999997E-2</v>
      </c>
      <c r="C20">
        <v>0</v>
      </c>
      <c r="D20">
        <v>0.17</v>
      </c>
      <c r="E20">
        <f t="shared" si="1"/>
        <v>3.1563324615548123E-2</v>
      </c>
      <c r="F20">
        <v>10.7</v>
      </c>
      <c r="G20">
        <v>0.42</v>
      </c>
      <c r="H20">
        <f>0.5*A20*(POWER(B20,2)+POWER(C20,2))</f>
        <v>3.1335547499999994E-3</v>
      </c>
      <c r="I20">
        <f t="shared" si="2"/>
        <v>0.6422051398448646</v>
      </c>
      <c r="J20">
        <f>(A20*9.8*E20-0.5*A20*G20^2)/(0.5*(G20/B20)^2)</f>
        <v>1.5711869561076168E-2</v>
      </c>
      <c r="L20" s="1"/>
      <c r="M20" s="1"/>
      <c r="N20" s="1"/>
      <c r="O20" s="1"/>
    </row>
    <row r="21" spans="1:15">
      <c r="A21">
        <v>2.4095</v>
      </c>
      <c r="B21">
        <v>5.0999999999999997E-2</v>
      </c>
      <c r="C21">
        <v>0</v>
      </c>
      <c r="D21">
        <v>0.28000000000000003</v>
      </c>
      <c r="E21">
        <f t="shared" si="1"/>
        <v>5.1986652307961616E-2</v>
      </c>
      <c r="F21">
        <v>10.7</v>
      </c>
      <c r="G21">
        <v>0.54</v>
      </c>
      <c r="H21">
        <f>0.5*A21*(POWER(B21,2)+POWER(C21,2))</f>
        <v>3.1335547499999994E-3</v>
      </c>
      <c r="I21">
        <f t="shared" si="2"/>
        <v>0.82419188107141161</v>
      </c>
      <c r="J21">
        <f>(A21*9.8*E21-0.5*A21*G21^2)/(0.5*(G21/B21)^2)</f>
        <v>1.5632062084456423E-2</v>
      </c>
      <c r="L21" s="1"/>
      <c r="M21" s="1"/>
      <c r="N21" s="1"/>
      <c r="O21" s="1"/>
    </row>
    <row r="22" spans="1:15">
      <c r="A22">
        <v>2.4095</v>
      </c>
      <c r="B22">
        <v>5.0999999999999997E-2</v>
      </c>
      <c r="C22">
        <v>0</v>
      </c>
      <c r="D22">
        <v>7.2609999999999994E-2</v>
      </c>
      <c r="E22">
        <f t="shared" si="1"/>
        <v>1.3232121505984826E-2</v>
      </c>
      <c r="F22">
        <v>10.5</v>
      </c>
      <c r="G22">
        <v>0.27500000000000002</v>
      </c>
      <c r="H22">
        <f t="shared" ref="H22:H38" si="3">0.5*A22*(POWER(B22,2)+POWER(C22,2))</f>
        <v>3.1335547499999994E-3</v>
      </c>
      <c r="I22">
        <f t="shared" si="2"/>
        <v>0.41581212225178704</v>
      </c>
      <c r="J22">
        <f t="shared" ref="J22:J38" si="4">(A22*9.8*E22-0.5*A22*G22^2)/(0.5*(G22/B22)^2)</f>
        <v>1.5225415804437838E-2</v>
      </c>
      <c r="L22" s="1"/>
      <c r="M22" s="1"/>
      <c r="N22" s="1"/>
      <c r="O22" s="1"/>
    </row>
    <row r="23" spans="1:15">
      <c r="A23">
        <v>2.4095</v>
      </c>
      <c r="B23">
        <v>5.0999999999999997E-2</v>
      </c>
      <c r="C23">
        <v>0</v>
      </c>
      <c r="D23">
        <v>8.1820000000000004E-2</v>
      </c>
      <c r="E23">
        <f t="shared" si="1"/>
        <v>1.4910510695767506E-2</v>
      </c>
      <c r="F23">
        <v>10.5</v>
      </c>
      <c r="G23">
        <v>0.28299999999999997</v>
      </c>
      <c r="H23">
        <f t="shared" si="3"/>
        <v>3.1335547499999994E-3</v>
      </c>
      <c r="I23">
        <f t="shared" si="2"/>
        <v>0.44139627670763393</v>
      </c>
      <c r="J23">
        <f t="shared" si="4"/>
        <v>1.6601670773613166E-2</v>
      </c>
      <c r="L23" s="1"/>
      <c r="M23" s="1"/>
      <c r="N23" s="1"/>
      <c r="O23" s="1"/>
    </row>
    <row r="24" spans="1:15">
      <c r="A24">
        <v>2.4095</v>
      </c>
      <c r="B24">
        <v>5.0999999999999997E-2</v>
      </c>
      <c r="C24">
        <v>0</v>
      </c>
      <c r="D24">
        <v>9.1469999999999996E-2</v>
      </c>
      <c r="E24">
        <f t="shared" si="1"/>
        <v>1.6669083516766728E-2</v>
      </c>
      <c r="F24">
        <v>10.5</v>
      </c>
      <c r="G24">
        <v>0.30299999999999999</v>
      </c>
      <c r="H24">
        <f t="shared" si="3"/>
        <v>3.1335547499999994E-3</v>
      </c>
      <c r="I24">
        <f t="shared" si="2"/>
        <v>0.46670050134151198</v>
      </c>
      <c r="J24">
        <f t="shared" si="4"/>
        <v>1.603519903858287E-2</v>
      </c>
      <c r="L24" s="1"/>
      <c r="M24" s="1"/>
      <c r="N24" s="1"/>
      <c r="O24" s="1"/>
    </row>
    <row r="25" spans="1:15">
      <c r="A25">
        <v>2.4095</v>
      </c>
      <c r="B25">
        <v>5.0999999999999997E-2</v>
      </c>
      <c r="C25">
        <v>0</v>
      </c>
      <c r="D25">
        <v>0.10199999999999999</v>
      </c>
      <c r="E25">
        <f t="shared" si="1"/>
        <v>1.8588023600199042E-2</v>
      </c>
      <c r="F25">
        <v>10.5</v>
      </c>
      <c r="G25">
        <v>0.31900000000000001</v>
      </c>
      <c r="H25">
        <f t="shared" si="3"/>
        <v>3.1335547499999994E-3</v>
      </c>
      <c r="I25">
        <f t="shared" si="2"/>
        <v>0.4928321300158241</v>
      </c>
      <c r="J25">
        <f t="shared" si="4"/>
        <v>1.6170428595185974E-2</v>
      </c>
      <c r="L25" s="1"/>
      <c r="M25" s="1"/>
      <c r="N25" s="1"/>
      <c r="O25" s="1"/>
    </row>
    <row r="26" spans="1:15">
      <c r="A26">
        <v>2.4095</v>
      </c>
      <c r="B26">
        <v>5.0999999999999997E-2</v>
      </c>
      <c r="C26">
        <v>0</v>
      </c>
      <c r="D26">
        <v>0.113</v>
      </c>
      <c r="E26">
        <f t="shared" si="1"/>
        <v>2.0592614380612665E-2</v>
      </c>
      <c r="F26">
        <v>10.5</v>
      </c>
      <c r="G26">
        <v>0.32100000000000001</v>
      </c>
      <c r="H26">
        <f t="shared" si="3"/>
        <v>3.1335547499999994E-3</v>
      </c>
      <c r="I26">
        <f t="shared" si="2"/>
        <v>0.5187261588802633</v>
      </c>
      <c r="J26">
        <f t="shared" si="4"/>
        <v>1.8281380097399626E-2</v>
      </c>
      <c r="L26" s="1"/>
      <c r="M26" s="1"/>
      <c r="N26" s="1"/>
      <c r="O26" s="1"/>
    </row>
    <row r="27" spans="1:15">
      <c r="E27">
        <f t="shared" si="1"/>
        <v>0</v>
      </c>
      <c r="H27">
        <f t="shared" si="3"/>
        <v>0</v>
      </c>
      <c r="I27">
        <f t="shared" si="2"/>
        <v>0</v>
      </c>
      <c r="J27" t="e">
        <f t="shared" si="4"/>
        <v>#DIV/0!</v>
      </c>
      <c r="L27" s="1"/>
      <c r="M27" s="1"/>
      <c r="N27" s="1"/>
      <c r="O27" s="1"/>
    </row>
    <row r="28" spans="1:15">
      <c r="A28">
        <v>1.0449999999999999</v>
      </c>
      <c r="B28">
        <v>3.3500000000000002E-2</v>
      </c>
      <c r="C28">
        <v>0</v>
      </c>
      <c r="D28">
        <v>5.7979999999999997E-2</v>
      </c>
      <c r="E28">
        <f t="shared" si="1"/>
        <v>1.056601576803471E-2</v>
      </c>
      <c r="F28">
        <v>10.5</v>
      </c>
      <c r="G28">
        <v>0.23499999999999999</v>
      </c>
      <c r="H28">
        <f t="shared" si="3"/>
        <v>5.8637562500000009E-4</v>
      </c>
      <c r="I28">
        <f t="shared" si="2"/>
        <v>0.37156776775664158</v>
      </c>
      <c r="J28">
        <f t="shared" si="4"/>
        <v>3.2250693151399798E-3</v>
      </c>
      <c r="L28" s="1"/>
      <c r="M28" s="1"/>
      <c r="N28" s="1"/>
      <c r="O28" s="1"/>
    </row>
    <row r="29" spans="1:15">
      <c r="A29">
        <v>1.0449999999999999</v>
      </c>
      <c r="B29">
        <v>3.3500000000000002E-2</v>
      </c>
      <c r="C29">
        <v>0</v>
      </c>
      <c r="D29">
        <v>6.6390000000000005E-2</v>
      </c>
      <c r="E29">
        <f t="shared" si="1"/>
        <v>1.2098616537423671E-2</v>
      </c>
      <c r="F29">
        <v>10.5</v>
      </c>
      <c r="G29">
        <v>0.255</v>
      </c>
      <c r="H29">
        <f t="shared" si="3"/>
        <v>5.8637562500000009E-4</v>
      </c>
      <c r="I29">
        <f t="shared" si="2"/>
        <v>0.39760355811075931</v>
      </c>
      <c r="J29">
        <f t="shared" si="4"/>
        <v>3.1040328527861889E-3</v>
      </c>
      <c r="L29" s="1"/>
      <c r="M29" s="1"/>
      <c r="N29" s="1"/>
      <c r="O29" s="1"/>
    </row>
    <row r="30" spans="1:15">
      <c r="A30">
        <v>1.0449999999999999</v>
      </c>
      <c r="B30">
        <v>3.3500000000000002E-2</v>
      </c>
      <c r="C30">
        <v>0</v>
      </c>
      <c r="D30">
        <v>7.4980000000000005E-2</v>
      </c>
      <c r="E30">
        <f t="shared" si="1"/>
        <v>1.3664019701401218E-2</v>
      </c>
      <c r="F30">
        <v>10.5</v>
      </c>
      <c r="G30" s="1">
        <v>0.27300000000000002</v>
      </c>
      <c r="H30">
        <f t="shared" si="3"/>
        <v>5.8637562500000009E-4</v>
      </c>
      <c r="I30">
        <f t="shared" si="2"/>
        <v>0.42254371462012774</v>
      </c>
      <c r="J30">
        <f t="shared" si="4"/>
        <v>3.0414489301033272E-3</v>
      </c>
      <c r="L30" s="1"/>
      <c r="M30" s="1"/>
      <c r="N30" s="1"/>
      <c r="O30" s="1"/>
    </row>
    <row r="31" spans="1:15">
      <c r="A31">
        <v>1.0449999999999999</v>
      </c>
      <c r="B31">
        <v>3.3500000000000002E-2</v>
      </c>
      <c r="C31">
        <v>0</v>
      </c>
      <c r="D31">
        <v>8.4599999999999995E-2</v>
      </c>
      <c r="E31">
        <f t="shared" si="1"/>
        <v>1.5417125456635676E-2</v>
      </c>
      <c r="F31">
        <v>10.5</v>
      </c>
      <c r="G31" s="1">
        <v>0.29399999999999998</v>
      </c>
      <c r="H31">
        <f t="shared" si="3"/>
        <v>5.8637562500000009E-4</v>
      </c>
      <c r="I31">
        <f t="shared" si="2"/>
        <v>0.44883230643530941</v>
      </c>
      <c r="J31">
        <f t="shared" si="4"/>
        <v>2.9271247478857847E-3</v>
      </c>
      <c r="L31" s="1"/>
      <c r="M31" s="1"/>
      <c r="N31" s="1"/>
      <c r="O31" s="1"/>
    </row>
    <row r="32" spans="1:15">
      <c r="A32">
        <v>1.0449999999999999</v>
      </c>
      <c r="B32">
        <v>3.3500000000000002E-2</v>
      </c>
      <c r="C32">
        <v>0</v>
      </c>
      <c r="D32">
        <v>9.461E-2</v>
      </c>
      <c r="E32">
        <f t="shared" si="1"/>
        <v>1.7241303066812073E-2</v>
      </c>
      <c r="F32">
        <v>10.5</v>
      </c>
      <c r="G32" s="1">
        <v>0.30199999999999999</v>
      </c>
      <c r="H32">
        <f t="shared" si="3"/>
        <v>5.8637562500000009E-4</v>
      </c>
      <c r="I32">
        <f t="shared" si="2"/>
        <v>0.47464340306488101</v>
      </c>
      <c r="J32">
        <f t="shared" si="4"/>
        <v>3.1725328447256792E-3</v>
      </c>
    </row>
    <row r="33" spans="1:10">
      <c r="E33">
        <f t="shared" si="1"/>
        <v>0</v>
      </c>
      <c r="G33" s="1"/>
      <c r="H33">
        <f t="shared" si="3"/>
        <v>0</v>
      </c>
      <c r="I33">
        <f t="shared" si="2"/>
        <v>0</v>
      </c>
      <c r="J33" t="e">
        <f t="shared" si="4"/>
        <v>#DIV/0!</v>
      </c>
    </row>
    <row r="34" spans="1:10">
      <c r="A34">
        <v>1.1924999999999999</v>
      </c>
      <c r="B34">
        <v>5.0999999999999997E-2</v>
      </c>
      <c r="C34">
        <v>0</v>
      </c>
      <c r="D34">
        <v>9.3420000000000003E-2</v>
      </c>
      <c r="E34">
        <f t="shared" si="1"/>
        <v>1.718473517424032E-2</v>
      </c>
      <c r="F34">
        <v>10.6</v>
      </c>
      <c r="G34" s="1">
        <v>0.28699999999999998</v>
      </c>
      <c r="H34">
        <f t="shared" si="3"/>
        <v>1.5508462499999997E-3</v>
      </c>
      <c r="I34">
        <f t="shared" si="2"/>
        <v>0.47386412216661877</v>
      </c>
      <c r="J34">
        <f t="shared" si="4"/>
        <v>9.5816541280612493E-3</v>
      </c>
    </row>
    <row r="35" spans="1:10">
      <c r="A35">
        <v>1.1924999999999999</v>
      </c>
      <c r="B35">
        <v>5.0999999999999997E-2</v>
      </c>
      <c r="C35">
        <v>0</v>
      </c>
      <c r="D35">
        <v>0.10299999999999999</v>
      </c>
      <c r="E35">
        <f t="shared" si="1"/>
        <v>1.8946989113110175E-2</v>
      </c>
      <c r="F35">
        <v>10.6</v>
      </c>
      <c r="G35" s="1">
        <v>0.315</v>
      </c>
      <c r="H35">
        <f t="shared" si="3"/>
        <v>1.5508462499999997E-3</v>
      </c>
      <c r="I35">
        <f t="shared" si="2"/>
        <v>0.4975680768276568</v>
      </c>
      <c r="J35">
        <f t="shared" si="4"/>
        <v>8.5067487898203425E-3</v>
      </c>
    </row>
    <row r="36" spans="1:10">
      <c r="A36">
        <v>1.1924999999999999</v>
      </c>
      <c r="B36">
        <v>5.0999999999999997E-2</v>
      </c>
      <c r="C36">
        <v>0</v>
      </c>
      <c r="D36">
        <v>0.114</v>
      </c>
      <c r="E36">
        <f t="shared" si="1"/>
        <v>2.09704539698501E-2</v>
      </c>
      <c r="F36">
        <v>10.6</v>
      </c>
      <c r="G36" s="1">
        <v>0.32500000000000001</v>
      </c>
      <c r="H36">
        <f t="shared" si="3"/>
        <v>1.5508462499999997E-3</v>
      </c>
      <c r="I36">
        <f t="shared" si="2"/>
        <v>0.52346340070028585</v>
      </c>
      <c r="J36">
        <f t="shared" si="4"/>
        <v>8.9679921019184261E-3</v>
      </c>
    </row>
    <row r="37" spans="1:10">
      <c r="A37">
        <v>1.1924999999999999</v>
      </c>
      <c r="B37">
        <v>5.0999999999999997E-2</v>
      </c>
      <c r="C37">
        <v>0</v>
      </c>
      <c r="D37">
        <v>0.125</v>
      </c>
      <c r="E37">
        <f t="shared" si="1"/>
        <v>2.2993918826590021E-2</v>
      </c>
      <c r="F37">
        <v>10.6</v>
      </c>
      <c r="G37" s="1">
        <v>0.34100000000000003</v>
      </c>
      <c r="H37">
        <f t="shared" si="3"/>
        <v>1.5508462499999997E-3</v>
      </c>
      <c r="I37">
        <f t="shared" si="2"/>
        <v>0.5481367280774414</v>
      </c>
      <c r="J37">
        <f t="shared" si="4"/>
        <v>8.9198181954089142E-3</v>
      </c>
    </row>
    <row r="38" spans="1:10">
      <c r="A38">
        <v>1.1924999999999999</v>
      </c>
      <c r="B38">
        <v>5.0999999999999997E-2</v>
      </c>
      <c r="C38">
        <v>0</v>
      </c>
      <c r="D38">
        <v>0.13700000000000001</v>
      </c>
      <c r="E38">
        <f t="shared" si="1"/>
        <v>2.5201335033942663E-2</v>
      </c>
      <c r="F38">
        <v>10.6</v>
      </c>
      <c r="G38" s="1">
        <v>0.36399999999999999</v>
      </c>
      <c r="H38">
        <f t="shared" si="3"/>
        <v>1.5508462499999997E-3</v>
      </c>
      <c r="I38">
        <f t="shared" si="2"/>
        <v>0.57384444272251822</v>
      </c>
      <c r="J38">
        <f t="shared" si="4"/>
        <v>8.4614423912377518E-3</v>
      </c>
    </row>
  </sheetData>
  <mergeCells count="2">
    <mergeCell ref="A1:B1"/>
    <mergeCell ref="A18:B1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workbookViewId="0">
      <selection activeCell="J2" sqref="J2:K41"/>
    </sheetView>
  </sheetViews>
  <sheetFormatPr defaultRowHeight="15"/>
  <cols>
    <col min="1" max="1" width="10.7109375" bestFit="1" customWidth="1"/>
    <col min="4" max="4" width="9" customWidth="1"/>
    <col min="5" max="5" width="19" customWidth="1"/>
    <col min="6" max="6" width="17.5703125" customWidth="1"/>
    <col min="7" max="7" width="15.7109375" customWidth="1"/>
    <col min="8" max="8" width="18.42578125" customWidth="1"/>
    <col min="10" max="10" width="12.7109375" customWidth="1"/>
    <col min="11" max="11" width="13.85546875" customWidth="1"/>
  </cols>
  <sheetData>
    <row r="1" spans="1:14" s="5" customFormat="1">
      <c r="A1" s="5" t="s">
        <v>16</v>
      </c>
      <c r="B1" s="5" t="s">
        <v>22</v>
      </c>
      <c r="C1" s="5" t="s">
        <v>23</v>
      </c>
      <c r="D1" s="5" t="s">
        <v>17</v>
      </c>
      <c r="E1" s="5" t="s">
        <v>18</v>
      </c>
      <c r="F1" s="5" t="s">
        <v>19</v>
      </c>
      <c r="G1" s="5" t="s">
        <v>15</v>
      </c>
      <c r="H1" s="5" t="s">
        <v>20</v>
      </c>
      <c r="J1" s="5" t="s">
        <v>14</v>
      </c>
      <c r="K1" s="5" t="s">
        <v>21</v>
      </c>
      <c r="M1" s="5" t="s">
        <v>24</v>
      </c>
      <c r="N1" s="5" t="s">
        <v>25</v>
      </c>
    </row>
    <row r="2" spans="1:14">
      <c r="A2">
        <v>1.1924999999999999</v>
      </c>
      <c r="B2">
        <v>5.0999999999999997E-2</v>
      </c>
      <c r="C2">
        <v>0</v>
      </c>
      <c r="D2">
        <v>4.4000000000000004</v>
      </c>
      <c r="E2" s="1">
        <v>-1.7899999999999999E-3</v>
      </c>
      <c r="F2" s="1">
        <v>-4.3400000000000001E-2</v>
      </c>
      <c r="G2" s="2">
        <f>(A2*9.8*ABS(E2)*SIN(RADIANS(D2))-0.5*A2*ABS(F2)^2)/(0.5*(ABS(F2)/B2)^2)</f>
        <v>1.3306312578080536E-3</v>
      </c>
      <c r="H2">
        <f t="shared" ref="H2:H29" si="0">0.5*A2*(POWER(B2,2)+POWER(C2,2))</f>
        <v>1.5508462499999997E-3</v>
      </c>
      <c r="J2" s="2">
        <f>A2*9.8*ABS(E2)*SIN(RADIANS(D2))-A2*ABS(F2)^2/2</f>
        <v>4.8180004074527836E-4</v>
      </c>
      <c r="K2">
        <f>(ABS(F2)/B2)^2/2</f>
        <v>0.36208381391772404</v>
      </c>
      <c r="M2" s="1">
        <f>ABS(E2)*SIN(RADIANS(D2))</f>
        <v>1.3732706034700538E-4</v>
      </c>
      <c r="N2" s="1">
        <f>ABS(F2)^2</f>
        <v>1.8835600000000001E-3</v>
      </c>
    </row>
    <row r="3" spans="1:14">
      <c r="A3">
        <v>1.1924999999999999</v>
      </c>
      <c r="B3">
        <v>5.0999999999999997E-2</v>
      </c>
      <c r="C3">
        <v>0</v>
      </c>
      <c r="D3">
        <v>4.4000000000000004</v>
      </c>
      <c r="E3" s="1">
        <v>-3.64E-3</v>
      </c>
      <c r="F3" s="1">
        <v>-4.1700000000000001E-2</v>
      </c>
      <c r="G3" s="2">
        <f t="shared" ref="G3:G29" si="1">(A3*9.8*ABS(E3)*SIN(RADIANS(D3))-0.5*A3*ABS(F3)^2)/(0.5*(ABS(F3)/B3)^2)</f>
        <v>6.6613949083307216E-3</v>
      </c>
      <c r="H3">
        <f t="shared" si="0"/>
        <v>1.5508462499999997E-3</v>
      </c>
      <c r="J3" s="2">
        <f t="shared" ref="J3:J29" si="2">A3*9.8*ABS(E3)*SIN(RADIANS(D3))-A3*ABS(F3)^2/2</f>
        <v>2.226726834322801E-3</v>
      </c>
      <c r="K3">
        <f t="shared" ref="K3:K29" si="3">(ABS(F3)/B3)^2/2</f>
        <v>0.33427335640138417</v>
      </c>
      <c r="M3" s="1">
        <f t="shared" ref="M3:M46" si="4">ABS(E3)*SIN(RADIANS(D3))</f>
        <v>2.7925726238161989E-4</v>
      </c>
      <c r="N3" s="1">
        <f t="shared" ref="N3:N46" si="5">ABS(F3)^2</f>
        <v>1.7388900000000001E-3</v>
      </c>
    </row>
    <row r="4" spans="1:14">
      <c r="A4">
        <v>1.1924999999999999</v>
      </c>
      <c r="B4">
        <v>5.0999999999999997E-2</v>
      </c>
      <c r="C4">
        <v>0</v>
      </c>
      <c r="D4">
        <v>4.4000000000000004</v>
      </c>
      <c r="E4" s="1">
        <v>-4.5700000000000003E-3</v>
      </c>
      <c r="F4" s="1">
        <v>-4.8099999999999997E-2</v>
      </c>
      <c r="G4" s="2">
        <f t="shared" si="1"/>
        <v>6.1109443283013905E-3</v>
      </c>
      <c r="H4">
        <f t="shared" si="0"/>
        <v>1.5508462499999997E-3</v>
      </c>
      <c r="J4" s="2">
        <f t="shared" si="2"/>
        <v>2.7178665719725832E-3</v>
      </c>
      <c r="K4">
        <f t="shared" si="3"/>
        <v>0.44475394079200303</v>
      </c>
      <c r="M4" s="1">
        <f t="shared" si="4"/>
        <v>3.5060595853956124E-4</v>
      </c>
      <c r="N4" s="1">
        <f t="shared" si="5"/>
        <v>2.3136099999999998E-3</v>
      </c>
    </row>
    <row r="5" spans="1:14">
      <c r="A5">
        <v>1.1924999999999999</v>
      </c>
      <c r="B5">
        <v>5.0999999999999997E-2</v>
      </c>
      <c r="C5">
        <v>0</v>
      </c>
      <c r="D5">
        <v>4.4000000000000004</v>
      </c>
      <c r="E5" s="1">
        <v>-6.8399999999999997E-3</v>
      </c>
      <c r="F5" s="1">
        <v>-7.7600000000000002E-2</v>
      </c>
      <c r="G5" s="2">
        <f t="shared" si="1"/>
        <v>2.1960465565631936E-3</v>
      </c>
      <c r="H5">
        <f t="shared" si="0"/>
        <v>1.5508462499999997E-3</v>
      </c>
      <c r="J5" s="2">
        <f t="shared" si="2"/>
        <v>2.542111747875813E-3</v>
      </c>
      <c r="K5">
        <f t="shared" si="3"/>
        <v>1.1575855440215304</v>
      </c>
      <c r="M5" s="1">
        <f t="shared" si="4"/>
        <v>5.2475815238743953E-4</v>
      </c>
      <c r="N5" s="1">
        <f t="shared" si="5"/>
        <v>6.0217600000000001E-3</v>
      </c>
    </row>
    <row r="6" spans="1:14">
      <c r="A6">
        <v>1.1924999999999999</v>
      </c>
      <c r="B6">
        <v>5.0999999999999997E-2</v>
      </c>
      <c r="C6">
        <v>0</v>
      </c>
      <c r="D6">
        <v>4.4000000000000004</v>
      </c>
      <c r="E6" s="1">
        <v>-9.7400000000000004E-3</v>
      </c>
      <c r="F6" s="1">
        <v>-8.6800000000000002E-2</v>
      </c>
      <c r="G6" s="2">
        <f t="shared" si="1"/>
        <v>2.927753505733302E-3</v>
      </c>
      <c r="H6">
        <f t="shared" si="0"/>
        <v>1.5508462499999997E-3</v>
      </c>
      <c r="J6" s="2">
        <f t="shared" si="2"/>
        <v>4.2403686222676042E-3</v>
      </c>
      <c r="K6">
        <f t="shared" si="3"/>
        <v>1.4483352556708962</v>
      </c>
      <c r="M6" s="1">
        <f t="shared" si="4"/>
        <v>7.4724333395521361E-4</v>
      </c>
      <c r="N6" s="1">
        <f t="shared" si="5"/>
        <v>7.5342400000000002E-3</v>
      </c>
    </row>
    <row r="7" spans="1:14">
      <c r="A7">
        <v>1.1924999999999999</v>
      </c>
      <c r="B7">
        <v>5.0999999999999997E-2</v>
      </c>
      <c r="C7">
        <v>0</v>
      </c>
      <c r="D7">
        <v>4.4000000000000004</v>
      </c>
      <c r="E7" s="1">
        <v>-1.26E-2</v>
      </c>
      <c r="F7" s="1">
        <v>-0.10199999999999999</v>
      </c>
      <c r="G7" s="2">
        <f t="shared" si="1"/>
        <v>2.5467421098856182E-3</v>
      </c>
      <c r="H7">
        <f t="shared" si="0"/>
        <v>1.5508462499999997E-3</v>
      </c>
      <c r="J7" s="2">
        <f t="shared" si="2"/>
        <v>5.0934842197712365E-3</v>
      </c>
      <c r="K7">
        <f t="shared" si="3"/>
        <v>2</v>
      </c>
      <c r="M7" s="1">
        <f t="shared" si="4"/>
        <v>9.6665975439791493E-4</v>
      </c>
      <c r="N7" s="1">
        <f t="shared" si="5"/>
        <v>1.0403999999999998E-2</v>
      </c>
    </row>
    <row r="8" spans="1:14">
      <c r="A8">
        <v>1.1924999999999999</v>
      </c>
      <c r="B8">
        <v>5.0999999999999997E-2</v>
      </c>
      <c r="C8">
        <v>0</v>
      </c>
      <c r="D8">
        <v>4.4000000000000004</v>
      </c>
      <c r="E8" s="1">
        <v>-1.6500000000000001E-2</v>
      </c>
      <c r="F8" s="1">
        <v>-0.129</v>
      </c>
      <c r="G8" s="2">
        <f t="shared" si="1"/>
        <v>1.5227824091726219E-3</v>
      </c>
      <c r="H8">
        <f t="shared" si="0"/>
        <v>1.5508462499999997E-3</v>
      </c>
      <c r="J8" s="2">
        <f t="shared" si="2"/>
        <v>4.8713229663670914E-3</v>
      </c>
      <c r="K8">
        <f t="shared" si="3"/>
        <v>3.1989619377162639</v>
      </c>
      <c r="M8" s="1">
        <f t="shared" si="4"/>
        <v>1.2658639640925078E-3</v>
      </c>
      <c r="N8" s="1">
        <f t="shared" si="5"/>
        <v>1.6641E-2</v>
      </c>
    </row>
    <row r="9" spans="1:14">
      <c r="A9">
        <v>1.1924999999999999</v>
      </c>
      <c r="B9">
        <v>5.0999999999999997E-2</v>
      </c>
      <c r="C9">
        <v>0</v>
      </c>
      <c r="D9">
        <v>4.4000000000000004</v>
      </c>
      <c r="E9" s="1">
        <v>-2.1299999999999999E-2</v>
      </c>
      <c r="F9" s="1">
        <v>-0.13400000000000001</v>
      </c>
      <c r="G9" s="2">
        <f t="shared" si="1"/>
        <v>2.430890150936079E-3</v>
      </c>
      <c r="H9">
        <f t="shared" si="0"/>
        <v>1.5508462499999997E-3</v>
      </c>
      <c r="J9" s="2">
        <f t="shared" si="2"/>
        <v>8.3908234429466069E-3</v>
      </c>
      <c r="K9">
        <f t="shared" si="3"/>
        <v>3.4517493271818545</v>
      </c>
      <c r="M9" s="1">
        <f t="shared" si="4"/>
        <v>1.6341152991012371E-3</v>
      </c>
      <c r="N9" s="1">
        <f t="shared" si="5"/>
        <v>1.7956000000000003E-2</v>
      </c>
    </row>
    <row r="10" spans="1:14">
      <c r="A10">
        <v>1.1924999999999999</v>
      </c>
      <c r="B10">
        <v>5.0999999999999997E-2</v>
      </c>
      <c r="C10">
        <v>0</v>
      </c>
      <c r="D10">
        <v>4.4000000000000004</v>
      </c>
      <c r="E10" s="1">
        <v>-2.5399999999999999E-2</v>
      </c>
      <c r="F10" s="1">
        <v>-0.14899999999999999</v>
      </c>
      <c r="G10" s="2">
        <f t="shared" si="1"/>
        <v>2.2343475879402293E-3</v>
      </c>
      <c r="H10">
        <f t="shared" si="0"/>
        <v>1.5508462499999997E-3</v>
      </c>
      <c r="J10" s="2">
        <f t="shared" si="2"/>
        <v>9.5357075739832837E-3</v>
      </c>
      <c r="K10">
        <f t="shared" si="3"/>
        <v>4.2677816224529037</v>
      </c>
      <c r="M10" s="1">
        <f t="shared" si="4"/>
        <v>1.9486633144211935E-3</v>
      </c>
      <c r="N10" s="1">
        <f t="shared" si="5"/>
        <v>2.2200999999999999E-2</v>
      </c>
    </row>
    <row r="11" spans="1:14">
      <c r="A11">
        <v>1.1924999999999999</v>
      </c>
      <c r="B11">
        <v>5.0999999999999997E-2</v>
      </c>
      <c r="C11">
        <v>0</v>
      </c>
      <c r="D11">
        <v>4.4000000000000004</v>
      </c>
      <c r="E11" s="1">
        <v>-3.1199999999999999E-2</v>
      </c>
      <c r="F11" s="1">
        <v>-0.17699999999999999</v>
      </c>
      <c r="G11" s="2">
        <f t="shared" si="1"/>
        <v>1.543096234346237E-3</v>
      </c>
      <c r="H11">
        <f t="shared" si="0"/>
        <v>1.5508462499999997E-3</v>
      </c>
      <c r="J11" s="2">
        <f t="shared" si="2"/>
        <v>9.2932837227668701E-3</v>
      </c>
      <c r="K11">
        <f t="shared" si="3"/>
        <v>6.0224913494809691</v>
      </c>
      <c r="M11" s="1">
        <f t="shared" si="4"/>
        <v>2.3936336775567417E-3</v>
      </c>
      <c r="N11" s="1">
        <f t="shared" si="5"/>
        <v>3.1328999999999996E-2</v>
      </c>
    </row>
    <row r="12" spans="1:14">
      <c r="A12">
        <v>1.1924999999999999</v>
      </c>
      <c r="B12">
        <v>5.0999999999999997E-2</v>
      </c>
      <c r="C12">
        <v>0</v>
      </c>
      <c r="D12">
        <v>4.4000000000000004</v>
      </c>
      <c r="E12" s="1">
        <v>-3.73E-2</v>
      </c>
      <c r="F12" s="1">
        <v>-0.187</v>
      </c>
      <c r="G12" s="2">
        <f t="shared" si="1"/>
        <v>1.8731979592380992E-3</v>
      </c>
      <c r="H12">
        <f t="shared" si="0"/>
        <v>1.5508462499999997E-3</v>
      </c>
      <c r="J12" s="2">
        <f t="shared" si="2"/>
        <v>1.2592052948211668E-2</v>
      </c>
      <c r="K12">
        <f t="shared" si="3"/>
        <v>6.7222222222222232</v>
      </c>
      <c r="M12" s="1">
        <f t="shared" si="4"/>
        <v>2.8616197491303356E-3</v>
      </c>
      <c r="N12" s="1">
        <f t="shared" si="5"/>
        <v>3.4969E-2</v>
      </c>
    </row>
    <row r="13" spans="1:14">
      <c r="A13">
        <v>1.1924999999999999</v>
      </c>
      <c r="B13">
        <v>5.0999999999999997E-2</v>
      </c>
      <c r="C13">
        <v>0</v>
      </c>
      <c r="D13">
        <v>4.4000000000000004</v>
      </c>
      <c r="E13" s="1">
        <v>-4.36E-2</v>
      </c>
      <c r="F13" s="1">
        <v>-0.19600000000000001</v>
      </c>
      <c r="G13" s="2">
        <f t="shared" si="1"/>
        <v>2.1916774841139637E-3</v>
      </c>
      <c r="H13">
        <f t="shared" si="0"/>
        <v>1.5508462499999997E-3</v>
      </c>
      <c r="J13" s="2">
        <f t="shared" si="2"/>
        <v>1.618521380809728E-2</v>
      </c>
      <c r="K13">
        <f t="shared" si="3"/>
        <v>7.3848519800076913</v>
      </c>
      <c r="M13" s="1">
        <f t="shared" si="4"/>
        <v>3.344949626329293E-3</v>
      </c>
      <c r="N13" s="1">
        <f t="shared" si="5"/>
        <v>3.8416000000000006E-2</v>
      </c>
    </row>
    <row r="14" spans="1:14">
      <c r="A14">
        <v>1.1924999999999999</v>
      </c>
      <c r="B14">
        <v>5.0999999999999997E-2</v>
      </c>
      <c r="C14">
        <v>0</v>
      </c>
      <c r="D14">
        <v>4.4000000000000004</v>
      </c>
      <c r="E14" s="1">
        <v>-5.0299999999999997E-2</v>
      </c>
      <c r="F14" s="1">
        <v>-0.21199999999999999</v>
      </c>
      <c r="G14" s="2">
        <f t="shared" si="1"/>
        <v>2.1181111536594261E-3</v>
      </c>
      <c r="H14">
        <f t="shared" si="0"/>
        <v>1.5508462499999997E-3</v>
      </c>
      <c r="J14" s="2">
        <f t="shared" si="2"/>
        <v>1.8299959186864525E-2</v>
      </c>
      <c r="K14">
        <f t="shared" si="3"/>
        <v>8.639753940792005</v>
      </c>
      <c r="M14" s="1">
        <f t="shared" si="4"/>
        <v>3.8589671147789776E-3</v>
      </c>
      <c r="N14" s="1">
        <f t="shared" si="5"/>
        <v>4.4943999999999998E-2</v>
      </c>
    </row>
    <row r="15" spans="1:14">
      <c r="A15">
        <v>1.1924999999999999</v>
      </c>
      <c r="B15">
        <v>5.0999999999999997E-2</v>
      </c>
      <c r="C15">
        <v>0</v>
      </c>
      <c r="D15">
        <v>4.4000000000000004</v>
      </c>
      <c r="E15" s="1">
        <v>-5.7799999999999997E-2</v>
      </c>
      <c r="F15" s="1">
        <v>-0.23699999999999999</v>
      </c>
      <c r="G15" s="2">
        <f t="shared" si="1"/>
        <v>1.6977307411091688E-3</v>
      </c>
      <c r="H15">
        <f t="shared" si="0"/>
        <v>1.5508462499999997E-3</v>
      </c>
      <c r="J15" s="2">
        <f t="shared" si="2"/>
        <v>1.8331379853395023E-2</v>
      </c>
      <c r="K15">
        <f t="shared" si="3"/>
        <v>10.797577854671282</v>
      </c>
      <c r="M15" s="1">
        <f t="shared" si="4"/>
        <v>4.4343598257301177E-3</v>
      </c>
      <c r="N15" s="1">
        <f t="shared" si="5"/>
        <v>5.6168999999999997E-2</v>
      </c>
    </row>
    <row r="16" spans="1:14">
      <c r="A16">
        <v>1.1924999999999999</v>
      </c>
      <c r="B16">
        <v>5.0999999999999997E-2</v>
      </c>
      <c r="C16">
        <v>0</v>
      </c>
      <c r="D16">
        <v>4.4000000000000004</v>
      </c>
      <c r="E16" s="1">
        <v>-6.6100000000000006E-2</v>
      </c>
      <c r="F16" s="1">
        <v>-0.254</v>
      </c>
      <c r="G16" s="2">
        <f t="shared" si="1"/>
        <v>1.6768112381284805E-3</v>
      </c>
      <c r="H16">
        <f t="shared" si="0"/>
        <v>1.5508462499999997E-3</v>
      </c>
      <c r="J16" s="2">
        <f t="shared" si="2"/>
        <v>2.0796069557688784E-2</v>
      </c>
      <c r="K16">
        <f t="shared" si="3"/>
        <v>12.402153018069974</v>
      </c>
      <c r="M16" s="1">
        <f t="shared" si="4"/>
        <v>5.0711277591827131E-3</v>
      </c>
      <c r="N16" s="1">
        <f t="shared" si="5"/>
        <v>6.4516000000000004E-2</v>
      </c>
    </row>
    <row r="17" spans="1:14">
      <c r="A17">
        <v>1.1924999999999999</v>
      </c>
      <c r="B17">
        <v>5.0999999999999997E-2</v>
      </c>
      <c r="C17">
        <v>0</v>
      </c>
      <c r="D17">
        <v>4.4000000000000004</v>
      </c>
      <c r="E17" s="1">
        <v>-7.4700000000000003E-2</v>
      </c>
      <c r="F17" s="1">
        <v>-0.26300000000000001</v>
      </c>
      <c r="G17" s="2">
        <f t="shared" si="1"/>
        <v>1.9352501802921073E-3</v>
      </c>
      <c r="H17">
        <f t="shared" si="0"/>
        <v>1.5508462499999997E-3</v>
      </c>
      <c r="J17" s="2">
        <f t="shared" si="2"/>
        <v>2.5732279838643748E-2</v>
      </c>
      <c r="K17">
        <f t="shared" si="3"/>
        <v>13.296616685890044</v>
      </c>
      <c r="M17" s="1">
        <f t="shared" si="4"/>
        <v>5.7309114010733533E-3</v>
      </c>
      <c r="N17" s="1">
        <f t="shared" si="5"/>
        <v>6.9169000000000008E-2</v>
      </c>
    </row>
    <row r="18" spans="1:14">
      <c r="A18">
        <v>1.1924999999999999</v>
      </c>
      <c r="B18">
        <v>5.0999999999999997E-2</v>
      </c>
      <c r="C18">
        <v>0</v>
      </c>
      <c r="D18">
        <v>4.4000000000000004</v>
      </c>
      <c r="E18" s="1">
        <v>-8.3699999999999997E-2</v>
      </c>
      <c r="F18" s="1">
        <v>-0.28100000000000003</v>
      </c>
      <c r="G18" s="2">
        <f t="shared" si="1"/>
        <v>1.8422193881077319E-3</v>
      </c>
      <c r="H18">
        <f t="shared" si="0"/>
        <v>1.5508462499999997E-3</v>
      </c>
      <c r="J18" s="2">
        <f t="shared" si="2"/>
        <v>2.796299213848033E-2</v>
      </c>
      <c r="K18">
        <f t="shared" si="3"/>
        <v>15.178969627066518</v>
      </c>
      <c r="M18" s="1">
        <f t="shared" si="4"/>
        <v>6.4213826542147204E-3</v>
      </c>
      <c r="N18" s="1">
        <f t="shared" si="5"/>
        <v>7.8961000000000017E-2</v>
      </c>
    </row>
    <row r="19" spans="1:14">
      <c r="A19">
        <v>1.1924999999999999</v>
      </c>
      <c r="B19">
        <v>5.0999999999999997E-2</v>
      </c>
      <c r="C19">
        <v>0</v>
      </c>
      <c r="D19">
        <v>4.4000000000000004</v>
      </c>
      <c r="E19" s="1">
        <v>-9.35E-2</v>
      </c>
      <c r="F19" s="1">
        <v>-0.29599999999999999</v>
      </c>
      <c r="G19" s="2">
        <f t="shared" si="1"/>
        <v>1.8755189620625137E-3</v>
      </c>
      <c r="H19">
        <f t="shared" si="0"/>
        <v>1.5508462499999997E-3</v>
      </c>
      <c r="J19" s="2">
        <f t="shared" si="2"/>
        <v>3.1588902226080198E-2</v>
      </c>
      <c r="K19">
        <f t="shared" si="3"/>
        <v>16.842752787389465</v>
      </c>
      <c r="M19" s="1">
        <f t="shared" si="4"/>
        <v>7.1732291298575437E-3</v>
      </c>
      <c r="N19" s="1">
        <f t="shared" si="5"/>
        <v>8.7615999999999986E-2</v>
      </c>
    </row>
    <row r="20" spans="1:14">
      <c r="A20">
        <v>1.1924999999999999</v>
      </c>
      <c r="B20">
        <v>5.0999999999999997E-2</v>
      </c>
      <c r="C20">
        <v>0</v>
      </c>
      <c r="D20">
        <v>4.4000000000000004</v>
      </c>
      <c r="E20" s="1">
        <v>-0.10299999999999999</v>
      </c>
      <c r="F20" s="1">
        <v>-0.307</v>
      </c>
      <c r="G20" s="2">
        <f t="shared" si="1"/>
        <v>1.9953514408213549E-3</v>
      </c>
      <c r="H20">
        <f t="shared" si="0"/>
        <v>1.5508462499999997E-3</v>
      </c>
      <c r="J20" s="2">
        <f t="shared" si="2"/>
        <v>3.6151456737018819E-2</v>
      </c>
      <c r="K20">
        <f t="shared" si="3"/>
        <v>18.117839292579777</v>
      </c>
      <c r="M20" s="1">
        <f t="shared" si="4"/>
        <v>7.9020598970623197E-3</v>
      </c>
      <c r="N20" s="1">
        <f t="shared" si="5"/>
        <v>9.4248999999999999E-2</v>
      </c>
    </row>
    <row r="21" spans="1:14">
      <c r="A21">
        <v>1.1924999999999999</v>
      </c>
      <c r="B21">
        <v>5.0999999999999997E-2</v>
      </c>
      <c r="C21">
        <v>0</v>
      </c>
      <c r="D21">
        <v>4.4000000000000004</v>
      </c>
      <c r="E21" s="1">
        <v>-0.114</v>
      </c>
      <c r="F21" s="1">
        <v>-0.32900000000000001</v>
      </c>
      <c r="G21" s="2">
        <f t="shared" si="1"/>
        <v>1.8104500247441626E-3</v>
      </c>
      <c r="H21">
        <f t="shared" si="0"/>
        <v>1.5508462499999997E-3</v>
      </c>
      <c r="J21" s="2">
        <f t="shared" si="2"/>
        <v>3.7671072881263548E-2</v>
      </c>
      <c r="K21">
        <f t="shared" si="3"/>
        <v>20.807574009996163</v>
      </c>
      <c r="M21" s="1">
        <f t="shared" si="4"/>
        <v>8.7459692064573262E-3</v>
      </c>
      <c r="N21" s="1">
        <f t="shared" si="5"/>
        <v>0.108241</v>
      </c>
    </row>
    <row r="22" spans="1:14">
      <c r="A22">
        <v>1.1924999999999999</v>
      </c>
      <c r="B22">
        <v>5.0999999999999997E-2</v>
      </c>
      <c r="C22">
        <v>0</v>
      </c>
      <c r="D22">
        <v>4.4000000000000004</v>
      </c>
      <c r="E22" s="1">
        <v>-0.125</v>
      </c>
      <c r="F22" s="1">
        <v>-0.32900000000000001</v>
      </c>
      <c r="G22" s="2">
        <f t="shared" si="1"/>
        <v>2.2844286894124588E-3</v>
      </c>
      <c r="H22">
        <f t="shared" si="0"/>
        <v>1.5508462499999997E-3</v>
      </c>
      <c r="J22" s="2">
        <f t="shared" si="2"/>
        <v>4.7533419025508269E-2</v>
      </c>
      <c r="K22">
        <f t="shared" si="3"/>
        <v>20.807574009996163</v>
      </c>
      <c r="M22" s="1">
        <f t="shared" si="4"/>
        <v>9.5898785158523309E-3</v>
      </c>
      <c r="N22" s="1">
        <f t="shared" si="5"/>
        <v>0.108241</v>
      </c>
    </row>
    <row r="23" spans="1:14">
      <c r="A23">
        <v>1.1924999999999999</v>
      </c>
      <c r="B23">
        <v>5.0999999999999997E-2</v>
      </c>
      <c r="C23">
        <v>0</v>
      </c>
      <c r="D23">
        <v>4.4000000000000004</v>
      </c>
      <c r="E23" s="1">
        <v>-0.13600000000000001</v>
      </c>
      <c r="F23" s="1">
        <v>-0.34599999999999997</v>
      </c>
      <c r="G23" s="2">
        <f t="shared" si="1"/>
        <v>2.1967059455340575E-3</v>
      </c>
      <c r="H23">
        <f t="shared" si="0"/>
        <v>1.5508462499999997E-3</v>
      </c>
      <c r="J23" s="2">
        <f t="shared" si="2"/>
        <v>5.0553796419753022E-2</v>
      </c>
      <c r="K23">
        <f t="shared" si="3"/>
        <v>23.01345636293733</v>
      </c>
      <c r="M23" s="1">
        <f t="shared" si="4"/>
        <v>1.0433787825247337E-2</v>
      </c>
      <c r="N23" s="1">
        <f t="shared" si="5"/>
        <v>0.11971599999999999</v>
      </c>
    </row>
    <row r="24" spans="1:14">
      <c r="A24">
        <v>1.1924999999999999</v>
      </c>
      <c r="B24">
        <v>5.0999999999999997E-2</v>
      </c>
      <c r="C24">
        <v>0</v>
      </c>
      <c r="D24">
        <v>4.4000000000000004</v>
      </c>
      <c r="E24" s="1">
        <v>-0.14799999999999999</v>
      </c>
      <c r="F24" s="1">
        <v>-0.38400000000000001</v>
      </c>
      <c r="G24" s="2">
        <f t="shared" si="1"/>
        <v>1.5795072212539452E-3</v>
      </c>
      <c r="H24">
        <f t="shared" si="0"/>
        <v>1.5508462499999997E-3</v>
      </c>
      <c r="J24" s="2">
        <f t="shared" si="2"/>
        <v>4.4772744486201804E-2</v>
      </c>
      <c r="K24">
        <f t="shared" si="3"/>
        <v>28.346020761245679</v>
      </c>
      <c r="M24" s="1">
        <f t="shared" si="4"/>
        <v>1.135441616276916E-2</v>
      </c>
      <c r="N24" s="1">
        <f t="shared" si="5"/>
        <v>0.147456</v>
      </c>
    </row>
    <row r="25" spans="1:14">
      <c r="A25">
        <v>1.1924999999999999</v>
      </c>
      <c r="B25">
        <v>5.0999999999999997E-2</v>
      </c>
      <c r="C25">
        <v>0</v>
      </c>
      <c r="D25">
        <v>4.4000000000000004</v>
      </c>
      <c r="E25" s="1">
        <v>-0.161</v>
      </c>
      <c r="F25" s="1">
        <v>-0.39500000000000002</v>
      </c>
      <c r="G25" s="2">
        <f t="shared" si="1"/>
        <v>1.7110163417765993E-3</v>
      </c>
      <c r="H25">
        <f t="shared" si="0"/>
        <v>1.5508462499999997E-3</v>
      </c>
      <c r="J25" s="2">
        <f t="shared" si="2"/>
        <v>5.1318978224854664E-2</v>
      </c>
      <c r="K25">
        <f t="shared" si="3"/>
        <v>29.993271818531341</v>
      </c>
      <c r="M25" s="1">
        <f t="shared" si="4"/>
        <v>1.2351763528417803E-2</v>
      </c>
      <c r="N25" s="1">
        <f t="shared" si="5"/>
        <v>0.15602500000000002</v>
      </c>
    </row>
    <row r="26" spans="1:14">
      <c r="A26">
        <v>1.1924999999999999</v>
      </c>
      <c r="B26">
        <v>5.0999999999999997E-2</v>
      </c>
      <c r="C26">
        <v>0</v>
      </c>
      <c r="D26">
        <v>4.4000000000000004</v>
      </c>
      <c r="E26" s="1">
        <v>-0.17499999999999999</v>
      </c>
      <c r="F26" s="1">
        <v>-0.40300000000000002</v>
      </c>
      <c r="G26" s="2">
        <f t="shared" si="1"/>
        <v>1.9238836757567101E-3</v>
      </c>
      <c r="H26">
        <f t="shared" si="0"/>
        <v>1.5508462499999997E-3</v>
      </c>
      <c r="J26" s="2">
        <f t="shared" si="2"/>
        <v>6.0064595135711579E-2</v>
      </c>
      <c r="K26">
        <f t="shared" si="3"/>
        <v>31.220492118416004</v>
      </c>
      <c r="M26" s="1">
        <f t="shared" si="4"/>
        <v>1.3425829922193263E-2</v>
      </c>
      <c r="N26" s="1">
        <f t="shared" si="5"/>
        <v>0.16240900000000003</v>
      </c>
    </row>
    <row r="27" spans="1:14">
      <c r="A27">
        <v>1.1924999999999999</v>
      </c>
      <c r="B27">
        <v>5.0999999999999997E-2</v>
      </c>
      <c r="C27">
        <v>0</v>
      </c>
      <c r="D27">
        <v>4.4000000000000004</v>
      </c>
      <c r="E27" s="1">
        <v>-0.188</v>
      </c>
      <c r="F27" s="1">
        <v>-0.41899999999999998</v>
      </c>
      <c r="G27" s="2">
        <f t="shared" si="1"/>
        <v>1.8927579307303096E-3</v>
      </c>
      <c r="H27">
        <f t="shared" si="0"/>
        <v>1.5508462499999997E-3</v>
      </c>
      <c r="J27" s="2">
        <f t="shared" si="2"/>
        <v>6.3878215124364465E-2</v>
      </c>
      <c r="K27">
        <f t="shared" si="3"/>
        <v>33.748750480584398</v>
      </c>
      <c r="M27" s="1">
        <f t="shared" si="4"/>
        <v>1.4423177287841905E-2</v>
      </c>
      <c r="N27" s="1">
        <f t="shared" si="5"/>
        <v>0.17556099999999999</v>
      </c>
    </row>
    <row r="28" spans="1:14">
      <c r="A28">
        <v>1.1924999999999999</v>
      </c>
      <c r="B28">
        <v>5.0999999999999997E-2</v>
      </c>
      <c r="C28">
        <v>0</v>
      </c>
      <c r="D28">
        <v>4.4000000000000004</v>
      </c>
      <c r="E28" s="1">
        <v>-0.20300000000000001</v>
      </c>
      <c r="F28" s="1">
        <v>-0.44</v>
      </c>
      <c r="G28" s="2">
        <f t="shared" si="1"/>
        <v>1.7887548621334051E-3</v>
      </c>
      <c r="H28">
        <f t="shared" si="0"/>
        <v>1.5508462499999997E-3</v>
      </c>
      <c r="J28" s="2">
        <f t="shared" si="2"/>
        <v>6.657111520742548E-2</v>
      </c>
      <c r="K28">
        <f t="shared" si="3"/>
        <v>37.216455209534807</v>
      </c>
      <c r="M28" s="1">
        <f t="shared" si="4"/>
        <v>1.5573962709744187E-2</v>
      </c>
      <c r="N28" s="1">
        <f t="shared" si="5"/>
        <v>0.19359999999999999</v>
      </c>
    </row>
    <row r="29" spans="1:14">
      <c r="A29">
        <v>1.1924999999999999</v>
      </c>
      <c r="B29">
        <v>5.0999999999999997E-2</v>
      </c>
      <c r="C29">
        <v>0</v>
      </c>
      <c r="D29">
        <v>4.4000000000000004</v>
      </c>
      <c r="E29" s="1">
        <v>-0.218</v>
      </c>
      <c r="F29" s="1">
        <v>-0.46500000000000002</v>
      </c>
      <c r="G29" s="2">
        <f t="shared" si="1"/>
        <v>1.6005875626597765E-3</v>
      </c>
      <c r="H29">
        <f t="shared" si="0"/>
        <v>1.5508462499999997E-3</v>
      </c>
      <c r="J29" s="2">
        <f t="shared" si="2"/>
        <v>6.6529612790486414E-2</v>
      </c>
      <c r="K29">
        <f t="shared" si="3"/>
        <v>41.565743944636694</v>
      </c>
      <c r="M29" s="1">
        <f t="shared" si="4"/>
        <v>1.6724748131646466E-2</v>
      </c>
      <c r="N29" s="1">
        <f t="shared" si="5"/>
        <v>0.21622500000000003</v>
      </c>
    </row>
    <row r="30" spans="1:14">
      <c r="A30">
        <v>1.1924999999999999</v>
      </c>
      <c r="B30">
        <v>5.0999999999999997E-2</v>
      </c>
      <c r="C30">
        <v>0</v>
      </c>
      <c r="D30">
        <v>4.4000000000000004</v>
      </c>
      <c r="E30" s="1">
        <v>-0.23400000000000001</v>
      </c>
      <c r="F30" s="1">
        <v>-0.45600000000000002</v>
      </c>
      <c r="G30" s="2">
        <f t="shared" ref="G30:G41" si="6">(A30*9.8*ABS(E30)*SIN(RADIANS(D30))-0.5*A30*ABS(F30)^2)/(0.5*(ABS(F30)/B30)^2)</f>
        <v>2.1469147490453763E-3</v>
      </c>
      <c r="H30">
        <f t="shared" ref="H30:H41" si="7">0.5*A30*(POWER(B30,2)+POWER(C30,2))</f>
        <v>1.5508462499999997E-3</v>
      </c>
      <c r="J30" s="2">
        <f t="shared" ref="J30:J41" si="8">A30*9.8*ABS(E30)*SIN(RADIANS(D30))-A30*ABS(F30)^2/2</f>
        <v>8.581715979575151E-2</v>
      </c>
      <c r="K30">
        <f t="shared" ref="K30:K41" si="9">(ABS(F30)/B30)^2/2</f>
        <v>39.972318339100347</v>
      </c>
      <c r="M30" s="1">
        <f t="shared" ref="M30:M41" si="10">ABS(E30)*SIN(RADIANS(D30))</f>
        <v>1.7952252581675564E-2</v>
      </c>
      <c r="N30" s="1">
        <f t="shared" ref="N30:N41" si="11">ABS(F30)^2</f>
        <v>0.20793600000000001</v>
      </c>
    </row>
    <row r="31" spans="1:14">
      <c r="A31">
        <v>1.1924999999999999</v>
      </c>
      <c r="B31">
        <v>5.0999999999999997E-2</v>
      </c>
      <c r="C31">
        <v>0</v>
      </c>
      <c r="D31">
        <v>4.4000000000000004</v>
      </c>
      <c r="E31" s="1">
        <v>-0.248</v>
      </c>
      <c r="F31" s="1">
        <v>-0.47</v>
      </c>
      <c r="G31" s="2">
        <f t="shared" si="6"/>
        <v>2.1344790754992179E-3</v>
      </c>
      <c r="H31">
        <f t="shared" si="7"/>
        <v>1.5508462499999997E-3</v>
      </c>
      <c r="J31" s="2">
        <f t="shared" si="8"/>
        <v>9.0639451706608448E-2</v>
      </c>
      <c r="K31">
        <f t="shared" si="9"/>
        <v>42.464436755094191</v>
      </c>
      <c r="M31" s="1">
        <f t="shared" si="10"/>
        <v>1.9026318975451026E-2</v>
      </c>
      <c r="N31" s="1">
        <f t="shared" si="11"/>
        <v>0.22089999999999999</v>
      </c>
    </row>
    <row r="32" spans="1:14">
      <c r="A32">
        <v>1.1924999999999999</v>
      </c>
      <c r="B32">
        <v>5.0999999999999997E-2</v>
      </c>
      <c r="C32">
        <v>0</v>
      </c>
      <c r="D32">
        <v>4.4000000000000004</v>
      </c>
      <c r="E32" s="1">
        <v>-0.26500000000000001</v>
      </c>
      <c r="F32" s="1">
        <v>-0.504</v>
      </c>
      <c r="G32" s="2">
        <f t="shared" si="6"/>
        <v>1.7639781056546496E-3</v>
      </c>
      <c r="H32">
        <f t="shared" si="7"/>
        <v>1.5508462499999997E-3</v>
      </c>
      <c r="J32" s="2">
        <f t="shared" si="8"/>
        <v>8.6135844384077564E-2</v>
      </c>
      <c r="K32">
        <f t="shared" si="9"/>
        <v>48.830449826989621</v>
      </c>
      <c r="M32" s="1">
        <f t="shared" si="10"/>
        <v>2.0330542453606944E-2</v>
      </c>
      <c r="N32" s="1">
        <f t="shared" si="11"/>
        <v>0.25401600000000002</v>
      </c>
    </row>
    <row r="33" spans="1:14">
      <c r="A33">
        <v>1.1924999999999999</v>
      </c>
      <c r="B33">
        <v>5.0999999999999997E-2</v>
      </c>
      <c r="C33">
        <v>0</v>
      </c>
      <c r="D33">
        <v>4.4000000000000004</v>
      </c>
      <c r="E33" s="1">
        <v>-0.28199999999999997</v>
      </c>
      <c r="F33" s="1">
        <v>-0.52500000000000002</v>
      </c>
      <c r="G33" s="2">
        <f t="shared" si="6"/>
        <v>1.6701753207860881E-3</v>
      </c>
      <c r="H33">
        <f t="shared" si="7"/>
        <v>1.5508462499999997E-3</v>
      </c>
      <c r="J33" s="2">
        <f t="shared" si="8"/>
        <v>8.849328581154664E-2</v>
      </c>
      <c r="K33">
        <f t="shared" si="9"/>
        <v>52.984429065743953</v>
      </c>
      <c r="M33" s="1">
        <f t="shared" si="10"/>
        <v>2.1634765931762858E-2</v>
      </c>
      <c r="N33" s="1">
        <f t="shared" si="11"/>
        <v>0.27562500000000001</v>
      </c>
    </row>
    <row r="34" spans="1:14">
      <c r="A34">
        <v>1.1924999999999999</v>
      </c>
      <c r="B34">
        <v>5.0999999999999997E-2</v>
      </c>
      <c r="C34">
        <v>0</v>
      </c>
      <c r="D34">
        <v>4.4000000000000004</v>
      </c>
      <c r="E34" s="1">
        <v>-0.3</v>
      </c>
      <c r="F34" s="1">
        <v>-0.51900000000000002</v>
      </c>
      <c r="G34" s="2">
        <f t="shared" si="6"/>
        <v>2.0928157799353485E-3</v>
      </c>
      <c r="H34">
        <f t="shared" si="7"/>
        <v>1.5508462499999997E-3</v>
      </c>
      <c r="J34" s="2">
        <f t="shared" si="8"/>
        <v>0.10836658041121983</v>
      </c>
      <c r="K34">
        <f t="shared" si="9"/>
        <v>51.78027681660901</v>
      </c>
      <c r="M34" s="1">
        <f t="shared" si="10"/>
        <v>2.3015708438045592E-2</v>
      </c>
      <c r="N34" s="1">
        <f t="shared" si="11"/>
        <v>0.26936100000000002</v>
      </c>
    </row>
    <row r="35" spans="1:14">
      <c r="A35">
        <v>1.1924999999999999</v>
      </c>
      <c r="B35">
        <v>5.0999999999999997E-2</v>
      </c>
      <c r="C35">
        <v>0</v>
      </c>
      <c r="D35">
        <v>4.4000000000000004</v>
      </c>
      <c r="E35" s="1">
        <v>-0.316</v>
      </c>
      <c r="F35" s="1">
        <v>-0.503</v>
      </c>
      <c r="G35" s="2">
        <f t="shared" si="6"/>
        <v>2.7234830280664108E-3</v>
      </c>
      <c r="H35">
        <f t="shared" si="7"/>
        <v>1.5508462499999997E-3</v>
      </c>
      <c r="J35" s="2">
        <f t="shared" si="8"/>
        <v>0.13246169116648493</v>
      </c>
      <c r="K35">
        <f t="shared" si="9"/>
        <v>48.636870434448291</v>
      </c>
      <c r="M35" s="1">
        <f t="shared" si="10"/>
        <v>2.4243212888074694E-2</v>
      </c>
      <c r="N35" s="1">
        <f t="shared" si="11"/>
        <v>0.25300899999999998</v>
      </c>
    </row>
    <row r="36" spans="1:14">
      <c r="A36">
        <v>1.1924999999999999</v>
      </c>
      <c r="B36">
        <v>5.0999999999999997E-2</v>
      </c>
      <c r="C36">
        <v>0</v>
      </c>
      <c r="D36">
        <v>4.4000000000000004</v>
      </c>
      <c r="E36" s="1">
        <v>-0.33300000000000002</v>
      </c>
      <c r="F36" s="1">
        <v>-0.54500000000000004</v>
      </c>
      <c r="G36" s="2">
        <f t="shared" si="6"/>
        <v>2.1271930103737022E-3</v>
      </c>
      <c r="H36">
        <f t="shared" si="7"/>
        <v>1.5508462499999997E-3</v>
      </c>
      <c r="J36" s="2">
        <f t="shared" si="8"/>
        <v>0.12145895884395408</v>
      </c>
      <c r="K36">
        <f t="shared" si="9"/>
        <v>57.098231449442537</v>
      </c>
      <c r="M36" s="1">
        <f t="shared" si="10"/>
        <v>2.5547436366230612E-2</v>
      </c>
      <c r="N36" s="1">
        <f t="shared" si="11"/>
        <v>0.29702500000000004</v>
      </c>
    </row>
    <row r="37" spans="1:14">
      <c r="A37">
        <v>1.1924999999999999</v>
      </c>
      <c r="B37">
        <v>5.0999999999999997E-2</v>
      </c>
      <c r="C37">
        <v>0</v>
      </c>
      <c r="D37">
        <v>4.4000000000000004</v>
      </c>
      <c r="E37" s="1">
        <v>-0.35299999999999998</v>
      </c>
      <c r="F37" s="1">
        <v>-0.59</v>
      </c>
      <c r="G37" s="2">
        <f t="shared" si="6"/>
        <v>1.6279529516083314E-3</v>
      </c>
      <c r="H37">
        <f t="shared" si="7"/>
        <v>1.5508462499999997E-3</v>
      </c>
      <c r="J37" s="2">
        <f t="shared" si="8"/>
        <v>0.10893702853803541</v>
      </c>
      <c r="K37">
        <f t="shared" si="9"/>
        <v>66.916570549788545</v>
      </c>
      <c r="M37" s="1">
        <f t="shared" si="10"/>
        <v>2.7081816928766982E-2</v>
      </c>
      <c r="N37" s="1">
        <f t="shared" si="11"/>
        <v>0.34809999999999997</v>
      </c>
    </row>
    <row r="38" spans="1:14">
      <c r="A38">
        <v>1.1924999999999999</v>
      </c>
      <c r="B38">
        <v>5.0999999999999997E-2</v>
      </c>
      <c r="C38">
        <v>0</v>
      </c>
      <c r="D38">
        <v>4.4000000000000004</v>
      </c>
      <c r="E38" s="1">
        <v>-0.373</v>
      </c>
      <c r="F38" s="1">
        <v>-0.58899999999999997</v>
      </c>
      <c r="G38" s="2">
        <f t="shared" si="6"/>
        <v>1.9129057649968479E-3</v>
      </c>
      <c r="H38">
        <f t="shared" si="7"/>
        <v>1.5508462499999997E-3</v>
      </c>
      <c r="J38" s="2">
        <f t="shared" si="8"/>
        <v>0.12757154573211676</v>
      </c>
      <c r="K38">
        <f t="shared" si="9"/>
        <v>66.689926951172623</v>
      </c>
      <c r="M38" s="1">
        <f t="shared" si="10"/>
        <v>2.8616197491303355E-2</v>
      </c>
      <c r="N38" s="1">
        <f t="shared" si="11"/>
        <v>0.34692099999999998</v>
      </c>
    </row>
    <row r="39" spans="1:14">
      <c r="A39">
        <v>1.1924999999999999</v>
      </c>
      <c r="B39">
        <v>5.0999999999999997E-2</v>
      </c>
      <c r="C39">
        <v>0</v>
      </c>
      <c r="D39">
        <v>4.4000000000000004</v>
      </c>
      <c r="E39" s="1">
        <v>-0.39200000000000002</v>
      </c>
      <c r="F39" s="1">
        <v>-0.57799999999999996</v>
      </c>
      <c r="G39" s="2">
        <f t="shared" si="6"/>
        <v>2.3708393019653043E-3</v>
      </c>
      <c r="H39">
        <f t="shared" si="7"/>
        <v>1.5508462499999997E-3</v>
      </c>
      <c r="J39" s="2">
        <f t="shared" si="8"/>
        <v>0.152260568503994</v>
      </c>
      <c r="K39">
        <f t="shared" si="9"/>
        <v>64.222222222222229</v>
      </c>
      <c r="M39" s="1">
        <f t="shared" si="10"/>
        <v>3.0073859025712912E-2</v>
      </c>
      <c r="N39" s="1">
        <f t="shared" si="11"/>
        <v>0.33408399999999994</v>
      </c>
    </row>
    <row r="40" spans="1:14">
      <c r="A40">
        <v>1.1924999999999999</v>
      </c>
      <c r="B40">
        <v>5.0999999999999997E-2</v>
      </c>
      <c r="C40">
        <v>0</v>
      </c>
      <c r="D40">
        <v>4.4000000000000004</v>
      </c>
      <c r="E40" s="1">
        <v>-0.41099999999999998</v>
      </c>
      <c r="F40" s="1">
        <v>-0.61099999999999999</v>
      </c>
      <c r="G40" s="2">
        <f t="shared" si="6"/>
        <v>2.0330338731871021E-3</v>
      </c>
      <c r="H40">
        <f t="shared" si="7"/>
        <v>1.5508462499999997E-3</v>
      </c>
      <c r="J40" s="2">
        <f t="shared" si="8"/>
        <v>0.14590046877587123</v>
      </c>
      <c r="K40">
        <f t="shared" si="9"/>
        <v>71.764898116109194</v>
      </c>
      <c r="M40" s="1">
        <f t="shared" si="10"/>
        <v>3.1531520560122463E-2</v>
      </c>
      <c r="N40" s="1">
        <f t="shared" si="11"/>
        <v>0.37332099999999996</v>
      </c>
    </row>
    <row r="41" spans="1:14">
      <c r="A41">
        <v>1.1924999999999999</v>
      </c>
      <c r="B41">
        <v>5.0999999999999997E-2</v>
      </c>
      <c r="C41">
        <v>0</v>
      </c>
      <c r="D41">
        <v>4.4000000000000004</v>
      </c>
      <c r="E41" s="1">
        <v>-0.44600000000000001</v>
      </c>
      <c r="F41" s="1">
        <v>-0.64100000000000001</v>
      </c>
      <c r="G41" s="2">
        <f t="shared" si="6"/>
        <v>1.9609435055351204E-3</v>
      </c>
      <c r="H41">
        <f t="shared" si="7"/>
        <v>1.5508462499999997E-3</v>
      </c>
      <c r="J41" s="2">
        <f t="shared" si="8"/>
        <v>0.15488551105301349</v>
      </c>
      <c r="K41">
        <f t="shared" si="9"/>
        <v>78.98519800076896</v>
      </c>
      <c r="M41" s="1">
        <f t="shared" si="10"/>
        <v>3.4216686544561115E-2</v>
      </c>
      <c r="N41" s="1">
        <f t="shared" si="11"/>
        <v>0.410881</v>
      </c>
    </row>
    <row r="42" spans="1:14">
      <c r="E42" s="1"/>
      <c r="F42" s="1"/>
      <c r="G42" s="2"/>
      <c r="J42" s="2"/>
      <c r="M42" s="1"/>
      <c r="N42" s="1"/>
    </row>
    <row r="43" spans="1:14" s="5" customFormat="1">
      <c r="A43" s="5" t="s">
        <v>16</v>
      </c>
      <c r="B43" s="5" t="s">
        <v>22</v>
      </c>
      <c r="C43" s="5" t="s">
        <v>23</v>
      </c>
      <c r="D43" s="5" t="s">
        <v>17</v>
      </c>
      <c r="E43" s="5" t="s">
        <v>18</v>
      </c>
      <c r="F43" s="5" t="s">
        <v>19</v>
      </c>
      <c r="G43" s="5" t="s">
        <v>15</v>
      </c>
      <c r="H43" s="5" t="s">
        <v>20</v>
      </c>
      <c r="J43" s="5" t="s">
        <v>14</v>
      </c>
      <c r="K43" s="5" t="s">
        <v>21</v>
      </c>
      <c r="M43" s="5" t="s">
        <v>24</v>
      </c>
      <c r="N43" s="5" t="s">
        <v>25</v>
      </c>
    </row>
    <row r="44" spans="1:14">
      <c r="A44" s="4">
        <v>1.0449999999999999</v>
      </c>
      <c r="B44" s="3">
        <v>3.3500000000000002E-2</v>
      </c>
      <c r="C44">
        <v>0</v>
      </c>
      <c r="D44">
        <v>4.4000000000000004</v>
      </c>
      <c r="E44" s="1">
        <v>-7.484331407E-4</v>
      </c>
      <c r="F44" s="1">
        <v>-1.966006885E-2</v>
      </c>
      <c r="G44" s="2">
        <f t="shared" ref="G44:G81" si="12">(A44*9.8*ABS(E44)*SIN(RADIANS(D44))-0.5*A44*ABS(F44)^2)/(0.5*(ABS(F44)/B44)^2)</f>
        <v>2.2419130140241394E-3</v>
      </c>
      <c r="H44">
        <f t="shared" ref="H44:H81" si="13">0.5*A44*(POWER(B44,2)+POWER(C44,2))</f>
        <v>5.8637562500000009E-4</v>
      </c>
      <c r="J44" s="2">
        <f t="shared" ref="J44:J81" si="14">A44*9.8*ABS(E44)*SIN(RADIANS(D44))-A44*ABS(F44)^2/2</f>
        <v>3.8607281044354328E-4</v>
      </c>
      <c r="K44">
        <f t="shared" ref="K44:K81" si="15">(ABS(F44)/B44)^2/2</f>
        <v>0.17220686441824024</v>
      </c>
      <c r="M44" s="1">
        <f t="shared" si="4"/>
        <v>5.7419063172406515E-5</v>
      </c>
      <c r="N44" s="1">
        <f t="shared" si="5"/>
        <v>3.8651830718674032E-4</v>
      </c>
    </row>
    <row r="45" spans="1:14">
      <c r="A45" s="4">
        <v>1.0449999999999999</v>
      </c>
      <c r="B45" s="3">
        <v>3.3500000000000002E-2</v>
      </c>
      <c r="C45">
        <v>0</v>
      </c>
      <c r="D45">
        <v>4.4000000000000004</v>
      </c>
      <c r="E45" s="1">
        <v>-1.459792355E-3</v>
      </c>
      <c r="F45" s="1">
        <v>-2.264367565E-2</v>
      </c>
      <c r="G45" s="2">
        <f t="shared" si="12"/>
        <v>3.8479259834107533E-3</v>
      </c>
      <c r="H45">
        <f t="shared" si="13"/>
        <v>5.8637562500000009E-4</v>
      </c>
      <c r="J45" s="2">
        <f t="shared" si="14"/>
        <v>8.7902444092714978E-4</v>
      </c>
      <c r="K45">
        <f t="shared" si="15"/>
        <v>0.22844109910554816</v>
      </c>
      <c r="M45" s="1">
        <f t="shared" si="4"/>
        <v>1.1199385074255984E-4</v>
      </c>
      <c r="N45" s="1">
        <f t="shared" si="5"/>
        <v>5.1273604694240295E-4</v>
      </c>
    </row>
    <row r="46" spans="1:14">
      <c r="A46" s="4">
        <v>1.0449999999999999</v>
      </c>
      <c r="B46" s="3">
        <v>3.3500000000000002E-2</v>
      </c>
      <c r="C46">
        <v>0</v>
      </c>
      <c r="D46">
        <v>4.4000000000000004</v>
      </c>
      <c r="E46" s="1">
        <v>-2.258011518E-3</v>
      </c>
      <c r="F46" s="1">
        <v>-2.919703194E-2</v>
      </c>
      <c r="G46" s="2">
        <f t="shared" si="12"/>
        <v>3.4982911711286279E-3</v>
      </c>
      <c r="H46">
        <f t="shared" si="13"/>
        <v>5.8637562500000009E-4</v>
      </c>
      <c r="J46" s="2">
        <f t="shared" si="14"/>
        <v>1.3286596746287531E-3</v>
      </c>
      <c r="K46">
        <f t="shared" si="15"/>
        <v>0.37980248345082646</v>
      </c>
      <c r="M46" s="1">
        <f t="shared" si="4"/>
        <v>1.7323244916012248E-4</v>
      </c>
      <c r="N46" s="1">
        <f t="shared" si="5"/>
        <v>8.524666741053801E-4</v>
      </c>
    </row>
    <row r="47" spans="1:14">
      <c r="A47" s="4">
        <v>1.0449999999999999</v>
      </c>
      <c r="B47" s="3">
        <v>3.3500000000000002E-2</v>
      </c>
      <c r="C47">
        <v>0</v>
      </c>
      <c r="D47">
        <v>4.4000000000000004</v>
      </c>
      <c r="E47" s="1">
        <v>-3.4062611510000001E-3</v>
      </c>
      <c r="F47" s="1">
        <v>-3.856452095E-2</v>
      </c>
      <c r="G47" s="2">
        <f t="shared" si="12"/>
        <v>2.8661862054272544E-3</v>
      </c>
      <c r="H47">
        <f t="shared" si="13"/>
        <v>5.8637562500000009E-4</v>
      </c>
      <c r="J47" s="2">
        <f t="shared" si="14"/>
        <v>1.8991561471020319E-3</v>
      </c>
      <c r="K47">
        <f t="shared" si="15"/>
        <v>0.66260738520961859</v>
      </c>
      <c r="M47" s="1">
        <f t="shared" ref="M47:M81" si="16">ABS(E47)*SIN(RADIANS(D47))</f>
        <v>2.6132504505085868E-4</v>
      </c>
      <c r="N47" s="1">
        <f t="shared" ref="N47:N81" si="17">ABS(F47)^2</f>
        <v>1.4872222761029888E-3</v>
      </c>
    </row>
    <row r="48" spans="1:14">
      <c r="A48" s="4">
        <v>1.0449999999999999</v>
      </c>
      <c r="B48" s="3">
        <v>3.3500000000000002E-2</v>
      </c>
      <c r="C48">
        <v>0</v>
      </c>
      <c r="D48">
        <v>4.4000000000000004</v>
      </c>
      <c r="E48" s="1">
        <v>-4.8289795809999996E-3</v>
      </c>
      <c r="F48" s="1">
        <v>-5.2974132729999998E-2</v>
      </c>
      <c r="G48" s="2">
        <f t="shared" si="12"/>
        <v>1.8617877732670163E-3</v>
      </c>
      <c r="H48">
        <f t="shared" si="13"/>
        <v>5.8637562500000009E-4</v>
      </c>
      <c r="J48" s="2">
        <f t="shared" si="14"/>
        <v>2.3277603956136936E-3</v>
      </c>
      <c r="K48">
        <f t="shared" si="15"/>
        <v>1.250282351746784</v>
      </c>
      <c r="M48" s="1">
        <f t="shared" si="16"/>
        <v>3.7047462029857187E-4</v>
      </c>
      <c r="N48" s="1">
        <f t="shared" si="17"/>
        <v>2.8062587384956573E-3</v>
      </c>
    </row>
    <row r="49" spans="1:14">
      <c r="A49" s="4">
        <v>1.0449999999999999</v>
      </c>
      <c r="B49" s="3">
        <v>3.3500000000000002E-2</v>
      </c>
      <c r="C49">
        <v>0</v>
      </c>
      <c r="D49">
        <v>4.4000000000000004</v>
      </c>
      <c r="E49" s="1">
        <v>-6.9378699999999996E-3</v>
      </c>
      <c r="F49" s="1">
        <v>-8.4060206560000003E-2</v>
      </c>
      <c r="G49" s="2">
        <f t="shared" si="12"/>
        <v>5.5870020881278984E-4</v>
      </c>
      <c r="H49">
        <f t="shared" si="13"/>
        <v>5.8637562500000009E-4</v>
      </c>
      <c r="J49" s="2">
        <f t="shared" si="14"/>
        <v>1.7588958720162278E-3</v>
      </c>
      <c r="K49">
        <f t="shared" si="15"/>
        <v>3.1481926161327092</v>
      </c>
      <c r="M49" s="1">
        <f t="shared" si="16"/>
        <v>5.322666436702113E-4</v>
      </c>
      <c r="N49" s="1">
        <f t="shared" si="17"/>
        <v>7.0661183269098678E-3</v>
      </c>
    </row>
    <row r="50" spans="1:14">
      <c r="A50" s="4">
        <v>1.0449999999999999</v>
      </c>
      <c r="B50" s="3">
        <v>3.3500000000000002E-2</v>
      </c>
      <c r="C50">
        <v>0</v>
      </c>
      <c r="D50">
        <v>4.4000000000000004</v>
      </c>
      <c r="E50" s="1">
        <v>-1.0432993349999999E-2</v>
      </c>
      <c r="F50" s="1">
        <v>-9.9225435099999995E-2</v>
      </c>
      <c r="G50" s="2">
        <f t="shared" si="12"/>
        <v>6.9589879262986183E-4</v>
      </c>
      <c r="H50">
        <f t="shared" si="13"/>
        <v>5.8637562500000009E-4</v>
      </c>
      <c r="J50" s="2">
        <f t="shared" si="14"/>
        <v>3.0526182559948156E-3</v>
      </c>
      <c r="K50">
        <f t="shared" si="15"/>
        <v>4.3865836359030119</v>
      </c>
      <c r="M50" s="1">
        <f t="shared" si="16"/>
        <v>8.0040911026556185E-4</v>
      </c>
      <c r="N50" s="1">
        <f t="shared" si="17"/>
        <v>9.8456869707843116E-3</v>
      </c>
    </row>
    <row r="51" spans="1:14">
      <c r="A51" s="4">
        <v>1.0449999999999999</v>
      </c>
      <c r="B51" s="3">
        <v>3.3500000000000002E-2</v>
      </c>
      <c r="C51">
        <v>0</v>
      </c>
      <c r="D51">
        <v>4.4000000000000004</v>
      </c>
      <c r="E51" s="1">
        <v>-1.3552899009999999E-2</v>
      </c>
      <c r="F51" s="1">
        <v>-0.1017053907</v>
      </c>
      <c r="G51" s="2">
        <f t="shared" si="12"/>
        <v>1.1377665874200357E-3</v>
      </c>
      <c r="H51">
        <f t="shared" si="13"/>
        <v>5.8637562500000009E-4</v>
      </c>
      <c r="J51" s="2">
        <f t="shared" si="14"/>
        <v>5.243502881492907E-3</v>
      </c>
      <c r="K51">
        <f t="shared" si="15"/>
        <v>4.6085927812161476</v>
      </c>
      <c r="M51" s="1">
        <f t="shared" si="16"/>
        <v>1.0397652403481225E-3</v>
      </c>
      <c r="N51" s="1">
        <f t="shared" si="17"/>
        <v>1.0343986497439646E-2</v>
      </c>
    </row>
    <row r="52" spans="1:14">
      <c r="A52" s="4">
        <v>1.0449999999999999</v>
      </c>
      <c r="B52" s="3">
        <v>3.3500000000000002E-2</v>
      </c>
      <c r="C52">
        <v>0</v>
      </c>
      <c r="D52">
        <v>4.4000000000000004</v>
      </c>
      <c r="E52" s="1">
        <v>-1.7213352729999999E-2</v>
      </c>
      <c r="F52" s="1">
        <v>-0.12762718040000001</v>
      </c>
      <c r="G52" s="2">
        <f t="shared" si="12"/>
        <v>6.9081221390385823E-4</v>
      </c>
      <c r="H52">
        <f t="shared" si="13"/>
        <v>5.8637562500000009E-4</v>
      </c>
      <c r="J52" s="2">
        <f t="shared" si="14"/>
        <v>5.0133352454230957E-3</v>
      </c>
      <c r="K52">
        <f t="shared" si="15"/>
        <v>7.257160693630718</v>
      </c>
      <c r="M52" s="1">
        <f t="shared" si="16"/>
        <v>1.3205916922497205E-3</v>
      </c>
      <c r="N52" s="1">
        <f t="shared" si="17"/>
        <v>1.6288697176854147E-2</v>
      </c>
    </row>
    <row r="53" spans="1:14">
      <c r="A53" s="4">
        <v>1.0449999999999999</v>
      </c>
      <c r="B53" s="3">
        <v>3.3500000000000002E-2</v>
      </c>
      <c r="C53">
        <v>0</v>
      </c>
      <c r="D53">
        <v>4.4000000000000004</v>
      </c>
      <c r="E53" s="1">
        <v>-2.2061377699999999E-2</v>
      </c>
      <c r="F53" s="1">
        <v>-0.14605513379999999</v>
      </c>
      <c r="G53" s="2">
        <f t="shared" si="12"/>
        <v>6.509934576190492E-4</v>
      </c>
      <c r="H53">
        <f t="shared" si="13"/>
        <v>5.8637562500000009E-4</v>
      </c>
      <c r="J53" s="2">
        <f t="shared" si="14"/>
        <v>6.1871503276628142E-3</v>
      </c>
      <c r="K53">
        <f t="shared" si="15"/>
        <v>9.5041666782516785</v>
      </c>
      <c r="M53" s="1">
        <f t="shared" si="16"/>
        <v>1.6925274562826695E-3</v>
      </c>
      <c r="N53" s="1">
        <f t="shared" si="17"/>
        <v>2.13321021093359E-2</v>
      </c>
    </row>
    <row r="54" spans="1:14">
      <c r="A54" s="4">
        <v>1.0449999999999999</v>
      </c>
      <c r="B54" s="3">
        <v>3.3500000000000002E-2</v>
      </c>
      <c r="C54">
        <v>0</v>
      </c>
      <c r="D54">
        <v>4.4000000000000004</v>
      </c>
      <c r="E54" s="1">
        <v>-2.6950361650000001E-2</v>
      </c>
      <c r="F54" s="1">
        <v>-0.1603447298</v>
      </c>
      <c r="G54" s="2">
        <f t="shared" si="12"/>
        <v>6.7575228564524948E-4</v>
      </c>
      <c r="H54">
        <f t="shared" si="13"/>
        <v>5.8637562500000009E-4</v>
      </c>
      <c r="J54" s="2">
        <f t="shared" si="14"/>
        <v>7.7406475571785358E-3</v>
      </c>
      <c r="K54">
        <f t="shared" si="15"/>
        <v>11.454859601084877</v>
      </c>
      <c r="M54" s="1">
        <f t="shared" si="16"/>
        <v>2.0676055534542847E-3</v>
      </c>
      <c r="N54" s="1">
        <f t="shared" si="17"/>
        <v>2.5710432374635009E-2</v>
      </c>
    </row>
    <row r="55" spans="1:14">
      <c r="A55" s="4">
        <v>1.0449999999999999</v>
      </c>
      <c r="B55" s="3">
        <v>3.3500000000000002E-2</v>
      </c>
      <c r="C55">
        <v>0</v>
      </c>
      <c r="D55">
        <v>4.4000000000000004</v>
      </c>
      <c r="E55" s="1">
        <v>-3.2751026349999997E-2</v>
      </c>
      <c r="F55" s="1">
        <v>-0.1717090302</v>
      </c>
      <c r="G55" s="2">
        <f t="shared" si="12"/>
        <v>7.8611016694126313E-4</v>
      </c>
      <c r="H55">
        <f t="shared" si="13"/>
        <v>5.8637562500000009E-4</v>
      </c>
      <c r="J55" s="2">
        <f t="shared" si="14"/>
        <v>1.0326426878217382E-2</v>
      </c>
      <c r="K55">
        <f t="shared" si="15"/>
        <v>13.136106505780576</v>
      </c>
      <c r="M55" s="1">
        <f t="shared" si="16"/>
        <v>2.5126269117278282E-3</v>
      </c>
      <c r="N55" s="1">
        <f t="shared" si="17"/>
        <v>2.9483991052224514E-2</v>
      </c>
    </row>
    <row r="56" spans="1:14">
      <c r="A56" s="4">
        <v>1.0449999999999999</v>
      </c>
      <c r="B56" s="3">
        <v>3.3500000000000002E-2</v>
      </c>
      <c r="C56">
        <v>0</v>
      </c>
      <c r="D56">
        <v>4.4000000000000004</v>
      </c>
      <c r="E56" s="1">
        <v>-3.8397630330000002E-2</v>
      </c>
      <c r="F56" s="1">
        <v>-0.18515036330000001</v>
      </c>
      <c r="G56" s="2">
        <f t="shared" si="12"/>
        <v>8.0249094549711777E-4</v>
      </c>
      <c r="H56">
        <f t="shared" si="13"/>
        <v>5.8637562500000009E-4</v>
      </c>
      <c r="J56" s="2">
        <f t="shared" si="14"/>
        <v>1.2256590275056812E-2</v>
      </c>
      <c r="K56">
        <f t="shared" si="15"/>
        <v>15.27318201386589</v>
      </c>
      <c r="M56" s="1">
        <f t="shared" si="16"/>
        <v>2.9458288812904548E-3</v>
      </c>
      <c r="N56" s="1">
        <f t="shared" si="17"/>
        <v>3.4280657030121987E-2</v>
      </c>
    </row>
    <row r="57" spans="1:14">
      <c r="A57" s="4">
        <v>1.0449999999999999</v>
      </c>
      <c r="B57" s="3">
        <v>3.3500000000000002E-2</v>
      </c>
      <c r="C57">
        <v>0</v>
      </c>
      <c r="D57">
        <v>4.4000000000000004</v>
      </c>
      <c r="E57" s="1">
        <v>-4.50943839E-2</v>
      </c>
      <c r="F57" s="1">
        <v>-0.20887385559999999</v>
      </c>
      <c r="G57" s="2">
        <f t="shared" si="12"/>
        <v>6.4996623340322381E-4</v>
      </c>
      <c r="H57">
        <f t="shared" si="13"/>
        <v>5.8637562500000009E-4</v>
      </c>
      <c r="J57" s="2">
        <f t="shared" si="14"/>
        <v>1.2633955772239885E-2</v>
      </c>
      <c r="K57">
        <f t="shared" si="15"/>
        <v>19.437864804281418</v>
      </c>
      <c r="M57" s="1">
        <f t="shared" si="16"/>
        <v>3.4595973067856581E-3</v>
      </c>
      <c r="N57" s="1">
        <f t="shared" si="17"/>
        <v>4.3628287553209646E-2</v>
      </c>
    </row>
    <row r="58" spans="1:14">
      <c r="A58" s="4">
        <v>1.0449999999999999</v>
      </c>
      <c r="B58" s="3">
        <v>3.3500000000000002E-2</v>
      </c>
      <c r="C58">
        <v>0</v>
      </c>
      <c r="D58">
        <v>4.4000000000000004</v>
      </c>
      <c r="E58" s="1">
        <v>-5.2322554030000003E-2</v>
      </c>
      <c r="F58" s="1">
        <v>-0.22443584599999999</v>
      </c>
      <c r="G58" s="2">
        <f t="shared" si="12"/>
        <v>6.5901291981893743E-4</v>
      </c>
      <c r="H58">
        <f t="shared" si="13"/>
        <v>5.8637562500000009E-4</v>
      </c>
      <c r="J58" s="2">
        <f t="shared" si="14"/>
        <v>1.4789679510383666E-2</v>
      </c>
      <c r="K58">
        <f t="shared" si="15"/>
        <v>22.442169289256274</v>
      </c>
      <c r="M58" s="1">
        <f t="shared" si="16"/>
        <v>4.0141354942945587E-3</v>
      </c>
      <c r="N58" s="1">
        <f t="shared" si="17"/>
        <v>5.0371448969735715E-2</v>
      </c>
    </row>
    <row r="59" spans="1:14">
      <c r="A59" s="4">
        <v>1.0449999999999999</v>
      </c>
      <c r="B59" s="3">
        <v>3.3500000000000002E-2</v>
      </c>
      <c r="C59">
        <v>0</v>
      </c>
      <c r="D59">
        <v>4.4000000000000004</v>
      </c>
      <c r="E59" s="1">
        <v>-6.0056773629999997E-2</v>
      </c>
      <c r="F59" s="1">
        <v>-0.2525909066</v>
      </c>
      <c r="G59" s="2">
        <f t="shared" si="12"/>
        <v>4.8718589121155985E-4</v>
      </c>
      <c r="H59">
        <f t="shared" si="13"/>
        <v>5.8637562500000009E-4</v>
      </c>
      <c r="J59" s="2">
        <f t="shared" si="14"/>
        <v>1.3848748118155375E-2</v>
      </c>
      <c r="K59">
        <f t="shared" si="15"/>
        <v>28.426004053022904</v>
      </c>
      <c r="M59" s="1">
        <f t="shared" si="16"/>
        <v>4.6074973053259506E-3</v>
      </c>
      <c r="N59" s="1">
        <f t="shared" si="17"/>
        <v>6.3802166097009921E-2</v>
      </c>
    </row>
    <row r="60" spans="1:14">
      <c r="A60" s="4">
        <v>1.0449999999999999</v>
      </c>
      <c r="B60" s="3">
        <v>3.3500000000000002E-2</v>
      </c>
      <c r="C60">
        <v>0</v>
      </c>
      <c r="D60">
        <v>4.4000000000000004</v>
      </c>
      <c r="E60" s="1">
        <v>-6.9161947809999999E-2</v>
      </c>
      <c r="F60" s="1">
        <v>-0.25763685949999998</v>
      </c>
      <c r="G60" s="2">
        <f t="shared" si="12"/>
        <v>6.6470196957283149E-4</v>
      </c>
      <c r="H60">
        <f t="shared" si="13"/>
        <v>5.8637562500000009E-4</v>
      </c>
      <c r="J60" s="2">
        <f t="shared" si="14"/>
        <v>1.965727661906632E-2</v>
      </c>
      <c r="K60">
        <f t="shared" si="15"/>
        <v>29.573068110056909</v>
      </c>
      <c r="M60" s="1">
        <f t="shared" si="16"/>
        <v>5.306037419340953E-3</v>
      </c>
      <c r="N60" s="1">
        <f t="shared" si="17"/>
        <v>6.6376751373022735E-2</v>
      </c>
    </row>
    <row r="61" spans="1:14">
      <c r="A61" s="4">
        <v>1.0449999999999999</v>
      </c>
      <c r="B61" s="3">
        <v>3.3500000000000002E-2</v>
      </c>
      <c r="C61">
        <v>0</v>
      </c>
      <c r="D61">
        <v>4.4000000000000004</v>
      </c>
      <c r="E61" s="1">
        <v>-7.7232564269999998E-2</v>
      </c>
      <c r="F61" s="1">
        <v>-0.26310694400000001</v>
      </c>
      <c r="G61" s="2">
        <f t="shared" si="12"/>
        <v>7.9468605734989714E-4</v>
      </c>
      <c r="H61">
        <f t="shared" si="13"/>
        <v>5.8637562500000009E-4</v>
      </c>
      <c r="J61" s="2">
        <f t="shared" si="14"/>
        <v>2.4509847227481375E-2</v>
      </c>
      <c r="K61">
        <f t="shared" si="15"/>
        <v>30.842175977286317</v>
      </c>
      <c r="M61" s="1">
        <f t="shared" si="16"/>
        <v>5.9252072705364587E-3</v>
      </c>
      <c r="N61" s="1">
        <f t="shared" si="17"/>
        <v>6.9225263981019136E-2</v>
      </c>
    </row>
    <row r="62" spans="1:14">
      <c r="A62" s="4">
        <v>1.0449999999999999</v>
      </c>
      <c r="B62" s="3">
        <v>3.3500000000000002E-2</v>
      </c>
      <c r="C62">
        <v>0</v>
      </c>
      <c r="D62">
        <v>4.4000000000000004</v>
      </c>
      <c r="E62" s="1">
        <v>-8.6702410739999999E-2</v>
      </c>
      <c r="F62" s="1">
        <v>-0.29314878379999998</v>
      </c>
      <c r="G62" s="2">
        <f t="shared" si="12"/>
        <v>6.0642940584443143E-4</v>
      </c>
      <c r="H62">
        <f t="shared" si="13"/>
        <v>5.8637562500000009E-4</v>
      </c>
      <c r="J62" s="2">
        <f t="shared" si="14"/>
        <v>2.3218643097926164E-2</v>
      </c>
      <c r="K62">
        <f t="shared" si="15"/>
        <v>38.287462438591724</v>
      </c>
      <c r="M62" s="1">
        <f t="shared" si="16"/>
        <v>6.6517246882250433E-3</v>
      </c>
      <c r="N62" s="1">
        <f t="shared" si="17"/>
        <v>8.5936209443419134E-2</v>
      </c>
    </row>
    <row r="63" spans="1:14">
      <c r="A63" s="4">
        <v>1.0449999999999999</v>
      </c>
      <c r="B63" s="3">
        <v>3.3500000000000002E-2</v>
      </c>
      <c r="C63">
        <v>0</v>
      </c>
      <c r="D63">
        <v>4.4000000000000004</v>
      </c>
      <c r="E63" s="1">
        <v>-9.6775816520000002E-2</v>
      </c>
      <c r="F63" s="1">
        <v>-0.31290846430000002</v>
      </c>
      <c r="G63" s="2">
        <f t="shared" si="12"/>
        <v>5.7024836190366337E-4</v>
      </c>
      <c r="H63">
        <f t="shared" si="13"/>
        <v>5.8637562500000009E-4</v>
      </c>
      <c r="J63" s="2">
        <f t="shared" si="14"/>
        <v>2.4875914700548958E-2</v>
      </c>
      <c r="K63">
        <f t="shared" si="15"/>
        <v>43.622948108970533</v>
      </c>
      <c r="M63" s="1">
        <f t="shared" si="16"/>
        <v>7.4245465895937208E-3</v>
      </c>
      <c r="N63" s="1">
        <f t="shared" si="17"/>
        <v>9.7911707030584383E-2</v>
      </c>
    </row>
    <row r="64" spans="1:14">
      <c r="A64" s="4">
        <v>1.0449999999999999</v>
      </c>
      <c r="B64" s="3">
        <v>3.3500000000000002E-2</v>
      </c>
      <c r="C64">
        <v>0</v>
      </c>
      <c r="D64">
        <v>4.4000000000000004</v>
      </c>
      <c r="E64" s="1">
        <v>-0.10756297500000001</v>
      </c>
      <c r="F64" s="1">
        <v>-0.32950897109999999</v>
      </c>
      <c r="G64" s="2">
        <f t="shared" si="12"/>
        <v>5.7425069254260334E-4</v>
      </c>
      <c r="H64">
        <f t="shared" si="13"/>
        <v>5.8637562500000009E-4</v>
      </c>
      <c r="J64" s="2">
        <f t="shared" si="14"/>
        <v>2.7778986964773995E-2</v>
      </c>
      <c r="K64">
        <f t="shared" si="15"/>
        <v>48.374320354368727</v>
      </c>
      <c r="M64" s="1">
        <f t="shared" si="16"/>
        <v>8.2521269044292921E-3</v>
      </c>
      <c r="N64" s="1">
        <f t="shared" si="17"/>
        <v>0.10857616203538063</v>
      </c>
    </row>
    <row r="65" spans="1:14">
      <c r="A65" s="4">
        <v>1.0449999999999999</v>
      </c>
      <c r="B65" s="3">
        <v>3.3500000000000002E-2</v>
      </c>
      <c r="C65">
        <v>0</v>
      </c>
      <c r="D65">
        <v>4.4000000000000004</v>
      </c>
      <c r="E65" s="1">
        <v>-0.1187430813</v>
      </c>
      <c r="F65" s="1">
        <v>-0.34063939329999998</v>
      </c>
      <c r="G65" s="2">
        <f t="shared" si="12"/>
        <v>6.3185992189318985E-4</v>
      </c>
      <c r="H65">
        <f t="shared" si="13"/>
        <v>5.8637562500000009E-4</v>
      </c>
      <c r="J65" s="2">
        <f t="shared" si="14"/>
        <v>3.2665622655659636E-2</v>
      </c>
      <c r="K65">
        <f t="shared" si="15"/>
        <v>51.697570179457372</v>
      </c>
      <c r="M65" s="1">
        <f t="shared" si="16"/>
        <v>9.1098537941198127E-3</v>
      </c>
      <c r="N65" s="1">
        <f t="shared" si="17"/>
        <v>0.11603519626779207</v>
      </c>
    </row>
    <row r="66" spans="1:14">
      <c r="A66" s="4">
        <v>1.0449999999999999</v>
      </c>
      <c r="B66" s="3">
        <v>3.3500000000000002E-2</v>
      </c>
      <c r="C66">
        <v>0</v>
      </c>
      <c r="D66">
        <v>4.4000000000000004</v>
      </c>
      <c r="E66" s="1">
        <v>-0.13027226789999999</v>
      </c>
      <c r="F66" s="1">
        <v>-0.36544502680000002</v>
      </c>
      <c r="G66" s="2">
        <f t="shared" si="12"/>
        <v>5.4742493205510142E-4</v>
      </c>
      <c r="H66">
        <f t="shared" si="13"/>
        <v>5.8637562500000009E-4</v>
      </c>
      <c r="J66" s="2">
        <f t="shared" si="14"/>
        <v>3.2572348714154639E-2</v>
      </c>
      <c r="K66">
        <f t="shared" si="15"/>
        <v>59.501032574227089</v>
      </c>
      <c r="M66" s="1">
        <f t="shared" si="16"/>
        <v>9.9943617851645534E-3</v>
      </c>
      <c r="N66" s="1">
        <f t="shared" si="17"/>
        <v>0.13355006761285274</v>
      </c>
    </row>
    <row r="67" spans="1:14">
      <c r="A67" s="4">
        <v>1.0449999999999999</v>
      </c>
      <c r="B67" s="3">
        <v>3.3500000000000002E-2</v>
      </c>
      <c r="C67">
        <v>0</v>
      </c>
      <c r="D67">
        <v>4.4000000000000004</v>
      </c>
      <c r="E67" s="1">
        <v>-0.143106083</v>
      </c>
      <c r="F67" s="1">
        <v>-0.37638519580000002</v>
      </c>
      <c r="G67" s="2">
        <f t="shared" si="12"/>
        <v>6.0863500405517433E-4</v>
      </c>
      <c r="H67">
        <f t="shared" si="13"/>
        <v>5.8637562500000009E-4</v>
      </c>
      <c r="J67" s="2">
        <f t="shared" si="14"/>
        <v>3.8415136673102465E-2</v>
      </c>
      <c r="K67">
        <f t="shared" si="15"/>
        <v>63.116870402051397</v>
      </c>
      <c r="M67" s="1">
        <f t="shared" si="16"/>
        <v>1.0978959606795843E-2</v>
      </c>
      <c r="N67" s="1">
        <f t="shared" si="17"/>
        <v>0.14166581561740435</v>
      </c>
    </row>
    <row r="68" spans="1:14">
      <c r="A68" s="4">
        <v>1.0449999999999999</v>
      </c>
      <c r="B68" s="3">
        <v>3.3500000000000002E-2</v>
      </c>
      <c r="C68">
        <v>0</v>
      </c>
      <c r="D68">
        <v>4.4000000000000004</v>
      </c>
      <c r="E68" s="1">
        <v>-0.15536461430000001</v>
      </c>
      <c r="F68" s="1">
        <v>-0.39529661329999999</v>
      </c>
      <c r="G68" s="2">
        <f t="shared" si="12"/>
        <v>5.8060833803404892E-4</v>
      </c>
      <c r="H68">
        <f t="shared" si="13"/>
        <v>5.8637562500000009E-4</v>
      </c>
      <c r="J68" s="2">
        <f t="shared" si="14"/>
        <v>4.0421259873439294E-2</v>
      </c>
      <c r="K68">
        <f t="shared" si="15"/>
        <v>69.618807077945974</v>
      </c>
      <c r="M68" s="1">
        <f t="shared" si="16"/>
        <v>1.1919422214394031E-2</v>
      </c>
      <c r="N68" s="1">
        <f t="shared" si="17"/>
        <v>0.15625941248644973</v>
      </c>
    </row>
    <row r="69" spans="1:14">
      <c r="A69" s="4">
        <v>1.0449999999999999</v>
      </c>
      <c r="B69" s="3">
        <v>3.3500000000000002E-2</v>
      </c>
      <c r="C69">
        <v>0</v>
      </c>
      <c r="D69">
        <v>4.4000000000000004</v>
      </c>
      <c r="E69" s="1">
        <v>-0.1694591906</v>
      </c>
      <c r="F69" s="1">
        <v>-0.41736720449999998</v>
      </c>
      <c r="G69" s="2">
        <f t="shared" si="12"/>
        <v>5.4275993997845572E-4</v>
      </c>
      <c r="H69">
        <f t="shared" si="13"/>
        <v>5.8637562500000009E-4</v>
      </c>
      <c r="J69" s="2">
        <f t="shared" si="14"/>
        <v>4.2123535680304997E-2</v>
      </c>
      <c r="K69">
        <f t="shared" si="15"/>
        <v>77.609883444929721</v>
      </c>
      <c r="M69" s="1">
        <f t="shared" si="16"/>
        <v>1.3000744409989322E-2</v>
      </c>
      <c r="N69" s="1">
        <f t="shared" si="17"/>
        <v>0.1741953833921448</v>
      </c>
    </row>
    <row r="70" spans="1:14">
      <c r="A70" s="4">
        <v>1.0449999999999999</v>
      </c>
      <c r="B70" s="3">
        <v>3.3500000000000002E-2</v>
      </c>
      <c r="C70">
        <v>0</v>
      </c>
      <c r="D70">
        <v>4.4000000000000004</v>
      </c>
      <c r="E70" s="1">
        <v>-0.18318909459999999</v>
      </c>
      <c r="F70" s="1">
        <v>-0.42472406829999998</v>
      </c>
      <c r="G70" s="2">
        <f t="shared" si="12"/>
        <v>6.1806464306775875E-4</v>
      </c>
      <c r="H70">
        <f t="shared" si="13"/>
        <v>5.8637562500000009E-4</v>
      </c>
      <c r="J70" s="2">
        <f t="shared" si="14"/>
        <v>4.9673874417013222E-2</v>
      </c>
      <c r="K70">
        <f t="shared" si="15"/>
        <v>80.370030827936304</v>
      </c>
      <c r="M70" s="1">
        <f t="shared" si="16"/>
        <v>1.4054089301143841E-2</v>
      </c>
      <c r="N70" s="1">
        <f t="shared" si="17"/>
        <v>0.18039053419330306</v>
      </c>
    </row>
    <row r="71" spans="1:14">
      <c r="A71" s="4">
        <v>1.0449999999999999</v>
      </c>
      <c r="B71" s="3">
        <v>3.3500000000000002E-2</v>
      </c>
      <c r="C71">
        <v>0</v>
      </c>
      <c r="D71">
        <v>4.4000000000000004</v>
      </c>
      <c r="E71" s="1">
        <v>-0.19777412850000001</v>
      </c>
      <c r="F71" s="1">
        <v>-0.436278622</v>
      </c>
      <c r="G71" s="2">
        <f t="shared" si="12"/>
        <v>6.5959136619851645E-4</v>
      </c>
      <c r="H71">
        <f t="shared" si="13"/>
        <v>5.8637562500000009E-4</v>
      </c>
      <c r="J71" s="2">
        <f t="shared" si="14"/>
        <v>5.5934945335498878E-2</v>
      </c>
      <c r="K71">
        <f t="shared" si="15"/>
        <v>84.802421926584472</v>
      </c>
      <c r="M71" s="1">
        <f t="shared" si="16"/>
        <v>1.5173038927148545E-2</v>
      </c>
      <c r="N71" s="1">
        <f t="shared" si="17"/>
        <v>0.19033903601421889</v>
      </c>
    </row>
    <row r="72" spans="1:14">
      <c r="A72" s="4">
        <v>1.0449999999999999</v>
      </c>
      <c r="B72" s="3">
        <v>3.3500000000000002E-2</v>
      </c>
      <c r="C72">
        <v>0</v>
      </c>
      <c r="D72">
        <v>4.4000000000000004</v>
      </c>
      <c r="E72" s="1">
        <v>-0.21227433609999999</v>
      </c>
      <c r="F72" s="1">
        <v>-0.44971995510000001</v>
      </c>
      <c r="G72" s="2">
        <f t="shared" si="12"/>
        <v>6.7812866414892743E-4</v>
      </c>
      <c r="H72">
        <f t="shared" si="13"/>
        <v>5.8637562500000009E-4</v>
      </c>
      <c r="J72" s="2">
        <f t="shared" si="14"/>
        <v>6.1105008619270415E-2</v>
      </c>
      <c r="K72">
        <f t="shared" si="15"/>
        <v>90.10828158393673</v>
      </c>
      <c r="M72" s="1">
        <f t="shared" si="16"/>
        <v>1.6285480761857655E-2</v>
      </c>
      <c r="N72" s="1">
        <f t="shared" si="17"/>
        <v>0.20224803801514601</v>
      </c>
    </row>
    <row r="73" spans="1:14">
      <c r="A73" s="4">
        <v>1.0449999999999999</v>
      </c>
      <c r="B73" s="3">
        <v>3.3500000000000002E-2</v>
      </c>
      <c r="C73">
        <v>0</v>
      </c>
      <c r="D73">
        <v>4.4000000000000004</v>
      </c>
      <c r="E73" s="1">
        <v>-0.2277554588</v>
      </c>
      <c r="F73" s="1">
        <v>-0.47009402030000003</v>
      </c>
      <c r="G73" s="2">
        <f t="shared" si="12"/>
        <v>6.4470685904922313E-4</v>
      </c>
      <c r="H73">
        <f t="shared" si="13"/>
        <v>5.8637562500000009E-4</v>
      </c>
      <c r="J73" s="2">
        <f t="shared" si="14"/>
        <v>6.3476377573368589E-2</v>
      </c>
      <c r="K73">
        <f t="shared" si="15"/>
        <v>98.457735763785621</v>
      </c>
      <c r="M73" s="1">
        <f t="shared" si="16"/>
        <v>1.7473177449713686E-2</v>
      </c>
      <c r="N73" s="1">
        <f t="shared" si="17"/>
        <v>0.22098838792181683</v>
      </c>
    </row>
    <row r="74" spans="1:14" s="5" customFormat="1">
      <c r="A74" s="4">
        <v>1.0449999999999999</v>
      </c>
      <c r="B74" s="3">
        <v>3.3500000000000002E-2</v>
      </c>
      <c r="C74">
        <v>0</v>
      </c>
      <c r="D74">
        <v>4.4000000000000004</v>
      </c>
      <c r="E74" s="1">
        <v>-0.24361393740000001</v>
      </c>
      <c r="F74" s="1">
        <v>-0.47976179479999997</v>
      </c>
      <c r="G74" s="2">
        <f t="shared" si="12"/>
        <v>6.936966797908878E-4</v>
      </c>
      <c r="H74">
        <f t="shared" si="13"/>
        <v>5.8637562500000009E-4</v>
      </c>
      <c r="I74"/>
      <c r="J74" s="2">
        <f t="shared" si="14"/>
        <v>7.1137946943758731E-2</v>
      </c>
      <c r="K74">
        <f t="shared" si="15"/>
        <v>102.54906649575285</v>
      </c>
      <c r="L74"/>
      <c r="M74" s="1">
        <f t="shared" si="16"/>
        <v>1.8689824515475639E-2</v>
      </c>
      <c r="N74" s="1">
        <f t="shared" si="17"/>
        <v>0.23017137974971727</v>
      </c>
    </row>
    <row r="75" spans="1:14">
      <c r="A75" s="4">
        <v>1.0449999999999999</v>
      </c>
      <c r="B75" s="3">
        <v>3.3500000000000002E-2</v>
      </c>
      <c r="C75">
        <v>0</v>
      </c>
      <c r="D75">
        <v>4.4000000000000004</v>
      </c>
      <c r="E75" s="1">
        <v>-0.25973957850000001</v>
      </c>
      <c r="F75" s="1">
        <v>-0.50225651760000001</v>
      </c>
      <c r="G75" s="2">
        <f t="shared" si="12"/>
        <v>6.4298196274831449E-4</v>
      </c>
      <c r="H75">
        <f t="shared" si="13"/>
        <v>5.8637562500000009E-4</v>
      </c>
      <c r="J75" s="2">
        <f t="shared" si="14"/>
        <v>7.2265388631832933E-2</v>
      </c>
      <c r="K75">
        <f t="shared" si="15"/>
        <v>112.39100444271735</v>
      </c>
      <c r="M75" s="1">
        <f t="shared" si="16"/>
        <v>1.9926968028589519E-2</v>
      </c>
      <c r="N75" s="1">
        <f t="shared" si="17"/>
        <v>0.25226160947167914</v>
      </c>
    </row>
    <row r="76" spans="1:14">
      <c r="A76" s="4">
        <v>1.0449999999999999</v>
      </c>
      <c r="B76" s="3">
        <v>3.3500000000000002E-2</v>
      </c>
      <c r="C76">
        <v>0</v>
      </c>
      <c r="D76">
        <v>4.4000000000000004</v>
      </c>
      <c r="E76" s="1">
        <v>-0.2770977053</v>
      </c>
      <c r="F76" s="1">
        <v>-0.51169041390000003</v>
      </c>
      <c r="G76" s="2">
        <f t="shared" si="12"/>
        <v>6.9355725833404808E-4</v>
      </c>
      <c r="H76">
        <f t="shared" si="13"/>
        <v>5.8637562500000009E-4</v>
      </c>
      <c r="J76" s="2">
        <f t="shared" si="14"/>
        <v>8.0905355998439205E-2</v>
      </c>
      <c r="K76">
        <f t="shared" si="15"/>
        <v>116.65274211501594</v>
      </c>
      <c r="M76" s="1">
        <f t="shared" si="16"/>
        <v>2.1258666646787605E-2</v>
      </c>
      <c r="N76" s="1">
        <f t="shared" si="17"/>
        <v>0.26182707967715335</v>
      </c>
    </row>
    <row r="77" spans="1:14">
      <c r="A77" s="4">
        <v>1.0449999999999999</v>
      </c>
      <c r="B77" s="3">
        <v>3.3500000000000002E-2</v>
      </c>
      <c r="C77">
        <v>0</v>
      </c>
      <c r="D77">
        <v>4.4000000000000004</v>
      </c>
      <c r="E77" s="1">
        <v>-0.29385227269999997</v>
      </c>
      <c r="F77" s="1">
        <v>-0.53395125840000002</v>
      </c>
      <c r="G77" s="2">
        <f t="shared" si="12"/>
        <v>6.4481769467253825E-4</v>
      </c>
      <c r="H77">
        <f t="shared" si="13"/>
        <v>5.8637562500000009E-4</v>
      </c>
      <c r="J77" s="2">
        <f t="shared" si="14"/>
        <v>8.1906914424361404E-2</v>
      </c>
      <c r="K77">
        <f t="shared" si="15"/>
        <v>127.02336660590045</v>
      </c>
      <c r="M77" s="1">
        <f t="shared" si="16"/>
        <v>2.2544060774400881E-2</v>
      </c>
      <c r="N77" s="1">
        <f t="shared" si="17"/>
        <v>0.28510394634694358</v>
      </c>
    </row>
    <row r="78" spans="1:14">
      <c r="A78" s="4">
        <v>1.0449999999999999</v>
      </c>
      <c r="B78" s="3">
        <v>3.3500000000000002E-2</v>
      </c>
      <c r="C78">
        <v>0</v>
      </c>
      <c r="D78">
        <v>4.4000000000000004</v>
      </c>
      <c r="E78" s="1">
        <v>-0.31269445579999999</v>
      </c>
      <c r="F78" s="1">
        <v>-0.57997922020000003</v>
      </c>
      <c r="G78" s="2">
        <f t="shared" si="12"/>
        <v>4.66556085036086E-4</v>
      </c>
      <c r="H78">
        <f t="shared" si="13"/>
        <v>5.8637562500000009E-4</v>
      </c>
      <c r="J78" s="2">
        <f t="shared" si="14"/>
        <v>6.992123906202749E-2</v>
      </c>
      <c r="K78">
        <f t="shared" si="15"/>
        <v>149.86673907943864</v>
      </c>
      <c r="M78" s="1">
        <f t="shared" si="16"/>
        <v>2.3989614749620448E-2</v>
      </c>
      <c r="N78" s="1">
        <f t="shared" si="17"/>
        <v>0.33637589586380012</v>
      </c>
    </row>
    <row r="79" spans="1:14">
      <c r="A79" s="4">
        <v>1.0449999999999999</v>
      </c>
      <c r="B79" s="3">
        <v>3.3500000000000002E-2</v>
      </c>
      <c r="C79">
        <v>0</v>
      </c>
      <c r="D79">
        <v>4.4000000000000004</v>
      </c>
      <c r="E79" s="1">
        <v>-0.3325175541</v>
      </c>
      <c r="F79" s="1">
        <v>-0.57917458209999995</v>
      </c>
      <c r="G79" s="2">
        <f t="shared" si="12"/>
        <v>5.7532614889376258E-4</v>
      </c>
      <c r="H79">
        <f t="shared" si="13"/>
        <v>5.8637562500000009E-4</v>
      </c>
      <c r="J79" s="2">
        <f t="shared" si="14"/>
        <v>8.5983177742986472E-2</v>
      </c>
      <c r="K79">
        <f t="shared" si="15"/>
        <v>149.45119026540854</v>
      </c>
      <c r="M79" s="1">
        <f t="shared" si="16"/>
        <v>2.5510423585658842E-2</v>
      </c>
      <c r="N79" s="1">
        <f t="shared" si="17"/>
        <v>0.33544319655070959</v>
      </c>
    </row>
    <row r="80" spans="1:14">
      <c r="A80" s="4">
        <v>1.0449999999999999</v>
      </c>
      <c r="B80" s="3">
        <v>3.3500000000000002E-2</v>
      </c>
      <c r="C80">
        <v>0</v>
      </c>
      <c r="D80">
        <v>4.4000000000000004</v>
      </c>
      <c r="E80" s="1">
        <v>-0.35130609460000001</v>
      </c>
      <c r="F80" s="1">
        <v>-0.60987443149999998</v>
      </c>
      <c r="G80" s="2">
        <f t="shared" si="12"/>
        <v>4.9284563537525653E-4</v>
      </c>
      <c r="H80">
        <f t="shared" si="13"/>
        <v>5.8637562500000009E-4</v>
      </c>
      <c r="J80" s="2">
        <f t="shared" si="14"/>
        <v>8.1671805708045858E-2</v>
      </c>
      <c r="K80">
        <f t="shared" si="15"/>
        <v>165.71477932610745</v>
      </c>
      <c r="M80" s="1">
        <f t="shared" si="16"/>
        <v>2.6951862152740213E-2</v>
      </c>
      <c r="N80" s="1">
        <f t="shared" si="17"/>
        <v>0.37194682219744818</v>
      </c>
    </row>
    <row r="81" spans="1:14">
      <c r="A81" s="4">
        <v>1.0449999999999999</v>
      </c>
      <c r="B81" s="3">
        <v>3.3500000000000002E-2</v>
      </c>
      <c r="C81">
        <v>0</v>
      </c>
      <c r="D81">
        <v>4.4000000000000004</v>
      </c>
      <c r="E81" s="1">
        <v>-0.37317584949999999</v>
      </c>
      <c r="F81" s="1">
        <v>-0.63024849679999995</v>
      </c>
      <c r="G81" s="2">
        <f t="shared" si="12"/>
        <v>4.8399105278445711E-4</v>
      </c>
      <c r="H81">
        <f t="shared" si="13"/>
        <v>5.8637562500000009E-4</v>
      </c>
      <c r="J81" s="2">
        <f t="shared" si="14"/>
        <v>8.5652759734463429E-2</v>
      </c>
      <c r="K81">
        <f t="shared" si="15"/>
        <v>176.97178334535957</v>
      </c>
      <c r="M81" s="1">
        <f t="shared" si="16"/>
        <v>2.8629688494039941E-2</v>
      </c>
      <c r="N81" s="1">
        <f t="shared" si="17"/>
        <v>0.39721316771865955</v>
      </c>
    </row>
    <row r="82" spans="1:14">
      <c r="G82" s="2"/>
      <c r="J82" s="2"/>
      <c r="M82" s="1"/>
      <c r="N82" s="1"/>
    </row>
    <row r="83" spans="1:14" s="5" customFormat="1">
      <c r="A83" s="5" t="s">
        <v>16</v>
      </c>
      <c r="B83" s="5" t="s">
        <v>22</v>
      </c>
      <c r="C83" s="5" t="s">
        <v>23</v>
      </c>
      <c r="D83" s="5" t="s">
        <v>17</v>
      </c>
      <c r="E83" s="5" t="s">
        <v>18</v>
      </c>
      <c r="F83" s="5" t="s">
        <v>19</v>
      </c>
      <c r="G83" s="5" t="s">
        <v>15</v>
      </c>
      <c r="H83" s="5" t="s">
        <v>20</v>
      </c>
      <c r="J83" s="5" t="s">
        <v>14</v>
      </c>
      <c r="K83" s="5" t="s">
        <v>21</v>
      </c>
      <c r="M83" s="5" t="s">
        <v>24</v>
      </c>
      <c r="N83" s="5" t="s">
        <v>25</v>
      </c>
    </row>
    <row r="84" spans="1:14">
      <c r="A84">
        <v>2.4095</v>
      </c>
      <c r="B84">
        <v>5.0999999999999997E-2</v>
      </c>
      <c r="C84">
        <v>0</v>
      </c>
      <c r="D84">
        <v>5</v>
      </c>
      <c r="E84" s="1">
        <v>-1.897815643E-3</v>
      </c>
      <c r="F84" s="1">
        <v>-5.4355324310000001E-2</v>
      </c>
      <c r="G84" s="2">
        <f t="shared" ref="G84" si="18">(A84*9.8*ABS(E84)*SIN(RADIANS(D84))-0.5*A84*ABS(F84)^2)/(0.5*(ABS(F84)/B84)^2)</f>
        <v>6.0973496572803889E-4</v>
      </c>
      <c r="H84">
        <f t="shared" ref="H84" si="19">0.5*A84*(POWER(B84,2)+POWER(C84,2))</f>
        <v>3.1335547499999994E-3</v>
      </c>
      <c r="J84" s="2">
        <f t="shared" ref="J84" si="20">A84*9.8*ABS(E84)*SIN(RADIANS(D84))-A84*ABS(F84)^2/2</f>
        <v>3.4630194871580972E-4</v>
      </c>
      <c r="K84">
        <f t="shared" ref="K84" si="21">(ABS(F84)/B84)^2/2</f>
        <v>0.56795487905522435</v>
      </c>
      <c r="M84" s="1">
        <f t="shared" ref="M84" si="22">ABS(E84)*SIN(RADIANS(D84))</f>
        <v>1.6540553196378946E-4</v>
      </c>
      <c r="N84" s="1">
        <f t="shared" ref="N84" si="23">ABS(F84)^2</f>
        <v>2.9545012808452772E-3</v>
      </c>
    </row>
    <row r="85" spans="1:14">
      <c r="A85">
        <v>2.4095</v>
      </c>
      <c r="B85">
        <v>5.0999999999999997E-2</v>
      </c>
      <c r="C85">
        <v>0</v>
      </c>
      <c r="D85">
        <v>5</v>
      </c>
      <c r="E85" s="1">
        <v>-3.8667236760000002E-3</v>
      </c>
      <c r="F85" s="1">
        <v>-7.2193294520000006E-2</v>
      </c>
      <c r="G85" s="2">
        <f t="shared" ref="G85:G115" si="24">(A85*9.8*ABS(E85)*SIN(RADIANS(D85))-0.5*A85*ABS(F85)^2)/(0.5*(ABS(F85)/B85)^2)</f>
        <v>1.6756018109744749E-3</v>
      </c>
      <c r="H85">
        <f t="shared" ref="H85:H115" si="25">0.5*A85*(POWER(B85,2)+POWER(C85,2))</f>
        <v>3.1335547499999994E-3</v>
      </c>
      <c r="J85" s="2">
        <f t="shared" ref="J85:J115" si="26">A85*9.8*ABS(E85)*SIN(RADIANS(D85))-A85*ABS(F85)^2/2</f>
        <v>1.6787815806415113E-3</v>
      </c>
      <c r="K85">
        <f t="shared" ref="K85:K115" si="27">(ABS(F85)/B85)^2/2</f>
        <v>1.0018976881298469</v>
      </c>
      <c r="M85" s="1">
        <f t="shared" ref="M85:M115" si="28">ABS(E85)*SIN(RADIANS(D85))</f>
        <v>3.3700717398173517E-4</v>
      </c>
      <c r="N85" s="1">
        <f t="shared" ref="N85:N115" si="29">ABS(F85)^2</f>
        <v>5.2118717736514631E-3</v>
      </c>
    </row>
    <row r="86" spans="1:14">
      <c r="A86">
        <v>2.4095</v>
      </c>
      <c r="B86">
        <v>5.0999999999999997E-2</v>
      </c>
      <c r="C86">
        <v>0</v>
      </c>
      <c r="D86">
        <v>5</v>
      </c>
      <c r="E86" s="1">
        <v>-6.710701944E-3</v>
      </c>
      <c r="F86" s="1">
        <v>-9.7856412030000006E-2</v>
      </c>
      <c r="G86" s="2">
        <f t="shared" si="24"/>
        <v>1.2354377031576712E-3</v>
      </c>
      <c r="H86">
        <f t="shared" si="25"/>
        <v>3.1335547499999994E-3</v>
      </c>
      <c r="J86" s="2">
        <f t="shared" si="26"/>
        <v>2.2742022203701105E-3</v>
      </c>
      <c r="K86">
        <f t="shared" si="27"/>
        <v>1.840806877236665</v>
      </c>
      <c r="M86" s="1">
        <f t="shared" si="28"/>
        <v>5.8487621228747353E-4</v>
      </c>
      <c r="N86" s="1">
        <f t="shared" si="29"/>
        <v>9.5758773753851292E-3</v>
      </c>
    </row>
    <row r="87" spans="1:14">
      <c r="A87">
        <v>2.4095</v>
      </c>
      <c r="B87">
        <v>5.0999999999999997E-2</v>
      </c>
      <c r="C87">
        <v>0</v>
      </c>
      <c r="D87">
        <v>5</v>
      </c>
      <c r="E87" s="1">
        <v>-1.039048448E-2</v>
      </c>
      <c r="F87" s="1">
        <v>-0.10231590459999999</v>
      </c>
      <c r="G87" s="2">
        <f t="shared" si="24"/>
        <v>4.3588673131001792E-3</v>
      </c>
      <c r="H87">
        <f t="shared" si="25"/>
        <v>3.1335547499999994E-3</v>
      </c>
      <c r="J87" s="2">
        <f t="shared" si="26"/>
        <v>8.7718177073663247E-3</v>
      </c>
      <c r="K87">
        <f t="shared" si="27"/>
        <v>2.0124075997916764</v>
      </c>
      <c r="M87" s="1">
        <f t="shared" si="28"/>
        <v>9.0559039236241476E-4</v>
      </c>
      <c r="N87" s="1">
        <f t="shared" si="29"/>
        <v>1.04685443341163E-2</v>
      </c>
    </row>
    <row r="88" spans="1:14">
      <c r="A88">
        <v>2.4095</v>
      </c>
      <c r="B88">
        <v>5.0999999999999997E-2</v>
      </c>
      <c r="C88">
        <v>0</v>
      </c>
      <c r="D88">
        <v>5</v>
      </c>
      <c r="E88" s="1">
        <v>-1.3531762250000001E-2</v>
      </c>
      <c r="F88" s="1">
        <v>-0.1076168108</v>
      </c>
      <c r="G88" s="2">
        <f t="shared" si="24"/>
        <v>6.241628203959417E-3</v>
      </c>
      <c r="H88">
        <f t="shared" si="25"/>
        <v>3.1335547499999994E-3</v>
      </c>
      <c r="J88" s="2">
        <f t="shared" si="26"/>
        <v>1.3895935286055767E-2</v>
      </c>
      <c r="K88">
        <f t="shared" si="27"/>
        <v>2.2263317890740097</v>
      </c>
      <c r="M88" s="1">
        <f t="shared" si="28"/>
        <v>1.1793707895834721E-3</v>
      </c>
      <c r="N88" s="1">
        <f t="shared" si="29"/>
        <v>1.1581377966762998E-2</v>
      </c>
    </row>
    <row r="89" spans="1:14">
      <c r="A89">
        <v>2.4095</v>
      </c>
      <c r="B89">
        <v>5.0999999999999997E-2</v>
      </c>
      <c r="C89">
        <v>0</v>
      </c>
      <c r="D89">
        <v>5</v>
      </c>
      <c r="E89" s="1">
        <v>-1.7564938530000001E-2</v>
      </c>
      <c r="F89" s="1">
        <v>-0.1262961947</v>
      </c>
      <c r="G89" s="2">
        <f t="shared" si="24"/>
        <v>5.522121186074703E-3</v>
      </c>
      <c r="H89">
        <f t="shared" si="25"/>
        <v>3.1335547499999994E-3</v>
      </c>
      <c r="J89" s="2">
        <f t="shared" si="26"/>
        <v>1.6932306308356116E-2</v>
      </c>
      <c r="K89">
        <f t="shared" si="27"/>
        <v>3.0662685112841812</v>
      </c>
      <c r="M89" s="1">
        <f t="shared" si="28"/>
        <v>1.530885263899109E-3</v>
      </c>
      <c r="N89" s="1">
        <f t="shared" si="29"/>
        <v>1.5950728795700309E-2</v>
      </c>
    </row>
    <row r="90" spans="1:14">
      <c r="A90">
        <v>2.4095</v>
      </c>
      <c r="B90">
        <v>5.0999999999999997E-2</v>
      </c>
      <c r="C90">
        <v>0</v>
      </c>
      <c r="D90">
        <v>5</v>
      </c>
      <c r="E90" s="1">
        <v>-2.195150857E-2</v>
      </c>
      <c r="F90" s="1">
        <v>-0.13437376610000001</v>
      </c>
      <c r="G90" s="2">
        <f t="shared" si="24"/>
        <v>6.7482076559534773E-3</v>
      </c>
      <c r="H90">
        <f t="shared" si="25"/>
        <v>3.1335547499999994E-3</v>
      </c>
      <c r="J90" s="2">
        <f t="shared" si="26"/>
        <v>2.3423245432399348E-2</v>
      </c>
      <c r="K90">
        <f t="shared" si="27"/>
        <v>3.4710321060933325</v>
      </c>
      <c r="M90" s="1">
        <f t="shared" si="28"/>
        <v>1.9132000338499336E-3</v>
      </c>
      <c r="N90" s="1">
        <f t="shared" si="29"/>
        <v>1.8056309015897512E-2</v>
      </c>
    </row>
    <row r="91" spans="1:14">
      <c r="A91">
        <v>2.4095</v>
      </c>
      <c r="B91">
        <v>5.0999999999999997E-2</v>
      </c>
      <c r="C91">
        <v>0</v>
      </c>
      <c r="D91">
        <v>5</v>
      </c>
      <c r="E91" s="1">
        <v>-2.6523189610000001E-2</v>
      </c>
      <c r="F91" s="1">
        <v>-0.1697972824</v>
      </c>
      <c r="G91" s="2">
        <f t="shared" si="24"/>
        <v>3.5816978482626511E-3</v>
      </c>
      <c r="H91">
        <f t="shared" si="25"/>
        <v>3.1335547499999994E-3</v>
      </c>
      <c r="J91" s="2">
        <f t="shared" si="26"/>
        <v>1.9850893909538446E-2</v>
      </c>
      <c r="K91">
        <f t="shared" si="27"/>
        <v>5.5423139389514331</v>
      </c>
      <c r="M91" s="1">
        <f t="shared" si="28"/>
        <v>2.31164829049652E-3</v>
      </c>
      <c r="N91" s="1">
        <f t="shared" si="29"/>
        <v>2.8831117110425349E-2</v>
      </c>
    </row>
    <row r="92" spans="1:14">
      <c r="A92">
        <v>2.4095</v>
      </c>
      <c r="B92">
        <v>5.0999999999999997E-2</v>
      </c>
      <c r="C92">
        <v>0</v>
      </c>
      <c r="D92">
        <v>5</v>
      </c>
      <c r="E92" s="1">
        <v>-3.3271327390000001E-2</v>
      </c>
      <c r="F92" s="1">
        <v>-0.1876352527</v>
      </c>
      <c r="G92" s="2">
        <f t="shared" si="24"/>
        <v>3.8500970699919031E-3</v>
      </c>
      <c r="H92">
        <f t="shared" si="25"/>
        <v>3.1335547499999994E-3</v>
      </c>
      <c r="J92" s="2">
        <f t="shared" si="26"/>
        <v>2.605734747344253E-2</v>
      </c>
      <c r="K92">
        <f t="shared" si="27"/>
        <v>6.7679715601293475</v>
      </c>
      <c r="M92" s="1">
        <f t="shared" si="28"/>
        <v>2.8997872508759533E-3</v>
      </c>
      <c r="N92" s="1">
        <f t="shared" si="29"/>
        <v>3.5206988055792858E-2</v>
      </c>
    </row>
    <row r="93" spans="1:14">
      <c r="A93">
        <v>2.4095</v>
      </c>
      <c r="B93">
        <v>5.0999999999999997E-2</v>
      </c>
      <c r="C93">
        <v>0</v>
      </c>
      <c r="D93">
        <v>5</v>
      </c>
      <c r="E93" s="1">
        <v>-3.9032206450000002E-2</v>
      </c>
      <c r="F93" s="1">
        <v>-0.1725739476</v>
      </c>
      <c r="G93" s="2">
        <f t="shared" si="24"/>
        <v>7.7639994681156354E-3</v>
      </c>
      <c r="H93">
        <f t="shared" si="25"/>
        <v>3.1335547499999994E-3</v>
      </c>
      <c r="J93" s="2">
        <f t="shared" si="26"/>
        <v>4.4449370660789224E-2</v>
      </c>
      <c r="K93">
        <f t="shared" si="27"/>
        <v>5.7250610131194826</v>
      </c>
      <c r="M93" s="1">
        <f t="shared" si="28"/>
        <v>3.4018809442296839E-3</v>
      </c>
      <c r="N93" s="1">
        <f t="shared" si="29"/>
        <v>2.9781767390247547E-2</v>
      </c>
    </row>
    <row r="94" spans="1:14">
      <c r="A94">
        <v>2.4095</v>
      </c>
      <c r="B94">
        <v>5.0999999999999997E-2</v>
      </c>
      <c r="C94">
        <v>0</v>
      </c>
      <c r="D94">
        <v>5</v>
      </c>
      <c r="E94" s="1">
        <v>-4.4776257239999999E-2</v>
      </c>
      <c r="F94" s="1">
        <v>-0.19571282409999999</v>
      </c>
      <c r="G94" s="2">
        <f t="shared" si="24"/>
        <v>6.2478250847073039E-3</v>
      </c>
      <c r="H94">
        <f t="shared" si="25"/>
        <v>3.1335547499999994E-3</v>
      </c>
      <c r="J94" s="2">
        <f t="shared" si="26"/>
        <v>4.6004157553608566E-2</v>
      </c>
      <c r="K94">
        <f t="shared" si="27"/>
        <v>7.3632275119564676</v>
      </c>
      <c r="M94" s="1">
        <f t="shared" si="28"/>
        <v>3.9025079572124065E-3</v>
      </c>
      <c r="N94" s="1">
        <f t="shared" si="29"/>
        <v>3.8303509517197534E-2</v>
      </c>
    </row>
    <row r="95" spans="1:14">
      <c r="A95">
        <v>2.4095</v>
      </c>
      <c r="B95">
        <v>5.0999999999999997E-2</v>
      </c>
      <c r="C95">
        <v>0</v>
      </c>
      <c r="D95">
        <v>5</v>
      </c>
      <c r="E95" s="1">
        <v>-5.2079728059999997E-2</v>
      </c>
      <c r="F95" s="1">
        <v>-0.2127093806</v>
      </c>
      <c r="G95" s="2">
        <f t="shared" si="24"/>
        <v>6.0558432842150334E-3</v>
      </c>
      <c r="H95">
        <f t="shared" si="25"/>
        <v>3.1335547499999994E-3</v>
      </c>
      <c r="J95" s="2">
        <f t="shared" si="26"/>
        <v>5.2671727919085469E-2</v>
      </c>
      <c r="K95">
        <f t="shared" si="27"/>
        <v>8.6976702412986651</v>
      </c>
      <c r="M95" s="1">
        <f t="shared" si="28"/>
        <v>4.5390473811653545E-3</v>
      </c>
      <c r="N95" s="1">
        <f t="shared" si="29"/>
        <v>4.5245280595235658E-2</v>
      </c>
    </row>
    <row r="96" spans="1:14">
      <c r="A96">
        <v>2.4095</v>
      </c>
      <c r="B96">
        <v>5.0999999999999997E-2</v>
      </c>
      <c r="C96">
        <v>0</v>
      </c>
      <c r="D96">
        <v>5</v>
      </c>
      <c r="E96" s="1">
        <v>-5.8956882609999997E-2</v>
      </c>
      <c r="F96" s="1">
        <v>-0.22246977940000001</v>
      </c>
      <c r="G96" s="2">
        <f t="shared" si="24"/>
        <v>6.485874828248848E-3</v>
      </c>
      <c r="H96">
        <f t="shared" si="25"/>
        <v>3.1335547499999994E-3</v>
      </c>
      <c r="J96" s="2">
        <f t="shared" si="26"/>
        <v>6.1707828433605019E-2</v>
      </c>
      <c r="K96">
        <f t="shared" si="27"/>
        <v>9.5141873791396936</v>
      </c>
      <c r="M96" s="1">
        <f t="shared" si="28"/>
        <v>5.1384308939610409E-3</v>
      </c>
      <c r="N96" s="1">
        <f t="shared" si="29"/>
        <v>4.9492802746284668E-2</v>
      </c>
    </row>
    <row r="97" spans="1:14">
      <c r="A97">
        <v>2.4095</v>
      </c>
      <c r="B97">
        <v>5.0999999999999997E-2</v>
      </c>
      <c r="C97">
        <v>0</v>
      </c>
      <c r="D97">
        <v>5</v>
      </c>
      <c r="E97" s="1">
        <v>-6.6911046680000003E-2</v>
      </c>
      <c r="F97" s="1">
        <v>-0.2528448136</v>
      </c>
      <c r="G97" s="2">
        <f t="shared" si="24"/>
        <v>4.9378189226961565E-3</v>
      </c>
      <c r="H97">
        <f t="shared" si="25"/>
        <v>3.1335547499999994E-3</v>
      </c>
      <c r="J97" s="2">
        <f t="shared" si="26"/>
        <v>6.0683819968121708E-2</v>
      </c>
      <c r="K97">
        <f t="shared" si="27"/>
        <v>12.289600108500338</v>
      </c>
      <c r="M97" s="1">
        <f t="shared" si="28"/>
        <v>5.831681971418627E-3</v>
      </c>
      <c r="N97" s="1">
        <f t="shared" si="29"/>
        <v>6.3930499764418738E-2</v>
      </c>
    </row>
    <row r="98" spans="1:14">
      <c r="A98">
        <v>2.4095</v>
      </c>
      <c r="B98">
        <v>5.0999999999999997E-2</v>
      </c>
      <c r="C98">
        <v>0</v>
      </c>
      <c r="D98">
        <v>5</v>
      </c>
      <c r="E98" s="1">
        <v>-7.5813203509999996E-2</v>
      </c>
      <c r="F98" s="1">
        <v>-0.27236561110000002</v>
      </c>
      <c r="G98" s="2">
        <f t="shared" si="24"/>
        <v>4.6739571964260025E-3</v>
      </c>
      <c r="H98">
        <f t="shared" si="25"/>
        <v>3.1335547499999994E-3</v>
      </c>
      <c r="J98" s="2">
        <f t="shared" si="26"/>
        <v>6.6652881341583078E-2</v>
      </c>
      <c r="K98">
        <f t="shared" si="27"/>
        <v>14.260481758915123</v>
      </c>
      <c r="M98" s="1">
        <f t="shared" si="28"/>
        <v>6.6075560619934144E-3</v>
      </c>
      <c r="N98" s="1">
        <f t="shared" si="29"/>
        <v>7.4183026109876454E-2</v>
      </c>
    </row>
    <row r="99" spans="1:14">
      <c r="A99">
        <v>2.4095</v>
      </c>
      <c r="B99">
        <v>5.0999999999999997E-2</v>
      </c>
      <c r="C99">
        <v>0</v>
      </c>
      <c r="D99">
        <v>5</v>
      </c>
      <c r="E99" s="1">
        <v>-8.5068754090000004E-2</v>
      </c>
      <c r="F99" s="1">
        <v>-0.27598369</v>
      </c>
      <c r="G99" s="2">
        <f t="shared" si="24"/>
        <v>5.6899007266034045E-3</v>
      </c>
      <c r="H99">
        <f t="shared" si="25"/>
        <v>3.1335547499999994E-3</v>
      </c>
      <c r="J99" s="2">
        <f t="shared" si="26"/>
        <v>8.3310775164228468E-2</v>
      </c>
      <c r="K99">
        <f t="shared" si="27"/>
        <v>14.641867963478683</v>
      </c>
      <c r="M99" s="1">
        <f t="shared" si="28"/>
        <v>7.4142304473318339E-3</v>
      </c>
      <c r="N99" s="1">
        <f t="shared" si="29"/>
        <v>7.6166997146016102E-2</v>
      </c>
    </row>
    <row r="100" spans="1:14">
      <c r="A100">
        <v>2.4095</v>
      </c>
      <c r="B100">
        <v>5.0999999999999997E-2</v>
      </c>
      <c r="C100">
        <v>0</v>
      </c>
      <c r="D100">
        <v>5</v>
      </c>
      <c r="E100" s="1">
        <v>-9.421211618E-2</v>
      </c>
      <c r="F100" s="1">
        <v>-0.30080539379999999</v>
      </c>
      <c r="G100" s="2">
        <f t="shared" si="24"/>
        <v>4.8798104591244061E-3</v>
      </c>
      <c r="H100">
        <f t="shared" si="25"/>
        <v>3.1335547499999994E-3</v>
      </c>
      <c r="J100" s="2">
        <f t="shared" si="26"/>
        <v>8.4879701674045779E-2</v>
      </c>
      <c r="K100">
        <f t="shared" si="27"/>
        <v>17.394057081732619</v>
      </c>
      <c r="M100" s="1">
        <f t="shared" si="28"/>
        <v>8.2111269614965638E-3</v>
      </c>
      <c r="N100" s="1">
        <f t="shared" si="29"/>
        <v>9.0483884939173073E-2</v>
      </c>
    </row>
    <row r="101" spans="1:14">
      <c r="A101">
        <v>2.4095</v>
      </c>
      <c r="B101">
        <v>5.0999999999999997E-2</v>
      </c>
      <c r="C101">
        <v>0</v>
      </c>
      <c r="D101">
        <v>5</v>
      </c>
      <c r="E101" s="1">
        <v>-0.10512244699999999</v>
      </c>
      <c r="F101" s="1">
        <v>-0.32865618689999998</v>
      </c>
      <c r="G101" s="2">
        <f t="shared" si="24"/>
        <v>4.1520143338735329E-3</v>
      </c>
      <c r="H101">
        <f t="shared" si="25"/>
        <v>3.1335547499999994E-3</v>
      </c>
      <c r="J101" s="2">
        <f t="shared" si="26"/>
        <v>8.6212873544574131E-2</v>
      </c>
      <c r="K101">
        <f t="shared" si="27"/>
        <v>20.764107879209483</v>
      </c>
      <c r="M101" s="1">
        <f t="shared" si="28"/>
        <v>9.1620249477363299E-3</v>
      </c>
      <c r="N101" s="1">
        <f t="shared" si="29"/>
        <v>0.10801488918764772</v>
      </c>
    </row>
    <row r="102" spans="1:14">
      <c r="A102">
        <v>2.4095</v>
      </c>
      <c r="B102">
        <v>5.0999999999999997E-2</v>
      </c>
      <c r="C102">
        <v>0</v>
      </c>
      <c r="D102">
        <v>5</v>
      </c>
      <c r="E102" s="1">
        <v>-0.1161225286</v>
      </c>
      <c r="F102" s="1">
        <v>-0.33951042349999999</v>
      </c>
      <c r="G102" s="2">
        <f t="shared" si="24"/>
        <v>4.5181257379021244E-3</v>
      </c>
      <c r="H102">
        <f t="shared" si="25"/>
        <v>3.1335547499999994E-3</v>
      </c>
      <c r="J102" s="2">
        <f t="shared" si="26"/>
        <v>0.10011385618283525</v>
      </c>
      <c r="K102">
        <f t="shared" si="27"/>
        <v>22.158271369694226</v>
      </c>
      <c r="M102" s="1">
        <f t="shared" si="28"/>
        <v>1.0120745229869178E-2</v>
      </c>
      <c r="N102" s="1">
        <f t="shared" si="29"/>
        <v>0.11526732766514934</v>
      </c>
    </row>
    <row r="103" spans="1:14">
      <c r="A103">
        <v>2.4095</v>
      </c>
      <c r="B103">
        <v>5.0999999999999997E-2</v>
      </c>
      <c r="C103">
        <v>0</v>
      </c>
      <c r="D103">
        <v>5</v>
      </c>
      <c r="E103" s="1">
        <v>-0.1277564752</v>
      </c>
      <c r="F103" s="1">
        <v>-0.34985981189999998</v>
      </c>
      <c r="G103" s="2">
        <f t="shared" si="24"/>
        <v>4.9070320106750585E-3</v>
      </c>
      <c r="H103">
        <f t="shared" si="25"/>
        <v>3.1335547499999994E-3</v>
      </c>
      <c r="J103" s="2">
        <f t="shared" si="26"/>
        <v>0.11546135765055524</v>
      </c>
      <c r="K103">
        <f t="shared" si="27"/>
        <v>23.529774698712686</v>
      </c>
      <c r="M103" s="1">
        <f t="shared" si="28"/>
        <v>1.1134710486878771E-2</v>
      </c>
      <c r="N103" s="1">
        <f t="shared" si="29"/>
        <v>0.12240188798270336</v>
      </c>
    </row>
    <row r="104" spans="1:14">
      <c r="A104">
        <v>2.4095</v>
      </c>
      <c r="B104">
        <v>5.0999999999999997E-2</v>
      </c>
      <c r="C104">
        <v>0</v>
      </c>
      <c r="D104">
        <v>5</v>
      </c>
      <c r="E104" s="1">
        <v>-0.1394465161</v>
      </c>
      <c r="F104" s="1">
        <v>-0.38107625979999998</v>
      </c>
      <c r="G104" s="2">
        <f t="shared" si="24"/>
        <v>4.0131302432679997E-3</v>
      </c>
      <c r="H104">
        <f t="shared" si="25"/>
        <v>3.1335547499999994E-3</v>
      </c>
      <c r="J104" s="2">
        <f t="shared" si="26"/>
        <v>0.11203060850634852</v>
      </c>
      <c r="K104">
        <f t="shared" si="27"/>
        <v>27.916016105950998</v>
      </c>
      <c r="M104" s="1">
        <f t="shared" si="28"/>
        <v>1.2153564684268772E-2</v>
      </c>
      <c r="N104" s="1">
        <f t="shared" si="29"/>
        <v>0.14521911578315708</v>
      </c>
    </row>
    <row r="105" spans="1:14">
      <c r="A105">
        <v>2.4095</v>
      </c>
      <c r="B105">
        <v>5.0999999999999997E-2</v>
      </c>
      <c r="C105">
        <v>0</v>
      </c>
      <c r="D105">
        <v>5</v>
      </c>
      <c r="E105" s="1">
        <v>-0.15316155919999999</v>
      </c>
      <c r="F105" s="1">
        <v>-0.40699180140000002</v>
      </c>
      <c r="G105" s="2">
        <f t="shared" si="24"/>
        <v>3.6320385592882986E-3</v>
      </c>
      <c r="H105">
        <f t="shared" si="25"/>
        <v>3.1335547499999994E-3</v>
      </c>
      <c r="J105" s="2">
        <f t="shared" si="26"/>
        <v>0.11565154105339831</v>
      </c>
      <c r="K105">
        <f t="shared" si="27"/>
        <v>31.842046598772988</v>
      </c>
      <c r="M105" s="1">
        <f t="shared" si="28"/>
        <v>1.3348909452465417E-2</v>
      </c>
      <c r="N105" s="1">
        <f t="shared" si="29"/>
        <v>0.16564232640681706</v>
      </c>
    </row>
    <row r="106" spans="1:14">
      <c r="A106">
        <v>2.4095</v>
      </c>
      <c r="B106">
        <v>5.0999999999999997E-2</v>
      </c>
      <c r="C106">
        <v>0</v>
      </c>
      <c r="D106">
        <v>5</v>
      </c>
      <c r="E106" s="1">
        <v>-0.1665793029</v>
      </c>
      <c r="F106" s="1">
        <v>-0.41675220019999998</v>
      </c>
      <c r="G106" s="2">
        <f t="shared" si="24"/>
        <v>4.0008607147244768E-3</v>
      </c>
      <c r="H106">
        <f t="shared" si="25"/>
        <v>3.1335547499999994E-3</v>
      </c>
      <c r="J106" s="2">
        <f t="shared" si="26"/>
        <v>0.13357921501001596</v>
      </c>
      <c r="K106">
        <f t="shared" si="27"/>
        <v>33.387619448585333</v>
      </c>
      <c r="M106" s="1">
        <f t="shared" si="28"/>
        <v>1.4518342870636629E-2</v>
      </c>
      <c r="N106" s="1">
        <f t="shared" si="29"/>
        <v>0.17368239637154087</v>
      </c>
    </row>
    <row r="107" spans="1:14">
      <c r="A107">
        <v>2.4095</v>
      </c>
      <c r="B107">
        <v>5.0999999999999997E-2</v>
      </c>
      <c r="C107">
        <v>0</v>
      </c>
      <c r="D107">
        <v>5</v>
      </c>
      <c r="E107" s="1">
        <v>-0.18094503919999999</v>
      </c>
      <c r="F107" s="1">
        <v>-0.43097209149999999</v>
      </c>
      <c r="G107" s="2">
        <f t="shared" si="24"/>
        <v>4.162492808316107E-3</v>
      </c>
      <c r="H107">
        <f t="shared" si="25"/>
        <v>3.1335547499999994E-3</v>
      </c>
      <c r="J107" s="2">
        <f t="shared" si="26"/>
        <v>0.14862143256239577</v>
      </c>
      <c r="K107">
        <f t="shared" si="27"/>
        <v>35.704910352150016</v>
      </c>
      <c r="M107" s="1">
        <f t="shared" si="28"/>
        <v>1.5770399287980123E-2</v>
      </c>
      <c r="N107" s="1">
        <f t="shared" si="29"/>
        <v>0.18573694365188437</v>
      </c>
    </row>
    <row r="108" spans="1:14">
      <c r="A108">
        <v>2.4095</v>
      </c>
      <c r="B108">
        <v>5.0999999999999997E-2</v>
      </c>
      <c r="C108">
        <v>0</v>
      </c>
      <c r="D108">
        <v>5</v>
      </c>
      <c r="E108" s="1">
        <v>-0.19531077559999999</v>
      </c>
      <c r="F108" s="1">
        <v>-0.45579379530000003</v>
      </c>
      <c r="G108" s="2">
        <f t="shared" si="24"/>
        <v>3.7977739333774369E-3</v>
      </c>
      <c r="H108">
        <f t="shared" si="25"/>
        <v>3.1335547499999994E-3</v>
      </c>
      <c r="J108" s="2">
        <f t="shared" si="26"/>
        <v>0.15166856549719343</v>
      </c>
      <c r="K108">
        <f t="shared" si="27"/>
        <v>39.936175285270735</v>
      </c>
      <c r="M108" s="1">
        <f t="shared" si="28"/>
        <v>1.7022455714039191E-2</v>
      </c>
      <c r="N108" s="1">
        <f t="shared" si="29"/>
        <v>0.20774798383397833</v>
      </c>
    </row>
    <row r="109" spans="1:14">
      <c r="A109">
        <v>2.4095</v>
      </c>
      <c r="B109">
        <v>5.0999999999999997E-2</v>
      </c>
      <c r="C109">
        <v>0</v>
      </c>
      <c r="D109">
        <v>5</v>
      </c>
      <c r="E109" s="1">
        <v>-0.2113312923</v>
      </c>
      <c r="F109" s="1">
        <v>-0.48145691289999998</v>
      </c>
      <c r="G109" s="2">
        <f t="shared" si="24"/>
        <v>3.4933062635971479E-3</v>
      </c>
      <c r="H109">
        <f t="shared" si="25"/>
        <v>3.1335547499999994E-3</v>
      </c>
      <c r="J109" s="2">
        <f t="shared" si="26"/>
        <v>0.15566148466908997</v>
      </c>
      <c r="K109">
        <f t="shared" si="27"/>
        <v>44.559930599615193</v>
      </c>
      <c r="M109" s="1">
        <f t="shared" si="28"/>
        <v>1.8418735746228952E-2</v>
      </c>
      <c r="N109" s="1">
        <f t="shared" si="29"/>
        <v>0.23180075897919816</v>
      </c>
    </row>
    <row r="110" spans="1:14">
      <c r="A110">
        <v>2.4095</v>
      </c>
      <c r="B110">
        <v>5.0999999999999997E-2</v>
      </c>
      <c r="C110">
        <v>0</v>
      </c>
      <c r="D110">
        <v>5</v>
      </c>
      <c r="E110" s="1">
        <v>-0.22740790320000001</v>
      </c>
      <c r="F110" s="1">
        <v>-0.49845346940000002</v>
      </c>
      <c r="G110" s="2">
        <f t="shared" si="24"/>
        <v>3.531753144567335E-3</v>
      </c>
      <c r="H110">
        <f t="shared" si="25"/>
        <v>3.1335547499999994E-3</v>
      </c>
      <c r="J110" s="2">
        <f t="shared" si="26"/>
        <v>0.16868219318090261</v>
      </c>
      <c r="K110">
        <f t="shared" si="27"/>
        <v>47.761603451921715</v>
      </c>
      <c r="M110" s="1">
        <f t="shared" si="28"/>
        <v>1.981990471008355E-2</v>
      </c>
      <c r="N110" s="1">
        <f t="shared" si="29"/>
        <v>0.24845586115689675</v>
      </c>
    </row>
    <row r="111" spans="1:14">
      <c r="A111">
        <v>2.4095</v>
      </c>
      <c r="B111">
        <v>5.0999999999999997E-2</v>
      </c>
      <c r="C111">
        <v>0</v>
      </c>
      <c r="D111">
        <v>5</v>
      </c>
      <c r="E111" s="1">
        <v>-0.2445615236</v>
      </c>
      <c r="F111" s="1">
        <v>-0.51183194700000001</v>
      </c>
      <c r="G111" s="2">
        <f t="shared" si="24"/>
        <v>3.7271981589618048E-3</v>
      </c>
      <c r="H111">
        <f t="shared" si="25"/>
        <v>3.1335547499999994E-3</v>
      </c>
      <c r="J111" s="2">
        <f t="shared" si="26"/>
        <v>0.1877011418318969</v>
      </c>
      <c r="K111">
        <f t="shared" si="27"/>
        <v>50.359850436334263</v>
      </c>
      <c r="M111" s="1">
        <f t="shared" si="28"/>
        <v>2.131494123685693E-2</v>
      </c>
      <c r="N111" s="1">
        <f t="shared" si="29"/>
        <v>0.26197194196981083</v>
      </c>
    </row>
    <row r="112" spans="1:14">
      <c r="A112">
        <v>2.4095</v>
      </c>
      <c r="B112">
        <v>5.0999999999999997E-2</v>
      </c>
      <c r="C112">
        <v>0</v>
      </c>
      <c r="D112">
        <v>5</v>
      </c>
      <c r="E112" s="1">
        <v>-0.261530033</v>
      </c>
      <c r="F112" s="1">
        <v>-0.52133992169999999</v>
      </c>
      <c r="G112" s="2">
        <f t="shared" si="24"/>
        <v>4.0343549079446331E-3</v>
      </c>
      <c r="H112">
        <f t="shared" si="25"/>
        <v>3.1335547499999994E-3</v>
      </c>
      <c r="J112" s="2">
        <f t="shared" si="26"/>
        <v>0.21078791980458744</v>
      </c>
      <c r="K112">
        <f t="shared" si="27"/>
        <v>52.248234132672465</v>
      </c>
      <c r="M112" s="1">
        <f t="shared" si="28"/>
        <v>2.2793844276934549E-2</v>
      </c>
      <c r="N112" s="1">
        <f t="shared" si="29"/>
        <v>0.27179531395816214</v>
      </c>
    </row>
    <row r="113" spans="1:14">
      <c r="A113">
        <v>2.4095</v>
      </c>
      <c r="B113">
        <v>5.0999999999999997E-2</v>
      </c>
      <c r="C113">
        <v>0</v>
      </c>
      <c r="D113">
        <v>5</v>
      </c>
      <c r="E113" s="1">
        <v>-0.27931751830000001</v>
      </c>
      <c r="F113" s="1">
        <v>-0.53927051439999996</v>
      </c>
      <c r="G113" s="2">
        <f t="shared" si="24"/>
        <v>4.0155199840005264E-3</v>
      </c>
      <c r="H113">
        <f t="shared" si="25"/>
        <v>3.1335547499999994E-3</v>
      </c>
      <c r="J113" s="2">
        <f t="shared" si="26"/>
        <v>0.22448369070842666</v>
      </c>
      <c r="K113">
        <f t="shared" si="27"/>
        <v>55.904015321268851</v>
      </c>
      <c r="M113" s="1">
        <f t="shared" si="28"/>
        <v>2.4344125769869104E-2</v>
      </c>
      <c r="N113" s="1">
        <f t="shared" si="29"/>
        <v>0.29081268770124058</v>
      </c>
    </row>
    <row r="114" spans="1:14">
      <c r="A114">
        <v>2.4095</v>
      </c>
      <c r="B114">
        <v>5.0999999999999997E-2</v>
      </c>
      <c r="C114">
        <v>0</v>
      </c>
      <c r="D114">
        <v>5</v>
      </c>
      <c r="E114" s="1">
        <v>-0.2974814006</v>
      </c>
      <c r="F114" s="1">
        <v>-0.54258104200000001</v>
      </c>
      <c r="G114" s="2">
        <f t="shared" si="24"/>
        <v>4.5509645419235445E-3</v>
      </c>
      <c r="H114">
        <f t="shared" si="25"/>
        <v>3.1335547499999994E-3</v>
      </c>
      <c r="J114" s="2">
        <f t="shared" si="26"/>
        <v>0.25755046270906545</v>
      </c>
      <c r="K114">
        <f t="shared" si="27"/>
        <v>56.592500410958436</v>
      </c>
      <c r="M114" s="1">
        <f t="shared" si="28"/>
        <v>2.5927212422906645E-2</v>
      </c>
      <c r="N114" s="1">
        <f t="shared" si="29"/>
        <v>0.2943941871378058</v>
      </c>
    </row>
    <row r="115" spans="1:14">
      <c r="A115">
        <v>2.4095</v>
      </c>
      <c r="B115">
        <v>5.0999999999999997E-2</v>
      </c>
      <c r="C115">
        <v>0</v>
      </c>
      <c r="D115">
        <v>5</v>
      </c>
      <c r="E115" s="1">
        <v>-0.31548958780000003</v>
      </c>
      <c r="F115" s="1">
        <v>-0.55498151579999999</v>
      </c>
      <c r="G115" s="2">
        <f t="shared" si="24"/>
        <v>4.6988681311400824E-3</v>
      </c>
      <c r="H115">
        <f t="shared" si="25"/>
        <v>3.1335547499999994E-3</v>
      </c>
      <c r="J115" s="2">
        <f t="shared" si="26"/>
        <v>0.27821461915639023</v>
      </c>
      <c r="K115">
        <f t="shared" si="27"/>
        <v>59.208858685056832</v>
      </c>
      <c r="M115" s="1">
        <f t="shared" si="28"/>
        <v>2.7496729353861517E-2</v>
      </c>
      <c r="N115" s="1">
        <f t="shared" si="29"/>
        <v>0.30800448287966564</v>
      </c>
    </row>
    <row r="116" spans="1:14">
      <c r="E116" s="1"/>
      <c r="F116" s="1"/>
      <c r="G116" s="2"/>
      <c r="J116" s="2"/>
      <c r="M116" s="1"/>
      <c r="N116" s="1"/>
    </row>
    <row r="117" spans="1:14">
      <c r="G117" s="2"/>
      <c r="J117" s="2"/>
      <c r="M117" s="1"/>
      <c r="N117" s="1"/>
    </row>
    <row r="118" spans="1:14">
      <c r="G118" s="2"/>
      <c r="J118" s="2"/>
      <c r="M118" s="1"/>
      <c r="N118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abSelected="1" workbookViewId="0">
      <selection activeCell="E14" sqref="E14"/>
    </sheetView>
  </sheetViews>
  <sheetFormatPr defaultRowHeight="15"/>
  <sheetData>
    <row r="1" spans="1:2">
      <c r="A1">
        <v>4.8180004074527836E-4</v>
      </c>
      <c r="B1">
        <v>0.36208381391772404</v>
      </c>
    </row>
    <row r="2" spans="1:2">
      <c r="A2">
        <v>2.226726834322801E-3</v>
      </c>
      <c r="B2">
        <v>0.33427335640138417</v>
      </c>
    </row>
    <row r="3" spans="1:2">
      <c r="A3">
        <v>2.7178665719725832E-3</v>
      </c>
      <c r="B3">
        <v>0.44475394079200303</v>
      </c>
    </row>
    <row r="4" spans="1:2">
      <c r="A4">
        <v>2.542111747875813E-3</v>
      </c>
      <c r="B4">
        <v>1.1575855440215304</v>
      </c>
    </row>
    <row r="5" spans="1:2">
      <c r="A5">
        <v>4.2403686222676042E-3</v>
      </c>
      <c r="B5">
        <v>1.4483352556708962</v>
      </c>
    </row>
    <row r="6" spans="1:2">
      <c r="A6">
        <v>5.0934842197712365E-3</v>
      </c>
      <c r="B6">
        <v>2</v>
      </c>
    </row>
    <row r="7" spans="1:2">
      <c r="A7">
        <v>4.8713229663670914E-3</v>
      </c>
      <c r="B7">
        <v>3.1989619377162639</v>
      </c>
    </row>
    <row r="8" spans="1:2">
      <c r="A8">
        <v>8.3908234429466069E-3</v>
      </c>
      <c r="B8">
        <v>3.4517493271818545</v>
      </c>
    </row>
    <row r="9" spans="1:2">
      <c r="A9">
        <v>9.5357075739832837E-3</v>
      </c>
      <c r="B9">
        <v>4.2677816224529037</v>
      </c>
    </row>
    <row r="10" spans="1:2">
      <c r="A10">
        <v>9.2932837227668701E-3</v>
      </c>
      <c r="B10">
        <v>6.0224913494809691</v>
      </c>
    </row>
    <row r="11" spans="1:2">
      <c r="A11">
        <v>1.2592052948211668E-2</v>
      </c>
      <c r="B11">
        <v>6.7222222222222232</v>
      </c>
    </row>
    <row r="12" spans="1:2">
      <c r="A12">
        <v>1.618521380809728E-2</v>
      </c>
      <c r="B12">
        <v>7.3848519800076913</v>
      </c>
    </row>
    <row r="13" spans="1:2">
      <c r="A13">
        <v>1.8299959186864525E-2</v>
      </c>
      <c r="B13">
        <v>8.639753940792005</v>
      </c>
    </row>
    <row r="14" spans="1:2">
      <c r="A14">
        <v>1.8331379853395023E-2</v>
      </c>
      <c r="B14">
        <v>10.797577854671282</v>
      </c>
    </row>
    <row r="15" spans="1:2">
      <c r="A15">
        <v>2.0796069557688784E-2</v>
      </c>
      <c r="B15">
        <v>12.402153018069974</v>
      </c>
    </row>
    <row r="16" spans="1:2">
      <c r="A16">
        <v>2.5732279838643748E-2</v>
      </c>
      <c r="B16">
        <v>13.296616685890044</v>
      </c>
    </row>
    <row r="17" spans="1:2">
      <c r="A17">
        <v>2.796299213848033E-2</v>
      </c>
      <c r="B17">
        <v>15.178969627066518</v>
      </c>
    </row>
    <row r="18" spans="1:2">
      <c r="A18">
        <v>3.1588902226080198E-2</v>
      </c>
      <c r="B18">
        <v>16.842752787389465</v>
      </c>
    </row>
    <row r="19" spans="1:2">
      <c r="A19">
        <v>3.6151456737018819E-2</v>
      </c>
      <c r="B19">
        <v>18.117839292579777</v>
      </c>
    </row>
    <row r="20" spans="1:2">
      <c r="A20">
        <v>3.7671072881263548E-2</v>
      </c>
      <c r="B20">
        <v>20.807574009996163</v>
      </c>
    </row>
    <row r="21" spans="1:2">
      <c r="A21">
        <v>4.7533419025508269E-2</v>
      </c>
      <c r="B21">
        <v>20.807574009996163</v>
      </c>
    </row>
    <row r="22" spans="1:2">
      <c r="A22">
        <v>5.0553796419753022E-2</v>
      </c>
      <c r="B22">
        <v>23.01345636293733</v>
      </c>
    </row>
    <row r="23" spans="1:2">
      <c r="A23">
        <v>4.4772744486201804E-2</v>
      </c>
      <c r="B23">
        <v>28.346020761245679</v>
      </c>
    </row>
    <row r="24" spans="1:2">
      <c r="A24">
        <v>5.1318978224854664E-2</v>
      </c>
      <c r="B24">
        <v>29.993271818531341</v>
      </c>
    </row>
    <row r="25" spans="1:2">
      <c r="A25">
        <v>6.0064595135711579E-2</v>
      </c>
      <c r="B25">
        <v>31.220492118416004</v>
      </c>
    </row>
    <row r="26" spans="1:2">
      <c r="A26">
        <v>6.3878215124364465E-2</v>
      </c>
      <c r="B26">
        <v>33.748750480584398</v>
      </c>
    </row>
    <row r="27" spans="1:2">
      <c r="A27">
        <v>6.657111520742548E-2</v>
      </c>
      <c r="B27">
        <v>37.216455209534807</v>
      </c>
    </row>
    <row r="28" spans="1:2">
      <c r="A28">
        <v>6.6529612790486414E-2</v>
      </c>
      <c r="B28">
        <v>41.565743944636694</v>
      </c>
    </row>
    <row r="29" spans="1:2">
      <c r="A29">
        <v>8.581715979575151E-2</v>
      </c>
      <c r="B29">
        <v>39.972318339100347</v>
      </c>
    </row>
    <row r="30" spans="1:2">
      <c r="A30">
        <v>9.0639451706608448E-2</v>
      </c>
      <c r="B30">
        <v>42.464436755094191</v>
      </c>
    </row>
    <row r="31" spans="1:2">
      <c r="A31">
        <v>8.6135844384077564E-2</v>
      </c>
      <c r="B31">
        <v>48.830449826989621</v>
      </c>
    </row>
    <row r="32" spans="1:2">
      <c r="A32">
        <v>8.849328581154664E-2</v>
      </c>
      <c r="B32">
        <v>52.984429065743953</v>
      </c>
    </row>
    <row r="33" spans="1:2">
      <c r="A33">
        <v>0.10836658041121983</v>
      </c>
      <c r="B33">
        <v>51.78027681660901</v>
      </c>
    </row>
    <row r="34" spans="1:2">
      <c r="A34">
        <v>0.13246169116648493</v>
      </c>
      <c r="B34">
        <v>48.636870434448291</v>
      </c>
    </row>
    <row r="35" spans="1:2">
      <c r="A35">
        <v>0.12145895884395408</v>
      </c>
      <c r="B35">
        <v>57.098231449442537</v>
      </c>
    </row>
    <row r="36" spans="1:2">
      <c r="A36">
        <v>0.10893702853803541</v>
      </c>
      <c r="B36">
        <v>66.916570549788545</v>
      </c>
    </row>
    <row r="37" spans="1:2">
      <c r="A37">
        <v>0.12757154573211676</v>
      </c>
      <c r="B37">
        <v>66.689926951172623</v>
      </c>
    </row>
    <row r="38" spans="1:2">
      <c r="A38">
        <v>0.152260568503994</v>
      </c>
      <c r="B38">
        <v>64.222222222222229</v>
      </c>
    </row>
    <row r="39" spans="1:2">
      <c r="A39">
        <v>0.14590046877587123</v>
      </c>
      <c r="B39">
        <v>71.764898116109194</v>
      </c>
    </row>
    <row r="40" spans="1:2">
      <c r="A40">
        <v>0.15488551105301349</v>
      </c>
      <c r="B40">
        <v>78.98519800076896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Xiangyu Mao</cp:lastModifiedBy>
  <cp:lastPrinted>2018-11-02T16:43:13Z</cp:lastPrinted>
  <dcterms:created xsi:type="dcterms:W3CDTF">2018-10-22T21:59:54Z</dcterms:created>
  <dcterms:modified xsi:type="dcterms:W3CDTF">2018-11-03T19:08:27Z</dcterms:modified>
</cp:coreProperties>
</file>